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654A256F-29CC-4F67-B7EE-0371DAC70C05}" xr6:coauthVersionLast="45" xr6:coauthVersionMax="45" xr10:uidLastSave="{00000000-0000-0000-0000-000000000000}"/>
  <bookViews>
    <workbookView xWindow="-120" yWindow="-120" windowWidth="19440" windowHeight="15000" tabRatio="639" firstSheet="18" activeTab="18" xr2:uid="{00000000-000D-0000-FFFF-FFFF00000000}"/>
  </bookViews>
  <sheets>
    <sheet name="SSS_2+2 RO" sheetId="9" state="hidden" r:id="rId1"/>
    <sheet name="SSS_2+2 BB" sheetId="10" state="hidden" r:id="rId2"/>
    <sheet name="Dol_2+2 RO" sheetId="11" state="hidden" r:id="rId3"/>
    <sheet name="Dol_2+2 BB" sheetId="12" state="hidden" r:id="rId4"/>
    <sheet name="SSH_Раннее бронирование RO" sheetId="8" state="hidden" r:id="rId5"/>
    <sheet name="SSH_Раннее бронирование RO 30%" sheetId="17" state="hidden" r:id="rId6"/>
    <sheet name="SSH_Раннее бронирование BB" sheetId="7" state="hidden" r:id="rId7"/>
    <sheet name="SSH_Раннее бронирование BB 30%" sheetId="18" state="hidden" r:id="rId8"/>
    <sheet name="SSS_Раннее бронирование RO" sheetId="13" state="hidden" r:id="rId9"/>
    <sheet name="SSS_Раннее бронирование BB" sheetId="14" state="hidden" r:id="rId10"/>
    <sheet name="Dol_Раннее бронирование RO" sheetId="15" state="hidden" r:id="rId11"/>
    <sheet name="Dol_Раннее бронирование RO 30%" sheetId="19" state="hidden" r:id="rId12"/>
    <sheet name="Dol_Раннее бронирование BB" sheetId="16" state="hidden" r:id="rId13"/>
    <sheet name="Dol_Раннее бронирование BB 30%" sheetId="20" state="hidden" r:id="rId14"/>
    <sheet name="Poker Stars Солис RO " sheetId="28" state="hidden" r:id="rId15"/>
    <sheet name="Poker Stars Солис BB" sheetId="30" state="hidden" r:id="rId16"/>
    <sheet name="Poker Stars Солис RO  comm" sheetId="31" state="hidden" r:id="rId17"/>
    <sheet name="Poker Stars Солис BB comm" sheetId="32" state="hidden" r:id="rId18"/>
    <sheet name="C завтраками| Bed and breakfast" sheetId="54" r:id="rId19"/>
    <sheet name="Осенние каникулы | FIT15" sheetId="121" state="hidden" r:id="rId20"/>
    <sheet name="Осенние каникулы | FIT18" sheetId="122" state="hidden" r:id="rId21"/>
    <sheet name="Осенние каникулы | COMMISSION " sheetId="123" state="hidden" r:id="rId22"/>
    <sheet name="FB" sheetId="67" state="hidden" r:id="rId23"/>
    <sheet name="Early Booking 10% 2022" sheetId="85" state="hidden" r:id="rId24"/>
    <sheet name="Early Booking 15% 2022" sheetId="89" state="hidden" r:id="rId25"/>
    <sheet name="Оздоровление в горах" sheetId="72" state="hidden" r:id="rId26"/>
    <sheet name="ЗЭГ Активный  2021" sheetId="79" state="hidden" r:id="rId27"/>
    <sheet name="Горный детокс 2021" sheetId="80" state="hidden" r:id="rId28"/>
    <sheet name="Осенние Каникулы 2021" sheetId="78" state="hidden" r:id="rId29"/>
    <sheet name="Весенние Каникулы  2022" sheetId="86" state="hidden" r:id="rId30"/>
    <sheet name="Осенние Каникулы 2022" sheetId="91" state="hidden" r:id="rId31"/>
    <sheet name="Отдыхай и Катай расчет" sheetId="84" state="hidden" r:id="rId32"/>
    <sheet name="4=3 | COMMISSION" sheetId="117" state="hidden" r:id="rId33"/>
    <sheet name="4=3 | FIT15" sheetId="116" state="hidden" r:id="rId34"/>
    <sheet name="4=3 | FIT18" sheetId="115" state="hidden" r:id="rId35"/>
    <sheet name="4=3 | FIT18 +25" sheetId="152" state="hidden" r:id="rId36"/>
    <sheet name="4=3 | FIT20 +35" sheetId="153" state="hidden" r:id="rId37"/>
    <sheet name="Отдыхай и Катай| comiss" sheetId="154" r:id="rId38"/>
    <sheet name="Отдыхай и Катай |FIT15" sheetId="157" state="hidden" r:id="rId39"/>
    <sheet name="Отдыхай и Катай |FIT 18" sheetId="155" state="hidden" r:id="rId40"/>
    <sheet name="Отдыхай и Катай |FIT18+25" sheetId="158" state="hidden" r:id="rId41"/>
    <sheet name="Отдыхай и Катай |FIT20" sheetId="156" state="hidden" r:id="rId42"/>
    <sheet name="  Каникулы в горах 25 | comiss" sheetId="146" r:id="rId43"/>
    <sheet name="  Каникулы в горах 25  | FIT15" sheetId="143" state="hidden" r:id="rId44"/>
    <sheet name="  Каникулы в горах 25  | FIT18" sheetId="145" state="hidden" r:id="rId45"/>
    <sheet name="  Каникулы в горах 2 | FIT18+25" sheetId="144" state="hidden" r:id="rId46"/>
    <sheet name="  Каникулы в горах 25 | FIT20" sheetId="106" state="hidden" r:id="rId47"/>
    <sheet name="Семейный тариф 2025 comis " sheetId="163" state="hidden" r:id="rId48"/>
    <sheet name="Семейный тариф|FIT15" sheetId="159" state="hidden" r:id="rId49"/>
    <sheet name="Семейный тариф|FIT18" sheetId="162" state="hidden" r:id="rId50"/>
    <sheet name="Семейный тариф|FIT18+25" sheetId="160" state="hidden" r:id="rId51"/>
    <sheet name="Семейный тариф|FIT20" sheetId="161" state="hidden" r:id="rId52"/>
    <sheet name="Авиа 25%" sheetId="165" state="hidden" r:id="rId53"/>
    <sheet name="Авиа 25% +25 " sheetId="166" state="hidden" r:id="rId54"/>
    <sheet name="Наполни своё лето| comiss " sheetId="147" state="hidden" r:id="rId55"/>
    <sheet name=" Наполни своё лето  | FIT18" sheetId="148" state="hidden" r:id="rId56"/>
    <sheet name="  Наполни своё лето  | FIT18+25" sheetId="149" state="hidden" r:id="rId57"/>
    <sheet name="Наполни своё лето  | FIT20" sheetId="151" state="hidden" r:id="rId58"/>
    <sheet name="Наполни своё лето  | FIT15 " sheetId="150" state="hidden" r:id="rId59"/>
    <sheet name="Нетто 18" sheetId="94" state="hidden" r:id="rId60"/>
    <sheet name="Нетто 20 %" sheetId="136" state="hidden" r:id="rId61"/>
    <sheet name="Нетто 18 +25" sheetId="135" state="hidden" r:id="rId62"/>
    <sheet name="Нетто 15" sheetId="95" state="hidden" r:id="rId63"/>
    <sheet name="Отдыхай и Катай|FIT15" sheetId="99" state="hidden" r:id="rId64"/>
    <sheet name="Отдыхай и Катай|FIT 20 +35" sheetId="142" state="hidden" r:id="rId65"/>
    <sheet name="Отдыхай и Катай|FIT 18 +25" sheetId="141" state="hidden" r:id="rId66"/>
    <sheet name="Отдыхай и Катай|FIT 18" sheetId="124" state="hidden" r:id="rId67"/>
    <sheet name="Отдыхай и Катай|COMISS" sheetId="125" state="hidden" r:id="rId68"/>
    <sheet name="Early Booking 15% 2023" sheetId="93" state="hidden" r:id="rId69"/>
    <sheet name="Early Booking 15% 2023|FIT15" sheetId="98" state="hidden" r:id="rId70"/>
    <sheet name="Early Booking 15% 2023|FIT18" sheetId="102" state="hidden" r:id="rId71"/>
    <sheet name="ЯВК 2023 | COMMISSION" sheetId="104" state="hidden" r:id="rId72"/>
    <sheet name="ЯВК 2023 | FIT15" sheetId="105" state="hidden" r:id="rId73"/>
    <sheet name="ЗЭГ | FIT15" sheetId="76" state="hidden" r:id="rId74"/>
    <sheet name="ЗЭГ | FIT18" sheetId="112" state="hidden" r:id="rId75"/>
    <sheet name="ЗЭГ | COMMISSION" sheetId="113" state="hidden" r:id="rId76"/>
    <sheet name="Early Booking 10% 2023|FIT15" sheetId="97" state="hidden" r:id="rId77"/>
    <sheet name="Early Booking 10% 2023|FIT18" sheetId="100" state="hidden" r:id="rId78"/>
    <sheet name="Early Booking 10% 2023 " sheetId="90" state="hidden" r:id="rId79"/>
    <sheet name="Early Booking 10% 2025|FIT15" sheetId="118" state="hidden" r:id="rId80"/>
    <sheet name="Early Booking 10% 2025|FIT18" sheetId="119" state="hidden" r:id="rId81"/>
    <sheet name="Early Book 10% 2025|FIT18+25" sheetId="137" state="hidden" r:id="rId82"/>
    <sheet name="Early Book 10% 2025|FIT20" sheetId="138" state="hidden" r:id="rId83"/>
    <sheet name="Early Booking 15% 2025|FIT15" sheetId="134" state="hidden" r:id="rId84"/>
    <sheet name="Early Booking 15% 2025|FIT18" sheetId="133" state="hidden" r:id="rId85"/>
    <sheet name="Early Book 15% 2025|FIT18+25" sheetId="139" state="hidden" r:id="rId86"/>
    <sheet name="Early Book 15% 2025|FIT20" sheetId="167" state="hidden" r:id="rId87"/>
    <sheet name="Early Booking 15% 2024 " sheetId="127" state="hidden" r:id="rId88"/>
    <sheet name="Early Book 15% 2024|FIT20+35" sheetId="140" state="hidden" r:id="rId89"/>
    <sheet name="AVIA 12%" sheetId="88" state="hidden" r:id="rId90"/>
    <sheet name="Отдыхай и катай" sheetId="59" state="hidden" r:id="rId91"/>
    <sheet name="Яркие каникулы" sheetId="62" state="hidden" r:id="rId92"/>
    <sheet name="Горный детокс (весна)" sheetId="63" state="hidden" r:id="rId9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67" l="1"/>
  <c r="B32" i="167" s="1"/>
  <c r="C5" i="167"/>
  <c r="C32" i="167" s="1"/>
  <c r="D5" i="167"/>
  <c r="D32" i="167" s="1"/>
  <c r="E5" i="167"/>
  <c r="E32" i="167" s="1"/>
  <c r="F5" i="167"/>
  <c r="F32" i="167" s="1"/>
  <c r="G5" i="167"/>
  <c r="G32" i="167" s="1"/>
  <c r="H5" i="167"/>
  <c r="H32" i="167" s="1"/>
  <c r="I5" i="167"/>
  <c r="I32" i="167" s="1"/>
  <c r="J5" i="167"/>
  <c r="J32" i="167" s="1"/>
  <c r="K5" i="167"/>
  <c r="K32" i="167" s="1"/>
  <c r="L5" i="167"/>
  <c r="M5" i="167"/>
  <c r="M32" i="167" s="1"/>
  <c r="N5" i="167"/>
  <c r="N32" i="167" s="1"/>
  <c r="O5" i="167"/>
  <c r="P5" i="167"/>
  <c r="P32" i="167" s="1"/>
  <c r="Q5" i="167"/>
  <c r="Q32" i="167" s="1"/>
  <c r="R5" i="167"/>
  <c r="S5" i="167"/>
  <c r="T5" i="167"/>
  <c r="U5" i="167"/>
  <c r="U32" i="167" s="1"/>
  <c r="V5" i="167"/>
  <c r="V32" i="167" s="1"/>
  <c r="W5" i="167"/>
  <c r="W32" i="167" s="1"/>
  <c r="X5" i="167"/>
  <c r="X32" i="167" s="1"/>
  <c r="Y5" i="167"/>
  <c r="Y32" i="167" s="1"/>
  <c r="Z5" i="167"/>
  <c r="AA5" i="167"/>
  <c r="AB5" i="167"/>
  <c r="AB32" i="167" s="1"/>
  <c r="AC5" i="167"/>
  <c r="AC32" i="167" s="1"/>
  <c r="AD5" i="167"/>
  <c r="AD32" i="167" s="1"/>
  <c r="AE5" i="167"/>
  <c r="AF5" i="167"/>
  <c r="AF32" i="167" s="1"/>
  <c r="AG5" i="167"/>
  <c r="AG32" i="167" s="1"/>
  <c r="AH5" i="167"/>
  <c r="AH32" i="167" s="1"/>
  <c r="AI5" i="167"/>
  <c r="AI32" i="167" s="1"/>
  <c r="AJ5" i="167"/>
  <c r="AK5" i="167"/>
  <c r="AK32" i="167" s="1"/>
  <c r="AL5" i="167"/>
  <c r="AL32" i="167" s="1"/>
  <c r="AM5" i="167"/>
  <c r="AM32" i="167" s="1"/>
  <c r="AN5" i="167"/>
  <c r="AN32" i="167" s="1"/>
  <c r="AO5" i="167"/>
  <c r="AO32" i="167" s="1"/>
  <c r="B6" i="167"/>
  <c r="B33" i="167" s="1"/>
  <c r="C6" i="167"/>
  <c r="D6" i="167"/>
  <c r="D33" i="167" s="1"/>
  <c r="E6" i="167"/>
  <c r="E33" i="167" s="1"/>
  <c r="F6" i="167"/>
  <c r="F33" i="167" s="1"/>
  <c r="G6" i="167"/>
  <c r="H6" i="167"/>
  <c r="I6" i="167"/>
  <c r="I33" i="167" s="1"/>
  <c r="J6" i="167"/>
  <c r="J33" i="167" s="1"/>
  <c r="K6" i="167"/>
  <c r="K33" i="167" s="1"/>
  <c r="L6" i="167"/>
  <c r="L33" i="167" s="1"/>
  <c r="M6" i="167"/>
  <c r="M33" i="167" s="1"/>
  <c r="N6" i="167"/>
  <c r="N33" i="167" s="1"/>
  <c r="O6" i="167"/>
  <c r="O33" i="167" s="1"/>
  <c r="P6" i="167"/>
  <c r="P33" i="167" s="1"/>
  <c r="Q6" i="167"/>
  <c r="Q33" i="167" s="1"/>
  <c r="R6" i="167"/>
  <c r="R33" i="167" s="1"/>
  <c r="S6" i="167"/>
  <c r="T6" i="167"/>
  <c r="T33" i="167" s="1"/>
  <c r="U6" i="167"/>
  <c r="U33" i="167" s="1"/>
  <c r="V6" i="167"/>
  <c r="V33" i="167" s="1"/>
  <c r="W6" i="167"/>
  <c r="X6" i="167"/>
  <c r="Y6" i="167"/>
  <c r="Y33" i="167" s="1"/>
  <c r="Z6" i="167"/>
  <c r="Z33" i="167" s="1"/>
  <c r="AA6" i="167"/>
  <c r="AB6" i="167"/>
  <c r="AB33" i="167" s="1"/>
  <c r="AC6" i="167"/>
  <c r="AC33" i="167" s="1"/>
  <c r="AD6" i="167"/>
  <c r="AD33" i="167" s="1"/>
  <c r="AE6" i="167"/>
  <c r="AE33" i="167" s="1"/>
  <c r="AF6" i="167"/>
  <c r="AF33" i="167" s="1"/>
  <c r="AG6" i="167"/>
  <c r="AG33" i="167" s="1"/>
  <c r="AH6" i="167"/>
  <c r="AH33" i="167" s="1"/>
  <c r="AI6" i="167"/>
  <c r="AJ6" i="167"/>
  <c r="AJ33" i="167" s="1"/>
  <c r="AK6" i="167"/>
  <c r="AK33" i="167" s="1"/>
  <c r="AL6" i="167"/>
  <c r="AM6" i="167"/>
  <c r="AM33" i="167" s="1"/>
  <c r="AN6" i="167"/>
  <c r="AN33" i="167" s="1"/>
  <c r="AO6" i="167"/>
  <c r="AO33" i="167" s="1"/>
  <c r="L32" i="167"/>
  <c r="O32" i="167"/>
  <c r="R32" i="167"/>
  <c r="S32" i="167"/>
  <c r="T32" i="167"/>
  <c r="Z32" i="167"/>
  <c r="AA32" i="167"/>
  <c r="AE32" i="167"/>
  <c r="AJ32" i="167"/>
  <c r="C33" i="167"/>
  <c r="G33" i="167"/>
  <c r="H33" i="167"/>
  <c r="S33" i="167"/>
  <c r="W33" i="167"/>
  <c r="X33" i="167"/>
  <c r="AA33" i="167"/>
  <c r="AI33" i="167"/>
  <c r="AL33" i="167"/>
  <c r="B5" i="139"/>
  <c r="C5" i="139"/>
  <c r="C32" i="139" s="1"/>
  <c r="D5" i="139"/>
  <c r="D32" i="139" s="1"/>
  <c r="E5" i="139"/>
  <c r="E32" i="139" s="1"/>
  <c r="F5" i="139"/>
  <c r="F32" i="139" s="1"/>
  <c r="G5" i="139"/>
  <c r="G32" i="139" s="1"/>
  <c r="H5" i="139"/>
  <c r="H32" i="139" s="1"/>
  <c r="I5" i="139"/>
  <c r="I32" i="139" s="1"/>
  <c r="J5" i="139"/>
  <c r="J32" i="139" s="1"/>
  <c r="K5" i="139"/>
  <c r="K32" i="139" s="1"/>
  <c r="L5" i="139"/>
  <c r="L32" i="139" s="1"/>
  <c r="M5" i="139"/>
  <c r="M32" i="139" s="1"/>
  <c r="N5" i="139"/>
  <c r="N32" i="139" s="1"/>
  <c r="O5" i="139"/>
  <c r="P5" i="139"/>
  <c r="P32" i="139" s="1"/>
  <c r="Q5" i="139"/>
  <c r="Q32" i="139" s="1"/>
  <c r="R5" i="139"/>
  <c r="R32" i="139" s="1"/>
  <c r="S5" i="139"/>
  <c r="S32" i="139" s="1"/>
  <c r="T5" i="139"/>
  <c r="T32" i="139" s="1"/>
  <c r="U5" i="139"/>
  <c r="U32" i="139" s="1"/>
  <c r="V5" i="139"/>
  <c r="V32" i="139" s="1"/>
  <c r="W5" i="139"/>
  <c r="W32" i="139" s="1"/>
  <c r="X5" i="139"/>
  <c r="X32" i="139" s="1"/>
  <c r="Y5" i="139"/>
  <c r="Y32" i="139" s="1"/>
  <c r="Z5" i="139"/>
  <c r="Z32" i="139" s="1"/>
  <c r="AA5" i="139"/>
  <c r="AA32" i="139" s="1"/>
  <c r="AB5" i="139"/>
  <c r="AB32" i="139" s="1"/>
  <c r="AC5" i="139"/>
  <c r="AC32" i="139" s="1"/>
  <c r="AD5" i="139"/>
  <c r="AD32" i="139" s="1"/>
  <c r="AE5" i="139"/>
  <c r="AF5" i="139"/>
  <c r="AF32" i="139" s="1"/>
  <c r="AG5" i="139"/>
  <c r="AH5" i="139"/>
  <c r="AH32" i="139" s="1"/>
  <c r="AI5" i="139"/>
  <c r="AI32" i="139" s="1"/>
  <c r="AJ5" i="139"/>
  <c r="AJ32" i="139" s="1"/>
  <c r="AK5" i="139"/>
  <c r="AK32" i="139" s="1"/>
  <c r="AL5" i="139"/>
  <c r="AL32" i="139" s="1"/>
  <c r="AM5" i="139"/>
  <c r="AM32" i="139" s="1"/>
  <c r="AN5" i="139"/>
  <c r="AN32" i="139" s="1"/>
  <c r="AO5" i="139"/>
  <c r="AO32" i="139" s="1"/>
  <c r="B6" i="139"/>
  <c r="B33" i="139" s="1"/>
  <c r="C6" i="139"/>
  <c r="C33" i="139" s="1"/>
  <c r="D6" i="139"/>
  <c r="E6" i="139"/>
  <c r="F6" i="139"/>
  <c r="F33" i="139" s="1"/>
  <c r="G6" i="139"/>
  <c r="G33" i="139" s="1"/>
  <c r="H6" i="139"/>
  <c r="H33" i="139" s="1"/>
  <c r="I6" i="139"/>
  <c r="I33" i="139" s="1"/>
  <c r="J6" i="139"/>
  <c r="J33" i="139" s="1"/>
  <c r="K6" i="139"/>
  <c r="L6" i="139"/>
  <c r="M6" i="139"/>
  <c r="N6" i="139"/>
  <c r="N33" i="139" s="1"/>
  <c r="O6" i="139"/>
  <c r="P6" i="139"/>
  <c r="P33" i="139" s="1"/>
  <c r="Q6" i="139"/>
  <c r="Q33" i="139" s="1"/>
  <c r="R6" i="139"/>
  <c r="R33" i="139" s="1"/>
  <c r="S6" i="139"/>
  <c r="T6" i="139"/>
  <c r="T33" i="139" s="1"/>
  <c r="U6" i="139"/>
  <c r="U33" i="139" s="1"/>
  <c r="V6" i="139"/>
  <c r="V33" i="139" s="1"/>
  <c r="W6" i="139"/>
  <c r="W33" i="139" s="1"/>
  <c r="X6" i="139"/>
  <c r="X33" i="139" s="1"/>
  <c r="Y6" i="139"/>
  <c r="Z6" i="139"/>
  <c r="Z33" i="139" s="1"/>
  <c r="AA6" i="139"/>
  <c r="AB6" i="139"/>
  <c r="AC6" i="139"/>
  <c r="AD6" i="139"/>
  <c r="AD33" i="139" s="1"/>
  <c r="AE6" i="139"/>
  <c r="AE33" i="139" s="1"/>
  <c r="AF6" i="139"/>
  <c r="AF33" i="139" s="1"/>
  <c r="AG6" i="139"/>
  <c r="AG33" i="139" s="1"/>
  <c r="AH6" i="139"/>
  <c r="AH33" i="139" s="1"/>
  <c r="AI6" i="139"/>
  <c r="AJ6" i="139"/>
  <c r="AJ33" i="139" s="1"/>
  <c r="AK6" i="139"/>
  <c r="AK33" i="139" s="1"/>
  <c r="AL6" i="139"/>
  <c r="AL33" i="139" s="1"/>
  <c r="AM6" i="139"/>
  <c r="AM33" i="139" s="1"/>
  <c r="AN6" i="139"/>
  <c r="AN33" i="139" s="1"/>
  <c r="AO6" i="139"/>
  <c r="AO33" i="139" s="1"/>
  <c r="B32" i="139"/>
  <c r="O32" i="139"/>
  <c r="AE32" i="139"/>
  <c r="AG32" i="139"/>
  <c r="D33" i="139"/>
  <c r="E33" i="139"/>
  <c r="K33" i="139"/>
  <c r="L33" i="139"/>
  <c r="M33" i="139"/>
  <c r="O33" i="139"/>
  <c r="S33" i="139"/>
  <c r="Y33" i="139"/>
  <c r="AA33" i="139"/>
  <c r="AB33" i="139"/>
  <c r="AC33" i="139"/>
  <c r="AI33" i="139"/>
  <c r="B5" i="133"/>
  <c r="C5" i="133"/>
  <c r="C32" i="133" s="1"/>
  <c r="D5" i="133"/>
  <c r="D32" i="133" s="1"/>
  <c r="E5" i="133"/>
  <c r="F5" i="133"/>
  <c r="F32" i="133" s="1"/>
  <c r="G5" i="133"/>
  <c r="G32" i="133" s="1"/>
  <c r="H5" i="133"/>
  <c r="H32" i="133" s="1"/>
  <c r="I5" i="133"/>
  <c r="I32" i="133" s="1"/>
  <c r="J5" i="133"/>
  <c r="J32" i="133" s="1"/>
  <c r="K5" i="133"/>
  <c r="K32" i="133" s="1"/>
  <c r="L5" i="133"/>
  <c r="M5" i="133"/>
  <c r="M32" i="133" s="1"/>
  <c r="N5" i="133"/>
  <c r="N32" i="133" s="1"/>
  <c r="O5" i="133"/>
  <c r="O32" i="133" s="1"/>
  <c r="P5" i="133"/>
  <c r="P32" i="133" s="1"/>
  <c r="Q5" i="133"/>
  <c r="Q32" i="133" s="1"/>
  <c r="R5" i="133"/>
  <c r="R32" i="133" s="1"/>
  <c r="S5" i="133"/>
  <c r="S32" i="133" s="1"/>
  <c r="T5" i="133"/>
  <c r="T32" i="133" s="1"/>
  <c r="U5" i="133"/>
  <c r="V5" i="133"/>
  <c r="V32" i="133" s="1"/>
  <c r="W5" i="133"/>
  <c r="W32" i="133" s="1"/>
  <c r="X5" i="133"/>
  <c r="X32" i="133" s="1"/>
  <c r="Y5" i="133"/>
  <c r="Y32" i="133" s="1"/>
  <c r="Z5" i="133"/>
  <c r="Z32" i="133" s="1"/>
  <c r="AA5" i="133"/>
  <c r="AA32" i="133" s="1"/>
  <c r="AB5" i="133"/>
  <c r="AC5" i="133"/>
  <c r="AD5" i="133"/>
  <c r="AD32" i="133" s="1"/>
  <c r="AE5" i="133"/>
  <c r="AE32" i="133" s="1"/>
  <c r="AF5" i="133"/>
  <c r="AF32" i="133" s="1"/>
  <c r="AG5" i="133"/>
  <c r="AG32" i="133" s="1"/>
  <c r="AH5" i="133"/>
  <c r="AH32" i="133" s="1"/>
  <c r="AI5" i="133"/>
  <c r="AI32" i="133" s="1"/>
  <c r="AJ5" i="133"/>
  <c r="AJ32" i="133" s="1"/>
  <c r="AK5" i="133"/>
  <c r="AL5" i="133"/>
  <c r="AM5" i="133"/>
  <c r="AM32" i="133" s="1"/>
  <c r="AN5" i="133"/>
  <c r="AN32" i="133" s="1"/>
  <c r="AO5" i="133"/>
  <c r="AO32" i="133" s="1"/>
  <c r="B6" i="133"/>
  <c r="B33" i="133" s="1"/>
  <c r="C6" i="133"/>
  <c r="C33" i="133" s="1"/>
  <c r="D6" i="133"/>
  <c r="D33" i="133" s="1"/>
  <c r="E6" i="133"/>
  <c r="F6" i="133"/>
  <c r="F33" i="133" s="1"/>
  <c r="G6" i="133"/>
  <c r="G33" i="133" s="1"/>
  <c r="H6" i="133"/>
  <c r="H33" i="133" s="1"/>
  <c r="I6" i="133"/>
  <c r="I33" i="133" s="1"/>
  <c r="J6" i="133"/>
  <c r="J33" i="133" s="1"/>
  <c r="K6" i="133"/>
  <c r="K33" i="133" s="1"/>
  <c r="L6" i="133"/>
  <c r="L33" i="133" s="1"/>
  <c r="M6" i="133"/>
  <c r="N6" i="133"/>
  <c r="N33" i="133" s="1"/>
  <c r="O6" i="133"/>
  <c r="O33" i="133" s="1"/>
  <c r="P6" i="133"/>
  <c r="Q6" i="133"/>
  <c r="R6" i="133"/>
  <c r="R33" i="133" s="1"/>
  <c r="S6" i="133"/>
  <c r="S33" i="133" s="1"/>
  <c r="T6" i="133"/>
  <c r="T33" i="133" s="1"/>
  <c r="U6" i="133"/>
  <c r="V6" i="133"/>
  <c r="V33" i="133" s="1"/>
  <c r="W6" i="133"/>
  <c r="W33" i="133" s="1"/>
  <c r="X6" i="133"/>
  <c r="X33" i="133" s="1"/>
  <c r="Y6" i="133"/>
  <c r="Y33" i="133" s="1"/>
  <c r="Z6" i="133"/>
  <c r="Z33" i="133" s="1"/>
  <c r="AA6" i="133"/>
  <c r="AA33" i="133" s="1"/>
  <c r="AB6" i="133"/>
  <c r="AB33" i="133" s="1"/>
  <c r="AC6" i="133"/>
  <c r="AD6" i="133"/>
  <c r="AD33" i="133" s="1"/>
  <c r="AE6" i="133"/>
  <c r="AE33" i="133" s="1"/>
  <c r="AF6" i="133"/>
  <c r="AG6" i="133"/>
  <c r="AG33" i="133" s="1"/>
  <c r="AH6" i="133"/>
  <c r="AI6" i="133"/>
  <c r="AI33" i="133" s="1"/>
  <c r="AJ6" i="133"/>
  <c r="AJ33" i="133" s="1"/>
  <c r="AK6" i="133"/>
  <c r="AL6" i="133"/>
  <c r="AL33" i="133" s="1"/>
  <c r="AM6" i="133"/>
  <c r="AM33" i="133" s="1"/>
  <c r="AN6" i="133"/>
  <c r="AN33" i="133" s="1"/>
  <c r="AO6" i="133"/>
  <c r="AO33" i="133" s="1"/>
  <c r="B32" i="133"/>
  <c r="E32" i="133"/>
  <c r="L32" i="133"/>
  <c r="U32" i="133"/>
  <c r="AB32" i="133"/>
  <c r="AC32" i="133"/>
  <c r="AK32" i="133"/>
  <c r="AL32" i="133"/>
  <c r="E33" i="133"/>
  <c r="M33" i="133"/>
  <c r="P33" i="133"/>
  <c r="Q33" i="133"/>
  <c r="U33" i="133"/>
  <c r="AC33" i="133"/>
  <c r="AF33" i="133"/>
  <c r="AH33" i="133"/>
  <c r="AK33" i="133"/>
  <c r="AJ5" i="134"/>
  <c r="AJ32" i="134" s="1"/>
  <c r="AK5" i="134"/>
  <c r="AK32" i="134" s="1"/>
  <c r="AL5" i="134"/>
  <c r="AL32" i="134" s="1"/>
  <c r="AM5" i="134"/>
  <c r="AM32" i="134" s="1"/>
  <c r="AN5" i="134"/>
  <c r="AN32" i="134" s="1"/>
  <c r="AO5" i="134"/>
  <c r="AO32" i="134" s="1"/>
  <c r="AJ6" i="134"/>
  <c r="AJ33" i="134" s="1"/>
  <c r="AK6" i="134"/>
  <c r="AL6" i="134"/>
  <c r="AL33" i="134" s="1"/>
  <c r="AM6" i="134"/>
  <c r="AM33" i="134" s="1"/>
  <c r="AN6" i="134"/>
  <c r="AN33" i="134" s="1"/>
  <c r="AO6" i="134"/>
  <c r="AO33" i="134" s="1"/>
  <c r="AK33" i="134"/>
  <c r="B5" i="134"/>
  <c r="B32" i="134" s="1"/>
  <c r="C5" i="134"/>
  <c r="C32" i="134" s="1"/>
  <c r="D5" i="134"/>
  <c r="D32" i="134" s="1"/>
  <c r="E5" i="134"/>
  <c r="E32" i="134" s="1"/>
  <c r="F5" i="134"/>
  <c r="F32" i="134" s="1"/>
  <c r="G5" i="134"/>
  <c r="G32" i="134" s="1"/>
  <c r="H5" i="134"/>
  <c r="H32" i="134" s="1"/>
  <c r="I5" i="134"/>
  <c r="I32" i="134" s="1"/>
  <c r="J5" i="134"/>
  <c r="J32" i="134" s="1"/>
  <c r="K5" i="134"/>
  <c r="K32" i="134" s="1"/>
  <c r="L5" i="134"/>
  <c r="L32" i="134" s="1"/>
  <c r="M5" i="134"/>
  <c r="M32" i="134" s="1"/>
  <c r="N5" i="134"/>
  <c r="O5" i="134"/>
  <c r="O32" i="134" s="1"/>
  <c r="P5" i="134"/>
  <c r="P32" i="134" s="1"/>
  <c r="Q5" i="134"/>
  <c r="Q32" i="134" s="1"/>
  <c r="R5" i="134"/>
  <c r="R32" i="134" s="1"/>
  <c r="S5" i="134"/>
  <c r="S32" i="134" s="1"/>
  <c r="T5" i="134"/>
  <c r="T32" i="134" s="1"/>
  <c r="U5" i="134"/>
  <c r="U32" i="134" s="1"/>
  <c r="V5" i="134"/>
  <c r="V32" i="134" s="1"/>
  <c r="W5" i="134"/>
  <c r="W32" i="134" s="1"/>
  <c r="X5" i="134"/>
  <c r="X32" i="134" s="1"/>
  <c r="Y5" i="134"/>
  <c r="Z5" i="134"/>
  <c r="AA5" i="134"/>
  <c r="AA32" i="134" s="1"/>
  <c r="AB5" i="134"/>
  <c r="AC5" i="134"/>
  <c r="AC32" i="134" s="1"/>
  <c r="AD5" i="134"/>
  <c r="AD32" i="134" s="1"/>
  <c r="AE5" i="134"/>
  <c r="AE32" i="134" s="1"/>
  <c r="AF5" i="134"/>
  <c r="AF32" i="134" s="1"/>
  <c r="AG5" i="134"/>
  <c r="AG32" i="134" s="1"/>
  <c r="AH5" i="134"/>
  <c r="AH32" i="134" s="1"/>
  <c r="AI5" i="134"/>
  <c r="AI32" i="134" s="1"/>
  <c r="B6" i="134"/>
  <c r="B33" i="134" s="1"/>
  <c r="C6" i="134"/>
  <c r="C33" i="134" s="1"/>
  <c r="D6" i="134"/>
  <c r="E6" i="134"/>
  <c r="E33" i="134" s="1"/>
  <c r="F6" i="134"/>
  <c r="F33" i="134" s="1"/>
  <c r="G6" i="134"/>
  <c r="G33" i="134" s="1"/>
  <c r="H6" i="134"/>
  <c r="H33" i="134" s="1"/>
  <c r="I6" i="134"/>
  <c r="I33" i="134" s="1"/>
  <c r="J6" i="134"/>
  <c r="J33" i="134" s="1"/>
  <c r="K6" i="134"/>
  <c r="K33" i="134" s="1"/>
  <c r="L6" i="134"/>
  <c r="L33" i="134" s="1"/>
  <c r="M6" i="134"/>
  <c r="M33" i="134" s="1"/>
  <c r="N6" i="134"/>
  <c r="N33" i="134" s="1"/>
  <c r="O6" i="134"/>
  <c r="O33" i="134" s="1"/>
  <c r="P6" i="134"/>
  <c r="P33" i="134" s="1"/>
  <c r="Q6" i="134"/>
  <c r="Q33" i="134" s="1"/>
  <c r="R6" i="134"/>
  <c r="R33" i="134" s="1"/>
  <c r="S6" i="134"/>
  <c r="S33" i="134" s="1"/>
  <c r="T6" i="134"/>
  <c r="U6" i="134"/>
  <c r="U33" i="134" s="1"/>
  <c r="V6" i="134"/>
  <c r="V33" i="134" s="1"/>
  <c r="W6" i="134"/>
  <c r="W33" i="134" s="1"/>
  <c r="X6" i="134"/>
  <c r="X33" i="134" s="1"/>
  <c r="Y6" i="134"/>
  <c r="Y33" i="134" s="1"/>
  <c r="Z6" i="134"/>
  <c r="Z33" i="134" s="1"/>
  <c r="AA6" i="134"/>
  <c r="AA33" i="134" s="1"/>
  <c r="AB6" i="134"/>
  <c r="AC6" i="134"/>
  <c r="AC33" i="134" s="1"/>
  <c r="AD6" i="134"/>
  <c r="AE6" i="134"/>
  <c r="AE33" i="134" s="1"/>
  <c r="AF6" i="134"/>
  <c r="AF33" i="134" s="1"/>
  <c r="AG6" i="134"/>
  <c r="AG33" i="134" s="1"/>
  <c r="AH6" i="134"/>
  <c r="AH33" i="134" s="1"/>
  <c r="AI6" i="134"/>
  <c r="N32" i="134"/>
  <c r="Y32" i="134"/>
  <c r="Z32" i="134"/>
  <c r="AB32" i="134"/>
  <c r="D33" i="134"/>
  <c r="T33" i="134"/>
  <c r="AB33" i="134"/>
  <c r="AD33" i="134"/>
  <c r="AI33" i="134"/>
  <c r="B5" i="138"/>
  <c r="C5" i="138"/>
  <c r="C32" i="138" s="1"/>
  <c r="D5" i="138"/>
  <c r="D32" i="138" s="1"/>
  <c r="E5" i="138"/>
  <c r="F5" i="138"/>
  <c r="G5" i="138"/>
  <c r="G32" i="138" s="1"/>
  <c r="H5" i="138"/>
  <c r="I5" i="138"/>
  <c r="I32" i="138" s="1"/>
  <c r="J5" i="138"/>
  <c r="K5" i="138"/>
  <c r="K32" i="138" s="1"/>
  <c r="L5" i="138"/>
  <c r="L32" i="138" s="1"/>
  <c r="M5" i="138"/>
  <c r="M32" i="138" s="1"/>
  <c r="N5" i="138"/>
  <c r="N32" i="138" s="1"/>
  <c r="O5" i="138"/>
  <c r="O32" i="138" s="1"/>
  <c r="P5" i="138"/>
  <c r="P32" i="138" s="1"/>
  <c r="Q5" i="138"/>
  <c r="Q32" i="138" s="1"/>
  <c r="R5" i="138"/>
  <c r="S5" i="138"/>
  <c r="S32" i="138" s="1"/>
  <c r="T5" i="138"/>
  <c r="T32" i="138" s="1"/>
  <c r="U5" i="138"/>
  <c r="U32" i="138" s="1"/>
  <c r="V5" i="138"/>
  <c r="V32" i="138" s="1"/>
  <c r="W5" i="138"/>
  <c r="W32" i="138" s="1"/>
  <c r="X5" i="138"/>
  <c r="X32" i="138" s="1"/>
  <c r="Y5" i="138"/>
  <c r="Y32" i="138" s="1"/>
  <c r="Z5" i="138"/>
  <c r="AA5" i="138"/>
  <c r="AA32" i="138" s="1"/>
  <c r="AB5" i="138"/>
  <c r="AB32" i="138" s="1"/>
  <c r="AC5" i="138"/>
  <c r="AD5" i="138"/>
  <c r="AD32" i="138" s="1"/>
  <c r="AE5" i="138"/>
  <c r="AE32" i="138" s="1"/>
  <c r="AF5" i="138"/>
  <c r="AF32" i="138" s="1"/>
  <c r="AG5" i="138"/>
  <c r="AG32" i="138" s="1"/>
  <c r="AH5" i="138"/>
  <c r="AI5" i="138"/>
  <c r="AI32" i="138" s="1"/>
  <c r="AJ5" i="138"/>
  <c r="AJ32" i="138" s="1"/>
  <c r="AK5" i="138"/>
  <c r="AL5" i="138"/>
  <c r="AM5" i="138"/>
  <c r="AM32" i="138" s="1"/>
  <c r="AN5" i="138"/>
  <c r="AO5" i="138"/>
  <c r="AP5" i="138"/>
  <c r="AQ5" i="138"/>
  <c r="AQ32" i="138" s="1"/>
  <c r="AR5" i="138"/>
  <c r="AR32" i="138" s="1"/>
  <c r="AS5" i="138"/>
  <c r="AS32" i="138" s="1"/>
  <c r="AT5" i="138"/>
  <c r="AT32" i="138" s="1"/>
  <c r="AU5" i="138"/>
  <c r="AU32" i="138" s="1"/>
  <c r="AV5" i="138"/>
  <c r="AV32" i="138" s="1"/>
  <c r="AW5" i="138"/>
  <c r="AW32" i="138" s="1"/>
  <c r="AX5" i="138"/>
  <c r="AY5" i="138"/>
  <c r="AY32" i="138" s="1"/>
  <c r="AZ5" i="138"/>
  <c r="AZ32" i="138" s="1"/>
  <c r="BA5" i="138"/>
  <c r="BB5" i="138"/>
  <c r="BC5" i="138"/>
  <c r="BC32" i="138" s="1"/>
  <c r="BD5" i="138"/>
  <c r="BD32" i="138" s="1"/>
  <c r="BE5" i="138"/>
  <c r="BE32" i="138" s="1"/>
  <c r="BF5" i="138"/>
  <c r="BF32" i="138" s="1"/>
  <c r="BG5" i="138"/>
  <c r="BH5" i="138"/>
  <c r="BH32" i="138" s="1"/>
  <c r="BI5" i="138"/>
  <c r="BJ5" i="138"/>
  <c r="BK5" i="138"/>
  <c r="BK32" i="138" s="1"/>
  <c r="BL5" i="138"/>
  <c r="BM5" i="138"/>
  <c r="BM32" i="138" s="1"/>
  <c r="BN5" i="138"/>
  <c r="BO5" i="138"/>
  <c r="BO32" i="138" s="1"/>
  <c r="BP5" i="138"/>
  <c r="BP32" i="138" s="1"/>
  <c r="BQ5" i="138"/>
  <c r="BR5" i="138"/>
  <c r="BS5" i="138"/>
  <c r="BT5" i="138"/>
  <c r="BU5" i="138"/>
  <c r="BV5" i="138"/>
  <c r="BW5" i="138"/>
  <c r="BW32" i="138" s="1"/>
  <c r="BX5" i="138"/>
  <c r="BX32" i="138" s="1"/>
  <c r="BY5" i="138"/>
  <c r="BY32" i="138" s="1"/>
  <c r="BZ5" i="138"/>
  <c r="BZ32" i="138" s="1"/>
  <c r="CA5" i="138"/>
  <c r="CA32" i="138" s="1"/>
  <c r="CB5" i="138"/>
  <c r="CB32" i="138" s="1"/>
  <c r="CC5" i="138"/>
  <c r="CC32" i="138" s="1"/>
  <c r="CD5" i="138"/>
  <c r="CE5" i="138"/>
  <c r="CE32" i="138" s="1"/>
  <c r="CF5" i="138"/>
  <c r="CF32" i="138" s="1"/>
  <c r="CG5" i="138"/>
  <c r="CH5" i="138"/>
  <c r="CH32" i="138" s="1"/>
  <c r="CI5" i="138"/>
  <c r="CI32" i="138" s="1"/>
  <c r="CJ5" i="138"/>
  <c r="CJ32" i="138" s="1"/>
  <c r="CK5" i="138"/>
  <c r="CK32" i="138" s="1"/>
  <c r="CL5" i="138"/>
  <c r="CM5" i="138"/>
  <c r="CM32" i="138" s="1"/>
  <c r="CN5" i="138"/>
  <c r="CN32" i="138" s="1"/>
  <c r="CO5" i="138"/>
  <c r="CP5" i="138"/>
  <c r="CP32" i="138" s="1"/>
  <c r="CQ5" i="138"/>
  <c r="CQ32" i="138" s="1"/>
  <c r="CR5" i="138"/>
  <c r="CS5" i="138"/>
  <c r="CT5" i="138"/>
  <c r="CU5" i="138"/>
  <c r="CU32" i="138" s="1"/>
  <c r="CV5" i="138"/>
  <c r="CV32" i="138" s="1"/>
  <c r="CW5" i="138"/>
  <c r="CW32" i="138" s="1"/>
  <c r="CX5" i="138"/>
  <c r="CX32" i="138" s="1"/>
  <c r="CY5" i="138"/>
  <c r="CY32" i="138" s="1"/>
  <c r="CZ5" i="138"/>
  <c r="CZ32" i="138" s="1"/>
  <c r="DA5" i="138"/>
  <c r="DA32" i="138" s="1"/>
  <c r="DB5" i="138"/>
  <c r="DC5" i="138"/>
  <c r="DC32" i="138" s="1"/>
  <c r="DD5" i="138"/>
  <c r="DD32" i="138" s="1"/>
  <c r="DE5" i="138"/>
  <c r="DE32" i="138" s="1"/>
  <c r="DF5" i="138"/>
  <c r="DF32" i="138" s="1"/>
  <c r="DG5" i="138"/>
  <c r="DG32" i="138" s="1"/>
  <c r="DH5" i="138"/>
  <c r="DH32" i="138" s="1"/>
  <c r="DI5" i="138"/>
  <c r="DI32" i="138" s="1"/>
  <c r="DJ5" i="138"/>
  <c r="DK5" i="138"/>
  <c r="DK32" i="138" s="1"/>
  <c r="DL5" i="138"/>
  <c r="DL32" i="138" s="1"/>
  <c r="DM5" i="138"/>
  <c r="DN5" i="138"/>
  <c r="DN32" i="138" s="1"/>
  <c r="DO5" i="138"/>
  <c r="DO32" i="138" s="1"/>
  <c r="DP5" i="138"/>
  <c r="DP32" i="138" s="1"/>
  <c r="DQ5" i="138"/>
  <c r="DQ32" i="138" s="1"/>
  <c r="DR5" i="138"/>
  <c r="DS5" i="138"/>
  <c r="DT5" i="138"/>
  <c r="DT32" i="138" s="1"/>
  <c r="DU5" i="138"/>
  <c r="DV5" i="138"/>
  <c r="DW5" i="138"/>
  <c r="DW32" i="138" s="1"/>
  <c r="DX5" i="138"/>
  <c r="DX32" i="138" s="1"/>
  <c r="DY5" i="138"/>
  <c r="DY32" i="138" s="1"/>
  <c r="DZ5" i="138"/>
  <c r="EA5" i="138"/>
  <c r="EA32" i="138" s="1"/>
  <c r="EB5" i="138"/>
  <c r="EB32" i="138" s="1"/>
  <c r="EC5" i="138"/>
  <c r="ED5" i="138"/>
  <c r="EE5" i="138"/>
  <c r="EE32" i="138" s="1"/>
  <c r="EF5" i="138"/>
  <c r="EG5" i="138"/>
  <c r="EH5" i="138"/>
  <c r="EI5" i="138"/>
  <c r="EI32" i="138" s="1"/>
  <c r="EJ5" i="138"/>
  <c r="EJ32" i="138" s="1"/>
  <c r="EK5" i="138"/>
  <c r="EK32" i="138" s="1"/>
  <c r="EL5" i="138"/>
  <c r="EL32" i="138" s="1"/>
  <c r="EM5" i="138"/>
  <c r="EM32" i="138" s="1"/>
  <c r="EN5" i="138"/>
  <c r="EN32" i="138" s="1"/>
  <c r="EO5" i="138"/>
  <c r="EO32" i="138" s="1"/>
  <c r="EP5" i="138"/>
  <c r="EQ5" i="138"/>
  <c r="ER5" i="138"/>
  <c r="ER32" i="138" s="1"/>
  <c r="ES5" i="138"/>
  <c r="ES32" i="138" s="1"/>
  <c r="ET5" i="138"/>
  <c r="ET32" i="138" s="1"/>
  <c r="EU5" i="138"/>
  <c r="EU32" i="138" s="1"/>
  <c r="EV5" i="138"/>
  <c r="EV32" i="138" s="1"/>
  <c r="EW5" i="138"/>
  <c r="EW32" i="138" s="1"/>
  <c r="EX5" i="138"/>
  <c r="EY5" i="138"/>
  <c r="EY32" i="138" s="1"/>
  <c r="EZ5" i="138"/>
  <c r="EZ32" i="138" s="1"/>
  <c r="FA5" i="138"/>
  <c r="FB5" i="138"/>
  <c r="FB32" i="138" s="1"/>
  <c r="FC5" i="138"/>
  <c r="FD5" i="138"/>
  <c r="FE5" i="138"/>
  <c r="FE32" i="138" s="1"/>
  <c r="FF5" i="138"/>
  <c r="FG5" i="138"/>
  <c r="FG32" i="138" s="1"/>
  <c r="FH5" i="138"/>
  <c r="FH32" i="138" s="1"/>
  <c r="B6" i="138"/>
  <c r="B33" i="138" s="1"/>
  <c r="C6" i="138"/>
  <c r="C33" i="138" s="1"/>
  <c r="D6" i="138"/>
  <c r="D33" i="138" s="1"/>
  <c r="E6" i="138"/>
  <c r="E33" i="138" s="1"/>
  <c r="F6" i="138"/>
  <c r="F33" i="138" s="1"/>
  <c r="G6" i="138"/>
  <c r="H6" i="138"/>
  <c r="H33" i="138" s="1"/>
  <c r="I6" i="138"/>
  <c r="J6" i="138"/>
  <c r="J33" i="138" s="1"/>
  <c r="K6" i="138"/>
  <c r="K33" i="138" s="1"/>
  <c r="L6" i="138"/>
  <c r="L33" i="138" s="1"/>
  <c r="M6" i="138"/>
  <c r="M33" i="138" s="1"/>
  <c r="N6" i="138"/>
  <c r="N33" i="138" s="1"/>
  <c r="O6" i="138"/>
  <c r="P6" i="138"/>
  <c r="P33" i="138" s="1"/>
  <c r="Q6" i="138"/>
  <c r="R6" i="138"/>
  <c r="R33" i="138" s="1"/>
  <c r="S6" i="138"/>
  <c r="T6" i="138"/>
  <c r="T33" i="138" s="1"/>
  <c r="U6" i="138"/>
  <c r="U33" i="138" s="1"/>
  <c r="V6" i="138"/>
  <c r="W6" i="138"/>
  <c r="X6" i="138"/>
  <c r="X33" i="138" s="1"/>
  <c r="Y6" i="138"/>
  <c r="Z6" i="138"/>
  <c r="Z33" i="138" s="1"/>
  <c r="AA6" i="138"/>
  <c r="AA33" i="138" s="1"/>
  <c r="AB6" i="138"/>
  <c r="AB33" i="138" s="1"/>
  <c r="AC6" i="138"/>
  <c r="AC33" i="138" s="1"/>
  <c r="AD6" i="138"/>
  <c r="AD33" i="138" s="1"/>
  <c r="AE6" i="138"/>
  <c r="AE33" i="138" s="1"/>
  <c r="AF6" i="138"/>
  <c r="AF33" i="138" s="1"/>
  <c r="AG6" i="138"/>
  <c r="AH6" i="138"/>
  <c r="AH33" i="138" s="1"/>
  <c r="AI6" i="138"/>
  <c r="AI33" i="138" s="1"/>
  <c r="AJ6" i="138"/>
  <c r="AJ33" i="138" s="1"/>
  <c r="AK6" i="138"/>
  <c r="AK33" i="138" s="1"/>
  <c r="AL6" i="138"/>
  <c r="AL33" i="138" s="1"/>
  <c r="AM6" i="138"/>
  <c r="AN6" i="138"/>
  <c r="AN33" i="138" s="1"/>
  <c r="AO6" i="138"/>
  <c r="AP6" i="138"/>
  <c r="AP33" i="138" s="1"/>
  <c r="AQ6" i="138"/>
  <c r="AR6" i="138"/>
  <c r="AR33" i="138" s="1"/>
  <c r="AS6" i="138"/>
  <c r="AS33" i="138" s="1"/>
  <c r="AT6" i="138"/>
  <c r="AT33" i="138" s="1"/>
  <c r="AU6" i="138"/>
  <c r="AV6" i="138"/>
  <c r="AV33" i="138" s="1"/>
  <c r="AW6" i="138"/>
  <c r="AX6" i="138"/>
  <c r="AX33" i="138" s="1"/>
  <c r="AY6" i="138"/>
  <c r="AZ6" i="138"/>
  <c r="AZ33" i="138" s="1"/>
  <c r="BA6" i="138"/>
  <c r="BA33" i="138" s="1"/>
  <c r="BB6" i="138"/>
  <c r="BB33" i="138" s="1"/>
  <c r="BC6" i="138"/>
  <c r="BC33" i="138" s="1"/>
  <c r="BD6" i="138"/>
  <c r="BD33" i="138" s="1"/>
  <c r="BE6" i="138"/>
  <c r="BF6" i="138"/>
  <c r="BF33" i="138" s="1"/>
  <c r="BG6" i="138"/>
  <c r="BG33" i="138" s="1"/>
  <c r="BH6" i="138"/>
  <c r="BH33" i="138" s="1"/>
  <c r="BI6" i="138"/>
  <c r="BI33" i="138" s="1"/>
  <c r="BJ6" i="138"/>
  <c r="BJ33" i="138" s="1"/>
  <c r="BK6" i="138"/>
  <c r="BL6" i="138"/>
  <c r="BL33" i="138" s="1"/>
  <c r="BM6" i="138"/>
  <c r="BN6" i="138"/>
  <c r="BN33" i="138" s="1"/>
  <c r="BO6" i="138"/>
  <c r="BP6" i="138"/>
  <c r="BP33" i="138" s="1"/>
  <c r="BQ6" i="138"/>
  <c r="BQ33" i="138" s="1"/>
  <c r="BR6" i="138"/>
  <c r="BS6" i="138"/>
  <c r="BT6" i="138"/>
  <c r="BT33" i="138" s="1"/>
  <c r="BU6" i="138"/>
  <c r="BV6" i="138"/>
  <c r="BW6" i="138"/>
  <c r="BX6" i="138"/>
  <c r="BX33" i="138" s="1"/>
  <c r="BY6" i="138"/>
  <c r="BY33" i="138" s="1"/>
  <c r="BZ6" i="138"/>
  <c r="BZ33" i="138" s="1"/>
  <c r="CA6" i="138"/>
  <c r="CA33" i="138" s="1"/>
  <c r="CB6" i="138"/>
  <c r="CB33" i="138" s="1"/>
  <c r="CC6" i="138"/>
  <c r="CD6" i="138"/>
  <c r="CD33" i="138" s="1"/>
  <c r="CE6" i="138"/>
  <c r="CE33" i="138" s="1"/>
  <c r="CF6" i="138"/>
  <c r="CF33" i="138" s="1"/>
  <c r="CG6" i="138"/>
  <c r="CG33" i="138" s="1"/>
  <c r="CH6" i="138"/>
  <c r="CH33" i="138" s="1"/>
  <c r="CI6" i="138"/>
  <c r="CJ6" i="138"/>
  <c r="CJ33" i="138" s="1"/>
  <c r="CK6" i="138"/>
  <c r="CL6" i="138"/>
  <c r="CL33" i="138" s="1"/>
  <c r="CM6" i="138"/>
  <c r="CN6" i="138"/>
  <c r="CN33" i="138" s="1"/>
  <c r="CO6" i="138"/>
  <c r="CO33" i="138" s="1"/>
  <c r="CP6" i="138"/>
  <c r="CP33" i="138" s="1"/>
  <c r="CQ6" i="138"/>
  <c r="CQ33" i="138" s="1"/>
  <c r="CR6" i="138"/>
  <c r="CR33" i="138" s="1"/>
  <c r="CS6" i="138"/>
  <c r="CT6" i="138"/>
  <c r="CT33" i="138" s="1"/>
  <c r="CU6" i="138"/>
  <c r="CV6" i="138"/>
  <c r="CV33" i="138" s="1"/>
  <c r="CW6" i="138"/>
  <c r="CW33" i="138" s="1"/>
  <c r="CX6" i="138"/>
  <c r="CX33" i="138" s="1"/>
  <c r="CY6" i="138"/>
  <c r="CZ6" i="138"/>
  <c r="CZ33" i="138" s="1"/>
  <c r="DA6" i="138"/>
  <c r="DB6" i="138"/>
  <c r="DB33" i="138" s="1"/>
  <c r="DC6" i="138"/>
  <c r="DC33" i="138" s="1"/>
  <c r="DD6" i="138"/>
  <c r="DD33" i="138" s="1"/>
  <c r="DE6" i="138"/>
  <c r="DE33" i="138" s="1"/>
  <c r="DF6" i="138"/>
  <c r="DF33" i="138" s="1"/>
  <c r="DG6" i="138"/>
  <c r="DH6" i="138"/>
  <c r="DI6" i="138"/>
  <c r="DJ6" i="138"/>
  <c r="DJ33" i="138" s="1"/>
  <c r="DK6" i="138"/>
  <c r="DK33" i="138" s="1"/>
  <c r="DL6" i="138"/>
  <c r="DL33" i="138" s="1"/>
  <c r="DM6" i="138"/>
  <c r="DM33" i="138" s="1"/>
  <c r="DN6" i="138"/>
  <c r="DN33" i="138" s="1"/>
  <c r="DO6" i="138"/>
  <c r="DO33" i="138" s="1"/>
  <c r="DP6" i="138"/>
  <c r="DP33" i="138" s="1"/>
  <c r="DQ6" i="138"/>
  <c r="DR6" i="138"/>
  <c r="DR33" i="138" s="1"/>
  <c r="DS6" i="138"/>
  <c r="DT6" i="138"/>
  <c r="DU6" i="138"/>
  <c r="DU33" i="138" s="1"/>
  <c r="DV6" i="138"/>
  <c r="DV33" i="138" s="1"/>
  <c r="DW6" i="138"/>
  <c r="DX6" i="138"/>
  <c r="DX33" i="138" s="1"/>
  <c r="DY6" i="138"/>
  <c r="DZ6" i="138"/>
  <c r="DZ33" i="138" s="1"/>
  <c r="EA6" i="138"/>
  <c r="EA33" i="138" s="1"/>
  <c r="EB6" i="138"/>
  <c r="EB33" i="138" s="1"/>
  <c r="EC6" i="138"/>
  <c r="EC33" i="138" s="1"/>
  <c r="ED6" i="138"/>
  <c r="ED33" i="138" s="1"/>
  <c r="EE6" i="138"/>
  <c r="EF6" i="138"/>
  <c r="EF33" i="138" s="1"/>
  <c r="EG6" i="138"/>
  <c r="EH6" i="138"/>
  <c r="EH33" i="138" s="1"/>
  <c r="EI6" i="138"/>
  <c r="EI33" i="138" s="1"/>
  <c r="EJ6" i="138"/>
  <c r="EJ33" i="138" s="1"/>
  <c r="EK6" i="138"/>
  <c r="EK33" i="138" s="1"/>
  <c r="EL6" i="138"/>
  <c r="EL33" i="138" s="1"/>
  <c r="EM6" i="138"/>
  <c r="EN6" i="138"/>
  <c r="EN33" i="138" s="1"/>
  <c r="EO6" i="138"/>
  <c r="EP6" i="138"/>
  <c r="EP33" i="138" s="1"/>
  <c r="EQ6" i="138"/>
  <c r="EQ33" i="138" s="1"/>
  <c r="ER6" i="138"/>
  <c r="ER33" i="138" s="1"/>
  <c r="ES6" i="138"/>
  <c r="ES33" i="138" s="1"/>
  <c r="ET6" i="138"/>
  <c r="ET33" i="138" s="1"/>
  <c r="EU6" i="138"/>
  <c r="EV6" i="138"/>
  <c r="EV33" i="138" s="1"/>
  <c r="EW6" i="138"/>
  <c r="EX6" i="138"/>
  <c r="EX33" i="138" s="1"/>
  <c r="EY6" i="138"/>
  <c r="EZ6" i="138"/>
  <c r="EZ33" i="138" s="1"/>
  <c r="FA6" i="138"/>
  <c r="FA33" i="138" s="1"/>
  <c r="FB6" i="138"/>
  <c r="FC6" i="138"/>
  <c r="FD6" i="138"/>
  <c r="FD33" i="138" s="1"/>
  <c r="FE6" i="138"/>
  <c r="FF6" i="138"/>
  <c r="FF33" i="138" s="1"/>
  <c r="FG6" i="138"/>
  <c r="FG33" i="138" s="1"/>
  <c r="FH6" i="138"/>
  <c r="FH33" i="138" s="1"/>
  <c r="CX8" i="138"/>
  <c r="CX35" i="138" s="1"/>
  <c r="B32" i="138"/>
  <c r="E32" i="138"/>
  <c r="F32" i="138"/>
  <c r="H32" i="138"/>
  <c r="J32" i="138"/>
  <c r="R32" i="138"/>
  <c r="Z32" i="138"/>
  <c r="AC32" i="138"/>
  <c r="AH32" i="138"/>
  <c r="AK32" i="138"/>
  <c r="AL32" i="138"/>
  <c r="AN32" i="138"/>
  <c r="AO32" i="138"/>
  <c r="AP32" i="138"/>
  <c r="AX32" i="138"/>
  <c r="BA32" i="138"/>
  <c r="BB32" i="138"/>
  <c r="BG32" i="138"/>
  <c r="BI32" i="138"/>
  <c r="BJ32" i="138"/>
  <c r="BL32" i="138"/>
  <c r="BN32" i="138"/>
  <c r="BQ32" i="138"/>
  <c r="BR32" i="138"/>
  <c r="BS32" i="138"/>
  <c r="BT32" i="138"/>
  <c r="BU32" i="138"/>
  <c r="BV32" i="138"/>
  <c r="CD32" i="138"/>
  <c r="CG32" i="138"/>
  <c r="CL32" i="138"/>
  <c r="CO32" i="138"/>
  <c r="CR32" i="138"/>
  <c r="CS32" i="138"/>
  <c r="CT32" i="138"/>
  <c r="DB32" i="138"/>
  <c r="DJ32" i="138"/>
  <c r="DM32" i="138"/>
  <c r="DR32" i="138"/>
  <c r="DS32" i="138"/>
  <c r="DU32" i="138"/>
  <c r="DV32" i="138"/>
  <c r="DZ32" i="138"/>
  <c r="EC32" i="138"/>
  <c r="ED32" i="138"/>
  <c r="EF32" i="138"/>
  <c r="EG32" i="138"/>
  <c r="EH32" i="138"/>
  <c r="EP32" i="138"/>
  <c r="EQ32" i="138"/>
  <c r="EX32" i="138"/>
  <c r="FA32" i="138"/>
  <c r="FC32" i="138"/>
  <c r="FD32" i="138"/>
  <c r="FF32" i="138"/>
  <c r="G33" i="138"/>
  <c r="I33" i="138"/>
  <c r="O33" i="138"/>
  <c r="Q33" i="138"/>
  <c r="S33" i="138"/>
  <c r="V33" i="138"/>
  <c r="W33" i="138"/>
  <c r="Y33" i="138"/>
  <c r="AG33" i="138"/>
  <c r="AM33" i="138"/>
  <c r="AO33" i="138"/>
  <c r="AQ33" i="138"/>
  <c r="AU33" i="138"/>
  <c r="AW33" i="138"/>
  <c r="AY33" i="138"/>
  <c r="BE33" i="138"/>
  <c r="BK33" i="138"/>
  <c r="BM33" i="138"/>
  <c r="BO33" i="138"/>
  <c r="BR33" i="138"/>
  <c r="BS33" i="138"/>
  <c r="BU33" i="138"/>
  <c r="BV33" i="138"/>
  <c r="BW33" i="138"/>
  <c r="CC33" i="138"/>
  <c r="CI33" i="138"/>
  <c r="CK33" i="138"/>
  <c r="CM33" i="138"/>
  <c r="CS33" i="138"/>
  <c r="CU33" i="138"/>
  <c r="CY33" i="138"/>
  <c r="DA33" i="138"/>
  <c r="DG33" i="138"/>
  <c r="DH33" i="138"/>
  <c r="DI33" i="138"/>
  <c r="DQ33" i="138"/>
  <c r="DS33" i="138"/>
  <c r="DT33" i="138"/>
  <c r="DW33" i="138"/>
  <c r="DY33" i="138"/>
  <c r="EE33" i="138"/>
  <c r="EG33" i="138"/>
  <c r="EM33" i="138"/>
  <c r="EO33" i="138"/>
  <c r="EU33" i="138"/>
  <c r="EW33" i="138"/>
  <c r="EY33" i="138"/>
  <c r="FB33" i="138"/>
  <c r="FC33" i="138"/>
  <c r="FE33" i="138"/>
  <c r="B5" i="137"/>
  <c r="C5" i="137"/>
  <c r="C32" i="137" s="1"/>
  <c r="D5" i="137"/>
  <c r="D32" i="137" s="1"/>
  <c r="E5" i="137"/>
  <c r="E32" i="137" s="1"/>
  <c r="F5" i="137"/>
  <c r="G5" i="137"/>
  <c r="H5" i="137"/>
  <c r="H32" i="137" s="1"/>
  <c r="I5" i="137"/>
  <c r="J5" i="137"/>
  <c r="K5" i="137"/>
  <c r="L5" i="137"/>
  <c r="L32" i="137" s="1"/>
  <c r="M5" i="137"/>
  <c r="M32" i="137" s="1"/>
  <c r="N5" i="137"/>
  <c r="N32" i="137" s="1"/>
  <c r="O5" i="137"/>
  <c r="O32" i="137" s="1"/>
  <c r="P5" i="137"/>
  <c r="P32" i="137" s="1"/>
  <c r="Q5" i="137"/>
  <c r="R5" i="137"/>
  <c r="S5" i="137"/>
  <c r="S32" i="137" s="1"/>
  <c r="T5" i="137"/>
  <c r="T32" i="137" s="1"/>
  <c r="U5" i="137"/>
  <c r="V5" i="137"/>
  <c r="W5" i="137"/>
  <c r="W32" i="137" s="1"/>
  <c r="X5" i="137"/>
  <c r="X32" i="137" s="1"/>
  <c r="Y5" i="137"/>
  <c r="Z5" i="137"/>
  <c r="AA5" i="137"/>
  <c r="AB5" i="137"/>
  <c r="AB32" i="137" s="1"/>
  <c r="AC5" i="137"/>
  <c r="AC32" i="137" s="1"/>
  <c r="AD5" i="137"/>
  <c r="AD32" i="137" s="1"/>
  <c r="AE5" i="137"/>
  <c r="AE32" i="137" s="1"/>
  <c r="AF5" i="137"/>
  <c r="AF32" i="137" s="1"/>
  <c r="AG5" i="137"/>
  <c r="AH5" i="137"/>
  <c r="AI5" i="137"/>
  <c r="AI32" i="137" s="1"/>
  <c r="AJ5" i="137"/>
  <c r="AK5" i="137"/>
  <c r="AL5" i="137"/>
  <c r="AM5" i="137"/>
  <c r="AM32" i="137" s="1"/>
  <c r="AN5" i="137"/>
  <c r="AN32" i="137" s="1"/>
  <c r="AO5" i="137"/>
  <c r="AP5" i="137"/>
  <c r="AQ5" i="137"/>
  <c r="AQ32" i="137" s="1"/>
  <c r="AR5" i="137"/>
  <c r="AR32" i="137" s="1"/>
  <c r="AS5" i="137"/>
  <c r="AS32" i="137" s="1"/>
  <c r="AT5" i="137"/>
  <c r="AT32" i="137" s="1"/>
  <c r="AU5" i="137"/>
  <c r="AU32" i="137" s="1"/>
  <c r="AV5" i="137"/>
  <c r="AV32" i="137" s="1"/>
  <c r="AW5" i="137"/>
  <c r="AX5" i="137"/>
  <c r="AY5" i="137"/>
  <c r="AZ5" i="137"/>
  <c r="BA5" i="137"/>
  <c r="BA32" i="137" s="1"/>
  <c r="BB5" i="137"/>
  <c r="BB32" i="137" s="1"/>
  <c r="BC5" i="137"/>
  <c r="BC32" i="137" s="1"/>
  <c r="BD5" i="137"/>
  <c r="BD32" i="137" s="1"/>
  <c r="BE5" i="137"/>
  <c r="BE32" i="137" s="1"/>
  <c r="BF5" i="137"/>
  <c r="BG5" i="137"/>
  <c r="BH5" i="137"/>
  <c r="BH32" i="137" s="1"/>
  <c r="BI5" i="137"/>
  <c r="BJ5" i="137"/>
  <c r="BK5" i="137"/>
  <c r="BK32" i="137" s="1"/>
  <c r="BL5" i="137"/>
  <c r="BL32" i="137" s="1"/>
  <c r="BM5" i="137"/>
  <c r="BN5" i="137"/>
  <c r="BO5" i="137"/>
  <c r="BO32" i="137" s="1"/>
  <c r="BP5" i="137"/>
  <c r="BP32" i="137" s="1"/>
  <c r="BQ5" i="137"/>
  <c r="BQ32" i="137" s="1"/>
  <c r="BR5" i="137"/>
  <c r="BR32" i="137" s="1"/>
  <c r="BS5" i="137"/>
  <c r="BS32" i="137" s="1"/>
  <c r="BT5" i="137"/>
  <c r="BT32" i="137" s="1"/>
  <c r="BU5" i="137"/>
  <c r="BV5" i="137"/>
  <c r="BW5" i="137"/>
  <c r="BW32" i="137" s="1"/>
  <c r="BX5" i="137"/>
  <c r="BX32" i="137" s="1"/>
  <c r="BY5" i="137"/>
  <c r="BY32" i="137" s="1"/>
  <c r="BZ5" i="137"/>
  <c r="BZ32" i="137" s="1"/>
  <c r="CA5" i="137"/>
  <c r="CA32" i="137" s="1"/>
  <c r="CB5" i="137"/>
  <c r="CB32" i="137" s="1"/>
  <c r="CC5" i="137"/>
  <c r="CC32" i="137" s="1"/>
  <c r="CD5" i="137"/>
  <c r="CE5" i="137"/>
  <c r="CE32" i="137" s="1"/>
  <c r="CF5" i="137"/>
  <c r="CF32" i="137" s="1"/>
  <c r="CG5" i="137"/>
  <c r="CH5" i="137"/>
  <c r="CI5" i="137"/>
  <c r="CI32" i="137" s="1"/>
  <c r="CJ5" i="137"/>
  <c r="CJ32" i="137" s="1"/>
  <c r="CK5" i="137"/>
  <c r="CL5" i="137"/>
  <c r="CM5" i="137"/>
  <c r="CM32" i="137" s="1"/>
  <c r="CN5" i="137"/>
  <c r="CN32" i="137" s="1"/>
  <c r="CO5" i="137"/>
  <c r="CO32" i="137" s="1"/>
  <c r="CP5" i="137"/>
  <c r="CP32" i="137" s="1"/>
  <c r="CQ5" i="137"/>
  <c r="CQ32" i="137" s="1"/>
  <c r="CR5" i="137"/>
  <c r="CR32" i="137" s="1"/>
  <c r="CS5" i="137"/>
  <c r="CT5" i="137"/>
  <c r="CU5" i="137"/>
  <c r="CU32" i="137" s="1"/>
  <c r="CV5" i="137"/>
  <c r="CV32" i="137" s="1"/>
  <c r="CW5" i="137"/>
  <c r="CX5" i="137"/>
  <c r="CY5" i="137"/>
  <c r="CY32" i="137" s="1"/>
  <c r="CZ5" i="137"/>
  <c r="CZ32" i="137" s="1"/>
  <c r="DA5" i="137"/>
  <c r="DB5" i="137"/>
  <c r="DC5" i="137"/>
  <c r="DD5" i="137"/>
  <c r="DD32" i="137" s="1"/>
  <c r="DE5" i="137"/>
  <c r="DE32" i="137" s="1"/>
  <c r="DF5" i="137"/>
  <c r="DF32" i="137" s="1"/>
  <c r="DG5" i="137"/>
  <c r="DG32" i="137" s="1"/>
  <c r="DH5" i="137"/>
  <c r="DH32" i="137" s="1"/>
  <c r="DI5" i="137"/>
  <c r="DJ5" i="137"/>
  <c r="DK5" i="137"/>
  <c r="DK32" i="137" s="1"/>
  <c r="DL5" i="137"/>
  <c r="DL32" i="137" s="1"/>
  <c r="DM5" i="137"/>
  <c r="DM32" i="137" s="1"/>
  <c r="DN5" i="137"/>
  <c r="DN32" i="137" s="1"/>
  <c r="DO5" i="137"/>
  <c r="DO32" i="137" s="1"/>
  <c r="DP5" i="137"/>
  <c r="DP32" i="137" s="1"/>
  <c r="DQ5" i="137"/>
  <c r="DQ32" i="137" s="1"/>
  <c r="DR5" i="137"/>
  <c r="DS5" i="137"/>
  <c r="DS32" i="137" s="1"/>
  <c r="DT5" i="137"/>
  <c r="DT32" i="137" s="1"/>
  <c r="DU5" i="137"/>
  <c r="DV5" i="137"/>
  <c r="DW5" i="137"/>
  <c r="DW32" i="137" s="1"/>
  <c r="DX5" i="137"/>
  <c r="DX32" i="137" s="1"/>
  <c r="DY5" i="137"/>
  <c r="DZ5" i="137"/>
  <c r="EA5" i="137"/>
  <c r="EA32" i="137" s="1"/>
  <c r="EB5" i="137"/>
  <c r="EB32" i="137" s="1"/>
  <c r="EC5" i="137"/>
  <c r="EC32" i="137" s="1"/>
  <c r="ED5" i="137"/>
  <c r="ED32" i="137" s="1"/>
  <c r="EE5" i="137"/>
  <c r="EE32" i="137" s="1"/>
  <c r="EF5" i="137"/>
  <c r="EF32" i="137" s="1"/>
  <c r="EG5" i="137"/>
  <c r="EH5" i="137"/>
  <c r="EI5" i="137"/>
  <c r="EI32" i="137" s="1"/>
  <c r="EJ5" i="137"/>
  <c r="EJ32" i="137" s="1"/>
  <c r="EK5" i="137"/>
  <c r="EL5" i="137"/>
  <c r="EM5" i="137"/>
  <c r="EM32" i="137" s="1"/>
  <c r="EN5" i="137"/>
  <c r="EN32" i="137" s="1"/>
  <c r="EO5" i="137"/>
  <c r="EP5" i="137"/>
  <c r="EQ5" i="137"/>
  <c r="ER5" i="137"/>
  <c r="ER32" i="137" s="1"/>
  <c r="ES5" i="137"/>
  <c r="ES32" i="137" s="1"/>
  <c r="ET5" i="137"/>
  <c r="ET32" i="137" s="1"/>
  <c r="EU5" i="137"/>
  <c r="EU32" i="137" s="1"/>
  <c r="EV5" i="137"/>
  <c r="EV32" i="137" s="1"/>
  <c r="EW5" i="137"/>
  <c r="EX5" i="137"/>
  <c r="EY5" i="137"/>
  <c r="EZ5" i="137"/>
  <c r="EZ32" i="137" s="1"/>
  <c r="FA5" i="137"/>
  <c r="FA32" i="137" s="1"/>
  <c r="FB5" i="137"/>
  <c r="FB32" i="137" s="1"/>
  <c r="FC5" i="137"/>
  <c r="FC32" i="137" s="1"/>
  <c r="FD5" i="137"/>
  <c r="FD32" i="137" s="1"/>
  <c r="FE5" i="137"/>
  <c r="FF5" i="137"/>
  <c r="FG5" i="137"/>
  <c r="FG32" i="137" s="1"/>
  <c r="FH5" i="137"/>
  <c r="FH32" i="137" s="1"/>
  <c r="B6" i="137"/>
  <c r="C6" i="137"/>
  <c r="D6" i="137"/>
  <c r="E6" i="137"/>
  <c r="E33" i="137" s="1"/>
  <c r="F6" i="137"/>
  <c r="G6" i="137"/>
  <c r="H6" i="137"/>
  <c r="H33" i="137" s="1"/>
  <c r="I6" i="137"/>
  <c r="I33" i="137" s="1"/>
  <c r="J6" i="137"/>
  <c r="J33" i="137" s="1"/>
  <c r="K6" i="137"/>
  <c r="K33" i="137" s="1"/>
  <c r="L6" i="137"/>
  <c r="L33" i="137" s="1"/>
  <c r="M6" i="137"/>
  <c r="M33" i="137" s="1"/>
  <c r="N6" i="137"/>
  <c r="O6" i="137"/>
  <c r="P6" i="137"/>
  <c r="P33" i="137" s="1"/>
  <c r="Q6" i="137"/>
  <c r="Q33" i="137" s="1"/>
  <c r="R6" i="137"/>
  <c r="R33" i="137" s="1"/>
  <c r="S6" i="137"/>
  <c r="S33" i="137" s="1"/>
  <c r="T6" i="137"/>
  <c r="T33" i="137" s="1"/>
  <c r="U6" i="137"/>
  <c r="U33" i="137" s="1"/>
  <c r="V6" i="137"/>
  <c r="W6" i="137"/>
  <c r="X6" i="137"/>
  <c r="X33" i="137" s="1"/>
  <c r="Y6" i="137"/>
  <c r="Y33" i="137" s="1"/>
  <c r="Z6" i="137"/>
  <c r="AA6" i="137"/>
  <c r="AB6" i="137"/>
  <c r="AB33" i="137" s="1"/>
  <c r="AC6" i="137"/>
  <c r="AC33" i="137" s="1"/>
  <c r="AD6" i="137"/>
  <c r="AD33" i="137" s="1"/>
  <c r="AE6" i="137"/>
  <c r="AF6" i="137"/>
  <c r="AF33" i="137" s="1"/>
  <c r="AG6" i="137"/>
  <c r="AG33" i="137" s="1"/>
  <c r="AH6" i="137"/>
  <c r="AH33" i="137" s="1"/>
  <c r="AI6" i="137"/>
  <c r="AI33" i="137" s="1"/>
  <c r="AJ6" i="137"/>
  <c r="AJ33" i="137" s="1"/>
  <c r="AK6" i="137"/>
  <c r="AK33" i="137" s="1"/>
  <c r="AL6" i="137"/>
  <c r="AM6" i="137"/>
  <c r="AN6" i="137"/>
  <c r="AN33" i="137" s="1"/>
  <c r="AO6" i="137"/>
  <c r="AO33" i="137" s="1"/>
  <c r="AP6" i="137"/>
  <c r="AP33" i="137" s="1"/>
  <c r="AQ6" i="137"/>
  <c r="AQ33" i="137" s="1"/>
  <c r="AR6" i="137"/>
  <c r="AR33" i="137" s="1"/>
  <c r="AS6" i="137"/>
  <c r="AS33" i="137" s="1"/>
  <c r="AT6" i="137"/>
  <c r="AT33" i="137" s="1"/>
  <c r="AU6" i="137"/>
  <c r="AV6" i="137"/>
  <c r="AV33" i="137" s="1"/>
  <c r="AW6" i="137"/>
  <c r="AW33" i="137" s="1"/>
  <c r="AX6" i="137"/>
  <c r="AY6" i="137"/>
  <c r="AZ6" i="137"/>
  <c r="BA6" i="137"/>
  <c r="BA33" i="137" s="1"/>
  <c r="BB6" i="137"/>
  <c r="BB33" i="137" s="1"/>
  <c r="BC6" i="137"/>
  <c r="BD6" i="137"/>
  <c r="BD33" i="137" s="1"/>
  <c r="BE6" i="137"/>
  <c r="BE33" i="137" s="1"/>
  <c r="BF6" i="137"/>
  <c r="BF33" i="137" s="1"/>
  <c r="BG6" i="137"/>
  <c r="BG33" i="137" s="1"/>
  <c r="BH6" i="137"/>
  <c r="BH33" i="137" s="1"/>
  <c r="BI6" i="137"/>
  <c r="BI33" i="137" s="1"/>
  <c r="BJ6" i="137"/>
  <c r="BK6" i="137"/>
  <c r="BL6" i="137"/>
  <c r="BL33" i="137" s="1"/>
  <c r="BM6" i="137"/>
  <c r="BM33" i="137" s="1"/>
  <c r="BN6" i="137"/>
  <c r="BO6" i="137"/>
  <c r="BP6" i="137"/>
  <c r="BP33" i="137" s="1"/>
  <c r="BQ6" i="137"/>
  <c r="BQ33" i="137" s="1"/>
  <c r="BR6" i="137"/>
  <c r="BR33" i="137" s="1"/>
  <c r="BS6" i="137"/>
  <c r="BT6" i="137"/>
  <c r="BT33" i="137" s="1"/>
  <c r="BU6" i="137"/>
  <c r="BU33" i="137" s="1"/>
  <c r="BV6" i="137"/>
  <c r="BW6" i="137"/>
  <c r="BX6" i="137"/>
  <c r="BX33" i="137" s="1"/>
  <c r="BY6" i="137"/>
  <c r="BY33" i="137" s="1"/>
  <c r="BZ6" i="137"/>
  <c r="CA6" i="137"/>
  <c r="CB6" i="137"/>
  <c r="CB33" i="137" s="1"/>
  <c r="CC6" i="137"/>
  <c r="CC33" i="137" s="1"/>
  <c r="CD6" i="137"/>
  <c r="CD33" i="137" s="1"/>
  <c r="CE6" i="137"/>
  <c r="CE33" i="137" s="1"/>
  <c r="CF6" i="137"/>
  <c r="CF33" i="137" s="1"/>
  <c r="CG6" i="137"/>
  <c r="CG33" i="137" s="1"/>
  <c r="CH6" i="137"/>
  <c r="CI6" i="137"/>
  <c r="CJ6" i="137"/>
  <c r="CJ33" i="137" s="1"/>
  <c r="CK6" i="137"/>
  <c r="CK33" i="137" s="1"/>
  <c r="CL6" i="137"/>
  <c r="CM6" i="137"/>
  <c r="CN6" i="137"/>
  <c r="CN33" i="137" s="1"/>
  <c r="CO6" i="137"/>
  <c r="CO33" i="137" s="1"/>
  <c r="CP6" i="137"/>
  <c r="CQ6" i="137"/>
  <c r="CR6" i="137"/>
  <c r="CR33" i="137" s="1"/>
  <c r="CS6" i="137"/>
  <c r="CS33" i="137" s="1"/>
  <c r="CT6" i="137"/>
  <c r="CT33" i="137" s="1"/>
  <c r="CU6" i="137"/>
  <c r="CU33" i="137" s="1"/>
  <c r="CV6" i="137"/>
  <c r="CV33" i="137" s="1"/>
  <c r="CW6" i="137"/>
  <c r="CW33" i="137" s="1"/>
  <c r="CX6" i="137"/>
  <c r="CY6" i="137"/>
  <c r="CZ6" i="137"/>
  <c r="CZ33" i="137" s="1"/>
  <c r="DA6" i="137"/>
  <c r="DA33" i="137" s="1"/>
  <c r="DB6" i="137"/>
  <c r="DC6" i="137"/>
  <c r="DC33" i="137" s="1"/>
  <c r="DD6" i="137"/>
  <c r="DD33" i="137" s="1"/>
  <c r="DE6" i="137"/>
  <c r="DE33" i="137" s="1"/>
  <c r="DF6" i="137"/>
  <c r="DF33" i="137" s="1"/>
  <c r="DG6" i="137"/>
  <c r="DH6" i="137"/>
  <c r="DH33" i="137" s="1"/>
  <c r="DI6" i="137"/>
  <c r="DI33" i="137" s="1"/>
  <c r="DJ6" i="137"/>
  <c r="DK6" i="137"/>
  <c r="DL6" i="137"/>
  <c r="DL33" i="137" s="1"/>
  <c r="DM6" i="137"/>
  <c r="DM33" i="137" s="1"/>
  <c r="DN6" i="137"/>
  <c r="DN33" i="137" s="1"/>
  <c r="DO6" i="137"/>
  <c r="DP6" i="137"/>
  <c r="DP33" i="137" s="1"/>
  <c r="DQ6" i="137"/>
  <c r="DQ33" i="137" s="1"/>
  <c r="DR6" i="137"/>
  <c r="DR33" i="137" s="1"/>
  <c r="DS6" i="137"/>
  <c r="DS33" i="137" s="1"/>
  <c r="DT6" i="137"/>
  <c r="DT33" i="137" s="1"/>
  <c r="DU6" i="137"/>
  <c r="DU33" i="137" s="1"/>
  <c r="DV6" i="137"/>
  <c r="DW6" i="137"/>
  <c r="DX6" i="137"/>
  <c r="DX33" i="137" s="1"/>
  <c r="DY6" i="137"/>
  <c r="DY33" i="137" s="1"/>
  <c r="DZ6" i="137"/>
  <c r="EA6" i="137"/>
  <c r="EB6" i="137"/>
  <c r="EB33" i="137" s="1"/>
  <c r="EC6" i="137"/>
  <c r="EC33" i="137" s="1"/>
  <c r="ED6" i="137"/>
  <c r="EE6" i="137"/>
  <c r="EF6" i="137"/>
  <c r="EF33" i="137" s="1"/>
  <c r="EG6" i="137"/>
  <c r="EG33" i="137" s="1"/>
  <c r="EH6" i="137"/>
  <c r="EH33" i="137" s="1"/>
  <c r="EI6" i="137"/>
  <c r="EI33" i="137" s="1"/>
  <c r="EJ6" i="137"/>
  <c r="EJ33" i="137" s="1"/>
  <c r="EK6" i="137"/>
  <c r="EK33" i="137" s="1"/>
  <c r="EL6" i="137"/>
  <c r="EM6" i="137"/>
  <c r="EN6" i="137"/>
  <c r="EN33" i="137" s="1"/>
  <c r="EO6" i="137"/>
  <c r="EO33" i="137" s="1"/>
  <c r="EP6" i="137"/>
  <c r="EQ6" i="137"/>
  <c r="EQ33" i="137" s="1"/>
  <c r="ER6" i="137"/>
  <c r="ER33" i="137" s="1"/>
  <c r="ES6" i="137"/>
  <c r="ES33" i="137" s="1"/>
  <c r="ET6" i="137"/>
  <c r="EU6" i="137"/>
  <c r="EV6" i="137"/>
  <c r="EV33" i="137" s="1"/>
  <c r="EW6" i="137"/>
  <c r="EW33" i="137" s="1"/>
  <c r="EX6" i="137"/>
  <c r="EY6" i="137"/>
  <c r="EZ6" i="137"/>
  <c r="FA6" i="137"/>
  <c r="FA33" i="137" s="1"/>
  <c r="FB6" i="137"/>
  <c r="FB33" i="137" s="1"/>
  <c r="FC6" i="137"/>
  <c r="FD6" i="137"/>
  <c r="FD33" i="137" s="1"/>
  <c r="FE6" i="137"/>
  <c r="FE33" i="137" s="1"/>
  <c r="FF6" i="137"/>
  <c r="FF33" i="137" s="1"/>
  <c r="FG6" i="137"/>
  <c r="FG33" i="137" s="1"/>
  <c r="FH6" i="137"/>
  <c r="FH33" i="137" s="1"/>
  <c r="DN8" i="137"/>
  <c r="DN35" i="137" s="1"/>
  <c r="ED8" i="137"/>
  <c r="ED35" i="137" s="1"/>
  <c r="FB8" i="137"/>
  <c r="FB35" i="137" s="1"/>
  <c r="B32" i="137"/>
  <c r="F32" i="137"/>
  <c r="G32" i="137"/>
  <c r="I32" i="137"/>
  <c r="J32" i="137"/>
  <c r="K32" i="137"/>
  <c r="Q32" i="137"/>
  <c r="R32" i="137"/>
  <c r="U32" i="137"/>
  <c r="V32" i="137"/>
  <c r="Y32" i="137"/>
  <c r="Z32" i="137"/>
  <c r="AA32" i="137"/>
  <c r="AG32" i="137"/>
  <c r="AH32" i="137"/>
  <c r="AJ32" i="137"/>
  <c r="AK32" i="137"/>
  <c r="AL32" i="137"/>
  <c r="AO32" i="137"/>
  <c r="AP32" i="137"/>
  <c r="AW32" i="137"/>
  <c r="AX32" i="137"/>
  <c r="AY32" i="137"/>
  <c r="AZ32" i="137"/>
  <c r="BF32" i="137"/>
  <c r="BG32" i="137"/>
  <c r="BI32" i="137"/>
  <c r="BJ32" i="137"/>
  <c r="BM32" i="137"/>
  <c r="BN32" i="137"/>
  <c r="BU32" i="137"/>
  <c r="BV32" i="137"/>
  <c r="CD32" i="137"/>
  <c r="CG32" i="137"/>
  <c r="CH32" i="137"/>
  <c r="CK32" i="137"/>
  <c r="CL32" i="137"/>
  <c r="CS32" i="137"/>
  <c r="CT32" i="137"/>
  <c r="CW32" i="137"/>
  <c r="CX32" i="137"/>
  <c r="DA32" i="137"/>
  <c r="DB32" i="137"/>
  <c r="DC32" i="137"/>
  <c r="DI32" i="137"/>
  <c r="DJ32" i="137"/>
  <c r="DR32" i="137"/>
  <c r="DU32" i="137"/>
  <c r="DV32" i="137"/>
  <c r="DY32" i="137"/>
  <c r="DZ32" i="137"/>
  <c r="EG32" i="137"/>
  <c r="EH32" i="137"/>
  <c r="EK32" i="137"/>
  <c r="EL32" i="137"/>
  <c r="EO32" i="137"/>
  <c r="EP32" i="137"/>
  <c r="EQ32" i="137"/>
  <c r="EW32" i="137"/>
  <c r="EX32" i="137"/>
  <c r="EY32" i="137"/>
  <c r="FE32" i="137"/>
  <c r="FF32" i="137"/>
  <c r="B33" i="137"/>
  <c r="C33" i="137"/>
  <c r="D33" i="137"/>
  <c r="F33" i="137"/>
  <c r="G33" i="137"/>
  <c r="N33" i="137"/>
  <c r="O33" i="137"/>
  <c r="V33" i="137"/>
  <c r="W33" i="137"/>
  <c r="Z33" i="137"/>
  <c r="AA33" i="137"/>
  <c r="AE33" i="137"/>
  <c r="AL33" i="137"/>
  <c r="AM33" i="137"/>
  <c r="AU33" i="137"/>
  <c r="AX33" i="137"/>
  <c r="AY33" i="137"/>
  <c r="AZ33" i="137"/>
  <c r="BC33" i="137"/>
  <c r="BJ33" i="137"/>
  <c r="BK33" i="137"/>
  <c r="BN33" i="137"/>
  <c r="BO33" i="137"/>
  <c r="BS33" i="137"/>
  <c r="BV33" i="137"/>
  <c r="BW33" i="137"/>
  <c r="BZ33" i="137"/>
  <c r="CA33" i="137"/>
  <c r="CH33" i="137"/>
  <c r="CI33" i="137"/>
  <c r="CL33" i="137"/>
  <c r="CM33" i="137"/>
  <c r="CP33" i="137"/>
  <c r="CQ33" i="137"/>
  <c r="CX33" i="137"/>
  <c r="CY33" i="137"/>
  <c r="DB33" i="137"/>
  <c r="DG33" i="137"/>
  <c r="DJ33" i="137"/>
  <c r="DK33" i="137"/>
  <c r="DO33" i="137"/>
  <c r="DV33" i="137"/>
  <c r="DW33" i="137"/>
  <c r="DZ33" i="137"/>
  <c r="EA33" i="137"/>
  <c r="ED33" i="137"/>
  <c r="EE33" i="137"/>
  <c r="EL33" i="137"/>
  <c r="EM33" i="137"/>
  <c r="EP33" i="137"/>
  <c r="ET33" i="137"/>
  <c r="EU33" i="137"/>
  <c r="EX33" i="137"/>
  <c r="EY33" i="137"/>
  <c r="EZ33" i="137"/>
  <c r="FC33" i="137"/>
  <c r="B5" i="119"/>
  <c r="B32" i="119" s="1"/>
  <c r="C5" i="119"/>
  <c r="C32" i="119" s="1"/>
  <c r="D5" i="119"/>
  <c r="D32" i="119" s="1"/>
  <c r="E5" i="119"/>
  <c r="E32" i="119" s="1"/>
  <c r="F5" i="119"/>
  <c r="F32" i="119" s="1"/>
  <c r="G5" i="119"/>
  <c r="G32" i="119" s="1"/>
  <c r="H5" i="119"/>
  <c r="H32" i="119" s="1"/>
  <c r="I5" i="119"/>
  <c r="I32" i="119" s="1"/>
  <c r="J5" i="119"/>
  <c r="J32" i="119" s="1"/>
  <c r="K5" i="119"/>
  <c r="K32" i="119" s="1"/>
  <c r="L5" i="119"/>
  <c r="M5" i="119"/>
  <c r="M32" i="119" s="1"/>
  <c r="N5" i="119"/>
  <c r="N32" i="119" s="1"/>
  <c r="O5" i="119"/>
  <c r="O32" i="119" s="1"/>
  <c r="P5" i="119"/>
  <c r="P32" i="119" s="1"/>
  <c r="Q5" i="119"/>
  <c r="Q32" i="119" s="1"/>
  <c r="R5" i="119"/>
  <c r="R32" i="119" s="1"/>
  <c r="S5" i="119"/>
  <c r="S32" i="119" s="1"/>
  <c r="T5" i="119"/>
  <c r="T32" i="119" s="1"/>
  <c r="U5" i="119"/>
  <c r="U32" i="119" s="1"/>
  <c r="V5" i="119"/>
  <c r="V32" i="119" s="1"/>
  <c r="W5" i="119"/>
  <c r="W32" i="119" s="1"/>
  <c r="X5" i="119"/>
  <c r="X32" i="119" s="1"/>
  <c r="Y5" i="119"/>
  <c r="Z5" i="119"/>
  <c r="Z32" i="119" s="1"/>
  <c r="AA5" i="119"/>
  <c r="AA32" i="119" s="1"/>
  <c r="AB5" i="119"/>
  <c r="AB32" i="119" s="1"/>
  <c r="AC5" i="119"/>
  <c r="AC32" i="119" s="1"/>
  <c r="AD5" i="119"/>
  <c r="AD32" i="119" s="1"/>
  <c r="AE5" i="119"/>
  <c r="AF5" i="119"/>
  <c r="AF32" i="119" s="1"/>
  <c r="AG5" i="119"/>
  <c r="AG32" i="119" s="1"/>
  <c r="AH5" i="119"/>
  <c r="AH32" i="119" s="1"/>
  <c r="AI5" i="119"/>
  <c r="AI32" i="119" s="1"/>
  <c r="AJ5" i="119"/>
  <c r="AJ32" i="119" s="1"/>
  <c r="AK5" i="119"/>
  <c r="AL5" i="119"/>
  <c r="AM5" i="119"/>
  <c r="AN5" i="119"/>
  <c r="AN32" i="119" s="1"/>
  <c r="AO5" i="119"/>
  <c r="AO32" i="119" s="1"/>
  <c r="AP5" i="119"/>
  <c r="AP32" i="119" s="1"/>
  <c r="AQ5" i="119"/>
  <c r="AQ32" i="119" s="1"/>
  <c r="AR5" i="119"/>
  <c r="AR32" i="119" s="1"/>
  <c r="AS5" i="119"/>
  <c r="AS32" i="119" s="1"/>
  <c r="AT5" i="119"/>
  <c r="AT32" i="119" s="1"/>
  <c r="AU5" i="119"/>
  <c r="AU32" i="119" s="1"/>
  <c r="AV5" i="119"/>
  <c r="AV32" i="119" s="1"/>
  <c r="AW5" i="119"/>
  <c r="AX5" i="119"/>
  <c r="AX32" i="119" s="1"/>
  <c r="AY5" i="119"/>
  <c r="AY32" i="119" s="1"/>
  <c r="AZ5" i="119"/>
  <c r="BA5" i="119"/>
  <c r="BA32" i="119" s="1"/>
  <c r="BB5" i="119"/>
  <c r="BB32" i="119" s="1"/>
  <c r="BC5" i="119"/>
  <c r="BC32" i="119" s="1"/>
  <c r="BD5" i="119"/>
  <c r="BD32" i="119" s="1"/>
  <c r="BE5" i="119"/>
  <c r="BF5" i="119"/>
  <c r="BF32" i="119" s="1"/>
  <c r="BG5" i="119"/>
  <c r="BG32" i="119" s="1"/>
  <c r="BH5" i="119"/>
  <c r="BH32" i="119" s="1"/>
  <c r="BI5" i="119"/>
  <c r="BI32" i="119" s="1"/>
  <c r="BJ5" i="119"/>
  <c r="BJ32" i="119" s="1"/>
  <c r="BK5" i="119"/>
  <c r="BK32" i="119" s="1"/>
  <c r="BL5" i="119"/>
  <c r="BL32" i="119" s="1"/>
  <c r="BM5" i="119"/>
  <c r="BN5" i="119"/>
  <c r="BN32" i="119" s="1"/>
  <c r="BO5" i="119"/>
  <c r="BO32" i="119" s="1"/>
  <c r="BP5" i="119"/>
  <c r="BP32" i="119" s="1"/>
  <c r="BQ5" i="119"/>
  <c r="BQ32" i="119" s="1"/>
  <c r="BR5" i="119"/>
  <c r="BR32" i="119" s="1"/>
  <c r="BS5" i="119"/>
  <c r="BS32" i="119" s="1"/>
  <c r="BT5" i="119"/>
  <c r="BT32" i="119" s="1"/>
  <c r="BU5" i="119"/>
  <c r="BU32" i="119" s="1"/>
  <c r="BV5" i="119"/>
  <c r="BV32" i="119" s="1"/>
  <c r="BW5" i="119"/>
  <c r="BW32" i="119" s="1"/>
  <c r="BX5" i="119"/>
  <c r="BY5" i="119"/>
  <c r="BZ5" i="119"/>
  <c r="BZ32" i="119" s="1"/>
  <c r="CA5" i="119"/>
  <c r="CA32" i="119" s="1"/>
  <c r="CB5" i="119"/>
  <c r="CB32" i="119" s="1"/>
  <c r="CC5" i="119"/>
  <c r="CD5" i="119"/>
  <c r="CD32" i="119" s="1"/>
  <c r="CE5" i="119"/>
  <c r="CE32" i="119" s="1"/>
  <c r="CF5" i="119"/>
  <c r="CF32" i="119" s="1"/>
  <c r="CG5" i="119"/>
  <c r="CG32" i="119" s="1"/>
  <c r="CH5" i="119"/>
  <c r="CH32" i="119" s="1"/>
  <c r="CI5" i="119"/>
  <c r="CI32" i="119" s="1"/>
  <c r="CJ5" i="119"/>
  <c r="CJ32" i="119" s="1"/>
  <c r="CK5" i="119"/>
  <c r="CL5" i="119"/>
  <c r="CL32" i="119" s="1"/>
  <c r="CM5" i="119"/>
  <c r="CM32" i="119" s="1"/>
  <c r="CN5" i="119"/>
  <c r="CN32" i="119" s="1"/>
  <c r="CO5" i="119"/>
  <c r="CO32" i="119" s="1"/>
  <c r="CP5" i="119"/>
  <c r="CP32" i="119" s="1"/>
  <c r="CQ5" i="119"/>
  <c r="CQ32" i="119" s="1"/>
  <c r="CR5" i="119"/>
  <c r="CR32" i="119" s="1"/>
  <c r="CS5" i="119"/>
  <c r="CT5" i="119"/>
  <c r="CT32" i="119" s="1"/>
  <c r="CU5" i="119"/>
  <c r="CU32" i="119" s="1"/>
  <c r="CV5" i="119"/>
  <c r="CV32" i="119" s="1"/>
  <c r="CW5" i="119"/>
  <c r="CW32" i="119" s="1"/>
  <c r="CX5" i="119"/>
  <c r="CX32" i="119" s="1"/>
  <c r="CY5" i="119"/>
  <c r="CY32" i="119" s="1"/>
  <c r="CZ5" i="119"/>
  <c r="CZ32" i="119" s="1"/>
  <c r="DA5" i="119"/>
  <c r="DA32" i="119" s="1"/>
  <c r="DB5" i="119"/>
  <c r="DB32" i="119" s="1"/>
  <c r="DC5" i="119"/>
  <c r="DC32" i="119" s="1"/>
  <c r="DD5" i="119"/>
  <c r="DD32" i="119" s="1"/>
  <c r="DE5" i="119"/>
  <c r="DE32" i="119" s="1"/>
  <c r="DF5" i="119"/>
  <c r="DF32" i="119" s="1"/>
  <c r="DG5" i="119"/>
  <c r="DG32" i="119" s="1"/>
  <c r="DH5" i="119"/>
  <c r="DH32" i="119" s="1"/>
  <c r="DI5" i="119"/>
  <c r="DI32" i="119" s="1"/>
  <c r="DJ5" i="119"/>
  <c r="DJ32" i="119" s="1"/>
  <c r="DK5" i="119"/>
  <c r="DK32" i="119" s="1"/>
  <c r="DL5" i="119"/>
  <c r="DM5" i="119"/>
  <c r="DM32" i="119" s="1"/>
  <c r="DN5" i="119"/>
  <c r="DN32" i="119" s="1"/>
  <c r="DO5" i="119"/>
  <c r="DP5" i="119"/>
  <c r="DP32" i="119" s="1"/>
  <c r="DQ5" i="119"/>
  <c r="DQ32" i="119" s="1"/>
  <c r="DR5" i="119"/>
  <c r="DR32" i="119" s="1"/>
  <c r="DS5" i="119"/>
  <c r="DS32" i="119" s="1"/>
  <c r="DT5" i="119"/>
  <c r="DT32" i="119" s="1"/>
  <c r="DU5" i="119"/>
  <c r="DU32" i="119" s="1"/>
  <c r="DV5" i="119"/>
  <c r="DV32" i="119" s="1"/>
  <c r="DW5" i="119"/>
  <c r="DW32" i="119" s="1"/>
  <c r="DX5" i="119"/>
  <c r="DX32" i="119" s="1"/>
  <c r="DY5" i="119"/>
  <c r="DY32" i="119" s="1"/>
  <c r="DZ5" i="119"/>
  <c r="DZ32" i="119" s="1"/>
  <c r="EA5" i="119"/>
  <c r="EA32" i="119" s="1"/>
  <c r="EB5" i="119"/>
  <c r="EB32" i="119" s="1"/>
  <c r="EC5" i="119"/>
  <c r="EC32" i="119" s="1"/>
  <c r="ED5" i="119"/>
  <c r="ED32" i="119" s="1"/>
  <c r="EE5" i="119"/>
  <c r="EE32" i="119" s="1"/>
  <c r="EF5" i="119"/>
  <c r="EF32" i="119" s="1"/>
  <c r="EG5" i="119"/>
  <c r="EG32" i="119" s="1"/>
  <c r="EH5" i="119"/>
  <c r="EH32" i="119" s="1"/>
  <c r="EI5" i="119"/>
  <c r="EI32" i="119" s="1"/>
  <c r="EJ5" i="119"/>
  <c r="EK5" i="119"/>
  <c r="EL5" i="119"/>
  <c r="EL32" i="119" s="1"/>
  <c r="EM5" i="119"/>
  <c r="EM32" i="119" s="1"/>
  <c r="EN5" i="119"/>
  <c r="EN32" i="119" s="1"/>
  <c r="EO5" i="119"/>
  <c r="EP5" i="119"/>
  <c r="EP32" i="119" s="1"/>
  <c r="EQ5" i="119"/>
  <c r="EQ32" i="119" s="1"/>
  <c r="ER5" i="119"/>
  <c r="ER32" i="119" s="1"/>
  <c r="ES5" i="119"/>
  <c r="ES32" i="119" s="1"/>
  <c r="ET5" i="119"/>
  <c r="ET32" i="119" s="1"/>
  <c r="EU5" i="119"/>
  <c r="EU32" i="119" s="1"/>
  <c r="EV5" i="119"/>
  <c r="EV32" i="119" s="1"/>
  <c r="EW5" i="119"/>
  <c r="EW32" i="119" s="1"/>
  <c r="EX5" i="119"/>
  <c r="EX32" i="119" s="1"/>
  <c r="EY5" i="119"/>
  <c r="EY32" i="119" s="1"/>
  <c r="EZ5" i="119"/>
  <c r="FA5" i="119"/>
  <c r="FA32" i="119" s="1"/>
  <c r="FB5" i="119"/>
  <c r="FB32" i="119" s="1"/>
  <c r="FC5" i="119"/>
  <c r="FC32" i="119" s="1"/>
  <c r="FD5" i="119"/>
  <c r="FD32" i="119" s="1"/>
  <c r="FE5" i="119"/>
  <c r="FE32" i="119" s="1"/>
  <c r="FF5" i="119"/>
  <c r="FF32" i="119" s="1"/>
  <c r="FG5" i="119"/>
  <c r="FG32" i="119" s="1"/>
  <c r="FH5" i="119"/>
  <c r="FH32" i="119" s="1"/>
  <c r="B6" i="119"/>
  <c r="B33" i="119" s="1"/>
  <c r="C6" i="119"/>
  <c r="C33" i="119" s="1"/>
  <c r="D6" i="119"/>
  <c r="D33" i="119" s="1"/>
  <c r="E6" i="119"/>
  <c r="F6" i="119"/>
  <c r="F33" i="119" s="1"/>
  <c r="G6" i="119"/>
  <c r="G33" i="119" s="1"/>
  <c r="H6" i="119"/>
  <c r="H33" i="119" s="1"/>
  <c r="I6" i="119"/>
  <c r="I33" i="119" s="1"/>
  <c r="J6" i="119"/>
  <c r="K6" i="119"/>
  <c r="K33" i="119" s="1"/>
  <c r="L6" i="119"/>
  <c r="L33" i="119" s="1"/>
  <c r="M6" i="119"/>
  <c r="N6" i="119"/>
  <c r="O6" i="119"/>
  <c r="O33" i="119" s="1"/>
  <c r="P6" i="119"/>
  <c r="P33" i="119" s="1"/>
  <c r="Q6" i="119"/>
  <c r="Q33" i="119" s="1"/>
  <c r="R6" i="119"/>
  <c r="R33" i="119" s="1"/>
  <c r="S6" i="119"/>
  <c r="S33" i="119" s="1"/>
  <c r="T6" i="119"/>
  <c r="U6" i="119"/>
  <c r="V6" i="119"/>
  <c r="W6" i="119"/>
  <c r="X6" i="119"/>
  <c r="X33" i="119" s="1"/>
  <c r="Y6" i="119"/>
  <c r="Y33" i="119" s="1"/>
  <c r="Z6" i="119"/>
  <c r="Z33" i="119" s="1"/>
  <c r="AA6" i="119"/>
  <c r="AA33" i="119" s="1"/>
  <c r="AB6" i="119"/>
  <c r="AC6" i="119"/>
  <c r="AD6" i="119"/>
  <c r="AE6" i="119"/>
  <c r="AF6" i="119"/>
  <c r="AG6" i="119"/>
  <c r="AG33" i="119" s="1"/>
  <c r="AH6" i="119"/>
  <c r="AH33" i="119" s="1"/>
  <c r="AI6" i="119"/>
  <c r="AI33" i="119" s="1"/>
  <c r="AJ6" i="119"/>
  <c r="AJ33" i="119" s="1"/>
  <c r="AK6" i="119"/>
  <c r="AL6" i="119"/>
  <c r="AM6" i="119"/>
  <c r="AM33" i="119" s="1"/>
  <c r="AN6" i="119"/>
  <c r="AN33" i="119" s="1"/>
  <c r="AO6" i="119"/>
  <c r="AO33" i="119" s="1"/>
  <c r="AP6" i="119"/>
  <c r="AP33" i="119" s="1"/>
  <c r="AQ6" i="119"/>
  <c r="AQ33" i="119" s="1"/>
  <c r="AR6" i="119"/>
  <c r="AR33" i="119" s="1"/>
  <c r="AS6" i="119"/>
  <c r="AT6" i="119"/>
  <c r="AU6" i="119"/>
  <c r="AU33" i="119" s="1"/>
  <c r="AV6" i="119"/>
  <c r="AV33" i="119" s="1"/>
  <c r="AW6" i="119"/>
  <c r="AW33" i="119" s="1"/>
  <c r="AX6" i="119"/>
  <c r="AX33" i="119" s="1"/>
  <c r="AY6" i="119"/>
  <c r="AY33" i="119" s="1"/>
  <c r="AZ6" i="119"/>
  <c r="AZ33" i="119" s="1"/>
  <c r="BA6" i="119"/>
  <c r="BB6" i="119"/>
  <c r="BC6" i="119"/>
  <c r="BC33" i="119" s="1"/>
  <c r="BD6" i="119"/>
  <c r="BD33" i="119" s="1"/>
  <c r="BE6" i="119"/>
  <c r="BE33" i="119" s="1"/>
  <c r="BF6" i="119"/>
  <c r="BF33" i="119" s="1"/>
  <c r="BG6" i="119"/>
  <c r="BG33" i="119" s="1"/>
  <c r="BH6" i="119"/>
  <c r="BH33" i="119" s="1"/>
  <c r="BI6" i="119"/>
  <c r="BI33" i="119" s="1"/>
  <c r="BJ6" i="119"/>
  <c r="BK6" i="119"/>
  <c r="BK33" i="119" s="1"/>
  <c r="BL6" i="119"/>
  <c r="BL33" i="119" s="1"/>
  <c r="BM6" i="119"/>
  <c r="BM33" i="119" s="1"/>
  <c r="BN6" i="119"/>
  <c r="BN33" i="119" s="1"/>
  <c r="BO6" i="119"/>
  <c r="BO33" i="119" s="1"/>
  <c r="BP6" i="119"/>
  <c r="BP33" i="119" s="1"/>
  <c r="BQ6" i="119"/>
  <c r="BR6" i="119"/>
  <c r="BR33" i="119" s="1"/>
  <c r="BS6" i="119"/>
  <c r="BT6" i="119"/>
  <c r="BU6" i="119"/>
  <c r="BU33" i="119" s="1"/>
  <c r="BV6" i="119"/>
  <c r="BV33" i="119" s="1"/>
  <c r="BW6" i="119"/>
  <c r="BW33" i="119" s="1"/>
  <c r="BX6" i="119"/>
  <c r="BX33" i="119" s="1"/>
  <c r="BY6" i="119"/>
  <c r="BZ6" i="119"/>
  <c r="CA6" i="119"/>
  <c r="CA33" i="119" s="1"/>
  <c r="CB6" i="119"/>
  <c r="CB33" i="119" s="1"/>
  <c r="CC6" i="119"/>
  <c r="CC33" i="119" s="1"/>
  <c r="CD6" i="119"/>
  <c r="CD33" i="119" s="1"/>
  <c r="CE6" i="119"/>
  <c r="CE33" i="119" s="1"/>
  <c r="CF6" i="119"/>
  <c r="CF33" i="119" s="1"/>
  <c r="CG6" i="119"/>
  <c r="CH6" i="119"/>
  <c r="CI6" i="119"/>
  <c r="CI33" i="119" s="1"/>
  <c r="CJ6" i="119"/>
  <c r="CJ33" i="119" s="1"/>
  <c r="CK6" i="119"/>
  <c r="CK33" i="119" s="1"/>
  <c r="CL6" i="119"/>
  <c r="CM6" i="119"/>
  <c r="CM33" i="119" s="1"/>
  <c r="CN6" i="119"/>
  <c r="CN33" i="119" s="1"/>
  <c r="CO6" i="119"/>
  <c r="CP6" i="119"/>
  <c r="CQ6" i="119"/>
  <c r="CQ33" i="119" s="1"/>
  <c r="CR6" i="119"/>
  <c r="CR33" i="119" s="1"/>
  <c r="CS6" i="119"/>
  <c r="CS33" i="119" s="1"/>
  <c r="CT6" i="119"/>
  <c r="CT33" i="119" s="1"/>
  <c r="CU6" i="119"/>
  <c r="CU33" i="119" s="1"/>
  <c r="CV6" i="119"/>
  <c r="CW6" i="119"/>
  <c r="CX6" i="119"/>
  <c r="CY6" i="119"/>
  <c r="CZ6" i="119"/>
  <c r="CZ33" i="119" s="1"/>
  <c r="DA6" i="119"/>
  <c r="DA33" i="119" s="1"/>
  <c r="DB6" i="119"/>
  <c r="DB33" i="119" s="1"/>
  <c r="DC6" i="119"/>
  <c r="DC33" i="119" s="1"/>
  <c r="DD6" i="119"/>
  <c r="DE6" i="119"/>
  <c r="DF6" i="119"/>
  <c r="DG6" i="119"/>
  <c r="DH6" i="119"/>
  <c r="DI6" i="119"/>
  <c r="DI33" i="119" s="1"/>
  <c r="DJ6" i="119"/>
  <c r="DK6" i="119"/>
  <c r="DK33" i="119" s="1"/>
  <c r="DL6" i="119"/>
  <c r="DL33" i="119" s="1"/>
  <c r="DM6" i="119"/>
  <c r="DN6" i="119"/>
  <c r="DO6" i="119"/>
  <c r="DO33" i="119" s="1"/>
  <c r="DP6" i="119"/>
  <c r="DP33" i="119" s="1"/>
  <c r="DQ6" i="119"/>
  <c r="DQ33" i="119" s="1"/>
  <c r="DR6" i="119"/>
  <c r="DR33" i="119" s="1"/>
  <c r="DS6" i="119"/>
  <c r="DS33" i="119" s="1"/>
  <c r="DT6" i="119"/>
  <c r="DT33" i="119" s="1"/>
  <c r="DU6" i="119"/>
  <c r="DU33" i="119" s="1"/>
  <c r="DV6" i="119"/>
  <c r="DW6" i="119"/>
  <c r="DW33" i="119" s="1"/>
  <c r="DX6" i="119"/>
  <c r="DX33" i="119" s="1"/>
  <c r="DY6" i="119"/>
  <c r="DY33" i="119" s="1"/>
  <c r="DZ6" i="119"/>
  <c r="EA6" i="119"/>
  <c r="EA33" i="119" s="1"/>
  <c r="EB6" i="119"/>
  <c r="EB33" i="119" s="1"/>
  <c r="EC6" i="119"/>
  <c r="ED6" i="119"/>
  <c r="ED33" i="119" s="1"/>
  <c r="EE6" i="119"/>
  <c r="EE33" i="119" s="1"/>
  <c r="EF6" i="119"/>
  <c r="EF33" i="119" s="1"/>
  <c r="EG6" i="119"/>
  <c r="EG33" i="119" s="1"/>
  <c r="EH6" i="119"/>
  <c r="EH33" i="119" s="1"/>
  <c r="EI6" i="119"/>
  <c r="EI33" i="119" s="1"/>
  <c r="EJ6" i="119"/>
  <c r="EJ33" i="119" s="1"/>
  <c r="EK6" i="119"/>
  <c r="EL6" i="119"/>
  <c r="EM6" i="119"/>
  <c r="EM33" i="119" s="1"/>
  <c r="EN6" i="119"/>
  <c r="EN33" i="119" s="1"/>
  <c r="EO6" i="119"/>
  <c r="EO33" i="119" s="1"/>
  <c r="EP6" i="119"/>
  <c r="EP33" i="119" s="1"/>
  <c r="EQ6" i="119"/>
  <c r="EQ33" i="119" s="1"/>
  <c r="ER6" i="119"/>
  <c r="ER33" i="119" s="1"/>
  <c r="ES6" i="119"/>
  <c r="ET6" i="119"/>
  <c r="EU6" i="119"/>
  <c r="EV6" i="119"/>
  <c r="EV33" i="119" s="1"/>
  <c r="EW6" i="119"/>
  <c r="EW33" i="119" s="1"/>
  <c r="EX6" i="119"/>
  <c r="EX33" i="119" s="1"/>
  <c r="EY6" i="119"/>
  <c r="EY33" i="119" s="1"/>
  <c r="EZ6" i="119"/>
  <c r="FA6" i="119"/>
  <c r="FB6" i="119"/>
  <c r="FC6" i="119"/>
  <c r="FC33" i="119" s="1"/>
  <c r="FD6" i="119"/>
  <c r="FD33" i="119" s="1"/>
  <c r="FE6" i="119"/>
  <c r="FE33" i="119" s="1"/>
  <c r="FF6" i="119"/>
  <c r="FF33" i="119" s="1"/>
  <c r="FG6" i="119"/>
  <c r="FG33" i="119" s="1"/>
  <c r="FH6" i="119"/>
  <c r="FH33" i="119" s="1"/>
  <c r="BG8" i="119"/>
  <c r="BG35" i="119" s="1"/>
  <c r="CV8" i="119"/>
  <c r="CV35" i="119" s="1"/>
  <c r="DJ8" i="119"/>
  <c r="DJ35" i="119" s="1"/>
  <c r="EL8" i="119"/>
  <c r="EM8" i="119"/>
  <c r="EM35" i="119" s="1"/>
  <c r="L32" i="119"/>
  <c r="Y32" i="119"/>
  <c r="AE32" i="119"/>
  <c r="AK32" i="119"/>
  <c r="AL32" i="119"/>
  <c r="AM32" i="119"/>
  <c r="AW32" i="119"/>
  <c r="AZ32" i="119"/>
  <c r="BE32" i="119"/>
  <c r="BM32" i="119"/>
  <c r="BX32" i="119"/>
  <c r="BY32" i="119"/>
  <c r="CC32" i="119"/>
  <c r="CK32" i="119"/>
  <c r="CS32" i="119"/>
  <c r="DL32" i="119"/>
  <c r="DO32" i="119"/>
  <c r="EJ32" i="119"/>
  <c r="EK32" i="119"/>
  <c r="EO32" i="119"/>
  <c r="EZ32" i="119"/>
  <c r="E33" i="119"/>
  <c r="J33" i="119"/>
  <c r="M33" i="119"/>
  <c r="N33" i="119"/>
  <c r="T33" i="119"/>
  <c r="U33" i="119"/>
  <c r="V33" i="119"/>
  <c r="W33" i="119"/>
  <c r="AB33" i="119"/>
  <c r="AC33" i="119"/>
  <c r="AD33" i="119"/>
  <c r="AE33" i="119"/>
  <c r="AF33" i="119"/>
  <c r="AK33" i="119"/>
  <c r="AL33" i="119"/>
  <c r="AS33" i="119"/>
  <c r="AT33" i="119"/>
  <c r="BA33" i="119"/>
  <c r="BB33" i="119"/>
  <c r="BJ33" i="119"/>
  <c r="BQ33" i="119"/>
  <c r="BS33" i="119"/>
  <c r="BT33" i="119"/>
  <c r="BY33" i="119"/>
  <c r="BZ33" i="119"/>
  <c r="CG33" i="119"/>
  <c r="CH33" i="119"/>
  <c r="CL33" i="119"/>
  <c r="CO33" i="119"/>
  <c r="CP33" i="119"/>
  <c r="CV33" i="119"/>
  <c r="CW33" i="119"/>
  <c r="CX33" i="119"/>
  <c r="CY33" i="119"/>
  <c r="DD33" i="119"/>
  <c r="DE33" i="119"/>
  <c r="DF33" i="119"/>
  <c r="DG33" i="119"/>
  <c r="DH33" i="119"/>
  <c r="DJ33" i="119"/>
  <c r="DM33" i="119"/>
  <c r="DN33" i="119"/>
  <c r="DV33" i="119"/>
  <c r="DZ33" i="119"/>
  <c r="EC33" i="119"/>
  <c r="EK33" i="119"/>
  <c r="EL33" i="119"/>
  <c r="ES33" i="119"/>
  <c r="ET33" i="119"/>
  <c r="EU33" i="119"/>
  <c r="EZ33" i="119"/>
  <c r="FA33" i="119"/>
  <c r="FB33" i="119"/>
  <c r="EL35" i="119"/>
  <c r="B5" i="118"/>
  <c r="C5" i="118"/>
  <c r="C32" i="118" s="1"/>
  <c r="D5" i="118"/>
  <c r="E5" i="118"/>
  <c r="E32" i="118" s="1"/>
  <c r="F5" i="118"/>
  <c r="G5" i="118"/>
  <c r="H5" i="118"/>
  <c r="H32" i="118" s="1"/>
  <c r="I5" i="118"/>
  <c r="I32" i="118" s="1"/>
  <c r="J5" i="118"/>
  <c r="K5" i="118"/>
  <c r="K32" i="118" s="1"/>
  <c r="L5" i="118"/>
  <c r="M5" i="118"/>
  <c r="M32" i="118" s="1"/>
  <c r="N5" i="118"/>
  <c r="N32" i="118" s="1"/>
  <c r="O5" i="118"/>
  <c r="O32" i="118" s="1"/>
  <c r="P5" i="118"/>
  <c r="P32" i="118" s="1"/>
  <c r="Q5" i="118"/>
  <c r="Q32" i="118" s="1"/>
  <c r="R5" i="118"/>
  <c r="S5" i="118"/>
  <c r="S32" i="118" s="1"/>
  <c r="T5" i="118"/>
  <c r="U5" i="118"/>
  <c r="U32" i="118" s="1"/>
  <c r="V5" i="118"/>
  <c r="W5" i="118"/>
  <c r="W32" i="118" s="1"/>
  <c r="X5" i="118"/>
  <c r="X32" i="118" s="1"/>
  <c r="Y5" i="118"/>
  <c r="Y32" i="118" s="1"/>
  <c r="Z5" i="118"/>
  <c r="AA5" i="118"/>
  <c r="AA32" i="118" s="1"/>
  <c r="AB5" i="118"/>
  <c r="AC5" i="118"/>
  <c r="AC32" i="118" s="1"/>
  <c r="AD5" i="118"/>
  <c r="AD32" i="118" s="1"/>
  <c r="AE5" i="118"/>
  <c r="AE32" i="118" s="1"/>
  <c r="AF5" i="118"/>
  <c r="AF32" i="118" s="1"/>
  <c r="AG5" i="118"/>
  <c r="AG32" i="118" s="1"/>
  <c r="AH5" i="118"/>
  <c r="AI5" i="118"/>
  <c r="AI32" i="118" s="1"/>
  <c r="AJ5" i="118"/>
  <c r="AK5" i="118"/>
  <c r="AK32" i="118" s="1"/>
  <c r="AL5" i="118"/>
  <c r="AM5" i="118"/>
  <c r="AM32" i="118" s="1"/>
  <c r="AN5" i="118"/>
  <c r="AN32" i="118" s="1"/>
  <c r="AO5" i="118"/>
  <c r="AO32" i="118" s="1"/>
  <c r="AP5" i="118"/>
  <c r="AQ5" i="118"/>
  <c r="AQ32" i="118" s="1"/>
  <c r="AR5" i="118"/>
  <c r="AS5" i="118"/>
  <c r="AS32" i="118" s="1"/>
  <c r="AT5" i="118"/>
  <c r="AT32" i="118" s="1"/>
  <c r="AU5" i="118"/>
  <c r="AU32" i="118" s="1"/>
  <c r="AV5" i="118"/>
  <c r="AV32" i="118" s="1"/>
  <c r="AW5" i="118"/>
  <c r="AW32" i="118" s="1"/>
  <c r="AX5" i="118"/>
  <c r="AY5" i="118"/>
  <c r="AY32" i="118" s="1"/>
  <c r="AZ5" i="118"/>
  <c r="AZ32" i="118" s="1"/>
  <c r="BA5" i="118"/>
  <c r="BA32" i="118" s="1"/>
  <c r="BB5" i="118"/>
  <c r="BC5" i="118"/>
  <c r="BC32" i="118" s="1"/>
  <c r="BD5" i="118"/>
  <c r="BD32" i="118" s="1"/>
  <c r="BE5" i="118"/>
  <c r="BE32" i="118" s="1"/>
  <c r="BF5" i="118"/>
  <c r="BG5" i="118"/>
  <c r="BG32" i="118" s="1"/>
  <c r="BH5" i="118"/>
  <c r="BH32" i="118" s="1"/>
  <c r="BI5" i="118"/>
  <c r="BI32" i="118" s="1"/>
  <c r="BJ5" i="118"/>
  <c r="BJ32" i="118" s="1"/>
  <c r="BK5" i="118"/>
  <c r="BK32" i="118" s="1"/>
  <c r="BL5" i="118"/>
  <c r="BL32" i="118" s="1"/>
  <c r="BM5" i="118"/>
  <c r="BM32" i="118" s="1"/>
  <c r="BN5" i="118"/>
  <c r="BO5" i="118"/>
  <c r="BO32" i="118" s="1"/>
  <c r="BP5" i="118"/>
  <c r="BQ5" i="118"/>
  <c r="BQ32" i="118" s="1"/>
  <c r="BR5" i="118"/>
  <c r="BS5" i="118"/>
  <c r="BS32" i="118" s="1"/>
  <c r="BT5" i="118"/>
  <c r="BT32" i="118" s="1"/>
  <c r="BU5" i="118"/>
  <c r="BU32" i="118" s="1"/>
  <c r="BV5" i="118"/>
  <c r="BW5" i="118"/>
  <c r="BW32" i="118" s="1"/>
  <c r="BX5" i="118"/>
  <c r="BY5" i="118"/>
  <c r="BY32" i="118" s="1"/>
  <c r="BZ5" i="118"/>
  <c r="BZ32" i="118" s="1"/>
  <c r="CA5" i="118"/>
  <c r="CA32" i="118" s="1"/>
  <c r="CB5" i="118"/>
  <c r="CB32" i="118" s="1"/>
  <c r="CC5" i="118"/>
  <c r="CC32" i="118" s="1"/>
  <c r="CD5" i="118"/>
  <c r="CE5" i="118"/>
  <c r="CE32" i="118" s="1"/>
  <c r="CF5" i="118"/>
  <c r="CG5" i="118"/>
  <c r="CG32" i="118" s="1"/>
  <c r="CH5" i="118"/>
  <c r="CI5" i="118"/>
  <c r="CI32" i="118" s="1"/>
  <c r="CJ5" i="118"/>
  <c r="CJ32" i="118" s="1"/>
  <c r="CK5" i="118"/>
  <c r="CK32" i="118" s="1"/>
  <c r="CL5" i="118"/>
  <c r="CM5" i="118"/>
  <c r="CM32" i="118" s="1"/>
  <c r="CN5" i="118"/>
  <c r="CO5" i="118"/>
  <c r="CO32" i="118" s="1"/>
  <c r="CP5" i="118"/>
  <c r="CP32" i="118" s="1"/>
  <c r="CQ5" i="118"/>
  <c r="CQ32" i="118" s="1"/>
  <c r="CR5" i="118"/>
  <c r="CR32" i="118" s="1"/>
  <c r="CS5" i="118"/>
  <c r="CS32" i="118" s="1"/>
  <c r="CT5" i="118"/>
  <c r="CU5" i="118"/>
  <c r="CU32" i="118" s="1"/>
  <c r="CV5" i="118"/>
  <c r="CW5" i="118"/>
  <c r="CW32" i="118" s="1"/>
  <c r="CX5" i="118"/>
  <c r="CX32" i="118" s="1"/>
  <c r="CY5" i="118"/>
  <c r="CY32" i="118" s="1"/>
  <c r="CZ5" i="118"/>
  <c r="CZ32" i="118" s="1"/>
  <c r="DA5" i="118"/>
  <c r="DA32" i="118" s="1"/>
  <c r="DB5" i="118"/>
  <c r="DC5" i="118"/>
  <c r="DC32" i="118" s="1"/>
  <c r="DD5" i="118"/>
  <c r="DE5" i="118"/>
  <c r="DE32" i="118" s="1"/>
  <c r="DF5" i="118"/>
  <c r="DF32" i="118" s="1"/>
  <c r="DG5" i="118"/>
  <c r="DG32" i="118" s="1"/>
  <c r="DH5" i="118"/>
  <c r="DH32" i="118" s="1"/>
  <c r="DI5" i="118"/>
  <c r="DI32" i="118" s="1"/>
  <c r="DJ5" i="118"/>
  <c r="DK5" i="118"/>
  <c r="DK32" i="118" s="1"/>
  <c r="DL5" i="118"/>
  <c r="DL32" i="118" s="1"/>
  <c r="DM5" i="118"/>
  <c r="DM32" i="118" s="1"/>
  <c r="DN5" i="118"/>
  <c r="DO5" i="118"/>
  <c r="DO32" i="118" s="1"/>
  <c r="DP5" i="118"/>
  <c r="DP32" i="118" s="1"/>
  <c r="DQ5" i="118"/>
  <c r="DQ32" i="118" s="1"/>
  <c r="DR5" i="118"/>
  <c r="DS5" i="118"/>
  <c r="DS32" i="118" s="1"/>
  <c r="DT5" i="118"/>
  <c r="DT32" i="118" s="1"/>
  <c r="DU5" i="118"/>
  <c r="DU32" i="118" s="1"/>
  <c r="DV5" i="118"/>
  <c r="DV32" i="118" s="1"/>
  <c r="DW5" i="118"/>
  <c r="DW32" i="118" s="1"/>
  <c r="DX5" i="118"/>
  <c r="DX32" i="118" s="1"/>
  <c r="DY5" i="118"/>
  <c r="DY32" i="118" s="1"/>
  <c r="DZ5" i="118"/>
  <c r="EA5" i="118"/>
  <c r="EA32" i="118" s="1"/>
  <c r="EB5" i="118"/>
  <c r="EC5" i="118"/>
  <c r="EC32" i="118" s="1"/>
  <c r="ED5" i="118"/>
  <c r="ED32" i="118" s="1"/>
  <c r="EE5" i="118"/>
  <c r="EE32" i="118" s="1"/>
  <c r="EF5" i="118"/>
  <c r="EF32" i="118" s="1"/>
  <c r="EG5" i="118"/>
  <c r="EG32" i="118" s="1"/>
  <c r="EH5" i="118"/>
  <c r="EI5" i="118"/>
  <c r="EI32" i="118" s="1"/>
  <c r="EJ5" i="118"/>
  <c r="EK5" i="118"/>
  <c r="EK32" i="118" s="1"/>
  <c r="EL5" i="118"/>
  <c r="EL32" i="118" s="1"/>
  <c r="EM5" i="118"/>
  <c r="EM32" i="118" s="1"/>
  <c r="EN5" i="118"/>
  <c r="EN32" i="118" s="1"/>
  <c r="EO5" i="118"/>
  <c r="EO32" i="118" s="1"/>
  <c r="EP5" i="118"/>
  <c r="EQ5" i="118"/>
  <c r="EQ32" i="118" s="1"/>
  <c r="ER5" i="118"/>
  <c r="ES5" i="118"/>
  <c r="ES32" i="118" s="1"/>
  <c r="ET5" i="118"/>
  <c r="EU5" i="118"/>
  <c r="EU32" i="118" s="1"/>
  <c r="EV5" i="118"/>
  <c r="EV32" i="118" s="1"/>
  <c r="EW5" i="118"/>
  <c r="EW32" i="118" s="1"/>
  <c r="EX5" i="118"/>
  <c r="EY5" i="118"/>
  <c r="EZ5" i="118"/>
  <c r="FA5" i="118"/>
  <c r="FA32" i="118" s="1"/>
  <c r="FB5" i="118"/>
  <c r="FB32" i="118" s="1"/>
  <c r="FC5" i="118"/>
  <c r="FC32" i="118" s="1"/>
  <c r="FD5" i="118"/>
  <c r="FD32" i="118" s="1"/>
  <c r="FE5" i="118"/>
  <c r="FE32" i="118" s="1"/>
  <c r="FF5" i="118"/>
  <c r="FG5" i="118"/>
  <c r="FG32" i="118" s="1"/>
  <c r="FH5" i="118"/>
  <c r="B6" i="118"/>
  <c r="B33" i="118" s="1"/>
  <c r="C6" i="118"/>
  <c r="D6" i="118"/>
  <c r="D33" i="118" s="1"/>
  <c r="E6" i="118"/>
  <c r="F6" i="118"/>
  <c r="F33" i="118" s="1"/>
  <c r="G6" i="118"/>
  <c r="H6" i="118"/>
  <c r="H33" i="118" s="1"/>
  <c r="I6" i="118"/>
  <c r="I33" i="118" s="1"/>
  <c r="J6" i="118"/>
  <c r="J33" i="118" s="1"/>
  <c r="K6" i="118"/>
  <c r="K33" i="118" s="1"/>
  <c r="L6" i="118"/>
  <c r="L33" i="118" s="1"/>
  <c r="M6" i="118"/>
  <c r="M33" i="118" s="1"/>
  <c r="N6" i="118"/>
  <c r="N33" i="118" s="1"/>
  <c r="O6" i="118"/>
  <c r="P6" i="118"/>
  <c r="Q6" i="118"/>
  <c r="Q33" i="118" s="1"/>
  <c r="R6" i="118"/>
  <c r="R33" i="118" s="1"/>
  <c r="S6" i="118"/>
  <c r="T6" i="118"/>
  <c r="T33" i="118" s="1"/>
  <c r="U6" i="118"/>
  <c r="U33" i="118" s="1"/>
  <c r="V6" i="118"/>
  <c r="V33" i="118" s="1"/>
  <c r="W6" i="118"/>
  <c r="X6" i="118"/>
  <c r="X33" i="118" s="1"/>
  <c r="Y6" i="118"/>
  <c r="Y33" i="118" s="1"/>
  <c r="Z6" i="118"/>
  <c r="Z33" i="118" s="1"/>
  <c r="AA6" i="118"/>
  <c r="AA33" i="118" s="1"/>
  <c r="AB6" i="118"/>
  <c r="AB33" i="118" s="1"/>
  <c r="AC6" i="118"/>
  <c r="AD6" i="118"/>
  <c r="AD33" i="118" s="1"/>
  <c r="AE6" i="118"/>
  <c r="AF6" i="118"/>
  <c r="AF33" i="118" s="1"/>
  <c r="AG6" i="118"/>
  <c r="AG33" i="118" s="1"/>
  <c r="AH6" i="118"/>
  <c r="AH33" i="118" s="1"/>
  <c r="AI6" i="118"/>
  <c r="AJ6" i="118"/>
  <c r="AJ33" i="118" s="1"/>
  <c r="AK6" i="118"/>
  <c r="AL6" i="118"/>
  <c r="AL33" i="118" s="1"/>
  <c r="AM6" i="118"/>
  <c r="AM33" i="118" s="1"/>
  <c r="AN6" i="118"/>
  <c r="AN33" i="118" s="1"/>
  <c r="AO6" i="118"/>
  <c r="AO33" i="118" s="1"/>
  <c r="AP6" i="118"/>
  <c r="AP33" i="118" s="1"/>
  <c r="AQ6" i="118"/>
  <c r="AQ33" i="118" s="1"/>
  <c r="AR6" i="118"/>
  <c r="AR33" i="118" s="1"/>
  <c r="AS6" i="118"/>
  <c r="AT6" i="118"/>
  <c r="AT33" i="118" s="1"/>
  <c r="AU6" i="118"/>
  <c r="AV6" i="118"/>
  <c r="AV33" i="118" s="1"/>
  <c r="AW6" i="118"/>
  <c r="AW33" i="118" s="1"/>
  <c r="AX6" i="118"/>
  <c r="AX33" i="118" s="1"/>
  <c r="AY6" i="118"/>
  <c r="AZ6" i="118"/>
  <c r="AZ33" i="118" s="1"/>
  <c r="BA6" i="118"/>
  <c r="BB6" i="118"/>
  <c r="BC6" i="118"/>
  <c r="BD6" i="118"/>
  <c r="BD33" i="118" s="1"/>
  <c r="BE6" i="118"/>
  <c r="BE33" i="118" s="1"/>
  <c r="BF6" i="118"/>
  <c r="BF33" i="118" s="1"/>
  <c r="BG6" i="118"/>
  <c r="BG33" i="118" s="1"/>
  <c r="BH6" i="118"/>
  <c r="BH33" i="118" s="1"/>
  <c r="BI6" i="118"/>
  <c r="BJ6" i="118"/>
  <c r="BJ33" i="118" s="1"/>
  <c r="BK6" i="118"/>
  <c r="BL6" i="118"/>
  <c r="BM6" i="118"/>
  <c r="BM33" i="118" s="1"/>
  <c r="BN6" i="118"/>
  <c r="BN33" i="118" s="1"/>
  <c r="BO6" i="118"/>
  <c r="BO33" i="118" s="1"/>
  <c r="BP6" i="118"/>
  <c r="BP33" i="118" s="1"/>
  <c r="BQ6" i="118"/>
  <c r="BR6" i="118"/>
  <c r="BR33" i="118" s="1"/>
  <c r="BS6" i="118"/>
  <c r="BT6" i="118"/>
  <c r="BT33" i="118" s="1"/>
  <c r="BU6" i="118"/>
  <c r="BU33" i="118" s="1"/>
  <c r="BV6" i="118"/>
  <c r="BV33" i="118" s="1"/>
  <c r="BW6" i="118"/>
  <c r="BW33" i="118" s="1"/>
  <c r="BX6" i="118"/>
  <c r="BX33" i="118" s="1"/>
  <c r="BY6" i="118"/>
  <c r="BY33" i="118" s="1"/>
  <c r="BZ6" i="118"/>
  <c r="BZ33" i="118" s="1"/>
  <c r="CA6" i="118"/>
  <c r="CB6" i="118"/>
  <c r="CB33" i="118" s="1"/>
  <c r="CC6" i="118"/>
  <c r="CC33" i="118" s="1"/>
  <c r="CD6" i="118"/>
  <c r="CD33" i="118" s="1"/>
  <c r="CE6" i="118"/>
  <c r="CE33" i="118" s="1"/>
  <c r="CF6" i="118"/>
  <c r="CF33" i="118" s="1"/>
  <c r="CG6" i="118"/>
  <c r="CG33" i="118" s="1"/>
  <c r="CH6" i="118"/>
  <c r="CH33" i="118" s="1"/>
  <c r="CI6" i="118"/>
  <c r="CJ6" i="118"/>
  <c r="CK6" i="118"/>
  <c r="CK33" i="118" s="1"/>
  <c r="CL6" i="118"/>
  <c r="CL33" i="118" s="1"/>
  <c r="CM6" i="118"/>
  <c r="CM33" i="118" s="1"/>
  <c r="CN6" i="118"/>
  <c r="CN33" i="118" s="1"/>
  <c r="CO6" i="118"/>
  <c r="CP6" i="118"/>
  <c r="CP33" i="118" s="1"/>
  <c r="CQ6" i="118"/>
  <c r="CR6" i="118"/>
  <c r="CS6" i="118"/>
  <c r="CS33" i="118" s="1"/>
  <c r="CT6" i="118"/>
  <c r="CT33" i="118" s="1"/>
  <c r="CU6" i="118"/>
  <c r="CU33" i="118" s="1"/>
  <c r="CV6" i="118"/>
  <c r="CV33" i="118" s="1"/>
  <c r="CW6" i="118"/>
  <c r="CW33" i="118" s="1"/>
  <c r="CX6" i="118"/>
  <c r="CX33" i="118" s="1"/>
  <c r="CY6" i="118"/>
  <c r="CY33" i="118" s="1"/>
  <c r="CZ6" i="118"/>
  <c r="CZ33" i="118" s="1"/>
  <c r="DA6" i="118"/>
  <c r="DA33" i="118" s="1"/>
  <c r="DB6" i="118"/>
  <c r="DB33" i="118" s="1"/>
  <c r="DC6" i="118"/>
  <c r="DC33" i="118" s="1"/>
  <c r="DD6" i="118"/>
  <c r="DD33" i="118" s="1"/>
  <c r="DE6" i="118"/>
  <c r="DF6" i="118"/>
  <c r="DF33" i="118" s="1"/>
  <c r="DG6" i="118"/>
  <c r="DH6" i="118"/>
  <c r="DH33" i="118" s="1"/>
  <c r="DI6" i="118"/>
  <c r="DI33" i="118" s="1"/>
  <c r="DJ6" i="118"/>
  <c r="DJ33" i="118" s="1"/>
  <c r="DK6" i="118"/>
  <c r="DK33" i="118" s="1"/>
  <c r="DL6" i="118"/>
  <c r="DL33" i="118" s="1"/>
  <c r="DM6" i="118"/>
  <c r="DN6" i="118"/>
  <c r="DN33" i="118" s="1"/>
  <c r="DO6" i="118"/>
  <c r="DP6" i="118"/>
  <c r="DP33" i="118" s="1"/>
  <c r="DQ6" i="118"/>
  <c r="DQ33" i="118" s="1"/>
  <c r="DR6" i="118"/>
  <c r="DR33" i="118" s="1"/>
  <c r="DS6" i="118"/>
  <c r="DS33" i="118" s="1"/>
  <c r="DT6" i="118"/>
  <c r="DT33" i="118" s="1"/>
  <c r="DU6" i="118"/>
  <c r="DV6" i="118"/>
  <c r="DV33" i="118" s="1"/>
  <c r="DW6" i="118"/>
  <c r="DX6" i="118"/>
  <c r="DX33" i="118" s="1"/>
  <c r="DY6" i="118"/>
  <c r="DY33" i="118" s="1"/>
  <c r="DZ6" i="118"/>
  <c r="DZ33" i="118" s="1"/>
  <c r="EA6" i="118"/>
  <c r="EA33" i="118" s="1"/>
  <c r="EB6" i="118"/>
  <c r="EB33" i="118" s="1"/>
  <c r="EC6" i="118"/>
  <c r="EC33" i="118" s="1"/>
  <c r="ED6" i="118"/>
  <c r="ED33" i="118" s="1"/>
  <c r="EE6" i="118"/>
  <c r="EF6" i="118"/>
  <c r="EG6" i="118"/>
  <c r="EG33" i="118" s="1"/>
  <c r="EH6" i="118"/>
  <c r="EH33" i="118" s="1"/>
  <c r="EI6" i="118"/>
  <c r="EJ6" i="118"/>
  <c r="EJ33" i="118" s="1"/>
  <c r="EK6" i="118"/>
  <c r="EK33" i="118" s="1"/>
  <c r="EL6" i="118"/>
  <c r="EL33" i="118" s="1"/>
  <c r="EM6" i="118"/>
  <c r="EN6" i="118"/>
  <c r="EN33" i="118" s="1"/>
  <c r="EO6" i="118"/>
  <c r="EO33" i="118" s="1"/>
  <c r="EP6" i="118"/>
  <c r="EP33" i="118" s="1"/>
  <c r="EQ6" i="118"/>
  <c r="EQ33" i="118" s="1"/>
  <c r="ER6" i="118"/>
  <c r="ER33" i="118" s="1"/>
  <c r="ES6" i="118"/>
  <c r="ES33" i="118" s="1"/>
  <c r="ET6" i="118"/>
  <c r="ET33" i="118" s="1"/>
  <c r="EU6" i="118"/>
  <c r="EV6" i="118"/>
  <c r="EV33" i="118" s="1"/>
  <c r="EW6" i="118"/>
  <c r="EW33" i="118" s="1"/>
  <c r="EX6" i="118"/>
  <c r="EX33" i="118" s="1"/>
  <c r="EY6" i="118"/>
  <c r="EY33" i="118" s="1"/>
  <c r="EZ6" i="118"/>
  <c r="EZ33" i="118" s="1"/>
  <c r="FA6" i="118"/>
  <c r="FB6" i="118"/>
  <c r="FB33" i="118" s="1"/>
  <c r="FC6" i="118"/>
  <c r="FD6" i="118"/>
  <c r="FE6" i="118"/>
  <c r="FE33" i="118" s="1"/>
  <c r="FF6" i="118"/>
  <c r="FF33" i="118" s="1"/>
  <c r="FG6" i="118"/>
  <c r="FG33" i="118" s="1"/>
  <c r="FH6" i="118"/>
  <c r="FH33" i="118" s="1"/>
  <c r="BO8" i="118"/>
  <c r="BO35" i="118" s="1"/>
  <c r="CV8" i="118"/>
  <c r="CV35" i="118" s="1"/>
  <c r="CW8" i="118"/>
  <c r="CW35" i="118" s="1"/>
  <c r="DN8" i="118"/>
  <c r="DN35" i="118" s="1"/>
  <c r="DR8" i="118"/>
  <c r="DR35" i="118" s="1"/>
  <c r="DV8" i="118"/>
  <c r="DV35" i="118" s="1"/>
  <c r="EL8" i="118"/>
  <c r="EL35" i="118" s="1"/>
  <c r="EX8" i="118"/>
  <c r="EX35" i="118" s="1"/>
  <c r="FB8" i="118"/>
  <c r="FB35" i="118" s="1"/>
  <c r="B32" i="118"/>
  <c r="D32" i="118"/>
  <c r="F32" i="118"/>
  <c r="G32" i="118"/>
  <c r="J32" i="118"/>
  <c r="L32" i="118"/>
  <c r="R32" i="118"/>
  <c r="T32" i="118"/>
  <c r="V32" i="118"/>
  <c r="Z32" i="118"/>
  <c r="AB32" i="118"/>
  <c r="AH32" i="118"/>
  <c r="AJ32" i="118"/>
  <c r="AL32" i="118"/>
  <c r="AP32" i="118"/>
  <c r="AR32" i="118"/>
  <c r="AX32" i="118"/>
  <c r="BB32" i="118"/>
  <c r="BF32" i="118"/>
  <c r="BN32" i="118"/>
  <c r="BP32" i="118"/>
  <c r="BR32" i="118"/>
  <c r="BV32" i="118"/>
  <c r="BX32" i="118"/>
  <c r="CD32" i="118"/>
  <c r="CF32" i="118"/>
  <c r="CH32" i="118"/>
  <c r="CL32" i="118"/>
  <c r="CN32" i="118"/>
  <c r="CT32" i="118"/>
  <c r="CV32" i="118"/>
  <c r="DB32" i="118"/>
  <c r="DD32" i="118"/>
  <c r="DJ32" i="118"/>
  <c r="DN32" i="118"/>
  <c r="DR32" i="118"/>
  <c r="DZ32" i="118"/>
  <c r="EB32" i="118"/>
  <c r="EH32" i="118"/>
  <c r="EJ32" i="118"/>
  <c r="EP32" i="118"/>
  <c r="ER32" i="118"/>
  <c r="ET32" i="118"/>
  <c r="EX32" i="118"/>
  <c r="EY32" i="118"/>
  <c r="EZ32" i="118"/>
  <c r="FF32" i="118"/>
  <c r="FH32" i="118"/>
  <c r="C33" i="118"/>
  <c r="E33" i="118"/>
  <c r="G33" i="118"/>
  <c r="O33" i="118"/>
  <c r="P33" i="118"/>
  <c r="S33" i="118"/>
  <c r="W33" i="118"/>
  <c r="AC33" i="118"/>
  <c r="AE33" i="118"/>
  <c r="AI33" i="118"/>
  <c r="AK33" i="118"/>
  <c r="AS33" i="118"/>
  <c r="AU33" i="118"/>
  <c r="AY33" i="118"/>
  <c r="BA33" i="118"/>
  <c r="BB33" i="118"/>
  <c r="BC33" i="118"/>
  <c r="BI33" i="118"/>
  <c r="BK33" i="118"/>
  <c r="BL33" i="118"/>
  <c r="BQ33" i="118"/>
  <c r="BS33" i="118"/>
  <c r="CA33" i="118"/>
  <c r="CI33" i="118"/>
  <c r="CJ33" i="118"/>
  <c r="CO33" i="118"/>
  <c r="CQ33" i="118"/>
  <c r="CR33" i="118"/>
  <c r="DE33" i="118"/>
  <c r="DG33" i="118"/>
  <c r="DM33" i="118"/>
  <c r="DO33" i="118"/>
  <c r="DU33" i="118"/>
  <c r="DW33" i="118"/>
  <c r="EE33" i="118"/>
  <c r="EF33" i="118"/>
  <c r="EI33" i="118"/>
  <c r="EM33" i="118"/>
  <c r="EU33" i="118"/>
  <c r="FA33" i="118"/>
  <c r="FC33" i="118"/>
  <c r="FD33" i="118"/>
  <c r="B5" i="95"/>
  <c r="C5" i="95"/>
  <c r="D5" i="95"/>
  <c r="E5" i="95"/>
  <c r="F5" i="95"/>
  <c r="G5" i="95"/>
  <c r="H5" i="95"/>
  <c r="I5" i="95"/>
  <c r="J5" i="95"/>
  <c r="K5" i="95"/>
  <c r="L5" i="95"/>
  <c r="M5" i="95"/>
  <c r="N5" i="95"/>
  <c r="O5" i="95"/>
  <c r="P5" i="95"/>
  <c r="Q5" i="95"/>
  <c r="R5" i="95"/>
  <c r="S5" i="95"/>
  <c r="T5" i="95"/>
  <c r="U5" i="95"/>
  <c r="V5" i="95"/>
  <c r="W5" i="95"/>
  <c r="X5" i="95"/>
  <c r="Y5" i="95"/>
  <c r="Z5" i="95"/>
  <c r="AA5" i="95"/>
  <c r="AB5" i="95"/>
  <c r="AC5" i="95"/>
  <c r="AD5" i="95"/>
  <c r="AE5" i="95"/>
  <c r="AF5" i="95"/>
  <c r="AG5" i="95"/>
  <c r="AH5" i="95"/>
  <c r="AI5" i="95"/>
  <c r="AJ5" i="95"/>
  <c r="AK5" i="95"/>
  <c r="AL5" i="95"/>
  <c r="AM5" i="95"/>
  <c r="AN5" i="95"/>
  <c r="AO5" i="95"/>
  <c r="AP5" i="95"/>
  <c r="AQ5" i="95"/>
  <c r="AR5" i="95"/>
  <c r="AS5" i="95"/>
  <c r="AT5" i="95"/>
  <c r="AU5" i="95"/>
  <c r="AV5" i="95"/>
  <c r="AW5" i="95"/>
  <c r="AX5" i="95"/>
  <c r="AY5" i="95"/>
  <c r="AZ5" i="95"/>
  <c r="BA5" i="95"/>
  <c r="BB5" i="95"/>
  <c r="BC5" i="95"/>
  <c r="BD5" i="95"/>
  <c r="BE5" i="95"/>
  <c r="BF5" i="95"/>
  <c r="BG5" i="95"/>
  <c r="BH5" i="95"/>
  <c r="BI5" i="95"/>
  <c r="BJ5" i="95"/>
  <c r="BK5" i="95"/>
  <c r="BL5" i="95"/>
  <c r="BM5" i="95"/>
  <c r="BN5" i="95"/>
  <c r="BO5" i="95"/>
  <c r="BP5" i="95"/>
  <c r="BQ5" i="95"/>
  <c r="BR5" i="95"/>
  <c r="BS5" i="95"/>
  <c r="BT5" i="95"/>
  <c r="BU5" i="95"/>
  <c r="BV5" i="95"/>
  <c r="BW5" i="95"/>
  <c r="BX5" i="95"/>
  <c r="BY5" i="95"/>
  <c r="BZ5" i="95"/>
  <c r="CA5" i="95"/>
  <c r="CB5" i="95"/>
  <c r="CC5" i="95"/>
  <c r="CD5" i="95"/>
  <c r="CE5" i="95"/>
  <c r="CF5" i="95"/>
  <c r="CG5" i="95"/>
  <c r="CH5" i="95"/>
  <c r="CI5" i="95"/>
  <c r="CJ5" i="95"/>
  <c r="CK5" i="95"/>
  <c r="CL5" i="95"/>
  <c r="CM5" i="95"/>
  <c r="CN5" i="95"/>
  <c r="CO5" i="95"/>
  <c r="CP5" i="95"/>
  <c r="CQ5" i="95"/>
  <c r="CR5" i="95"/>
  <c r="CS5" i="95"/>
  <c r="CT5" i="95"/>
  <c r="CU5" i="95"/>
  <c r="CV5" i="95"/>
  <c r="CW5" i="95"/>
  <c r="CX5" i="95"/>
  <c r="CY5" i="95"/>
  <c r="CZ5" i="95"/>
  <c r="DA5" i="95"/>
  <c r="DB5" i="95"/>
  <c r="DC5" i="95"/>
  <c r="DD5" i="95"/>
  <c r="DE5" i="95"/>
  <c r="DF5" i="95"/>
  <c r="DG5" i="95"/>
  <c r="DH5" i="95"/>
  <c r="DI5" i="95"/>
  <c r="DJ5" i="95"/>
  <c r="DK5" i="95"/>
  <c r="DL5" i="95"/>
  <c r="DM5" i="95"/>
  <c r="DN5" i="95"/>
  <c r="DO5" i="95"/>
  <c r="DP5" i="95"/>
  <c r="DQ5" i="95"/>
  <c r="DR5" i="95"/>
  <c r="DS5" i="95"/>
  <c r="DT5" i="95"/>
  <c r="DU5" i="95"/>
  <c r="DV5" i="95"/>
  <c r="DW5" i="95"/>
  <c r="DX5" i="95"/>
  <c r="DY5" i="95"/>
  <c r="DZ5" i="95"/>
  <c r="EA5" i="95"/>
  <c r="EB5" i="95"/>
  <c r="EC5" i="95"/>
  <c r="ED5" i="95"/>
  <c r="EE5" i="95"/>
  <c r="EF5" i="95"/>
  <c r="EG5" i="95"/>
  <c r="EH5" i="95"/>
  <c r="EI5" i="95"/>
  <c r="EJ5" i="95"/>
  <c r="EK5" i="95"/>
  <c r="EL5" i="95"/>
  <c r="EM5" i="95"/>
  <c r="EN5" i="95"/>
  <c r="EO5" i="95"/>
  <c r="EP5" i="95"/>
  <c r="EQ5" i="95"/>
  <c r="ER5" i="95"/>
  <c r="ES5" i="95"/>
  <c r="ET5" i="95"/>
  <c r="EU5" i="95"/>
  <c r="EV5" i="95"/>
  <c r="EW5" i="95"/>
  <c r="EX5" i="95"/>
  <c r="EY5" i="95"/>
  <c r="EZ5" i="95"/>
  <c r="FA5" i="95"/>
  <c r="FB5" i="95"/>
  <c r="FC5" i="95"/>
  <c r="FD5" i="95"/>
  <c r="FE5" i="95"/>
  <c r="FF5" i="95"/>
  <c r="FG5" i="95"/>
  <c r="FH5" i="95"/>
  <c r="B6" i="95"/>
  <c r="C6" i="95"/>
  <c r="D6" i="95"/>
  <c r="E6" i="95"/>
  <c r="F6"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BL6" i="95"/>
  <c r="BM6" i="95"/>
  <c r="BN6" i="95"/>
  <c r="BO6" i="95"/>
  <c r="BP6" i="95"/>
  <c r="BQ6" i="95"/>
  <c r="BR6" i="95"/>
  <c r="BS6" i="95"/>
  <c r="BT6" i="95"/>
  <c r="BU6" i="95"/>
  <c r="BV6" i="95"/>
  <c r="BW6" i="95"/>
  <c r="BX6" i="95"/>
  <c r="BY6" i="95"/>
  <c r="BZ6" i="95"/>
  <c r="CA6" i="95"/>
  <c r="CB6" i="95"/>
  <c r="CC6" i="95"/>
  <c r="CD6" i="95"/>
  <c r="CE6" i="95"/>
  <c r="CF6" i="95"/>
  <c r="CG6" i="95"/>
  <c r="CH6" i="95"/>
  <c r="CI6" i="95"/>
  <c r="CJ6" i="95"/>
  <c r="CK6" i="95"/>
  <c r="CL6" i="95"/>
  <c r="CM6" i="95"/>
  <c r="CN6" i="95"/>
  <c r="CO6" i="95"/>
  <c r="CP6" i="95"/>
  <c r="CQ6" i="95"/>
  <c r="CR6" i="95"/>
  <c r="CS6" i="95"/>
  <c r="CT6" i="95"/>
  <c r="CU6" i="95"/>
  <c r="CV6" i="95"/>
  <c r="CW6" i="95"/>
  <c r="CX6" i="95"/>
  <c r="CY6" i="95"/>
  <c r="CZ6" i="95"/>
  <c r="DA6" i="95"/>
  <c r="DB6" i="95"/>
  <c r="DC6" i="95"/>
  <c r="DD6" i="95"/>
  <c r="DE6" i="95"/>
  <c r="DF6" i="95"/>
  <c r="DG6" i="95"/>
  <c r="DH6" i="95"/>
  <c r="DI6" i="95"/>
  <c r="DJ6" i="95"/>
  <c r="DK6" i="95"/>
  <c r="DL6" i="95"/>
  <c r="DM6" i="95"/>
  <c r="DN6" i="95"/>
  <c r="DO6" i="95"/>
  <c r="DP6" i="95"/>
  <c r="DQ6" i="95"/>
  <c r="DR6" i="95"/>
  <c r="DS6" i="95"/>
  <c r="DT6" i="95"/>
  <c r="DU6" i="95"/>
  <c r="DV6" i="95"/>
  <c r="DW6" i="95"/>
  <c r="DX6" i="95"/>
  <c r="DY6" i="95"/>
  <c r="DZ6" i="95"/>
  <c r="EA6" i="95"/>
  <c r="EB6" i="95"/>
  <c r="EC6" i="95"/>
  <c r="ED6" i="95"/>
  <c r="EE6" i="95"/>
  <c r="EF6" i="95"/>
  <c r="EG6" i="95"/>
  <c r="EH6" i="95"/>
  <c r="EI6" i="95"/>
  <c r="EJ6" i="95"/>
  <c r="EK6" i="95"/>
  <c r="EL6" i="95"/>
  <c r="EM6" i="95"/>
  <c r="EN6" i="95"/>
  <c r="EO6" i="95"/>
  <c r="EP6" i="95"/>
  <c r="EQ6" i="95"/>
  <c r="ER6" i="95"/>
  <c r="ES6" i="95"/>
  <c r="ET6" i="95"/>
  <c r="EU6" i="95"/>
  <c r="EV6" i="95"/>
  <c r="EW6" i="95"/>
  <c r="EX6" i="95"/>
  <c r="EY6" i="95"/>
  <c r="EZ6" i="95"/>
  <c r="FA6" i="95"/>
  <c r="FB6" i="95"/>
  <c r="FC6" i="95"/>
  <c r="FD6" i="95"/>
  <c r="FE6" i="95"/>
  <c r="FF6" i="95"/>
  <c r="FG6" i="95"/>
  <c r="FH6" i="95"/>
  <c r="BY8" i="95"/>
  <c r="BZ8" i="95"/>
  <c r="CF8" i="95"/>
  <c r="CG8" i="95"/>
  <c r="DB8" i="95"/>
  <c r="DK8" i="95"/>
  <c r="ED8" i="95"/>
  <c r="EJ8" i="95"/>
  <c r="FC8" i="95"/>
  <c r="B5" i="135"/>
  <c r="C5" i="135"/>
  <c r="D5" i="135"/>
  <c r="E5" i="135"/>
  <c r="F5" i="135"/>
  <c r="G5" i="135"/>
  <c r="H5" i="135"/>
  <c r="I5" i="135"/>
  <c r="J5" i="135"/>
  <c r="K5" i="135"/>
  <c r="L5" i="135"/>
  <c r="M5" i="135"/>
  <c r="N5" i="135"/>
  <c r="O5" i="135"/>
  <c r="P5" i="135"/>
  <c r="Q5" i="135"/>
  <c r="R5" i="135"/>
  <c r="S5" i="135"/>
  <c r="T5" i="135"/>
  <c r="U5" i="135"/>
  <c r="V5" i="135"/>
  <c r="W5" i="135"/>
  <c r="X5" i="135"/>
  <c r="Y5" i="135"/>
  <c r="Z5" i="135"/>
  <c r="AA5" i="135"/>
  <c r="AB5" i="135"/>
  <c r="AC5" i="135"/>
  <c r="AD5" i="135"/>
  <c r="AE5" i="135"/>
  <c r="AF5" i="135"/>
  <c r="AG5" i="135"/>
  <c r="AH5" i="135"/>
  <c r="AI5" i="135"/>
  <c r="AJ5" i="135"/>
  <c r="AK5" i="135"/>
  <c r="AL5" i="135"/>
  <c r="AM5" i="135"/>
  <c r="AN5" i="135"/>
  <c r="AO5" i="135"/>
  <c r="AP5" i="135"/>
  <c r="AQ5" i="135"/>
  <c r="AR5" i="135"/>
  <c r="AS5" i="135"/>
  <c r="AT5" i="135"/>
  <c r="AU5" i="135"/>
  <c r="AV5" i="135"/>
  <c r="AW5" i="135"/>
  <c r="AX5" i="135"/>
  <c r="AY5" i="135"/>
  <c r="AZ5" i="135"/>
  <c r="BA5" i="135"/>
  <c r="BB5" i="135"/>
  <c r="BC5" i="135"/>
  <c r="BD5" i="135"/>
  <c r="BE5" i="135"/>
  <c r="BF5" i="135"/>
  <c r="BG5" i="135"/>
  <c r="BH5" i="135"/>
  <c r="BI5" i="135"/>
  <c r="BJ5" i="135"/>
  <c r="BK5" i="135"/>
  <c r="BL5" i="135"/>
  <c r="BM5" i="135"/>
  <c r="BN5" i="135"/>
  <c r="BO5" i="135"/>
  <c r="BP5" i="135"/>
  <c r="BQ5" i="135"/>
  <c r="BR5" i="135"/>
  <c r="BS5" i="135"/>
  <c r="BT5" i="135"/>
  <c r="BU5" i="135"/>
  <c r="BV5" i="135"/>
  <c r="BW5" i="135"/>
  <c r="BX5" i="135"/>
  <c r="BY5" i="135"/>
  <c r="BZ5" i="135"/>
  <c r="CA5" i="135"/>
  <c r="CB5" i="135"/>
  <c r="CC5" i="135"/>
  <c r="CD5" i="135"/>
  <c r="CE5" i="135"/>
  <c r="CF5" i="135"/>
  <c r="CG5" i="135"/>
  <c r="CH5" i="135"/>
  <c r="CI5" i="135"/>
  <c r="CJ5" i="135"/>
  <c r="CK5" i="135"/>
  <c r="CL5" i="135"/>
  <c r="CM5" i="135"/>
  <c r="CN5" i="135"/>
  <c r="CO5" i="135"/>
  <c r="CP5" i="135"/>
  <c r="CQ5" i="135"/>
  <c r="CR5" i="135"/>
  <c r="CS5" i="135"/>
  <c r="CT5" i="135"/>
  <c r="CU5" i="135"/>
  <c r="CV5" i="135"/>
  <c r="CW5" i="135"/>
  <c r="CX5" i="135"/>
  <c r="CY5" i="135"/>
  <c r="CZ5" i="135"/>
  <c r="DA5" i="135"/>
  <c r="DB5" i="135"/>
  <c r="DC5" i="135"/>
  <c r="DD5" i="135"/>
  <c r="DE5" i="135"/>
  <c r="DF5" i="135"/>
  <c r="DG5" i="135"/>
  <c r="DH5" i="135"/>
  <c r="DI5" i="135"/>
  <c r="DJ5" i="135"/>
  <c r="DK5" i="135"/>
  <c r="DL5" i="135"/>
  <c r="DM5" i="135"/>
  <c r="DN5" i="135"/>
  <c r="DO5" i="135"/>
  <c r="DP5" i="135"/>
  <c r="DQ5" i="135"/>
  <c r="DR5" i="135"/>
  <c r="DS5" i="135"/>
  <c r="DT5" i="135"/>
  <c r="DU5" i="135"/>
  <c r="DV5" i="135"/>
  <c r="DW5" i="135"/>
  <c r="DX5" i="135"/>
  <c r="DY5" i="135"/>
  <c r="DZ5" i="135"/>
  <c r="EA5" i="135"/>
  <c r="EB5" i="135"/>
  <c r="EC5" i="135"/>
  <c r="ED5" i="135"/>
  <c r="EE5" i="135"/>
  <c r="EF5" i="135"/>
  <c r="EG5" i="135"/>
  <c r="EH5" i="135"/>
  <c r="EI5" i="135"/>
  <c r="EJ5" i="135"/>
  <c r="EK5" i="135"/>
  <c r="EL5" i="135"/>
  <c r="EM5" i="135"/>
  <c r="EN5" i="135"/>
  <c r="EO5" i="135"/>
  <c r="EP5" i="135"/>
  <c r="EQ5" i="135"/>
  <c r="ER5" i="135"/>
  <c r="ES5" i="135"/>
  <c r="ET5" i="135"/>
  <c r="EU5" i="135"/>
  <c r="EV5" i="135"/>
  <c r="EW5" i="135"/>
  <c r="EX5" i="135"/>
  <c r="EY5" i="135"/>
  <c r="EZ5" i="135"/>
  <c r="FA5" i="135"/>
  <c r="FB5" i="135"/>
  <c r="FC5" i="135"/>
  <c r="FD5" i="135"/>
  <c r="FE5" i="135"/>
  <c r="FF5" i="135"/>
  <c r="FG5" i="135"/>
  <c r="FH5" i="135"/>
  <c r="B6" i="135"/>
  <c r="C6" i="135"/>
  <c r="D6" i="135"/>
  <c r="E6" i="135"/>
  <c r="F6" i="135"/>
  <c r="G6" i="135"/>
  <c r="H6" i="135"/>
  <c r="I6" i="135"/>
  <c r="J6" i="135"/>
  <c r="K6" i="135"/>
  <c r="L6" i="135"/>
  <c r="M6" i="135"/>
  <c r="N6" i="135"/>
  <c r="O6" i="135"/>
  <c r="P6" i="135"/>
  <c r="Q6" i="135"/>
  <c r="R6" i="135"/>
  <c r="S6" i="135"/>
  <c r="T6" i="135"/>
  <c r="U6" i="135"/>
  <c r="V6" i="135"/>
  <c r="W6" i="135"/>
  <c r="X6" i="135"/>
  <c r="Y6" i="135"/>
  <c r="Z6" i="135"/>
  <c r="AA6" i="135"/>
  <c r="AB6" i="135"/>
  <c r="AC6" i="135"/>
  <c r="AD6" i="135"/>
  <c r="AE6" i="135"/>
  <c r="AF6" i="135"/>
  <c r="AG6" i="135"/>
  <c r="AH6" i="135"/>
  <c r="AI6" i="135"/>
  <c r="AJ6" i="135"/>
  <c r="AK6" i="135"/>
  <c r="AL6" i="135"/>
  <c r="AM6" i="135"/>
  <c r="AN6" i="135"/>
  <c r="AO6" i="135"/>
  <c r="AP6" i="135"/>
  <c r="AQ6" i="135"/>
  <c r="AR6" i="135"/>
  <c r="AS6" i="135"/>
  <c r="AT6" i="135"/>
  <c r="AU6" i="135"/>
  <c r="AV6" i="135"/>
  <c r="AW6" i="135"/>
  <c r="AX6" i="135"/>
  <c r="AY6" i="135"/>
  <c r="AZ6" i="135"/>
  <c r="BA6" i="135"/>
  <c r="BB6" i="135"/>
  <c r="BC6" i="135"/>
  <c r="BD6" i="135"/>
  <c r="BE6" i="135"/>
  <c r="BF6" i="135"/>
  <c r="BG6" i="135"/>
  <c r="BH6" i="135"/>
  <c r="BI6" i="135"/>
  <c r="BJ6" i="135"/>
  <c r="BK6" i="135"/>
  <c r="BL6" i="135"/>
  <c r="BM6" i="135"/>
  <c r="BN6" i="135"/>
  <c r="BO6" i="135"/>
  <c r="BP6" i="135"/>
  <c r="BQ6" i="135"/>
  <c r="BR6" i="135"/>
  <c r="BS6" i="135"/>
  <c r="BT6" i="135"/>
  <c r="BU6" i="135"/>
  <c r="BV6" i="135"/>
  <c r="BW6" i="135"/>
  <c r="BX6" i="135"/>
  <c r="BY6" i="135"/>
  <c r="BZ6" i="135"/>
  <c r="CA6" i="135"/>
  <c r="CB6" i="135"/>
  <c r="CC6" i="135"/>
  <c r="CD6" i="135"/>
  <c r="CE6" i="135"/>
  <c r="CF6" i="135"/>
  <c r="CG6" i="135"/>
  <c r="CH6" i="135"/>
  <c r="CI6" i="135"/>
  <c r="CJ6" i="135"/>
  <c r="CK6" i="135"/>
  <c r="CL6" i="135"/>
  <c r="CM6" i="135"/>
  <c r="CN6" i="135"/>
  <c r="CO6" i="135"/>
  <c r="CP6" i="135"/>
  <c r="CQ6" i="135"/>
  <c r="CR6" i="135"/>
  <c r="CS6" i="135"/>
  <c r="CT6" i="135"/>
  <c r="CU6" i="135"/>
  <c r="CV6" i="135"/>
  <c r="CW6" i="135"/>
  <c r="CX6" i="135"/>
  <c r="CY6" i="135"/>
  <c r="CZ6" i="135"/>
  <c r="DA6" i="135"/>
  <c r="DB6" i="135"/>
  <c r="DC6" i="135"/>
  <c r="DD6" i="135"/>
  <c r="DE6" i="135"/>
  <c r="DF6" i="135"/>
  <c r="DG6" i="135"/>
  <c r="DH6" i="135"/>
  <c r="DI6" i="135"/>
  <c r="DJ6" i="135"/>
  <c r="DK6" i="135"/>
  <c r="DL6" i="135"/>
  <c r="DM6" i="135"/>
  <c r="DN6" i="135"/>
  <c r="DO6" i="135"/>
  <c r="DP6" i="135"/>
  <c r="DQ6" i="135"/>
  <c r="DR6" i="135"/>
  <c r="DS6" i="135"/>
  <c r="DT6" i="135"/>
  <c r="DU6" i="135"/>
  <c r="DV6" i="135"/>
  <c r="DW6" i="135"/>
  <c r="DX6" i="135"/>
  <c r="DY6" i="135"/>
  <c r="DZ6" i="135"/>
  <c r="EA6" i="135"/>
  <c r="EB6" i="135"/>
  <c r="EC6" i="135"/>
  <c r="ED6" i="135"/>
  <c r="EE6" i="135"/>
  <c r="EF6" i="135"/>
  <c r="EG6" i="135"/>
  <c r="EH6" i="135"/>
  <c r="EI6" i="135"/>
  <c r="EJ6" i="135"/>
  <c r="EK6" i="135"/>
  <c r="EL6" i="135"/>
  <c r="EM6" i="135"/>
  <c r="EN6" i="135"/>
  <c r="EO6" i="135"/>
  <c r="EP6" i="135"/>
  <c r="EQ6" i="135"/>
  <c r="ER6" i="135"/>
  <c r="ES6" i="135"/>
  <c r="ET6" i="135"/>
  <c r="EU6" i="135"/>
  <c r="EV6" i="135"/>
  <c r="EW6" i="135"/>
  <c r="EX6" i="135"/>
  <c r="EY6" i="135"/>
  <c r="EZ6" i="135"/>
  <c r="FA6" i="135"/>
  <c r="FB6" i="135"/>
  <c r="FC6" i="135"/>
  <c r="FD6" i="135"/>
  <c r="FE6" i="135"/>
  <c r="FF6" i="135"/>
  <c r="FG6" i="135"/>
  <c r="FH6" i="135"/>
  <c r="BO8" i="135"/>
  <c r="BW8" i="135"/>
  <c r="BX8" i="135"/>
  <c r="CF8" i="135"/>
  <c r="CG8" i="135"/>
  <c r="DV8" i="135"/>
  <c r="DW8" i="135"/>
  <c r="EW8" i="135"/>
  <c r="FB8" i="135"/>
  <c r="FG8" i="135"/>
  <c r="B5" i="136"/>
  <c r="C5" i="136"/>
  <c r="D5" i="136"/>
  <c r="E5" i="136"/>
  <c r="F5" i="136"/>
  <c r="G5" i="136"/>
  <c r="H5" i="136"/>
  <c r="I5" i="136"/>
  <c r="J5" i="136"/>
  <c r="K5" i="136"/>
  <c r="L5" i="136"/>
  <c r="M5" i="136"/>
  <c r="N5" i="136"/>
  <c r="O5" i="136"/>
  <c r="P5" i="136"/>
  <c r="Q5" i="136"/>
  <c r="R5" i="136"/>
  <c r="S5" i="136"/>
  <c r="T5" i="136"/>
  <c r="U5" i="136"/>
  <c r="V5" i="136"/>
  <c r="W5" i="136"/>
  <c r="X5" i="136"/>
  <c r="Y5" i="136"/>
  <c r="Z5" i="136"/>
  <c r="AA5" i="136"/>
  <c r="AB5" i="136"/>
  <c r="AC5" i="136"/>
  <c r="AD5" i="136"/>
  <c r="AE5" i="136"/>
  <c r="AF5" i="136"/>
  <c r="AG5" i="136"/>
  <c r="AH5" i="136"/>
  <c r="AI5" i="136"/>
  <c r="AJ5" i="136"/>
  <c r="AK5" i="136"/>
  <c r="AL5" i="136"/>
  <c r="AM5" i="136"/>
  <c r="AN5" i="136"/>
  <c r="AO5" i="136"/>
  <c r="AP5" i="136"/>
  <c r="AQ5" i="136"/>
  <c r="AR5" i="136"/>
  <c r="AS5" i="136"/>
  <c r="AT5" i="136"/>
  <c r="AU5" i="136"/>
  <c r="AV5" i="136"/>
  <c r="AW5" i="136"/>
  <c r="AX5" i="136"/>
  <c r="AY5" i="136"/>
  <c r="AZ5" i="136"/>
  <c r="BA5" i="136"/>
  <c r="BB5" i="136"/>
  <c r="BC5" i="136"/>
  <c r="BD5" i="136"/>
  <c r="BE5" i="136"/>
  <c r="BF5" i="136"/>
  <c r="BG5" i="136"/>
  <c r="BH5" i="136"/>
  <c r="BI5" i="136"/>
  <c r="BJ5" i="136"/>
  <c r="BK5" i="136"/>
  <c r="BL5" i="136"/>
  <c r="BM5" i="136"/>
  <c r="BN5" i="136"/>
  <c r="BO5" i="136"/>
  <c r="BP5" i="136"/>
  <c r="BQ5" i="136"/>
  <c r="BR5" i="136"/>
  <c r="BS5" i="136"/>
  <c r="BT5" i="136"/>
  <c r="BU5" i="136"/>
  <c r="BV5" i="136"/>
  <c r="BW5" i="136"/>
  <c r="BX5" i="136"/>
  <c r="BY5" i="136"/>
  <c r="BZ5" i="136"/>
  <c r="CA5" i="136"/>
  <c r="CB5" i="136"/>
  <c r="CC5" i="136"/>
  <c r="CD5" i="136"/>
  <c r="CE5" i="136"/>
  <c r="CF5" i="136"/>
  <c r="CG5" i="136"/>
  <c r="CH5" i="136"/>
  <c r="CI5" i="136"/>
  <c r="CJ5" i="136"/>
  <c r="CK5" i="136"/>
  <c r="CL5" i="136"/>
  <c r="CM5" i="136"/>
  <c r="CN5" i="136"/>
  <c r="CO5" i="136"/>
  <c r="CP5" i="136"/>
  <c r="CQ5" i="136"/>
  <c r="CR5" i="136"/>
  <c r="CS5" i="136"/>
  <c r="CT5" i="136"/>
  <c r="CU5" i="136"/>
  <c r="CV5" i="136"/>
  <c r="CW5" i="136"/>
  <c r="CX5" i="136"/>
  <c r="CY5" i="136"/>
  <c r="CZ5" i="136"/>
  <c r="DA5" i="136"/>
  <c r="DB5" i="136"/>
  <c r="DC5" i="136"/>
  <c r="DD5" i="136"/>
  <c r="DE5" i="136"/>
  <c r="DF5" i="136"/>
  <c r="DG5" i="136"/>
  <c r="DH5" i="136"/>
  <c r="DI5" i="136"/>
  <c r="DJ5" i="136"/>
  <c r="DK5" i="136"/>
  <c r="DL5" i="136"/>
  <c r="DM5" i="136"/>
  <c r="DN5" i="136"/>
  <c r="DO5" i="136"/>
  <c r="DP5" i="136"/>
  <c r="DQ5" i="136"/>
  <c r="DR5" i="136"/>
  <c r="DS5" i="136"/>
  <c r="DT5" i="136"/>
  <c r="DU5" i="136"/>
  <c r="DV5" i="136"/>
  <c r="DW5" i="136"/>
  <c r="DX5" i="136"/>
  <c r="DY5" i="136"/>
  <c r="DZ5" i="136"/>
  <c r="EA5" i="136"/>
  <c r="EB5" i="136"/>
  <c r="EC5" i="136"/>
  <c r="ED5" i="136"/>
  <c r="EE5" i="136"/>
  <c r="EF5" i="136"/>
  <c r="EG5" i="136"/>
  <c r="EH5" i="136"/>
  <c r="EI5" i="136"/>
  <c r="EJ5" i="136"/>
  <c r="EK5" i="136"/>
  <c r="EL5" i="136"/>
  <c r="EM5" i="136"/>
  <c r="EN5" i="136"/>
  <c r="EO5" i="136"/>
  <c r="EP5" i="136"/>
  <c r="EQ5" i="136"/>
  <c r="ER5" i="136"/>
  <c r="ES5" i="136"/>
  <c r="ET5" i="136"/>
  <c r="EU5" i="136"/>
  <c r="EV5" i="136"/>
  <c r="EW5" i="136"/>
  <c r="EX5" i="136"/>
  <c r="EY5" i="136"/>
  <c r="EZ5" i="136"/>
  <c r="FA5" i="136"/>
  <c r="FB5" i="136"/>
  <c r="FC5" i="136"/>
  <c r="FD5" i="136"/>
  <c r="FE5" i="136"/>
  <c r="FF5" i="136"/>
  <c r="FG5" i="136"/>
  <c r="FH5" i="136"/>
  <c r="B6" i="136"/>
  <c r="C6" i="136"/>
  <c r="D6" i="136"/>
  <c r="E6" i="136"/>
  <c r="F6" i="136"/>
  <c r="G6" i="136"/>
  <c r="H6" i="136"/>
  <c r="I6" i="136"/>
  <c r="J6" i="136"/>
  <c r="K6" i="136"/>
  <c r="L6" i="136"/>
  <c r="M6" i="136"/>
  <c r="N6" i="136"/>
  <c r="O6" i="136"/>
  <c r="P6" i="136"/>
  <c r="Q6" i="136"/>
  <c r="R6" i="136"/>
  <c r="S6" i="136"/>
  <c r="T6" i="136"/>
  <c r="U6" i="136"/>
  <c r="V6" i="136"/>
  <c r="W6" i="136"/>
  <c r="X6" i="136"/>
  <c r="Y6" i="136"/>
  <c r="Z6" i="136"/>
  <c r="AA6" i="136"/>
  <c r="AB6" i="136"/>
  <c r="AC6" i="136"/>
  <c r="AD6" i="136"/>
  <c r="AE6" i="136"/>
  <c r="AF6" i="136"/>
  <c r="AG6" i="136"/>
  <c r="AH6" i="136"/>
  <c r="AI6" i="136"/>
  <c r="AJ6" i="136"/>
  <c r="AK6" i="136"/>
  <c r="AL6" i="136"/>
  <c r="AM6" i="136"/>
  <c r="AN6" i="136"/>
  <c r="AO6" i="136"/>
  <c r="AP6" i="136"/>
  <c r="AQ6" i="136"/>
  <c r="AR6" i="136"/>
  <c r="AS6" i="136"/>
  <c r="AT6" i="136"/>
  <c r="AU6" i="136"/>
  <c r="AV6" i="136"/>
  <c r="AW6" i="136"/>
  <c r="AX6" i="136"/>
  <c r="AY6" i="136"/>
  <c r="AZ6" i="136"/>
  <c r="BA6" i="136"/>
  <c r="BB6" i="136"/>
  <c r="BC6" i="136"/>
  <c r="BD6" i="136"/>
  <c r="BE6" i="136"/>
  <c r="BF6" i="136"/>
  <c r="BG6" i="136"/>
  <c r="BH6" i="136"/>
  <c r="BI6" i="136"/>
  <c r="BJ6" i="136"/>
  <c r="BK6" i="136"/>
  <c r="BL6" i="136"/>
  <c r="BM6" i="136"/>
  <c r="BN6" i="136"/>
  <c r="BO6" i="136"/>
  <c r="BP6" i="136"/>
  <c r="BQ6" i="136"/>
  <c r="BR6" i="136"/>
  <c r="BS6" i="136"/>
  <c r="BT6" i="136"/>
  <c r="BU6" i="136"/>
  <c r="BV6" i="136"/>
  <c r="BW6" i="136"/>
  <c r="BX6" i="136"/>
  <c r="BY6" i="136"/>
  <c r="BZ6" i="136"/>
  <c r="CA6" i="136"/>
  <c r="CB6" i="136"/>
  <c r="CC6" i="136"/>
  <c r="CD6" i="136"/>
  <c r="CE6" i="136"/>
  <c r="CF6" i="136"/>
  <c r="CG6" i="136"/>
  <c r="CH6" i="136"/>
  <c r="CI6" i="136"/>
  <c r="CJ6" i="136"/>
  <c r="CK6" i="136"/>
  <c r="CL6" i="136"/>
  <c r="CM6" i="136"/>
  <c r="CN6" i="136"/>
  <c r="CO6" i="136"/>
  <c r="CP6" i="136"/>
  <c r="CQ6" i="136"/>
  <c r="CR6" i="136"/>
  <c r="CS6" i="136"/>
  <c r="CT6" i="136"/>
  <c r="CU6" i="136"/>
  <c r="CV6" i="136"/>
  <c r="CW6" i="136"/>
  <c r="CX6" i="136"/>
  <c r="CY6" i="136"/>
  <c r="CZ6" i="136"/>
  <c r="DA6" i="136"/>
  <c r="DB6" i="136"/>
  <c r="DC6" i="136"/>
  <c r="DD6" i="136"/>
  <c r="DE6" i="136"/>
  <c r="DF6" i="136"/>
  <c r="DG6" i="136"/>
  <c r="DH6" i="136"/>
  <c r="DI6" i="136"/>
  <c r="DJ6" i="136"/>
  <c r="DK6" i="136"/>
  <c r="DL6" i="136"/>
  <c r="DM6" i="136"/>
  <c r="DN6" i="136"/>
  <c r="DO6" i="136"/>
  <c r="DP6" i="136"/>
  <c r="DQ6" i="136"/>
  <c r="DR6" i="136"/>
  <c r="DS6" i="136"/>
  <c r="DT6" i="136"/>
  <c r="DU6" i="136"/>
  <c r="DV6" i="136"/>
  <c r="DW6" i="136"/>
  <c r="DX6" i="136"/>
  <c r="DY6" i="136"/>
  <c r="DZ6" i="136"/>
  <c r="EA6" i="136"/>
  <c r="EB6" i="136"/>
  <c r="EC6" i="136"/>
  <c r="ED6" i="136"/>
  <c r="EE6" i="136"/>
  <c r="EF6" i="136"/>
  <c r="EG6" i="136"/>
  <c r="EH6" i="136"/>
  <c r="EI6" i="136"/>
  <c r="EJ6" i="136"/>
  <c r="EK6" i="136"/>
  <c r="EL6" i="136"/>
  <c r="EM6" i="136"/>
  <c r="EN6" i="136"/>
  <c r="EO6" i="136"/>
  <c r="EP6" i="136"/>
  <c r="EQ6" i="136"/>
  <c r="ER6" i="136"/>
  <c r="ES6" i="136"/>
  <c r="ET6" i="136"/>
  <c r="EU6" i="136"/>
  <c r="EV6" i="136"/>
  <c r="EW6" i="136"/>
  <c r="EX6" i="136"/>
  <c r="EY6" i="136"/>
  <c r="EZ6" i="136"/>
  <c r="FA6" i="136"/>
  <c r="FB6" i="136"/>
  <c r="FC6" i="136"/>
  <c r="FD6" i="136"/>
  <c r="FE6" i="136"/>
  <c r="FF6" i="136"/>
  <c r="FG6" i="136"/>
  <c r="FH6" i="136"/>
  <c r="BK8" i="136"/>
  <c r="BL8" i="136"/>
  <c r="BP8" i="136"/>
  <c r="CN8" i="136"/>
  <c r="CU8" i="136"/>
  <c r="CV8" i="136"/>
  <c r="DK8" i="136"/>
  <c r="ED8" i="136"/>
  <c r="EL8" i="136"/>
  <c r="EM8" i="136"/>
  <c r="ET8" i="136"/>
  <c r="B5" i="94"/>
  <c r="C5" i="94"/>
  <c r="D5" i="94"/>
  <c r="E5" i="94"/>
  <c r="F5" i="94"/>
  <c r="G5" i="94"/>
  <c r="H5" i="94"/>
  <c r="I5" i="94"/>
  <c r="J5" i="94"/>
  <c r="K5" i="94"/>
  <c r="L5" i="94"/>
  <c r="M5" i="94"/>
  <c r="N5" i="94"/>
  <c r="O5" i="94"/>
  <c r="P5" i="94"/>
  <c r="Q5" i="94"/>
  <c r="R5" i="94"/>
  <c r="S5" i="94"/>
  <c r="T5" i="94"/>
  <c r="U5" i="94"/>
  <c r="V5" i="94"/>
  <c r="W5" i="94"/>
  <c r="X5" i="94"/>
  <c r="Y5" i="94"/>
  <c r="Z5" i="94"/>
  <c r="AA5" i="94"/>
  <c r="AB5" i="94"/>
  <c r="AC5" i="94"/>
  <c r="AD5" i="94"/>
  <c r="AE5" i="94"/>
  <c r="AF5" i="94"/>
  <c r="AG5" i="94"/>
  <c r="AH5" i="94"/>
  <c r="AI5" i="94"/>
  <c r="AJ5" i="94"/>
  <c r="AK5" i="94"/>
  <c r="AL5" i="94"/>
  <c r="AM5" i="94"/>
  <c r="AN5" i="94"/>
  <c r="AO5" i="94"/>
  <c r="AP5" i="94"/>
  <c r="AQ5" i="94"/>
  <c r="AR5" i="94"/>
  <c r="AS5" i="94"/>
  <c r="AT5" i="94"/>
  <c r="AU5" i="94"/>
  <c r="AV5" i="94"/>
  <c r="AW5" i="94"/>
  <c r="AX5" i="94"/>
  <c r="AY5" i="94"/>
  <c r="AZ5" i="94"/>
  <c r="BA5" i="94"/>
  <c r="BB5" i="94"/>
  <c r="BC5" i="94"/>
  <c r="BD5" i="94"/>
  <c r="BE5" i="94"/>
  <c r="BF5" i="94"/>
  <c r="BG5" i="94"/>
  <c r="BH5" i="94"/>
  <c r="BI5" i="94"/>
  <c r="BJ5" i="94"/>
  <c r="BK5" i="94"/>
  <c r="BL5" i="94"/>
  <c r="BM5" i="94"/>
  <c r="BN5" i="94"/>
  <c r="BO5" i="94"/>
  <c r="BP5" i="94"/>
  <c r="BQ5" i="94"/>
  <c r="BR5" i="94"/>
  <c r="BS5" i="94"/>
  <c r="BT5" i="94"/>
  <c r="BU5" i="94"/>
  <c r="BV5" i="94"/>
  <c r="BW5" i="94"/>
  <c r="BX5" i="94"/>
  <c r="BY5" i="94"/>
  <c r="BZ5" i="94"/>
  <c r="CA5" i="94"/>
  <c r="CB5" i="94"/>
  <c r="CC5" i="94"/>
  <c r="CD5" i="94"/>
  <c r="CE5" i="94"/>
  <c r="CF5" i="94"/>
  <c r="CG5" i="94"/>
  <c r="CH5" i="94"/>
  <c r="CI5" i="94"/>
  <c r="CJ5" i="94"/>
  <c r="CK5" i="94"/>
  <c r="CL5" i="94"/>
  <c r="CM5" i="94"/>
  <c r="CN5" i="94"/>
  <c r="CO5" i="94"/>
  <c r="CP5" i="94"/>
  <c r="CQ5" i="94"/>
  <c r="CR5" i="94"/>
  <c r="CS5" i="94"/>
  <c r="CT5" i="94"/>
  <c r="CU5" i="94"/>
  <c r="CV5" i="94"/>
  <c r="CW5" i="94"/>
  <c r="CX5" i="94"/>
  <c r="CY5" i="94"/>
  <c r="CZ5" i="94"/>
  <c r="DA5" i="94"/>
  <c r="DB5" i="94"/>
  <c r="DC5" i="94"/>
  <c r="DD5" i="94"/>
  <c r="DE5" i="94"/>
  <c r="DF5" i="94"/>
  <c r="DG5" i="94"/>
  <c r="DH5" i="94"/>
  <c r="DI5" i="94"/>
  <c r="DJ5" i="94"/>
  <c r="DK5" i="94"/>
  <c r="DL5" i="94"/>
  <c r="DM5" i="94"/>
  <c r="DN5" i="94"/>
  <c r="DO5" i="94"/>
  <c r="DP5" i="94"/>
  <c r="DQ5" i="94"/>
  <c r="DR5" i="94"/>
  <c r="DS5" i="94"/>
  <c r="DT5" i="94"/>
  <c r="DU5" i="94"/>
  <c r="DV5" i="94"/>
  <c r="DW5" i="94"/>
  <c r="DX5" i="94"/>
  <c r="DY5" i="94"/>
  <c r="DZ5" i="94"/>
  <c r="EA5" i="94"/>
  <c r="EB5" i="94"/>
  <c r="EC5" i="94"/>
  <c r="ED5" i="94"/>
  <c r="EE5" i="94"/>
  <c r="EF5" i="94"/>
  <c r="EG5" i="94"/>
  <c r="EH5" i="94"/>
  <c r="EI5" i="94"/>
  <c r="EJ5" i="94"/>
  <c r="EK5" i="94"/>
  <c r="EL5" i="94"/>
  <c r="EM5" i="94"/>
  <c r="EN5" i="94"/>
  <c r="EO5" i="94"/>
  <c r="EP5" i="94"/>
  <c r="EQ5" i="94"/>
  <c r="ER5" i="94"/>
  <c r="ES5" i="94"/>
  <c r="ET5" i="94"/>
  <c r="EU5" i="94"/>
  <c r="EV5" i="94"/>
  <c r="EW5" i="94"/>
  <c r="EX5" i="94"/>
  <c r="EY5" i="94"/>
  <c r="EZ5" i="94"/>
  <c r="FA5" i="94"/>
  <c r="FB5" i="94"/>
  <c r="FC5" i="94"/>
  <c r="FD5" i="94"/>
  <c r="FE5" i="94"/>
  <c r="FF5" i="94"/>
  <c r="FG5" i="94"/>
  <c r="FH5" i="94"/>
  <c r="B6" i="94"/>
  <c r="C6" i="94"/>
  <c r="D6" i="94"/>
  <c r="E6" i="94"/>
  <c r="F6" i="94"/>
  <c r="G6" i="94"/>
  <c r="H6" i="94"/>
  <c r="I6" i="94"/>
  <c r="J6" i="94"/>
  <c r="K6" i="94"/>
  <c r="L6" i="94"/>
  <c r="M6" i="94"/>
  <c r="N6" i="94"/>
  <c r="O6" i="94"/>
  <c r="P6" i="94"/>
  <c r="Q6" i="94"/>
  <c r="R6" i="94"/>
  <c r="S6" i="94"/>
  <c r="T6" i="94"/>
  <c r="U6" i="94"/>
  <c r="V6" i="94"/>
  <c r="W6" i="94"/>
  <c r="X6" i="94"/>
  <c r="Y6" i="94"/>
  <c r="Z6" i="94"/>
  <c r="AA6" i="94"/>
  <c r="AB6" i="94"/>
  <c r="AC6" i="94"/>
  <c r="AD6" i="94"/>
  <c r="AE6" i="94"/>
  <c r="AF6" i="94"/>
  <c r="AG6" i="94"/>
  <c r="AH6" i="94"/>
  <c r="AI6" i="94"/>
  <c r="AJ6" i="94"/>
  <c r="AK6" i="94"/>
  <c r="AL6" i="94"/>
  <c r="AM6" i="94"/>
  <c r="AN6" i="94"/>
  <c r="AO6" i="94"/>
  <c r="AP6" i="94"/>
  <c r="AQ6" i="94"/>
  <c r="AR6" i="94"/>
  <c r="AS6" i="94"/>
  <c r="AT6" i="94"/>
  <c r="AU6" i="94"/>
  <c r="AV6" i="94"/>
  <c r="AW6" i="94"/>
  <c r="AX6" i="94"/>
  <c r="AY6" i="94"/>
  <c r="AZ6" i="94"/>
  <c r="BA6" i="94"/>
  <c r="BB6" i="94"/>
  <c r="BC6" i="94"/>
  <c r="BD6" i="94"/>
  <c r="BE6" i="94"/>
  <c r="BF6" i="94"/>
  <c r="BG6" i="94"/>
  <c r="BH6" i="94"/>
  <c r="BI6" i="94"/>
  <c r="BJ6" i="94"/>
  <c r="BK6" i="94"/>
  <c r="BL6" i="94"/>
  <c r="BM6" i="94"/>
  <c r="BN6" i="94"/>
  <c r="BO6" i="94"/>
  <c r="BP6" i="94"/>
  <c r="BQ6" i="94"/>
  <c r="BR6" i="94"/>
  <c r="BS6" i="94"/>
  <c r="BT6" i="94"/>
  <c r="BU6" i="94"/>
  <c r="BV6" i="94"/>
  <c r="BW6" i="94"/>
  <c r="BX6" i="94"/>
  <c r="BY6" i="94"/>
  <c r="BZ6" i="94"/>
  <c r="CA6" i="94"/>
  <c r="CB6" i="94"/>
  <c r="CC6" i="94"/>
  <c r="CD6" i="94"/>
  <c r="CE6" i="94"/>
  <c r="CF6" i="94"/>
  <c r="CG6" i="94"/>
  <c r="CH6" i="94"/>
  <c r="CI6" i="94"/>
  <c r="CJ6" i="94"/>
  <c r="CK6" i="94"/>
  <c r="CL6" i="94"/>
  <c r="CM6" i="94"/>
  <c r="CN6" i="94"/>
  <c r="CO6" i="94"/>
  <c r="CP6" i="94"/>
  <c r="CQ6" i="94"/>
  <c r="CR6" i="94"/>
  <c r="CS6" i="94"/>
  <c r="CT6" i="94"/>
  <c r="CU6" i="94"/>
  <c r="CV6" i="94"/>
  <c r="CW6" i="94"/>
  <c r="CX6" i="94"/>
  <c r="CY6" i="94"/>
  <c r="CZ6" i="94"/>
  <c r="DA6" i="94"/>
  <c r="DB6" i="94"/>
  <c r="DC6" i="94"/>
  <c r="DD6" i="94"/>
  <c r="DE6" i="94"/>
  <c r="DF6" i="94"/>
  <c r="DG6" i="94"/>
  <c r="DH6" i="94"/>
  <c r="DI6" i="94"/>
  <c r="DJ6" i="94"/>
  <c r="DK6" i="94"/>
  <c r="DL6" i="94"/>
  <c r="DM6" i="94"/>
  <c r="DN6" i="94"/>
  <c r="DO6" i="94"/>
  <c r="DP6" i="94"/>
  <c r="DQ6" i="94"/>
  <c r="DR6" i="94"/>
  <c r="DS6" i="94"/>
  <c r="DT6" i="94"/>
  <c r="DU6" i="94"/>
  <c r="DV6" i="94"/>
  <c r="DW6" i="94"/>
  <c r="DX6" i="94"/>
  <c r="DY6" i="94"/>
  <c r="DZ6" i="94"/>
  <c r="EA6" i="94"/>
  <c r="EB6" i="94"/>
  <c r="EC6" i="94"/>
  <c r="ED6" i="94"/>
  <c r="EE6" i="94"/>
  <c r="EF6" i="94"/>
  <c r="EG6" i="94"/>
  <c r="EH6" i="94"/>
  <c r="EI6" i="94"/>
  <c r="EJ6" i="94"/>
  <c r="EK6" i="94"/>
  <c r="EL6" i="94"/>
  <c r="EM6" i="94"/>
  <c r="EN6" i="94"/>
  <c r="EO6" i="94"/>
  <c r="EP6" i="94"/>
  <c r="EQ6" i="94"/>
  <c r="ER6" i="94"/>
  <c r="ES6" i="94"/>
  <c r="ET6" i="94"/>
  <c r="EU6" i="94"/>
  <c r="EV6" i="94"/>
  <c r="EW6" i="94"/>
  <c r="EX6" i="94"/>
  <c r="EY6" i="94"/>
  <c r="EZ6" i="94"/>
  <c r="FA6" i="94"/>
  <c r="FB6" i="94"/>
  <c r="FC6" i="94"/>
  <c r="FD6" i="94"/>
  <c r="FE6" i="94"/>
  <c r="FF6" i="94"/>
  <c r="FG6" i="94"/>
  <c r="FH6" i="94"/>
  <c r="BD8" i="94"/>
  <c r="BZ8" i="94"/>
  <c r="DT8" i="94"/>
  <c r="EJ8" i="94"/>
  <c r="EK8" i="94"/>
  <c r="EL8" i="94"/>
  <c r="EM8" i="94"/>
  <c r="H5" i="144"/>
  <c r="H32" i="144" s="1"/>
  <c r="J6" i="144"/>
  <c r="J33" i="144" s="1"/>
  <c r="C6" i="145"/>
  <c r="C33" i="145" s="1"/>
  <c r="C6" i="143"/>
  <c r="C33" i="143" s="1"/>
  <c r="I6" i="143"/>
  <c r="I33" i="143" s="1"/>
  <c r="B5" i="146"/>
  <c r="B5" i="144" s="1"/>
  <c r="B32" i="144" s="1"/>
  <c r="C5" i="146"/>
  <c r="C5" i="145" s="1"/>
  <c r="C32" i="145" s="1"/>
  <c r="D5" i="146"/>
  <c r="E5" i="146"/>
  <c r="F5" i="146"/>
  <c r="G5" i="146"/>
  <c r="H5" i="146"/>
  <c r="H5" i="106" s="1"/>
  <c r="H32" i="106" s="1"/>
  <c r="I5" i="146"/>
  <c r="I5" i="144" s="1"/>
  <c r="I32" i="144" s="1"/>
  <c r="J5" i="146"/>
  <c r="J5" i="144" s="1"/>
  <c r="J32" i="144" s="1"/>
  <c r="K5" i="146"/>
  <c r="L5" i="146"/>
  <c r="B6" i="146"/>
  <c r="C6" i="146"/>
  <c r="C6" i="144" s="1"/>
  <c r="C33" i="144" s="1"/>
  <c r="D6" i="146"/>
  <c r="E6" i="146"/>
  <c r="F6" i="146"/>
  <c r="G6" i="146"/>
  <c r="H6" i="146"/>
  <c r="I6" i="146"/>
  <c r="I6" i="144" s="1"/>
  <c r="I33" i="144" s="1"/>
  <c r="J6" i="146"/>
  <c r="J6" i="143" s="1"/>
  <c r="J33" i="143" s="1"/>
  <c r="K6" i="146"/>
  <c r="K6" i="144" s="1"/>
  <c r="K33" i="144" s="1"/>
  <c r="L6" i="146"/>
  <c r="L6" i="145" s="1"/>
  <c r="L33" i="145" s="1"/>
  <c r="CQ5" i="155"/>
  <c r="CQ32" i="155" s="1"/>
  <c r="DQ6" i="155"/>
  <c r="DQ33" i="155" s="1"/>
  <c r="CY5" i="157"/>
  <c r="CY32" i="157" s="1"/>
  <c r="DG5" i="157"/>
  <c r="DG32" i="157" s="1"/>
  <c r="CW6" i="157"/>
  <c r="CW33" i="157" s="1"/>
  <c r="DC6" i="157"/>
  <c r="DC33" i="157" s="1"/>
  <c r="DS6" i="157"/>
  <c r="DS33" i="157" s="1"/>
  <c r="J5" i="157"/>
  <c r="J32" i="157" s="1"/>
  <c r="V5" i="157"/>
  <c r="V32" i="157" s="1"/>
  <c r="AX5" i="157"/>
  <c r="AX32" i="157" s="1"/>
  <c r="BF5" i="157"/>
  <c r="BF32" i="157" s="1"/>
  <c r="BN5" i="157"/>
  <c r="BN32" i="157" s="1"/>
  <c r="CC5" i="157"/>
  <c r="CE5" i="157"/>
  <c r="CE32" i="157" s="1"/>
  <c r="CI5" i="157"/>
  <c r="CI32" i="157" s="1"/>
  <c r="CM5" i="157"/>
  <c r="CM32" i="157" s="1"/>
  <c r="CQ5" i="157"/>
  <c r="CQ32" i="157" s="1"/>
  <c r="CE6" i="157"/>
  <c r="CE33" i="157" s="1"/>
  <c r="CG6" i="157"/>
  <c r="CG33" i="157" s="1"/>
  <c r="CM6" i="157"/>
  <c r="CM33" i="157" s="1"/>
  <c r="CC32" i="157"/>
  <c r="DQ5" i="154"/>
  <c r="DR5" i="154"/>
  <c r="DS5" i="154"/>
  <c r="DQ6" i="154"/>
  <c r="DQ6" i="156" s="1"/>
  <c r="DQ33" i="156" s="1"/>
  <c r="DR6" i="154"/>
  <c r="DS6" i="154"/>
  <c r="DS6" i="158" s="1"/>
  <c r="DS33" i="158" s="1"/>
  <c r="DS8" i="154"/>
  <c r="BY5" i="154"/>
  <c r="BZ5" i="154"/>
  <c r="CA5" i="154"/>
  <c r="CB5" i="154"/>
  <c r="CB5" i="156" s="1"/>
  <c r="CB32" i="156" s="1"/>
  <c r="CC5" i="154"/>
  <c r="CD5" i="154"/>
  <c r="CD5" i="157" s="1"/>
  <c r="CD32" i="157" s="1"/>
  <c r="CE5" i="154"/>
  <c r="CE5" i="156" s="1"/>
  <c r="CE32" i="156" s="1"/>
  <c r="CF5" i="154"/>
  <c r="CF5" i="156" s="1"/>
  <c r="CF32" i="156" s="1"/>
  <c r="CG5" i="154"/>
  <c r="CH5" i="154"/>
  <c r="CI5" i="154"/>
  <c r="CJ5" i="154"/>
  <c r="CK5" i="154"/>
  <c r="CL5" i="154"/>
  <c r="CL5" i="157" s="1"/>
  <c r="CL32" i="157" s="1"/>
  <c r="CM5" i="154"/>
  <c r="CN5" i="154"/>
  <c r="CN5" i="156" s="1"/>
  <c r="CN32" i="156" s="1"/>
  <c r="CO5" i="154"/>
  <c r="CP5" i="154"/>
  <c r="CQ5" i="154"/>
  <c r="CQ5" i="156" s="1"/>
  <c r="CQ32" i="156" s="1"/>
  <c r="CR5" i="154"/>
  <c r="CR5" i="155" s="1"/>
  <c r="CR32" i="155" s="1"/>
  <c r="CS5" i="154"/>
  <c r="CS5" i="157" s="1"/>
  <c r="CS32" i="157" s="1"/>
  <c r="CT5" i="154"/>
  <c r="CT5" i="155" s="1"/>
  <c r="CT32" i="155" s="1"/>
  <c r="CU5" i="154"/>
  <c r="CU5" i="156" s="1"/>
  <c r="CU32" i="156" s="1"/>
  <c r="CV5" i="154"/>
  <c r="CV5" i="156" s="1"/>
  <c r="CV32" i="156" s="1"/>
  <c r="CW5" i="154"/>
  <c r="CX5" i="154"/>
  <c r="CY5" i="154"/>
  <c r="CY5" i="156" s="1"/>
  <c r="CY32" i="156" s="1"/>
  <c r="CZ5" i="154"/>
  <c r="DA5" i="154"/>
  <c r="DA5" i="158" s="1"/>
  <c r="DA32" i="158" s="1"/>
  <c r="DB5" i="154"/>
  <c r="DC5" i="154"/>
  <c r="DC5" i="156" s="1"/>
  <c r="DC32" i="156" s="1"/>
  <c r="DD5" i="154"/>
  <c r="DD5" i="156" s="1"/>
  <c r="DD32" i="156" s="1"/>
  <c r="DE5" i="154"/>
  <c r="DF5" i="154"/>
  <c r="DG5" i="154"/>
  <c r="DG5" i="156" s="1"/>
  <c r="DG32" i="156" s="1"/>
  <c r="DH5" i="154"/>
  <c r="DH5" i="158" s="1"/>
  <c r="DH32" i="158" s="1"/>
  <c r="DI5" i="154"/>
  <c r="DI5" i="157" s="1"/>
  <c r="DI32" i="157" s="1"/>
  <c r="DJ5" i="154"/>
  <c r="DJ5" i="155" s="1"/>
  <c r="DJ32" i="155" s="1"/>
  <c r="DK5" i="154"/>
  <c r="DK5" i="156" s="1"/>
  <c r="DK32" i="156" s="1"/>
  <c r="DL5" i="154"/>
  <c r="DL5" i="158" s="1"/>
  <c r="DL32" i="158" s="1"/>
  <c r="DM5" i="154"/>
  <c r="DN5" i="154"/>
  <c r="DO5" i="154"/>
  <c r="DP5" i="154"/>
  <c r="DP5" i="157" s="1"/>
  <c r="DP32" i="157" s="1"/>
  <c r="BY6" i="154"/>
  <c r="BZ6" i="154"/>
  <c r="BZ6" i="155" s="1"/>
  <c r="BZ33" i="155" s="1"/>
  <c r="CA6" i="154"/>
  <c r="CA6" i="158" s="1"/>
  <c r="CA33" i="158" s="1"/>
  <c r="CB6" i="154"/>
  <c r="CC6" i="154"/>
  <c r="CD6" i="154"/>
  <c r="CE6" i="154"/>
  <c r="CF6" i="154"/>
  <c r="CF6" i="158" s="1"/>
  <c r="CF33" i="158" s="1"/>
  <c r="CG6" i="154"/>
  <c r="CH6" i="154"/>
  <c r="CH6" i="157" s="1"/>
  <c r="CH33" i="157" s="1"/>
  <c r="CI6" i="154"/>
  <c r="CI6" i="158" s="1"/>
  <c r="CI33" i="158" s="1"/>
  <c r="CJ6" i="154"/>
  <c r="CK6" i="154"/>
  <c r="CL6" i="154"/>
  <c r="CM6" i="154"/>
  <c r="CN6" i="154"/>
  <c r="CO6" i="154"/>
  <c r="CO6" i="155" s="1"/>
  <c r="CO33" i="155" s="1"/>
  <c r="CP6" i="154"/>
  <c r="CP6" i="157" s="1"/>
  <c r="CP33" i="157" s="1"/>
  <c r="CQ6" i="154"/>
  <c r="CQ6" i="157" s="1"/>
  <c r="CQ33" i="157" s="1"/>
  <c r="CR6" i="154"/>
  <c r="CR6" i="156" s="1"/>
  <c r="CR33" i="156" s="1"/>
  <c r="CS6" i="154"/>
  <c r="CT6" i="154"/>
  <c r="CU6" i="154"/>
  <c r="CV6" i="154"/>
  <c r="CW6" i="154"/>
  <c r="CX6" i="154"/>
  <c r="CX6" i="155" s="1"/>
  <c r="CX33" i="155" s="1"/>
  <c r="CY6" i="154"/>
  <c r="CY6" i="157" s="1"/>
  <c r="CY33" i="157" s="1"/>
  <c r="CZ6" i="154"/>
  <c r="CZ6" i="156" s="1"/>
  <c r="CZ33" i="156" s="1"/>
  <c r="DA6" i="154"/>
  <c r="DB6" i="154"/>
  <c r="DB6" i="158" s="1"/>
  <c r="DB33" i="158" s="1"/>
  <c r="DC6" i="154"/>
  <c r="DC6" i="156" s="1"/>
  <c r="DC33" i="156" s="1"/>
  <c r="DD6" i="154"/>
  <c r="DD6" i="155" s="1"/>
  <c r="DD33" i="155" s="1"/>
  <c r="DE6" i="154"/>
  <c r="DE6" i="155" s="1"/>
  <c r="DE33" i="155" s="1"/>
  <c r="DF6" i="154"/>
  <c r="DF6" i="155" s="1"/>
  <c r="DF33" i="155" s="1"/>
  <c r="DG6" i="154"/>
  <c r="DH6" i="154"/>
  <c r="DI6" i="154"/>
  <c r="DJ6" i="154"/>
  <c r="DK6" i="154"/>
  <c r="DK6" i="158" s="1"/>
  <c r="DK33" i="158" s="1"/>
  <c r="DL6" i="154"/>
  <c r="DL6" i="155" s="1"/>
  <c r="DL33" i="155" s="1"/>
  <c r="DM6" i="154"/>
  <c r="DM6" i="155" s="1"/>
  <c r="DM33" i="155" s="1"/>
  <c r="DN6" i="154"/>
  <c r="DN6" i="155" s="1"/>
  <c r="DN33" i="155" s="1"/>
  <c r="DO6" i="154"/>
  <c r="DP6" i="154"/>
  <c r="CR8" i="154"/>
  <c r="CR8" i="157" s="1"/>
  <c r="CR35" i="157" s="1"/>
  <c r="CU8" i="154"/>
  <c r="DF8" i="154"/>
  <c r="DF8" i="158" s="1"/>
  <c r="DF35" i="158" s="1"/>
  <c r="C5" i="154"/>
  <c r="D5" i="154"/>
  <c r="E5" i="154"/>
  <c r="F5" i="154"/>
  <c r="G5" i="154"/>
  <c r="H5" i="154"/>
  <c r="H5" i="158" s="1"/>
  <c r="H32" i="158" s="1"/>
  <c r="I5" i="154"/>
  <c r="J5" i="154"/>
  <c r="K5" i="154"/>
  <c r="L5" i="154"/>
  <c r="M5" i="154"/>
  <c r="N5" i="154"/>
  <c r="N5" i="156" s="1"/>
  <c r="N32" i="156" s="1"/>
  <c r="O5" i="154"/>
  <c r="O5" i="155" s="1"/>
  <c r="O32" i="155" s="1"/>
  <c r="P5" i="154"/>
  <c r="Q5" i="154"/>
  <c r="R5" i="154"/>
  <c r="R5" i="158" s="1"/>
  <c r="R32" i="158" s="1"/>
  <c r="S5" i="154"/>
  <c r="S5" i="156" s="1"/>
  <c r="S32" i="156" s="1"/>
  <c r="T5" i="154"/>
  <c r="T5" i="156" s="1"/>
  <c r="T32" i="156" s="1"/>
  <c r="U5" i="154"/>
  <c r="V5" i="154"/>
  <c r="V5" i="155" s="1"/>
  <c r="V32" i="155" s="1"/>
  <c r="W5" i="154"/>
  <c r="W5" i="155" s="1"/>
  <c r="W32" i="155" s="1"/>
  <c r="X5" i="154"/>
  <c r="Y5" i="154"/>
  <c r="Z5" i="154"/>
  <c r="Z5" i="157" s="1"/>
  <c r="Z32" i="157" s="1"/>
  <c r="AA5" i="154"/>
  <c r="AA5" i="156" s="1"/>
  <c r="AA32" i="156" s="1"/>
  <c r="AB5" i="154"/>
  <c r="AC5" i="154"/>
  <c r="AD5" i="154"/>
  <c r="AD5" i="158" s="1"/>
  <c r="AD32" i="158" s="1"/>
  <c r="AE5" i="154"/>
  <c r="AE5" i="157" s="1"/>
  <c r="AE32" i="157" s="1"/>
  <c r="AF5" i="154"/>
  <c r="AF5" i="156" s="1"/>
  <c r="AF32" i="156" s="1"/>
  <c r="AG5" i="154"/>
  <c r="AG5" i="155" s="1"/>
  <c r="AG32" i="155" s="1"/>
  <c r="AH5" i="154"/>
  <c r="AI5" i="154"/>
  <c r="AJ5" i="154"/>
  <c r="AK5" i="154"/>
  <c r="AL5" i="154"/>
  <c r="AM5" i="154"/>
  <c r="AM5" i="157" s="1"/>
  <c r="AM32" i="157" s="1"/>
  <c r="AN5" i="154"/>
  <c r="AN5" i="156" s="1"/>
  <c r="AN32" i="156" s="1"/>
  <c r="AO5" i="154"/>
  <c r="AO5" i="156" s="1"/>
  <c r="AO32" i="156" s="1"/>
  <c r="AP5" i="154"/>
  <c r="AP5" i="158" s="1"/>
  <c r="AP32" i="158" s="1"/>
  <c r="AQ5" i="154"/>
  <c r="AR5" i="154"/>
  <c r="AS5" i="154"/>
  <c r="AS5" i="156" s="1"/>
  <c r="AS32" i="156" s="1"/>
  <c r="AT5" i="154"/>
  <c r="AU5" i="154"/>
  <c r="AU5" i="155" s="1"/>
  <c r="AU32" i="155" s="1"/>
  <c r="AV5" i="154"/>
  <c r="AV5" i="157" s="1"/>
  <c r="AV32" i="157" s="1"/>
  <c r="AW5" i="154"/>
  <c r="AW5" i="158" s="1"/>
  <c r="AW32" i="158" s="1"/>
  <c r="AX5" i="154"/>
  <c r="AX5" i="158" s="1"/>
  <c r="AX32" i="158" s="1"/>
  <c r="AY5" i="154"/>
  <c r="AY5" i="157" s="1"/>
  <c r="AY32" i="157" s="1"/>
  <c r="AZ5" i="154"/>
  <c r="AZ5" i="158" s="1"/>
  <c r="AZ32" i="158" s="1"/>
  <c r="BA5" i="154"/>
  <c r="BB5" i="154"/>
  <c r="BB5" i="157" s="1"/>
  <c r="BB32" i="157" s="1"/>
  <c r="BC5" i="154"/>
  <c r="BC5" i="155" s="1"/>
  <c r="BC32" i="155" s="1"/>
  <c r="BD5" i="154"/>
  <c r="BE5" i="154"/>
  <c r="BE5" i="156" s="1"/>
  <c r="BE32" i="156" s="1"/>
  <c r="BF5" i="154"/>
  <c r="BF5" i="156" s="1"/>
  <c r="BF32" i="156" s="1"/>
  <c r="BG5" i="154"/>
  <c r="BH5" i="154"/>
  <c r="BI5" i="154"/>
  <c r="BJ5" i="154"/>
  <c r="BJ5" i="156" s="1"/>
  <c r="BJ32" i="156" s="1"/>
  <c r="BK5" i="154"/>
  <c r="BK5" i="157" s="1"/>
  <c r="BK32" i="157" s="1"/>
  <c r="BL5" i="154"/>
  <c r="BL5" i="158" s="1"/>
  <c r="BL32" i="158" s="1"/>
  <c r="BM5" i="154"/>
  <c r="BM5" i="157" s="1"/>
  <c r="BM32" i="157" s="1"/>
  <c r="BN5" i="154"/>
  <c r="BN5" i="155" s="1"/>
  <c r="BN32" i="155" s="1"/>
  <c r="BO5" i="154"/>
  <c r="BO5" i="155" s="1"/>
  <c r="BO32" i="155" s="1"/>
  <c r="BP5" i="154"/>
  <c r="BQ5" i="154"/>
  <c r="BR5" i="154"/>
  <c r="BR5" i="157" s="1"/>
  <c r="BR32" i="157" s="1"/>
  <c r="BS5" i="154"/>
  <c r="BS5" i="155" s="1"/>
  <c r="BS32" i="155" s="1"/>
  <c r="BT5" i="154"/>
  <c r="BU5" i="154"/>
  <c r="BU5" i="156" s="1"/>
  <c r="BU32" i="156" s="1"/>
  <c r="BV5" i="154"/>
  <c r="BV5" i="156" s="1"/>
  <c r="BV32" i="156" s="1"/>
  <c r="BW5" i="154"/>
  <c r="BX5" i="154"/>
  <c r="C6" i="154"/>
  <c r="C6" i="157" s="1"/>
  <c r="C33" i="157" s="1"/>
  <c r="D6" i="154"/>
  <c r="E6" i="154"/>
  <c r="E6" i="158" s="1"/>
  <c r="E33" i="158" s="1"/>
  <c r="F6" i="154"/>
  <c r="G6" i="154"/>
  <c r="G6" i="158" s="1"/>
  <c r="G33" i="158" s="1"/>
  <c r="H6" i="154"/>
  <c r="H6" i="155" s="1"/>
  <c r="H33" i="155" s="1"/>
  <c r="I6" i="154"/>
  <c r="I6" i="155" s="1"/>
  <c r="I33" i="155" s="1"/>
  <c r="J6" i="154"/>
  <c r="J6" i="156" s="1"/>
  <c r="J33" i="156" s="1"/>
  <c r="K6" i="154"/>
  <c r="L6" i="154"/>
  <c r="L6" i="157" s="1"/>
  <c r="L33" i="157" s="1"/>
  <c r="M6" i="154"/>
  <c r="N6" i="154"/>
  <c r="O6" i="154"/>
  <c r="P6" i="154"/>
  <c r="P6" i="157" s="1"/>
  <c r="P33" i="157" s="1"/>
  <c r="Q6" i="154"/>
  <c r="R6" i="154"/>
  <c r="S6" i="154"/>
  <c r="T6" i="154"/>
  <c r="T6" i="157" s="1"/>
  <c r="T33" i="157" s="1"/>
  <c r="U6" i="154"/>
  <c r="U6" i="157" s="1"/>
  <c r="U33" i="157" s="1"/>
  <c r="V6" i="154"/>
  <c r="W6" i="154"/>
  <c r="X6" i="154"/>
  <c r="X6" i="158" s="1"/>
  <c r="X33" i="158" s="1"/>
  <c r="Y6" i="154"/>
  <c r="Y6" i="158" s="1"/>
  <c r="Y33" i="158" s="1"/>
  <c r="Z6" i="154"/>
  <c r="AA6" i="154"/>
  <c r="AB6" i="154"/>
  <c r="AB6" i="156" s="1"/>
  <c r="AB33" i="156" s="1"/>
  <c r="AC6" i="154"/>
  <c r="AD6" i="154"/>
  <c r="AD6" i="155" s="1"/>
  <c r="AD33" i="155" s="1"/>
  <c r="AE6" i="154"/>
  <c r="AE6" i="157" s="1"/>
  <c r="AE33" i="157" s="1"/>
  <c r="AF6" i="154"/>
  <c r="AG6" i="154"/>
  <c r="AH6" i="154"/>
  <c r="AH6" i="155" s="1"/>
  <c r="AH33" i="155" s="1"/>
  <c r="AI6" i="154"/>
  <c r="AJ6" i="154"/>
  <c r="AK6" i="154"/>
  <c r="AK6" i="155" s="1"/>
  <c r="AK33" i="155" s="1"/>
  <c r="AL6" i="154"/>
  <c r="AL6" i="155" s="1"/>
  <c r="AL33" i="155" s="1"/>
  <c r="AM6" i="154"/>
  <c r="AM6" i="155" s="1"/>
  <c r="AM33" i="155" s="1"/>
  <c r="AN6" i="154"/>
  <c r="AO6" i="154"/>
  <c r="AP6" i="154"/>
  <c r="AQ6" i="154"/>
  <c r="AR6" i="154"/>
  <c r="AR6" i="156" s="1"/>
  <c r="AR33" i="156" s="1"/>
  <c r="AS6" i="154"/>
  <c r="AT6" i="154"/>
  <c r="AU6" i="154"/>
  <c r="AV6" i="154"/>
  <c r="AW6" i="154"/>
  <c r="AW6" i="155" s="1"/>
  <c r="AW33" i="155" s="1"/>
  <c r="AX6" i="154"/>
  <c r="AX6" i="158" s="1"/>
  <c r="AX33" i="158" s="1"/>
  <c r="AY6" i="154"/>
  <c r="AZ6" i="154"/>
  <c r="AZ6" i="157" s="1"/>
  <c r="AZ33" i="157" s="1"/>
  <c r="BA6" i="154"/>
  <c r="BA6" i="157" s="1"/>
  <c r="BA33" i="157" s="1"/>
  <c r="BB6" i="154"/>
  <c r="BC6" i="154"/>
  <c r="BC6" i="158" s="1"/>
  <c r="BC33" i="158" s="1"/>
  <c r="BD6" i="154"/>
  <c r="BE6" i="154"/>
  <c r="BE6" i="158" s="1"/>
  <c r="BE33" i="158" s="1"/>
  <c r="BF6" i="154"/>
  <c r="BG6" i="154"/>
  <c r="BH6" i="154"/>
  <c r="BH6" i="156" s="1"/>
  <c r="BH33" i="156" s="1"/>
  <c r="BI6" i="154"/>
  <c r="BI6" i="157" s="1"/>
  <c r="BI33" i="157" s="1"/>
  <c r="BJ6" i="154"/>
  <c r="BK6" i="154"/>
  <c r="BL6" i="154"/>
  <c r="BL6" i="156" s="1"/>
  <c r="BL33" i="156" s="1"/>
  <c r="BM6" i="154"/>
  <c r="BM6" i="158" s="1"/>
  <c r="BM33" i="158" s="1"/>
  <c r="BN6" i="154"/>
  <c r="BN6" i="158" s="1"/>
  <c r="BN33" i="158" s="1"/>
  <c r="BO6" i="154"/>
  <c r="BP6" i="154"/>
  <c r="BQ6" i="154"/>
  <c r="BQ6" i="158" s="1"/>
  <c r="BQ33" i="158" s="1"/>
  <c r="BR6" i="154"/>
  <c r="BS6" i="154"/>
  <c r="BS6" i="158" s="1"/>
  <c r="BS33" i="158" s="1"/>
  <c r="BT6" i="154"/>
  <c r="BT6" i="155" s="1"/>
  <c r="BT33" i="155" s="1"/>
  <c r="BU6" i="154"/>
  <c r="BU6" i="157" s="1"/>
  <c r="BU33" i="157" s="1"/>
  <c r="BV6" i="154"/>
  <c r="BW6" i="154"/>
  <c r="BW6" i="156" s="1"/>
  <c r="BW33" i="156" s="1"/>
  <c r="BX6" i="154"/>
  <c r="BX6" i="158" s="1"/>
  <c r="BX33" i="158" s="1"/>
  <c r="AN8" i="154"/>
  <c r="AN8" i="158" s="1"/>
  <c r="AN35" i="158" s="1"/>
  <c r="B6" i="154"/>
  <c r="B5" i="154"/>
  <c r="EH8" i="118"/>
  <c r="EH35" i="118" s="1"/>
  <c r="EK8" i="95"/>
  <c r="EL16" i="54"/>
  <c r="EP8" i="119"/>
  <c r="EP35" i="119" s="1"/>
  <c r="EQ8" i="135"/>
  <c r="ER10" i="54"/>
  <c r="EV8" i="135"/>
  <c r="EW8" i="136"/>
  <c r="EX13" i="54"/>
  <c r="EZ8" i="95"/>
  <c r="FA8" i="95"/>
  <c r="EP8" i="54"/>
  <c r="FD8" i="54"/>
  <c r="EH10" i="54"/>
  <c r="DK11" i="154" s="1"/>
  <c r="EI10" i="54"/>
  <c r="EP10" i="54"/>
  <c r="EF13" i="54"/>
  <c r="EO13" i="54"/>
  <c r="EP13" i="54"/>
  <c r="EQ13" i="54"/>
  <c r="EF16" i="54"/>
  <c r="EG16" i="54"/>
  <c r="EM16" i="54"/>
  <c r="EM17" i="135" s="1"/>
  <c r="EV16" i="54"/>
  <c r="EV17" i="137" s="1"/>
  <c r="EV44" i="137" s="1"/>
  <c r="EW16" i="54"/>
  <c r="FD16" i="54"/>
  <c r="EN19" i="54"/>
  <c r="EO19" i="54"/>
  <c r="DN8" i="119"/>
  <c r="DN35" i="119" s="1"/>
  <c r="DO8" i="138"/>
  <c r="DO35" i="138" s="1"/>
  <c r="DW8" i="136"/>
  <c r="DY13" i="54"/>
  <c r="EC8" i="137"/>
  <c r="EC35" i="137" s="1"/>
  <c r="ED8" i="94"/>
  <c r="DS8" i="54"/>
  <c r="DZ8" i="54"/>
  <c r="DZ9" i="137" s="1"/>
  <c r="DZ36" i="137" s="1"/>
  <c r="EA8" i="54"/>
  <c r="DR10" i="54"/>
  <c r="DS10" i="54"/>
  <c r="DS11" i="135" s="1"/>
  <c r="DJ13" i="54"/>
  <c r="DM13" i="54"/>
  <c r="DM14" i="95" s="1"/>
  <c r="DN13" i="54"/>
  <c r="DO13" i="54"/>
  <c r="DR13" i="54"/>
  <c r="CU14" i="154" s="1"/>
  <c r="DV13" i="54"/>
  <c r="DW13" i="54"/>
  <c r="DK16" i="54"/>
  <c r="DK17" i="138" s="1"/>
  <c r="DK44" i="138" s="1"/>
  <c r="DL16" i="54"/>
  <c r="DM16" i="54"/>
  <c r="DM17" i="54" s="1"/>
  <c r="DR16" i="54"/>
  <c r="DR17" i="95" s="1"/>
  <c r="EB16" i="54"/>
  <c r="EC16" i="54"/>
  <c r="DJ19" i="54"/>
  <c r="DJ20" i="137" s="1"/>
  <c r="DJ47" i="137" s="1"/>
  <c r="DU19" i="54"/>
  <c r="DZ19" i="54"/>
  <c r="DI8" i="94"/>
  <c r="DI8" i="54"/>
  <c r="DI13" i="54"/>
  <c r="DI14" i="54" s="1"/>
  <c r="DG8" i="94"/>
  <c r="DH8" i="94"/>
  <c r="DB10" i="54"/>
  <c r="DA8" i="54"/>
  <c r="DA10" i="54"/>
  <c r="DA11" i="136" s="1"/>
  <c r="DA16" i="54"/>
  <c r="DA17" i="95" s="1"/>
  <c r="DA19" i="54"/>
  <c r="DA20" i="95" s="1"/>
  <c r="DA20" i="54"/>
  <c r="BY8" i="138"/>
  <c r="BY35" i="138" s="1"/>
  <c r="CA8" i="137"/>
  <c r="CA35" i="137" s="1"/>
  <c r="CB8" i="136"/>
  <c r="CC8" i="136"/>
  <c r="BG8" i="154"/>
  <c r="BG8" i="158" s="1"/>
  <c r="BG35" i="158" s="1"/>
  <c r="BH8" i="154"/>
  <c r="CF8" i="118"/>
  <c r="CF35" i="118" s="1"/>
  <c r="CH8" i="119"/>
  <c r="CH35" i="119" s="1"/>
  <c r="CK8" i="135"/>
  <c r="CQ8" i="119"/>
  <c r="CQ35" i="119" s="1"/>
  <c r="CU8" i="118"/>
  <c r="CU35" i="118" s="1"/>
  <c r="BY8" i="154"/>
  <c r="CX8" i="54"/>
  <c r="CX9" i="136" s="1"/>
  <c r="CY8" i="54"/>
  <c r="CZ8" i="95"/>
  <c r="BY8" i="54"/>
  <c r="BZ8" i="54"/>
  <c r="CO8" i="54"/>
  <c r="CP8" i="54"/>
  <c r="CQ8" i="54"/>
  <c r="CW8" i="54"/>
  <c r="BY10" i="54"/>
  <c r="BZ10" i="54"/>
  <c r="BZ11" i="136" s="1"/>
  <c r="CG10" i="54"/>
  <c r="CG11" i="54" s="1"/>
  <c r="BJ12" i="154" s="1"/>
  <c r="CP10" i="54"/>
  <c r="CQ10" i="54"/>
  <c r="CW10" i="54"/>
  <c r="CW11" i="54" s="1"/>
  <c r="BY13" i="54"/>
  <c r="BY14" i="54" s="1"/>
  <c r="BZ13" i="54"/>
  <c r="CA13" i="54"/>
  <c r="CG13" i="54"/>
  <c r="CH13" i="54"/>
  <c r="CH14" i="54" s="1"/>
  <c r="CH15" i="136" s="1"/>
  <c r="CO13" i="54"/>
  <c r="CW13" i="54"/>
  <c r="CW14" i="54" s="1"/>
  <c r="CA16" i="54"/>
  <c r="CA17" i="136" s="1"/>
  <c r="CB16" i="54"/>
  <c r="CO16" i="54"/>
  <c r="CO17" i="135" s="1"/>
  <c r="BY19" i="54"/>
  <c r="BZ19" i="54"/>
  <c r="CG19" i="54"/>
  <c r="CG20" i="138" s="1"/>
  <c r="CG47" i="138" s="1"/>
  <c r="CO19" i="54"/>
  <c r="CP19" i="54"/>
  <c r="CW19" i="54"/>
  <c r="CG20" i="54"/>
  <c r="CO24" i="54"/>
  <c r="CP24" i="54"/>
  <c r="CX24" i="54"/>
  <c r="CW28" i="54"/>
  <c r="CX28" i="54"/>
  <c r="CX29" i="94" s="1"/>
  <c r="BC19" i="54"/>
  <c r="AH8" i="154"/>
  <c r="AH8" i="157" s="1"/>
  <c r="AH35" i="157" s="1"/>
  <c r="BG8" i="136"/>
  <c r="BI8" i="94"/>
  <c r="BN8" i="95"/>
  <c r="BO19" i="54"/>
  <c r="AS8" i="154"/>
  <c r="BQ8" i="138"/>
  <c r="BQ35" i="138" s="1"/>
  <c r="BR8" i="119"/>
  <c r="BR35" i="119" s="1"/>
  <c r="BU8" i="135"/>
  <c r="BC8" i="54"/>
  <c r="AF9" i="154" s="1"/>
  <c r="BD8" i="54"/>
  <c r="AG9" i="154" s="1"/>
  <c r="BK8" i="54"/>
  <c r="BK9" i="118" s="1"/>
  <c r="BK36" i="118" s="1"/>
  <c r="BL8" i="54"/>
  <c r="BL9" i="138" s="1"/>
  <c r="BL36" i="138" s="1"/>
  <c r="BS8" i="54"/>
  <c r="BS9" i="138" s="1"/>
  <c r="BS36" i="138" s="1"/>
  <c r="BT8" i="54"/>
  <c r="BK10" i="54"/>
  <c r="BL10" i="54"/>
  <c r="BM10" i="54"/>
  <c r="BN10" i="54"/>
  <c r="BS10" i="54"/>
  <c r="AV11" i="154" s="1"/>
  <c r="AV11" i="158" s="1"/>
  <c r="AV38" i="158" s="1"/>
  <c r="BT10" i="54"/>
  <c r="BE13" i="54"/>
  <c r="BG13" i="54"/>
  <c r="BG14" i="135" s="1"/>
  <c r="BK13" i="54"/>
  <c r="AN14" i="154" s="1"/>
  <c r="BL13" i="54"/>
  <c r="BO13" i="54"/>
  <c r="BO14" i="95" s="1"/>
  <c r="BS13" i="54"/>
  <c r="BX13" i="54"/>
  <c r="BC16" i="54"/>
  <c r="BD16" i="54"/>
  <c r="BK16" i="54"/>
  <c r="BS16" i="54"/>
  <c r="BT16" i="54"/>
  <c r="BT17" i="118" s="1"/>
  <c r="BT44" i="118" s="1"/>
  <c r="BD19" i="54"/>
  <c r="BD20" i="136" s="1"/>
  <c r="BE19" i="54"/>
  <c r="BK19" i="54"/>
  <c r="AN20" i="154" s="1"/>
  <c r="AN20" i="156" s="1"/>
  <c r="AN47" i="156" s="1"/>
  <c r="BS19" i="54"/>
  <c r="AV20" i="154" s="1"/>
  <c r="BT19" i="54"/>
  <c r="AW20" i="154" s="1"/>
  <c r="BK20" i="54"/>
  <c r="BT9" i="138" l="1"/>
  <c r="BT36" i="138" s="1"/>
  <c r="BT9" i="119"/>
  <c r="BT36" i="119" s="1"/>
  <c r="DL17" i="136"/>
  <c r="DL17" i="118"/>
  <c r="DL44" i="118" s="1"/>
  <c r="W6" i="156"/>
  <c r="W33" i="156" s="1"/>
  <c r="W6" i="158"/>
  <c r="W33" i="158" s="1"/>
  <c r="K6" i="156"/>
  <c r="K33" i="156" s="1"/>
  <c r="K6" i="158"/>
  <c r="K33" i="158" s="1"/>
  <c r="Y5" i="158"/>
  <c r="Y32" i="158" s="1"/>
  <c r="Y5" i="155"/>
  <c r="Y32" i="155" s="1"/>
  <c r="I5" i="156"/>
  <c r="I32" i="156" s="1"/>
  <c r="I5" i="158"/>
  <c r="I32" i="158" s="1"/>
  <c r="I5" i="155"/>
  <c r="I32" i="155" s="1"/>
  <c r="CA9" i="154"/>
  <c r="DP6" i="156"/>
  <c r="DP33" i="156" s="1"/>
  <c r="DP6" i="158"/>
  <c r="DP33" i="158" s="1"/>
  <c r="DH6" i="155"/>
  <c r="DH33" i="155" s="1"/>
  <c r="DH6" i="156"/>
  <c r="DH33" i="156" s="1"/>
  <c r="DH6" i="158"/>
  <c r="DH33" i="158" s="1"/>
  <c r="CN6" i="158"/>
  <c r="CN33" i="158" s="1"/>
  <c r="CN6" i="156"/>
  <c r="CN33" i="156" s="1"/>
  <c r="CJ6" i="156"/>
  <c r="CJ33" i="156" s="1"/>
  <c r="CJ6" i="158"/>
  <c r="CJ33" i="158" s="1"/>
  <c r="CB6" i="158"/>
  <c r="CB33" i="158" s="1"/>
  <c r="CB6" i="155"/>
  <c r="CB33" i="155" s="1"/>
  <c r="CZ5" i="155"/>
  <c r="CZ32" i="155" s="1"/>
  <c r="CZ5" i="156"/>
  <c r="CZ32" i="156" s="1"/>
  <c r="CZ5" i="158"/>
  <c r="CZ32" i="158" s="1"/>
  <c r="DS5" i="156"/>
  <c r="DS32" i="156" s="1"/>
  <c r="DS5" i="158"/>
  <c r="DS32" i="158" s="1"/>
  <c r="DS5" i="155"/>
  <c r="DS32" i="155" s="1"/>
  <c r="BX6" i="157"/>
  <c r="BX33" i="157" s="1"/>
  <c r="AR6" i="157"/>
  <c r="AR33" i="157" s="1"/>
  <c r="AB6" i="157"/>
  <c r="AB33" i="157" s="1"/>
  <c r="BV5" i="157"/>
  <c r="BV32" i="157" s="1"/>
  <c r="BL5" i="157"/>
  <c r="BL32" i="157" s="1"/>
  <c r="AG5" i="157"/>
  <c r="AG32" i="157" s="1"/>
  <c r="S5" i="157"/>
  <c r="S32" i="157" s="1"/>
  <c r="DP6" i="157"/>
  <c r="DP33" i="157" s="1"/>
  <c r="DF6" i="157"/>
  <c r="DF33" i="157" s="1"/>
  <c r="CR6" i="157"/>
  <c r="CR33" i="157" s="1"/>
  <c r="DJ5" i="157"/>
  <c r="DJ32" i="157" s="1"/>
  <c r="DA5" i="157"/>
  <c r="DA32" i="157" s="1"/>
  <c r="CT5" i="157"/>
  <c r="CT32" i="157" s="1"/>
  <c r="DC6" i="155"/>
  <c r="DC33" i="155" s="1"/>
  <c r="CN6" i="155"/>
  <c r="CN33" i="155" s="1"/>
  <c r="BM6" i="155"/>
  <c r="BM33" i="155" s="1"/>
  <c r="AR6" i="155"/>
  <c r="AR33" i="155" s="1"/>
  <c r="AB6" i="155"/>
  <c r="AB33" i="155" s="1"/>
  <c r="DL5" i="155"/>
  <c r="DL32" i="155" s="1"/>
  <c r="CY5" i="155"/>
  <c r="CY32" i="155" s="1"/>
  <c r="CF5" i="155"/>
  <c r="CF32" i="155" s="1"/>
  <c r="AF5" i="155"/>
  <c r="AF32" i="155" s="1"/>
  <c r="DE6" i="158"/>
  <c r="DE33" i="158" s="1"/>
  <c r="BA6" i="158"/>
  <c r="BA33" i="158" s="1"/>
  <c r="AB6" i="158"/>
  <c r="AB33" i="158" s="1"/>
  <c r="DD5" i="158"/>
  <c r="DD32" i="158" s="1"/>
  <c r="CF5" i="158"/>
  <c r="CF32" i="158" s="1"/>
  <c r="BJ5" i="158"/>
  <c r="BJ32" i="158" s="1"/>
  <c r="AF5" i="158"/>
  <c r="AF32" i="158" s="1"/>
  <c r="DK6" i="156"/>
  <c r="DK33" i="156" s="1"/>
  <c r="BX6" i="156"/>
  <c r="BX33" i="156" s="1"/>
  <c r="U6" i="156"/>
  <c r="U33" i="156" s="1"/>
  <c r="BO5" i="156"/>
  <c r="BO32" i="156" s="1"/>
  <c r="BC17" i="137"/>
  <c r="BC44" i="137" s="1"/>
  <c r="BC17" i="95"/>
  <c r="BD17" i="137"/>
  <c r="BD44" i="137" s="1"/>
  <c r="BD17" i="138"/>
  <c r="BD44" i="138" s="1"/>
  <c r="CW9" i="135"/>
  <c r="CW9" i="94"/>
  <c r="AN9" i="154"/>
  <c r="BV6" i="155"/>
  <c r="BV33" i="155" s="1"/>
  <c r="BV6" i="158"/>
  <c r="BV33" i="158" s="1"/>
  <c r="DO6" i="157"/>
  <c r="DO33" i="157" s="1"/>
  <c r="DO6" i="158"/>
  <c r="DO33" i="158" s="1"/>
  <c r="DO6" i="155"/>
  <c r="DO33" i="155" s="1"/>
  <c r="DG6" i="156"/>
  <c r="DG33" i="156" s="1"/>
  <c r="DG6" i="158"/>
  <c r="DG33" i="158" s="1"/>
  <c r="CY6" i="158"/>
  <c r="CY33" i="158" s="1"/>
  <c r="CY6" i="156"/>
  <c r="CY33" i="156" s="1"/>
  <c r="CU6" i="156"/>
  <c r="CU33" i="156" s="1"/>
  <c r="CU6" i="158"/>
  <c r="CU33" i="158" s="1"/>
  <c r="CM6" i="158"/>
  <c r="CM33" i="158" s="1"/>
  <c r="CM6" i="155"/>
  <c r="CM33" i="155" s="1"/>
  <c r="CI6" i="157"/>
  <c r="CI33" i="157" s="1"/>
  <c r="CI6" i="156"/>
  <c r="CI33" i="156" s="1"/>
  <c r="CE6" i="156"/>
  <c r="CE33" i="156" s="1"/>
  <c r="CE6" i="158"/>
  <c r="CE33" i="158" s="1"/>
  <c r="DO5" i="156"/>
  <c r="DO32" i="156" s="1"/>
  <c r="DO5" i="155"/>
  <c r="DO32" i="155" s="1"/>
  <c r="CM5" i="155"/>
  <c r="CM32" i="155" s="1"/>
  <c r="CM5" i="158"/>
  <c r="CM32" i="158" s="1"/>
  <c r="CI5" i="156"/>
  <c r="CI32" i="156" s="1"/>
  <c r="CI5" i="155"/>
  <c r="CI32" i="155" s="1"/>
  <c r="CA5" i="156"/>
  <c r="CA32" i="156" s="1"/>
  <c r="CA5" i="155"/>
  <c r="CA32" i="155" s="1"/>
  <c r="DS6" i="155"/>
  <c r="DS33" i="155" s="1"/>
  <c r="DS6" i="156"/>
  <c r="DS33" i="156" s="1"/>
  <c r="CO6" i="157"/>
  <c r="CO33" i="157" s="1"/>
  <c r="CF6" i="157"/>
  <c r="CF33" i="157" s="1"/>
  <c r="BV6" i="157"/>
  <c r="BV33" i="157" s="1"/>
  <c r="AH6" i="157"/>
  <c r="AH33" i="157" s="1"/>
  <c r="AP5" i="157"/>
  <c r="AP32" i="157" s="1"/>
  <c r="AF5" i="157"/>
  <c r="AF32" i="157" s="1"/>
  <c r="W5" i="157"/>
  <c r="W32" i="157" s="1"/>
  <c r="R5" i="157"/>
  <c r="R32" i="157" s="1"/>
  <c r="DK6" i="157"/>
  <c r="DK33" i="157" s="1"/>
  <c r="DE6" i="157"/>
  <c r="DE33" i="157" s="1"/>
  <c r="CX6" i="157"/>
  <c r="CX33" i="157" s="1"/>
  <c r="DS5" i="157"/>
  <c r="DS32" i="157" s="1"/>
  <c r="CZ5" i="157"/>
  <c r="CZ32" i="157" s="1"/>
  <c r="CR8" i="155"/>
  <c r="CR35" i="155" s="1"/>
  <c r="CY6" i="155"/>
  <c r="CY33" i="155" s="1"/>
  <c r="CI6" i="155"/>
  <c r="CI33" i="155" s="1"/>
  <c r="BX6" i="155"/>
  <c r="BX33" i="155" s="1"/>
  <c r="BL6" i="155"/>
  <c r="BL33" i="155" s="1"/>
  <c r="P6" i="155"/>
  <c r="P33" i="155" s="1"/>
  <c r="DK5" i="155"/>
  <c r="DK32" i="155" s="1"/>
  <c r="CE5" i="155"/>
  <c r="CE32" i="155" s="1"/>
  <c r="BF5" i="155"/>
  <c r="BF32" i="155" s="1"/>
  <c r="AE5" i="155"/>
  <c r="AE32" i="155" s="1"/>
  <c r="DQ6" i="158"/>
  <c r="DQ33" i="158" s="1"/>
  <c r="DC6" i="158"/>
  <c r="DC33" i="158" s="1"/>
  <c r="AZ6" i="158"/>
  <c r="AZ33" i="158" s="1"/>
  <c r="CE5" i="158"/>
  <c r="CE32" i="158" s="1"/>
  <c r="BF5" i="158"/>
  <c r="BF32" i="158" s="1"/>
  <c r="DE6" i="156"/>
  <c r="DE33" i="156" s="1"/>
  <c r="P6" i="156"/>
  <c r="P33" i="156" s="1"/>
  <c r="AP5" i="156"/>
  <c r="AP32" i="156" s="1"/>
  <c r="B6" i="144"/>
  <c r="B33" i="144" s="1"/>
  <c r="B6" i="145"/>
  <c r="B33" i="145" s="1"/>
  <c r="B6" i="143"/>
  <c r="B33" i="143" s="1"/>
  <c r="CQ9" i="119"/>
  <c r="CQ36" i="119" s="1"/>
  <c r="CQ9" i="135"/>
  <c r="BI6" i="155"/>
  <c r="BI33" i="155" s="1"/>
  <c r="BI6" i="156"/>
  <c r="BI33" i="156" s="1"/>
  <c r="AS6" i="155"/>
  <c r="AS33" i="155" s="1"/>
  <c r="AS6" i="158"/>
  <c r="AS33" i="158" s="1"/>
  <c r="AC6" i="155"/>
  <c r="AC33" i="155" s="1"/>
  <c r="AC6" i="156"/>
  <c r="AC33" i="156" s="1"/>
  <c r="M6" i="155"/>
  <c r="M33" i="155" s="1"/>
  <c r="M6" i="156"/>
  <c r="M33" i="156" s="1"/>
  <c r="K5" i="155"/>
  <c r="K32" i="155" s="1"/>
  <c r="K5" i="158"/>
  <c r="K32" i="158" s="1"/>
  <c r="K5" i="156"/>
  <c r="K32" i="156" s="1"/>
  <c r="DB5" i="158"/>
  <c r="DB32" i="158" s="1"/>
  <c r="DB5" i="155"/>
  <c r="DB32" i="155" s="1"/>
  <c r="CT5" i="156"/>
  <c r="CT32" i="156" s="1"/>
  <c r="CT5" i="158"/>
  <c r="CT32" i="158" s="1"/>
  <c r="CL5" i="155"/>
  <c r="CL32" i="155" s="1"/>
  <c r="CL5" i="156"/>
  <c r="CL32" i="156" s="1"/>
  <c r="CD5" i="156"/>
  <c r="CD32" i="156" s="1"/>
  <c r="CD5" i="158"/>
  <c r="CD32" i="158" s="1"/>
  <c r="CD5" i="155"/>
  <c r="CD32" i="155" s="1"/>
  <c r="DR6" i="155"/>
  <c r="DR33" i="155" s="1"/>
  <c r="DR6" i="156"/>
  <c r="DR33" i="156" s="1"/>
  <c r="DH6" i="157"/>
  <c r="DH33" i="157" s="1"/>
  <c r="DK6" i="155"/>
  <c r="DK33" i="155" s="1"/>
  <c r="CU6" i="155"/>
  <c r="CU33" i="155" s="1"/>
  <c r="CH6" i="155"/>
  <c r="CH33" i="155" s="1"/>
  <c r="DG5" i="155"/>
  <c r="DG32" i="155" s="1"/>
  <c r="BV5" i="155"/>
  <c r="BV32" i="155" s="1"/>
  <c r="R5" i="155"/>
  <c r="R32" i="155" s="1"/>
  <c r="DM6" i="158"/>
  <c r="DM33" i="158" s="1"/>
  <c r="CR6" i="158"/>
  <c r="CR33" i="158" s="1"/>
  <c r="BH6" i="158"/>
  <c r="BH33" i="158" s="1"/>
  <c r="AR6" i="158"/>
  <c r="AR33" i="158" s="1"/>
  <c r="P6" i="158"/>
  <c r="P33" i="158" s="1"/>
  <c r="CR5" i="158"/>
  <c r="CR32" i="158" s="1"/>
  <c r="BV5" i="158"/>
  <c r="BV32" i="158" s="1"/>
  <c r="V5" i="158"/>
  <c r="V32" i="158" s="1"/>
  <c r="CO6" i="156"/>
  <c r="CO33" i="156" s="1"/>
  <c r="AS6" i="156"/>
  <c r="AS33" i="156" s="1"/>
  <c r="DJ5" i="156"/>
  <c r="DJ32" i="156" s="1"/>
  <c r="R5" i="156"/>
  <c r="R32" i="156" s="1"/>
  <c r="CG11" i="136"/>
  <c r="CG11" i="94"/>
  <c r="CG11" i="119"/>
  <c r="CG38" i="119" s="1"/>
  <c r="BL28" i="54"/>
  <c r="BL29" i="135" s="1"/>
  <c r="BK14" i="135"/>
  <c r="BK14" i="119"/>
  <c r="BK41" i="119" s="1"/>
  <c r="BS11" i="119"/>
  <c r="BS38" i="119" s="1"/>
  <c r="BS11" i="94"/>
  <c r="BS25" i="154"/>
  <c r="CP25" i="138"/>
  <c r="CP52" i="138" s="1"/>
  <c r="BJ11" i="154"/>
  <c r="BT6" i="157"/>
  <c r="BT33" i="157" s="1"/>
  <c r="BT6" i="158"/>
  <c r="BT33" i="158" s="1"/>
  <c r="BP6" i="156"/>
  <c r="BP33" i="156" s="1"/>
  <c r="BP6" i="158"/>
  <c r="BP33" i="158" s="1"/>
  <c r="BP6" i="155"/>
  <c r="BP33" i="155" s="1"/>
  <c r="BL6" i="157"/>
  <c r="BL33" i="157" s="1"/>
  <c r="BL6" i="158"/>
  <c r="BL33" i="158" s="1"/>
  <c r="BD6" i="157"/>
  <c r="BD33" i="157" s="1"/>
  <c r="BD6" i="156"/>
  <c r="BD33" i="156" s="1"/>
  <c r="BD6" i="158"/>
  <c r="BD33" i="158" s="1"/>
  <c r="BD6" i="155"/>
  <c r="BD33" i="155" s="1"/>
  <c r="AZ6" i="155"/>
  <c r="AZ33" i="155" s="1"/>
  <c r="AZ6" i="156"/>
  <c r="AZ33" i="156" s="1"/>
  <c r="AV6" i="157"/>
  <c r="AV33" i="157" s="1"/>
  <c r="AV6" i="156"/>
  <c r="AV33" i="156" s="1"/>
  <c r="AV6" i="158"/>
  <c r="AV33" i="158" s="1"/>
  <c r="AN6" i="157"/>
  <c r="AN33" i="157" s="1"/>
  <c r="AN6" i="156"/>
  <c r="AN33" i="156" s="1"/>
  <c r="AN6" i="155"/>
  <c r="AN33" i="155" s="1"/>
  <c r="AJ6" i="157"/>
  <c r="AJ33" i="157" s="1"/>
  <c r="AJ6" i="158"/>
  <c r="AJ33" i="158" s="1"/>
  <c r="AF6" i="157"/>
  <c r="AF33" i="157" s="1"/>
  <c r="AF6" i="156"/>
  <c r="AF33" i="156" s="1"/>
  <c r="AF6" i="158"/>
  <c r="AF33" i="158" s="1"/>
  <c r="AF6" i="155"/>
  <c r="AF33" i="155" s="1"/>
  <c r="X6" i="157"/>
  <c r="X33" i="157" s="1"/>
  <c r="X6" i="156"/>
  <c r="X33" i="156" s="1"/>
  <c r="T6" i="155"/>
  <c r="T33" i="155" s="1"/>
  <c r="T6" i="156"/>
  <c r="T33" i="156" s="1"/>
  <c r="T6" i="158"/>
  <c r="T33" i="158" s="1"/>
  <c r="L6" i="158"/>
  <c r="L33" i="158" s="1"/>
  <c r="L6" i="156"/>
  <c r="L33" i="156" s="1"/>
  <c r="L6" i="155"/>
  <c r="L33" i="155" s="1"/>
  <c r="H6" i="157"/>
  <c r="H33" i="157" s="1"/>
  <c r="H6" i="158"/>
  <c r="H33" i="158" s="1"/>
  <c r="D6" i="157"/>
  <c r="D33" i="157" s="1"/>
  <c r="D6" i="156"/>
  <c r="D33" i="156" s="1"/>
  <c r="D6" i="158"/>
  <c r="D33" i="158" s="1"/>
  <c r="BR5" i="155"/>
  <c r="BR32" i="155" s="1"/>
  <c r="BR5" i="156"/>
  <c r="BR32" i="156" s="1"/>
  <c r="BN5" i="156"/>
  <c r="BN32" i="156" s="1"/>
  <c r="BN5" i="158"/>
  <c r="BN32" i="158" s="1"/>
  <c r="BB5" i="155"/>
  <c r="BB32" i="155" s="1"/>
  <c r="BB5" i="156"/>
  <c r="BB32" i="156" s="1"/>
  <c r="BB5" i="158"/>
  <c r="BB32" i="158" s="1"/>
  <c r="AX5" i="156"/>
  <c r="AX32" i="156" s="1"/>
  <c r="AX5" i="155"/>
  <c r="AX32" i="155" s="1"/>
  <c r="AL5" i="155"/>
  <c r="AL32" i="155" s="1"/>
  <c r="AL5" i="156"/>
  <c r="AL32" i="156" s="1"/>
  <c r="AL5" i="158"/>
  <c r="AL32" i="158" s="1"/>
  <c r="AH5" i="157"/>
  <c r="AH32" i="157" s="1"/>
  <c r="AH5" i="156"/>
  <c r="AH32" i="156" s="1"/>
  <c r="AH5" i="158"/>
  <c r="AH32" i="158" s="1"/>
  <c r="AH5" i="155"/>
  <c r="AH32" i="155" s="1"/>
  <c r="AD5" i="155"/>
  <c r="AD32" i="155" s="1"/>
  <c r="AD5" i="156"/>
  <c r="AD32" i="156" s="1"/>
  <c r="Z5" i="155"/>
  <c r="Z32" i="155" s="1"/>
  <c r="Z5" i="156"/>
  <c r="Z32" i="156" s="1"/>
  <c r="Z5" i="158"/>
  <c r="Z32" i="158" s="1"/>
  <c r="J5" i="156"/>
  <c r="J32" i="156" s="1"/>
  <c r="J5" i="158"/>
  <c r="J32" i="158" s="1"/>
  <c r="J5" i="155"/>
  <c r="J32" i="155" s="1"/>
  <c r="F5" i="155"/>
  <c r="F32" i="155" s="1"/>
  <c r="F5" i="156"/>
  <c r="F32" i="156" s="1"/>
  <c r="F5" i="158"/>
  <c r="F32" i="158" s="1"/>
  <c r="CW6" i="155"/>
  <c r="CW33" i="155" s="1"/>
  <c r="CW6" i="156"/>
  <c r="CW33" i="156" s="1"/>
  <c r="CW6" i="158"/>
  <c r="CW33" i="158" s="1"/>
  <c r="CG6" i="155"/>
  <c r="CG33" i="155" s="1"/>
  <c r="CG6" i="156"/>
  <c r="CG33" i="156" s="1"/>
  <c r="BY6" i="155"/>
  <c r="BY33" i="155" s="1"/>
  <c r="BY6" i="156"/>
  <c r="BY33" i="156" s="1"/>
  <c r="DI5" i="156"/>
  <c r="DI32" i="156" s="1"/>
  <c r="DI5" i="155"/>
  <c r="DI32" i="155" s="1"/>
  <c r="DI5" i="158"/>
  <c r="DI32" i="158" s="1"/>
  <c r="DA5" i="156"/>
  <c r="DA32" i="156" s="1"/>
  <c r="DA5" i="155"/>
  <c r="DA32" i="155" s="1"/>
  <c r="CS5" i="158"/>
  <c r="CS32" i="158" s="1"/>
  <c r="CS5" i="156"/>
  <c r="CS32" i="156" s="1"/>
  <c r="CS5" i="155"/>
  <c r="CS32" i="155" s="1"/>
  <c r="CK5" i="157"/>
  <c r="CK32" i="157" s="1"/>
  <c r="CK5" i="158"/>
  <c r="CK32" i="158" s="1"/>
  <c r="CK5" i="156"/>
  <c r="CK32" i="156" s="1"/>
  <c r="CK5" i="155"/>
  <c r="CK32" i="155" s="1"/>
  <c r="CC5" i="155"/>
  <c r="CC32" i="155" s="1"/>
  <c r="CC5" i="156"/>
  <c r="CC32" i="156" s="1"/>
  <c r="CC5" i="158"/>
  <c r="CC32" i="158" s="1"/>
  <c r="BY6" i="157"/>
  <c r="BY33" i="157" s="1"/>
  <c r="BP6" i="157"/>
  <c r="BP33" i="157" s="1"/>
  <c r="AS6" i="157"/>
  <c r="AS33" i="157" s="1"/>
  <c r="AC6" i="157"/>
  <c r="AC33" i="157" s="1"/>
  <c r="M6" i="157"/>
  <c r="M33" i="157" s="1"/>
  <c r="CN5" i="157"/>
  <c r="CN32" i="157" s="1"/>
  <c r="CF5" i="157"/>
  <c r="CF32" i="157" s="1"/>
  <c r="CA5" i="157"/>
  <c r="CA32" i="157" s="1"/>
  <c r="BC5" i="157"/>
  <c r="BC32" i="157" s="1"/>
  <c r="AW5" i="157"/>
  <c r="AW32" i="157" s="1"/>
  <c r="AL5" i="157"/>
  <c r="AL32" i="157" s="1"/>
  <c r="AD5" i="157"/>
  <c r="AD32" i="157" s="1"/>
  <c r="T5" i="157"/>
  <c r="T32" i="157" s="1"/>
  <c r="F5" i="157"/>
  <c r="F32" i="157" s="1"/>
  <c r="DQ6" i="157"/>
  <c r="DQ33" i="157" s="1"/>
  <c r="DG6" i="157"/>
  <c r="DG33" i="157" s="1"/>
  <c r="CZ6" i="157"/>
  <c r="CZ33" i="157" s="1"/>
  <c r="CU6" i="157"/>
  <c r="CU33" i="157" s="1"/>
  <c r="DO5" i="157"/>
  <c r="DO32" i="157" s="1"/>
  <c r="DC5" i="157"/>
  <c r="DC32" i="157" s="1"/>
  <c r="CV5" i="157"/>
  <c r="CV32" i="157" s="1"/>
  <c r="DP6" i="155"/>
  <c r="DP33" i="155" s="1"/>
  <c r="CR6" i="155"/>
  <c r="CR33" i="155" s="1"/>
  <c r="CE6" i="155"/>
  <c r="CE33" i="155" s="1"/>
  <c r="BN6" i="155"/>
  <c r="BN33" i="155" s="1"/>
  <c r="AV6" i="155"/>
  <c r="AV33" i="155" s="1"/>
  <c r="AJ6" i="155"/>
  <c r="AJ33" i="155" s="1"/>
  <c r="D6" i="155"/>
  <c r="D33" i="155" s="1"/>
  <c r="DC5" i="155"/>
  <c r="DC32" i="155" s="1"/>
  <c r="CN5" i="155"/>
  <c r="CN32" i="155" s="1"/>
  <c r="BU5" i="155"/>
  <c r="BU32" i="155" s="1"/>
  <c r="AP5" i="155"/>
  <c r="AP32" i="155" s="1"/>
  <c r="CO6" i="158"/>
  <c r="CO33" i="158" s="1"/>
  <c r="BY6" i="158"/>
  <c r="BY33" i="158" s="1"/>
  <c r="AK6" i="158"/>
  <c r="AK33" i="158" s="1"/>
  <c r="M6" i="158"/>
  <c r="M33" i="158" s="1"/>
  <c r="DJ5" i="158"/>
  <c r="DJ32" i="158" s="1"/>
  <c r="CN5" i="158"/>
  <c r="CN32" i="158" s="1"/>
  <c r="BR5" i="158"/>
  <c r="BR32" i="158" s="1"/>
  <c r="CM6" i="156"/>
  <c r="CM33" i="156" s="1"/>
  <c r="AJ6" i="156"/>
  <c r="AJ33" i="156" s="1"/>
  <c r="CM5" i="156"/>
  <c r="CM32" i="156" s="1"/>
  <c r="D6" i="106"/>
  <c r="D33" i="106" s="1"/>
  <c r="D6" i="143"/>
  <c r="D33" i="143" s="1"/>
  <c r="K5" i="106"/>
  <c r="K32" i="106" s="1"/>
  <c r="K5" i="144"/>
  <c r="K32" i="144" s="1"/>
  <c r="G5" i="145"/>
  <c r="G32" i="145" s="1"/>
  <c r="G5" i="106"/>
  <c r="G32" i="106" s="1"/>
  <c r="C5" i="143"/>
  <c r="C32" i="143" s="1"/>
  <c r="K6" i="145"/>
  <c r="K33" i="145" s="1"/>
  <c r="K6" i="143"/>
  <c r="K33" i="143" s="1"/>
  <c r="H5" i="143"/>
  <c r="H32" i="143" s="1"/>
  <c r="I5" i="145"/>
  <c r="I32" i="145" s="1"/>
  <c r="B6" i="106"/>
  <c r="B33" i="106" s="1"/>
  <c r="B5" i="145"/>
  <c r="B32" i="145" s="1"/>
  <c r="J5" i="106"/>
  <c r="J32" i="106" s="1"/>
  <c r="B5" i="143"/>
  <c r="B32" i="143" s="1"/>
  <c r="I5" i="106"/>
  <c r="I32" i="106" s="1"/>
  <c r="L6" i="106"/>
  <c r="L33" i="106" s="1"/>
  <c r="L6" i="143"/>
  <c r="L33" i="143" s="1"/>
  <c r="I5" i="143"/>
  <c r="I32" i="143" s="1"/>
  <c r="J5" i="145"/>
  <c r="J32" i="145" s="1"/>
  <c r="C6" i="106"/>
  <c r="C33" i="106" s="1"/>
  <c r="G5" i="143"/>
  <c r="G32" i="143" s="1"/>
  <c r="H5" i="145"/>
  <c r="H32" i="145" s="1"/>
  <c r="K6" i="106"/>
  <c r="K33" i="106" s="1"/>
  <c r="B5" i="106"/>
  <c r="B32" i="106" s="1"/>
  <c r="J5" i="143"/>
  <c r="J32" i="143" s="1"/>
  <c r="L6" i="144"/>
  <c r="L33" i="144" s="1"/>
  <c r="BZ20" i="118"/>
  <c r="BZ47" i="118" s="1"/>
  <c r="BZ20" i="54"/>
  <c r="BZ21" i="94" s="1"/>
  <c r="BZ9" i="136"/>
  <c r="BZ24" i="54"/>
  <c r="BC25" i="154" s="1"/>
  <c r="BC25" i="157" s="1"/>
  <c r="BC52" i="157" s="1"/>
  <c r="BZ9" i="118"/>
  <c r="BZ36" i="118" s="1"/>
  <c r="BZ9" i="135"/>
  <c r="BZ9" i="94"/>
  <c r="CT8" i="118"/>
  <c r="CT35" i="118" s="1"/>
  <c r="CT8" i="119"/>
  <c r="CT35" i="119" s="1"/>
  <c r="DS8" i="156"/>
  <c r="DS35" i="156" s="1"/>
  <c r="DS8" i="155"/>
  <c r="DS35" i="155" s="1"/>
  <c r="BC20" i="135"/>
  <c r="BC20" i="94"/>
  <c r="BC20" i="136"/>
  <c r="BJ8" i="135"/>
  <c r="BJ8" i="94"/>
  <c r="BJ8" i="136"/>
  <c r="BJ8" i="95"/>
  <c r="CO14" i="136"/>
  <c r="CO14" i="138"/>
  <c r="CO41" i="138" s="1"/>
  <c r="CO14" i="94"/>
  <c r="CO14" i="54"/>
  <c r="DA21" i="119"/>
  <c r="DA48" i="119" s="1"/>
  <c r="DA21" i="94"/>
  <c r="DA21" i="136"/>
  <c r="AF9" i="156"/>
  <c r="AF36" i="156" s="1"/>
  <c r="AF9" i="158"/>
  <c r="AF36" i="158" s="1"/>
  <c r="EI11" i="94"/>
  <c r="EI11" i="137"/>
  <c r="EI38" i="137" s="1"/>
  <c r="BS17" i="135"/>
  <c r="AV17" i="154"/>
  <c r="BS17" i="94"/>
  <c r="DD9" i="154"/>
  <c r="EA9" i="137"/>
  <c r="EA36" i="137" s="1"/>
  <c r="EA9" i="118"/>
  <c r="EA36" i="118" s="1"/>
  <c r="AN14" i="155"/>
  <c r="AN41" i="155" s="1"/>
  <c r="AN14" i="156"/>
  <c r="AN41" i="156" s="1"/>
  <c r="AN14" i="158"/>
  <c r="AN41" i="158" s="1"/>
  <c r="BK21" i="135"/>
  <c r="BK21" i="118"/>
  <c r="BK48" i="118" s="1"/>
  <c r="EC17" i="94"/>
  <c r="EC17" i="136"/>
  <c r="BK17" i="135"/>
  <c r="AN17" i="154"/>
  <c r="AN17" i="158" s="1"/>
  <c r="AN44" i="158" s="1"/>
  <c r="BK17" i="136"/>
  <c r="BK17" i="118"/>
  <c r="BK44" i="118" s="1"/>
  <c r="CW29" i="135"/>
  <c r="CW29" i="119"/>
  <c r="CW56" i="119" s="1"/>
  <c r="CW29" i="94"/>
  <c r="BY20" i="135"/>
  <c r="BY20" i="95"/>
  <c r="BY20" i="119"/>
  <c r="BY47" i="119" s="1"/>
  <c r="BY9" i="94"/>
  <c r="BY28" i="54"/>
  <c r="CS8" i="135"/>
  <c r="CS8" i="118"/>
  <c r="CS35" i="118" s="1"/>
  <c r="EB17" i="95"/>
  <c r="EB17" i="94"/>
  <c r="DR14" i="138"/>
  <c r="DR41" i="138" s="1"/>
  <c r="DR14" i="136"/>
  <c r="EQ14" i="135"/>
  <c r="DR14" i="94"/>
  <c r="BY20" i="136"/>
  <c r="CW11" i="119"/>
  <c r="CW38" i="119" s="1"/>
  <c r="BK17" i="137"/>
  <c r="BK44" i="137" s="1"/>
  <c r="BL14" i="94"/>
  <c r="BL14" i="118"/>
  <c r="BL41" i="118" s="1"/>
  <c r="BL11" i="119"/>
  <c r="BL38" i="119" s="1"/>
  <c r="BL11" i="118"/>
  <c r="BL38" i="118" s="1"/>
  <c r="BL11" i="95"/>
  <c r="BY20" i="54"/>
  <c r="CG14" i="94"/>
  <c r="CW9" i="95"/>
  <c r="BZ9" i="154"/>
  <c r="BZ9" i="156" s="1"/>
  <c r="BZ36" i="156" s="1"/>
  <c r="CR8" i="119"/>
  <c r="CR35" i="119" s="1"/>
  <c r="CR16" i="54"/>
  <c r="CR17" i="119" s="1"/>
  <c r="CR44" i="119" s="1"/>
  <c r="CR13" i="54"/>
  <c r="CJ8" i="137"/>
  <c r="CJ35" i="137" s="1"/>
  <c r="CJ8" i="95"/>
  <c r="CJ10" i="54"/>
  <c r="CJ11" i="119" s="1"/>
  <c r="CJ38" i="119" s="1"/>
  <c r="CJ19" i="54"/>
  <c r="DR17" i="118"/>
  <c r="DR44" i="118" s="1"/>
  <c r="DR17" i="94"/>
  <c r="DR17" i="119"/>
  <c r="DR44" i="119" s="1"/>
  <c r="EP14" i="118"/>
  <c r="EP41" i="118" s="1"/>
  <c r="DS14" i="154"/>
  <c r="DS14" i="156" s="1"/>
  <c r="DS41" i="156" s="1"/>
  <c r="EL17" i="118"/>
  <c r="EL44" i="118" s="1"/>
  <c r="EL17" i="95"/>
  <c r="EL17" i="119"/>
  <c r="EL44" i="119" s="1"/>
  <c r="BJ11" i="156"/>
  <c r="BJ38" i="156" s="1"/>
  <c r="BJ11" i="157"/>
  <c r="BJ38" i="157" s="1"/>
  <c r="EP14" i="95"/>
  <c r="CG14" i="137"/>
  <c r="CG41" i="137" s="1"/>
  <c r="BK20" i="136"/>
  <c r="BK20" i="95"/>
  <c r="BK20" i="119"/>
  <c r="BK47" i="119" s="1"/>
  <c r="BK11" i="119"/>
  <c r="BK38" i="119" s="1"/>
  <c r="BK11" i="118"/>
  <c r="BK38" i="118" s="1"/>
  <c r="BK11" i="95"/>
  <c r="BK11" i="137"/>
  <c r="BK38" i="137" s="1"/>
  <c r="BO20" i="135"/>
  <c r="BO20" i="136"/>
  <c r="BO20" i="137"/>
  <c r="BO47" i="137" s="1"/>
  <c r="CW24" i="54"/>
  <c r="CW25" i="119" s="1"/>
  <c r="CW52" i="119" s="1"/>
  <c r="CW20" i="94"/>
  <c r="BZ20" i="154"/>
  <c r="BZ20" i="156" s="1"/>
  <c r="BZ47" i="156" s="1"/>
  <c r="CW20" i="136"/>
  <c r="CW20" i="54"/>
  <c r="CW20" i="135"/>
  <c r="CA17" i="54"/>
  <c r="CA18" i="118" s="1"/>
  <c r="CA45" i="118" s="1"/>
  <c r="CQ9" i="118"/>
  <c r="CQ36" i="118" s="1"/>
  <c r="CQ9" i="136"/>
  <c r="CI8" i="119"/>
  <c r="CI35" i="119" s="1"/>
  <c r="CI19" i="54"/>
  <c r="BL20" i="154" s="1"/>
  <c r="BL20" i="156" s="1"/>
  <c r="BL47" i="156" s="1"/>
  <c r="DF8" i="118"/>
  <c r="DF35" i="118" s="1"/>
  <c r="DF8" i="135"/>
  <c r="DF8" i="136"/>
  <c r="DF13" i="54"/>
  <c r="DF14" i="119" s="1"/>
  <c r="DF41" i="119" s="1"/>
  <c r="DS9" i="154"/>
  <c r="EP22" i="54"/>
  <c r="BT8" i="154"/>
  <c r="BT8" i="157" s="1"/>
  <c r="BT35" i="157" s="1"/>
  <c r="AV11" i="157"/>
  <c r="AV38" i="157" s="1"/>
  <c r="BJ11" i="158"/>
  <c r="BJ38" i="158" s="1"/>
  <c r="DI8" i="136"/>
  <c r="BK14" i="118"/>
  <c r="BK41" i="118" s="1"/>
  <c r="DG8" i="119"/>
  <c r="DG35" i="119" s="1"/>
  <c r="DG8" i="137"/>
  <c r="DG35" i="137" s="1"/>
  <c r="CP8" i="138"/>
  <c r="CP35" i="138" s="1"/>
  <c r="CP8" i="94"/>
  <c r="CP8" i="95"/>
  <c r="CP13" i="54"/>
  <c r="CP14" i="118" s="1"/>
  <c r="CP41" i="118" s="1"/>
  <c r="BS8" i="154"/>
  <c r="BS8" i="156" s="1"/>
  <c r="BS35" i="156" s="1"/>
  <c r="BZ8" i="136"/>
  <c r="BZ16" i="54"/>
  <c r="CD9" i="154"/>
  <c r="CD9" i="158" s="1"/>
  <c r="CD36" i="158" s="1"/>
  <c r="DA9" i="94"/>
  <c r="DA26" i="54"/>
  <c r="DA27" i="137" s="1"/>
  <c r="DA54" i="137" s="1"/>
  <c r="DA9" i="137"/>
  <c r="DA36" i="137" s="1"/>
  <c r="DA28" i="54"/>
  <c r="DA29" i="119" s="1"/>
  <c r="DA56" i="119" s="1"/>
  <c r="DE8" i="137"/>
  <c r="DE35" i="137" s="1"/>
  <c r="CH8" i="154"/>
  <c r="DE13" i="54"/>
  <c r="DE14" i="118" s="1"/>
  <c r="DE41" i="118" s="1"/>
  <c r="DE16" i="54"/>
  <c r="DE17" i="119" s="1"/>
  <c r="DE44" i="119" s="1"/>
  <c r="DU8" i="138"/>
  <c r="DU35" i="138" s="1"/>
  <c r="DU10" i="54"/>
  <c r="DU11" i="137" s="1"/>
  <c r="DU38" i="137" s="1"/>
  <c r="DM8" i="118"/>
  <c r="DM35" i="118" s="1"/>
  <c r="DM8" i="119"/>
  <c r="DM35" i="119" s="1"/>
  <c r="DM19" i="54"/>
  <c r="EJ8" i="118"/>
  <c r="EJ35" i="118" s="1"/>
  <c r="EJ16" i="54"/>
  <c r="EJ8" i="135"/>
  <c r="AO11" i="154"/>
  <c r="AO11" i="157" s="1"/>
  <c r="AO38" i="157" s="1"/>
  <c r="CU8" i="155"/>
  <c r="CU35" i="155" s="1"/>
  <c r="CU8" i="158"/>
  <c r="CU35" i="158" s="1"/>
  <c r="BK11" i="94"/>
  <c r="DR17" i="135"/>
  <c r="DF8" i="95"/>
  <c r="EH11" i="118"/>
  <c r="EH38" i="118" s="1"/>
  <c r="FA8" i="118"/>
  <c r="FA35" i="118" s="1"/>
  <c r="CI8" i="137"/>
  <c r="CI35" i="137" s="1"/>
  <c r="CW11" i="138"/>
  <c r="CW38" i="138" s="1"/>
  <c r="BL14" i="54"/>
  <c r="BM8" i="95"/>
  <c r="BM8" i="137"/>
  <c r="BM35" i="137" s="1"/>
  <c r="BM16" i="54"/>
  <c r="CO25" i="119"/>
  <c r="CO52" i="119" s="1"/>
  <c r="CP16" i="54"/>
  <c r="CG14" i="54"/>
  <c r="CG15" i="136" s="1"/>
  <c r="CH10" i="54"/>
  <c r="CO9" i="118"/>
  <c r="CO36" i="118" s="1"/>
  <c r="CO9" i="119"/>
  <c r="CO36" i="119" s="1"/>
  <c r="BR9" i="154"/>
  <c r="BR9" i="156" s="1"/>
  <c r="BR36" i="156" s="1"/>
  <c r="DA8" i="136"/>
  <c r="DA8" i="94"/>
  <c r="DA13" i="54"/>
  <c r="DA8" i="95"/>
  <c r="DJ20" i="119"/>
  <c r="DJ47" i="119" s="1"/>
  <c r="CM20" i="154"/>
  <c r="EB8" i="119"/>
  <c r="EB35" i="119" s="1"/>
  <c r="EB8" i="136"/>
  <c r="CW8" i="154"/>
  <c r="CW8" i="155" s="1"/>
  <c r="CW35" i="155" s="1"/>
  <c r="DT10" i="54"/>
  <c r="DT16" i="54"/>
  <c r="DT8" i="136"/>
  <c r="DL8" i="95"/>
  <c r="DL8" i="118"/>
  <c r="DL35" i="118" s="1"/>
  <c r="DL8" i="135"/>
  <c r="DL8" i="136"/>
  <c r="DL19" i="54"/>
  <c r="DL20" i="137" s="1"/>
  <c r="DL47" i="137" s="1"/>
  <c r="FG8" i="136"/>
  <c r="FG8" i="94"/>
  <c r="FG10" i="54"/>
  <c r="FG11" i="135" s="1"/>
  <c r="EY8" i="136"/>
  <c r="EY8" i="95"/>
  <c r="EI8" i="118"/>
  <c r="EI35" i="118" s="1"/>
  <c r="EI8" i="94"/>
  <c r="DL8" i="154"/>
  <c r="EI8" i="135"/>
  <c r="EI8" i="138"/>
  <c r="EI35" i="138" s="1"/>
  <c r="BR25" i="154"/>
  <c r="AN11" i="154"/>
  <c r="BD8" i="154"/>
  <c r="BZ29" i="154"/>
  <c r="BK20" i="94"/>
  <c r="CK8" i="94"/>
  <c r="DE8" i="135"/>
  <c r="BI8" i="135"/>
  <c r="CW11" i="95"/>
  <c r="BY9" i="118"/>
  <c r="BY36" i="118" s="1"/>
  <c r="BK11" i="138"/>
  <c r="BK38" i="138" s="1"/>
  <c r="BK28" i="54"/>
  <c r="BK29" i="119" s="1"/>
  <c r="BK56" i="119" s="1"/>
  <c r="BK14" i="54"/>
  <c r="BK15" i="135" s="1"/>
  <c r="BL9" i="95"/>
  <c r="BL9" i="94"/>
  <c r="BL9" i="135"/>
  <c r="BT8" i="135"/>
  <c r="BT8" i="95"/>
  <c r="BT13" i="54"/>
  <c r="BL16" i="54"/>
  <c r="BL17" i="94" s="1"/>
  <c r="BL19" i="54"/>
  <c r="AO20" i="154" s="1"/>
  <c r="BL8" i="135"/>
  <c r="BD8" i="137"/>
  <c r="BD35" i="137" s="1"/>
  <c r="AG8" i="154"/>
  <c r="BD10" i="54"/>
  <c r="BD13" i="54"/>
  <c r="BD14" i="135" s="1"/>
  <c r="CH19" i="54"/>
  <c r="CJ8" i="54"/>
  <c r="DA24" i="54"/>
  <c r="DA25" i="137" s="1"/>
  <c r="DA52" i="137" s="1"/>
  <c r="DE19" i="54"/>
  <c r="DR14" i="54"/>
  <c r="EA8" i="95"/>
  <c r="DD8" i="154"/>
  <c r="EA8" i="118"/>
  <c r="EA35" i="118" s="1"/>
  <c r="EA16" i="54"/>
  <c r="EA17" i="95" s="1"/>
  <c r="DS16" i="54"/>
  <c r="DS17" i="94" s="1"/>
  <c r="DS8" i="94"/>
  <c r="DK19" i="54"/>
  <c r="DK8" i="54"/>
  <c r="DK9" i="138" s="1"/>
  <c r="DK36" i="138" s="1"/>
  <c r="EQ10" i="54"/>
  <c r="FF10" i="54"/>
  <c r="FF19" i="54"/>
  <c r="BC8" i="154"/>
  <c r="CU17" i="154"/>
  <c r="CU17" i="158" s="1"/>
  <c r="CU44" i="158" s="1"/>
  <c r="CN8" i="154"/>
  <c r="CN8" i="157" s="1"/>
  <c r="CN35" i="157" s="1"/>
  <c r="CJ8" i="94"/>
  <c r="EQ8" i="136"/>
  <c r="CQ8" i="136"/>
  <c r="CY8" i="135"/>
  <c r="BY20" i="118"/>
  <c r="BY47" i="118" s="1"/>
  <c r="EQ8" i="118"/>
  <c r="EQ35" i="118" s="1"/>
  <c r="BL8" i="118"/>
  <c r="BL35" i="118" s="1"/>
  <c r="EX8" i="119"/>
  <c r="EX35" i="119" s="1"/>
  <c r="BZ8" i="137"/>
  <c r="BZ35" i="137" s="1"/>
  <c r="BO20" i="138"/>
  <c r="BO47" i="138" s="1"/>
  <c r="DA20" i="94"/>
  <c r="CD20" i="154"/>
  <c r="CD20" i="156" s="1"/>
  <c r="CD47" i="156" s="1"/>
  <c r="DG8" i="135"/>
  <c r="CJ8" i="154"/>
  <c r="CJ8" i="157" s="1"/>
  <c r="CJ35" i="157" s="1"/>
  <c r="CA8" i="136"/>
  <c r="CA8" i="54"/>
  <c r="DA11" i="95"/>
  <c r="DA11" i="54"/>
  <c r="ES8" i="54"/>
  <c r="ES8" i="95"/>
  <c r="AV11" i="156"/>
  <c r="AV38" i="156" s="1"/>
  <c r="AV11" i="155"/>
  <c r="AV38" i="155" s="1"/>
  <c r="AH20" i="154"/>
  <c r="AH20" i="156" s="1"/>
  <c r="AH47" i="156" s="1"/>
  <c r="BE20" i="136"/>
  <c r="CP25" i="118"/>
  <c r="CP52" i="118" s="1"/>
  <c r="CP25" i="94"/>
  <c r="CP20" i="119"/>
  <c r="CP47" i="119" s="1"/>
  <c r="CP20" i="95"/>
  <c r="CQ16" i="54"/>
  <c r="CQ17" i="135" s="1"/>
  <c r="CI10" i="54"/>
  <c r="CI11" i="95" s="1"/>
  <c r="CP9" i="118"/>
  <c r="CP36" i="118" s="1"/>
  <c r="CP9" i="136"/>
  <c r="CP9" i="119"/>
  <c r="CP36" i="119" s="1"/>
  <c r="BS9" i="154"/>
  <c r="CH8" i="95"/>
  <c r="BT17" i="119"/>
  <c r="BT44" i="119" s="1"/>
  <c r="AW17" i="154"/>
  <c r="AW17" i="158" s="1"/>
  <c r="AW44" i="158" s="1"/>
  <c r="BK9" i="95"/>
  <c r="BK9" i="94"/>
  <c r="BK9" i="137"/>
  <c r="BK36" i="137" s="1"/>
  <c r="BK9" i="135"/>
  <c r="BK9" i="119"/>
  <c r="BK36" i="119" s="1"/>
  <c r="BS8" i="135"/>
  <c r="BS8" i="94"/>
  <c r="BS8" i="119"/>
  <c r="BS35" i="119" s="1"/>
  <c r="BS8" i="137"/>
  <c r="BS35" i="137" s="1"/>
  <c r="BK8" i="119"/>
  <c r="BK35" i="119" s="1"/>
  <c r="BK8" i="135"/>
  <c r="BC8" i="136"/>
  <c r="BC8" i="135"/>
  <c r="AF8" i="154"/>
  <c r="BC10" i="54"/>
  <c r="BC11" i="119" s="1"/>
  <c r="BC38" i="119" s="1"/>
  <c r="BC13" i="54"/>
  <c r="BY24" i="54"/>
  <c r="BB25" i="154" s="1"/>
  <c r="BB25" i="158" s="1"/>
  <c r="BB52" i="158" s="1"/>
  <c r="CJ16" i="54"/>
  <c r="CA10" i="54"/>
  <c r="CA11" i="54" s="1"/>
  <c r="CA12" i="95" s="1"/>
  <c r="CH8" i="54"/>
  <c r="DA22" i="54"/>
  <c r="DA23" i="135" s="1"/>
  <c r="DF16" i="54"/>
  <c r="DF17" i="95" s="1"/>
  <c r="DL17" i="54"/>
  <c r="CO18" i="154" s="1"/>
  <c r="CO18" i="155" s="1"/>
  <c r="CO45" i="155" s="1"/>
  <c r="DC8" i="154"/>
  <c r="DC8" i="157" s="1"/>
  <c r="DC35" i="157" s="1"/>
  <c r="DZ8" i="118"/>
  <c r="DZ35" i="118" s="1"/>
  <c r="DZ10" i="54"/>
  <c r="DC11" i="154" s="1"/>
  <c r="DR8" i="119"/>
  <c r="DR35" i="119" s="1"/>
  <c r="DR8" i="54"/>
  <c r="AO14" i="154"/>
  <c r="AO9" i="154"/>
  <c r="AO8" i="154"/>
  <c r="AO8" i="157" s="1"/>
  <c r="AO35" i="157" s="1"/>
  <c r="CO17" i="154"/>
  <c r="CO17" i="158" s="1"/>
  <c r="CO44" i="158" s="1"/>
  <c r="CL8" i="154"/>
  <c r="CL8" i="156" s="1"/>
  <c r="CL35" i="156" s="1"/>
  <c r="CA8" i="94"/>
  <c r="BK14" i="136"/>
  <c r="CX8" i="135"/>
  <c r="BO20" i="118"/>
  <c r="BO47" i="118" s="1"/>
  <c r="BD8" i="118"/>
  <c r="BD35" i="118" s="1"/>
  <c r="CW9" i="119"/>
  <c r="CW36" i="119" s="1"/>
  <c r="ES8" i="119"/>
  <c r="ES35" i="119" s="1"/>
  <c r="BT8" i="119"/>
  <c r="BT35" i="119" s="1"/>
  <c r="FF8" i="137"/>
  <c r="FF35" i="137" s="1"/>
  <c r="CZ8" i="138"/>
  <c r="CZ35" i="138" s="1"/>
  <c r="CW8" i="136"/>
  <c r="BZ8" i="154"/>
  <c r="CW8" i="138"/>
  <c r="CW35" i="138" s="1"/>
  <c r="CO8" i="94"/>
  <c r="CO8" i="95"/>
  <c r="CG8" i="118"/>
  <c r="CG35" i="118" s="1"/>
  <c r="AJ8" i="154"/>
  <c r="AJ8" i="156" s="1"/>
  <c r="AJ35" i="156" s="1"/>
  <c r="BY8" i="94"/>
  <c r="CW8" i="135"/>
  <c r="CG8" i="119"/>
  <c r="CG35" i="119" s="1"/>
  <c r="CO10" i="54"/>
  <c r="CG8" i="54"/>
  <c r="BQ8" i="154"/>
  <c r="BQ8" i="156" s="1"/>
  <c r="BQ35" i="156" s="1"/>
  <c r="CN8" i="135"/>
  <c r="ET8" i="54"/>
  <c r="FC8" i="119"/>
  <c r="FC35" i="119" s="1"/>
  <c r="FC8" i="94"/>
  <c r="EU8" i="136"/>
  <c r="EU8" i="94"/>
  <c r="EU8" i="137"/>
  <c r="EU35" i="137" s="1"/>
  <c r="EM8" i="135"/>
  <c r="EM8" i="137"/>
  <c r="EM35" i="137" s="1"/>
  <c r="BI8" i="154"/>
  <c r="DP8" i="154"/>
  <c r="DN8" i="136"/>
  <c r="CV8" i="135"/>
  <c r="ED8" i="119"/>
  <c r="ED35" i="119" s="1"/>
  <c r="CF8" i="119"/>
  <c r="CF35" i="119" s="1"/>
  <c r="BW8" i="118"/>
  <c r="BW35" i="118" s="1"/>
  <c r="BW8" i="94"/>
  <c r="AZ8" i="154"/>
  <c r="BO8" i="94"/>
  <c r="AR8" i="154"/>
  <c r="AR8" i="155" s="1"/>
  <c r="AR35" i="155" s="1"/>
  <c r="BY16" i="54"/>
  <c r="CM8" i="135"/>
  <c r="CM8" i="137"/>
  <c r="CM35" i="137" s="1"/>
  <c r="DV8" i="136"/>
  <c r="DV8" i="94"/>
  <c r="DV8" i="95"/>
  <c r="EV19" i="54"/>
  <c r="FB8" i="119"/>
  <c r="FB35" i="119" s="1"/>
  <c r="FB8" i="94"/>
  <c r="FB8" i="95"/>
  <c r="EL8" i="138"/>
  <c r="EL35" i="138" s="1"/>
  <c r="EL8" i="137"/>
  <c r="EL35" i="137" s="1"/>
  <c r="ET8" i="94"/>
  <c r="BY8" i="136"/>
  <c r="ED8" i="135"/>
  <c r="BY8" i="119"/>
  <c r="BY35" i="119" s="1"/>
  <c r="DO8" i="137"/>
  <c r="DO35" i="137" s="1"/>
  <c r="DI15" i="138"/>
  <c r="DI42" i="138" s="1"/>
  <c r="DI15" i="137"/>
  <c r="DI42" i="137" s="1"/>
  <c r="DI15" i="94"/>
  <c r="CL15" i="154"/>
  <c r="DI15" i="95"/>
  <c r="DI15" i="135"/>
  <c r="DI15" i="119"/>
  <c r="DI42" i="119" s="1"/>
  <c r="DI15" i="118"/>
  <c r="DI42" i="118" s="1"/>
  <c r="DI15" i="136"/>
  <c r="CW15" i="138"/>
  <c r="CW42" i="138" s="1"/>
  <c r="CW15" i="95"/>
  <c r="CW15" i="135"/>
  <c r="CW15" i="137"/>
  <c r="CW42" i="137" s="1"/>
  <c r="CW15" i="118"/>
  <c r="CW42" i="118" s="1"/>
  <c r="BZ15" i="154"/>
  <c r="CW15" i="136"/>
  <c r="CW15" i="119"/>
  <c r="CW42" i="119" s="1"/>
  <c r="CW15" i="94"/>
  <c r="BJ12" i="157"/>
  <c r="BJ39" i="157" s="1"/>
  <c r="BJ12" i="158"/>
  <c r="BJ39" i="158" s="1"/>
  <c r="BJ12" i="155"/>
  <c r="BJ39" i="155" s="1"/>
  <c r="CR17" i="138"/>
  <c r="CR44" i="138" s="1"/>
  <c r="CR17" i="95"/>
  <c r="CR17" i="135"/>
  <c r="CR17" i="136"/>
  <c r="CR17" i="94"/>
  <c r="CR17" i="118"/>
  <c r="CR44" i="118" s="1"/>
  <c r="CR17" i="137"/>
  <c r="CR44" i="137" s="1"/>
  <c r="EO14" i="54"/>
  <c r="EO14" i="138"/>
  <c r="EO41" i="138" s="1"/>
  <c r="EO14" i="94"/>
  <c r="EO14" i="137"/>
  <c r="EO41" i="137" s="1"/>
  <c r="EO14" i="135"/>
  <c r="DR14" i="154"/>
  <c r="EO14" i="118"/>
  <c r="EO41" i="118" s="1"/>
  <c r="EO14" i="95"/>
  <c r="BD20" i="138"/>
  <c r="BD47" i="138" s="1"/>
  <c r="BD20" i="95"/>
  <c r="BD20" i="135"/>
  <c r="AG20" i="154"/>
  <c r="BD20" i="94"/>
  <c r="BD20" i="137"/>
  <c r="BD47" i="137" s="1"/>
  <c r="BD20" i="54"/>
  <c r="BD20" i="119"/>
  <c r="BD47" i="119" s="1"/>
  <c r="BD20" i="118"/>
  <c r="BD47" i="118" s="1"/>
  <c r="CQ17" i="119"/>
  <c r="CQ44" i="119" s="1"/>
  <c r="CQ17" i="137"/>
  <c r="CQ44" i="137" s="1"/>
  <c r="CQ17" i="136"/>
  <c r="CQ17" i="94"/>
  <c r="CQ17" i="95"/>
  <c r="BT17" i="154"/>
  <c r="DM18" i="136"/>
  <c r="CP18" i="154"/>
  <c r="DM18" i="118"/>
  <c r="DM45" i="118" s="1"/>
  <c r="DM18" i="138"/>
  <c r="DM45" i="138" s="1"/>
  <c r="DM18" i="137"/>
  <c r="DM45" i="137" s="1"/>
  <c r="DM18" i="135"/>
  <c r="DM18" i="94"/>
  <c r="DM18" i="119"/>
  <c r="DM45" i="119" s="1"/>
  <c r="EF14" i="54"/>
  <c r="EF14" i="138"/>
  <c r="EF41" i="138" s="1"/>
  <c r="EF14" i="137"/>
  <c r="EF41" i="137" s="1"/>
  <c r="EF14" i="94"/>
  <c r="EF14" i="95"/>
  <c r="EF14" i="119"/>
  <c r="EF41" i="119" s="1"/>
  <c r="EF14" i="118"/>
  <c r="EF41" i="118" s="1"/>
  <c r="EF14" i="136"/>
  <c r="DI14" i="154"/>
  <c r="G6" i="106"/>
  <c r="G33" i="106" s="1"/>
  <c r="G6" i="144"/>
  <c r="G33" i="144" s="1"/>
  <c r="G6" i="143"/>
  <c r="G33" i="143" s="1"/>
  <c r="G6" i="145"/>
  <c r="G33" i="145" s="1"/>
  <c r="DC16" i="54"/>
  <c r="DC8" i="138"/>
  <c r="DC35" i="138" s="1"/>
  <c r="DC8" i="137"/>
  <c r="DC35" i="137" s="1"/>
  <c r="DC8" i="119"/>
  <c r="DC35" i="119" s="1"/>
  <c r="DC8" i="118"/>
  <c r="DC35" i="118" s="1"/>
  <c r="DC8" i="135"/>
  <c r="DC8" i="94"/>
  <c r="CF8" i="154"/>
  <c r="DC8" i="95"/>
  <c r="DC19" i="54"/>
  <c r="DC10" i="54"/>
  <c r="DC13" i="54"/>
  <c r="DC8" i="136"/>
  <c r="DC8" i="54"/>
  <c r="DN14" i="54"/>
  <c r="DN14" i="137"/>
  <c r="DN41" i="137" s="1"/>
  <c r="DN14" i="95"/>
  <c r="DN14" i="135"/>
  <c r="DN14" i="136"/>
  <c r="DN14" i="94"/>
  <c r="CQ14" i="154"/>
  <c r="DN14" i="119"/>
  <c r="DN41" i="119" s="1"/>
  <c r="DN14" i="118"/>
  <c r="DN41" i="118" s="1"/>
  <c r="DN14" i="138"/>
  <c r="DN41" i="138" s="1"/>
  <c r="AG9" i="155"/>
  <c r="AG36" i="155" s="1"/>
  <c r="AG9" i="157"/>
  <c r="AG36" i="157" s="1"/>
  <c r="AG9" i="158"/>
  <c r="AG36" i="158" s="1"/>
  <c r="AG9" i="156"/>
  <c r="AG36" i="156" s="1"/>
  <c r="BZ29" i="156"/>
  <c r="BZ56" i="156" s="1"/>
  <c r="BZ29" i="158"/>
  <c r="BZ56" i="158" s="1"/>
  <c r="BZ29" i="157"/>
  <c r="BZ56" i="157" s="1"/>
  <c r="BZ29" i="155"/>
  <c r="BZ56" i="155" s="1"/>
  <c r="BY8" i="156"/>
  <c r="BY35" i="156" s="1"/>
  <c r="BY8" i="158"/>
  <c r="BY35" i="158" s="1"/>
  <c r="BY8" i="155"/>
  <c r="BY35" i="155" s="1"/>
  <c r="BY8" i="157"/>
  <c r="BY35" i="157" s="1"/>
  <c r="CS6" i="155"/>
  <c r="CS33" i="155" s="1"/>
  <c r="CS6" i="157"/>
  <c r="CS33" i="157" s="1"/>
  <c r="CS6" i="156"/>
  <c r="CS33" i="156" s="1"/>
  <c r="CS6" i="158"/>
  <c r="CS33" i="158" s="1"/>
  <c r="DM5" i="155"/>
  <c r="DM32" i="155" s="1"/>
  <c r="DM5" i="157"/>
  <c r="DM32" i="157" s="1"/>
  <c r="DM5" i="156"/>
  <c r="DM32" i="156" s="1"/>
  <c r="DM5" i="158"/>
  <c r="DM32" i="158" s="1"/>
  <c r="CO5" i="157"/>
  <c r="CO32" i="157" s="1"/>
  <c r="CO5" i="158"/>
  <c r="CO32" i="158" s="1"/>
  <c r="CO5" i="155"/>
  <c r="CO32" i="155" s="1"/>
  <c r="CO5" i="156"/>
  <c r="CO32" i="156" s="1"/>
  <c r="EF14" i="135"/>
  <c r="EO14" i="119"/>
  <c r="EO41" i="119" s="1"/>
  <c r="BS20" i="138"/>
  <c r="BS47" i="138" s="1"/>
  <c r="BS20" i="118"/>
  <c r="BS47" i="118" s="1"/>
  <c r="BS20" i="137"/>
  <c r="BS47" i="137" s="1"/>
  <c r="BS20" i="135"/>
  <c r="BS20" i="119"/>
  <c r="BS47" i="119" s="1"/>
  <c r="BS20" i="94"/>
  <c r="BS20" i="95"/>
  <c r="BS20" i="136"/>
  <c r="BS20" i="54"/>
  <c r="BK15" i="138"/>
  <c r="BK42" i="138" s="1"/>
  <c r="BK15" i="119"/>
  <c r="BK42" i="119" s="1"/>
  <c r="BK15" i="118"/>
  <c r="BK42" i="118" s="1"/>
  <c r="BK15" i="95"/>
  <c r="BK15" i="137"/>
  <c r="BK42" i="137" s="1"/>
  <c r="AN15" i="154"/>
  <c r="BY25" i="135"/>
  <c r="BY25" i="136"/>
  <c r="CO20" i="137"/>
  <c r="CO47" i="137" s="1"/>
  <c r="CO20" i="118"/>
  <c r="CO47" i="118" s="1"/>
  <c r="BR20" i="154"/>
  <c r="CO20" i="138"/>
  <c r="CO47" i="138" s="1"/>
  <c r="CO20" i="95"/>
  <c r="CO20" i="135"/>
  <c r="CO20" i="94"/>
  <c r="CO20" i="54"/>
  <c r="CO20" i="136"/>
  <c r="CO20" i="119"/>
  <c r="CO47" i="119" s="1"/>
  <c r="DB11" i="54"/>
  <c r="DB11" i="138"/>
  <c r="DB38" i="138" s="1"/>
  <c r="DB11" i="136"/>
  <c r="DB11" i="137"/>
  <c r="DB38" i="137" s="1"/>
  <c r="DB11" i="119"/>
  <c r="DB38" i="119" s="1"/>
  <c r="DB11" i="135"/>
  <c r="CE11" i="154"/>
  <c r="DB11" i="94"/>
  <c r="DB11" i="118"/>
  <c r="DB38" i="118" s="1"/>
  <c r="DB11" i="95"/>
  <c r="DU20" i="54"/>
  <c r="DU20" i="137"/>
  <c r="DU47" i="137" s="1"/>
  <c r="DU20" i="119"/>
  <c r="DU47" i="119" s="1"/>
  <c r="DU20" i="118"/>
  <c r="DU47" i="118" s="1"/>
  <c r="DU20" i="136"/>
  <c r="DU20" i="135"/>
  <c r="DU20" i="94"/>
  <c r="DU20" i="138"/>
  <c r="DU47" i="138" s="1"/>
  <c r="DU20" i="95"/>
  <c r="CX20" i="154"/>
  <c r="EG17" i="54"/>
  <c r="EG17" i="94"/>
  <c r="EG17" i="119"/>
  <c r="EG44" i="119" s="1"/>
  <c r="EG17" i="118"/>
  <c r="EG44" i="118" s="1"/>
  <c r="EG17" i="95"/>
  <c r="EG17" i="138"/>
  <c r="EG44" i="138" s="1"/>
  <c r="EG17" i="137"/>
  <c r="EG44" i="137" s="1"/>
  <c r="EG17" i="136"/>
  <c r="EG17" i="135"/>
  <c r="DJ17" i="154"/>
  <c r="ER11" i="54"/>
  <c r="ER11" i="138"/>
  <c r="ER38" i="138" s="1"/>
  <c r="ER11" i="95"/>
  <c r="ER11" i="135"/>
  <c r="ER11" i="136"/>
  <c r="ER11" i="94"/>
  <c r="ER11" i="118"/>
  <c r="ER38" i="118" s="1"/>
  <c r="ER11" i="119"/>
  <c r="ER38" i="119" s="1"/>
  <c r="ER11" i="137"/>
  <c r="ER38" i="137" s="1"/>
  <c r="AO11" i="158"/>
  <c r="AO38" i="158" s="1"/>
  <c r="AO11" i="155"/>
  <c r="AO38" i="155" s="1"/>
  <c r="AO11" i="156"/>
  <c r="AO38" i="156" s="1"/>
  <c r="BH8" i="155"/>
  <c r="BH35" i="155" s="1"/>
  <c r="BH8" i="156"/>
  <c r="BH35" i="156" s="1"/>
  <c r="BH8" i="157"/>
  <c r="BH35" i="157" s="1"/>
  <c r="BH8" i="158"/>
  <c r="BH35" i="158" s="1"/>
  <c r="BW6" i="158"/>
  <c r="BW33" i="158" s="1"/>
  <c r="BW6" i="155"/>
  <c r="BW33" i="155" s="1"/>
  <c r="BW6" i="157"/>
  <c r="BW33" i="157" s="1"/>
  <c r="BO6" i="158"/>
  <c r="BO33" i="158" s="1"/>
  <c r="BO6" i="157"/>
  <c r="BO33" i="157" s="1"/>
  <c r="BO6" i="156"/>
  <c r="BO33" i="156" s="1"/>
  <c r="BG6" i="156"/>
  <c r="BG33" i="156" s="1"/>
  <c r="BG6" i="155"/>
  <c r="BG33" i="155" s="1"/>
  <c r="BG6" i="157"/>
  <c r="BG33" i="157" s="1"/>
  <c r="BG6" i="158"/>
  <c r="BG33" i="158" s="1"/>
  <c r="AY6" i="155"/>
  <c r="AY33" i="155" s="1"/>
  <c r="AY6" i="157"/>
  <c r="AY33" i="157" s="1"/>
  <c r="AY6" i="158"/>
  <c r="AY33" i="158" s="1"/>
  <c r="AY6" i="156"/>
  <c r="AY33" i="156" s="1"/>
  <c r="AQ6" i="155"/>
  <c r="AQ33" i="155" s="1"/>
  <c r="AQ6" i="156"/>
  <c r="AQ33" i="156" s="1"/>
  <c r="AQ6" i="157"/>
  <c r="AQ33" i="157" s="1"/>
  <c r="AI6" i="156"/>
  <c r="AI33" i="156" s="1"/>
  <c r="AI6" i="155"/>
  <c r="AI33" i="155" s="1"/>
  <c r="AI6" i="158"/>
  <c r="AI33" i="158" s="1"/>
  <c r="AI6" i="157"/>
  <c r="AI33" i="157" s="1"/>
  <c r="AA6" i="156"/>
  <c r="AA33" i="156" s="1"/>
  <c r="AA6" i="157"/>
  <c r="AA33" i="157" s="1"/>
  <c r="AA6" i="158"/>
  <c r="AA33" i="158" s="1"/>
  <c r="AA6" i="155"/>
  <c r="AA33" i="155" s="1"/>
  <c r="S6" i="158"/>
  <c r="S33" i="158" s="1"/>
  <c r="S6" i="156"/>
  <c r="S33" i="156" s="1"/>
  <c r="S6" i="155"/>
  <c r="S33" i="155" s="1"/>
  <c r="K6" i="155"/>
  <c r="K33" i="155" s="1"/>
  <c r="K6" i="157"/>
  <c r="K33" i="157" s="1"/>
  <c r="C6" i="158"/>
  <c r="C33" i="158" s="1"/>
  <c r="C6" i="156"/>
  <c r="C33" i="156" s="1"/>
  <c r="C6" i="155"/>
  <c r="C33" i="155" s="1"/>
  <c r="BQ5" i="157"/>
  <c r="BQ32" i="157" s="1"/>
  <c r="BQ5" i="158"/>
  <c r="BQ32" i="158" s="1"/>
  <c r="BQ5" i="155"/>
  <c r="BQ32" i="155" s="1"/>
  <c r="BQ5" i="156"/>
  <c r="BQ32" i="156" s="1"/>
  <c r="BI5" i="157"/>
  <c r="BI32" i="157" s="1"/>
  <c r="BI5" i="155"/>
  <c r="BI32" i="155" s="1"/>
  <c r="BI5" i="156"/>
  <c r="BI32" i="156" s="1"/>
  <c r="BI5" i="158"/>
  <c r="BI32" i="158" s="1"/>
  <c r="BA5" i="157"/>
  <c r="BA32" i="157" s="1"/>
  <c r="BA5" i="155"/>
  <c r="BA32" i="155" s="1"/>
  <c r="BA5" i="156"/>
  <c r="BA32" i="156" s="1"/>
  <c r="BA5" i="158"/>
  <c r="BA32" i="158" s="1"/>
  <c r="AS5" i="157"/>
  <c r="AS32" i="157" s="1"/>
  <c r="AS5" i="158"/>
  <c r="AS32" i="158" s="1"/>
  <c r="AS5" i="155"/>
  <c r="AS32" i="155" s="1"/>
  <c r="AK5" i="157"/>
  <c r="AK32" i="157" s="1"/>
  <c r="AK5" i="156"/>
  <c r="AK32" i="156" s="1"/>
  <c r="AK5" i="155"/>
  <c r="AK32" i="155" s="1"/>
  <c r="AK5" i="158"/>
  <c r="AK32" i="158" s="1"/>
  <c r="AC5" i="157"/>
  <c r="AC32" i="157" s="1"/>
  <c r="AC5" i="158"/>
  <c r="AC32" i="158" s="1"/>
  <c r="AC5" i="155"/>
  <c r="AC32" i="155" s="1"/>
  <c r="AC5" i="156"/>
  <c r="AC32" i="156" s="1"/>
  <c r="U5" i="157"/>
  <c r="U32" i="157" s="1"/>
  <c r="U5" i="155"/>
  <c r="U32" i="155" s="1"/>
  <c r="U5" i="156"/>
  <c r="U32" i="156" s="1"/>
  <c r="U5" i="158"/>
  <c r="U32" i="158" s="1"/>
  <c r="M5" i="157"/>
  <c r="M32" i="157" s="1"/>
  <c r="M5" i="156"/>
  <c r="M32" i="156" s="1"/>
  <c r="M5" i="158"/>
  <c r="M32" i="158" s="1"/>
  <c r="M5" i="155"/>
  <c r="M32" i="155" s="1"/>
  <c r="E5" i="157"/>
  <c r="E32" i="157" s="1"/>
  <c r="E5" i="158"/>
  <c r="E32" i="158" s="1"/>
  <c r="E5" i="155"/>
  <c r="E32" i="155" s="1"/>
  <c r="E5" i="156"/>
  <c r="E32" i="156" s="1"/>
  <c r="CU14" i="156"/>
  <c r="CU41" i="156" s="1"/>
  <c r="CU14" i="158"/>
  <c r="CU41" i="158" s="1"/>
  <c r="CU14" i="157"/>
  <c r="CU41" i="157" s="1"/>
  <c r="CU14" i="155"/>
  <c r="CU41" i="155" s="1"/>
  <c r="CA9" i="158"/>
  <c r="CA36" i="158" s="1"/>
  <c r="CA9" i="157"/>
  <c r="CA36" i="157" s="1"/>
  <c r="CA9" i="155"/>
  <c r="CA36" i="155" s="1"/>
  <c r="CA9" i="156"/>
  <c r="CA36" i="156" s="1"/>
  <c r="S6" i="157"/>
  <c r="S33" i="157" s="1"/>
  <c r="CG21" i="138"/>
  <c r="CG48" i="138" s="1"/>
  <c r="CG21" i="137"/>
  <c r="CG48" i="137" s="1"/>
  <c r="CG21" i="136"/>
  <c r="CG21" i="118"/>
  <c r="CG48" i="118" s="1"/>
  <c r="CG21" i="135"/>
  <c r="CG21" i="119"/>
  <c r="CG48" i="119" s="1"/>
  <c r="BJ21" i="154"/>
  <c r="CG21" i="95"/>
  <c r="CG21" i="94"/>
  <c r="BY11" i="138"/>
  <c r="BY38" i="138" s="1"/>
  <c r="BY11" i="119"/>
  <c r="BY38" i="119" s="1"/>
  <c r="BY11" i="137"/>
  <c r="BY38" i="137" s="1"/>
  <c r="BY11" i="118"/>
  <c r="BY38" i="118" s="1"/>
  <c r="BY11" i="94"/>
  <c r="BY11" i="135"/>
  <c r="BY11" i="54"/>
  <c r="BY11" i="95"/>
  <c r="BB11" i="154"/>
  <c r="DU11" i="54"/>
  <c r="CX11" i="154"/>
  <c r="DU11" i="95"/>
  <c r="EW17" i="54"/>
  <c r="EW17" i="95"/>
  <c r="EW17" i="118"/>
  <c r="EW44" i="118" s="1"/>
  <c r="EW17" i="135"/>
  <c r="EW17" i="94"/>
  <c r="EW17" i="119"/>
  <c r="EW44" i="119" s="1"/>
  <c r="EW17" i="136"/>
  <c r="EW17" i="137"/>
  <c r="EW44" i="137" s="1"/>
  <c r="EW17" i="138"/>
  <c r="EW44" i="138" s="1"/>
  <c r="EX14" i="54"/>
  <c r="EX14" i="137"/>
  <c r="EX41" i="137" s="1"/>
  <c r="EX14" i="94"/>
  <c r="EX14" i="118"/>
  <c r="EX41" i="118" s="1"/>
  <c r="EX14" i="138"/>
  <c r="EX41" i="138" s="1"/>
  <c r="EX14" i="119"/>
  <c r="EX41" i="119" s="1"/>
  <c r="EX14" i="136"/>
  <c r="EX14" i="95"/>
  <c r="EX14" i="135"/>
  <c r="AW20" i="158"/>
  <c r="AW47" i="158" s="1"/>
  <c r="AW20" i="155"/>
  <c r="AW47" i="155" s="1"/>
  <c r="AW20" i="156"/>
  <c r="AW47" i="156" s="1"/>
  <c r="AW20" i="157"/>
  <c r="AW47" i="157" s="1"/>
  <c r="CM20" i="157"/>
  <c r="CM47" i="157" s="1"/>
  <c r="CM20" i="158"/>
  <c r="CM47" i="158" s="1"/>
  <c r="CM20" i="155"/>
  <c r="CM47" i="155" s="1"/>
  <c r="CM20" i="156"/>
  <c r="CM47" i="156" s="1"/>
  <c r="DS9" i="155"/>
  <c r="DS36" i="155" s="1"/>
  <c r="DS9" i="158"/>
  <c r="DS36" i="158" s="1"/>
  <c r="DS9" i="157"/>
  <c r="DS36" i="157" s="1"/>
  <c r="DS9" i="156"/>
  <c r="DS36" i="156" s="1"/>
  <c r="BJ12" i="156"/>
  <c r="BJ39" i="156" s="1"/>
  <c r="CW14" i="137"/>
  <c r="CW41" i="137" s="1"/>
  <c r="BE20" i="54"/>
  <c r="BE20" i="119"/>
  <c r="BE47" i="119" s="1"/>
  <c r="BE20" i="94"/>
  <c r="BE20" i="135"/>
  <c r="BE20" i="138"/>
  <c r="BE47" i="138" s="1"/>
  <c r="BE20" i="137"/>
  <c r="BE47" i="137" s="1"/>
  <c r="BE20" i="95"/>
  <c r="BE20" i="118"/>
  <c r="BE47" i="118" s="1"/>
  <c r="BY17" i="137"/>
  <c r="BY44" i="137" s="1"/>
  <c r="BY17" i="119"/>
  <c r="BY44" i="119" s="1"/>
  <c r="BY17" i="135"/>
  <c r="BY17" i="54"/>
  <c r="BB17" i="154"/>
  <c r="BY17" i="136"/>
  <c r="BS25" i="155"/>
  <c r="BS52" i="155" s="1"/>
  <c r="BS25" i="157"/>
  <c r="BS52" i="157" s="1"/>
  <c r="BS25" i="156"/>
  <c r="BS52" i="156" s="1"/>
  <c r="AV20" i="158"/>
  <c r="AV47" i="158" s="1"/>
  <c r="AV20" i="155"/>
  <c r="AV47" i="155" s="1"/>
  <c r="AV20" i="156"/>
  <c r="AV47" i="156" s="1"/>
  <c r="AV20" i="157"/>
  <c r="AV47" i="157" s="1"/>
  <c r="DE17" i="138"/>
  <c r="DE44" i="138" s="1"/>
  <c r="DE17" i="137"/>
  <c r="DE44" i="137" s="1"/>
  <c r="DE17" i="94"/>
  <c r="DM17" i="118"/>
  <c r="DM44" i="118" s="1"/>
  <c r="DM17" i="137"/>
  <c r="DM44" i="137" s="1"/>
  <c r="DM17" i="95"/>
  <c r="DM17" i="136"/>
  <c r="DM17" i="138"/>
  <c r="DM44" i="138" s="1"/>
  <c r="DM17" i="135"/>
  <c r="DM17" i="94"/>
  <c r="DM17" i="119"/>
  <c r="DM44" i="119" s="1"/>
  <c r="CP17" i="154"/>
  <c r="FD24" i="54"/>
  <c r="FD9" i="118"/>
  <c r="FD36" i="118" s="1"/>
  <c r="FD9" i="119"/>
  <c r="FD36" i="119" s="1"/>
  <c r="FD9" i="95"/>
  <c r="FD9" i="137"/>
  <c r="FD36" i="137" s="1"/>
  <c r="FD9" i="138"/>
  <c r="FD36" i="138" s="1"/>
  <c r="FD9" i="136"/>
  <c r="FD9" i="135"/>
  <c r="DD8" i="155"/>
  <c r="DD35" i="155" s="1"/>
  <c r="DD8" i="158"/>
  <c r="DD35" i="158" s="1"/>
  <c r="DD8" i="156"/>
  <c r="DD35" i="156" s="1"/>
  <c r="DD8" i="157"/>
  <c r="DD35" i="157" s="1"/>
  <c r="DD8" i="138"/>
  <c r="DD35" i="138" s="1"/>
  <c r="DD8" i="137"/>
  <c r="DD35" i="137" s="1"/>
  <c r="DD8" i="95"/>
  <c r="DD8" i="136"/>
  <c r="DD10" i="54"/>
  <c r="DD8" i="119"/>
  <c r="DD35" i="119" s="1"/>
  <c r="DD8" i="118"/>
  <c r="DD35" i="118" s="1"/>
  <c r="DD8" i="135"/>
  <c r="DD8" i="94"/>
  <c r="DD16" i="54"/>
  <c r="DD19" i="54"/>
  <c r="CG8" i="154"/>
  <c r="DD13" i="54"/>
  <c r="DO14" i="54"/>
  <c r="DO14" i="137"/>
  <c r="DO41" i="137" s="1"/>
  <c r="DO14" i="136"/>
  <c r="DO14" i="119"/>
  <c r="DO41" i="119" s="1"/>
  <c r="DO14" i="118"/>
  <c r="DO41" i="118" s="1"/>
  <c r="CR14" i="154"/>
  <c r="DO14" i="138"/>
  <c r="DO41" i="138" s="1"/>
  <c r="DO14" i="94"/>
  <c r="DO14" i="135"/>
  <c r="DO14" i="95"/>
  <c r="AR8" i="156"/>
  <c r="AR35" i="156" s="1"/>
  <c r="BZ8" i="158"/>
  <c r="BZ35" i="158" s="1"/>
  <c r="BZ8" i="155"/>
  <c r="BZ35" i="155" s="1"/>
  <c r="BZ8" i="157"/>
  <c r="BZ35" i="157" s="1"/>
  <c r="BZ8" i="156"/>
  <c r="BZ35" i="156" s="1"/>
  <c r="CT6" i="157"/>
  <c r="CT33" i="157" s="1"/>
  <c r="CT6" i="155"/>
  <c r="CT33" i="155" s="1"/>
  <c r="CT6" i="156"/>
  <c r="CT33" i="156" s="1"/>
  <c r="CT6" i="158"/>
  <c r="CT33" i="158" s="1"/>
  <c r="CD6" i="158"/>
  <c r="CD33" i="158" s="1"/>
  <c r="CD6" i="157"/>
  <c r="CD33" i="157" s="1"/>
  <c r="CD6" i="156"/>
  <c r="CD33" i="156" s="1"/>
  <c r="CD6" i="155"/>
  <c r="CD33" i="155" s="1"/>
  <c r="DF5" i="155"/>
  <c r="DF32" i="155" s="1"/>
  <c r="DF5" i="157"/>
  <c r="DF32" i="157" s="1"/>
  <c r="DF5" i="156"/>
  <c r="DF32" i="156" s="1"/>
  <c r="DF5" i="158"/>
  <c r="DF32" i="158" s="1"/>
  <c r="CP5" i="155"/>
  <c r="CP32" i="155" s="1"/>
  <c r="CP5" i="157"/>
  <c r="CP32" i="157" s="1"/>
  <c r="CP5" i="158"/>
  <c r="CP32" i="158" s="1"/>
  <c r="CP5" i="156"/>
  <c r="CP32" i="156" s="1"/>
  <c r="CH5" i="155"/>
  <c r="CH32" i="155" s="1"/>
  <c r="CH5" i="156"/>
  <c r="CH32" i="156" s="1"/>
  <c r="CH5" i="157"/>
  <c r="CH32" i="157" s="1"/>
  <c r="CH5" i="158"/>
  <c r="CH32" i="158" s="1"/>
  <c r="F6" i="143"/>
  <c r="F33" i="143" s="1"/>
  <c r="F6" i="145"/>
  <c r="F33" i="145" s="1"/>
  <c r="F6" i="106"/>
  <c r="F33" i="106" s="1"/>
  <c r="F6" i="144"/>
  <c r="F33" i="144" s="1"/>
  <c r="DM18" i="95"/>
  <c r="CX29" i="119"/>
  <c r="CX56" i="119" s="1"/>
  <c r="CX29" i="138"/>
  <c r="CX56" i="138" s="1"/>
  <c r="CX29" i="135"/>
  <c r="CX29" i="137"/>
  <c r="CX56" i="137" s="1"/>
  <c r="CX29" i="118"/>
  <c r="CX56" i="118" s="1"/>
  <c r="CX29" i="95"/>
  <c r="CA29" i="154"/>
  <c r="CX29" i="136"/>
  <c r="CR17" i="54"/>
  <c r="BB25" i="157"/>
  <c r="BB52" i="157" s="1"/>
  <c r="DI6" i="158"/>
  <c r="DI33" i="158" s="1"/>
  <c r="DI6" i="155"/>
  <c r="DI33" i="155" s="1"/>
  <c r="DI6" i="156"/>
  <c r="DI33" i="156" s="1"/>
  <c r="DI6" i="157"/>
  <c r="DI33" i="157" s="1"/>
  <c r="CK6" i="156"/>
  <c r="CK33" i="156" s="1"/>
  <c r="CK6" i="157"/>
  <c r="CK33" i="157" s="1"/>
  <c r="CK6" i="158"/>
  <c r="CK33" i="158" s="1"/>
  <c r="CK6" i="155"/>
  <c r="CK33" i="155" s="1"/>
  <c r="DE5" i="158"/>
  <c r="DE32" i="158" s="1"/>
  <c r="DE5" i="157"/>
  <c r="DE32" i="157" s="1"/>
  <c r="DE5" i="155"/>
  <c r="DE32" i="155" s="1"/>
  <c r="DE5" i="156"/>
  <c r="DE32" i="156" s="1"/>
  <c r="CW5" i="156"/>
  <c r="CW32" i="156" s="1"/>
  <c r="CW5" i="155"/>
  <c r="CW32" i="155" s="1"/>
  <c r="CW5" i="158"/>
  <c r="CW32" i="158" s="1"/>
  <c r="CW5" i="157"/>
  <c r="CW32" i="157" s="1"/>
  <c r="BY5" i="157"/>
  <c r="BY32" i="157" s="1"/>
  <c r="BY5" i="158"/>
  <c r="BY32" i="158" s="1"/>
  <c r="BY5" i="155"/>
  <c r="BY32" i="155" s="1"/>
  <c r="BY5" i="156"/>
  <c r="BY32" i="156" s="1"/>
  <c r="BM17" i="54"/>
  <c r="BM17" i="118"/>
  <c r="BM44" i="118" s="1"/>
  <c r="AP17" i="154"/>
  <c r="BM17" i="94"/>
  <c r="BM17" i="137"/>
  <c r="BM44" i="137" s="1"/>
  <c r="BM17" i="119"/>
  <c r="BM44" i="119" s="1"/>
  <c r="BM17" i="95"/>
  <c r="BM17" i="135"/>
  <c r="BM17" i="138"/>
  <c r="BM44" i="138" s="1"/>
  <c r="BM17" i="136"/>
  <c r="BX14" i="54"/>
  <c r="BX14" i="137"/>
  <c r="BX41" i="137" s="1"/>
  <c r="BX14" i="119"/>
  <c r="BX41" i="119" s="1"/>
  <c r="BX14" i="135"/>
  <c r="BA14" i="154"/>
  <c r="BX14" i="95"/>
  <c r="BX14" i="138"/>
  <c r="BX41" i="138" s="1"/>
  <c r="BX14" i="118"/>
  <c r="BX41" i="118" s="1"/>
  <c r="BX14" i="136"/>
  <c r="BX14" i="94"/>
  <c r="BD11" i="54"/>
  <c r="BD11" i="138"/>
  <c r="BD38" i="138" s="1"/>
  <c r="BD11" i="119"/>
  <c r="BD38" i="119" s="1"/>
  <c r="BD11" i="118"/>
  <c r="BD38" i="118" s="1"/>
  <c r="BD11" i="95"/>
  <c r="BD11" i="135"/>
  <c r="BD11" i="94"/>
  <c r="AG11" i="154"/>
  <c r="BD11" i="137"/>
  <c r="BD38" i="137" s="1"/>
  <c r="BX8" i="138"/>
  <c r="BX35" i="138" s="1"/>
  <c r="BX8" i="137"/>
  <c r="BX35" i="137" s="1"/>
  <c r="BX8" i="136"/>
  <c r="BX19" i="54"/>
  <c r="BX8" i="119"/>
  <c r="BX35" i="119" s="1"/>
  <c r="BX8" i="95"/>
  <c r="BX8" i="94"/>
  <c r="BX8" i="118"/>
  <c r="BX35" i="118" s="1"/>
  <c r="BA8" i="154"/>
  <c r="BP8" i="138"/>
  <c r="BP35" i="138" s="1"/>
  <c r="BP8" i="137"/>
  <c r="BP35" i="137" s="1"/>
  <c r="BP8" i="119"/>
  <c r="BP35" i="119" s="1"/>
  <c r="BP8" i="118"/>
  <c r="BP35" i="118" s="1"/>
  <c r="BP8" i="135"/>
  <c r="BP8" i="95"/>
  <c r="BP8" i="94"/>
  <c r="BH8" i="138"/>
  <c r="BH35" i="138" s="1"/>
  <c r="BH8" i="137"/>
  <c r="BH35" i="137" s="1"/>
  <c r="BH8" i="95"/>
  <c r="BH8" i="135"/>
  <c r="BH8" i="119"/>
  <c r="BH35" i="119" s="1"/>
  <c r="BH8" i="136"/>
  <c r="BH8" i="94"/>
  <c r="AK8" i="154"/>
  <c r="BH8" i="118"/>
  <c r="BH35" i="118" s="1"/>
  <c r="CJ20" i="119"/>
  <c r="CJ47" i="119" s="1"/>
  <c r="CJ20" i="135"/>
  <c r="CJ20" i="95"/>
  <c r="CA14" i="138"/>
  <c r="CA41" i="138" s="1"/>
  <c r="CA14" i="95"/>
  <c r="CA14" i="135"/>
  <c r="CA14" i="136"/>
  <c r="CA14" i="94"/>
  <c r="CA14" i="54"/>
  <c r="CA14" i="119"/>
  <c r="CA41" i="119" s="1"/>
  <c r="BD14" i="154"/>
  <c r="CA14" i="118"/>
  <c r="CA41" i="118" s="1"/>
  <c r="CA14" i="137"/>
  <c r="CA41" i="137" s="1"/>
  <c r="DD8" i="54"/>
  <c r="DS9" i="137"/>
  <c r="DS36" i="137" s="1"/>
  <c r="DS9" i="95"/>
  <c r="DS9" i="135"/>
  <c r="DS9" i="136"/>
  <c r="DS9" i="94"/>
  <c r="DS9" i="118"/>
  <c r="DS36" i="118" s="1"/>
  <c r="DS9" i="119"/>
  <c r="DS36" i="119" s="1"/>
  <c r="CV9" i="154"/>
  <c r="DS9" i="138"/>
  <c r="DS36" i="138" s="1"/>
  <c r="DY8" i="119"/>
  <c r="DY35" i="119" s="1"/>
  <c r="DY8" i="136"/>
  <c r="DY8" i="135"/>
  <c r="DY8" i="137"/>
  <c r="DY35" i="137" s="1"/>
  <c r="DY8" i="95"/>
  <c r="DY8" i="118"/>
  <c r="DY35" i="118" s="1"/>
  <c r="DY8" i="94"/>
  <c r="DB8" i="154"/>
  <c r="DY8" i="138"/>
  <c r="DY35" i="138" s="1"/>
  <c r="DQ8" i="119"/>
  <c r="DQ35" i="119" s="1"/>
  <c r="DQ8" i="138"/>
  <c r="DQ35" i="138" s="1"/>
  <c r="DQ8" i="137"/>
  <c r="DQ35" i="137" s="1"/>
  <c r="DQ8" i="136"/>
  <c r="DQ8" i="118"/>
  <c r="DQ35" i="118" s="1"/>
  <c r="DQ8" i="94"/>
  <c r="DQ13" i="54"/>
  <c r="CT8" i="154"/>
  <c r="DQ8" i="135"/>
  <c r="DQ8" i="95"/>
  <c r="EE13" i="54"/>
  <c r="EE8" i="118"/>
  <c r="EE35" i="118" s="1"/>
  <c r="EE8" i="95"/>
  <c r="EE8" i="137"/>
  <c r="EE35" i="137" s="1"/>
  <c r="EE8" i="138"/>
  <c r="EE35" i="138" s="1"/>
  <c r="EE8" i="135"/>
  <c r="EE8" i="136"/>
  <c r="EE8" i="94"/>
  <c r="DH8" i="154"/>
  <c r="EE8" i="119"/>
  <c r="EE35" i="119" s="1"/>
  <c r="EF17" i="95"/>
  <c r="EF17" i="135"/>
  <c r="EF17" i="136"/>
  <c r="EF17" i="94"/>
  <c r="EF17" i="119"/>
  <c r="EF44" i="119" s="1"/>
  <c r="EF17" i="138"/>
  <c r="EF44" i="138" s="1"/>
  <c r="DI17" i="154"/>
  <c r="EF17" i="118"/>
  <c r="EF44" i="118" s="1"/>
  <c r="EF17" i="54"/>
  <c r="EF17" i="137"/>
  <c r="EF44" i="137" s="1"/>
  <c r="EQ11" i="118"/>
  <c r="EQ38" i="118" s="1"/>
  <c r="AN11" i="156"/>
  <c r="AN38" i="156" s="1"/>
  <c r="AN11" i="157"/>
  <c r="AN38" i="157" s="1"/>
  <c r="AN11" i="158"/>
  <c r="AN38" i="158" s="1"/>
  <c r="AN11" i="155"/>
  <c r="AN38" i="155" s="1"/>
  <c r="CR8" i="156"/>
  <c r="CR35" i="156" s="1"/>
  <c r="CR8" i="158"/>
  <c r="CR35" i="158" s="1"/>
  <c r="DR5" i="155"/>
  <c r="DR32" i="155" s="1"/>
  <c r="DR5" i="157"/>
  <c r="DR32" i="157" s="1"/>
  <c r="DR5" i="158"/>
  <c r="DR32" i="158" s="1"/>
  <c r="DR5" i="156"/>
  <c r="DR32" i="156" s="1"/>
  <c r="BS25" i="158"/>
  <c r="BS52" i="158" s="1"/>
  <c r="BY11" i="136"/>
  <c r="BT11" i="54"/>
  <c r="BT11" i="138"/>
  <c r="BT38" i="138" s="1"/>
  <c r="BT11" i="135"/>
  <c r="BT11" i="118"/>
  <c r="BT38" i="118" s="1"/>
  <c r="BT11" i="95"/>
  <c r="AW11" i="154"/>
  <c r="BT11" i="137"/>
  <c r="BT38" i="137" s="1"/>
  <c r="BT11" i="94"/>
  <c r="BT11" i="136"/>
  <c r="BT11" i="119"/>
  <c r="BT38" i="119" s="1"/>
  <c r="CX25" i="138"/>
  <c r="CX52" i="138" s="1"/>
  <c r="CX25" i="135"/>
  <c r="CX25" i="136"/>
  <c r="CA25" i="154"/>
  <c r="CX25" i="94"/>
  <c r="CX25" i="118"/>
  <c r="CX52" i="118" s="1"/>
  <c r="CX25" i="119"/>
  <c r="CX52" i="119" s="1"/>
  <c r="CX25" i="137"/>
  <c r="CX52" i="137" s="1"/>
  <c r="CX25" i="95"/>
  <c r="CW14" i="119"/>
  <c r="CW41" i="119" s="1"/>
  <c r="CW14" i="136"/>
  <c r="CW14" i="135"/>
  <c r="BZ14" i="154"/>
  <c r="CW14" i="118"/>
  <c r="CW41" i="118" s="1"/>
  <c r="CW14" i="95"/>
  <c r="CW14" i="138"/>
  <c r="CW41" i="138" s="1"/>
  <c r="CP11" i="138"/>
  <c r="CP38" i="138" s="1"/>
  <c r="CP11" i="137"/>
  <c r="CP38" i="137" s="1"/>
  <c r="CP11" i="95"/>
  <c r="CP11" i="118"/>
  <c r="CP38" i="118" s="1"/>
  <c r="CP11" i="94"/>
  <c r="BS11" i="154"/>
  <c r="CP11" i="135"/>
  <c r="CP11" i="54"/>
  <c r="CP11" i="119"/>
  <c r="CP38" i="119" s="1"/>
  <c r="CP11" i="136"/>
  <c r="CH9" i="138"/>
  <c r="CH36" i="138" s="1"/>
  <c r="CH9" i="95"/>
  <c r="CH9" i="118"/>
  <c r="CH36" i="118" s="1"/>
  <c r="CH9" i="135"/>
  <c r="CH9" i="136"/>
  <c r="CH9" i="94"/>
  <c r="CH24" i="54"/>
  <c r="CH28" i="54"/>
  <c r="CH9" i="137"/>
  <c r="CH36" i="137" s="1"/>
  <c r="CH9" i="119"/>
  <c r="CH36" i="119" s="1"/>
  <c r="BK9" i="154"/>
  <c r="DF17" i="54"/>
  <c r="DF17" i="138"/>
  <c r="DF44" i="138" s="1"/>
  <c r="CI17" i="154"/>
  <c r="DF17" i="94"/>
  <c r="DF17" i="135"/>
  <c r="DF17" i="136"/>
  <c r="AS8" i="156"/>
  <c r="AS35" i="156" s="1"/>
  <c r="AS8" i="158"/>
  <c r="AS35" i="158" s="1"/>
  <c r="AS8" i="155"/>
  <c r="AS35" i="155" s="1"/>
  <c r="AS8" i="157"/>
  <c r="AS35" i="157" s="1"/>
  <c r="F5" i="145"/>
  <c r="F32" i="145" s="1"/>
  <c r="F5" i="143"/>
  <c r="F32" i="143" s="1"/>
  <c r="F5" i="106"/>
  <c r="F32" i="106" s="1"/>
  <c r="FF20" i="54"/>
  <c r="FF20" i="138"/>
  <c r="FF47" i="138" s="1"/>
  <c r="FF20" i="137"/>
  <c r="FF47" i="137" s="1"/>
  <c r="FF20" i="119"/>
  <c r="FF47" i="119" s="1"/>
  <c r="FF20" i="95"/>
  <c r="FF20" i="135"/>
  <c r="FF20" i="136"/>
  <c r="FF20" i="94"/>
  <c r="FF20" i="118"/>
  <c r="FF47" i="118" s="1"/>
  <c r="BC25" i="158"/>
  <c r="BC52" i="158" s="1"/>
  <c r="BC25" i="155"/>
  <c r="BC52" i="155" s="1"/>
  <c r="DK11" i="156"/>
  <c r="DK38" i="156" s="1"/>
  <c r="DK11" i="158"/>
  <c r="DK38" i="158" s="1"/>
  <c r="DK11" i="157"/>
  <c r="DK38" i="157" s="1"/>
  <c r="DK11" i="155"/>
  <c r="DK38" i="155" s="1"/>
  <c r="DJ6" i="157"/>
  <c r="DJ33" i="157" s="1"/>
  <c r="DJ6" i="158"/>
  <c r="DJ33" i="158" s="1"/>
  <c r="DJ6" i="155"/>
  <c r="DJ33" i="155" s="1"/>
  <c r="DJ6" i="156"/>
  <c r="DJ33" i="156" s="1"/>
  <c r="DB6" i="157"/>
  <c r="DB33" i="157" s="1"/>
  <c r="DB6" i="155"/>
  <c r="DB33" i="155" s="1"/>
  <c r="DB6" i="156"/>
  <c r="DB33" i="156" s="1"/>
  <c r="CL6" i="156"/>
  <c r="CL33" i="156" s="1"/>
  <c r="CL6" i="157"/>
  <c r="CL33" i="157" s="1"/>
  <c r="CL6" i="158"/>
  <c r="CL33" i="158" s="1"/>
  <c r="CL6" i="155"/>
  <c r="CL33" i="155" s="1"/>
  <c r="DN5" i="155"/>
  <c r="DN32" i="155" s="1"/>
  <c r="DN5" i="157"/>
  <c r="DN32" i="157" s="1"/>
  <c r="DN5" i="158"/>
  <c r="DN32" i="158" s="1"/>
  <c r="DN5" i="156"/>
  <c r="DN32" i="156" s="1"/>
  <c r="CX5" i="155"/>
  <c r="CX32" i="155" s="1"/>
  <c r="CX5" i="157"/>
  <c r="CX32" i="157" s="1"/>
  <c r="CX5" i="156"/>
  <c r="CX32" i="156" s="1"/>
  <c r="CX5" i="158"/>
  <c r="CX32" i="158" s="1"/>
  <c r="BZ5" i="155"/>
  <c r="BZ32" i="155" s="1"/>
  <c r="BZ5" i="158"/>
  <c r="BZ32" i="158" s="1"/>
  <c r="BZ5" i="157"/>
  <c r="BZ32" i="157" s="1"/>
  <c r="BZ5" i="156"/>
  <c r="BZ32" i="156" s="1"/>
  <c r="E5" i="143"/>
  <c r="E32" i="143" s="1"/>
  <c r="E5" i="145"/>
  <c r="E32" i="145" s="1"/>
  <c r="E5" i="144"/>
  <c r="E32" i="144" s="1"/>
  <c r="E5" i="106"/>
  <c r="E32" i="106" s="1"/>
  <c r="CW14" i="94"/>
  <c r="BT20" i="137"/>
  <c r="BT47" i="137" s="1"/>
  <c r="BT20" i="118"/>
  <c r="BT47" i="118" s="1"/>
  <c r="BT20" i="135"/>
  <c r="BT20" i="138"/>
  <c r="BT47" i="138" s="1"/>
  <c r="BT20" i="136"/>
  <c r="BT20" i="94"/>
  <c r="BT20" i="95"/>
  <c r="BT20" i="54"/>
  <c r="BT20" i="119"/>
  <c r="BT47" i="119" s="1"/>
  <c r="BG14" i="54"/>
  <c r="BG14" i="138"/>
  <c r="BG41" i="138" s="1"/>
  <c r="BG14" i="118"/>
  <c r="BG41" i="118" s="1"/>
  <c r="BG14" i="137"/>
  <c r="BG41" i="137" s="1"/>
  <c r="BG14" i="95"/>
  <c r="BG14" i="119"/>
  <c r="BG41" i="119" s="1"/>
  <c r="AJ14" i="154"/>
  <c r="BG14" i="94"/>
  <c r="BG14" i="136"/>
  <c r="BZ25" i="137"/>
  <c r="BZ52" i="137" s="1"/>
  <c r="BZ25" i="118"/>
  <c r="BZ52" i="118" s="1"/>
  <c r="BZ25" i="94"/>
  <c r="BZ25" i="138"/>
  <c r="BZ52" i="138" s="1"/>
  <c r="BZ25" i="95"/>
  <c r="DZ20" i="95"/>
  <c r="DZ20" i="135"/>
  <c r="DZ20" i="136"/>
  <c r="DZ20" i="94"/>
  <c r="DZ20" i="118"/>
  <c r="DZ47" i="118" s="1"/>
  <c r="DC20" i="154"/>
  <c r="DZ20" i="54"/>
  <c r="DZ20" i="137"/>
  <c r="DZ47" i="137" s="1"/>
  <c r="DZ20" i="138"/>
  <c r="DZ47" i="138" s="1"/>
  <c r="DZ20" i="119"/>
  <c r="DZ47" i="119" s="1"/>
  <c r="EV20" i="119"/>
  <c r="EV47" i="119" s="1"/>
  <c r="EV20" i="136"/>
  <c r="EV20" i="135"/>
  <c r="EV20" i="95"/>
  <c r="EV20" i="118"/>
  <c r="EV47" i="118" s="1"/>
  <c r="EV20" i="54"/>
  <c r="EV20" i="137"/>
  <c r="EV47" i="137" s="1"/>
  <c r="EV20" i="94"/>
  <c r="EV20" i="138"/>
  <c r="EV47" i="138" s="1"/>
  <c r="CD9" i="155"/>
  <c r="CD36" i="155" s="1"/>
  <c r="CD9" i="156"/>
  <c r="CD36" i="156" s="1"/>
  <c r="DA6" i="158"/>
  <c r="DA33" i="158" s="1"/>
  <c r="DA6" i="155"/>
  <c r="DA33" i="155" s="1"/>
  <c r="DA6" i="156"/>
  <c r="DA33" i="156" s="1"/>
  <c r="DA6" i="157"/>
  <c r="DA33" i="157" s="1"/>
  <c r="CC6" i="156"/>
  <c r="CC33" i="156" s="1"/>
  <c r="CC6" i="157"/>
  <c r="CC33" i="157" s="1"/>
  <c r="CC6" i="158"/>
  <c r="CC33" i="158" s="1"/>
  <c r="CC6" i="155"/>
  <c r="CC33" i="155" s="1"/>
  <c r="CG5" i="157"/>
  <c r="CG32" i="157" s="1"/>
  <c r="CG5" i="156"/>
  <c r="CG32" i="156" s="1"/>
  <c r="CG5" i="158"/>
  <c r="CG32" i="158" s="1"/>
  <c r="CG5" i="155"/>
  <c r="CG32" i="155" s="1"/>
  <c r="BL17" i="54"/>
  <c r="BL17" i="95"/>
  <c r="BL17" i="135"/>
  <c r="BL17" i="136"/>
  <c r="BL17" i="138"/>
  <c r="BL44" i="138" s="1"/>
  <c r="AO17" i="154"/>
  <c r="BL17" i="118"/>
  <c r="BL44" i="118" s="1"/>
  <c r="BY15" i="138"/>
  <c r="BY42" i="138" s="1"/>
  <c r="BY15" i="118"/>
  <c r="BY42" i="118" s="1"/>
  <c r="BY15" i="94"/>
  <c r="BY15" i="136"/>
  <c r="BY15" i="137"/>
  <c r="BY42" i="137" s="1"/>
  <c r="BY15" i="95"/>
  <c r="BY15" i="135"/>
  <c r="BB15" i="154"/>
  <c r="BZ14" i="95"/>
  <c r="BZ14" i="135"/>
  <c r="BZ14" i="136"/>
  <c r="BZ14" i="94"/>
  <c r="BZ14" i="119"/>
  <c r="BZ41" i="119" s="1"/>
  <c r="BZ14" i="118"/>
  <c r="BZ41" i="118" s="1"/>
  <c r="BZ14" i="54"/>
  <c r="BC14" i="154"/>
  <c r="BZ14" i="138"/>
  <c r="BZ41" i="138" s="1"/>
  <c r="BZ14" i="137"/>
  <c r="BZ41" i="137" s="1"/>
  <c r="CQ11" i="138"/>
  <c r="CQ38" i="138" s="1"/>
  <c r="CQ11" i="137"/>
  <c r="CQ38" i="137" s="1"/>
  <c r="CQ11" i="94"/>
  <c r="CQ11" i="95"/>
  <c r="CQ11" i="136"/>
  <c r="CQ11" i="118"/>
  <c r="CQ38" i="118" s="1"/>
  <c r="BT11" i="154"/>
  <c r="CQ11" i="135"/>
  <c r="CQ11" i="54"/>
  <c r="CQ11" i="119"/>
  <c r="CQ38" i="119" s="1"/>
  <c r="BZ11" i="138"/>
  <c r="BZ38" i="138" s="1"/>
  <c r="BZ11" i="137"/>
  <c r="BZ38" i="137" s="1"/>
  <c r="BZ11" i="119"/>
  <c r="BZ38" i="119" s="1"/>
  <c r="BZ11" i="118"/>
  <c r="BZ38" i="118" s="1"/>
  <c r="BZ11" i="94"/>
  <c r="BC11" i="154"/>
  <c r="BZ11" i="135"/>
  <c r="BZ11" i="54"/>
  <c r="BZ11" i="95"/>
  <c r="CJ9" i="138"/>
  <c r="CJ36" i="138" s="1"/>
  <c r="CJ9" i="118"/>
  <c r="CJ36" i="118" s="1"/>
  <c r="CJ9" i="94"/>
  <c r="BM9" i="154"/>
  <c r="CJ9" i="135"/>
  <c r="CJ9" i="119"/>
  <c r="CJ36" i="119" s="1"/>
  <c r="CJ28" i="54"/>
  <c r="DA17" i="138"/>
  <c r="DA44" i="138" s="1"/>
  <c r="DA17" i="119"/>
  <c r="DA44" i="119" s="1"/>
  <c r="DA17" i="135"/>
  <c r="DA17" i="137"/>
  <c r="DA44" i="137" s="1"/>
  <c r="DA17" i="94"/>
  <c r="DA17" i="54"/>
  <c r="DA17" i="136"/>
  <c r="DA17" i="118"/>
  <c r="DA44" i="118" s="1"/>
  <c r="CD17" i="154"/>
  <c r="DI14" i="138"/>
  <c r="DI41" i="138" s="1"/>
  <c r="DI14" i="137"/>
  <c r="DI41" i="137" s="1"/>
  <c r="DI14" i="135"/>
  <c r="DI14" i="118"/>
  <c r="DI41" i="118" s="1"/>
  <c r="DI14" i="119"/>
  <c r="DI41" i="119" s="1"/>
  <c r="DI14" i="94"/>
  <c r="DI14" i="95"/>
  <c r="CL14" i="154"/>
  <c r="DI14" i="136"/>
  <c r="DY14" i="54"/>
  <c r="DY14" i="137"/>
  <c r="DY41" i="137" s="1"/>
  <c r="DY14" i="138"/>
  <c r="DY41" i="138" s="1"/>
  <c r="DY14" i="118"/>
  <c r="DY41" i="118" s="1"/>
  <c r="DY14" i="119"/>
  <c r="DY41" i="119" s="1"/>
  <c r="DY14" i="136"/>
  <c r="DY14" i="94"/>
  <c r="DB14" i="154"/>
  <c r="DY14" i="135"/>
  <c r="DY14" i="95"/>
  <c r="DZ11" i="138"/>
  <c r="DZ38" i="138" s="1"/>
  <c r="DR9" i="119"/>
  <c r="DR36" i="119" s="1"/>
  <c r="DR9" i="138"/>
  <c r="DR36" i="138" s="1"/>
  <c r="CU9" i="154"/>
  <c r="DR9" i="137"/>
  <c r="DR36" i="137" s="1"/>
  <c r="DR9" i="118"/>
  <c r="DR36" i="118" s="1"/>
  <c r="DR9" i="95"/>
  <c r="DR9" i="135"/>
  <c r="DR9" i="136"/>
  <c r="DR9" i="94"/>
  <c r="DR28" i="54"/>
  <c r="DX8" i="119"/>
  <c r="DX35" i="119" s="1"/>
  <c r="DX8" i="95"/>
  <c r="DX8" i="138"/>
  <c r="DX35" i="138" s="1"/>
  <c r="DX8" i="94"/>
  <c r="DX8" i="137"/>
  <c r="DX35" i="137" s="1"/>
  <c r="DA8" i="154"/>
  <c r="DX8" i="118"/>
  <c r="DX35" i="118" s="1"/>
  <c r="DX8" i="136"/>
  <c r="DX13" i="54"/>
  <c r="DX8" i="135"/>
  <c r="DP8" i="138"/>
  <c r="DP35" i="138" s="1"/>
  <c r="DP8" i="119"/>
  <c r="DP35" i="119" s="1"/>
  <c r="DP8" i="137"/>
  <c r="DP35" i="137" s="1"/>
  <c r="DP8" i="136"/>
  <c r="DP8" i="118"/>
  <c r="DP35" i="118" s="1"/>
  <c r="DP8" i="94"/>
  <c r="DP13" i="54"/>
  <c r="DP8" i="135"/>
  <c r="CS8" i="154"/>
  <c r="DP8" i="95"/>
  <c r="FD17" i="54"/>
  <c r="FD17" i="119"/>
  <c r="FD44" i="119" s="1"/>
  <c r="FD17" i="95"/>
  <c r="FD17" i="135"/>
  <c r="FD17" i="136"/>
  <c r="FD17" i="94"/>
  <c r="FD17" i="137"/>
  <c r="FD44" i="137" s="1"/>
  <c r="FD17" i="118"/>
  <c r="FD44" i="118" s="1"/>
  <c r="FD17" i="138"/>
  <c r="FD44" i="138" s="1"/>
  <c r="CN8" i="155"/>
  <c r="CN35" i="155" s="1"/>
  <c r="CN8" i="158"/>
  <c r="CN35" i="158" s="1"/>
  <c r="CN8" i="156"/>
  <c r="CN35" i="156" s="1"/>
  <c r="DQ5" i="155"/>
  <c r="DQ32" i="155" s="1"/>
  <c r="DQ5" i="158"/>
  <c r="DQ32" i="158" s="1"/>
  <c r="DQ5" i="156"/>
  <c r="DQ32" i="156" s="1"/>
  <c r="DQ5" i="157"/>
  <c r="DQ32" i="157" s="1"/>
  <c r="BO6" i="155"/>
  <c r="BO33" i="155" s="1"/>
  <c r="AQ6" i="158"/>
  <c r="AQ33" i="158" s="1"/>
  <c r="F5" i="144"/>
  <c r="F32" i="144" s="1"/>
  <c r="FD9" i="94"/>
  <c r="EO14" i="136"/>
  <c r="BD11" i="136"/>
  <c r="BY15" i="119"/>
  <c r="BY42" i="119" s="1"/>
  <c r="AH8" i="158"/>
  <c r="AH35" i="158" s="1"/>
  <c r="AH8" i="155"/>
  <c r="AH35" i="155" s="1"/>
  <c r="AH8" i="156"/>
  <c r="AH35" i="156" s="1"/>
  <c r="CU17" i="157"/>
  <c r="CU44" i="157" s="1"/>
  <c r="CU17" i="156"/>
  <c r="CU44" i="156" s="1"/>
  <c r="CU17" i="155"/>
  <c r="CU44" i="155" s="1"/>
  <c r="DF8" i="157"/>
  <c r="DF35" i="157" s="1"/>
  <c r="DF8" i="156"/>
  <c r="DF35" i="156" s="1"/>
  <c r="DF8" i="155"/>
  <c r="DF35" i="155" s="1"/>
  <c r="BE14" i="54"/>
  <c r="BE14" i="138"/>
  <c r="BE41" i="138" s="1"/>
  <c r="BE14" i="137"/>
  <c r="BE41" i="137" s="1"/>
  <c r="BE14" i="135"/>
  <c r="BE14" i="118"/>
  <c r="BE41" i="118" s="1"/>
  <c r="BE14" i="119"/>
  <c r="BE41" i="119" s="1"/>
  <c r="AH14" i="154"/>
  <c r="BE14" i="136"/>
  <c r="BN11" i="138"/>
  <c r="BN38" i="138" s="1"/>
  <c r="BN11" i="119"/>
  <c r="BN38" i="119" s="1"/>
  <c r="BN11" i="95"/>
  <c r="BN11" i="137"/>
  <c r="BN38" i="137" s="1"/>
  <c r="BN11" i="54"/>
  <c r="BN11" i="136"/>
  <c r="BN11" i="94"/>
  <c r="BT9" i="118"/>
  <c r="BT36" i="118" s="1"/>
  <c r="BT9" i="137"/>
  <c r="BT36" i="137" s="1"/>
  <c r="BT9" i="136"/>
  <c r="BT9" i="135"/>
  <c r="AW9" i="154"/>
  <c r="BV8" i="54"/>
  <c r="BV8" i="138"/>
  <c r="BV35" i="138" s="1"/>
  <c r="BV8" i="119"/>
  <c r="BV35" i="119" s="1"/>
  <c r="BV8" i="135"/>
  <c r="BV8" i="136"/>
  <c r="BV8" i="94"/>
  <c r="BV8" i="137"/>
  <c r="BV35" i="137" s="1"/>
  <c r="BV16" i="54"/>
  <c r="AY8" i="154"/>
  <c r="BV8" i="118"/>
  <c r="BV35" i="118" s="1"/>
  <c r="BN8" i="54"/>
  <c r="BN8" i="135"/>
  <c r="BN8" i="136"/>
  <c r="BN8" i="94"/>
  <c r="BN8" i="118"/>
  <c r="BN35" i="118" s="1"/>
  <c r="BN8" i="137"/>
  <c r="BN35" i="137" s="1"/>
  <c r="BN8" i="119"/>
  <c r="BN35" i="119" s="1"/>
  <c r="BF8" i="54"/>
  <c r="BF28" i="54" s="1"/>
  <c r="BF8" i="137"/>
  <c r="BF35" i="137" s="1"/>
  <c r="BF8" i="119"/>
  <c r="BF35" i="119" s="1"/>
  <c r="BF8" i="135"/>
  <c r="BF8" i="136"/>
  <c r="BF8" i="94"/>
  <c r="BF16" i="54"/>
  <c r="BF8" i="95"/>
  <c r="BF13" i="54"/>
  <c r="CW25" i="137"/>
  <c r="CW52" i="137" s="1"/>
  <c r="CW25" i="138"/>
  <c r="CW52" i="138" s="1"/>
  <c r="CW25" i="118"/>
  <c r="CW52" i="118" s="1"/>
  <c r="BZ25" i="154"/>
  <c r="CI20" i="118"/>
  <c r="CI47" i="118" s="1"/>
  <c r="CP17" i="137"/>
  <c r="CP44" i="137" s="1"/>
  <c r="CP17" i="119"/>
  <c r="CP44" i="119" s="1"/>
  <c r="CP17" i="95"/>
  <c r="CR14" i="138"/>
  <c r="CR41" i="138" s="1"/>
  <c r="CR14" i="137"/>
  <c r="CR41" i="137" s="1"/>
  <c r="CR14" i="95"/>
  <c r="CR14" i="118"/>
  <c r="CR41" i="118" s="1"/>
  <c r="BU14" i="154"/>
  <c r="CR14" i="135"/>
  <c r="CR14" i="94"/>
  <c r="CR14" i="119"/>
  <c r="CR41" i="119" s="1"/>
  <c r="CY9" i="137"/>
  <c r="CY36" i="137" s="1"/>
  <c r="CY9" i="138"/>
  <c r="CY36" i="138" s="1"/>
  <c r="CY9" i="119"/>
  <c r="CY36" i="119" s="1"/>
  <c r="CY9" i="135"/>
  <c r="CB9" i="154"/>
  <c r="CY24" i="54"/>
  <c r="CY9" i="118"/>
  <c r="CY36" i="118" s="1"/>
  <c r="CY9" i="95"/>
  <c r="CY9" i="94"/>
  <c r="DF14" i="136"/>
  <c r="DF14" i="94"/>
  <c r="CI14" i="154"/>
  <c r="DF14" i="54"/>
  <c r="DF14" i="138"/>
  <c r="DF41" i="138" s="1"/>
  <c r="DB13" i="54"/>
  <c r="DB8" i="135"/>
  <c r="DB8" i="136"/>
  <c r="DB8" i="94"/>
  <c r="DB8" i="138"/>
  <c r="DB35" i="138" s="1"/>
  <c r="DB8" i="137"/>
  <c r="DB35" i="137" s="1"/>
  <c r="CE8" i="154"/>
  <c r="DB8" i="118"/>
  <c r="DB35" i="118" s="1"/>
  <c r="DB8" i="119"/>
  <c r="DB35" i="119" s="1"/>
  <c r="DI9" i="137"/>
  <c r="DI36" i="137" s="1"/>
  <c r="DI9" i="119"/>
  <c r="DI36" i="119" s="1"/>
  <c r="DI9" i="95"/>
  <c r="DI9" i="118"/>
  <c r="DI36" i="118" s="1"/>
  <c r="CL9" i="154"/>
  <c r="DI22" i="54"/>
  <c r="DI24" i="54"/>
  <c r="DM20" i="54"/>
  <c r="DM20" i="138"/>
  <c r="DM47" i="138" s="1"/>
  <c r="DM20" i="137"/>
  <c r="DM47" i="137" s="1"/>
  <c r="DM20" i="118"/>
  <c r="DM47" i="118" s="1"/>
  <c r="DM20" i="135"/>
  <c r="DM20" i="95"/>
  <c r="DM20" i="136"/>
  <c r="EC17" i="118"/>
  <c r="EC44" i="118" s="1"/>
  <c r="DF17" i="154"/>
  <c r="EC17" i="135"/>
  <c r="EC17" i="119"/>
  <c r="EC44" i="119" s="1"/>
  <c r="EC17" i="138"/>
  <c r="EC44" i="138" s="1"/>
  <c r="DK17" i="54"/>
  <c r="DK17" i="137"/>
  <c r="DK44" i="137" s="1"/>
  <c r="DK17" i="118"/>
  <c r="DK44" i="118" s="1"/>
  <c r="DK17" i="119"/>
  <c r="DK44" i="119" s="1"/>
  <c r="CN17" i="154"/>
  <c r="DK17" i="135"/>
  <c r="DM14" i="54"/>
  <c r="DM14" i="119"/>
  <c r="DM41" i="119" s="1"/>
  <c r="DM14" i="137"/>
  <c r="DM41" i="137" s="1"/>
  <c r="DM14" i="138"/>
  <c r="DM41" i="138" s="1"/>
  <c r="DM14" i="94"/>
  <c r="CP14" i="154"/>
  <c r="DM14" i="136"/>
  <c r="DT11" i="54"/>
  <c r="DT11" i="136"/>
  <c r="DT11" i="94"/>
  <c r="DT11" i="138"/>
  <c r="DT38" i="138" s="1"/>
  <c r="DK9" i="137"/>
  <c r="DK36" i="137" s="1"/>
  <c r="DK9" i="118"/>
  <c r="DK36" i="118" s="1"/>
  <c r="EP23" i="119"/>
  <c r="EP50" i="119" s="1"/>
  <c r="EP23" i="135"/>
  <c r="EO20" i="119"/>
  <c r="EO47" i="119" s="1"/>
  <c r="EO20" i="137"/>
  <c r="EO47" i="137" s="1"/>
  <c r="EO20" i="118"/>
  <c r="EO47" i="118" s="1"/>
  <c r="EO20" i="135"/>
  <c r="EO20" i="136"/>
  <c r="EO20" i="94"/>
  <c r="EO20" i="95"/>
  <c r="DR20" i="154"/>
  <c r="EV17" i="54"/>
  <c r="EV17" i="138"/>
  <c r="EV44" i="138" s="1"/>
  <c r="EV17" i="118"/>
  <c r="EV44" i="118" s="1"/>
  <c r="EV17" i="95"/>
  <c r="EV17" i="135"/>
  <c r="EV17" i="136"/>
  <c r="EV17" i="94"/>
  <c r="EP11" i="54"/>
  <c r="EP11" i="138"/>
  <c r="EP38" i="138" s="1"/>
  <c r="EP11" i="137"/>
  <c r="EP38" i="137" s="1"/>
  <c r="EP11" i="135"/>
  <c r="EP11" i="95"/>
  <c r="EP11" i="136"/>
  <c r="EP11" i="119"/>
  <c r="EP38" i="119" s="1"/>
  <c r="EP11" i="94"/>
  <c r="ES26" i="54"/>
  <c r="ES9" i="138"/>
  <c r="ES36" i="138" s="1"/>
  <c r="ES9" i="137"/>
  <c r="ES36" i="137" s="1"/>
  <c r="ES9" i="119"/>
  <c r="ES36" i="119" s="1"/>
  <c r="ES9" i="135"/>
  <c r="ES9" i="94"/>
  <c r="FE19" i="54"/>
  <c r="FE8" i="138"/>
  <c r="FE35" i="138" s="1"/>
  <c r="FE8" i="119"/>
  <c r="FE35" i="119" s="1"/>
  <c r="FE8" i="95"/>
  <c r="FE16" i="54"/>
  <c r="FE8" i="118"/>
  <c r="FE35" i="118" s="1"/>
  <c r="FE8" i="94"/>
  <c r="EW8" i="119"/>
  <c r="EW35" i="119" s="1"/>
  <c r="EW8" i="137"/>
  <c r="EW35" i="137" s="1"/>
  <c r="EW8" i="95"/>
  <c r="EW8" i="54"/>
  <c r="EW10" i="54"/>
  <c r="EW13" i="54"/>
  <c r="EW19" i="54"/>
  <c r="EW8" i="138"/>
  <c r="EW35" i="138" s="1"/>
  <c r="EO8" i="138"/>
  <c r="EO35" i="138" s="1"/>
  <c r="EO8" i="119"/>
  <c r="EO35" i="119" s="1"/>
  <c r="EO8" i="137"/>
  <c r="EO35" i="137" s="1"/>
  <c r="EO8" i="118"/>
  <c r="EO35" i="118" s="1"/>
  <c r="EO8" i="94"/>
  <c r="DR8" i="154"/>
  <c r="EO8" i="136"/>
  <c r="EO8" i="95"/>
  <c r="EO10" i="54"/>
  <c r="EG8" i="119"/>
  <c r="EG35" i="119" s="1"/>
  <c r="EG8" i="95"/>
  <c r="EG8" i="137"/>
  <c r="EG35" i="137" s="1"/>
  <c r="EG8" i="94"/>
  <c r="DJ8" i="154"/>
  <c r="EG8" i="54"/>
  <c r="EG13" i="54"/>
  <c r="EG8" i="138"/>
  <c r="EG35" i="138" s="1"/>
  <c r="EG8" i="118"/>
  <c r="EG35" i="118" s="1"/>
  <c r="EG19" i="54"/>
  <c r="AV17" i="156"/>
  <c r="AV44" i="156" s="1"/>
  <c r="AV17" i="158"/>
  <c r="AV44" i="158" s="1"/>
  <c r="BT8" i="156"/>
  <c r="BT35" i="156" s="1"/>
  <c r="BT8" i="155"/>
  <c r="BT35" i="155" s="1"/>
  <c r="BG8" i="157"/>
  <c r="BG35" i="157" s="1"/>
  <c r="BG8" i="155"/>
  <c r="BG35" i="155" s="1"/>
  <c r="AQ8" i="154"/>
  <c r="AF8" i="158"/>
  <c r="AF35" i="158" s="1"/>
  <c r="AF8" i="155"/>
  <c r="AF35" i="155" s="1"/>
  <c r="AF8" i="157"/>
  <c r="AF35" i="157" s="1"/>
  <c r="BF6" i="158"/>
  <c r="BF33" i="158" s="1"/>
  <c r="BF6" i="156"/>
  <c r="BF33" i="156" s="1"/>
  <c r="BF6" i="157"/>
  <c r="BF33" i="157" s="1"/>
  <c r="BF6" i="155"/>
  <c r="BF33" i="155" s="1"/>
  <c r="AP6" i="155"/>
  <c r="AP33" i="155" s="1"/>
  <c r="AP6" i="157"/>
  <c r="AP33" i="157" s="1"/>
  <c r="AP6" i="158"/>
  <c r="AP33" i="158" s="1"/>
  <c r="AP6" i="156"/>
  <c r="AP33" i="156" s="1"/>
  <c r="Z6" i="156"/>
  <c r="Z33" i="156" s="1"/>
  <c r="Z6" i="157"/>
  <c r="Z33" i="157" s="1"/>
  <c r="Z6" i="158"/>
  <c r="Z33" i="158" s="1"/>
  <c r="R6" i="156"/>
  <c r="R33" i="156" s="1"/>
  <c r="R6" i="155"/>
  <c r="R33" i="155" s="1"/>
  <c r="R6" i="157"/>
  <c r="R33" i="157" s="1"/>
  <c r="J6" i="155"/>
  <c r="J33" i="155" s="1"/>
  <c r="J6" i="158"/>
  <c r="J33" i="158" s="1"/>
  <c r="BX5" i="157"/>
  <c r="BX32" i="157" s="1"/>
  <c r="BX5" i="156"/>
  <c r="BX32" i="156" s="1"/>
  <c r="BX5" i="155"/>
  <c r="BX32" i="155" s="1"/>
  <c r="BP5" i="155"/>
  <c r="BP32" i="155" s="1"/>
  <c r="BP5" i="158"/>
  <c r="BP32" i="158" s="1"/>
  <c r="BP5" i="157"/>
  <c r="BP32" i="157" s="1"/>
  <c r="BH5" i="158"/>
  <c r="BH32" i="158" s="1"/>
  <c r="BH5" i="156"/>
  <c r="BH32" i="156" s="1"/>
  <c r="AZ5" i="157"/>
  <c r="AZ32" i="157" s="1"/>
  <c r="AZ5" i="155"/>
  <c r="AZ32" i="155" s="1"/>
  <c r="AR5" i="155"/>
  <c r="AR32" i="155" s="1"/>
  <c r="AR5" i="156"/>
  <c r="AR32" i="156" s="1"/>
  <c r="AJ5" i="158"/>
  <c r="AJ32" i="158" s="1"/>
  <c r="AJ5" i="157"/>
  <c r="AJ32" i="157" s="1"/>
  <c r="AJ5" i="155"/>
  <c r="AJ32" i="155" s="1"/>
  <c r="AJ5" i="156"/>
  <c r="AJ32" i="156" s="1"/>
  <c r="AB5" i="156"/>
  <c r="AB32" i="156" s="1"/>
  <c r="AB5" i="155"/>
  <c r="AB32" i="155" s="1"/>
  <c r="AB5" i="158"/>
  <c r="AB32" i="158" s="1"/>
  <c r="AB5" i="157"/>
  <c r="AB32" i="157" s="1"/>
  <c r="L5" i="156"/>
  <c r="L32" i="156" s="1"/>
  <c r="L5" i="158"/>
  <c r="L32" i="158" s="1"/>
  <c r="L5" i="157"/>
  <c r="L32" i="157" s="1"/>
  <c r="L5" i="155"/>
  <c r="L32" i="155" s="1"/>
  <c r="D5" i="158"/>
  <c r="D32" i="158" s="1"/>
  <c r="D5" i="157"/>
  <c r="D32" i="157" s="1"/>
  <c r="CO18" i="157"/>
  <c r="CO45" i="157" s="1"/>
  <c r="CO18" i="156"/>
  <c r="CO45" i="156" s="1"/>
  <c r="CO18" i="158"/>
  <c r="CO45" i="158" s="1"/>
  <c r="BZ9" i="157"/>
  <c r="BZ36" i="157" s="1"/>
  <c r="DC8" i="155"/>
  <c r="DC35" i="155" s="1"/>
  <c r="CL8" i="157"/>
  <c r="CL35" i="157" s="1"/>
  <c r="CL8" i="158"/>
  <c r="CL35" i="158" s="1"/>
  <c r="AV17" i="157"/>
  <c r="AV44" i="157" s="1"/>
  <c r="AX6" i="157"/>
  <c r="AX33" i="157" s="1"/>
  <c r="BV6" i="156"/>
  <c r="BV33" i="156" s="1"/>
  <c r="AH6" i="156"/>
  <c r="AH33" i="156" s="1"/>
  <c r="E6" i="143"/>
  <c r="E33" i="143" s="1"/>
  <c r="E6" i="145"/>
  <c r="E33" i="145" s="1"/>
  <c r="L5" i="106"/>
  <c r="L32" i="106" s="1"/>
  <c r="L5" i="144"/>
  <c r="L32" i="144" s="1"/>
  <c r="L5" i="143"/>
  <c r="L32" i="143" s="1"/>
  <c r="D5" i="106"/>
  <c r="D32" i="106" s="1"/>
  <c r="D5" i="145"/>
  <c r="D32" i="145" s="1"/>
  <c r="D5" i="144"/>
  <c r="D32" i="144" s="1"/>
  <c r="D5" i="143"/>
  <c r="D32" i="143" s="1"/>
  <c r="L5" i="145"/>
  <c r="L32" i="145" s="1"/>
  <c r="E6" i="144"/>
  <c r="E33" i="144" s="1"/>
  <c r="ES9" i="136"/>
  <c r="CI20" i="95"/>
  <c r="BE14" i="95"/>
  <c r="DM14" i="118"/>
  <c r="DM41" i="118" s="1"/>
  <c r="DM20" i="119"/>
  <c r="DM47" i="119" s="1"/>
  <c r="BN19" i="54"/>
  <c r="BD17" i="54"/>
  <c r="BD17" i="95"/>
  <c r="BD17" i="135"/>
  <c r="BD17" i="136"/>
  <c r="BD17" i="94"/>
  <c r="BD17" i="118"/>
  <c r="BD44" i="118" s="1"/>
  <c r="AG17" i="154"/>
  <c r="BS14" i="138"/>
  <c r="BS41" i="138" s="1"/>
  <c r="BS14" i="94"/>
  <c r="BS14" i="118"/>
  <c r="BS41" i="118" s="1"/>
  <c r="AV14" i="154"/>
  <c r="BS14" i="136"/>
  <c r="BD14" i="138"/>
  <c r="BD41" i="138" s="1"/>
  <c r="BD14" i="137"/>
  <c r="BD41" i="137" s="1"/>
  <c r="BD14" i="119"/>
  <c r="BD41" i="119" s="1"/>
  <c r="BD14" i="118"/>
  <c r="BD41" i="118" s="1"/>
  <c r="BD14" i="136"/>
  <c r="BD14" i="94"/>
  <c r="BD14" i="54"/>
  <c r="AG14" i="154"/>
  <c r="BM11" i="54"/>
  <c r="BM11" i="118"/>
  <c r="BM38" i="118" s="1"/>
  <c r="BM11" i="119"/>
  <c r="BM38" i="119" s="1"/>
  <c r="BM11" i="95"/>
  <c r="AP11" i="154"/>
  <c r="BM11" i="137"/>
  <c r="BM38" i="137" s="1"/>
  <c r="BM11" i="94"/>
  <c r="BM11" i="138"/>
  <c r="BM38" i="138" s="1"/>
  <c r="BM11" i="136"/>
  <c r="BM11" i="135"/>
  <c r="BS9" i="137"/>
  <c r="BS36" i="137" s="1"/>
  <c r="BS9" i="119"/>
  <c r="BS36" i="119" s="1"/>
  <c r="BS9" i="94"/>
  <c r="BS9" i="135"/>
  <c r="BS9" i="136"/>
  <c r="BS9" i="95"/>
  <c r="AV9" i="154"/>
  <c r="BU8" i="54"/>
  <c r="BU8" i="119"/>
  <c r="BU35" i="119" s="1"/>
  <c r="BU8" i="138"/>
  <c r="BU35" i="138" s="1"/>
  <c r="BU8" i="137"/>
  <c r="BU35" i="137" s="1"/>
  <c r="BU8" i="95"/>
  <c r="BU8" i="118"/>
  <c r="BU35" i="118" s="1"/>
  <c r="BU8" i="94"/>
  <c r="BU16" i="54"/>
  <c r="AX8" i="154"/>
  <c r="BU8" i="136"/>
  <c r="BM8" i="54"/>
  <c r="BM8" i="119"/>
  <c r="BM35" i="119" s="1"/>
  <c r="BM8" i="136"/>
  <c r="BM8" i="118"/>
  <c r="BM35" i="118" s="1"/>
  <c r="BM8" i="138"/>
  <c r="BM35" i="138" s="1"/>
  <c r="BE8" i="54"/>
  <c r="BE24" i="54" s="1"/>
  <c r="BE8" i="138"/>
  <c r="BE35" i="138" s="1"/>
  <c r="BE8" i="119"/>
  <c r="BE35" i="119" s="1"/>
  <c r="BE8" i="137"/>
  <c r="BE35" i="137" s="1"/>
  <c r="BE8" i="136"/>
  <c r="BE16" i="54"/>
  <c r="BE8" i="135"/>
  <c r="BE8" i="95"/>
  <c r="CP25" i="95"/>
  <c r="CP25" i="137"/>
  <c r="CP52" i="137" s="1"/>
  <c r="CP25" i="119"/>
  <c r="CP52" i="119" s="1"/>
  <c r="CP25" i="136"/>
  <c r="CP25" i="135"/>
  <c r="CH20" i="138"/>
  <c r="CH47" i="138" s="1"/>
  <c r="CH20" i="137"/>
  <c r="CH47" i="137" s="1"/>
  <c r="CH20" i="94"/>
  <c r="CH20" i="54"/>
  <c r="CH20" i="119"/>
  <c r="CH47" i="119" s="1"/>
  <c r="CO17" i="118"/>
  <c r="CO44" i="118" s="1"/>
  <c r="CO17" i="119"/>
  <c r="CO44" i="119" s="1"/>
  <c r="CO17" i="136"/>
  <c r="CO17" i="138"/>
  <c r="CO44" i="138" s="1"/>
  <c r="CO17" i="94"/>
  <c r="BR17" i="154"/>
  <c r="CO17" i="54"/>
  <c r="CO17" i="95"/>
  <c r="CO17" i="137"/>
  <c r="CO44" i="137" s="1"/>
  <c r="CO15" i="137"/>
  <c r="CO42" i="137" s="1"/>
  <c r="CP14" i="138"/>
  <c r="CP41" i="138" s="1"/>
  <c r="CP14" i="119"/>
  <c r="CP41" i="119" s="1"/>
  <c r="CP14" i="95"/>
  <c r="CP14" i="135"/>
  <c r="CP14" i="136"/>
  <c r="CP14" i="94"/>
  <c r="CP14" i="54"/>
  <c r="BS14" i="154"/>
  <c r="CP14" i="137"/>
  <c r="CP41" i="137" s="1"/>
  <c r="CJ11" i="137"/>
  <c r="CJ38" i="137" s="1"/>
  <c r="BM11" i="154"/>
  <c r="CJ11" i="54"/>
  <c r="CX9" i="137"/>
  <c r="CX36" i="137" s="1"/>
  <c r="CX9" i="138"/>
  <c r="CX36" i="138" s="1"/>
  <c r="CX9" i="119"/>
  <c r="CX36" i="119" s="1"/>
  <c r="CX9" i="135"/>
  <c r="CX9" i="118"/>
  <c r="CX36" i="118" s="1"/>
  <c r="CX9" i="94"/>
  <c r="CA9" i="138"/>
  <c r="CA36" i="138" s="1"/>
  <c r="CU8" i="54"/>
  <c r="CU8" i="138"/>
  <c r="CU35" i="138" s="1"/>
  <c r="CU8" i="119"/>
  <c r="CU35" i="119" s="1"/>
  <c r="BX8" i="154"/>
  <c r="CU8" i="94"/>
  <c r="CU8" i="137"/>
  <c r="CU35" i="137" s="1"/>
  <c r="CM8" i="54"/>
  <c r="CM8" i="95"/>
  <c r="CM8" i="138"/>
  <c r="CM35" i="138" s="1"/>
  <c r="CM8" i="119"/>
  <c r="CM35" i="119" s="1"/>
  <c r="CM8" i="94"/>
  <c r="CM8" i="118"/>
  <c r="CM35" i="118" s="1"/>
  <c r="CE8" i="54"/>
  <c r="CE8" i="137"/>
  <c r="CE35" i="137" s="1"/>
  <c r="CE8" i="119"/>
  <c r="CE35" i="119" s="1"/>
  <c r="CE8" i="118"/>
  <c r="CE35" i="118" s="1"/>
  <c r="CE8" i="94"/>
  <c r="CE8" i="95"/>
  <c r="CE8" i="136"/>
  <c r="CE8" i="138"/>
  <c r="CE35" i="138" s="1"/>
  <c r="CE8" i="135"/>
  <c r="DA29" i="138"/>
  <c r="DA56" i="138" s="1"/>
  <c r="DA29" i="95"/>
  <c r="DA29" i="118"/>
  <c r="DA56" i="118" s="1"/>
  <c r="DA29" i="135"/>
  <c r="DA29" i="136"/>
  <c r="DA29" i="137"/>
  <c r="DA56" i="137" s="1"/>
  <c r="DA14" i="137"/>
  <c r="DA41" i="137" s="1"/>
  <c r="DA14" i="95"/>
  <c r="DE14" i="137"/>
  <c r="DE41" i="137" s="1"/>
  <c r="DE14" i="119"/>
  <c r="DE41" i="119" s="1"/>
  <c r="DE14" i="136"/>
  <c r="DE14" i="138"/>
  <c r="DE41" i="138" s="1"/>
  <c r="DB8" i="54"/>
  <c r="DI28" i="54"/>
  <c r="DI8" i="137"/>
  <c r="DI35" i="137" s="1"/>
  <c r="DI8" i="119"/>
  <c r="DI35" i="119" s="1"/>
  <c r="DI8" i="118"/>
  <c r="DI35" i="118" s="1"/>
  <c r="DI8" i="135"/>
  <c r="DI8" i="95"/>
  <c r="DI10" i="54"/>
  <c r="DI8" i="138"/>
  <c r="DI35" i="138" s="1"/>
  <c r="DL20" i="54"/>
  <c r="DL20" i="138"/>
  <c r="DL47" i="138" s="1"/>
  <c r="DL20" i="118"/>
  <c r="DL47" i="118" s="1"/>
  <c r="DL20" i="135"/>
  <c r="DL20" i="95"/>
  <c r="EB17" i="138"/>
  <c r="EB44" i="138" s="1"/>
  <c r="EB17" i="137"/>
  <c r="EB44" i="137" s="1"/>
  <c r="EB17" i="119"/>
  <c r="EB44" i="119" s="1"/>
  <c r="EB17" i="135"/>
  <c r="EB17" i="136"/>
  <c r="EB17" i="54"/>
  <c r="EB17" i="118"/>
  <c r="EB44" i="118" s="1"/>
  <c r="DW14" i="54"/>
  <c r="DW14" i="137"/>
  <c r="DW41" i="137" s="1"/>
  <c r="DW14" i="138"/>
  <c r="DW41" i="138" s="1"/>
  <c r="DW14" i="94"/>
  <c r="DW14" i="119"/>
  <c r="DW41" i="119" s="1"/>
  <c r="DW14" i="135"/>
  <c r="DW14" i="136"/>
  <c r="DW14" i="95"/>
  <c r="DW14" i="118"/>
  <c r="DW41" i="118" s="1"/>
  <c r="DJ14" i="138"/>
  <c r="DJ41" i="138" s="1"/>
  <c r="DJ14" i="95"/>
  <c r="DJ14" i="119"/>
  <c r="DJ41" i="119" s="1"/>
  <c r="DJ14" i="135"/>
  <c r="DJ14" i="136"/>
  <c r="DJ14" i="94"/>
  <c r="DJ14" i="54"/>
  <c r="DS11" i="54"/>
  <c r="DS11" i="119"/>
  <c r="DS38" i="119" s="1"/>
  <c r="DS11" i="94"/>
  <c r="DS11" i="138"/>
  <c r="DS38" i="138" s="1"/>
  <c r="DS11" i="136"/>
  <c r="CV11" i="154"/>
  <c r="EN20" i="138"/>
  <c r="EN47" i="138" s="1"/>
  <c r="EN20" i="137"/>
  <c r="EN47" i="137" s="1"/>
  <c r="EN20" i="135"/>
  <c r="EN20" i="118"/>
  <c r="EN47" i="118" s="1"/>
  <c r="EN20" i="95"/>
  <c r="EN20" i="136"/>
  <c r="DQ20" i="154"/>
  <c r="EN20" i="119"/>
  <c r="EN47" i="119" s="1"/>
  <c r="EO16" i="54"/>
  <c r="EI11" i="54"/>
  <c r="EI11" i="138"/>
  <c r="EI38" i="138" s="1"/>
  <c r="EI11" i="119"/>
  <c r="EI38" i="119" s="1"/>
  <c r="EI11" i="95"/>
  <c r="EI11" i="118"/>
  <c r="EI38" i="118" s="1"/>
  <c r="EP24" i="54"/>
  <c r="EP9" i="119"/>
  <c r="EP36" i="119" s="1"/>
  <c r="EP9" i="138"/>
  <c r="EP36" i="138" s="1"/>
  <c r="EP9" i="136"/>
  <c r="EP9" i="94"/>
  <c r="EP9" i="137"/>
  <c r="EP36" i="137" s="1"/>
  <c r="FD8" i="118"/>
  <c r="FD35" i="118" s="1"/>
  <c r="FD8" i="135"/>
  <c r="FD13" i="54"/>
  <c r="FD8" i="138"/>
  <c r="FD35" i="138" s="1"/>
  <c r="FD8" i="94"/>
  <c r="FD8" i="95"/>
  <c r="FD19" i="54"/>
  <c r="FD8" i="137"/>
  <c r="FD35" i="137" s="1"/>
  <c r="EV8" i="137"/>
  <c r="EV35" i="137" s="1"/>
  <c r="EV8" i="95"/>
  <c r="EV8" i="119"/>
  <c r="EV35" i="119" s="1"/>
  <c r="EV10" i="54"/>
  <c r="EV8" i="138"/>
  <c r="EV35" i="138" s="1"/>
  <c r="EV8" i="54"/>
  <c r="EV8" i="136"/>
  <c r="EN8" i="138"/>
  <c r="EN35" i="138" s="1"/>
  <c r="EN8" i="95"/>
  <c r="EN8" i="137"/>
  <c r="EN35" i="137" s="1"/>
  <c r="EN8" i="136"/>
  <c r="EN8" i="135"/>
  <c r="EN8" i="94"/>
  <c r="EN13" i="54"/>
  <c r="EN8" i="119"/>
  <c r="EN35" i="119" s="1"/>
  <c r="EN10" i="54"/>
  <c r="EN8" i="118"/>
  <c r="EN35" i="118" s="1"/>
  <c r="EF8" i="138"/>
  <c r="EF35" i="138" s="1"/>
  <c r="EF8" i="137"/>
  <c r="EF35" i="137" s="1"/>
  <c r="EF8" i="94"/>
  <c r="EF8" i="118"/>
  <c r="EF35" i="118" s="1"/>
  <c r="EF8" i="119"/>
  <c r="EF35" i="119" s="1"/>
  <c r="EF19" i="54"/>
  <c r="EF8" i="135"/>
  <c r="EF8" i="136"/>
  <c r="BS8" i="155"/>
  <c r="BS35" i="155" s="1"/>
  <c r="BS8" i="157"/>
  <c r="BS35" i="157" s="1"/>
  <c r="BD8" i="158"/>
  <c r="BD35" i="158" s="1"/>
  <c r="BD8" i="155"/>
  <c r="BD35" i="155" s="1"/>
  <c r="BD8" i="157"/>
  <c r="BD35" i="157" s="1"/>
  <c r="BD8" i="156"/>
  <c r="BD35" i="156" s="1"/>
  <c r="AP8" i="154"/>
  <c r="BU6" i="155"/>
  <c r="BU33" i="155" s="1"/>
  <c r="BU6" i="158"/>
  <c r="BU33" i="158" s="1"/>
  <c r="BU6" i="156"/>
  <c r="BU33" i="156" s="1"/>
  <c r="BE6" i="157"/>
  <c r="BE33" i="157" s="1"/>
  <c r="BE6" i="156"/>
  <c r="BE33" i="156" s="1"/>
  <c r="AW6" i="158"/>
  <c r="AW33" i="158" s="1"/>
  <c r="AW6" i="156"/>
  <c r="AW33" i="156" s="1"/>
  <c r="AO6" i="158"/>
  <c r="AO33" i="158" s="1"/>
  <c r="AO6" i="155"/>
  <c r="AO33" i="155" s="1"/>
  <c r="AO6" i="157"/>
  <c r="AO33" i="157" s="1"/>
  <c r="AG6" i="155"/>
  <c r="AG33" i="155" s="1"/>
  <c r="AG6" i="157"/>
  <c r="AG33" i="157" s="1"/>
  <c r="Q6" i="156"/>
  <c r="Q33" i="156" s="1"/>
  <c r="Q6" i="157"/>
  <c r="Q33" i="157" s="1"/>
  <c r="I6" i="158"/>
  <c r="I33" i="158" s="1"/>
  <c r="I6" i="156"/>
  <c r="I33" i="156" s="1"/>
  <c r="BW5" i="156"/>
  <c r="BW32" i="156" s="1"/>
  <c r="BW5" i="155"/>
  <c r="BW32" i="155" s="1"/>
  <c r="BO5" i="158"/>
  <c r="BO32" i="158" s="1"/>
  <c r="BO5" i="157"/>
  <c r="BO32" i="157" s="1"/>
  <c r="BG5" i="155"/>
  <c r="BG32" i="155" s="1"/>
  <c r="BG5" i="156"/>
  <c r="BG32" i="156" s="1"/>
  <c r="AY5" i="158"/>
  <c r="AY32" i="158" s="1"/>
  <c r="AY5" i="155"/>
  <c r="AY32" i="155" s="1"/>
  <c r="AQ5" i="157"/>
  <c r="AQ32" i="157" s="1"/>
  <c r="AQ5" i="156"/>
  <c r="AQ32" i="156" s="1"/>
  <c r="AQ5" i="158"/>
  <c r="AQ32" i="158" s="1"/>
  <c r="AI5" i="155"/>
  <c r="AI32" i="155" s="1"/>
  <c r="AI5" i="157"/>
  <c r="AI32" i="157" s="1"/>
  <c r="AI5" i="156"/>
  <c r="AI32" i="156" s="1"/>
  <c r="AA5" i="155"/>
  <c r="AA32" i="155" s="1"/>
  <c r="AA5" i="158"/>
  <c r="AA32" i="158" s="1"/>
  <c r="AA5" i="157"/>
  <c r="AA32" i="157" s="1"/>
  <c r="C5" i="157"/>
  <c r="C32" i="157" s="1"/>
  <c r="C5" i="156"/>
  <c r="C32" i="156" s="1"/>
  <c r="C5" i="158"/>
  <c r="C32" i="158" s="1"/>
  <c r="CD20" i="157"/>
  <c r="CD47" i="157" s="1"/>
  <c r="CD20" i="158"/>
  <c r="CD47" i="158" s="1"/>
  <c r="CD20" i="155"/>
  <c r="CD47" i="155" s="1"/>
  <c r="CM14" i="154"/>
  <c r="DQ8" i="154"/>
  <c r="BN6" i="157"/>
  <c r="BN33" i="157" s="1"/>
  <c r="AW6" i="157"/>
  <c r="AW33" i="157" s="1"/>
  <c r="Z6" i="155"/>
  <c r="Z33" i="155" s="1"/>
  <c r="DS8" i="158"/>
  <c r="DS35" i="158" s="1"/>
  <c r="BX5" i="158"/>
  <c r="BX32" i="158" s="1"/>
  <c r="DC8" i="156"/>
  <c r="DC35" i="156" s="1"/>
  <c r="BN6" i="156"/>
  <c r="BN33" i="156" s="1"/>
  <c r="AX6" i="156"/>
  <c r="AX33" i="156" s="1"/>
  <c r="AG6" i="156"/>
  <c r="AG33" i="156" s="1"/>
  <c r="D5" i="156"/>
  <c r="D32" i="156" s="1"/>
  <c r="EW8" i="94"/>
  <c r="BM8" i="94"/>
  <c r="CM8" i="136"/>
  <c r="EI11" i="135"/>
  <c r="EP9" i="135"/>
  <c r="EO8" i="135"/>
  <c r="CH20" i="95"/>
  <c r="BD14" i="95"/>
  <c r="CX9" i="95"/>
  <c r="BS9" i="118"/>
  <c r="BS36" i="118" s="1"/>
  <c r="BF8" i="118"/>
  <c r="BF35" i="118" s="1"/>
  <c r="DA14" i="119"/>
  <c r="DA41" i="119" s="1"/>
  <c r="BS14" i="119"/>
  <c r="BS41" i="119" s="1"/>
  <c r="EO20" i="138"/>
  <c r="EO47" i="138" s="1"/>
  <c r="BN8" i="138"/>
  <c r="BN35" i="138" s="1"/>
  <c r="BM19" i="54"/>
  <c r="BC17" i="54"/>
  <c r="BC17" i="119"/>
  <c r="BC44" i="119" s="1"/>
  <c r="BC17" i="118"/>
  <c r="BC44" i="118" s="1"/>
  <c r="BC17" i="138"/>
  <c r="BC44" i="138" s="1"/>
  <c r="BC17" i="94"/>
  <c r="BC17" i="136"/>
  <c r="BC17" i="135"/>
  <c r="AF17" i="154"/>
  <c r="BO14" i="54"/>
  <c r="BO14" i="118"/>
  <c r="BO41" i="118" s="1"/>
  <c r="BO14" i="138"/>
  <c r="BO41" i="138" s="1"/>
  <c r="BO14" i="137"/>
  <c r="BO41" i="137" s="1"/>
  <c r="BO14" i="119"/>
  <c r="BO41" i="119" s="1"/>
  <c r="BO14" i="135"/>
  <c r="AR14" i="154"/>
  <c r="BO14" i="136"/>
  <c r="BO14" i="94"/>
  <c r="BC14" i="118"/>
  <c r="BC41" i="118" s="1"/>
  <c r="BC14" i="136"/>
  <c r="BC14" i="94"/>
  <c r="BY29" i="138"/>
  <c r="BY56" i="138" s="1"/>
  <c r="BY29" i="95"/>
  <c r="BY29" i="119"/>
  <c r="BY56" i="119" s="1"/>
  <c r="BY29" i="118"/>
  <c r="BY56" i="118" s="1"/>
  <c r="BY29" i="137"/>
  <c r="BY56" i="137" s="1"/>
  <c r="BY29" i="135"/>
  <c r="BY29" i="136"/>
  <c r="CO25" i="138"/>
  <c r="CO52" i="138" s="1"/>
  <c r="CO25" i="95"/>
  <c r="CO25" i="135"/>
  <c r="CO25" i="136"/>
  <c r="CO25" i="94"/>
  <c r="CO25" i="118"/>
  <c r="CO52" i="118" s="1"/>
  <c r="CW21" i="138"/>
  <c r="CW48" i="138" s="1"/>
  <c r="CW21" i="94"/>
  <c r="CW21" i="119"/>
  <c r="CW48" i="119" s="1"/>
  <c r="CW21" i="136"/>
  <c r="BZ21" i="138"/>
  <c r="BZ48" i="138" s="1"/>
  <c r="BZ21" i="137"/>
  <c r="BZ48" i="137" s="1"/>
  <c r="BZ21" i="135"/>
  <c r="BZ21" i="95"/>
  <c r="BZ21" i="136"/>
  <c r="BZ21" i="119"/>
  <c r="BZ48" i="119" s="1"/>
  <c r="BC21" i="154"/>
  <c r="BZ21" i="118"/>
  <c r="BZ48" i="118" s="1"/>
  <c r="CG20" i="137"/>
  <c r="CG47" i="137" s="1"/>
  <c r="CG20" i="94"/>
  <c r="BJ20" i="154"/>
  <c r="CG20" i="136"/>
  <c r="CG20" i="119"/>
  <c r="CG47" i="119" s="1"/>
  <c r="CG20" i="118"/>
  <c r="CG47" i="118" s="1"/>
  <c r="CG20" i="95"/>
  <c r="CJ17" i="135"/>
  <c r="CO14" i="119"/>
  <c r="CO41" i="119" s="1"/>
  <c r="CO14" i="118"/>
  <c r="CO41" i="118" s="1"/>
  <c r="CO14" i="135"/>
  <c r="BR14" i="154"/>
  <c r="CO14" i="137"/>
  <c r="CO41" i="137" s="1"/>
  <c r="CO14" i="95"/>
  <c r="CW12" i="137"/>
  <c r="CW39" i="137" s="1"/>
  <c r="CW12" i="95"/>
  <c r="CW12" i="135"/>
  <c r="CW12" i="136"/>
  <c r="CW12" i="94"/>
  <c r="BZ12" i="154"/>
  <c r="CW12" i="138"/>
  <c r="CW39" i="138" s="1"/>
  <c r="CW12" i="118"/>
  <c r="CW39" i="118" s="1"/>
  <c r="CW12" i="119"/>
  <c r="CW39" i="119" s="1"/>
  <c r="CA12" i="138"/>
  <c r="CA39" i="138" s="1"/>
  <c r="CA12" i="137"/>
  <c r="CA39" i="137" s="1"/>
  <c r="CA12" i="119"/>
  <c r="CA39" i="119" s="1"/>
  <c r="CA12" i="135"/>
  <c r="BD12" i="154"/>
  <c r="CA12" i="118"/>
  <c r="CA39" i="118" s="1"/>
  <c r="CA12" i="136"/>
  <c r="CA12" i="94"/>
  <c r="CI11" i="94"/>
  <c r="BL11" i="154"/>
  <c r="CI11" i="54"/>
  <c r="CI11" i="136"/>
  <c r="BZ9" i="138"/>
  <c r="BZ36" i="138" s="1"/>
  <c r="BZ9" i="137"/>
  <c r="BZ36" i="137" s="1"/>
  <c r="BZ9" i="119"/>
  <c r="BZ36" i="119" s="1"/>
  <c r="BZ9" i="95"/>
  <c r="CT8" i="54"/>
  <c r="CT26" i="54" s="1"/>
  <c r="CT8" i="138"/>
  <c r="CT35" i="138" s="1"/>
  <c r="CT8" i="135"/>
  <c r="CT8" i="136"/>
  <c r="CT8" i="94"/>
  <c r="BW8" i="154"/>
  <c r="CT8" i="137"/>
  <c r="CT35" i="137" s="1"/>
  <c r="CL8" i="54"/>
  <c r="CL8" i="138"/>
  <c r="CL35" i="138" s="1"/>
  <c r="CL8" i="135"/>
  <c r="CL8" i="136"/>
  <c r="CL8" i="94"/>
  <c r="CL8" i="95"/>
  <c r="CL8" i="137"/>
  <c r="CL35" i="137" s="1"/>
  <c r="CL8" i="119"/>
  <c r="CL35" i="119" s="1"/>
  <c r="BO8" i="154"/>
  <c r="CL8" i="118"/>
  <c r="CL35" i="118" s="1"/>
  <c r="CD8" i="54"/>
  <c r="CD8" i="137"/>
  <c r="CD35" i="137" s="1"/>
  <c r="CD8" i="95"/>
  <c r="CD8" i="135"/>
  <c r="CD8" i="136"/>
  <c r="CD8" i="94"/>
  <c r="CD8" i="118"/>
  <c r="CD35" i="118" s="1"/>
  <c r="CD8" i="138"/>
  <c r="CD35" i="138" s="1"/>
  <c r="DA12" i="138"/>
  <c r="DA39" i="138" s="1"/>
  <c r="DA12" i="137"/>
  <c r="DA39" i="137" s="1"/>
  <c r="DA12" i="136"/>
  <c r="DA12" i="94"/>
  <c r="DA12" i="119"/>
  <c r="DA39" i="119" s="1"/>
  <c r="CD12" i="154"/>
  <c r="DH16" i="54"/>
  <c r="DH8" i="95"/>
  <c r="DH8" i="138"/>
  <c r="DH35" i="138" s="1"/>
  <c r="DH8" i="136"/>
  <c r="CK8" i="154"/>
  <c r="DI26" i="54"/>
  <c r="DK20" i="118"/>
  <c r="DK47" i="118" s="1"/>
  <c r="DK20" i="95"/>
  <c r="DK20" i="138"/>
  <c r="DK47" i="138" s="1"/>
  <c r="EA17" i="54"/>
  <c r="EA17" i="138"/>
  <c r="EA44" i="138" s="1"/>
  <c r="EA17" i="137"/>
  <c r="EA44" i="137" s="1"/>
  <c r="EA17" i="136"/>
  <c r="EA17" i="94"/>
  <c r="EA17" i="119"/>
  <c r="EA44" i="119" s="1"/>
  <c r="EA17" i="118"/>
  <c r="EA44" i="118" s="1"/>
  <c r="EA17" i="135"/>
  <c r="DV14" i="54"/>
  <c r="DV14" i="138"/>
  <c r="DV41" i="138" s="1"/>
  <c r="DV14" i="95"/>
  <c r="DV14" i="135"/>
  <c r="DV14" i="136"/>
  <c r="DV14" i="94"/>
  <c r="CY14" i="154"/>
  <c r="DV14" i="137"/>
  <c r="DV41" i="137" s="1"/>
  <c r="DV14" i="118"/>
  <c r="DV41" i="118" s="1"/>
  <c r="DR11" i="54"/>
  <c r="DR11" i="138"/>
  <c r="DR38" i="138" s="1"/>
  <c r="DR11" i="137"/>
  <c r="DR38" i="137" s="1"/>
  <c r="DR11" i="94"/>
  <c r="DR11" i="136"/>
  <c r="CU11" i="154"/>
  <c r="DR11" i="119"/>
  <c r="DR38" i="119" s="1"/>
  <c r="DR11" i="95"/>
  <c r="DR11" i="135"/>
  <c r="EC8" i="54"/>
  <c r="EC8" i="138"/>
  <c r="EC35" i="138" s="1"/>
  <c r="EC8" i="95"/>
  <c r="EC8" i="135"/>
  <c r="EC8" i="118"/>
  <c r="EC35" i="118" s="1"/>
  <c r="EC8" i="136"/>
  <c r="EC8" i="94"/>
  <c r="DU8" i="54"/>
  <c r="DU26" i="54" s="1"/>
  <c r="DU8" i="137"/>
  <c r="DU35" i="137" s="1"/>
  <c r="DU8" i="118"/>
  <c r="DU35" i="118" s="1"/>
  <c r="DU16" i="54"/>
  <c r="DU8" i="95"/>
  <c r="DU8" i="119"/>
  <c r="DU35" i="119" s="1"/>
  <c r="CX8" i="154"/>
  <c r="DM8" i="54"/>
  <c r="DM8" i="138"/>
  <c r="DM35" i="138" s="1"/>
  <c r="CP8" i="154"/>
  <c r="DM8" i="136"/>
  <c r="DM8" i="135"/>
  <c r="DM8" i="94"/>
  <c r="EN16" i="54"/>
  <c r="FE13" i="54"/>
  <c r="EH11" i="54"/>
  <c r="EH11" i="95"/>
  <c r="EH11" i="119"/>
  <c r="EH38" i="119" s="1"/>
  <c r="EH11" i="94"/>
  <c r="EH11" i="138"/>
  <c r="EH38" i="138" s="1"/>
  <c r="EH11" i="137"/>
  <c r="EH38" i="137" s="1"/>
  <c r="EO8" i="54"/>
  <c r="AN20" i="158"/>
  <c r="AN47" i="158" s="1"/>
  <c r="AN20" i="155"/>
  <c r="AN47" i="155" s="1"/>
  <c r="AN20" i="157"/>
  <c r="AN47" i="157" s="1"/>
  <c r="BQ8" i="158"/>
  <c r="BQ35" i="158" s="1"/>
  <c r="BQ8" i="157"/>
  <c r="BQ35" i="157" s="1"/>
  <c r="BC8" i="158"/>
  <c r="BC35" i="158" s="1"/>
  <c r="BC8" i="155"/>
  <c r="BC35" i="155" s="1"/>
  <c r="BC8" i="157"/>
  <c r="BC35" i="157" s="1"/>
  <c r="BC8" i="156"/>
  <c r="BC35" i="156" s="1"/>
  <c r="CD29" i="154"/>
  <c r="CH8" i="155"/>
  <c r="CH35" i="155" s="1"/>
  <c r="CH8" i="157"/>
  <c r="CH35" i="157" s="1"/>
  <c r="BM6" i="157"/>
  <c r="BM33" i="157" s="1"/>
  <c r="BW5" i="157"/>
  <c r="BW32" i="157" s="1"/>
  <c r="K5" i="157"/>
  <c r="K32" i="157" s="1"/>
  <c r="BE6" i="155"/>
  <c r="BE33" i="155" s="1"/>
  <c r="Y6" i="155"/>
  <c r="Y33" i="155" s="1"/>
  <c r="BH5" i="155"/>
  <c r="BH32" i="155" s="1"/>
  <c r="AQ5" i="155"/>
  <c r="AQ32" i="155" s="1"/>
  <c r="BT8" i="158"/>
  <c r="BT35" i="158" s="1"/>
  <c r="R6" i="158"/>
  <c r="R33" i="158" s="1"/>
  <c r="BW5" i="158"/>
  <c r="BW32" i="158" s="1"/>
  <c r="AR5" i="158"/>
  <c r="AR32" i="158" s="1"/>
  <c r="CH8" i="156"/>
  <c r="CH35" i="156" s="1"/>
  <c r="BG8" i="156"/>
  <c r="BG35" i="156" s="1"/>
  <c r="BM6" i="156"/>
  <c r="BM33" i="156" s="1"/>
  <c r="EV8" i="94"/>
  <c r="CW21" i="135"/>
  <c r="EH11" i="135"/>
  <c r="CJ11" i="135"/>
  <c r="BN11" i="135"/>
  <c r="DU8" i="135"/>
  <c r="BC14" i="95"/>
  <c r="DA12" i="95"/>
  <c r="CU8" i="95"/>
  <c r="DJ14" i="118"/>
  <c r="DJ41" i="118" s="1"/>
  <c r="DT11" i="118"/>
  <c r="DT38" i="118" s="1"/>
  <c r="BN11" i="118"/>
  <c r="BN38" i="118" s="1"/>
  <c r="DH8" i="118"/>
  <c r="DH35" i="118" s="1"/>
  <c r="BE8" i="118"/>
  <c r="BE35" i="118" s="1"/>
  <c r="EV17" i="119"/>
  <c r="EV44" i="119" s="1"/>
  <c r="DV14" i="119"/>
  <c r="DV41" i="119" s="1"/>
  <c r="EC17" i="137"/>
  <c r="EC44" i="137" s="1"/>
  <c r="DS11" i="137"/>
  <c r="DS38" i="137" s="1"/>
  <c r="FE8" i="137"/>
  <c r="FE35" i="137" s="1"/>
  <c r="CI11" i="138"/>
  <c r="CI38" i="138" s="1"/>
  <c r="DI9" i="138"/>
  <c r="DI36" i="138" s="1"/>
  <c r="BF8" i="138"/>
  <c r="BF35" i="138" s="1"/>
  <c r="BL29" i="137"/>
  <c r="BL56" i="137" s="1"/>
  <c r="BL29" i="136"/>
  <c r="BL29" i="138"/>
  <c r="BL56" i="138" s="1"/>
  <c r="BL29" i="119"/>
  <c r="BL56" i="119" s="1"/>
  <c r="BL29" i="95"/>
  <c r="BL29" i="118"/>
  <c r="BL56" i="118" s="1"/>
  <c r="BL20" i="95"/>
  <c r="BL20" i="118"/>
  <c r="BL47" i="118" s="1"/>
  <c r="BL20" i="119"/>
  <c r="BL47" i="119" s="1"/>
  <c r="BL20" i="135"/>
  <c r="BT17" i="54"/>
  <c r="BT17" i="137"/>
  <c r="BT44" i="137" s="1"/>
  <c r="BT17" i="95"/>
  <c r="BT17" i="135"/>
  <c r="BT17" i="136"/>
  <c r="BT17" i="94"/>
  <c r="BT17" i="138"/>
  <c r="BT44" i="138" s="1"/>
  <c r="BN13" i="54"/>
  <c r="BY21" i="138"/>
  <c r="BY48" i="138" s="1"/>
  <c r="BY21" i="137"/>
  <c r="BY48" i="137" s="1"/>
  <c r="BY21" i="119"/>
  <c r="BY48" i="119" s="1"/>
  <c r="BY21" i="118"/>
  <c r="BY48" i="118" s="1"/>
  <c r="BY21" i="136"/>
  <c r="BB21" i="154"/>
  <c r="BZ20" i="138"/>
  <c r="BZ47" i="138" s="1"/>
  <c r="BZ20" i="137"/>
  <c r="BZ47" i="137" s="1"/>
  <c r="BZ20" i="119"/>
  <c r="BZ47" i="119" s="1"/>
  <c r="BZ20" i="136"/>
  <c r="BZ20" i="95"/>
  <c r="BC20" i="154"/>
  <c r="BZ20" i="135"/>
  <c r="BZ20" i="94"/>
  <c r="CB17" i="138"/>
  <c r="CB44" i="138" s="1"/>
  <c r="CB17" i="95"/>
  <c r="CB17" i="135"/>
  <c r="CB17" i="136"/>
  <c r="CB17" i="94"/>
  <c r="CB17" i="119"/>
  <c r="CB44" i="119" s="1"/>
  <c r="BE17" i="154"/>
  <c r="CB17" i="54"/>
  <c r="CB17" i="118"/>
  <c r="CB44" i="118" s="1"/>
  <c r="CH15" i="119"/>
  <c r="CH42" i="119" s="1"/>
  <c r="CH15" i="137"/>
  <c r="CH42" i="137" s="1"/>
  <c r="CH15" i="138"/>
  <c r="CH42" i="138" s="1"/>
  <c r="CH15" i="118"/>
  <c r="CH42" i="118" s="1"/>
  <c r="CH15" i="94"/>
  <c r="BK15" i="154"/>
  <c r="CH15" i="95"/>
  <c r="CH15" i="135"/>
  <c r="CH14" i="138"/>
  <c r="CH41" i="138" s="1"/>
  <c r="CH14" i="137"/>
  <c r="CH41" i="137" s="1"/>
  <c r="CH14" i="95"/>
  <c r="CH14" i="135"/>
  <c r="CH14" i="136"/>
  <c r="CH14" i="94"/>
  <c r="CH14" i="119"/>
  <c r="CH41" i="119" s="1"/>
  <c r="BK14" i="154"/>
  <c r="CH14" i="118"/>
  <c r="CH41" i="118" s="1"/>
  <c r="CQ9" i="95"/>
  <c r="CQ9" i="137"/>
  <c r="CQ36" i="137" s="1"/>
  <c r="BT9" i="154"/>
  <c r="CQ9" i="138"/>
  <c r="CQ36" i="138" s="1"/>
  <c r="BY9" i="138"/>
  <c r="BY36" i="138" s="1"/>
  <c r="BY9" i="137"/>
  <c r="BY36" i="137" s="1"/>
  <c r="BY9" i="119"/>
  <c r="BY36" i="119" s="1"/>
  <c r="BY9" i="95"/>
  <c r="BY9" i="135"/>
  <c r="BY9" i="136"/>
  <c r="CS8" i="54"/>
  <c r="CS8" i="119"/>
  <c r="CS35" i="119" s="1"/>
  <c r="CS8" i="138"/>
  <c r="CS35" i="138" s="1"/>
  <c r="CS8" i="137"/>
  <c r="CS35" i="137" s="1"/>
  <c r="CS8" i="95"/>
  <c r="CS8" i="136"/>
  <c r="BV8" i="154"/>
  <c r="CK8" i="54"/>
  <c r="CK8" i="119"/>
  <c r="CK35" i="119" s="1"/>
  <c r="CK8" i="137"/>
  <c r="CK35" i="137" s="1"/>
  <c r="BN8" i="154"/>
  <c r="CK8" i="138"/>
  <c r="CK35" i="138" s="1"/>
  <c r="CK8" i="95"/>
  <c r="CK8" i="118"/>
  <c r="CK35" i="118" s="1"/>
  <c r="CK8" i="136"/>
  <c r="CC8" i="54"/>
  <c r="CC26" i="54" s="1"/>
  <c r="CC8" i="138"/>
  <c r="CC35" i="138" s="1"/>
  <c r="CC8" i="119"/>
  <c r="CC35" i="119" s="1"/>
  <c r="CC8" i="137"/>
  <c r="CC35" i="137" s="1"/>
  <c r="CC8" i="94"/>
  <c r="CC8" i="95"/>
  <c r="CC8" i="135"/>
  <c r="BF8" i="154"/>
  <c r="DA25" i="94"/>
  <c r="CD25" i="154"/>
  <c r="DA25" i="138"/>
  <c r="DA52" i="138" s="1"/>
  <c r="DA11" i="118"/>
  <c r="DA38" i="118" s="1"/>
  <c r="DA11" i="119"/>
  <c r="DA38" i="119" s="1"/>
  <c r="DA11" i="94"/>
  <c r="DA11" i="138"/>
  <c r="DA38" i="138" s="1"/>
  <c r="DA11" i="137"/>
  <c r="DA38" i="137" s="1"/>
  <c r="CH20" i="154"/>
  <c r="DE20" i="135"/>
  <c r="DE20" i="119"/>
  <c r="DE47" i="119" s="1"/>
  <c r="DI19" i="54"/>
  <c r="DJ20" i="95"/>
  <c r="DJ20" i="135"/>
  <c r="DJ20" i="136"/>
  <c r="DJ20" i="94"/>
  <c r="DJ20" i="118"/>
  <c r="DJ47" i="118" s="1"/>
  <c r="DJ20" i="138"/>
  <c r="DJ47" i="138" s="1"/>
  <c r="CW17" i="154"/>
  <c r="DT17" i="135"/>
  <c r="DT17" i="137"/>
  <c r="DT44" i="137" s="1"/>
  <c r="DR15" i="95"/>
  <c r="DR15" i="135"/>
  <c r="DU13" i="54"/>
  <c r="DM10" i="54"/>
  <c r="ES24" i="54"/>
  <c r="EV13" i="54"/>
  <c r="FE10" i="54"/>
  <c r="EG10" i="54"/>
  <c r="EN8" i="54"/>
  <c r="AN17" i="157"/>
  <c r="AN44" i="157" s="1"/>
  <c r="BS9" i="158"/>
  <c r="BS36" i="158" s="1"/>
  <c r="BS9" i="155"/>
  <c r="BS36" i="155" s="1"/>
  <c r="BS9" i="157"/>
  <c r="BS36" i="157" s="1"/>
  <c r="BS9" i="156"/>
  <c r="BS36" i="156" s="1"/>
  <c r="BP8" i="154"/>
  <c r="BS6" i="155"/>
  <c r="BS33" i="155" s="1"/>
  <c r="BS6" i="156"/>
  <c r="BS33" i="156" s="1"/>
  <c r="BS6" i="157"/>
  <c r="BS33" i="157" s="1"/>
  <c r="BK6" i="156"/>
  <c r="BK33" i="156" s="1"/>
  <c r="BK6" i="155"/>
  <c r="BK33" i="155" s="1"/>
  <c r="BK6" i="158"/>
  <c r="BK33" i="158" s="1"/>
  <c r="BC6" i="156"/>
  <c r="BC33" i="156" s="1"/>
  <c r="BC6" i="157"/>
  <c r="BC33" i="157" s="1"/>
  <c r="AU6" i="157"/>
  <c r="AU33" i="157" s="1"/>
  <c r="AU6" i="155"/>
  <c r="AU33" i="155" s="1"/>
  <c r="AM6" i="156"/>
  <c r="AM33" i="156" s="1"/>
  <c r="AM6" i="158"/>
  <c r="AM33" i="158" s="1"/>
  <c r="AE6" i="158"/>
  <c r="AE33" i="158" s="1"/>
  <c r="AE6" i="155"/>
  <c r="AE33" i="155" s="1"/>
  <c r="AE6" i="156"/>
  <c r="AE33" i="156" s="1"/>
  <c r="W6" i="157"/>
  <c r="W33" i="157" s="1"/>
  <c r="W6" i="155"/>
  <c r="W33" i="155" s="1"/>
  <c r="O6" i="155"/>
  <c r="O33" i="155" s="1"/>
  <c r="O6" i="157"/>
  <c r="O33" i="157" s="1"/>
  <c r="O6" i="158"/>
  <c r="O33" i="158" s="1"/>
  <c r="G6" i="156"/>
  <c r="G33" i="156" s="1"/>
  <c r="G6" i="155"/>
  <c r="G33" i="155" s="1"/>
  <c r="BM5" i="156"/>
  <c r="BM32" i="156" s="1"/>
  <c r="BM5" i="158"/>
  <c r="BM32" i="158" s="1"/>
  <c r="BM5" i="155"/>
  <c r="BM32" i="155" s="1"/>
  <c r="BE5" i="158"/>
  <c r="BE32" i="158" s="1"/>
  <c r="BE5" i="157"/>
  <c r="BE32" i="157" s="1"/>
  <c r="AW5" i="155"/>
  <c r="AW32" i="155" s="1"/>
  <c r="AW5" i="156"/>
  <c r="AW32" i="156" s="1"/>
  <c r="AO5" i="158"/>
  <c r="AO32" i="158" s="1"/>
  <c r="AO5" i="157"/>
  <c r="AO32" i="157" s="1"/>
  <c r="AG5" i="158"/>
  <c r="AG32" i="158" s="1"/>
  <c r="AG5" i="156"/>
  <c r="AG32" i="156" s="1"/>
  <c r="Y5" i="157"/>
  <c r="Y32" i="157" s="1"/>
  <c r="Y5" i="156"/>
  <c r="Y32" i="156" s="1"/>
  <c r="Q5" i="155"/>
  <c r="Q32" i="155" s="1"/>
  <c r="Q5" i="158"/>
  <c r="Q32" i="158" s="1"/>
  <c r="Q5" i="157"/>
  <c r="Q32" i="157" s="1"/>
  <c r="CP20" i="154"/>
  <c r="DE17" i="154"/>
  <c r="CZ14" i="154"/>
  <c r="CD11" i="154"/>
  <c r="DD9" i="156"/>
  <c r="DD36" i="156" s="1"/>
  <c r="DD9" i="158"/>
  <c r="DD36" i="158" s="1"/>
  <c r="DS14" i="155"/>
  <c r="DS41" i="155" s="1"/>
  <c r="DS14" i="157"/>
  <c r="DS41" i="157" s="1"/>
  <c r="DS14" i="158"/>
  <c r="DS41" i="158" s="1"/>
  <c r="BK6" i="157"/>
  <c r="BK33" i="157" s="1"/>
  <c r="Y6" i="157"/>
  <c r="Y33" i="157" s="1"/>
  <c r="J6" i="157"/>
  <c r="J33" i="157" s="1"/>
  <c r="BH5" i="157"/>
  <c r="BH32" i="157" s="1"/>
  <c r="BJ11" i="155"/>
  <c r="BJ38" i="155" s="1"/>
  <c r="AF9" i="155"/>
  <c r="AF36" i="155" s="1"/>
  <c r="Q6" i="155"/>
  <c r="Q33" i="155" s="1"/>
  <c r="D5" i="155"/>
  <c r="D32" i="155" s="1"/>
  <c r="BS8" i="158"/>
  <c r="BS35" i="158" s="1"/>
  <c r="AH6" i="158"/>
  <c r="AH33" i="158" s="1"/>
  <c r="Q6" i="158"/>
  <c r="Q33" i="158" s="1"/>
  <c r="BG5" i="158"/>
  <c r="BG32" i="158" s="1"/>
  <c r="AU6" i="156"/>
  <c r="AU33" i="156" s="1"/>
  <c r="O6" i="156"/>
  <c r="O33" i="156" s="1"/>
  <c r="Q5" i="156"/>
  <c r="Q32" i="156" s="1"/>
  <c r="E6" i="106"/>
  <c r="E33" i="106" s="1"/>
  <c r="BL29" i="94"/>
  <c r="DK17" i="94"/>
  <c r="CQ9" i="94"/>
  <c r="DI9" i="136"/>
  <c r="FE8" i="136"/>
  <c r="DU8" i="136"/>
  <c r="DK20" i="135"/>
  <c r="CI20" i="135"/>
  <c r="BS14" i="135"/>
  <c r="DA11" i="135"/>
  <c r="FE8" i="135"/>
  <c r="DS11" i="95"/>
  <c r="ES9" i="95"/>
  <c r="BT9" i="95"/>
  <c r="DM8" i="95"/>
  <c r="CT8" i="95"/>
  <c r="DS11" i="118"/>
  <c r="DS38" i="118" s="1"/>
  <c r="ES9" i="118"/>
  <c r="ES36" i="118" s="1"/>
  <c r="CC8" i="118"/>
  <c r="CC35" i="118" s="1"/>
  <c r="DH8" i="119"/>
  <c r="DH35" i="119" s="1"/>
  <c r="DJ14" i="137"/>
  <c r="DJ41" i="137" s="1"/>
  <c r="BS14" i="137"/>
  <c r="BS41" i="137" s="1"/>
  <c r="BK29" i="138"/>
  <c r="BK56" i="138" s="1"/>
  <c r="BK29" i="137"/>
  <c r="BK56" i="137" s="1"/>
  <c r="BK29" i="95"/>
  <c r="BK29" i="135"/>
  <c r="BK29" i="136"/>
  <c r="BK29" i="94"/>
  <c r="BK29" i="118"/>
  <c r="BK56" i="118" s="1"/>
  <c r="AN29" i="154"/>
  <c r="BK21" i="138"/>
  <c r="BK48" i="138" s="1"/>
  <c r="BK21" i="137"/>
  <c r="BK48" i="137" s="1"/>
  <c r="BK21" i="95"/>
  <c r="BK21" i="136"/>
  <c r="AN21" i="154"/>
  <c r="BK21" i="94"/>
  <c r="BK21" i="119"/>
  <c r="BK48" i="119" s="1"/>
  <c r="BS17" i="54"/>
  <c r="BS17" i="138"/>
  <c r="BS44" i="138" s="1"/>
  <c r="BS17" i="119"/>
  <c r="BS44" i="119" s="1"/>
  <c r="BS17" i="95"/>
  <c r="BS17" i="118"/>
  <c r="BS44" i="118" s="1"/>
  <c r="BS17" i="136"/>
  <c r="BS17" i="137"/>
  <c r="BS44" i="137" s="1"/>
  <c r="BS14" i="54"/>
  <c r="BM13" i="54"/>
  <c r="BV10" i="54"/>
  <c r="BF10" i="54"/>
  <c r="BD9" i="137"/>
  <c r="BD36" i="137" s="1"/>
  <c r="BD9" i="118"/>
  <c r="BD36" i="118" s="1"/>
  <c r="BD9" i="119"/>
  <c r="BD36" i="119" s="1"/>
  <c r="BD9" i="135"/>
  <c r="BD9" i="95"/>
  <c r="BD9" i="138"/>
  <c r="BD36" i="138" s="1"/>
  <c r="BD9" i="136"/>
  <c r="BD9" i="94"/>
  <c r="BR8" i="138"/>
  <c r="BR35" i="138" s="1"/>
  <c r="BR8" i="95"/>
  <c r="BR8" i="135"/>
  <c r="BR8" i="94"/>
  <c r="BR8" i="137"/>
  <c r="BR35" i="137" s="1"/>
  <c r="BR8" i="118"/>
  <c r="BR35" i="118" s="1"/>
  <c r="BR8" i="136"/>
  <c r="BJ8" i="137"/>
  <c r="BJ35" i="137" s="1"/>
  <c r="BJ8" i="138"/>
  <c r="BJ35" i="138" s="1"/>
  <c r="BJ8" i="118"/>
  <c r="BJ35" i="118" s="1"/>
  <c r="AM8" i="154"/>
  <c r="BJ8" i="119"/>
  <c r="BJ35" i="119" s="1"/>
  <c r="CA18" i="138"/>
  <c r="CA45" i="138" s="1"/>
  <c r="BD18" i="154"/>
  <c r="CA18" i="94"/>
  <c r="CA18" i="135"/>
  <c r="CA18" i="136"/>
  <c r="CA18" i="137"/>
  <c r="CA45" i="137" s="1"/>
  <c r="CA18" i="95"/>
  <c r="CA17" i="119"/>
  <c r="CA44" i="119" s="1"/>
  <c r="CA17" i="118"/>
  <c r="CA44" i="118" s="1"/>
  <c r="CA17" i="95"/>
  <c r="CA17" i="135"/>
  <c r="CA17" i="94"/>
  <c r="BD17" i="154"/>
  <c r="CG15" i="138"/>
  <c r="CG42" i="138" s="1"/>
  <c r="CG15" i="95"/>
  <c r="CG14" i="119"/>
  <c r="CG41" i="119" s="1"/>
  <c r="BJ14" i="154"/>
  <c r="CG14" i="135"/>
  <c r="CG14" i="95"/>
  <c r="CG14" i="138"/>
  <c r="CG41" i="138" s="1"/>
  <c r="CG14" i="118"/>
  <c r="CG41" i="118" s="1"/>
  <c r="CG14" i="136"/>
  <c r="CP9" i="137"/>
  <c r="CP36" i="137" s="1"/>
  <c r="CP9" i="135"/>
  <c r="CP9" i="95"/>
  <c r="CP9" i="138"/>
  <c r="CP36" i="138" s="1"/>
  <c r="CZ10" i="54"/>
  <c r="CZ8" i="137"/>
  <c r="CZ35" i="137" s="1"/>
  <c r="CZ8" i="135"/>
  <c r="CZ8" i="119"/>
  <c r="CZ35" i="119" s="1"/>
  <c r="CZ8" i="118"/>
  <c r="CZ35" i="118" s="1"/>
  <c r="CZ8" i="136"/>
  <c r="CZ8" i="54"/>
  <c r="CR8" i="138"/>
  <c r="CR35" i="138" s="1"/>
  <c r="CR8" i="118"/>
  <c r="CR35" i="118" s="1"/>
  <c r="CR8" i="135"/>
  <c r="CR8" i="95"/>
  <c r="CR8" i="136"/>
  <c r="CR8" i="54"/>
  <c r="CR24" i="54" s="1"/>
  <c r="CR10" i="54"/>
  <c r="CR8" i="94"/>
  <c r="CR19" i="54"/>
  <c r="CR8" i="137"/>
  <c r="CR35" i="137" s="1"/>
  <c r="BU8" i="154"/>
  <c r="CJ8" i="138"/>
  <c r="CJ35" i="138" s="1"/>
  <c r="CJ8" i="119"/>
  <c r="CJ35" i="119" s="1"/>
  <c r="CJ13" i="54"/>
  <c r="CJ8" i="118"/>
  <c r="CJ35" i="118" s="1"/>
  <c r="CJ8" i="136"/>
  <c r="CJ8" i="135"/>
  <c r="CB8" i="95"/>
  <c r="CB8" i="119"/>
  <c r="CB35" i="119" s="1"/>
  <c r="CB8" i="137"/>
  <c r="CB35" i="137" s="1"/>
  <c r="BE8" i="154"/>
  <c r="CB8" i="54"/>
  <c r="CB10" i="54"/>
  <c r="CB8" i="118"/>
  <c r="CB35" i="118" s="1"/>
  <c r="CB19" i="54"/>
  <c r="CB8" i="94"/>
  <c r="CB8" i="138"/>
  <c r="CB35" i="138" s="1"/>
  <c r="DA23" i="118"/>
  <c r="DA50" i="118" s="1"/>
  <c r="DA23" i="138"/>
  <c r="DA50" i="138" s="1"/>
  <c r="DA23" i="95"/>
  <c r="CD23" i="154"/>
  <c r="DA23" i="137"/>
  <c r="DA50" i="137" s="1"/>
  <c r="DA23" i="94"/>
  <c r="DA9" i="95"/>
  <c r="DA9" i="138"/>
  <c r="DA36" i="138" s="1"/>
  <c r="DA9" i="118"/>
  <c r="DA36" i="118" s="1"/>
  <c r="DA9" i="135"/>
  <c r="DA9" i="136"/>
  <c r="DA9" i="119"/>
  <c r="DA36" i="119" s="1"/>
  <c r="DJ20" i="54"/>
  <c r="EC17" i="54"/>
  <c r="DS17" i="54"/>
  <c r="DS17" i="137"/>
  <c r="DS44" i="137" s="1"/>
  <c r="DS17" i="138"/>
  <c r="DS44" i="138" s="1"/>
  <c r="DS17" i="119"/>
  <c r="DS44" i="119" s="1"/>
  <c r="CV17" i="154"/>
  <c r="DS17" i="136"/>
  <c r="DR14" i="137"/>
  <c r="DR41" i="137" s="1"/>
  <c r="DR14" i="135"/>
  <c r="DR14" i="95"/>
  <c r="DR14" i="118"/>
  <c r="DR41" i="118" s="1"/>
  <c r="EA26" i="54"/>
  <c r="EA9" i="95"/>
  <c r="EA9" i="135"/>
  <c r="EA9" i="136"/>
  <c r="EA9" i="94"/>
  <c r="EA9" i="119"/>
  <c r="EA36" i="119" s="1"/>
  <c r="EA9" i="138"/>
  <c r="EA36" i="138" s="1"/>
  <c r="EA8" i="137"/>
  <c r="EA35" i="137" s="1"/>
  <c r="EA8" i="119"/>
  <c r="EA35" i="119" s="1"/>
  <c r="EA8" i="136"/>
  <c r="EA8" i="138"/>
  <c r="EA35" i="138" s="1"/>
  <c r="EA10" i="54"/>
  <c r="EA13" i="54"/>
  <c r="EA8" i="135"/>
  <c r="EA8" i="94"/>
  <c r="DS8" i="137"/>
  <c r="DS35" i="137" s="1"/>
  <c r="DS8" i="118"/>
  <c r="DS35" i="118" s="1"/>
  <c r="DS8" i="135"/>
  <c r="CV8" i="154"/>
  <c r="DS8" i="95"/>
  <c r="DS8" i="119"/>
  <c r="DS35" i="119" s="1"/>
  <c r="DS13" i="54"/>
  <c r="DS19" i="54"/>
  <c r="DS8" i="136"/>
  <c r="DS8" i="138"/>
  <c r="DS35" i="138" s="1"/>
  <c r="EO20" i="54"/>
  <c r="EQ14" i="54"/>
  <c r="EQ14" i="138"/>
  <c r="EQ41" i="138" s="1"/>
  <c r="EQ14" i="118"/>
  <c r="EQ41" i="118" s="1"/>
  <c r="EQ14" i="136"/>
  <c r="EQ14" i="95"/>
  <c r="EQ14" i="137"/>
  <c r="EQ41" i="137" s="1"/>
  <c r="EQ14" i="94"/>
  <c r="FD10" i="54"/>
  <c r="EF10" i="54"/>
  <c r="EF8" i="54"/>
  <c r="EF26" i="54" s="1"/>
  <c r="FA13" i="54"/>
  <c r="FA8" i="138"/>
  <c r="FA35" i="138" s="1"/>
  <c r="FA8" i="137"/>
  <c r="FA35" i="137" s="1"/>
  <c r="FA8" i="136"/>
  <c r="FA8" i="94"/>
  <c r="FA8" i="119"/>
  <c r="FA35" i="119" s="1"/>
  <c r="ES13" i="54"/>
  <c r="ES8" i="136"/>
  <c r="ES8" i="118"/>
  <c r="ES35" i="118" s="1"/>
  <c r="ES8" i="94"/>
  <c r="ES8" i="135"/>
  <c r="EK13" i="54"/>
  <c r="EK8" i="138"/>
  <c r="EK35" i="138" s="1"/>
  <c r="EK8" i="137"/>
  <c r="EK35" i="137" s="1"/>
  <c r="EK8" i="119"/>
  <c r="EK35" i="119" s="1"/>
  <c r="EK8" i="118"/>
  <c r="EK35" i="118" s="1"/>
  <c r="EK8" i="135"/>
  <c r="DN8" i="154"/>
  <c r="EK16" i="54"/>
  <c r="EK10" i="54"/>
  <c r="AO14" i="156"/>
  <c r="AO41" i="156" s="1"/>
  <c r="AO14" i="158"/>
  <c r="AO41" i="158" s="1"/>
  <c r="AO14" i="155"/>
  <c r="AO41" i="155" s="1"/>
  <c r="AO14" i="157"/>
  <c r="AO41" i="157" s="1"/>
  <c r="BR9" i="157"/>
  <c r="BR36" i="157" s="1"/>
  <c r="BR9" i="158"/>
  <c r="BR36" i="158" s="1"/>
  <c r="BR9" i="155"/>
  <c r="BR36" i="155" s="1"/>
  <c r="BC9" i="154"/>
  <c r="BM8" i="154"/>
  <c r="AZ8" i="155"/>
  <c r="AZ35" i="155" s="1"/>
  <c r="AZ8" i="156"/>
  <c r="AZ35" i="156" s="1"/>
  <c r="AJ8" i="155"/>
  <c r="AJ35" i="155" s="1"/>
  <c r="AJ8" i="158"/>
  <c r="AJ35" i="158" s="1"/>
  <c r="BR6" i="156"/>
  <c r="BR33" i="156" s="1"/>
  <c r="BR6" i="158"/>
  <c r="BR33" i="158" s="1"/>
  <c r="BR6" i="155"/>
  <c r="BR33" i="155" s="1"/>
  <c r="BR6" i="157"/>
  <c r="BR33" i="157" s="1"/>
  <c r="BJ6" i="156"/>
  <c r="BJ33" i="156" s="1"/>
  <c r="BJ6" i="158"/>
  <c r="BJ33" i="158" s="1"/>
  <c r="BJ6" i="155"/>
  <c r="BJ33" i="155" s="1"/>
  <c r="BB6" i="156"/>
  <c r="BB33" i="156" s="1"/>
  <c r="BB6" i="158"/>
  <c r="BB33" i="158" s="1"/>
  <c r="BB6" i="155"/>
  <c r="BB33" i="155" s="1"/>
  <c r="BB6" i="157"/>
  <c r="BB33" i="157" s="1"/>
  <c r="AT6" i="156"/>
  <c r="AT33" i="156" s="1"/>
  <c r="AT6" i="158"/>
  <c r="AT33" i="158" s="1"/>
  <c r="AT6" i="157"/>
  <c r="AT33" i="157" s="1"/>
  <c r="AT6" i="155"/>
  <c r="AT33" i="155" s="1"/>
  <c r="AL6" i="156"/>
  <c r="AL33" i="156" s="1"/>
  <c r="AL6" i="158"/>
  <c r="AL33" i="158" s="1"/>
  <c r="AD6" i="156"/>
  <c r="AD33" i="156" s="1"/>
  <c r="AD6" i="158"/>
  <c r="AD33" i="158" s="1"/>
  <c r="AD6" i="157"/>
  <c r="AD33" i="157" s="1"/>
  <c r="V6" i="156"/>
  <c r="V33" i="156" s="1"/>
  <c r="V6" i="158"/>
  <c r="V33" i="158" s="1"/>
  <c r="V6" i="155"/>
  <c r="V33" i="155" s="1"/>
  <c r="N6" i="156"/>
  <c r="N33" i="156" s="1"/>
  <c r="N6" i="158"/>
  <c r="N33" i="158" s="1"/>
  <c r="N6" i="157"/>
  <c r="N33" i="157" s="1"/>
  <c r="F6" i="156"/>
  <c r="F33" i="156" s="1"/>
  <c r="F6" i="158"/>
  <c r="F33" i="158" s="1"/>
  <c r="F6" i="155"/>
  <c r="F33" i="155" s="1"/>
  <c r="F6" i="157"/>
  <c r="F33" i="157" s="1"/>
  <c r="BT5" i="155"/>
  <c r="BT32" i="155" s="1"/>
  <c r="BT5" i="156"/>
  <c r="BT32" i="156" s="1"/>
  <c r="BL5" i="156"/>
  <c r="BL32" i="156" s="1"/>
  <c r="BL5" i="155"/>
  <c r="BL32" i="155" s="1"/>
  <c r="BD5" i="156"/>
  <c r="BD32" i="156" s="1"/>
  <c r="BD5" i="157"/>
  <c r="BD32" i="157" s="1"/>
  <c r="BD5" i="158"/>
  <c r="BD32" i="158" s="1"/>
  <c r="AV5" i="155"/>
  <c r="AV32" i="155" s="1"/>
  <c r="AV5" i="158"/>
  <c r="AV32" i="158" s="1"/>
  <c r="AV5" i="156"/>
  <c r="AV32" i="156" s="1"/>
  <c r="AN5" i="158"/>
  <c r="AN32" i="158" s="1"/>
  <c r="AN5" i="157"/>
  <c r="AN32" i="157" s="1"/>
  <c r="AN5" i="155"/>
  <c r="AN32" i="155" s="1"/>
  <c r="X5" i="158"/>
  <c r="X32" i="158" s="1"/>
  <c r="X5" i="157"/>
  <c r="X32" i="157" s="1"/>
  <c r="X5" i="156"/>
  <c r="X32" i="156" s="1"/>
  <c r="X5" i="155"/>
  <c r="X32" i="155" s="1"/>
  <c r="P5" i="157"/>
  <c r="P32" i="157" s="1"/>
  <c r="P5" i="158"/>
  <c r="P32" i="158" s="1"/>
  <c r="P5" i="155"/>
  <c r="P32" i="155" s="1"/>
  <c r="H5" i="155"/>
  <c r="H32" i="155" s="1"/>
  <c r="H5" i="156"/>
  <c r="H32" i="156" s="1"/>
  <c r="CO20" i="154"/>
  <c r="BZ20" i="155"/>
  <c r="BZ47" i="155" s="1"/>
  <c r="BZ20" i="157"/>
  <c r="BZ47" i="157" s="1"/>
  <c r="DD17" i="154"/>
  <c r="CO17" i="155"/>
  <c r="CO44" i="155" s="1"/>
  <c r="CH14" i="154"/>
  <c r="CW11" i="154"/>
  <c r="DI8" i="154"/>
  <c r="CC8" i="154"/>
  <c r="DL6" i="156"/>
  <c r="DL33" i="156" s="1"/>
  <c r="DL6" i="157"/>
  <c r="DL33" i="157" s="1"/>
  <c r="DL6" i="158"/>
  <c r="DL33" i="158" s="1"/>
  <c r="DD6" i="156"/>
  <c r="DD33" i="156" s="1"/>
  <c r="DD6" i="157"/>
  <c r="DD33" i="157" s="1"/>
  <c r="CV6" i="156"/>
  <c r="CV33" i="156" s="1"/>
  <c r="CV6" i="158"/>
  <c r="CV33" i="158" s="1"/>
  <c r="CV6" i="155"/>
  <c r="CV33" i="155" s="1"/>
  <c r="CF6" i="155"/>
  <c r="CF33" i="155" s="1"/>
  <c r="CF6" i="156"/>
  <c r="CF33" i="156" s="1"/>
  <c r="DP5" i="156"/>
  <c r="DP32" i="156" s="1"/>
  <c r="DP5" i="158"/>
  <c r="DP32" i="158" s="1"/>
  <c r="DH5" i="155"/>
  <c r="DH32" i="155" s="1"/>
  <c r="DH5" i="156"/>
  <c r="DH32" i="156" s="1"/>
  <c r="DH5" i="157"/>
  <c r="DH32" i="157" s="1"/>
  <c r="CR5" i="156"/>
  <c r="CR32" i="156" s="1"/>
  <c r="CR5" i="157"/>
  <c r="CR32" i="157" s="1"/>
  <c r="CJ5" i="158"/>
  <c r="CJ32" i="158" s="1"/>
  <c r="CJ5" i="157"/>
  <c r="CJ32" i="157" s="1"/>
  <c r="CJ5" i="156"/>
  <c r="CJ32" i="156" s="1"/>
  <c r="CJ5" i="155"/>
  <c r="CJ32" i="155" s="1"/>
  <c r="CB5" i="157"/>
  <c r="CB32" i="157" s="1"/>
  <c r="CB5" i="158"/>
  <c r="CB32" i="158" s="1"/>
  <c r="CB5" i="155"/>
  <c r="CB32" i="155" s="1"/>
  <c r="AF9" i="157"/>
  <c r="AF36" i="157" s="1"/>
  <c r="BJ6" i="157"/>
  <c r="BJ33" i="157" s="1"/>
  <c r="AM6" i="157"/>
  <c r="AM33" i="157" s="1"/>
  <c r="V6" i="157"/>
  <c r="V33" i="157" s="1"/>
  <c r="I6" i="157"/>
  <c r="I33" i="157" s="1"/>
  <c r="BU5" i="157"/>
  <c r="BU32" i="157" s="1"/>
  <c r="BG5" i="157"/>
  <c r="BG32" i="157" s="1"/>
  <c r="AR5" i="157"/>
  <c r="AR32" i="157" s="1"/>
  <c r="I5" i="157"/>
  <c r="I32" i="157" s="1"/>
  <c r="CU8" i="157"/>
  <c r="CU35" i="157" s="1"/>
  <c r="AV17" i="155"/>
  <c r="AV44" i="155" s="1"/>
  <c r="AO8" i="155"/>
  <c r="AO35" i="155" s="1"/>
  <c r="BC6" i="155"/>
  <c r="BC33" i="155" s="1"/>
  <c r="DP5" i="155"/>
  <c r="DP32" i="155" s="1"/>
  <c r="BE5" i="155"/>
  <c r="BE32" i="155" s="1"/>
  <c r="AO5" i="155"/>
  <c r="AO32" i="155" s="1"/>
  <c r="T5" i="155"/>
  <c r="T32" i="155" s="1"/>
  <c r="C5" i="155"/>
  <c r="C32" i="155" s="1"/>
  <c r="DD6" i="158"/>
  <c r="DD33" i="158" s="1"/>
  <c r="AU6" i="158"/>
  <c r="AU33" i="158" s="1"/>
  <c r="AG6" i="158"/>
  <c r="AG33" i="158" s="1"/>
  <c r="BU5" i="158"/>
  <c r="BU32" i="158" s="1"/>
  <c r="AI5" i="158"/>
  <c r="AI32" i="158" s="1"/>
  <c r="T5" i="158"/>
  <c r="T32" i="158" s="1"/>
  <c r="DP8" i="156"/>
  <c r="DP35" i="156" s="1"/>
  <c r="AZ5" i="156"/>
  <c r="AZ32" i="156" s="1"/>
  <c r="P5" i="156"/>
  <c r="P32" i="156" s="1"/>
  <c r="DA29" i="94"/>
  <c r="EN20" i="94"/>
  <c r="DM20" i="94"/>
  <c r="CP9" i="94"/>
  <c r="BT9" i="94"/>
  <c r="CZ8" i="94"/>
  <c r="BE8" i="94"/>
  <c r="DK17" i="136"/>
  <c r="EI11" i="136"/>
  <c r="FD8" i="136"/>
  <c r="EK8" i="136"/>
  <c r="CH20" i="135"/>
  <c r="DI9" i="135"/>
  <c r="CB8" i="135"/>
  <c r="BM8" i="135"/>
  <c r="DK17" i="95"/>
  <c r="BV8" i="95"/>
  <c r="CW21" i="118"/>
  <c r="CW48" i="118" s="1"/>
  <c r="DR11" i="118"/>
  <c r="DR38" i="118" s="1"/>
  <c r="EW8" i="118"/>
  <c r="EW35" i="118" s="1"/>
  <c r="DA23" i="119"/>
  <c r="DA50" i="119" s="1"/>
  <c r="BD17" i="119"/>
  <c r="BD44" i="119" s="1"/>
  <c r="EQ14" i="119"/>
  <c r="EQ41" i="119" s="1"/>
  <c r="FD8" i="119"/>
  <c r="FD35" i="119" s="1"/>
  <c r="CO25" i="137"/>
  <c r="CO52" i="137" s="1"/>
  <c r="BL20" i="137"/>
  <c r="BL47" i="137" s="1"/>
  <c r="CB17" i="137"/>
  <c r="CB44" i="137" s="1"/>
  <c r="DM8" i="137"/>
  <c r="DM35" i="137" s="1"/>
  <c r="CA17" i="138"/>
  <c r="CA44" i="138" s="1"/>
  <c r="ES8" i="138"/>
  <c r="ES35" i="138" s="1"/>
  <c r="BF19" i="54"/>
  <c r="BN16" i="54"/>
  <c r="BL15" i="119"/>
  <c r="BL42" i="119" s="1"/>
  <c r="BU10" i="54"/>
  <c r="BE10" i="54"/>
  <c r="BC9" i="118"/>
  <c r="BC36" i="118" s="1"/>
  <c r="BC9" i="119"/>
  <c r="BC36" i="119" s="1"/>
  <c r="BC9" i="136"/>
  <c r="BC9" i="138"/>
  <c r="BC36" i="138" s="1"/>
  <c r="BC9" i="137"/>
  <c r="BC36" i="137" s="1"/>
  <c r="BC9" i="95"/>
  <c r="BC9" i="135"/>
  <c r="BC9" i="94"/>
  <c r="BQ8" i="137"/>
  <c r="BQ35" i="137" s="1"/>
  <c r="BQ8" i="95"/>
  <c r="AT8" i="154"/>
  <c r="BQ8" i="119"/>
  <c r="BQ35" i="119" s="1"/>
  <c r="BQ8" i="135"/>
  <c r="BQ8" i="118"/>
  <c r="BQ35" i="118" s="1"/>
  <c r="BQ8" i="136"/>
  <c r="BQ8" i="94"/>
  <c r="BI8" i="138"/>
  <c r="BI35" i="138" s="1"/>
  <c r="BI8" i="118"/>
  <c r="BI35" i="118" s="1"/>
  <c r="AL8" i="154"/>
  <c r="BI8" i="137"/>
  <c r="BI35" i="137" s="1"/>
  <c r="BI8" i="119"/>
  <c r="BI35" i="119" s="1"/>
  <c r="BI8" i="136"/>
  <c r="BI8" i="95"/>
  <c r="CP20" i="94"/>
  <c r="CP20" i="137"/>
  <c r="CP47" i="137" s="1"/>
  <c r="CP20" i="118"/>
  <c r="CP47" i="118" s="1"/>
  <c r="CP20" i="135"/>
  <c r="CP20" i="136"/>
  <c r="CP20" i="138"/>
  <c r="CP47" i="138" s="1"/>
  <c r="CP20" i="54"/>
  <c r="BZ17" i="95"/>
  <c r="BZ17" i="94"/>
  <c r="CB13" i="54"/>
  <c r="CA11" i="137"/>
  <c r="CA38" i="137" s="1"/>
  <c r="CA11" i="118"/>
  <c r="CA38" i="118" s="1"/>
  <c r="CA11" i="119"/>
  <c r="CA38" i="119" s="1"/>
  <c r="CA11" i="136"/>
  <c r="CA11" i="94"/>
  <c r="BD11" i="154"/>
  <c r="CA11" i="138"/>
  <c r="CA38" i="138" s="1"/>
  <c r="CA11" i="95"/>
  <c r="CA11" i="135"/>
  <c r="CO9" i="138"/>
  <c r="CO36" i="138" s="1"/>
  <c r="CO9" i="137"/>
  <c r="CO36" i="137" s="1"/>
  <c r="CO9" i="135"/>
  <c r="CO9" i="95"/>
  <c r="CO9" i="136"/>
  <c r="CY10" i="54"/>
  <c r="CY8" i="118"/>
  <c r="CY35" i="118" s="1"/>
  <c r="CY8" i="95"/>
  <c r="CY8" i="137"/>
  <c r="CY35" i="137" s="1"/>
  <c r="CY8" i="138"/>
  <c r="CY35" i="138" s="1"/>
  <c r="CY8" i="119"/>
  <c r="CY35" i="119" s="1"/>
  <c r="CY8" i="136"/>
  <c r="CY8" i="94"/>
  <c r="CQ8" i="137"/>
  <c r="CQ35" i="137" s="1"/>
  <c r="CQ8" i="118"/>
  <c r="CQ35" i="118" s="1"/>
  <c r="CQ8" i="95"/>
  <c r="CQ8" i="135"/>
  <c r="CQ8" i="94"/>
  <c r="CQ19" i="54"/>
  <c r="CQ13" i="54"/>
  <c r="CI8" i="118"/>
  <c r="CI35" i="118" s="1"/>
  <c r="CI8" i="95"/>
  <c r="CI8" i="138"/>
  <c r="CI35" i="138" s="1"/>
  <c r="CI8" i="135"/>
  <c r="CI13" i="54"/>
  <c r="CI8" i="136"/>
  <c r="CI8" i="54"/>
  <c r="CI16" i="54"/>
  <c r="CI8" i="94"/>
  <c r="CA8" i="118"/>
  <c r="CA35" i="118" s="1"/>
  <c r="CA8" i="95"/>
  <c r="CA8" i="119"/>
  <c r="CA35" i="119" s="1"/>
  <c r="CA19" i="54"/>
  <c r="CA8" i="138"/>
  <c r="CA35" i="138" s="1"/>
  <c r="DA21" i="138"/>
  <c r="DA48" i="138" s="1"/>
  <c r="DA21" i="137"/>
  <c r="DA48" i="137" s="1"/>
  <c r="DA21" i="118"/>
  <c r="DA48" i="118" s="1"/>
  <c r="DA21" i="135"/>
  <c r="DA21" i="95"/>
  <c r="CD21" i="154"/>
  <c r="DB19" i="54"/>
  <c r="DE8" i="54"/>
  <c r="DE8" i="138"/>
  <c r="DE35" i="138" s="1"/>
  <c r="DE8" i="119"/>
  <c r="DE35" i="119" s="1"/>
  <c r="DE8" i="95"/>
  <c r="DE8" i="94"/>
  <c r="DE8" i="136"/>
  <c r="DE10" i="54"/>
  <c r="DE8" i="118"/>
  <c r="DE35" i="118" s="1"/>
  <c r="DI16" i="54"/>
  <c r="EA19" i="54"/>
  <c r="DR17" i="54"/>
  <c r="DR17" i="138"/>
  <c r="DR44" i="138" s="1"/>
  <c r="DR17" i="137"/>
  <c r="DR44" i="137" s="1"/>
  <c r="DR17" i="136"/>
  <c r="EC10" i="54"/>
  <c r="DZ9" i="138"/>
  <c r="DZ36" i="138" s="1"/>
  <c r="DZ9" i="119"/>
  <c r="DZ36" i="119" s="1"/>
  <c r="DC9" i="154"/>
  <c r="DZ9" i="135"/>
  <c r="DZ9" i="118"/>
  <c r="DZ36" i="118" s="1"/>
  <c r="DZ9" i="95"/>
  <c r="DZ9" i="94"/>
  <c r="DZ8" i="138"/>
  <c r="DZ35" i="138" s="1"/>
  <c r="DZ8" i="135"/>
  <c r="DZ8" i="136"/>
  <c r="DZ8" i="94"/>
  <c r="DZ16" i="54"/>
  <c r="DZ8" i="119"/>
  <c r="DZ35" i="119" s="1"/>
  <c r="DZ13" i="54"/>
  <c r="DZ8" i="137"/>
  <c r="DZ35" i="137" s="1"/>
  <c r="DZ8" i="95"/>
  <c r="DR8" i="137"/>
  <c r="DR35" i="137" s="1"/>
  <c r="DR8" i="138"/>
  <c r="DR35" i="138" s="1"/>
  <c r="DR8" i="135"/>
  <c r="DR8" i="136"/>
  <c r="DR8" i="94"/>
  <c r="DR8" i="95"/>
  <c r="DR19" i="54"/>
  <c r="DJ8" i="137"/>
  <c r="DJ35" i="137" s="1"/>
  <c r="DJ8" i="118"/>
  <c r="DJ35" i="118" s="1"/>
  <c r="DJ8" i="135"/>
  <c r="DJ8" i="136"/>
  <c r="DJ8" i="94"/>
  <c r="CM8" i="154"/>
  <c r="DJ8" i="54"/>
  <c r="DJ22" i="54" s="1"/>
  <c r="DJ16" i="54"/>
  <c r="DJ8" i="138"/>
  <c r="DJ35" i="138" s="1"/>
  <c r="DJ10" i="54"/>
  <c r="DJ8" i="95"/>
  <c r="EN20" i="54"/>
  <c r="EJ17" i="54"/>
  <c r="EJ17" i="136"/>
  <c r="EJ17" i="118"/>
  <c r="EJ44" i="118" s="1"/>
  <c r="EJ17" i="135"/>
  <c r="EJ17" i="94"/>
  <c r="DM17" i="154"/>
  <c r="EP14" i="54"/>
  <c r="EP14" i="137"/>
  <c r="EP41" i="137" s="1"/>
  <c r="EP14" i="138"/>
  <c r="EP41" i="138" s="1"/>
  <c r="EP14" i="136"/>
  <c r="EP14" i="94"/>
  <c r="EP14" i="135"/>
  <c r="ES10" i="54"/>
  <c r="FE8" i="54"/>
  <c r="FH8" i="138"/>
  <c r="FH35" i="138" s="1"/>
  <c r="FH8" i="137"/>
  <c r="FH35" i="137" s="1"/>
  <c r="FH8" i="94"/>
  <c r="FH8" i="119"/>
  <c r="FH35" i="119" s="1"/>
  <c r="FH8" i="95"/>
  <c r="FH16" i="54"/>
  <c r="FH8" i="136"/>
  <c r="FH8" i="118"/>
  <c r="FH35" i="118" s="1"/>
  <c r="FH8" i="135"/>
  <c r="EZ8" i="138"/>
  <c r="EZ35" i="138" s="1"/>
  <c r="EZ8" i="137"/>
  <c r="EZ35" i="137" s="1"/>
  <c r="EZ8" i="119"/>
  <c r="EZ35" i="119" s="1"/>
  <c r="EZ8" i="118"/>
  <c r="EZ35" i="118" s="1"/>
  <c r="EZ8" i="94"/>
  <c r="EZ8" i="136"/>
  <c r="EZ8" i="135"/>
  <c r="ER8" i="138"/>
  <c r="ER35" i="138" s="1"/>
  <c r="ER8" i="137"/>
  <c r="ER35" i="137" s="1"/>
  <c r="ER8" i="136"/>
  <c r="ER8" i="118"/>
  <c r="ER35" i="118" s="1"/>
  <c r="ER8" i="94"/>
  <c r="ER8" i="135"/>
  <c r="ER8" i="119"/>
  <c r="ER35" i="119" s="1"/>
  <c r="ER8" i="95"/>
  <c r="EJ8" i="138"/>
  <c r="EJ35" i="138" s="1"/>
  <c r="EJ8" i="137"/>
  <c r="EJ35" i="137" s="1"/>
  <c r="EJ8" i="119"/>
  <c r="EJ35" i="119" s="1"/>
  <c r="EJ8" i="136"/>
  <c r="EJ10" i="54"/>
  <c r="DM8" i="154"/>
  <c r="AO29" i="154"/>
  <c r="BS20" i="154"/>
  <c r="AQ11" i="154"/>
  <c r="BB9" i="154"/>
  <c r="AN9" i="156"/>
  <c r="AN36" i="156" s="1"/>
  <c r="AN9" i="158"/>
  <c r="AN36" i="158" s="1"/>
  <c r="AN9" i="155"/>
  <c r="AN36" i="155" s="1"/>
  <c r="AN9" i="157"/>
  <c r="AN36" i="157" s="1"/>
  <c r="BL8" i="154"/>
  <c r="AU8" i="154"/>
  <c r="AI8" i="154"/>
  <c r="CN20" i="154"/>
  <c r="DL11" i="154"/>
  <c r="CB8" i="154"/>
  <c r="DS11" i="154"/>
  <c r="AN14" i="157"/>
  <c r="AN41" i="157" s="1"/>
  <c r="AJ8" i="157"/>
  <c r="AJ35" i="157" s="1"/>
  <c r="CN6" i="157"/>
  <c r="CN33" i="157" s="1"/>
  <c r="AL6" i="157"/>
  <c r="AL33" i="157" s="1"/>
  <c r="G6" i="157"/>
  <c r="G33" i="157" s="1"/>
  <c r="BT5" i="157"/>
  <c r="BT32" i="157" s="1"/>
  <c r="H5" i="157"/>
  <c r="H32" i="157" s="1"/>
  <c r="DS8" i="157"/>
  <c r="DS35" i="157" s="1"/>
  <c r="CV6" i="157"/>
  <c r="CV33" i="157" s="1"/>
  <c r="AX6" i="155"/>
  <c r="AX33" i="155" s="1"/>
  <c r="N6" i="155"/>
  <c r="N33" i="155" s="1"/>
  <c r="BD5" i="155"/>
  <c r="BD32" i="155" s="1"/>
  <c r="S5" i="155"/>
  <c r="S32" i="155" s="1"/>
  <c r="BZ20" i="158"/>
  <c r="BZ47" i="158" s="1"/>
  <c r="CH8" i="158"/>
  <c r="CH35" i="158" s="1"/>
  <c r="BT5" i="158"/>
  <c r="BT32" i="158" s="1"/>
  <c r="S5" i="158"/>
  <c r="S32" i="158" s="1"/>
  <c r="AO9" i="156"/>
  <c r="AO36" i="156" s="1"/>
  <c r="CU8" i="156"/>
  <c r="CU35" i="156" s="1"/>
  <c r="AF8" i="156"/>
  <c r="AF35" i="156" s="1"/>
  <c r="AO6" i="156"/>
  <c r="AO33" i="156" s="1"/>
  <c r="Y6" i="156"/>
  <c r="Y33" i="156" s="1"/>
  <c r="BP5" i="156"/>
  <c r="BP32" i="156" s="1"/>
  <c r="AY5" i="156"/>
  <c r="AY32" i="156" s="1"/>
  <c r="H6" i="106"/>
  <c r="H33" i="106" s="1"/>
  <c r="H6" i="145"/>
  <c r="H33" i="145" s="1"/>
  <c r="H6" i="144"/>
  <c r="H33" i="144" s="1"/>
  <c r="H6" i="143"/>
  <c r="H33" i="143" s="1"/>
  <c r="G5" i="144"/>
  <c r="G32" i="144" s="1"/>
  <c r="DA27" i="94"/>
  <c r="DL20" i="94"/>
  <c r="BE14" i="94"/>
  <c r="DI9" i="94"/>
  <c r="CO9" i="94"/>
  <c r="DU8" i="94"/>
  <c r="CS8" i="94"/>
  <c r="DA25" i="136"/>
  <c r="DA23" i="136"/>
  <c r="EH11" i="136"/>
  <c r="DZ9" i="136"/>
  <c r="CY9" i="136"/>
  <c r="EG8" i="136"/>
  <c r="CG20" i="135"/>
  <c r="DM14" i="135"/>
  <c r="FA8" i="135"/>
  <c r="EG8" i="135"/>
  <c r="DH8" i="135"/>
  <c r="CU8" i="135"/>
  <c r="CA8" i="135"/>
  <c r="EC17" i="95"/>
  <c r="BS14" i="95"/>
  <c r="EP9" i="95"/>
  <c r="EF8" i="95"/>
  <c r="EP11" i="118"/>
  <c r="EP38" i="118" s="1"/>
  <c r="EP9" i="118"/>
  <c r="EP36" i="118" s="1"/>
  <c r="EV8" i="118"/>
  <c r="EV35" i="118" s="1"/>
  <c r="CA18" i="119"/>
  <c r="CA45" i="119" s="1"/>
  <c r="EP14" i="119"/>
  <c r="EP41" i="119" s="1"/>
  <c r="DR14" i="119"/>
  <c r="DR41" i="119" s="1"/>
  <c r="EC8" i="119"/>
  <c r="EC35" i="119" s="1"/>
  <c r="CD8" i="119"/>
  <c r="CD35" i="119" s="1"/>
  <c r="CA17" i="137"/>
  <c r="CA44" i="137" s="1"/>
  <c r="DF14" i="137"/>
  <c r="DF41" i="137" s="1"/>
  <c r="ES8" i="137"/>
  <c r="ES35" i="137" s="1"/>
  <c r="DH8" i="137"/>
  <c r="DH35" i="137" s="1"/>
  <c r="BZ17" i="138"/>
  <c r="BZ44" i="138" s="1"/>
  <c r="CQ8" i="138"/>
  <c r="CQ35" i="138" s="1"/>
  <c r="BO20" i="54"/>
  <c r="BO20" i="94"/>
  <c r="BO20" i="119"/>
  <c r="BO47" i="119" s="1"/>
  <c r="BO20" i="95"/>
  <c r="BC20" i="118"/>
  <c r="BC47" i="118" s="1"/>
  <c r="BC20" i="138"/>
  <c r="BC47" i="138" s="1"/>
  <c r="BC20" i="95"/>
  <c r="AF20" i="154"/>
  <c r="BC20" i="137"/>
  <c r="BC47" i="137" s="1"/>
  <c r="BC20" i="119"/>
  <c r="BC47" i="119" s="1"/>
  <c r="BC20" i="54"/>
  <c r="BK17" i="54"/>
  <c r="BK17" i="119"/>
  <c r="BK44" i="119" s="1"/>
  <c r="BK17" i="138"/>
  <c r="BK44" i="138" s="1"/>
  <c r="BK17" i="94"/>
  <c r="BK17" i="95"/>
  <c r="BT14" i="138"/>
  <c r="BT41" i="138" s="1"/>
  <c r="BT14" i="137"/>
  <c r="BT41" i="137" s="1"/>
  <c r="BT14" i="94"/>
  <c r="BT14" i="119"/>
  <c r="BT41" i="119" s="1"/>
  <c r="BS11" i="54"/>
  <c r="BS11" i="137"/>
  <c r="BS38" i="137" s="1"/>
  <c r="BS11" i="138"/>
  <c r="BS38" i="138" s="1"/>
  <c r="BS11" i="136"/>
  <c r="BS11" i="118"/>
  <c r="BS38" i="118" s="1"/>
  <c r="BS11" i="95"/>
  <c r="BS11" i="135"/>
  <c r="BC11" i="54"/>
  <c r="BW10" i="54"/>
  <c r="BW8" i="136"/>
  <c r="BW8" i="138"/>
  <c r="BW35" i="138" s="1"/>
  <c r="BW8" i="137"/>
  <c r="BW35" i="137" s="1"/>
  <c r="BW8" i="119"/>
  <c r="BW35" i="119" s="1"/>
  <c r="BO10" i="54"/>
  <c r="BO8" i="138"/>
  <c r="BO35" i="138" s="1"/>
  <c r="BO8" i="137"/>
  <c r="BO35" i="137" s="1"/>
  <c r="BO8" i="119"/>
  <c r="BO35" i="119" s="1"/>
  <c r="BO8" i="136"/>
  <c r="BO8" i="95"/>
  <c r="BG10" i="54"/>
  <c r="BG8" i="118"/>
  <c r="BG35" i="118" s="1"/>
  <c r="BG8" i="95"/>
  <c r="BG8" i="135"/>
  <c r="BG8" i="137"/>
  <c r="BG35" i="137" s="1"/>
  <c r="BG8" i="138"/>
  <c r="BG35" i="138" s="1"/>
  <c r="BG8" i="94"/>
  <c r="BG19" i="54"/>
  <c r="CW29" i="138"/>
  <c r="CW56" i="138" s="1"/>
  <c r="CW29" i="137"/>
  <c r="CW56" i="137" s="1"/>
  <c r="CW29" i="118"/>
  <c r="CW56" i="118" s="1"/>
  <c r="CW29" i="136"/>
  <c r="CW29" i="95"/>
  <c r="CW20" i="137"/>
  <c r="CW47" i="137" s="1"/>
  <c r="CW20" i="95"/>
  <c r="CW20" i="119"/>
  <c r="CW47" i="119" s="1"/>
  <c r="CW20" i="118"/>
  <c r="CW47" i="118" s="1"/>
  <c r="CW20" i="138"/>
  <c r="CW47" i="138" s="1"/>
  <c r="BY20" i="137"/>
  <c r="BY47" i="137" s="1"/>
  <c r="BY20" i="138"/>
  <c r="BY47" i="138" s="1"/>
  <c r="BB20" i="154"/>
  <c r="BY20" i="94"/>
  <c r="BY14" i="138"/>
  <c r="BY41" i="138" s="1"/>
  <c r="BY14" i="119"/>
  <c r="BY41" i="119" s="1"/>
  <c r="BY14" i="137"/>
  <c r="BY41" i="137" s="1"/>
  <c r="BY14" i="118"/>
  <c r="BY41" i="118" s="1"/>
  <c r="BY14" i="95"/>
  <c r="BB14" i="154"/>
  <c r="BY14" i="135"/>
  <c r="BY14" i="136"/>
  <c r="BY14" i="94"/>
  <c r="CG12" i="138"/>
  <c r="CG39" i="138" s="1"/>
  <c r="CG12" i="137"/>
  <c r="CG39" i="137" s="1"/>
  <c r="CG12" i="119"/>
  <c r="CG39" i="119" s="1"/>
  <c r="CG12" i="95"/>
  <c r="CG12" i="135"/>
  <c r="CG12" i="136"/>
  <c r="CG12" i="94"/>
  <c r="CG12" i="118"/>
  <c r="CG39" i="118" s="1"/>
  <c r="CO11" i="138"/>
  <c r="CO38" i="138" s="1"/>
  <c r="CO11" i="95"/>
  <c r="CO11" i="119"/>
  <c r="CO38" i="119" s="1"/>
  <c r="CX10" i="54"/>
  <c r="CA8" i="154"/>
  <c r="CX8" i="118"/>
  <c r="CX35" i="118" s="1"/>
  <c r="CX8" i="136"/>
  <c r="CX8" i="95"/>
  <c r="CX8" i="137"/>
  <c r="CX35" i="137" s="1"/>
  <c r="CP8" i="137"/>
  <c r="CP35" i="137" s="1"/>
  <c r="CP8" i="136"/>
  <c r="CP8" i="119"/>
  <c r="CP35" i="119" s="1"/>
  <c r="CP8" i="118"/>
  <c r="CP35" i="118" s="1"/>
  <c r="CP8" i="135"/>
  <c r="CH8" i="137"/>
  <c r="CH35" i="137" s="1"/>
  <c r="CH8" i="138"/>
  <c r="CH35" i="138" s="1"/>
  <c r="CH8" i="118"/>
  <c r="CH35" i="118" s="1"/>
  <c r="CH8" i="135"/>
  <c r="CH8" i="136"/>
  <c r="CH16" i="54"/>
  <c r="BZ8" i="138"/>
  <c r="BZ35" i="138" s="1"/>
  <c r="BZ8" i="119"/>
  <c r="BZ35" i="119" s="1"/>
  <c r="BZ8" i="135"/>
  <c r="BZ8" i="118"/>
  <c r="BZ35" i="118" s="1"/>
  <c r="DL18" i="137"/>
  <c r="DL45" i="137" s="1"/>
  <c r="DL18" i="135"/>
  <c r="DL18" i="136"/>
  <c r="DL18" i="119"/>
  <c r="DL45" i="119" s="1"/>
  <c r="DL18" i="95"/>
  <c r="DL17" i="137"/>
  <c r="DL44" i="137" s="1"/>
  <c r="DL17" i="95"/>
  <c r="DL17" i="119"/>
  <c r="DL44" i="119" s="1"/>
  <c r="DL17" i="138"/>
  <c r="DL44" i="138" s="1"/>
  <c r="DL17" i="135"/>
  <c r="DL17" i="94"/>
  <c r="EB8" i="54"/>
  <c r="EB8" i="138"/>
  <c r="EB35" i="138" s="1"/>
  <c r="EB8" i="137"/>
  <c r="EB35" i="137" s="1"/>
  <c r="EB8" i="118"/>
  <c r="EB35" i="118" s="1"/>
  <c r="EB8" i="95"/>
  <c r="EB8" i="135"/>
  <c r="DE8" i="154"/>
  <c r="EB8" i="94"/>
  <c r="EB10" i="54"/>
  <c r="DT8" i="54"/>
  <c r="DT8" i="138"/>
  <c r="DT35" i="138" s="1"/>
  <c r="DT8" i="137"/>
  <c r="DT35" i="137" s="1"/>
  <c r="DT8" i="118"/>
  <c r="DT35" i="118" s="1"/>
  <c r="DT8" i="135"/>
  <c r="DT8" i="95"/>
  <c r="DT8" i="119"/>
  <c r="DT35" i="119" s="1"/>
  <c r="DT13" i="54"/>
  <c r="DT19" i="54"/>
  <c r="DL8" i="54"/>
  <c r="DL8" i="138"/>
  <c r="DL35" i="138" s="1"/>
  <c r="DL8" i="137"/>
  <c r="DL35" i="137" s="1"/>
  <c r="DL8" i="119"/>
  <c r="DL35" i="119" s="1"/>
  <c r="CO8" i="154"/>
  <c r="DL10" i="54"/>
  <c r="DL13" i="54"/>
  <c r="EM17" i="54"/>
  <c r="EM17" i="119"/>
  <c r="EM44" i="119" s="1"/>
  <c r="EM17" i="118"/>
  <c r="EM44" i="118" s="1"/>
  <c r="EM17" i="137"/>
  <c r="EM44" i="137" s="1"/>
  <c r="EM17" i="95"/>
  <c r="DP17" i="154"/>
  <c r="EM17" i="138"/>
  <c r="EM44" i="138" s="1"/>
  <c r="EM17" i="136"/>
  <c r="FG8" i="138"/>
  <c r="FG35" i="138" s="1"/>
  <c r="FG8" i="119"/>
  <c r="FG35" i="119" s="1"/>
  <c r="FG8" i="95"/>
  <c r="FG8" i="137"/>
  <c r="FG35" i="137" s="1"/>
  <c r="FG8" i="118"/>
  <c r="FG35" i="118" s="1"/>
  <c r="EY10" i="54"/>
  <c r="EY8" i="137"/>
  <c r="EY35" i="137" s="1"/>
  <c r="EY8" i="118"/>
  <c r="EY35" i="118" s="1"/>
  <c r="EY8" i="94"/>
  <c r="EY8" i="138"/>
  <c r="EY35" i="138" s="1"/>
  <c r="EY8" i="119"/>
  <c r="EY35" i="119" s="1"/>
  <c r="EY8" i="135"/>
  <c r="EY13" i="54"/>
  <c r="EQ8" i="119"/>
  <c r="EQ35" i="119" s="1"/>
  <c r="EQ8" i="138"/>
  <c r="EQ35" i="138" s="1"/>
  <c r="EQ8" i="94"/>
  <c r="EQ8" i="137"/>
  <c r="EQ35" i="137" s="1"/>
  <c r="EI13" i="54"/>
  <c r="EI8" i="119"/>
  <c r="EI35" i="119" s="1"/>
  <c r="EI8" i="136"/>
  <c r="EI8" i="137"/>
  <c r="EI35" i="137" s="1"/>
  <c r="EI8" i="95"/>
  <c r="AR20" i="154"/>
  <c r="BK8" i="154"/>
  <c r="CZ6" i="158"/>
  <c r="CZ33" i="158" s="1"/>
  <c r="CZ6" i="155"/>
  <c r="CZ33" i="155" s="1"/>
  <c r="CJ6" i="157"/>
  <c r="CJ33" i="157" s="1"/>
  <c r="CJ6" i="155"/>
  <c r="CJ33" i="155" s="1"/>
  <c r="CB6" i="157"/>
  <c r="CB33" i="157" s="1"/>
  <c r="CB6" i="156"/>
  <c r="CB33" i="156" s="1"/>
  <c r="DL5" i="156"/>
  <c r="DL32" i="156" s="1"/>
  <c r="DL5" i="157"/>
  <c r="DL32" i="157" s="1"/>
  <c r="DD5" i="155"/>
  <c r="DD32" i="155" s="1"/>
  <c r="DD5" i="157"/>
  <c r="DD32" i="157" s="1"/>
  <c r="CV5" i="155"/>
  <c r="CV32" i="155" s="1"/>
  <c r="CV5" i="158"/>
  <c r="CV32" i="158" s="1"/>
  <c r="DC5" i="158"/>
  <c r="DC32" i="158" s="1"/>
  <c r="DO6" i="156"/>
  <c r="DO33" i="156" s="1"/>
  <c r="J6" i="106"/>
  <c r="J33" i="106" s="1"/>
  <c r="J6" i="145"/>
  <c r="J33" i="145" s="1"/>
  <c r="EM17" i="94"/>
  <c r="DL8" i="94"/>
  <c r="CX8" i="94"/>
  <c r="CH8" i="94"/>
  <c r="EQ8" i="95"/>
  <c r="DK8" i="137"/>
  <c r="DK35" i="137" s="1"/>
  <c r="DK8" i="119"/>
  <c r="DK35" i="119" s="1"/>
  <c r="DK8" i="118"/>
  <c r="DK35" i="118" s="1"/>
  <c r="DK8" i="135"/>
  <c r="DK10" i="54"/>
  <c r="DK13" i="54"/>
  <c r="FF11" i="54"/>
  <c r="FF11" i="137"/>
  <c r="FF38" i="137" s="1"/>
  <c r="FF11" i="118"/>
  <c r="FF38" i="118" s="1"/>
  <c r="FF11" i="119"/>
  <c r="FF38" i="119" s="1"/>
  <c r="FF11" i="136"/>
  <c r="FF11" i="94"/>
  <c r="ET22" i="54"/>
  <c r="ET9" i="119"/>
  <c r="ET36" i="119" s="1"/>
  <c r="ET9" i="95"/>
  <c r="ET9" i="138"/>
  <c r="ET36" i="138" s="1"/>
  <c r="FF16" i="54"/>
  <c r="FF8" i="119"/>
  <c r="FF35" i="119" s="1"/>
  <c r="FF8" i="95"/>
  <c r="FF8" i="135"/>
  <c r="FF8" i="136"/>
  <c r="FF8" i="94"/>
  <c r="FF8" i="138"/>
  <c r="FF35" i="138" s="1"/>
  <c r="FF8" i="118"/>
  <c r="FF35" i="118" s="1"/>
  <c r="EX16" i="54"/>
  <c r="EX8" i="138"/>
  <c r="EX35" i="138" s="1"/>
  <c r="EX8" i="95"/>
  <c r="EX8" i="135"/>
  <c r="EX8" i="136"/>
  <c r="EX8" i="94"/>
  <c r="EX8" i="137"/>
  <c r="EX35" i="137" s="1"/>
  <c r="EX8" i="54"/>
  <c r="EP16" i="54"/>
  <c r="EP8" i="138"/>
  <c r="EP35" i="138" s="1"/>
  <c r="EP8" i="137"/>
  <c r="EP35" i="137" s="1"/>
  <c r="EP8" i="95"/>
  <c r="EP8" i="135"/>
  <c r="EP8" i="136"/>
  <c r="EP8" i="94"/>
  <c r="EP8" i="118"/>
  <c r="EP35" i="118" s="1"/>
  <c r="EH16" i="54"/>
  <c r="EH8" i="119"/>
  <c r="EH35" i="119" s="1"/>
  <c r="EH8" i="137"/>
  <c r="EH35" i="137" s="1"/>
  <c r="EH8" i="135"/>
  <c r="EH8" i="136"/>
  <c r="EH8" i="94"/>
  <c r="EH8" i="95"/>
  <c r="DK8" i="154"/>
  <c r="EH8" i="54"/>
  <c r="EH8" i="138"/>
  <c r="EH35" i="138" s="1"/>
  <c r="BI8" i="156"/>
  <c r="BI35" i="156" s="1"/>
  <c r="BI8" i="158"/>
  <c r="BI35" i="158" s="1"/>
  <c r="DL8" i="155"/>
  <c r="DL35" i="155" s="1"/>
  <c r="DL8" i="157"/>
  <c r="DL35" i="157" s="1"/>
  <c r="CW8" i="156"/>
  <c r="CW35" i="156" s="1"/>
  <c r="CW8" i="158"/>
  <c r="CW35" i="158" s="1"/>
  <c r="CJ8" i="155"/>
  <c r="CJ35" i="155" s="1"/>
  <c r="CQ6" i="158"/>
  <c r="CQ33" i="158" s="1"/>
  <c r="CQ6" i="155"/>
  <c r="CQ33" i="155" s="1"/>
  <c r="CA6" i="155"/>
  <c r="CA33" i="155" s="1"/>
  <c r="CA6" i="156"/>
  <c r="CA33" i="156" s="1"/>
  <c r="CA6" i="157"/>
  <c r="CA33" i="157" s="1"/>
  <c r="DK5" i="158"/>
  <c r="DK32" i="158" s="1"/>
  <c r="DK5" i="157"/>
  <c r="DK32" i="157" s="1"/>
  <c r="CU5" i="155"/>
  <c r="CU32" i="155" s="1"/>
  <c r="CU5" i="157"/>
  <c r="CU32" i="157" s="1"/>
  <c r="CU5" i="158"/>
  <c r="CU32" i="158" s="1"/>
  <c r="DR6" i="157"/>
  <c r="DR33" i="157" s="1"/>
  <c r="DR6" i="158"/>
  <c r="DR33" i="158" s="1"/>
  <c r="DG6" i="155"/>
  <c r="DG33" i="155" s="1"/>
  <c r="CQ6" i="156"/>
  <c r="CQ33" i="156" s="1"/>
  <c r="I6" i="106"/>
  <c r="I33" i="106" s="1"/>
  <c r="I6" i="145"/>
  <c r="I33" i="145" s="1"/>
  <c r="DK8" i="94"/>
  <c r="BW8" i="95"/>
  <c r="CX8" i="119"/>
  <c r="CX35" i="119" s="1"/>
  <c r="DK8" i="138"/>
  <c r="DK35" i="138" s="1"/>
  <c r="CG9" i="138"/>
  <c r="CG36" i="138" s="1"/>
  <c r="BK20" i="118"/>
  <c r="BK47" i="118" s="1"/>
  <c r="BK20" i="137"/>
  <c r="BK47" i="137" s="1"/>
  <c r="BK20" i="138"/>
  <c r="BK47" i="138" s="1"/>
  <c r="BK20" i="135"/>
  <c r="BL14" i="138"/>
  <c r="BL41" i="138" s="1"/>
  <c r="BL14" i="137"/>
  <c r="BL41" i="137" s="1"/>
  <c r="BL14" i="119"/>
  <c r="BL41" i="119" s="1"/>
  <c r="BL14" i="136"/>
  <c r="BL11" i="54"/>
  <c r="BL11" i="138"/>
  <c r="BL38" i="138" s="1"/>
  <c r="BL11" i="137"/>
  <c r="BL38" i="137" s="1"/>
  <c r="BL11" i="135"/>
  <c r="BL9" i="118"/>
  <c r="BL36" i="118" s="1"/>
  <c r="BL9" i="137"/>
  <c r="BL36" i="137" s="1"/>
  <c r="BL9" i="136"/>
  <c r="BT8" i="138"/>
  <c r="BT35" i="138" s="1"/>
  <c r="BT8" i="137"/>
  <c r="BT35" i="137" s="1"/>
  <c r="BT8" i="118"/>
  <c r="BT35" i="118" s="1"/>
  <c r="BT8" i="94"/>
  <c r="BL8" i="119"/>
  <c r="BL35" i="119" s="1"/>
  <c r="BL8" i="95"/>
  <c r="BL8" i="94"/>
  <c r="BD8" i="136"/>
  <c r="BD8" i="138"/>
  <c r="BD35" i="138" s="1"/>
  <c r="BD8" i="119"/>
  <c r="BD35" i="119" s="1"/>
  <c r="CW11" i="137"/>
  <c r="CW38" i="137" s="1"/>
  <c r="CW11" i="135"/>
  <c r="CG11" i="138"/>
  <c r="CG38" i="138" s="1"/>
  <c r="CG11" i="95"/>
  <c r="CW9" i="138"/>
  <c r="CW36" i="138" s="1"/>
  <c r="CW9" i="137"/>
  <c r="CW36" i="137" s="1"/>
  <c r="CW9" i="118"/>
  <c r="CW36" i="118" s="1"/>
  <c r="CW9" i="136"/>
  <c r="CW8" i="119"/>
  <c r="CW35" i="119" s="1"/>
  <c r="CW8" i="95"/>
  <c r="CW8" i="94"/>
  <c r="CO8" i="137"/>
  <c r="CO35" i="137" s="1"/>
  <c r="CO8" i="136"/>
  <c r="BR8" i="154"/>
  <c r="CO8" i="138"/>
  <c r="CO35" i="138" s="1"/>
  <c r="CO8" i="119"/>
  <c r="CO35" i="119" s="1"/>
  <c r="CO8" i="118"/>
  <c r="CO35" i="118" s="1"/>
  <c r="CG8" i="138"/>
  <c r="CG35" i="138" s="1"/>
  <c r="BJ8" i="154"/>
  <c r="CG8" i="136"/>
  <c r="BY8" i="137"/>
  <c r="BY35" i="137" s="1"/>
  <c r="BY8" i="118"/>
  <c r="BY35" i="118" s="1"/>
  <c r="BY8" i="135"/>
  <c r="BB8" i="154"/>
  <c r="DA20" i="119"/>
  <c r="DA47" i="119" s="1"/>
  <c r="DA20" i="138"/>
  <c r="DA47" i="138" s="1"/>
  <c r="DA20" i="137"/>
  <c r="DA47" i="137" s="1"/>
  <c r="DA20" i="136"/>
  <c r="DA20" i="118"/>
  <c r="DA47" i="118" s="1"/>
  <c r="DA8" i="119"/>
  <c r="DA35" i="119" s="1"/>
  <c r="DA8" i="137"/>
  <c r="DA35" i="137" s="1"/>
  <c r="DA8" i="118"/>
  <c r="DA35" i="118" s="1"/>
  <c r="CD8" i="154"/>
  <c r="DA8" i="135"/>
  <c r="DG16" i="54"/>
  <c r="DG8" i="118"/>
  <c r="DG35" i="118" s="1"/>
  <c r="DG8" i="95"/>
  <c r="DG8" i="138"/>
  <c r="DG35" i="138" s="1"/>
  <c r="DG8" i="136"/>
  <c r="DW8" i="138"/>
  <c r="DW35" i="138" s="1"/>
  <c r="DW8" i="118"/>
  <c r="DW35" i="118" s="1"/>
  <c r="DW8" i="95"/>
  <c r="DW8" i="94"/>
  <c r="DW8" i="119"/>
  <c r="DW35" i="119" s="1"/>
  <c r="DO8" i="118"/>
  <c r="DO35" i="118" s="1"/>
  <c r="DO8" i="95"/>
  <c r="DO8" i="119"/>
  <c r="DO35" i="119" s="1"/>
  <c r="DO8" i="94"/>
  <c r="EL17" i="54"/>
  <c r="EL17" i="138"/>
  <c r="EL44" i="138" s="1"/>
  <c r="DO17" i="154"/>
  <c r="EL17" i="135"/>
  <c r="FC10" i="54"/>
  <c r="FC8" i="137"/>
  <c r="FC35" i="137" s="1"/>
  <c r="FC8" i="118"/>
  <c r="FC35" i="118" s="1"/>
  <c r="FC8" i="135"/>
  <c r="EU10" i="54"/>
  <c r="EU8" i="138"/>
  <c r="EU35" i="138" s="1"/>
  <c r="EU8" i="118"/>
  <c r="EU35" i="118" s="1"/>
  <c r="EU8" i="119"/>
  <c r="EU35" i="119" s="1"/>
  <c r="EU8" i="135"/>
  <c r="AW8" i="154"/>
  <c r="AN8" i="155"/>
  <c r="AN35" i="155" s="1"/>
  <c r="AN8" i="157"/>
  <c r="AN35" i="157" s="1"/>
  <c r="BQ6" i="155"/>
  <c r="BQ33" i="155" s="1"/>
  <c r="BQ6" i="157"/>
  <c r="BQ33" i="157" s="1"/>
  <c r="BA6" i="155"/>
  <c r="BA33" i="155" s="1"/>
  <c r="BA6" i="156"/>
  <c r="BA33" i="156" s="1"/>
  <c r="U6" i="155"/>
  <c r="U33" i="155" s="1"/>
  <c r="U6" i="158"/>
  <c r="U33" i="158" s="1"/>
  <c r="E6" i="155"/>
  <c r="E33" i="155" s="1"/>
  <c r="E6" i="157"/>
  <c r="E33" i="157" s="1"/>
  <c r="BS5" i="156"/>
  <c r="BS32" i="156" s="1"/>
  <c r="BS5" i="158"/>
  <c r="BS32" i="158" s="1"/>
  <c r="BS5" i="157"/>
  <c r="BS32" i="157" s="1"/>
  <c r="BK5" i="156"/>
  <c r="BK32" i="156" s="1"/>
  <c r="BK5" i="158"/>
  <c r="BK32" i="158" s="1"/>
  <c r="BK5" i="155"/>
  <c r="BK32" i="155" s="1"/>
  <c r="BC5" i="156"/>
  <c r="BC32" i="156" s="1"/>
  <c r="BC5" i="158"/>
  <c r="BC32" i="158" s="1"/>
  <c r="AU5" i="156"/>
  <c r="AU32" i="156" s="1"/>
  <c r="AU5" i="158"/>
  <c r="AU32" i="158" s="1"/>
  <c r="AM5" i="156"/>
  <c r="AM32" i="156" s="1"/>
  <c r="AM5" i="158"/>
  <c r="AM32" i="158" s="1"/>
  <c r="AE5" i="156"/>
  <c r="AE32" i="156" s="1"/>
  <c r="AE5" i="158"/>
  <c r="AE32" i="158" s="1"/>
  <c r="W5" i="156"/>
  <c r="W32" i="156" s="1"/>
  <c r="W5" i="158"/>
  <c r="W32" i="158" s="1"/>
  <c r="O5" i="156"/>
  <c r="O32" i="156" s="1"/>
  <c r="O5" i="158"/>
  <c r="O32" i="158" s="1"/>
  <c r="G5" i="156"/>
  <c r="G32" i="156" s="1"/>
  <c r="G5" i="158"/>
  <c r="G32" i="158" s="1"/>
  <c r="G5" i="157"/>
  <c r="G32" i="157" s="1"/>
  <c r="DN6" i="156"/>
  <c r="DN33" i="156" s="1"/>
  <c r="DN6" i="158"/>
  <c r="DN33" i="158" s="1"/>
  <c r="DF6" i="156"/>
  <c r="DF33" i="156" s="1"/>
  <c r="DF6" i="158"/>
  <c r="DF33" i="158" s="1"/>
  <c r="CX6" i="156"/>
  <c r="CX33" i="156" s="1"/>
  <c r="CX6" i="158"/>
  <c r="CX33" i="158" s="1"/>
  <c r="CP6" i="156"/>
  <c r="CP33" i="156" s="1"/>
  <c r="CP6" i="158"/>
  <c r="CP33" i="158" s="1"/>
  <c r="CH6" i="156"/>
  <c r="CH33" i="156" s="1"/>
  <c r="CH6" i="158"/>
  <c r="CH33" i="158" s="1"/>
  <c r="BZ6" i="156"/>
  <c r="BZ33" i="156" s="1"/>
  <c r="BZ6" i="158"/>
  <c r="BZ33" i="158" s="1"/>
  <c r="BZ6" i="157"/>
  <c r="BZ33" i="157" s="1"/>
  <c r="AK6" i="157"/>
  <c r="AK33" i="157" s="1"/>
  <c r="AU5" i="157"/>
  <c r="AU32" i="157" s="1"/>
  <c r="O5" i="157"/>
  <c r="O32" i="157" s="1"/>
  <c r="DB5" i="157"/>
  <c r="DB32" i="157" s="1"/>
  <c r="AM5" i="155"/>
  <c r="AM32" i="155" s="1"/>
  <c r="G5" i="155"/>
  <c r="G32" i="155" s="1"/>
  <c r="CL5" i="158"/>
  <c r="CL32" i="158" s="1"/>
  <c r="BQ6" i="156"/>
  <c r="BQ33" i="156" s="1"/>
  <c r="D6" i="145"/>
  <c r="D33" i="145" s="1"/>
  <c r="D6" i="144"/>
  <c r="D33" i="144" s="1"/>
  <c r="K5" i="145"/>
  <c r="K32" i="145" s="1"/>
  <c r="K5" i="143"/>
  <c r="K32" i="143" s="1"/>
  <c r="C5" i="144"/>
  <c r="C32" i="144" s="1"/>
  <c r="C5" i="106"/>
  <c r="C32" i="106" s="1"/>
  <c r="EL17" i="94"/>
  <c r="CG8" i="94"/>
  <c r="CW11" i="136"/>
  <c r="BL11" i="136"/>
  <c r="FC8" i="136"/>
  <c r="BT8" i="136"/>
  <c r="DA20" i="135"/>
  <c r="DO8" i="135"/>
  <c r="BL14" i="95"/>
  <c r="EU8" i="95"/>
  <c r="BD8" i="95"/>
  <c r="CW11" i="118"/>
  <c r="CW38" i="118" s="1"/>
  <c r="CG11" i="118"/>
  <c r="CG38" i="118" s="1"/>
  <c r="EL17" i="137"/>
  <c r="EL44" i="137" s="1"/>
  <c r="CG8" i="137"/>
  <c r="CG35" i="137" s="1"/>
  <c r="BL8" i="137"/>
  <c r="BL35" i="137" s="1"/>
  <c r="FC8" i="138"/>
  <c r="FC35" i="138" s="1"/>
  <c r="BL8" i="138"/>
  <c r="BL35" i="138" s="1"/>
  <c r="BK14" i="138"/>
  <c r="BK41" i="138" s="1"/>
  <c r="BK14" i="137"/>
  <c r="BK41" i="137" s="1"/>
  <c r="BK14" i="94"/>
  <c r="BK11" i="54"/>
  <c r="BK11" i="135"/>
  <c r="BK9" i="138"/>
  <c r="BK36" i="138" s="1"/>
  <c r="BK9" i="136"/>
  <c r="BS8" i="118"/>
  <c r="BS35" i="118" s="1"/>
  <c r="BS8" i="95"/>
  <c r="BS8" i="138"/>
  <c r="BS35" i="138" s="1"/>
  <c r="BK8" i="138"/>
  <c r="BK35" i="138" s="1"/>
  <c r="BK8" i="118"/>
  <c r="BK35" i="118" s="1"/>
  <c r="BK8" i="95"/>
  <c r="BK8" i="137"/>
  <c r="BK35" i="137" s="1"/>
  <c r="BK8" i="94"/>
  <c r="BC8" i="118"/>
  <c r="BC35" i="118" s="1"/>
  <c r="BC8" i="95"/>
  <c r="BC8" i="119"/>
  <c r="BC35" i="119" s="1"/>
  <c r="BC8" i="138"/>
  <c r="BC35" i="138" s="1"/>
  <c r="BC8" i="137"/>
  <c r="BC35" i="137" s="1"/>
  <c r="BC8" i="94"/>
  <c r="CG24" i="54"/>
  <c r="CW16" i="54"/>
  <c r="CG16" i="54"/>
  <c r="CV8" i="54"/>
  <c r="CV8" i="138"/>
  <c r="CV35" i="138" s="1"/>
  <c r="CV8" i="137"/>
  <c r="CV35" i="137" s="1"/>
  <c r="CV8" i="95"/>
  <c r="CV8" i="94"/>
  <c r="CN8" i="54"/>
  <c r="CN24" i="54" s="1"/>
  <c r="CN8" i="138"/>
  <c r="CN35" i="138" s="1"/>
  <c r="CN8" i="137"/>
  <c r="CN35" i="137" s="1"/>
  <c r="CN8" i="119"/>
  <c r="CN35" i="119" s="1"/>
  <c r="CN8" i="118"/>
  <c r="CN35" i="118" s="1"/>
  <c r="CN8" i="95"/>
  <c r="CN8" i="94"/>
  <c r="CF8" i="54"/>
  <c r="CF8" i="138"/>
  <c r="CF35" i="138" s="1"/>
  <c r="CF8" i="137"/>
  <c r="CF35" i="137" s="1"/>
  <c r="CF8" i="136"/>
  <c r="DF19" i="54"/>
  <c r="DF8" i="138"/>
  <c r="DF35" i="138" s="1"/>
  <c r="DF8" i="119"/>
  <c r="DF35" i="119" s="1"/>
  <c r="DF8" i="137"/>
  <c r="DF35" i="137" s="1"/>
  <c r="CI8" i="154"/>
  <c r="DF8" i="94"/>
  <c r="ED8" i="138"/>
  <c r="ED35" i="138" s="1"/>
  <c r="DG8" i="154"/>
  <c r="ED8" i="118"/>
  <c r="ED35" i="118" s="1"/>
  <c r="DV8" i="137"/>
  <c r="DV35" i="137" s="1"/>
  <c r="CY8" i="154"/>
  <c r="DV8" i="138"/>
  <c r="DV35" i="138" s="1"/>
  <c r="DV8" i="119"/>
  <c r="DV35" i="119" s="1"/>
  <c r="DN8" i="138"/>
  <c r="DN35" i="138" s="1"/>
  <c r="DN8" i="95"/>
  <c r="CQ8" i="154"/>
  <c r="DN8" i="94"/>
  <c r="FB10" i="54"/>
  <c r="FB8" i="138"/>
  <c r="FB35" i="138" s="1"/>
  <c r="FB8" i="136"/>
  <c r="ET10" i="54"/>
  <c r="ET8" i="137"/>
  <c r="ET35" i="137" s="1"/>
  <c r="ET8" i="138"/>
  <c r="ET35" i="138" s="1"/>
  <c r="ET8" i="118"/>
  <c r="ET35" i="118" s="1"/>
  <c r="ET8" i="119"/>
  <c r="ET35" i="119" s="1"/>
  <c r="ET8" i="135"/>
  <c r="EL10" i="54"/>
  <c r="DO8" i="154"/>
  <c r="EL8" i="95"/>
  <c r="EL8" i="135"/>
  <c r="AV8" i="154"/>
  <c r="BH6" i="155"/>
  <c r="BH33" i="155" s="1"/>
  <c r="BH6" i="157"/>
  <c r="BH33" i="157" s="1"/>
  <c r="BJ5" i="155"/>
  <c r="BJ32" i="155" s="1"/>
  <c r="BJ5" i="157"/>
  <c r="BJ32" i="157" s="1"/>
  <c r="AT5" i="155"/>
  <c r="AT32" i="155" s="1"/>
  <c r="AT5" i="156"/>
  <c r="AT32" i="156" s="1"/>
  <c r="N5" i="155"/>
  <c r="N32" i="155" s="1"/>
  <c r="N5" i="158"/>
  <c r="N32" i="158" s="1"/>
  <c r="BZ11" i="154"/>
  <c r="CZ8" i="154"/>
  <c r="AT5" i="157"/>
  <c r="AT32" i="157" s="1"/>
  <c r="N5" i="157"/>
  <c r="N32" i="157" s="1"/>
  <c r="DN6" i="157"/>
  <c r="DN33" i="157" s="1"/>
  <c r="CP6" i="155"/>
  <c r="CP33" i="155" s="1"/>
  <c r="BI6" i="158"/>
  <c r="BI33" i="158" s="1"/>
  <c r="AC6" i="158"/>
  <c r="AC33" i="158" s="1"/>
  <c r="AT5" i="158"/>
  <c r="AT32" i="158" s="1"/>
  <c r="AN8" i="156"/>
  <c r="AN35" i="156" s="1"/>
  <c r="AK6" i="156"/>
  <c r="AK33" i="156" s="1"/>
  <c r="E6" i="156"/>
  <c r="E33" i="156" s="1"/>
  <c r="DB5" i="156"/>
  <c r="DB32" i="156" s="1"/>
  <c r="V5" i="156"/>
  <c r="V32" i="156" s="1"/>
  <c r="CW11" i="94"/>
  <c r="BL11" i="94"/>
  <c r="CF8" i="94"/>
  <c r="EL17" i="136"/>
  <c r="BK11" i="136"/>
  <c r="CG9" i="136"/>
  <c r="DO8" i="136"/>
  <c r="BS8" i="136"/>
  <c r="BL14" i="135"/>
  <c r="CG11" i="135"/>
  <c r="DN8" i="135"/>
  <c r="CO8" i="135"/>
  <c r="BD8" i="135"/>
  <c r="BK14" i="95"/>
  <c r="ET8" i="95"/>
  <c r="BL9" i="119"/>
  <c r="BL36" i="119" s="1"/>
  <c r="CG11" i="137"/>
  <c r="CG38" i="137" s="1"/>
  <c r="DW8" i="137"/>
  <c r="DW35" i="137" s="1"/>
  <c r="CW8" i="137"/>
  <c r="CW35" i="137" s="1"/>
  <c r="DA8" i="138"/>
  <c r="DA35" i="138" s="1"/>
  <c r="EM10" i="54"/>
  <c r="EM8" i="118"/>
  <c r="EM35" i="118" s="1"/>
  <c r="EM8" i="95"/>
  <c r="DM6" i="157"/>
  <c r="DM33" i="157" s="1"/>
  <c r="X6" i="155"/>
  <c r="X33" i="155" s="1"/>
  <c r="CG6" i="158"/>
  <c r="CG33" i="158" s="1"/>
  <c r="AN6" i="158"/>
  <c r="AN33" i="158" s="1"/>
  <c r="DM6" i="156"/>
  <c r="DM33" i="156" s="1"/>
  <c r="BT6" i="156"/>
  <c r="BT33" i="156" s="1"/>
  <c r="H6" i="156"/>
  <c r="H33" i="156" s="1"/>
  <c r="EM8" i="138"/>
  <c r="EM35" i="138" s="1"/>
  <c r="DO5" i="158"/>
  <c r="DO32" i="158" s="1"/>
  <c r="DG5" i="158"/>
  <c r="DG32" i="158" s="1"/>
  <c r="CY5" i="158"/>
  <c r="CY32" i="158" s="1"/>
  <c r="CQ5" i="158"/>
  <c r="CQ32" i="158" s="1"/>
  <c r="CI5" i="158"/>
  <c r="CI32" i="158" s="1"/>
  <c r="CA5" i="158"/>
  <c r="CA32" i="158" s="1"/>
  <c r="FB13" i="54"/>
  <c r="FC8" i="54"/>
  <c r="FD26" i="54"/>
  <c r="EH26" i="54"/>
  <c r="FC19" i="54"/>
  <c r="EM19" i="54"/>
  <c r="FB8" i="54"/>
  <c r="FH13" i="54"/>
  <c r="FH8" i="54"/>
  <c r="ER13" i="54"/>
  <c r="ER8" i="54"/>
  <c r="FG8" i="54"/>
  <c r="FG16" i="54"/>
  <c r="EQ8" i="54"/>
  <c r="EQ16" i="54"/>
  <c r="EG28" i="54"/>
  <c r="EN26" i="54"/>
  <c r="FD22" i="54"/>
  <c r="EH22" i="54"/>
  <c r="FH19" i="54"/>
  <c r="EY19" i="54"/>
  <c r="EQ19" i="54"/>
  <c r="EI19" i="54"/>
  <c r="FA16" i="54"/>
  <c r="EU13" i="54"/>
  <c r="FF8" i="54"/>
  <c r="EL8" i="54"/>
  <c r="FC13" i="54"/>
  <c r="ET26" i="54"/>
  <c r="EU19" i="54"/>
  <c r="EU16" i="54"/>
  <c r="FD28" i="54"/>
  <c r="ET28" i="54"/>
  <c r="EG26" i="54"/>
  <c r="FB19" i="54"/>
  <c r="ET19" i="54"/>
  <c r="EL19" i="54"/>
  <c r="ET16" i="54"/>
  <c r="FA8" i="54"/>
  <c r="EZ13" i="54"/>
  <c r="EZ8" i="54"/>
  <c r="EJ13" i="54"/>
  <c r="EJ8" i="54"/>
  <c r="ES28" i="54"/>
  <c r="EP26" i="54"/>
  <c r="FA19" i="54"/>
  <c r="ES19" i="54"/>
  <c r="EK19" i="54"/>
  <c r="FC16" i="54"/>
  <c r="ES16" i="54"/>
  <c r="FG13" i="54"/>
  <c r="EM13" i="54"/>
  <c r="FA10" i="54"/>
  <c r="EY8" i="54"/>
  <c r="EY16" i="54"/>
  <c r="EI8" i="54"/>
  <c r="EI16" i="54"/>
  <c r="EH28" i="54"/>
  <c r="ES22" i="54"/>
  <c r="EZ19" i="54"/>
  <c r="ER19" i="54"/>
  <c r="EJ19" i="54"/>
  <c r="FB16" i="54"/>
  <c r="ER16" i="54"/>
  <c r="FF13" i="54"/>
  <c r="EL13" i="54"/>
  <c r="EZ10" i="54"/>
  <c r="EM8" i="54"/>
  <c r="EP28" i="54"/>
  <c r="ET24" i="54"/>
  <c r="EG22" i="54"/>
  <c r="FG19" i="54"/>
  <c r="EX19" i="54"/>
  <c r="EP19" i="54"/>
  <c r="EH19" i="54"/>
  <c r="EZ16" i="54"/>
  <c r="ET13" i="54"/>
  <c r="EH13" i="54"/>
  <c r="FH10" i="54"/>
  <c r="EX10" i="54"/>
  <c r="EU8" i="54"/>
  <c r="EK8" i="54"/>
  <c r="EE19" i="54"/>
  <c r="EE16" i="54"/>
  <c r="EE8" i="54"/>
  <c r="EE10" i="54"/>
  <c r="DK26" i="54"/>
  <c r="DK24" i="54"/>
  <c r="DY10" i="54"/>
  <c r="DY16" i="54"/>
  <c r="DQ10" i="54"/>
  <c r="DQ16" i="54"/>
  <c r="DZ26" i="54"/>
  <c r="DZ24" i="54"/>
  <c r="DJ26" i="54"/>
  <c r="DJ24" i="54"/>
  <c r="DX10" i="54"/>
  <c r="DX16" i="54"/>
  <c r="DP10" i="54"/>
  <c r="DP16" i="54"/>
  <c r="EA28" i="54"/>
  <c r="EA22" i="54"/>
  <c r="DK22" i="54"/>
  <c r="DY19" i="54"/>
  <c r="DQ19" i="54"/>
  <c r="DY8" i="54"/>
  <c r="DW10" i="54"/>
  <c r="DW16" i="54"/>
  <c r="DW8" i="54"/>
  <c r="DO10" i="54"/>
  <c r="DO16" i="54"/>
  <c r="DO8" i="54"/>
  <c r="DZ28" i="54"/>
  <c r="DZ22" i="54"/>
  <c r="DX19" i="54"/>
  <c r="DP19" i="54"/>
  <c r="DX8" i="54"/>
  <c r="ED10" i="54"/>
  <c r="ED16" i="54"/>
  <c r="ED8" i="54"/>
  <c r="DV10" i="54"/>
  <c r="DV16" i="54"/>
  <c r="DV8" i="54"/>
  <c r="DN10" i="54"/>
  <c r="DN16" i="54"/>
  <c r="DN8" i="54"/>
  <c r="DK28" i="54"/>
  <c r="DW19" i="54"/>
  <c r="DO19" i="54"/>
  <c r="DS26" i="54"/>
  <c r="DS24" i="54"/>
  <c r="DJ28" i="54"/>
  <c r="EC24" i="54"/>
  <c r="DV19" i="54"/>
  <c r="DN19" i="54"/>
  <c r="ED13" i="54"/>
  <c r="DR26" i="54"/>
  <c r="DR24" i="54"/>
  <c r="DT28" i="54"/>
  <c r="DT26" i="54"/>
  <c r="DL28" i="54"/>
  <c r="DL26" i="54"/>
  <c r="DS22" i="54"/>
  <c r="DQ8" i="54"/>
  <c r="DS28" i="54"/>
  <c r="EA24" i="54"/>
  <c r="DL24" i="54"/>
  <c r="DR22" i="54"/>
  <c r="ED19" i="54"/>
  <c r="DP8" i="54"/>
  <c r="EB19" i="54"/>
  <c r="EB13" i="54"/>
  <c r="EC19" i="54"/>
  <c r="EC13" i="54"/>
  <c r="DE24" i="54"/>
  <c r="DE28" i="54"/>
  <c r="DG19" i="54"/>
  <c r="DH8" i="54"/>
  <c r="DB28" i="54"/>
  <c r="DG10" i="54"/>
  <c r="DF8" i="54"/>
  <c r="DB16" i="54"/>
  <c r="DH13" i="54"/>
  <c r="DF10" i="54"/>
  <c r="DH10" i="54"/>
  <c r="DG8" i="54"/>
  <c r="DG13" i="54"/>
  <c r="DH19" i="54"/>
  <c r="CV19" i="54"/>
  <c r="CN19" i="54"/>
  <c r="CF19" i="54"/>
  <c r="CQ22" i="54"/>
  <c r="CQ26" i="54"/>
  <c r="CV28" i="54"/>
  <c r="CV26" i="54"/>
  <c r="CU19" i="54"/>
  <c r="CM19" i="54"/>
  <c r="CE19" i="54"/>
  <c r="CV16" i="54"/>
  <c r="CN16" i="54"/>
  <c r="CF16" i="54"/>
  <c r="CP22" i="54"/>
  <c r="CP26" i="54"/>
  <c r="BZ22" i="54"/>
  <c r="BZ26" i="54"/>
  <c r="CD24" i="54"/>
  <c r="CD28" i="54"/>
  <c r="CT19" i="54"/>
  <c r="CL19" i="54"/>
  <c r="CD19" i="54"/>
  <c r="CU16" i="54"/>
  <c r="CM16" i="54"/>
  <c r="CE16" i="54"/>
  <c r="CV13" i="54"/>
  <c r="CN13" i="54"/>
  <c r="CF13" i="54"/>
  <c r="CO22" i="54"/>
  <c r="CO26" i="54"/>
  <c r="BY22" i="54"/>
  <c r="BY26" i="54"/>
  <c r="CS24" i="54"/>
  <c r="CQ28" i="54"/>
  <c r="CV22" i="54"/>
  <c r="CS19" i="54"/>
  <c r="CK19" i="54"/>
  <c r="CC19" i="54"/>
  <c r="CT16" i="54"/>
  <c r="CL16" i="54"/>
  <c r="CD16" i="54"/>
  <c r="CU13" i="54"/>
  <c r="CM13" i="54"/>
  <c r="CE13" i="54"/>
  <c r="CV10" i="54"/>
  <c r="CN10" i="54"/>
  <c r="CF10" i="54"/>
  <c r="CP28" i="54"/>
  <c r="CS16" i="54"/>
  <c r="CK16" i="54"/>
  <c r="CC16" i="54"/>
  <c r="CT13" i="54"/>
  <c r="CL13" i="54"/>
  <c r="CD13" i="54"/>
  <c r="CU10" i="54"/>
  <c r="CM10" i="54"/>
  <c r="CE10" i="54"/>
  <c r="CY22" i="54"/>
  <c r="CY26" i="54"/>
  <c r="CO28" i="54"/>
  <c r="CA28" i="54"/>
  <c r="CD26" i="54"/>
  <c r="CD22" i="54"/>
  <c r="CS13" i="54"/>
  <c r="CK13" i="54"/>
  <c r="CC13" i="54"/>
  <c r="CT10" i="54"/>
  <c r="CL10" i="54"/>
  <c r="CD10" i="54"/>
  <c r="CX22" i="54"/>
  <c r="CX26" i="54"/>
  <c r="CH22" i="54"/>
  <c r="CH26" i="54"/>
  <c r="CY28" i="54"/>
  <c r="CN28" i="54"/>
  <c r="BZ28" i="54"/>
  <c r="CQ24" i="54"/>
  <c r="CS10" i="54"/>
  <c r="CK10" i="54"/>
  <c r="CC10" i="54"/>
  <c r="CW22" i="54"/>
  <c r="CW26" i="54"/>
  <c r="CG22" i="54"/>
  <c r="CY19" i="54"/>
  <c r="CY16" i="54"/>
  <c r="CY13" i="54"/>
  <c r="CZ19" i="54"/>
  <c r="CZ16" i="54"/>
  <c r="CZ13" i="54"/>
  <c r="CX19" i="54"/>
  <c r="CX16" i="54"/>
  <c r="CX13" i="54"/>
  <c r="BD26" i="54"/>
  <c r="BD24" i="54"/>
  <c r="BR10" i="54"/>
  <c r="BR16" i="54"/>
  <c r="BJ10" i="54"/>
  <c r="BJ16" i="54"/>
  <c r="BD22" i="54"/>
  <c r="BC26" i="54"/>
  <c r="BC24" i="54"/>
  <c r="BC22" i="54"/>
  <c r="BQ10" i="54"/>
  <c r="BQ16" i="54"/>
  <c r="BQ8" i="54"/>
  <c r="BI10" i="54"/>
  <c r="BI16" i="54"/>
  <c r="BI8" i="54"/>
  <c r="BT26" i="54"/>
  <c r="BT24" i="54"/>
  <c r="BX10" i="54"/>
  <c r="BX16" i="54"/>
  <c r="BX8" i="54"/>
  <c r="BP10" i="54"/>
  <c r="BP16" i="54"/>
  <c r="BP8" i="54"/>
  <c r="BH10" i="54"/>
  <c r="BH16" i="54"/>
  <c r="BH8" i="54"/>
  <c r="BT22" i="54"/>
  <c r="BS26" i="54"/>
  <c r="BS24" i="54"/>
  <c r="BS22" i="54"/>
  <c r="BR8" i="54"/>
  <c r="BR19" i="54"/>
  <c r="BJ19" i="54"/>
  <c r="BR13" i="54"/>
  <c r="BJ13" i="54"/>
  <c r="BL26" i="54"/>
  <c r="BL24" i="54"/>
  <c r="BM28" i="54"/>
  <c r="BM26" i="54"/>
  <c r="BM24" i="54"/>
  <c r="BT28" i="54"/>
  <c r="BD28" i="54"/>
  <c r="BL22" i="54"/>
  <c r="BQ19" i="54"/>
  <c r="BI19" i="54"/>
  <c r="BQ13" i="54"/>
  <c r="BI13" i="54"/>
  <c r="BK26" i="54"/>
  <c r="BK24" i="54"/>
  <c r="BK22" i="54"/>
  <c r="BS28" i="54"/>
  <c r="BC28" i="54"/>
  <c r="BP19" i="54"/>
  <c r="BH19" i="54"/>
  <c r="BP13" i="54"/>
  <c r="BH13" i="54"/>
  <c r="BJ8" i="54"/>
  <c r="BV19" i="54"/>
  <c r="BV13" i="54"/>
  <c r="BW19" i="54"/>
  <c r="BW13" i="54"/>
  <c r="BU19" i="54"/>
  <c r="BU13" i="54"/>
  <c r="BW8" i="54"/>
  <c r="BO8" i="54"/>
  <c r="BG8" i="54"/>
  <c r="BW16" i="54"/>
  <c r="BO16" i="54"/>
  <c r="BG16" i="54"/>
  <c r="AQ10" i="54"/>
  <c r="AS8" i="54"/>
  <c r="AT8" i="54"/>
  <c r="AU13" i="54"/>
  <c r="AV8" i="54"/>
  <c r="AV26" i="54" s="1"/>
  <c r="AX19" i="54"/>
  <c r="BA8" i="54"/>
  <c r="AS10" i="54"/>
  <c r="AT10" i="54"/>
  <c r="BA10" i="54"/>
  <c r="AV13" i="54"/>
  <c r="AS16" i="54"/>
  <c r="AU16" i="54"/>
  <c r="AV19" i="54"/>
  <c r="AV20" i="54"/>
  <c r="AS28" i="54"/>
  <c r="AP10" i="54"/>
  <c r="BM17" i="154" l="1"/>
  <c r="CJ17" i="136"/>
  <c r="CJ17" i="137"/>
  <c r="CJ44" i="137" s="1"/>
  <c r="CJ17" i="54"/>
  <c r="CJ18" i="94" s="1"/>
  <c r="CJ17" i="94"/>
  <c r="CJ17" i="138"/>
  <c r="CJ44" i="138" s="1"/>
  <c r="CJ17" i="118"/>
  <c r="CJ44" i="118" s="1"/>
  <c r="EQ11" i="54"/>
  <c r="EQ11" i="94"/>
  <c r="EQ11" i="119"/>
  <c r="EQ38" i="119" s="1"/>
  <c r="EQ11" i="137"/>
  <c r="EQ38" i="137" s="1"/>
  <c r="EQ11" i="95"/>
  <c r="EQ11" i="138"/>
  <c r="EQ38" i="138" s="1"/>
  <c r="EQ11" i="136"/>
  <c r="EQ11" i="135"/>
  <c r="BK11" i="154"/>
  <c r="CH11" i="54"/>
  <c r="CH11" i="138"/>
  <c r="CH38" i="138" s="1"/>
  <c r="CH11" i="119"/>
  <c r="CH38" i="119" s="1"/>
  <c r="CH11" i="94"/>
  <c r="CH11" i="95"/>
  <c r="CH11" i="137"/>
  <c r="CH38" i="137" s="1"/>
  <c r="CH11" i="136"/>
  <c r="CH11" i="118"/>
  <c r="CH38" i="118" s="1"/>
  <c r="BL15" i="94"/>
  <c r="AO15" i="154"/>
  <c r="BL15" i="136"/>
  <c r="BL15" i="137"/>
  <c r="BL42" i="137" s="1"/>
  <c r="BL15" i="95"/>
  <c r="BL15" i="118"/>
  <c r="BL42" i="118" s="1"/>
  <c r="BL15" i="138"/>
  <c r="BL42" i="138" s="1"/>
  <c r="CO15" i="118"/>
  <c r="CO42" i="118" s="1"/>
  <c r="CO15" i="135"/>
  <c r="CO15" i="95"/>
  <c r="CO15" i="136"/>
  <c r="BR15" i="154"/>
  <c r="BR15" i="158" s="1"/>
  <c r="BR42" i="158" s="1"/>
  <c r="CO15" i="119"/>
  <c r="CO42" i="119" s="1"/>
  <c r="CO15" i="94"/>
  <c r="CJ17" i="95"/>
  <c r="BU28" i="54"/>
  <c r="BU29" i="137" s="1"/>
  <c r="BU56" i="137" s="1"/>
  <c r="BU26" i="54"/>
  <c r="BU27" i="136" s="1"/>
  <c r="BU24" i="54"/>
  <c r="BU25" i="138" s="1"/>
  <c r="BU52" i="138" s="1"/>
  <c r="FG11" i="118"/>
  <c r="FG38" i="118" s="1"/>
  <c r="CF22" i="54"/>
  <c r="CF28" i="54"/>
  <c r="CF26" i="54"/>
  <c r="CH11" i="135"/>
  <c r="BE26" i="54"/>
  <c r="BE27" i="118" s="1"/>
  <c r="BE54" i="118" s="1"/>
  <c r="DE26" i="54"/>
  <c r="DE27" i="136" s="1"/>
  <c r="DE22" i="54"/>
  <c r="CH23" i="154" s="1"/>
  <c r="CJ17" i="119"/>
  <c r="CJ44" i="119" s="1"/>
  <c r="DZ11" i="95"/>
  <c r="DZ11" i="137"/>
  <c r="DZ38" i="137" s="1"/>
  <c r="DZ11" i="119"/>
  <c r="DZ38" i="119" s="1"/>
  <c r="DZ11" i="136"/>
  <c r="DZ11" i="94"/>
  <c r="DZ11" i="54"/>
  <c r="DZ11" i="135"/>
  <c r="AG8" i="157"/>
  <c r="AG35" i="157" s="1"/>
  <c r="AG8" i="156"/>
  <c r="AG35" i="156" s="1"/>
  <c r="AG8" i="158"/>
  <c r="AG35" i="158" s="1"/>
  <c r="AG8" i="155"/>
  <c r="AG35" i="155" s="1"/>
  <c r="BR25" i="158"/>
  <c r="BR52" i="158" s="1"/>
  <c r="BR25" i="156"/>
  <c r="BR52" i="156" s="1"/>
  <c r="BR25" i="157"/>
  <c r="BR52" i="157" s="1"/>
  <c r="BR25" i="155"/>
  <c r="BR52" i="155" s="1"/>
  <c r="FG11" i="95"/>
  <c r="FG11" i="136"/>
  <c r="FG11" i="94"/>
  <c r="FG11" i="119"/>
  <c r="FG38" i="119" s="1"/>
  <c r="FG11" i="54"/>
  <c r="FG12" i="95" s="1"/>
  <c r="FG11" i="137"/>
  <c r="FG38" i="137" s="1"/>
  <c r="FG11" i="138"/>
  <c r="FG38" i="138" s="1"/>
  <c r="CO15" i="138"/>
  <c r="CO42" i="138" s="1"/>
  <c r="BE28" i="54"/>
  <c r="EB26" i="54"/>
  <c r="EB24" i="54"/>
  <c r="EB25" i="119" s="1"/>
  <c r="EB52" i="119" s="1"/>
  <c r="EB28" i="54"/>
  <c r="BL15" i="135"/>
  <c r="DZ11" i="118"/>
  <c r="DZ38" i="118" s="1"/>
  <c r="DR15" i="119"/>
  <c r="DR42" i="119" s="1"/>
  <c r="BY25" i="95"/>
  <c r="CG9" i="119"/>
  <c r="CG36" i="119" s="1"/>
  <c r="CG9" i="95"/>
  <c r="BJ9" i="154"/>
  <c r="CG9" i="118"/>
  <c r="CG36" i="118" s="1"/>
  <c r="BC14" i="135"/>
  <c r="AF14" i="154"/>
  <c r="CA9" i="137"/>
  <c r="CA36" i="137" s="1"/>
  <c r="CA9" i="135"/>
  <c r="DK20" i="137"/>
  <c r="DK47" i="137" s="1"/>
  <c r="DK20" i="119"/>
  <c r="DK47" i="119" s="1"/>
  <c r="DK20" i="94"/>
  <c r="DE20" i="118"/>
  <c r="DE47" i="118" s="1"/>
  <c r="DE20" i="95"/>
  <c r="DT17" i="119"/>
  <c r="DT44" i="119" s="1"/>
  <c r="DT17" i="136"/>
  <c r="DT17" i="138"/>
  <c r="DT44" i="138" s="1"/>
  <c r="DA14" i="54"/>
  <c r="CD14" i="154"/>
  <c r="CP17" i="135"/>
  <c r="CP17" i="54"/>
  <c r="EP23" i="118"/>
  <c r="EP50" i="118" s="1"/>
  <c r="EP23" i="94"/>
  <c r="CJ20" i="54"/>
  <c r="CJ20" i="94"/>
  <c r="BM20" i="154"/>
  <c r="CG28" i="54"/>
  <c r="DS23" i="154"/>
  <c r="DS23" i="158" s="1"/>
  <c r="DS50" i="158" s="1"/>
  <c r="DR15" i="94"/>
  <c r="DA27" i="136"/>
  <c r="DA14" i="138"/>
  <c r="DA41" i="138" s="1"/>
  <c r="DC8" i="158"/>
  <c r="DC35" i="158" s="1"/>
  <c r="EP23" i="95"/>
  <c r="CP17" i="118"/>
  <c r="CP44" i="118" s="1"/>
  <c r="CI20" i="54"/>
  <c r="DL18" i="94"/>
  <c r="CO17" i="156"/>
  <c r="CO44" i="156" s="1"/>
  <c r="CG15" i="94"/>
  <c r="CU15" i="154"/>
  <c r="CU15" i="156" s="1"/>
  <c r="CU42" i="156" s="1"/>
  <c r="DK20" i="54"/>
  <c r="DK21" i="135" s="1"/>
  <c r="DE20" i="138"/>
  <c r="DE47" i="138" s="1"/>
  <c r="BL20" i="138"/>
  <c r="BL47" i="138" s="1"/>
  <c r="BC14" i="137"/>
  <c r="BC41" i="137" s="1"/>
  <c r="BD9" i="154"/>
  <c r="BD9" i="155" s="1"/>
  <c r="BD36" i="155" s="1"/>
  <c r="CD9" i="157"/>
  <c r="CD36" i="157" s="1"/>
  <c r="BL20" i="155"/>
  <c r="BL47" i="155" s="1"/>
  <c r="CJ20" i="137"/>
  <c r="CJ47" i="137" s="1"/>
  <c r="DE17" i="118"/>
  <c r="DE44" i="118" s="1"/>
  <c r="BY17" i="94"/>
  <c r="BY17" i="118"/>
  <c r="BY44" i="118" s="1"/>
  <c r="DU11" i="136"/>
  <c r="AW17" i="156"/>
  <c r="AW44" i="156" s="1"/>
  <c r="BY25" i="137"/>
  <c r="BY52" i="137" s="1"/>
  <c r="AH20" i="155"/>
  <c r="AH47" i="155" s="1"/>
  <c r="AO9" i="158"/>
  <c r="AO36" i="158" s="1"/>
  <c r="AO9" i="155"/>
  <c r="AO36" i="155" s="1"/>
  <c r="AO9" i="157"/>
  <c r="AO36" i="157" s="1"/>
  <c r="CJ9" i="95"/>
  <c r="CJ26" i="54"/>
  <c r="EJ17" i="95"/>
  <c r="EJ17" i="119"/>
  <c r="EJ44" i="119" s="1"/>
  <c r="BZ17" i="136"/>
  <c r="BZ17" i="137"/>
  <c r="BZ44" i="137" s="1"/>
  <c r="BZ17" i="54"/>
  <c r="BC17" i="154"/>
  <c r="CJ8" i="158"/>
  <c r="CJ35" i="158" s="1"/>
  <c r="DL18" i="138"/>
  <c r="DL45" i="138" s="1"/>
  <c r="BC11" i="135"/>
  <c r="EJ17" i="137"/>
  <c r="EJ44" i="137" s="1"/>
  <c r="BZ17" i="118"/>
  <c r="BZ44" i="118" s="1"/>
  <c r="CO17" i="157"/>
  <c r="CO44" i="157" s="1"/>
  <c r="DS17" i="95"/>
  <c r="CG15" i="137"/>
  <c r="CG42" i="137" s="1"/>
  <c r="AN17" i="156"/>
  <c r="AN44" i="156" s="1"/>
  <c r="DE20" i="137"/>
  <c r="DE47" i="137" s="1"/>
  <c r="DA25" i="135"/>
  <c r="BL20" i="136"/>
  <c r="BQ8" i="155"/>
  <c r="BQ35" i="155" s="1"/>
  <c r="DA27" i="118"/>
  <c r="DA54" i="118" s="1"/>
  <c r="CI11" i="118"/>
  <c r="CI38" i="118" s="1"/>
  <c r="BC14" i="138"/>
  <c r="BC41" i="138" s="1"/>
  <c r="DA14" i="135"/>
  <c r="DL20" i="136"/>
  <c r="DE14" i="95"/>
  <c r="DE14" i="54"/>
  <c r="DE15" i="137" s="1"/>
  <c r="DE42" i="137" s="1"/>
  <c r="CA9" i="119"/>
  <c r="CA36" i="119" s="1"/>
  <c r="CJ11" i="118"/>
  <c r="CJ38" i="118" s="1"/>
  <c r="BZ9" i="155"/>
  <c r="BZ36" i="155" s="1"/>
  <c r="EP23" i="137"/>
  <c r="EP50" i="137" s="1"/>
  <c r="DK9" i="135"/>
  <c r="DT11" i="95"/>
  <c r="DF14" i="135"/>
  <c r="CP17" i="94"/>
  <c r="CI20" i="137"/>
  <c r="CI47" i="137" s="1"/>
  <c r="CW25" i="136"/>
  <c r="CJ24" i="54"/>
  <c r="BL17" i="137"/>
  <c r="BL44" i="137" s="1"/>
  <c r="BB25" i="156"/>
  <c r="BB52" i="156" s="1"/>
  <c r="BZ25" i="136"/>
  <c r="BC25" i="156"/>
  <c r="BC52" i="156" s="1"/>
  <c r="DF17" i="118"/>
  <c r="DF44" i="118" s="1"/>
  <c r="DE17" i="136"/>
  <c r="BL20" i="157"/>
  <c r="BL47" i="157" s="1"/>
  <c r="CJ20" i="118"/>
  <c r="CJ47" i="118" s="1"/>
  <c r="AR8" i="157"/>
  <c r="AR35" i="157" s="1"/>
  <c r="DE17" i="135"/>
  <c r="DE17" i="54"/>
  <c r="DE18" i="136" s="1"/>
  <c r="BY17" i="95"/>
  <c r="DU11" i="138"/>
  <c r="DU38" i="138" s="1"/>
  <c r="AW17" i="155"/>
  <c r="AW44" i="155" s="1"/>
  <c r="BY25" i="119"/>
  <c r="BY52" i="119" s="1"/>
  <c r="BK15" i="94"/>
  <c r="CQ17" i="138"/>
  <c r="CQ44" i="138" s="1"/>
  <c r="BU17" i="154"/>
  <c r="BU17" i="156" s="1"/>
  <c r="BU44" i="156" s="1"/>
  <c r="AH20" i="158"/>
  <c r="AH47" i="158" s="1"/>
  <c r="DP8" i="158"/>
  <c r="DP35" i="158" s="1"/>
  <c r="DP8" i="155"/>
  <c r="DP35" i="155" s="1"/>
  <c r="DP8" i="157"/>
  <c r="DP35" i="157" s="1"/>
  <c r="BK20" i="154"/>
  <c r="CH20" i="118"/>
  <c r="CH47" i="118" s="1"/>
  <c r="CH20" i="136"/>
  <c r="BT14" i="118"/>
  <c r="BT41" i="118" s="1"/>
  <c r="BT14" i="95"/>
  <c r="BT14" i="135"/>
  <c r="BT14" i="136"/>
  <c r="AW14" i="154"/>
  <c r="BT14" i="54"/>
  <c r="BY21" i="135"/>
  <c r="BY21" i="95"/>
  <c r="BY21" i="94"/>
  <c r="DD9" i="157"/>
  <c r="DD36" i="157" s="1"/>
  <c r="DD9" i="155"/>
  <c r="DD36" i="155" s="1"/>
  <c r="DU11" i="119"/>
  <c r="DU38" i="119" s="1"/>
  <c r="AV16" i="54"/>
  <c r="CG9" i="94"/>
  <c r="CG9" i="135"/>
  <c r="CJ8" i="156"/>
  <c r="CJ35" i="156" s="1"/>
  <c r="DL18" i="118"/>
  <c r="DL45" i="118" s="1"/>
  <c r="EJ17" i="138"/>
  <c r="EJ44" i="138" s="1"/>
  <c r="DT17" i="54"/>
  <c r="BZ17" i="119"/>
  <c r="BZ44" i="119" s="1"/>
  <c r="DS17" i="118"/>
  <c r="DS44" i="118" s="1"/>
  <c r="CG15" i="118"/>
  <c r="CG42" i="118" s="1"/>
  <c r="CI11" i="135"/>
  <c r="AN17" i="155"/>
  <c r="AN44" i="155" s="1"/>
  <c r="DT17" i="94"/>
  <c r="DE20" i="94"/>
  <c r="DE20" i="54"/>
  <c r="DA25" i="95"/>
  <c r="CA9" i="95"/>
  <c r="CI11" i="137"/>
  <c r="CI38" i="137" s="1"/>
  <c r="DL20" i="119"/>
  <c r="DL47" i="119" s="1"/>
  <c r="DE14" i="135"/>
  <c r="DA14" i="136"/>
  <c r="CA9" i="94"/>
  <c r="BZ9" i="158"/>
  <c r="BZ36" i="158" s="1"/>
  <c r="EP23" i="138"/>
  <c r="EP50" i="138" s="1"/>
  <c r="DK9" i="95"/>
  <c r="DT11" i="119"/>
  <c r="DT38" i="119" s="1"/>
  <c r="DF14" i="95"/>
  <c r="CP17" i="138"/>
  <c r="CP44" i="138" s="1"/>
  <c r="CI20" i="136"/>
  <c r="CW25" i="135"/>
  <c r="DF17" i="137"/>
  <c r="DF44" i="137" s="1"/>
  <c r="CJ9" i="137"/>
  <c r="CJ36" i="137" s="1"/>
  <c r="CJ22" i="54"/>
  <c r="CJ23" i="95" s="1"/>
  <c r="BL17" i="119"/>
  <c r="BL44" i="119" s="1"/>
  <c r="BZ25" i="135"/>
  <c r="DF17" i="119"/>
  <c r="DF44" i="119" s="1"/>
  <c r="AR8" i="158"/>
  <c r="AR35" i="158" s="1"/>
  <c r="CH17" i="154"/>
  <c r="BY17" i="138"/>
  <c r="BY44" i="138" s="1"/>
  <c r="DU11" i="118"/>
  <c r="DU38" i="118" s="1"/>
  <c r="AW17" i="157"/>
  <c r="AW44" i="157" s="1"/>
  <c r="CQ17" i="54"/>
  <c r="CQ18" i="95" s="1"/>
  <c r="BK15" i="136"/>
  <c r="CQ17" i="118"/>
  <c r="CQ44" i="118" s="1"/>
  <c r="AH20" i="157"/>
  <c r="AH47" i="157" s="1"/>
  <c r="AZ8" i="158"/>
  <c r="AZ35" i="158" s="1"/>
  <c r="AZ8" i="157"/>
  <c r="AZ35" i="157" s="1"/>
  <c r="BI8" i="157"/>
  <c r="BI35" i="157" s="1"/>
  <c r="BI8" i="155"/>
  <c r="BI35" i="155" s="1"/>
  <c r="CR14" i="136"/>
  <c r="CR14" i="54"/>
  <c r="DR15" i="118"/>
  <c r="DR42" i="118" s="1"/>
  <c r="DR15" i="136"/>
  <c r="DR15" i="137"/>
  <c r="DR42" i="137" s="1"/>
  <c r="DR15" i="138"/>
  <c r="DR42" i="138" s="1"/>
  <c r="DA27" i="135"/>
  <c r="DA27" i="95"/>
  <c r="CD27" i="154"/>
  <c r="DA27" i="119"/>
  <c r="DA54" i="119" s="1"/>
  <c r="BJ15" i="154"/>
  <c r="DA27" i="138"/>
  <c r="DA54" i="138" s="1"/>
  <c r="DK9" i="119"/>
  <c r="DK36" i="119" s="1"/>
  <c r="BB25" i="155"/>
  <c r="BB52" i="155" s="1"/>
  <c r="BY25" i="138"/>
  <c r="BY52" i="138" s="1"/>
  <c r="CA26" i="54"/>
  <c r="CA27" i="95" s="1"/>
  <c r="CG15" i="119"/>
  <c r="CG42" i="119" s="1"/>
  <c r="DT17" i="118"/>
  <c r="DT44" i="118" s="1"/>
  <c r="DK20" i="136"/>
  <c r="BC14" i="119"/>
  <c r="BC41" i="119" s="1"/>
  <c r="CI20" i="119"/>
  <c r="CI47" i="119" s="1"/>
  <c r="CA24" i="54"/>
  <c r="DK9" i="94"/>
  <c r="BL20" i="158"/>
  <c r="BL47" i="158" s="1"/>
  <c r="CJ20" i="138"/>
  <c r="CJ47" i="138" s="1"/>
  <c r="DU11" i="135"/>
  <c r="BY25" i="118"/>
  <c r="BY52" i="118" s="1"/>
  <c r="CO11" i="54"/>
  <c r="CO11" i="94"/>
  <c r="BR11" i="154"/>
  <c r="CO11" i="118"/>
  <c r="CO38" i="118" s="1"/>
  <c r="CO11" i="137"/>
  <c r="CO38" i="137" s="1"/>
  <c r="CO11" i="135"/>
  <c r="CO11" i="136"/>
  <c r="AO8" i="156"/>
  <c r="AO35" i="156" s="1"/>
  <c r="AO8" i="158"/>
  <c r="AO35" i="158" s="1"/>
  <c r="BC11" i="95"/>
  <c r="BC11" i="136"/>
  <c r="BC11" i="94"/>
  <c r="BC11" i="137"/>
  <c r="BC38" i="137" s="1"/>
  <c r="AF11" i="154"/>
  <c r="BL20" i="94"/>
  <c r="BL20" i="54"/>
  <c r="DL8" i="158"/>
  <c r="DL35" i="158" s="1"/>
  <c r="DL8" i="156"/>
  <c r="DL35" i="156" s="1"/>
  <c r="CJ11" i="94"/>
  <c r="CJ11" i="95"/>
  <c r="CA22" i="54"/>
  <c r="BC11" i="118"/>
  <c r="BC38" i="118" s="1"/>
  <c r="CA9" i="136"/>
  <c r="DA25" i="119"/>
  <c r="DA52" i="119" s="1"/>
  <c r="CJ11" i="136"/>
  <c r="EP23" i="136"/>
  <c r="DK9" i="136"/>
  <c r="DT11" i="135"/>
  <c r="BS17" i="154"/>
  <c r="BS17" i="156" s="1"/>
  <c r="BS44" i="156" s="1"/>
  <c r="CI20" i="94"/>
  <c r="CW25" i="94"/>
  <c r="AT16" i="54"/>
  <c r="AT17" i="94" s="1"/>
  <c r="CG26" i="54"/>
  <c r="CG27" i="136" s="1"/>
  <c r="CG9" i="137"/>
  <c r="CG36" i="137" s="1"/>
  <c r="CW8" i="157"/>
  <c r="CW35" i="157" s="1"/>
  <c r="BC11" i="138"/>
  <c r="BC38" i="138" s="1"/>
  <c r="DA14" i="94"/>
  <c r="BZ17" i="135"/>
  <c r="DS17" i="135"/>
  <c r="CG15" i="135"/>
  <c r="DF14" i="118"/>
  <c r="DF41" i="118" s="1"/>
  <c r="DE14" i="94"/>
  <c r="CL8" i="155"/>
  <c r="CL35" i="155" s="1"/>
  <c r="DT17" i="95"/>
  <c r="DE20" i="136"/>
  <c r="DA25" i="118"/>
  <c r="DA52" i="118" s="1"/>
  <c r="CI11" i="119"/>
  <c r="CI38" i="119" s="1"/>
  <c r="BC14" i="54"/>
  <c r="DT11" i="137"/>
  <c r="DT38" i="137" s="1"/>
  <c r="DA14" i="118"/>
  <c r="DA41" i="118" s="1"/>
  <c r="CA9" i="118"/>
  <c r="CA36" i="118" s="1"/>
  <c r="CJ11" i="138"/>
  <c r="CJ38" i="138" s="1"/>
  <c r="CN9" i="154"/>
  <c r="CN9" i="155" s="1"/>
  <c r="CN36" i="155" s="1"/>
  <c r="CP17" i="136"/>
  <c r="CI20" i="138"/>
  <c r="CI47" i="138" s="1"/>
  <c r="CW25" i="95"/>
  <c r="CJ9" i="136"/>
  <c r="BZ25" i="119"/>
  <c r="BZ52" i="119" s="1"/>
  <c r="CJ20" i="136"/>
  <c r="DE17" i="95"/>
  <c r="DU11" i="94"/>
  <c r="BY25" i="94"/>
  <c r="ET9" i="94"/>
  <c r="ET9" i="135"/>
  <c r="ET9" i="118"/>
  <c r="ET36" i="118" s="1"/>
  <c r="ET9" i="136"/>
  <c r="ET9" i="137"/>
  <c r="ET36" i="137" s="1"/>
  <c r="DA12" i="118"/>
  <c r="DA39" i="118" s="1"/>
  <c r="DA12" i="135"/>
  <c r="FF11" i="95"/>
  <c r="FF11" i="138"/>
  <c r="FF38" i="138" s="1"/>
  <c r="FF11" i="135"/>
  <c r="CW21" i="137"/>
  <c r="CW48" i="137" s="1"/>
  <c r="BZ21" i="154"/>
  <c r="CW21" i="95"/>
  <c r="BY29" i="94"/>
  <c r="BB29" i="154"/>
  <c r="AX20" i="54"/>
  <c r="AX20" i="95"/>
  <c r="AX20" i="135"/>
  <c r="AX20" i="136"/>
  <c r="AX20" i="94"/>
  <c r="AX20" i="137"/>
  <c r="AX47" i="137" s="1"/>
  <c r="AX20" i="119"/>
  <c r="AX47" i="119" s="1"/>
  <c r="AX20" i="118"/>
  <c r="AX47" i="118" s="1"/>
  <c r="AA20" i="154"/>
  <c r="AX20" i="138"/>
  <c r="AX47" i="138" s="1"/>
  <c r="CT27" i="137"/>
  <c r="CT54" i="137" s="1"/>
  <c r="CT27" i="119"/>
  <c r="CT54" i="119" s="1"/>
  <c r="CT27" i="135"/>
  <c r="CT27" i="94"/>
  <c r="CT27" i="95"/>
  <c r="BW27" i="154"/>
  <c r="CT27" i="118"/>
  <c r="CT54" i="118" s="1"/>
  <c r="CT27" i="136"/>
  <c r="CT27" i="138"/>
  <c r="CT54" i="138" s="1"/>
  <c r="BF29" i="137"/>
  <c r="BF56" i="137" s="1"/>
  <c r="BF29" i="138"/>
  <c r="BF56" i="138" s="1"/>
  <c r="BF29" i="118"/>
  <c r="BF56" i="118" s="1"/>
  <c r="BF29" i="135"/>
  <c r="BF29" i="95"/>
  <c r="BF29" i="94"/>
  <c r="BF29" i="119"/>
  <c r="BF56" i="119" s="1"/>
  <c r="BF29" i="136"/>
  <c r="AI29" i="154"/>
  <c r="BG17" i="54"/>
  <c r="BG17" i="137"/>
  <c r="BG44" i="137" s="1"/>
  <c r="BG17" i="119"/>
  <c r="BG44" i="119" s="1"/>
  <c r="BG17" i="135"/>
  <c r="BG17" i="136"/>
  <c r="BG17" i="138"/>
  <c r="BG44" i="138" s="1"/>
  <c r="BG17" i="95"/>
  <c r="BG17" i="118"/>
  <c r="BG44" i="118" s="1"/>
  <c r="BG17" i="94"/>
  <c r="AJ17" i="154"/>
  <c r="BW14" i="54"/>
  <c r="BW14" i="118"/>
  <c r="BW41" i="118" s="1"/>
  <c r="BW14" i="119"/>
  <c r="BW41" i="119" s="1"/>
  <c r="BW14" i="135"/>
  <c r="BW14" i="137"/>
  <c r="BW41" i="137" s="1"/>
  <c r="BW14" i="95"/>
  <c r="BW14" i="138"/>
  <c r="BW41" i="138" s="1"/>
  <c r="BW14" i="136"/>
  <c r="BW14" i="94"/>
  <c r="AZ14" i="154"/>
  <c r="CR25" i="137"/>
  <c r="CR52" i="137" s="1"/>
  <c r="CR25" i="138"/>
  <c r="CR52" i="138" s="1"/>
  <c r="CR25" i="94"/>
  <c r="CR25" i="118"/>
  <c r="CR52" i="118" s="1"/>
  <c r="BU25" i="154"/>
  <c r="CR25" i="95"/>
  <c r="CR25" i="136"/>
  <c r="CR25" i="135"/>
  <c r="CR25" i="119"/>
  <c r="CR52" i="119" s="1"/>
  <c r="CF11" i="54"/>
  <c r="CF11" i="138"/>
  <c r="CF38" i="138" s="1"/>
  <c r="CF11" i="95"/>
  <c r="CF11" i="135"/>
  <c r="CF11" i="136"/>
  <c r="CF11" i="94"/>
  <c r="CF11" i="118"/>
  <c r="CF38" i="118" s="1"/>
  <c r="BI11" i="154"/>
  <c r="CF11" i="119"/>
  <c r="CF38" i="119" s="1"/>
  <c r="CF11" i="137"/>
  <c r="CF38" i="137" s="1"/>
  <c r="CT17" i="54"/>
  <c r="CT17" i="138"/>
  <c r="CT44" i="138" s="1"/>
  <c r="CT17" i="95"/>
  <c r="CT17" i="118"/>
  <c r="CT44" i="118" s="1"/>
  <c r="CT17" i="119"/>
  <c r="CT44" i="119" s="1"/>
  <c r="CT17" i="135"/>
  <c r="BW17" i="154"/>
  <c r="CT17" i="136"/>
  <c r="CT17" i="137"/>
  <c r="CT44" i="137" s="1"/>
  <c r="CT17" i="94"/>
  <c r="EQ17" i="54"/>
  <c r="EQ17" i="137"/>
  <c r="EQ44" i="137" s="1"/>
  <c r="EQ17" i="119"/>
  <c r="EQ44" i="119" s="1"/>
  <c r="EQ17" i="94"/>
  <c r="EQ17" i="118"/>
  <c r="EQ44" i="118" s="1"/>
  <c r="EQ17" i="135"/>
  <c r="EQ17" i="138"/>
  <c r="EQ44" i="138" s="1"/>
  <c r="EQ17" i="95"/>
  <c r="EQ17" i="136"/>
  <c r="DO17" i="156"/>
  <c r="DO44" i="156" s="1"/>
  <c r="DO17" i="158"/>
  <c r="DO44" i="158" s="1"/>
  <c r="DO17" i="155"/>
  <c r="DO44" i="155" s="1"/>
  <c r="DO17" i="157"/>
  <c r="DO44" i="157" s="1"/>
  <c r="BB8" i="156"/>
  <c r="BB35" i="156" s="1"/>
  <c r="BB8" i="158"/>
  <c r="BB35" i="158" s="1"/>
  <c r="BB8" i="157"/>
  <c r="BB35" i="157" s="1"/>
  <c r="BB8" i="155"/>
  <c r="BB35" i="155" s="1"/>
  <c r="AI8" i="157"/>
  <c r="AI35" i="157" s="1"/>
  <c r="AI8" i="158"/>
  <c r="AI35" i="158" s="1"/>
  <c r="AI8" i="155"/>
  <c r="AI35" i="155" s="1"/>
  <c r="AI8" i="156"/>
  <c r="AI35" i="156" s="1"/>
  <c r="BE11" i="54"/>
  <c r="BE11" i="138"/>
  <c r="BE38" i="138" s="1"/>
  <c r="BE11" i="118"/>
  <c r="BE38" i="118" s="1"/>
  <c r="AH11" i="154"/>
  <c r="BE11" i="95"/>
  <c r="BE11" i="119"/>
  <c r="BE38" i="119" s="1"/>
  <c r="BE11" i="136"/>
  <c r="BE11" i="135"/>
  <c r="BE11" i="94"/>
  <c r="BE11" i="137"/>
  <c r="BE38" i="137" s="1"/>
  <c r="CO20" i="156"/>
  <c r="CO47" i="156" s="1"/>
  <c r="CO20" i="158"/>
  <c r="CO47" i="158" s="1"/>
  <c r="CO20" i="155"/>
  <c r="CO47" i="155" s="1"/>
  <c r="CO20" i="157"/>
  <c r="CO47" i="157" s="1"/>
  <c r="EK17" i="54"/>
  <c r="EK17" i="118"/>
  <c r="EK44" i="118" s="1"/>
  <c r="EK17" i="138"/>
  <c r="EK44" i="138" s="1"/>
  <c r="EK17" i="137"/>
  <c r="EK44" i="137" s="1"/>
  <c r="EK17" i="119"/>
  <c r="EK44" i="119" s="1"/>
  <c r="EK17" i="135"/>
  <c r="EK17" i="94"/>
  <c r="EK17" i="95"/>
  <c r="EK17" i="136"/>
  <c r="DN17" i="154"/>
  <c r="EK14" i="54"/>
  <c r="EK14" i="138"/>
  <c r="EK41" i="138" s="1"/>
  <c r="EK14" i="119"/>
  <c r="EK41" i="119" s="1"/>
  <c r="EK14" i="137"/>
  <c r="EK41" i="137" s="1"/>
  <c r="EK14" i="95"/>
  <c r="EK14" i="118"/>
  <c r="EK41" i="118" s="1"/>
  <c r="EK14" i="135"/>
  <c r="EK14" i="136"/>
  <c r="EK14" i="94"/>
  <c r="DN14" i="154"/>
  <c r="FD11" i="54"/>
  <c r="FD11" i="119"/>
  <c r="FD38" i="119" s="1"/>
  <c r="FD11" i="138"/>
  <c r="FD38" i="138" s="1"/>
  <c r="FD11" i="118"/>
  <c r="FD38" i="118" s="1"/>
  <c r="FD11" i="137"/>
  <c r="FD38" i="137" s="1"/>
  <c r="FD11" i="94"/>
  <c r="FD11" i="136"/>
  <c r="FD11" i="135"/>
  <c r="FD11" i="95"/>
  <c r="DR21" i="154"/>
  <c r="EO21" i="138"/>
  <c r="EO48" i="138" s="1"/>
  <c r="EO21" i="118"/>
  <c r="EO48" i="118" s="1"/>
  <c r="EO21" i="95"/>
  <c r="EO21" i="135"/>
  <c r="EO21" i="94"/>
  <c r="EO21" i="136"/>
  <c r="EO21" i="119"/>
  <c r="EO48" i="119" s="1"/>
  <c r="EO21" i="137"/>
  <c r="EO48" i="137" s="1"/>
  <c r="EG11" i="54"/>
  <c r="EG11" i="118"/>
  <c r="EG38" i="118" s="1"/>
  <c r="EG11" i="119"/>
  <c r="EG38" i="119" s="1"/>
  <c r="EG11" i="135"/>
  <c r="EG11" i="94"/>
  <c r="EG11" i="136"/>
  <c r="EG11" i="138"/>
  <c r="EG38" i="138" s="1"/>
  <c r="EG11" i="137"/>
  <c r="EG38" i="137" s="1"/>
  <c r="DJ11" i="154"/>
  <c r="EG11" i="95"/>
  <c r="CH20" i="156"/>
  <c r="CH47" i="156" s="1"/>
  <c r="CH20" i="158"/>
  <c r="CH47" i="158" s="1"/>
  <c r="CH20" i="155"/>
  <c r="CH47" i="155" s="1"/>
  <c r="CH20" i="157"/>
  <c r="CH47" i="157" s="1"/>
  <c r="CD25" i="156"/>
  <c r="CD52" i="156" s="1"/>
  <c r="CD25" i="158"/>
  <c r="CD52" i="158" s="1"/>
  <c r="CD25" i="157"/>
  <c r="CD52" i="157" s="1"/>
  <c r="CD25" i="155"/>
  <c r="CD52" i="155" s="1"/>
  <c r="EO24" i="54"/>
  <c r="EO9" i="138"/>
  <c r="EO36" i="138" s="1"/>
  <c r="EO9" i="137"/>
  <c r="EO36" i="137" s="1"/>
  <c r="DR9" i="154"/>
  <c r="EO9" i="136"/>
  <c r="EO9" i="119"/>
  <c r="EO36" i="119" s="1"/>
  <c r="EO9" i="118"/>
  <c r="EO36" i="118" s="1"/>
  <c r="EO9" i="135"/>
  <c r="EO22" i="54"/>
  <c r="EO9" i="94"/>
  <c r="EO28" i="54"/>
  <c r="EO9" i="95"/>
  <c r="FE14" i="137"/>
  <c r="FE41" i="137" s="1"/>
  <c r="FE14" i="138"/>
  <c r="FE41" i="138" s="1"/>
  <c r="FE14" i="119"/>
  <c r="FE41" i="119" s="1"/>
  <c r="FE14" i="118"/>
  <c r="FE41" i="118" s="1"/>
  <c r="FE14" i="95"/>
  <c r="FE14" i="135"/>
  <c r="FE14" i="94"/>
  <c r="FE14" i="136"/>
  <c r="FE14" i="54"/>
  <c r="DM28" i="54"/>
  <c r="DM9" i="138"/>
  <c r="DM36" i="138" s="1"/>
  <c r="DM9" i="137"/>
  <c r="DM36" i="137" s="1"/>
  <c r="DM9" i="119"/>
  <c r="DM36" i="119" s="1"/>
  <c r="DM9" i="94"/>
  <c r="DM9" i="95"/>
  <c r="DM9" i="118"/>
  <c r="DM36" i="118" s="1"/>
  <c r="DM26" i="54"/>
  <c r="CP9" i="154"/>
  <c r="DM9" i="135"/>
  <c r="DM9" i="136"/>
  <c r="DM22" i="54"/>
  <c r="DM24" i="54"/>
  <c r="DH17" i="54"/>
  <c r="DH17" i="138"/>
  <c r="DH44" i="138" s="1"/>
  <c r="DH17" i="137"/>
  <c r="DH44" i="137" s="1"/>
  <c r="DH17" i="95"/>
  <c r="DH17" i="135"/>
  <c r="DH17" i="136"/>
  <c r="DH17" i="94"/>
  <c r="DH17" i="118"/>
  <c r="DH44" i="118" s="1"/>
  <c r="CK17" i="154"/>
  <c r="DH17" i="119"/>
  <c r="DH44" i="119" s="1"/>
  <c r="BL11" i="157"/>
  <c r="BL38" i="157" s="1"/>
  <c r="BL11" i="158"/>
  <c r="BL38" i="158" s="1"/>
  <c r="BL11" i="155"/>
  <c r="BL38" i="155" s="1"/>
  <c r="BL11" i="156"/>
  <c r="BL38" i="156" s="1"/>
  <c r="BM20" i="54"/>
  <c r="BM20" i="119"/>
  <c r="BM47" i="119" s="1"/>
  <c r="BM20" i="138"/>
  <c r="BM47" i="138" s="1"/>
  <c r="BM20" i="137"/>
  <c r="BM47" i="137" s="1"/>
  <c r="BM20" i="95"/>
  <c r="AP20" i="154"/>
  <c r="BM20" i="118"/>
  <c r="BM47" i="118" s="1"/>
  <c r="BM20" i="136"/>
  <c r="BM20" i="135"/>
  <c r="BM20" i="94"/>
  <c r="CU9" i="138"/>
  <c r="CU36" i="138" s="1"/>
  <c r="CU9" i="119"/>
  <c r="CU36" i="119" s="1"/>
  <c r="CU9" i="95"/>
  <c r="CU9" i="135"/>
  <c r="CU9" i="136"/>
  <c r="CU9" i="94"/>
  <c r="BX9" i="154"/>
  <c r="CU9" i="118"/>
  <c r="CU36" i="118" s="1"/>
  <c r="CU9" i="137"/>
  <c r="CU36" i="137" s="1"/>
  <c r="CU28" i="54"/>
  <c r="CU26" i="54"/>
  <c r="CU22" i="54"/>
  <c r="BS14" i="157"/>
  <c r="BS41" i="157" s="1"/>
  <c r="BS14" i="156"/>
  <c r="BS41" i="156" s="1"/>
  <c r="BS14" i="158"/>
  <c r="BS41" i="158" s="1"/>
  <c r="BS14" i="155"/>
  <c r="BS41" i="155" s="1"/>
  <c r="BU17" i="54"/>
  <c r="BU17" i="138"/>
  <c r="BU44" i="138" s="1"/>
  <c r="BU17" i="137"/>
  <c r="BU44" i="137" s="1"/>
  <c r="BU17" i="119"/>
  <c r="BU44" i="119" s="1"/>
  <c r="BU17" i="94"/>
  <c r="AX17" i="154"/>
  <c r="BU17" i="136"/>
  <c r="BU17" i="95"/>
  <c r="BU17" i="135"/>
  <c r="BU17" i="118"/>
  <c r="BU44" i="118" s="1"/>
  <c r="EG20" i="119"/>
  <c r="EG47" i="119" s="1"/>
  <c r="EG20" i="138"/>
  <c r="EG47" i="138" s="1"/>
  <c r="EG20" i="95"/>
  <c r="DJ20" i="154"/>
  <c r="EG20" i="137"/>
  <c r="EG47" i="137" s="1"/>
  <c r="EG20" i="118"/>
  <c r="EG47" i="118" s="1"/>
  <c r="EG20" i="54"/>
  <c r="EG20" i="94"/>
  <c r="EG20" i="136"/>
  <c r="EG20" i="135"/>
  <c r="EW24" i="54"/>
  <c r="EW9" i="119"/>
  <c r="EW36" i="119" s="1"/>
  <c r="EW9" i="137"/>
  <c r="EW36" i="137" s="1"/>
  <c r="EW9" i="118"/>
  <c r="EW36" i="118" s="1"/>
  <c r="EW9" i="94"/>
  <c r="EW28" i="54"/>
  <c r="EW9" i="138"/>
  <c r="EW36" i="138" s="1"/>
  <c r="EW9" i="95"/>
  <c r="EW9" i="135"/>
  <c r="EW9" i="136"/>
  <c r="EW22" i="54"/>
  <c r="EW26" i="54"/>
  <c r="CP14" i="158"/>
  <c r="CP41" i="158" s="1"/>
  <c r="CP14" i="155"/>
  <c r="CP41" i="155" s="1"/>
  <c r="CP14" i="157"/>
  <c r="CP41" i="157" s="1"/>
  <c r="CP14" i="156"/>
  <c r="CP41" i="156" s="1"/>
  <c r="BN9" i="119"/>
  <c r="BN36" i="119" s="1"/>
  <c r="BN9" i="138"/>
  <c r="BN36" i="138" s="1"/>
  <c r="BN9" i="135"/>
  <c r="BN22" i="54"/>
  <c r="BN9" i="94"/>
  <c r="BN9" i="118"/>
  <c r="BN36" i="118" s="1"/>
  <c r="BN9" i="95"/>
  <c r="AQ9" i="154"/>
  <c r="BN9" i="137"/>
  <c r="BN36" i="137" s="1"/>
  <c r="BN9" i="136"/>
  <c r="BN24" i="54"/>
  <c r="BN28" i="54"/>
  <c r="BZ14" i="156"/>
  <c r="BZ41" i="156" s="1"/>
  <c r="BZ14" i="158"/>
  <c r="BZ41" i="158" s="1"/>
  <c r="BZ14" i="155"/>
  <c r="BZ41" i="155" s="1"/>
  <c r="BZ14" i="157"/>
  <c r="BZ41" i="157" s="1"/>
  <c r="FD25" i="137"/>
  <c r="FD52" i="137" s="1"/>
  <c r="FD25" i="119"/>
  <c r="FD52" i="119" s="1"/>
  <c r="FD25" i="94"/>
  <c r="FD25" i="95"/>
  <c r="FD25" i="118"/>
  <c r="FD52" i="118" s="1"/>
  <c r="FD25" i="136"/>
  <c r="FD25" i="135"/>
  <c r="FD25" i="138"/>
  <c r="FD52" i="138" s="1"/>
  <c r="DC17" i="54"/>
  <c r="DC17" i="137"/>
  <c r="DC44" i="137" s="1"/>
  <c r="DC17" i="138"/>
  <c r="DC44" i="138" s="1"/>
  <c r="DC17" i="118"/>
  <c r="DC44" i="118" s="1"/>
  <c r="DC17" i="95"/>
  <c r="DC17" i="119"/>
  <c r="DC44" i="119" s="1"/>
  <c r="DC17" i="136"/>
  <c r="DC17" i="135"/>
  <c r="DC17" i="94"/>
  <c r="CF17" i="154"/>
  <c r="AS11" i="54"/>
  <c r="AS11" i="138"/>
  <c r="AS38" i="138" s="1"/>
  <c r="AS11" i="137"/>
  <c r="AS38" i="137" s="1"/>
  <c r="AS11" i="135"/>
  <c r="AS11" i="119"/>
  <c r="AS38" i="119" s="1"/>
  <c r="AS11" i="95"/>
  <c r="AS11" i="118"/>
  <c r="AS38" i="118" s="1"/>
  <c r="AS11" i="94"/>
  <c r="AS11" i="136"/>
  <c r="V11" i="154"/>
  <c r="BP11" i="54"/>
  <c r="BP11" i="137"/>
  <c r="BP38" i="137" s="1"/>
  <c r="BP11" i="95"/>
  <c r="BP11" i="135"/>
  <c r="BP11" i="136"/>
  <c r="BP11" i="94"/>
  <c r="BP11" i="119"/>
  <c r="BP38" i="119" s="1"/>
  <c r="BP11" i="118"/>
  <c r="BP38" i="118" s="1"/>
  <c r="BP11" i="138"/>
  <c r="BP38" i="138" s="1"/>
  <c r="AS11" i="154"/>
  <c r="BJ17" i="54"/>
  <c r="BJ17" i="138"/>
  <c r="BJ44" i="138" s="1"/>
  <c r="BJ17" i="119"/>
  <c r="BJ44" i="119" s="1"/>
  <c r="BJ17" i="137"/>
  <c r="BJ44" i="137" s="1"/>
  <c r="BJ17" i="95"/>
  <c r="BJ17" i="118"/>
  <c r="BJ44" i="118" s="1"/>
  <c r="BJ17" i="94"/>
  <c r="BJ17" i="136"/>
  <c r="AM17" i="154"/>
  <c r="BJ17" i="135"/>
  <c r="CG23" i="138"/>
  <c r="CG50" i="138" s="1"/>
  <c r="CG23" i="135"/>
  <c r="CG23" i="137"/>
  <c r="CG50" i="137" s="1"/>
  <c r="CG23" i="94"/>
  <c r="CG23" i="118"/>
  <c r="CG50" i="118" s="1"/>
  <c r="CG23" i="136"/>
  <c r="CG23" i="95"/>
  <c r="CG23" i="119"/>
  <c r="CG50" i="119" s="1"/>
  <c r="BJ23" i="154"/>
  <c r="CL11" i="54"/>
  <c r="CL11" i="137"/>
  <c r="CL38" i="137" s="1"/>
  <c r="CL11" i="138"/>
  <c r="CL38" i="138" s="1"/>
  <c r="CL11" i="119"/>
  <c r="CL38" i="119" s="1"/>
  <c r="CL11" i="135"/>
  <c r="CL11" i="118"/>
  <c r="CL38" i="118" s="1"/>
  <c r="CL11" i="94"/>
  <c r="CL11" i="95"/>
  <c r="CL11" i="136"/>
  <c r="BO11" i="154"/>
  <c r="CD27" i="138"/>
  <c r="CD54" i="138" s="1"/>
  <c r="CD27" i="95"/>
  <c r="CD27" i="119"/>
  <c r="CD54" i="119" s="1"/>
  <c r="CD27" i="118"/>
  <c r="CD54" i="118" s="1"/>
  <c r="CD27" i="135"/>
  <c r="CD27" i="137"/>
  <c r="CD54" i="137" s="1"/>
  <c r="CD27" i="94"/>
  <c r="CD27" i="136"/>
  <c r="BG27" i="154"/>
  <c r="CS25" i="137"/>
  <c r="CS52" i="137" s="1"/>
  <c r="CS25" i="119"/>
  <c r="CS52" i="119" s="1"/>
  <c r="CS25" i="118"/>
  <c r="CS52" i="118" s="1"/>
  <c r="CS25" i="94"/>
  <c r="BV25" i="154"/>
  <c r="CS25" i="95"/>
  <c r="CS25" i="136"/>
  <c r="CS25" i="138"/>
  <c r="CS52" i="138" s="1"/>
  <c r="CS25" i="135"/>
  <c r="CE17" i="54"/>
  <c r="CE17" i="137"/>
  <c r="CE44" i="137" s="1"/>
  <c r="CE17" i="119"/>
  <c r="CE44" i="119" s="1"/>
  <c r="CE17" i="94"/>
  <c r="CE17" i="118"/>
  <c r="CE44" i="118" s="1"/>
  <c r="CE17" i="135"/>
  <c r="CE17" i="138"/>
  <c r="CE44" i="138" s="1"/>
  <c r="BH17" i="154"/>
  <c r="CE17" i="136"/>
  <c r="CE17" i="95"/>
  <c r="DG9" i="137"/>
  <c r="DG36" i="137" s="1"/>
  <c r="DG9" i="138"/>
  <c r="DG36" i="138" s="1"/>
  <c r="DG9" i="118"/>
  <c r="DG36" i="118" s="1"/>
  <c r="DG9" i="135"/>
  <c r="DG9" i="136"/>
  <c r="DG9" i="94"/>
  <c r="CJ9" i="154"/>
  <c r="DG9" i="119"/>
  <c r="DG36" i="119" s="1"/>
  <c r="DG9" i="95"/>
  <c r="EM9" i="138"/>
  <c r="EM36" i="138" s="1"/>
  <c r="EM9" i="94"/>
  <c r="DP9" i="154"/>
  <c r="EM9" i="118"/>
  <c r="EM36" i="118" s="1"/>
  <c r="EM9" i="95"/>
  <c r="EM9" i="137"/>
  <c r="EM36" i="137" s="1"/>
  <c r="EM9" i="119"/>
  <c r="EM36" i="119" s="1"/>
  <c r="EM9" i="135"/>
  <c r="EM9" i="136"/>
  <c r="EZ20" i="54"/>
  <c r="EZ20" i="138"/>
  <c r="EZ47" i="138" s="1"/>
  <c r="EZ20" i="118"/>
  <c r="EZ47" i="118" s="1"/>
  <c r="EZ20" i="95"/>
  <c r="EZ20" i="135"/>
  <c r="EZ20" i="137"/>
  <c r="EZ47" i="137" s="1"/>
  <c r="EZ20" i="94"/>
  <c r="EZ20" i="119"/>
  <c r="EZ47" i="119" s="1"/>
  <c r="EZ20" i="136"/>
  <c r="EF27" i="138"/>
  <c r="EF54" i="138" s="1"/>
  <c r="EF27" i="95"/>
  <c r="EF27" i="119"/>
  <c r="EF54" i="119" s="1"/>
  <c r="EF27" i="136"/>
  <c r="EF27" i="94"/>
  <c r="DI27" i="154"/>
  <c r="EF27" i="118"/>
  <c r="EF54" i="118" s="1"/>
  <c r="EF27" i="137"/>
  <c r="EF54" i="137" s="1"/>
  <c r="EF27" i="135"/>
  <c r="ET17" i="54"/>
  <c r="ET17" i="137"/>
  <c r="ET44" i="137" s="1"/>
  <c r="ET17" i="119"/>
  <c r="ET44" i="119" s="1"/>
  <c r="ET17" i="135"/>
  <c r="ET17" i="118"/>
  <c r="ET44" i="118" s="1"/>
  <c r="ET17" i="136"/>
  <c r="ET17" i="138"/>
  <c r="ET44" i="138" s="1"/>
  <c r="ET17" i="95"/>
  <c r="ET17" i="94"/>
  <c r="EU20" i="54"/>
  <c r="EU20" i="118"/>
  <c r="EU47" i="118" s="1"/>
  <c r="EU20" i="119"/>
  <c r="EU47" i="119" s="1"/>
  <c r="EU20" i="136"/>
  <c r="EU20" i="95"/>
  <c r="EU20" i="137"/>
  <c r="EU47" i="137" s="1"/>
  <c r="EU20" i="94"/>
  <c r="EU20" i="138"/>
  <c r="EU47" i="138" s="1"/>
  <c r="EU20" i="135"/>
  <c r="EQ9" i="137"/>
  <c r="EQ36" i="137" s="1"/>
  <c r="EQ9" i="118"/>
  <c r="EQ36" i="118" s="1"/>
  <c r="EQ9" i="95"/>
  <c r="EQ9" i="135"/>
  <c r="EQ9" i="136"/>
  <c r="EQ9" i="94"/>
  <c r="EQ9" i="119"/>
  <c r="EQ36" i="119" s="1"/>
  <c r="EQ9" i="138"/>
  <c r="EQ36" i="138" s="1"/>
  <c r="EM11" i="54"/>
  <c r="EM11" i="137"/>
  <c r="EM38" i="137" s="1"/>
  <c r="EM11" i="138"/>
  <c r="EM38" i="138" s="1"/>
  <c r="EM11" i="118"/>
  <c r="EM38" i="118" s="1"/>
  <c r="EM11" i="136"/>
  <c r="DP11" i="154"/>
  <c r="EM11" i="95"/>
  <c r="EM11" i="135"/>
  <c r="EM11" i="94"/>
  <c r="EM11" i="119"/>
  <c r="EM38" i="119" s="1"/>
  <c r="DG8" i="158"/>
  <c r="DG35" i="158" s="1"/>
  <c r="DG8" i="157"/>
  <c r="DG35" i="157" s="1"/>
  <c r="DG8" i="156"/>
  <c r="DG35" i="156" s="1"/>
  <c r="DG8" i="155"/>
  <c r="DG35" i="155" s="1"/>
  <c r="EU11" i="54"/>
  <c r="EU11" i="138"/>
  <c r="EU38" i="138" s="1"/>
  <c r="EU11" i="119"/>
  <c r="EU38" i="119" s="1"/>
  <c r="EU11" i="118"/>
  <c r="EU38" i="118" s="1"/>
  <c r="EU11" i="94"/>
  <c r="EU11" i="137"/>
  <c r="EU38" i="137" s="1"/>
  <c r="EU11" i="95"/>
  <c r="EU11" i="136"/>
  <c r="EU11" i="135"/>
  <c r="FF17" i="138"/>
  <c r="FF44" i="138" s="1"/>
  <c r="FF17" i="95"/>
  <c r="FF17" i="119"/>
  <c r="FF44" i="119" s="1"/>
  <c r="FF17" i="137"/>
  <c r="FF44" i="137" s="1"/>
  <c r="FF17" i="135"/>
  <c r="FF17" i="136"/>
  <c r="FF17" i="94"/>
  <c r="FF17" i="54"/>
  <c r="FF17" i="118"/>
  <c r="FF44" i="118" s="1"/>
  <c r="CA20" i="118"/>
  <c r="CA47" i="118" s="1"/>
  <c r="CA20" i="119"/>
  <c r="CA47" i="119" s="1"/>
  <c r="CA20" i="137"/>
  <c r="CA47" i="137" s="1"/>
  <c r="CA20" i="136"/>
  <c r="CA20" i="135"/>
  <c r="CA20" i="138"/>
  <c r="CA47" i="138" s="1"/>
  <c r="CA20" i="95"/>
  <c r="BD20" i="154"/>
  <c r="CA20" i="94"/>
  <c r="CA20" i="54"/>
  <c r="BD11" i="156"/>
  <c r="BD38" i="156" s="1"/>
  <c r="BD11" i="158"/>
  <c r="BD38" i="158" s="1"/>
  <c r="BD11" i="155"/>
  <c r="BD38" i="155" s="1"/>
  <c r="BD11" i="157"/>
  <c r="BD38" i="157" s="1"/>
  <c r="BU11" i="54"/>
  <c r="BU11" i="118"/>
  <c r="BU38" i="118" s="1"/>
  <c r="BU11" i="138"/>
  <c r="BU38" i="138" s="1"/>
  <c r="AX11" i="154"/>
  <c r="BU11" i="135"/>
  <c r="BU11" i="119"/>
  <c r="BU38" i="119" s="1"/>
  <c r="BU11" i="137"/>
  <c r="BU38" i="137" s="1"/>
  <c r="BU11" i="95"/>
  <c r="BU11" i="94"/>
  <c r="BU11" i="136"/>
  <c r="DN8" i="157"/>
  <c r="DN35" i="157" s="1"/>
  <c r="DN8" i="158"/>
  <c r="DN35" i="158" s="1"/>
  <c r="DN8" i="155"/>
  <c r="DN35" i="155" s="1"/>
  <c r="DN8" i="156"/>
  <c r="DN35" i="156" s="1"/>
  <c r="BE8" i="157"/>
  <c r="BE35" i="157" s="1"/>
  <c r="BE8" i="158"/>
  <c r="BE35" i="158" s="1"/>
  <c r="BE8" i="155"/>
  <c r="BE35" i="155" s="1"/>
  <c r="BE8" i="156"/>
  <c r="BE35" i="156" s="1"/>
  <c r="FE11" i="54"/>
  <c r="FE11" i="138"/>
  <c r="FE38" i="138" s="1"/>
  <c r="FE11" i="118"/>
  <c r="FE38" i="118" s="1"/>
  <c r="FE11" i="119"/>
  <c r="FE38" i="119" s="1"/>
  <c r="FE11" i="136"/>
  <c r="FE11" i="137"/>
  <c r="FE38" i="137" s="1"/>
  <c r="FE11" i="95"/>
  <c r="FE11" i="94"/>
  <c r="FE11" i="135"/>
  <c r="CX8" i="157"/>
  <c r="CX35" i="157" s="1"/>
  <c r="CX8" i="158"/>
  <c r="CX35" i="158" s="1"/>
  <c r="CX8" i="155"/>
  <c r="CX35" i="155" s="1"/>
  <c r="CX8" i="156"/>
  <c r="CX35" i="156" s="1"/>
  <c r="CD12" i="156"/>
  <c r="CD39" i="156" s="1"/>
  <c r="CD12" i="158"/>
  <c r="CD39" i="158" s="1"/>
  <c r="CD12" i="157"/>
  <c r="CD39" i="157" s="1"/>
  <c r="CD12" i="155"/>
  <c r="CD39" i="155" s="1"/>
  <c r="EV9" i="138"/>
  <c r="EV36" i="138" s="1"/>
  <c r="EV9" i="118"/>
  <c r="EV36" i="118" s="1"/>
  <c r="EV9" i="94"/>
  <c r="EV9" i="135"/>
  <c r="EV9" i="136"/>
  <c r="EV24" i="54"/>
  <c r="EV26" i="54"/>
  <c r="EV9" i="119"/>
  <c r="EV36" i="119" s="1"/>
  <c r="EV9" i="95"/>
  <c r="EV9" i="137"/>
  <c r="EV36" i="137" s="1"/>
  <c r="EV28" i="54"/>
  <c r="EV22" i="54"/>
  <c r="FD20" i="138"/>
  <c r="FD47" i="138" s="1"/>
  <c r="FD20" i="136"/>
  <c r="FD20" i="137"/>
  <c r="FD47" i="137" s="1"/>
  <c r="FD20" i="118"/>
  <c r="FD47" i="118" s="1"/>
  <c r="FD20" i="94"/>
  <c r="FD20" i="95"/>
  <c r="FD20" i="135"/>
  <c r="FD20" i="119"/>
  <c r="FD47" i="119" s="1"/>
  <c r="FD20" i="54"/>
  <c r="CV11" i="155"/>
  <c r="CV38" i="155" s="1"/>
  <c r="CV11" i="158"/>
  <c r="CV38" i="158" s="1"/>
  <c r="CV11" i="156"/>
  <c r="CV38" i="156" s="1"/>
  <c r="CV11" i="157"/>
  <c r="CV38" i="157" s="1"/>
  <c r="EB18" i="137"/>
  <c r="EB45" i="137" s="1"/>
  <c r="EB18" i="138"/>
  <c r="EB45" i="138" s="1"/>
  <c r="EB18" i="95"/>
  <c r="DE18" i="154"/>
  <c r="EB18" i="94"/>
  <c r="EB18" i="119"/>
  <c r="EB45" i="119" s="1"/>
  <c r="EB18" i="118"/>
  <c r="EB45" i="118" s="1"/>
  <c r="EB18" i="135"/>
  <c r="EB18" i="136"/>
  <c r="CM9" i="137"/>
  <c r="CM36" i="137" s="1"/>
  <c r="CM9" i="95"/>
  <c r="CM9" i="135"/>
  <c r="CM9" i="136"/>
  <c r="CM9" i="94"/>
  <c r="CM9" i="119"/>
  <c r="CM36" i="119" s="1"/>
  <c r="BP9" i="154"/>
  <c r="CM9" i="118"/>
  <c r="CM36" i="118" s="1"/>
  <c r="CM9" i="138"/>
  <c r="CM36" i="138" s="1"/>
  <c r="CM26" i="54"/>
  <c r="CM22" i="54"/>
  <c r="CM24" i="54"/>
  <c r="CM28" i="54"/>
  <c r="BR15" i="155"/>
  <c r="BR42" i="155" s="1"/>
  <c r="DZ12" i="94"/>
  <c r="DZ12" i="95"/>
  <c r="CJ29" i="138"/>
  <c r="CJ56" i="138" s="1"/>
  <c r="CJ29" i="119"/>
  <c r="CJ56" i="119" s="1"/>
  <c r="CJ29" i="95"/>
  <c r="BM29" i="154"/>
  <c r="CJ29" i="137"/>
  <c r="CJ56" i="137" s="1"/>
  <c r="CJ29" i="94"/>
  <c r="CJ29" i="136"/>
  <c r="CJ29" i="118"/>
  <c r="CJ56" i="118" s="1"/>
  <c r="CJ29" i="135"/>
  <c r="DZ21" i="119"/>
  <c r="DZ48" i="119" s="1"/>
  <c r="DC21" i="154"/>
  <c r="DZ21" i="138"/>
  <c r="DZ48" i="138" s="1"/>
  <c r="DZ21" i="136"/>
  <c r="DZ21" i="137"/>
  <c r="DZ48" i="137" s="1"/>
  <c r="DZ21" i="118"/>
  <c r="DZ48" i="118" s="1"/>
  <c r="DZ21" i="94"/>
  <c r="DZ21" i="135"/>
  <c r="DZ21" i="95"/>
  <c r="CH29" i="119"/>
  <c r="CH56" i="119" s="1"/>
  <c r="CH29" i="138"/>
  <c r="CH56" i="138" s="1"/>
  <c r="CH29" i="95"/>
  <c r="CH29" i="137"/>
  <c r="CH56" i="137" s="1"/>
  <c r="CH29" i="94"/>
  <c r="BK29" i="154"/>
  <c r="CH29" i="118"/>
  <c r="CH56" i="118" s="1"/>
  <c r="CH29" i="135"/>
  <c r="CH29" i="136"/>
  <c r="BA8" i="156"/>
  <c r="BA35" i="156" s="1"/>
  <c r="BA8" i="158"/>
  <c r="BA35" i="158" s="1"/>
  <c r="BA8" i="155"/>
  <c r="BA35" i="155" s="1"/>
  <c r="BA8" i="157"/>
  <c r="BA35" i="157" s="1"/>
  <c r="BB17" i="155"/>
  <c r="BB44" i="155" s="1"/>
  <c r="BB17" i="157"/>
  <c r="BB44" i="157" s="1"/>
  <c r="BB17" i="158"/>
  <c r="BB44" i="158" s="1"/>
  <c r="BB17" i="156"/>
  <c r="BB44" i="156" s="1"/>
  <c r="EH20" i="54"/>
  <c r="EH20" i="138"/>
  <c r="EH47" i="138" s="1"/>
  <c r="EH20" i="95"/>
  <c r="EH20" i="135"/>
  <c r="EH20" i="136"/>
  <c r="EH20" i="94"/>
  <c r="EH20" i="119"/>
  <c r="EH47" i="119" s="1"/>
  <c r="EH20" i="118"/>
  <c r="EH47" i="118" s="1"/>
  <c r="EH20" i="137"/>
  <c r="EH47" i="137" s="1"/>
  <c r="DK20" i="154"/>
  <c r="AP8" i="137"/>
  <c r="AP35" i="137" s="1"/>
  <c r="AP8" i="135"/>
  <c r="AP8" i="136"/>
  <c r="AP8" i="94"/>
  <c r="AP8" i="118"/>
  <c r="AP35" i="118" s="1"/>
  <c r="AP8" i="119"/>
  <c r="AP35" i="119" s="1"/>
  <c r="AP8" i="95"/>
  <c r="AP8" i="138"/>
  <c r="AP35" i="138" s="1"/>
  <c r="S8" i="154"/>
  <c r="BT23" i="138"/>
  <c r="BT50" i="138" s="1"/>
  <c r="BT23" i="137"/>
  <c r="BT50" i="137" s="1"/>
  <c r="BT23" i="94"/>
  <c r="BT23" i="95"/>
  <c r="AW23" i="154"/>
  <c r="BT23" i="119"/>
  <c r="BT50" i="119" s="1"/>
  <c r="BT23" i="135"/>
  <c r="BT23" i="118"/>
  <c r="BT50" i="118" s="1"/>
  <c r="BT23" i="136"/>
  <c r="CZ17" i="54"/>
  <c r="CZ17" i="137"/>
  <c r="CZ44" i="137" s="1"/>
  <c r="CZ17" i="95"/>
  <c r="CZ17" i="135"/>
  <c r="CZ17" i="136"/>
  <c r="CZ17" i="94"/>
  <c r="CZ17" i="119"/>
  <c r="CZ44" i="119" s="1"/>
  <c r="CC17" i="154"/>
  <c r="CZ17" i="138"/>
  <c r="CZ44" i="138" s="1"/>
  <c r="CZ17" i="118"/>
  <c r="CZ44" i="118" s="1"/>
  <c r="CU17" i="54"/>
  <c r="CU17" i="138"/>
  <c r="CU44" i="138" s="1"/>
  <c r="CU17" i="137"/>
  <c r="CU44" i="137" s="1"/>
  <c r="CU17" i="95"/>
  <c r="CU17" i="118"/>
  <c r="CU44" i="118" s="1"/>
  <c r="CU17" i="119"/>
  <c r="CU44" i="119" s="1"/>
  <c r="CU17" i="135"/>
  <c r="BX17" i="154"/>
  <c r="CU17" i="136"/>
  <c r="CU17" i="94"/>
  <c r="ED14" i="54"/>
  <c r="ED14" i="95"/>
  <c r="ED14" i="135"/>
  <c r="ED14" i="136"/>
  <c r="ED14" i="94"/>
  <c r="DG14" i="154"/>
  <c r="ED14" i="138"/>
  <c r="ED41" i="138" s="1"/>
  <c r="ED14" i="119"/>
  <c r="ED41" i="119" s="1"/>
  <c r="ED14" i="118"/>
  <c r="ED41" i="118" s="1"/>
  <c r="ED14" i="137"/>
  <c r="ED41" i="137" s="1"/>
  <c r="DZ23" i="138"/>
  <c r="DZ50" i="138" s="1"/>
  <c r="DZ23" i="137"/>
  <c r="DZ50" i="137" s="1"/>
  <c r="DZ23" i="119"/>
  <c r="DZ50" i="119" s="1"/>
  <c r="DZ23" i="135"/>
  <c r="DZ23" i="95"/>
  <c r="DC23" i="154"/>
  <c r="DZ23" i="136"/>
  <c r="DZ23" i="94"/>
  <c r="DZ23" i="118"/>
  <c r="DZ50" i="118" s="1"/>
  <c r="DX17" i="54"/>
  <c r="DX17" i="95"/>
  <c r="DX17" i="135"/>
  <c r="DX17" i="136"/>
  <c r="DX17" i="94"/>
  <c r="DX17" i="137"/>
  <c r="DX44" i="137" s="1"/>
  <c r="DX17" i="118"/>
  <c r="DX44" i="118" s="1"/>
  <c r="DA17" i="154"/>
  <c r="DX17" i="138"/>
  <c r="DX44" i="138" s="1"/>
  <c r="DX17" i="119"/>
  <c r="DX44" i="119" s="1"/>
  <c r="EK9" i="138"/>
  <c r="EK36" i="138" s="1"/>
  <c r="EK9" i="137"/>
  <c r="EK36" i="137" s="1"/>
  <c r="EK9" i="95"/>
  <c r="EK9" i="118"/>
  <c r="EK36" i="118" s="1"/>
  <c r="EK9" i="135"/>
  <c r="EK9" i="136"/>
  <c r="EK9" i="94"/>
  <c r="EK9" i="119"/>
  <c r="EK36" i="119" s="1"/>
  <c r="DN9" i="154"/>
  <c r="EL14" i="54"/>
  <c r="EL14" i="95"/>
  <c r="EL14" i="135"/>
  <c r="EL14" i="136"/>
  <c r="EL14" i="94"/>
  <c r="DO14" i="154"/>
  <c r="EL14" i="118"/>
  <c r="EL41" i="118" s="1"/>
  <c r="EL14" i="119"/>
  <c r="EL41" i="119" s="1"/>
  <c r="EL14" i="137"/>
  <c r="EL41" i="137" s="1"/>
  <c r="EL14" i="138"/>
  <c r="EL41" i="138" s="1"/>
  <c r="FG14" i="54"/>
  <c r="FG14" i="118"/>
  <c r="FG41" i="118" s="1"/>
  <c r="FG14" i="138"/>
  <c r="FG41" i="138" s="1"/>
  <c r="FG14" i="94"/>
  <c r="FG14" i="135"/>
  <c r="FG14" i="136"/>
  <c r="FG14" i="95"/>
  <c r="FG14" i="137"/>
  <c r="FG41" i="137" s="1"/>
  <c r="FG14" i="119"/>
  <c r="FG41" i="119" s="1"/>
  <c r="ET20" i="54"/>
  <c r="ET20" i="138"/>
  <c r="ET47" i="138" s="1"/>
  <c r="ET20" i="137"/>
  <c r="ET47" i="137" s="1"/>
  <c r="ET20" i="94"/>
  <c r="ET20" i="119"/>
  <c r="ET47" i="119" s="1"/>
  <c r="ET20" i="95"/>
  <c r="ET20" i="136"/>
  <c r="ET20" i="135"/>
  <c r="ET20" i="118"/>
  <c r="ET47" i="118" s="1"/>
  <c r="AT28" i="54"/>
  <c r="AT9" i="119"/>
  <c r="AT36" i="119" s="1"/>
  <c r="AT9" i="118"/>
  <c r="AT36" i="118" s="1"/>
  <c r="AT9" i="138"/>
  <c r="AT36" i="138" s="1"/>
  <c r="AT9" i="136"/>
  <c r="AT9" i="135"/>
  <c r="AT9" i="95"/>
  <c r="AT9" i="137"/>
  <c r="AT36" i="137" s="1"/>
  <c r="AT9" i="94"/>
  <c r="W9" i="154"/>
  <c r="AT22" i="54"/>
  <c r="AT26" i="54"/>
  <c r="DZ29" i="137"/>
  <c r="DZ56" i="137" s="1"/>
  <c r="DZ29" i="119"/>
  <c r="DZ56" i="119" s="1"/>
  <c r="DZ29" i="118"/>
  <c r="DZ56" i="118" s="1"/>
  <c r="DZ29" i="135"/>
  <c r="DZ29" i="136"/>
  <c r="DC29" i="154"/>
  <c r="DZ29" i="95"/>
  <c r="DZ29" i="94"/>
  <c r="DZ29" i="138"/>
  <c r="DZ56" i="138" s="1"/>
  <c r="EX20" i="54"/>
  <c r="EX20" i="137"/>
  <c r="EX47" i="137" s="1"/>
  <c r="EX20" i="118"/>
  <c r="EX47" i="118" s="1"/>
  <c r="EX20" i="95"/>
  <c r="EX20" i="135"/>
  <c r="EX20" i="136"/>
  <c r="EX20" i="94"/>
  <c r="EX20" i="138"/>
  <c r="EX47" i="138" s="1"/>
  <c r="EX20" i="119"/>
  <c r="EX47" i="119" s="1"/>
  <c r="BP20" i="54"/>
  <c r="BP20" i="138"/>
  <c r="BP47" i="138" s="1"/>
  <c r="BP20" i="119"/>
  <c r="BP47" i="119" s="1"/>
  <c r="BP20" i="94"/>
  <c r="BP20" i="137"/>
  <c r="BP47" i="137" s="1"/>
  <c r="BP20" i="135"/>
  <c r="BP20" i="95"/>
  <c r="BP20" i="118"/>
  <c r="BP47" i="118" s="1"/>
  <c r="BP20" i="136"/>
  <c r="AS20" i="154"/>
  <c r="CD11" i="54"/>
  <c r="CD11" i="137"/>
  <c r="CD38" i="137" s="1"/>
  <c r="CD11" i="135"/>
  <c r="CD11" i="95"/>
  <c r="CD11" i="119"/>
  <c r="CD38" i="119" s="1"/>
  <c r="CD11" i="136"/>
  <c r="CD11" i="118"/>
  <c r="CD38" i="118" s="1"/>
  <c r="CD11" i="94"/>
  <c r="BG11" i="154"/>
  <c r="CD11" i="138"/>
  <c r="CD38" i="138" s="1"/>
  <c r="CQ29" i="95"/>
  <c r="CQ29" i="135"/>
  <c r="CQ29" i="136"/>
  <c r="CQ29" i="94"/>
  <c r="CQ29" i="137"/>
  <c r="CQ56" i="137" s="1"/>
  <c r="CQ29" i="138"/>
  <c r="CQ56" i="138" s="1"/>
  <c r="CQ29" i="119"/>
  <c r="CQ56" i="119" s="1"/>
  <c r="CQ29" i="118"/>
  <c r="CQ56" i="118" s="1"/>
  <c r="BT29" i="154"/>
  <c r="CD25" i="118"/>
  <c r="CD52" i="118" s="1"/>
  <c r="CD25" i="138"/>
  <c r="CD52" i="138" s="1"/>
  <c r="CD25" i="135"/>
  <c r="CD25" i="119"/>
  <c r="CD52" i="119" s="1"/>
  <c r="BG25" i="154"/>
  <c r="CD25" i="94"/>
  <c r="CD25" i="137"/>
  <c r="CD52" i="137" s="1"/>
  <c r="CD25" i="95"/>
  <c r="CD25" i="136"/>
  <c r="BD27" i="154"/>
  <c r="CA27" i="94"/>
  <c r="DB29" i="137"/>
  <c r="DB56" i="137" s="1"/>
  <c r="CE29" i="154"/>
  <c r="DB29" i="95"/>
  <c r="DB29" i="119"/>
  <c r="DB56" i="119" s="1"/>
  <c r="DB29" i="94"/>
  <c r="DB29" i="118"/>
  <c r="DB56" i="118" s="1"/>
  <c r="DB29" i="135"/>
  <c r="DB29" i="138"/>
  <c r="DB56" i="138" s="1"/>
  <c r="DB29" i="136"/>
  <c r="FB9" i="138"/>
  <c r="FB36" i="138" s="1"/>
  <c r="FB9" i="137"/>
  <c r="FB36" i="137" s="1"/>
  <c r="FB9" i="135"/>
  <c r="FB9" i="136"/>
  <c r="FB9" i="94"/>
  <c r="FB9" i="118"/>
  <c r="FB36" i="118" s="1"/>
  <c r="FB9" i="95"/>
  <c r="FB9" i="119"/>
  <c r="FB36" i="119" s="1"/>
  <c r="AV8" i="157"/>
  <c r="AV35" i="157" s="1"/>
  <c r="AV8" i="158"/>
  <c r="AV35" i="158" s="1"/>
  <c r="AV8" i="155"/>
  <c r="AV35" i="155" s="1"/>
  <c r="AV8" i="156"/>
  <c r="AV35" i="156" s="1"/>
  <c r="CG25" i="95"/>
  <c r="CG25" i="135"/>
  <c r="CG25" i="136"/>
  <c r="CG25" i="94"/>
  <c r="CG25" i="137"/>
  <c r="CG52" i="137" s="1"/>
  <c r="CG25" i="138"/>
  <c r="CG52" i="138" s="1"/>
  <c r="CG25" i="119"/>
  <c r="CG52" i="119" s="1"/>
  <c r="CG25" i="118"/>
  <c r="CG52" i="118" s="1"/>
  <c r="BJ25" i="154"/>
  <c r="EX17" i="138"/>
  <c r="EX44" i="138" s="1"/>
  <c r="EX17" i="95"/>
  <c r="EX17" i="136"/>
  <c r="EX17" i="118"/>
  <c r="EX44" i="118" s="1"/>
  <c r="EX17" i="135"/>
  <c r="EX17" i="94"/>
  <c r="EX17" i="119"/>
  <c r="EX44" i="119" s="1"/>
  <c r="EX17" i="137"/>
  <c r="EX44" i="137" s="1"/>
  <c r="EX17" i="54"/>
  <c r="BK18" i="138"/>
  <c r="BK45" i="138" s="1"/>
  <c r="AN18" i="154"/>
  <c r="BK18" i="136"/>
  <c r="BK18" i="118"/>
  <c r="BK45" i="118" s="1"/>
  <c r="BK18" i="94"/>
  <c r="BK18" i="135"/>
  <c r="BK18" i="119"/>
  <c r="BK45" i="119" s="1"/>
  <c r="BK18" i="137"/>
  <c r="BK45" i="137" s="1"/>
  <c r="BK18" i="95"/>
  <c r="AQ11" i="156"/>
  <c r="AQ38" i="156" s="1"/>
  <c r="AQ11" i="158"/>
  <c r="AQ38" i="158" s="1"/>
  <c r="AQ11" i="155"/>
  <c r="AQ38" i="155" s="1"/>
  <c r="AQ11" i="157"/>
  <c r="AQ38" i="157" s="1"/>
  <c r="DB20" i="138"/>
  <c r="DB47" i="138" s="1"/>
  <c r="DB20" i="95"/>
  <c r="DB20" i="135"/>
  <c r="DB20" i="136"/>
  <c r="DB20" i="94"/>
  <c r="DB20" i="137"/>
  <c r="DB47" i="137" s="1"/>
  <c r="DB20" i="54"/>
  <c r="CE20" i="154"/>
  <c r="DB20" i="118"/>
  <c r="DB47" i="118" s="1"/>
  <c r="DB20" i="119"/>
  <c r="DB47" i="119" s="1"/>
  <c r="CI9" i="119"/>
  <c r="CI36" i="119" s="1"/>
  <c r="CI9" i="95"/>
  <c r="CI9" i="118"/>
  <c r="CI36" i="118" s="1"/>
  <c r="CI9" i="138"/>
  <c r="CI36" i="138" s="1"/>
  <c r="CI9" i="137"/>
  <c r="CI36" i="137" s="1"/>
  <c r="CI9" i="94"/>
  <c r="CI24" i="54"/>
  <c r="CI9" i="135"/>
  <c r="CI9" i="136"/>
  <c r="CI28" i="54"/>
  <c r="BL9" i="154"/>
  <c r="CI22" i="54"/>
  <c r="CI26" i="54"/>
  <c r="CQ20" i="118"/>
  <c r="CQ47" i="118" s="1"/>
  <c r="CQ20" i="94"/>
  <c r="CQ20" i="138"/>
  <c r="CQ47" i="138" s="1"/>
  <c r="CQ20" i="119"/>
  <c r="CQ47" i="119" s="1"/>
  <c r="CQ20" i="136"/>
  <c r="CQ20" i="135"/>
  <c r="CQ20" i="95"/>
  <c r="BT20" i="154"/>
  <c r="CQ20" i="54"/>
  <c r="CQ20" i="137"/>
  <c r="CQ47" i="137" s="1"/>
  <c r="CB14" i="138"/>
  <c r="CB41" i="138" s="1"/>
  <c r="CB14" i="137"/>
  <c r="CB41" i="137" s="1"/>
  <c r="CB14" i="94"/>
  <c r="CB14" i="135"/>
  <c r="CB14" i="119"/>
  <c r="CB41" i="119" s="1"/>
  <c r="CB14" i="95"/>
  <c r="CB14" i="54"/>
  <c r="BE14" i="154"/>
  <c r="CB14" i="136"/>
  <c r="CB14" i="118"/>
  <c r="CB41" i="118" s="1"/>
  <c r="CR11" i="138"/>
  <c r="CR38" i="138" s="1"/>
  <c r="CR11" i="119"/>
  <c r="CR38" i="119" s="1"/>
  <c r="CR11" i="137"/>
  <c r="CR38" i="137" s="1"/>
  <c r="CR11" i="94"/>
  <c r="CR11" i="118"/>
  <c r="CR38" i="118" s="1"/>
  <c r="CR11" i="95"/>
  <c r="CR11" i="135"/>
  <c r="BU11" i="154"/>
  <c r="CR11" i="136"/>
  <c r="CR11" i="54"/>
  <c r="CZ22" i="54"/>
  <c r="CZ9" i="118"/>
  <c r="CZ36" i="118" s="1"/>
  <c r="CZ9" i="137"/>
  <c r="CZ36" i="137" s="1"/>
  <c r="CZ9" i="95"/>
  <c r="CZ9" i="138"/>
  <c r="CZ36" i="138" s="1"/>
  <c r="CZ26" i="54"/>
  <c r="CC9" i="154"/>
  <c r="CZ24" i="54"/>
  <c r="CZ9" i="135"/>
  <c r="CZ9" i="136"/>
  <c r="CZ9" i="119"/>
  <c r="CZ36" i="119" s="1"/>
  <c r="CZ9" i="94"/>
  <c r="CZ28" i="54"/>
  <c r="BJ15" i="156"/>
  <c r="BJ42" i="156" s="1"/>
  <c r="BJ15" i="158"/>
  <c r="BJ42" i="158" s="1"/>
  <c r="BJ15" i="157"/>
  <c r="BJ42" i="157" s="1"/>
  <c r="BJ15" i="155"/>
  <c r="BJ42" i="155" s="1"/>
  <c r="CL9" i="119"/>
  <c r="CL36" i="119" s="1"/>
  <c r="CL9" i="137"/>
  <c r="CL36" i="137" s="1"/>
  <c r="CL9" i="118"/>
  <c r="CL36" i="118" s="1"/>
  <c r="CL9" i="136"/>
  <c r="CL22" i="54"/>
  <c r="CL9" i="95"/>
  <c r="CL9" i="135"/>
  <c r="CL9" i="138"/>
  <c r="CL36" i="138" s="1"/>
  <c r="CL26" i="54"/>
  <c r="CL9" i="94"/>
  <c r="BO9" i="154"/>
  <c r="CL24" i="54"/>
  <c r="CJ18" i="119"/>
  <c r="CJ45" i="119" s="1"/>
  <c r="CJ18" i="138"/>
  <c r="CJ45" i="138" s="1"/>
  <c r="CJ18" i="135"/>
  <c r="CJ18" i="136"/>
  <c r="CJ18" i="137"/>
  <c r="CJ45" i="137" s="1"/>
  <c r="BM18" i="154"/>
  <c r="DL21" i="135"/>
  <c r="DL21" i="138"/>
  <c r="DL48" i="138" s="1"/>
  <c r="DL21" i="95"/>
  <c r="DL21" i="119"/>
  <c r="DL48" i="119" s="1"/>
  <c r="DL21" i="118"/>
  <c r="DL48" i="118" s="1"/>
  <c r="DL21" i="94"/>
  <c r="CO21" i="154"/>
  <c r="DL21" i="137"/>
  <c r="DL48" i="137" s="1"/>
  <c r="DL21" i="136"/>
  <c r="CQ12" i="138"/>
  <c r="CQ39" i="138" s="1"/>
  <c r="CQ12" i="137"/>
  <c r="CQ39" i="137" s="1"/>
  <c r="CQ12" i="118"/>
  <c r="CQ39" i="118" s="1"/>
  <c r="CQ12" i="136"/>
  <c r="BT12" i="154"/>
  <c r="CQ12" i="94"/>
  <c r="CQ12" i="95"/>
  <c r="CQ12" i="135"/>
  <c r="CQ12" i="119"/>
  <c r="CQ39" i="119" s="1"/>
  <c r="DB8" i="156"/>
  <c r="DB35" i="156" s="1"/>
  <c r="DB8" i="155"/>
  <c r="DB35" i="155" s="1"/>
  <c r="DB8" i="157"/>
  <c r="DB35" i="157" s="1"/>
  <c r="DB8" i="158"/>
  <c r="DB35" i="158" s="1"/>
  <c r="CA15" i="95"/>
  <c r="CA15" i="135"/>
  <c r="CA15" i="136"/>
  <c r="CA15" i="94"/>
  <c r="CA15" i="137"/>
  <c r="CA42" i="137" s="1"/>
  <c r="CA15" i="138"/>
  <c r="CA42" i="138" s="1"/>
  <c r="CA15" i="118"/>
  <c r="CA42" i="118" s="1"/>
  <c r="CA15" i="119"/>
  <c r="CA42" i="119" s="1"/>
  <c r="BD15" i="154"/>
  <c r="DO15" i="138"/>
  <c r="DO42" i="138" s="1"/>
  <c r="DO15" i="95"/>
  <c r="DO15" i="135"/>
  <c r="DO15" i="136"/>
  <c r="DO15" i="94"/>
  <c r="DO15" i="118"/>
  <c r="DO42" i="118" s="1"/>
  <c r="DO15" i="137"/>
  <c r="DO42" i="137" s="1"/>
  <c r="CR15" i="154"/>
  <c r="DO15" i="119"/>
  <c r="DO42" i="119" s="1"/>
  <c r="BB11" i="155"/>
  <c r="BB38" i="155" s="1"/>
  <c r="BB11" i="158"/>
  <c r="BB38" i="158" s="1"/>
  <c r="BB11" i="157"/>
  <c r="BB38" i="157" s="1"/>
  <c r="BB11" i="156"/>
  <c r="BB38" i="156" s="1"/>
  <c r="DU21" i="138"/>
  <c r="DU48" i="138" s="1"/>
  <c r="DU21" i="137"/>
  <c r="DU48" i="137" s="1"/>
  <c r="DU21" i="118"/>
  <c r="DU48" i="118" s="1"/>
  <c r="DU21" i="135"/>
  <c r="DU21" i="119"/>
  <c r="DU48" i="119" s="1"/>
  <c r="DU21" i="136"/>
  <c r="DU21" i="94"/>
  <c r="DU21" i="95"/>
  <c r="CX21" i="154"/>
  <c r="CF8" i="155"/>
  <c r="CF35" i="155" s="1"/>
  <c r="CF8" i="157"/>
  <c r="CF35" i="157" s="1"/>
  <c r="CF8" i="156"/>
  <c r="CF35" i="156" s="1"/>
  <c r="CF8" i="158"/>
  <c r="CF35" i="158" s="1"/>
  <c r="BI11" i="54"/>
  <c r="BI11" i="137"/>
  <c r="BI38" i="137" s="1"/>
  <c r="BI11" i="138"/>
  <c r="BI38" i="138" s="1"/>
  <c r="BI11" i="118"/>
  <c r="BI38" i="118" s="1"/>
  <c r="BI11" i="136"/>
  <c r="BI11" i="119"/>
  <c r="BI38" i="119" s="1"/>
  <c r="BI11" i="95"/>
  <c r="BI11" i="135"/>
  <c r="AL11" i="154"/>
  <c r="BI11" i="94"/>
  <c r="BZ29" i="119"/>
  <c r="BZ56" i="119" s="1"/>
  <c r="BZ29" i="138"/>
  <c r="BZ56" i="138" s="1"/>
  <c r="BZ29" i="95"/>
  <c r="BZ29" i="136"/>
  <c r="BC29" i="154"/>
  <c r="BZ29" i="118"/>
  <c r="BZ56" i="118" s="1"/>
  <c r="BZ29" i="137"/>
  <c r="BZ56" i="137" s="1"/>
  <c r="BZ29" i="135"/>
  <c r="BZ29" i="94"/>
  <c r="CN11" i="54"/>
  <c r="CN11" i="95"/>
  <c r="CN11" i="135"/>
  <c r="CN11" i="136"/>
  <c r="CN11" i="94"/>
  <c r="CN11" i="119"/>
  <c r="CN38" i="119" s="1"/>
  <c r="CN11" i="118"/>
  <c r="CN38" i="118" s="1"/>
  <c r="CN11" i="137"/>
  <c r="CN38" i="137" s="1"/>
  <c r="CN11" i="138"/>
  <c r="CN38" i="138" s="1"/>
  <c r="BQ11" i="154"/>
  <c r="CA23" i="137"/>
  <c r="CA50" i="137" s="1"/>
  <c r="CA23" i="118"/>
  <c r="CA50" i="118" s="1"/>
  <c r="CA23" i="119"/>
  <c r="CA50" i="119" s="1"/>
  <c r="CA23" i="95"/>
  <c r="CA23" i="138"/>
  <c r="CA50" i="138" s="1"/>
  <c r="CA23" i="136"/>
  <c r="CA23" i="94"/>
  <c r="CA23" i="135"/>
  <c r="BD23" i="154"/>
  <c r="FA11" i="54"/>
  <c r="FA11" i="138"/>
  <c r="FA38" i="138" s="1"/>
  <c r="FA11" i="137"/>
  <c r="FA38" i="137" s="1"/>
  <c r="FA11" i="95"/>
  <c r="FA11" i="135"/>
  <c r="FA11" i="118"/>
  <c r="FA38" i="118" s="1"/>
  <c r="FA11" i="119"/>
  <c r="FA38" i="119" s="1"/>
  <c r="FA11" i="94"/>
  <c r="FA11" i="136"/>
  <c r="EM20" i="54"/>
  <c r="EM20" i="118"/>
  <c r="EM47" i="118" s="1"/>
  <c r="EM20" i="119"/>
  <c r="EM47" i="119" s="1"/>
  <c r="EM20" i="136"/>
  <c r="EM20" i="137"/>
  <c r="EM47" i="137" s="1"/>
  <c r="EM20" i="138"/>
  <c r="EM47" i="138" s="1"/>
  <c r="EM20" i="135"/>
  <c r="EM20" i="94"/>
  <c r="DP20" i="154"/>
  <c r="EM20" i="95"/>
  <c r="CG29" i="118"/>
  <c r="CG56" i="118" s="1"/>
  <c r="CG29" i="135"/>
  <c r="CG29" i="137"/>
  <c r="CG56" i="137" s="1"/>
  <c r="CG29" i="94"/>
  <c r="CG29" i="95"/>
  <c r="BJ29" i="154"/>
  <c r="CG29" i="119"/>
  <c r="CG56" i="119" s="1"/>
  <c r="CG29" i="136"/>
  <c r="CG29" i="138"/>
  <c r="CG56" i="138" s="1"/>
  <c r="EI14" i="54"/>
  <c r="EI14" i="118"/>
  <c r="EI41" i="118" s="1"/>
  <c r="EI14" i="138"/>
  <c r="EI41" i="138" s="1"/>
  <c r="EI14" i="137"/>
  <c r="EI41" i="137" s="1"/>
  <c r="EI14" i="119"/>
  <c r="EI41" i="119" s="1"/>
  <c r="EI14" i="135"/>
  <c r="DL14" i="154"/>
  <c r="EI14" i="136"/>
  <c r="EI14" i="94"/>
  <c r="EI14" i="95"/>
  <c r="BW11" i="54"/>
  <c r="BW11" i="138"/>
  <c r="BW38" i="138" s="1"/>
  <c r="BW11" i="119"/>
  <c r="BW38" i="119" s="1"/>
  <c r="BW11" i="95"/>
  <c r="BW11" i="94"/>
  <c r="BW11" i="136"/>
  <c r="BW11" i="137"/>
  <c r="BW38" i="137" s="1"/>
  <c r="AZ11" i="154"/>
  <c r="BW11" i="118"/>
  <c r="BW38" i="118" s="1"/>
  <c r="BW11" i="135"/>
  <c r="AU8" i="158"/>
  <c r="AU35" i="158" s="1"/>
  <c r="AU8" i="157"/>
  <c r="AU35" i="157" s="1"/>
  <c r="AU8" i="155"/>
  <c r="AU35" i="155" s="1"/>
  <c r="AU8" i="156"/>
  <c r="AU35" i="156" s="1"/>
  <c r="DE11" i="138"/>
  <c r="DE38" i="138" s="1"/>
  <c r="DE11" i="119"/>
  <c r="DE38" i="119" s="1"/>
  <c r="DE11" i="137"/>
  <c r="DE38" i="137" s="1"/>
  <c r="DE11" i="118"/>
  <c r="DE38" i="118" s="1"/>
  <c r="DE11" i="135"/>
  <c r="DE11" i="95"/>
  <c r="DE11" i="54"/>
  <c r="DE11" i="136"/>
  <c r="CH11" i="154"/>
  <c r="DE11" i="94"/>
  <c r="CD21" i="158"/>
  <c r="CD48" i="158" s="1"/>
  <c r="CD21" i="155"/>
  <c r="CD48" i="155" s="1"/>
  <c r="CD21" i="156"/>
  <c r="CD48" i="156" s="1"/>
  <c r="CD21" i="157"/>
  <c r="CD48" i="157" s="1"/>
  <c r="BM8" i="158"/>
  <c r="BM35" i="158" s="1"/>
  <c r="BM8" i="155"/>
  <c r="BM35" i="155" s="1"/>
  <c r="BM8" i="157"/>
  <c r="BM35" i="157" s="1"/>
  <c r="BM8" i="156"/>
  <c r="BM35" i="156" s="1"/>
  <c r="CR22" i="54"/>
  <c r="CR9" i="118"/>
  <c r="CR36" i="118" s="1"/>
  <c r="CR9" i="138"/>
  <c r="CR36" i="138" s="1"/>
  <c r="CR9" i="95"/>
  <c r="CR9" i="137"/>
  <c r="CR36" i="137" s="1"/>
  <c r="CR9" i="119"/>
  <c r="CR36" i="119" s="1"/>
  <c r="CR9" i="135"/>
  <c r="CR9" i="136"/>
  <c r="CR9" i="94"/>
  <c r="BU9" i="154"/>
  <c r="CR28" i="54"/>
  <c r="CR26" i="54"/>
  <c r="BD18" i="157"/>
  <c r="BD45" i="157" s="1"/>
  <c r="BD18" i="158"/>
  <c r="BD45" i="158" s="1"/>
  <c r="BD18" i="155"/>
  <c r="BD45" i="155" s="1"/>
  <c r="BD18" i="156"/>
  <c r="BD45" i="156" s="1"/>
  <c r="BF11" i="137"/>
  <c r="BF38" i="137" s="1"/>
  <c r="BF11" i="94"/>
  <c r="BF11" i="118"/>
  <c r="BF38" i="118" s="1"/>
  <c r="BF11" i="119"/>
  <c r="BF38" i="119" s="1"/>
  <c r="BF11" i="54"/>
  <c r="BF11" i="135"/>
  <c r="AI11" i="154"/>
  <c r="BF11" i="136"/>
  <c r="BF11" i="95"/>
  <c r="BF11" i="138"/>
  <c r="BF38" i="138" s="1"/>
  <c r="DS23" i="156"/>
  <c r="DS50" i="156" s="1"/>
  <c r="EN17" i="95"/>
  <c r="EN17" i="135"/>
  <c r="EN17" i="136"/>
  <c r="EN17" i="94"/>
  <c r="EN17" i="137"/>
  <c r="EN44" i="137" s="1"/>
  <c r="EN17" i="138"/>
  <c r="EN44" i="138" s="1"/>
  <c r="EN17" i="54"/>
  <c r="EN17" i="119"/>
  <c r="EN44" i="119" s="1"/>
  <c r="EN17" i="118"/>
  <c r="EN44" i="118" s="1"/>
  <c r="DQ17" i="154"/>
  <c r="DI29" i="138"/>
  <c r="DI56" i="138" s="1"/>
  <c r="DI29" i="135"/>
  <c r="DI29" i="95"/>
  <c r="DI29" i="94"/>
  <c r="DI29" i="119"/>
  <c r="DI56" i="119" s="1"/>
  <c r="DI29" i="118"/>
  <c r="DI56" i="118" s="1"/>
  <c r="DI29" i="136"/>
  <c r="CL29" i="154"/>
  <c r="DI29" i="137"/>
  <c r="DI56" i="137" s="1"/>
  <c r="CA25" i="136"/>
  <c r="CA25" i="94"/>
  <c r="CA25" i="119"/>
  <c r="CA52" i="119" s="1"/>
  <c r="CP15" i="119"/>
  <c r="CP42" i="119" s="1"/>
  <c r="CP15" i="94"/>
  <c r="CP15" i="137"/>
  <c r="CP42" i="137" s="1"/>
  <c r="BS15" i="154"/>
  <c r="CP15" i="138"/>
  <c r="CP42" i="138" s="1"/>
  <c r="CP15" i="136"/>
  <c r="CP15" i="95"/>
  <c r="CP15" i="135"/>
  <c r="CP15" i="118"/>
  <c r="CP42" i="118" s="1"/>
  <c r="BD18" i="119"/>
  <c r="BD45" i="119" s="1"/>
  <c r="BD18" i="138"/>
  <c r="BD45" i="138" s="1"/>
  <c r="BD18" i="137"/>
  <c r="BD45" i="137" s="1"/>
  <c r="BD18" i="135"/>
  <c r="BD18" i="136"/>
  <c r="BD18" i="94"/>
  <c r="AG18" i="154"/>
  <c r="BD18" i="95"/>
  <c r="BD18" i="118"/>
  <c r="BD45" i="118" s="1"/>
  <c r="CN17" i="158"/>
  <c r="CN44" i="158" s="1"/>
  <c r="CN17" i="155"/>
  <c r="CN44" i="155" s="1"/>
  <c r="CN17" i="156"/>
  <c r="CN44" i="156" s="1"/>
  <c r="CN17" i="157"/>
  <c r="CN44" i="157" s="1"/>
  <c r="DF17" i="155"/>
  <c r="DF44" i="155" s="1"/>
  <c r="DF17" i="157"/>
  <c r="DF44" i="157" s="1"/>
  <c r="DF17" i="156"/>
  <c r="DF44" i="156" s="1"/>
  <c r="DF17" i="158"/>
  <c r="DF44" i="158" s="1"/>
  <c r="CY25" i="138"/>
  <c r="CY52" i="138" s="1"/>
  <c r="CY25" i="95"/>
  <c r="CY25" i="135"/>
  <c r="CY25" i="136"/>
  <c r="CB25" i="154"/>
  <c r="CY25" i="119"/>
  <c r="CY52" i="119" s="1"/>
  <c r="CY25" i="94"/>
  <c r="CY25" i="118"/>
  <c r="CY52" i="118" s="1"/>
  <c r="CY25" i="137"/>
  <c r="CY52" i="137" s="1"/>
  <c r="CI21" i="138"/>
  <c r="CI48" i="138" s="1"/>
  <c r="CI21" i="137"/>
  <c r="CI48" i="137" s="1"/>
  <c r="CI21" i="135"/>
  <c r="CI21" i="94"/>
  <c r="CI21" i="95"/>
  <c r="CI21" i="119"/>
  <c r="CI48" i="119" s="1"/>
  <c r="BL21" i="154"/>
  <c r="CI21" i="118"/>
  <c r="CI48" i="118" s="1"/>
  <c r="CI21" i="136"/>
  <c r="BF17" i="138"/>
  <c r="BF44" i="138" s="1"/>
  <c r="BF17" i="137"/>
  <c r="BF44" i="137" s="1"/>
  <c r="BF17" i="136"/>
  <c r="BF17" i="94"/>
  <c r="AI17" i="154"/>
  <c r="BF17" i="119"/>
  <c r="BF44" i="119" s="1"/>
  <c r="BF17" i="118"/>
  <c r="BF44" i="118" s="1"/>
  <c r="BF17" i="95"/>
  <c r="BF17" i="135"/>
  <c r="BF17" i="54"/>
  <c r="AO17" i="158"/>
  <c r="AO44" i="158" s="1"/>
  <c r="AO17" i="155"/>
  <c r="AO44" i="155" s="1"/>
  <c r="AO17" i="157"/>
  <c r="AO44" i="157" s="1"/>
  <c r="AO17" i="156"/>
  <c r="AO44" i="156" s="1"/>
  <c r="BT12" i="138"/>
  <c r="BT39" i="138" s="1"/>
  <c r="BT12" i="95"/>
  <c r="BT12" i="137"/>
  <c r="BT39" i="137" s="1"/>
  <c r="BT12" i="118"/>
  <c r="BT39" i="118" s="1"/>
  <c r="BT12" i="94"/>
  <c r="AW12" i="154"/>
  <c r="BT12" i="135"/>
  <c r="BT12" i="119"/>
  <c r="BT39" i="119" s="1"/>
  <c r="BT12" i="136"/>
  <c r="DD14" i="54"/>
  <c r="DD14" i="137"/>
  <c r="DD41" i="137" s="1"/>
  <c r="DD14" i="138"/>
  <c r="DD41" i="138" s="1"/>
  <c r="DD14" i="118"/>
  <c r="DD41" i="118" s="1"/>
  <c r="DD14" i="119"/>
  <c r="DD41" i="119" s="1"/>
  <c r="DD14" i="94"/>
  <c r="CG14" i="154"/>
  <c r="DD14" i="95"/>
  <c r="DD14" i="136"/>
  <c r="DD14" i="135"/>
  <c r="AN15" i="156"/>
  <c r="AN42" i="156" s="1"/>
  <c r="AN15" i="158"/>
  <c r="AN42" i="158" s="1"/>
  <c r="AN15" i="155"/>
  <c r="AN42" i="155" s="1"/>
  <c r="AN15" i="157"/>
  <c r="AN42" i="157" s="1"/>
  <c r="DN15" i="119"/>
  <c r="DN42" i="119" s="1"/>
  <c r="DN15" i="137"/>
  <c r="DN42" i="137" s="1"/>
  <c r="DN15" i="138"/>
  <c r="DN42" i="138" s="1"/>
  <c r="DN15" i="118"/>
  <c r="DN42" i="118" s="1"/>
  <c r="DN15" i="135"/>
  <c r="DN15" i="94"/>
  <c r="DN15" i="95"/>
  <c r="DN15" i="136"/>
  <c r="CQ15" i="154"/>
  <c r="AP11" i="54"/>
  <c r="AP11" i="119"/>
  <c r="AP38" i="119" s="1"/>
  <c r="AP11" i="136"/>
  <c r="AP11" i="137"/>
  <c r="AP38" i="137" s="1"/>
  <c r="AP11" i="118"/>
  <c r="AP38" i="118" s="1"/>
  <c r="S11" i="154"/>
  <c r="AP11" i="94"/>
  <c r="AP11" i="135"/>
  <c r="AP11" i="95"/>
  <c r="AP11" i="138"/>
  <c r="AP38" i="138" s="1"/>
  <c r="AQ11" i="54"/>
  <c r="AQ11" i="137"/>
  <c r="AQ38" i="137" s="1"/>
  <c r="AQ11" i="119"/>
  <c r="AQ38" i="119" s="1"/>
  <c r="AQ11" i="118"/>
  <c r="AQ38" i="118" s="1"/>
  <c r="AQ11" i="136"/>
  <c r="T11" i="154"/>
  <c r="AQ11" i="135"/>
  <c r="AQ11" i="94"/>
  <c r="AQ11" i="95"/>
  <c r="AQ11" i="138"/>
  <c r="AQ38" i="138" s="1"/>
  <c r="BS27" i="138"/>
  <c r="BS54" i="138" s="1"/>
  <c r="BS27" i="137"/>
  <c r="BS54" i="137" s="1"/>
  <c r="BS27" i="135"/>
  <c r="AV27" i="154"/>
  <c r="BS27" i="136"/>
  <c r="BS27" i="94"/>
  <c r="BS27" i="95"/>
  <c r="BS27" i="119"/>
  <c r="BS54" i="119" s="1"/>
  <c r="BS27" i="118"/>
  <c r="BS54" i="118" s="1"/>
  <c r="BX9" i="138"/>
  <c r="BX36" i="138" s="1"/>
  <c r="BX9" i="137"/>
  <c r="BX36" i="137" s="1"/>
  <c r="BX9" i="135"/>
  <c r="BX9" i="119"/>
  <c r="BX36" i="119" s="1"/>
  <c r="BX9" i="136"/>
  <c r="BX9" i="95"/>
  <c r="BX26" i="54"/>
  <c r="BX28" i="54"/>
  <c r="BX9" i="94"/>
  <c r="BX9" i="118"/>
  <c r="BX36" i="118" s="1"/>
  <c r="BA9" i="154"/>
  <c r="BQ9" i="138"/>
  <c r="BQ36" i="138" s="1"/>
  <c r="BQ9" i="137"/>
  <c r="BQ36" i="137" s="1"/>
  <c r="BQ9" i="118"/>
  <c r="BQ36" i="118" s="1"/>
  <c r="BQ9" i="95"/>
  <c r="BQ9" i="119"/>
  <c r="BQ36" i="119" s="1"/>
  <c r="BQ9" i="94"/>
  <c r="BQ9" i="135"/>
  <c r="AT9" i="154"/>
  <c r="BQ9" i="136"/>
  <c r="CZ14" i="54"/>
  <c r="CZ14" i="138"/>
  <c r="CZ41" i="138" s="1"/>
  <c r="CZ14" i="137"/>
  <c r="CZ41" i="137" s="1"/>
  <c r="CZ14" i="135"/>
  <c r="CZ14" i="136"/>
  <c r="CZ14" i="94"/>
  <c r="CZ14" i="118"/>
  <c r="CZ41" i="118" s="1"/>
  <c r="CC14" i="154"/>
  <c r="CZ14" i="119"/>
  <c r="CZ41" i="119" s="1"/>
  <c r="CZ14" i="95"/>
  <c r="CW27" i="119"/>
  <c r="CW54" i="119" s="1"/>
  <c r="CW27" i="138"/>
  <c r="CW54" i="138" s="1"/>
  <c r="CW27" i="94"/>
  <c r="CW27" i="118"/>
  <c r="CW54" i="118" s="1"/>
  <c r="CW27" i="135"/>
  <c r="BZ27" i="154"/>
  <c r="CW27" i="136"/>
  <c r="CW27" i="137"/>
  <c r="CW54" i="137" s="1"/>
  <c r="CW27" i="95"/>
  <c r="BY27" i="119"/>
  <c r="BY54" i="119" s="1"/>
  <c r="BY27" i="138"/>
  <c r="BY54" i="138" s="1"/>
  <c r="BB27" i="154"/>
  <c r="BY27" i="136"/>
  <c r="BY27" i="94"/>
  <c r="BY27" i="118"/>
  <c r="BY54" i="118" s="1"/>
  <c r="BY27" i="135"/>
  <c r="BY27" i="95"/>
  <c r="BY27" i="137"/>
  <c r="BY54" i="137" s="1"/>
  <c r="CM17" i="54"/>
  <c r="CM17" i="137"/>
  <c r="CM44" i="137" s="1"/>
  <c r="CM17" i="138"/>
  <c r="CM44" i="138" s="1"/>
  <c r="CM17" i="94"/>
  <c r="CM17" i="119"/>
  <c r="CM44" i="119" s="1"/>
  <c r="CM17" i="135"/>
  <c r="BP17" i="154"/>
  <c r="CM17" i="136"/>
  <c r="CM17" i="95"/>
  <c r="CM17" i="118"/>
  <c r="CM44" i="118" s="1"/>
  <c r="DR27" i="138"/>
  <c r="DR54" i="138" s="1"/>
  <c r="DR27" i="137"/>
  <c r="DR54" i="137" s="1"/>
  <c r="DR27" i="136"/>
  <c r="DR27" i="119"/>
  <c r="DR54" i="119" s="1"/>
  <c r="DR27" i="95"/>
  <c r="CU27" i="154"/>
  <c r="DR27" i="118"/>
  <c r="DR54" i="118" s="1"/>
  <c r="DR27" i="135"/>
  <c r="DR27" i="94"/>
  <c r="DS27" i="118"/>
  <c r="DS54" i="118" s="1"/>
  <c r="DS27" i="138"/>
  <c r="DS54" i="138" s="1"/>
  <c r="DS27" i="136"/>
  <c r="DS27" i="119"/>
  <c r="DS54" i="119" s="1"/>
  <c r="DS27" i="95"/>
  <c r="DS27" i="137"/>
  <c r="DS54" i="137" s="1"/>
  <c r="DS27" i="135"/>
  <c r="DS27" i="94"/>
  <c r="CV27" i="154"/>
  <c r="DV17" i="54"/>
  <c r="CY17" i="154"/>
  <c r="DV17" i="138"/>
  <c r="DV44" i="138" s="1"/>
  <c r="DV17" i="119"/>
  <c r="DV44" i="119" s="1"/>
  <c r="DV17" i="95"/>
  <c r="DV17" i="118"/>
  <c r="DV44" i="118" s="1"/>
  <c r="DV17" i="94"/>
  <c r="DV17" i="135"/>
  <c r="DV17" i="137"/>
  <c r="DV44" i="137" s="1"/>
  <c r="DV17" i="136"/>
  <c r="DJ23" i="138"/>
  <c r="DJ50" i="138" s="1"/>
  <c r="DJ23" i="95"/>
  <c r="DJ23" i="135"/>
  <c r="DJ23" i="136"/>
  <c r="DJ23" i="137"/>
  <c r="DJ50" i="137" s="1"/>
  <c r="DJ23" i="119"/>
  <c r="DJ50" i="119" s="1"/>
  <c r="DJ23" i="94"/>
  <c r="CM23" i="154"/>
  <c r="DJ23" i="118"/>
  <c r="DJ50" i="118" s="1"/>
  <c r="DW11" i="54"/>
  <c r="DW11" i="138"/>
  <c r="DW38" i="138" s="1"/>
  <c r="DW11" i="137"/>
  <c r="DW38" i="137" s="1"/>
  <c r="DW11" i="135"/>
  <c r="CZ11" i="154"/>
  <c r="DW11" i="119"/>
  <c r="DW38" i="119" s="1"/>
  <c r="DW11" i="118"/>
  <c r="DW38" i="118" s="1"/>
  <c r="DW11" i="94"/>
  <c r="DW11" i="95"/>
  <c r="DW11" i="136"/>
  <c r="DP11" i="54"/>
  <c r="DP11" i="138"/>
  <c r="DP38" i="138" s="1"/>
  <c r="DP11" i="95"/>
  <c r="DP11" i="118"/>
  <c r="DP38" i="118" s="1"/>
  <c r="DP11" i="119"/>
  <c r="DP38" i="119" s="1"/>
  <c r="CS11" i="154"/>
  <c r="DP11" i="94"/>
  <c r="DP11" i="137"/>
  <c r="DP38" i="137" s="1"/>
  <c r="DP11" i="136"/>
  <c r="DP11" i="135"/>
  <c r="DQ11" i="54"/>
  <c r="DQ11" i="138"/>
  <c r="DQ38" i="138" s="1"/>
  <c r="DQ11" i="118"/>
  <c r="DQ38" i="118" s="1"/>
  <c r="DQ11" i="137"/>
  <c r="DQ38" i="137" s="1"/>
  <c r="DQ11" i="95"/>
  <c r="DQ11" i="119"/>
  <c r="DQ38" i="119" s="1"/>
  <c r="DQ11" i="135"/>
  <c r="CT11" i="154"/>
  <c r="DQ11" i="94"/>
  <c r="DQ11" i="136"/>
  <c r="EE20" i="54"/>
  <c r="EE20" i="138"/>
  <c r="EE47" i="138" s="1"/>
  <c r="EE20" i="118"/>
  <c r="EE47" i="118" s="1"/>
  <c r="EE20" i="137"/>
  <c r="EE47" i="137" s="1"/>
  <c r="EE20" i="135"/>
  <c r="EE20" i="136"/>
  <c r="EE20" i="94"/>
  <c r="DH20" i="154"/>
  <c r="EE20" i="119"/>
  <c r="EE47" i="119" s="1"/>
  <c r="EE20" i="95"/>
  <c r="EZ11" i="54"/>
  <c r="EZ11" i="138"/>
  <c r="EZ38" i="138" s="1"/>
  <c r="EZ11" i="95"/>
  <c r="EZ11" i="135"/>
  <c r="EZ11" i="136"/>
  <c r="EZ11" i="94"/>
  <c r="EZ11" i="119"/>
  <c r="EZ38" i="119" s="1"/>
  <c r="EZ11" i="118"/>
  <c r="EZ38" i="118" s="1"/>
  <c r="EZ11" i="137"/>
  <c r="EZ38" i="137" s="1"/>
  <c r="ES23" i="137"/>
  <c r="ES50" i="137" s="1"/>
  <c r="ES23" i="135"/>
  <c r="ES23" i="118"/>
  <c r="ES50" i="118" s="1"/>
  <c r="ES23" i="94"/>
  <c r="ES23" i="138"/>
  <c r="ES50" i="138" s="1"/>
  <c r="ES23" i="136"/>
  <c r="ES23" i="119"/>
  <c r="ES50" i="119" s="1"/>
  <c r="ES23" i="95"/>
  <c r="EM14" i="54"/>
  <c r="EM14" i="138"/>
  <c r="EM41" i="138" s="1"/>
  <c r="EM14" i="95"/>
  <c r="EM14" i="119"/>
  <c r="EM41" i="119" s="1"/>
  <c r="EM14" i="137"/>
  <c r="EM41" i="137" s="1"/>
  <c r="EM14" i="118"/>
  <c r="EM41" i="118" s="1"/>
  <c r="DP14" i="154"/>
  <c r="EM14" i="135"/>
  <c r="EM14" i="136"/>
  <c r="EM14" i="94"/>
  <c r="DS27" i="154"/>
  <c r="EP27" i="95"/>
  <c r="EP27" i="137"/>
  <c r="EP54" i="137" s="1"/>
  <c r="EP27" i="118"/>
  <c r="EP54" i="118" s="1"/>
  <c r="EP27" i="138"/>
  <c r="EP54" i="138" s="1"/>
  <c r="EP27" i="135"/>
  <c r="EP27" i="136"/>
  <c r="EP27" i="119"/>
  <c r="EP54" i="119" s="1"/>
  <c r="EP27" i="94"/>
  <c r="EL20" i="54"/>
  <c r="DO20" i="154"/>
  <c r="EL20" i="136"/>
  <c r="EL20" i="119"/>
  <c r="EL47" i="119" s="1"/>
  <c r="EL20" i="137"/>
  <c r="EL47" i="137" s="1"/>
  <c r="EL20" i="118"/>
  <c r="EL47" i="118" s="1"/>
  <c r="EL20" i="138"/>
  <c r="EL47" i="138" s="1"/>
  <c r="EL20" i="135"/>
  <c r="EL20" i="94"/>
  <c r="EL20" i="95"/>
  <c r="ET27" i="95"/>
  <c r="ET27" i="135"/>
  <c r="ET27" i="136"/>
  <c r="ET27" i="94"/>
  <c r="ET27" i="119"/>
  <c r="ET54" i="119" s="1"/>
  <c r="ET27" i="137"/>
  <c r="ET54" i="137" s="1"/>
  <c r="ET27" i="118"/>
  <c r="ET54" i="118" s="1"/>
  <c r="ET27" i="138"/>
  <c r="ET54" i="138" s="1"/>
  <c r="EY20" i="54"/>
  <c r="EY20" i="138"/>
  <c r="EY47" i="138" s="1"/>
  <c r="EY20" i="135"/>
  <c r="EY20" i="119"/>
  <c r="EY47" i="119" s="1"/>
  <c r="EY20" i="137"/>
  <c r="EY47" i="137" s="1"/>
  <c r="EY20" i="118"/>
  <c r="EY47" i="118" s="1"/>
  <c r="EY20" i="94"/>
  <c r="EY20" i="95"/>
  <c r="EY20" i="136"/>
  <c r="FC20" i="54"/>
  <c r="FC20" i="118"/>
  <c r="FC47" i="118" s="1"/>
  <c r="FC20" i="138"/>
  <c r="FC47" i="138" s="1"/>
  <c r="FC20" i="137"/>
  <c r="FC47" i="137" s="1"/>
  <c r="FC20" i="94"/>
  <c r="FC20" i="135"/>
  <c r="FC20" i="119"/>
  <c r="FC47" i="119" s="1"/>
  <c r="FC20" i="136"/>
  <c r="FC20" i="95"/>
  <c r="AU17" i="54"/>
  <c r="AU17" i="119"/>
  <c r="AU44" i="119" s="1"/>
  <c r="AU17" i="137"/>
  <c r="AU44" i="137" s="1"/>
  <c r="AU17" i="136"/>
  <c r="X17" i="154"/>
  <c r="AU17" i="138"/>
  <c r="AU44" i="138" s="1"/>
  <c r="AU17" i="135"/>
  <c r="AU17" i="94"/>
  <c r="AU17" i="95"/>
  <c r="AU17" i="118"/>
  <c r="AU44" i="118" s="1"/>
  <c r="AU14" i="54"/>
  <c r="AU14" i="118"/>
  <c r="AU41" i="118" s="1"/>
  <c r="AU14" i="136"/>
  <c r="AU14" i="135"/>
  <c r="AU14" i="95"/>
  <c r="X14" i="154"/>
  <c r="AU14" i="138"/>
  <c r="AU41" i="138" s="1"/>
  <c r="AU14" i="137"/>
  <c r="AU41" i="137" s="1"/>
  <c r="AU14" i="119"/>
  <c r="AU41" i="119" s="1"/>
  <c r="AU14" i="94"/>
  <c r="BX17" i="54"/>
  <c r="BX17" i="137"/>
  <c r="BX44" i="137" s="1"/>
  <c r="BX17" i="138"/>
  <c r="BX44" i="138" s="1"/>
  <c r="BX17" i="118"/>
  <c r="BX44" i="118" s="1"/>
  <c r="BX17" i="136"/>
  <c r="BX17" i="95"/>
  <c r="BA17" i="154"/>
  <c r="BX17" i="119"/>
  <c r="BX44" i="119" s="1"/>
  <c r="BX17" i="94"/>
  <c r="BX17" i="135"/>
  <c r="BQ17" i="54"/>
  <c r="BQ17" i="118"/>
  <c r="BQ44" i="118" s="1"/>
  <c r="BQ17" i="138"/>
  <c r="BQ44" i="138" s="1"/>
  <c r="BQ17" i="135"/>
  <c r="BQ17" i="136"/>
  <c r="BQ17" i="137"/>
  <c r="BQ44" i="137" s="1"/>
  <c r="BQ17" i="94"/>
  <c r="AT17" i="154"/>
  <c r="BQ17" i="119"/>
  <c r="BQ44" i="119" s="1"/>
  <c r="BQ17" i="95"/>
  <c r="BR17" i="54"/>
  <c r="BR17" i="138"/>
  <c r="BR44" i="138" s="1"/>
  <c r="BR17" i="118"/>
  <c r="BR44" i="118" s="1"/>
  <c r="BR17" i="95"/>
  <c r="BR17" i="136"/>
  <c r="BR17" i="137"/>
  <c r="BR44" i="137" s="1"/>
  <c r="BR17" i="135"/>
  <c r="BR17" i="94"/>
  <c r="AU17" i="154"/>
  <c r="BR17" i="119"/>
  <c r="BR44" i="119" s="1"/>
  <c r="CW23" i="138"/>
  <c r="CW50" i="138" s="1"/>
  <c r="CW23" i="137"/>
  <c r="CW50" i="137" s="1"/>
  <c r="CW23" i="118"/>
  <c r="CW50" i="118" s="1"/>
  <c r="CW23" i="136"/>
  <c r="CW23" i="135"/>
  <c r="CW23" i="94"/>
  <c r="BZ23" i="154"/>
  <c r="CW23" i="95"/>
  <c r="CW23" i="119"/>
  <c r="CW50" i="119" s="1"/>
  <c r="BY23" i="135"/>
  <c r="BY23" i="118"/>
  <c r="BY50" i="118" s="1"/>
  <c r="BY23" i="136"/>
  <c r="BY23" i="138"/>
  <c r="BY50" i="138" s="1"/>
  <c r="BB23" i="154"/>
  <c r="BY23" i="119"/>
  <c r="BY50" i="119" s="1"/>
  <c r="BY23" i="137"/>
  <c r="BY50" i="137" s="1"/>
  <c r="BY23" i="95"/>
  <c r="BY23" i="94"/>
  <c r="EB25" i="118"/>
  <c r="EB52" i="118" s="1"/>
  <c r="EB25" i="137"/>
  <c r="EB52" i="137" s="1"/>
  <c r="EB25" i="136"/>
  <c r="DE25" i="154"/>
  <c r="DO20" i="54"/>
  <c r="DO20" i="118"/>
  <c r="DO47" i="118" s="1"/>
  <c r="DO20" i="138"/>
  <c r="DO47" i="138" s="1"/>
  <c r="DO20" i="95"/>
  <c r="CR20" i="154"/>
  <c r="DO20" i="135"/>
  <c r="DO20" i="94"/>
  <c r="DO20" i="119"/>
  <c r="DO47" i="119" s="1"/>
  <c r="DO20" i="136"/>
  <c r="DO20" i="137"/>
  <c r="DO47" i="137" s="1"/>
  <c r="DV11" i="54"/>
  <c r="DV11" i="138"/>
  <c r="DV38" i="138" s="1"/>
  <c r="DV11" i="137"/>
  <c r="DV38" i="137" s="1"/>
  <c r="CY11" i="154"/>
  <c r="DV11" i="119"/>
  <c r="DV38" i="119" s="1"/>
  <c r="DV11" i="136"/>
  <c r="DV11" i="118"/>
  <c r="DV38" i="118" s="1"/>
  <c r="DV11" i="94"/>
  <c r="DV11" i="135"/>
  <c r="DV11" i="95"/>
  <c r="DY9" i="137"/>
  <c r="DY36" i="137" s="1"/>
  <c r="DY9" i="119"/>
  <c r="DY36" i="119" s="1"/>
  <c r="DY9" i="118"/>
  <c r="DY36" i="118" s="1"/>
  <c r="DY9" i="135"/>
  <c r="DY9" i="95"/>
  <c r="DY9" i="138"/>
  <c r="DY36" i="138" s="1"/>
  <c r="DB9" i="154"/>
  <c r="DY9" i="94"/>
  <c r="DY9" i="136"/>
  <c r="DY17" i="54"/>
  <c r="DY17" i="138"/>
  <c r="DY44" i="138" s="1"/>
  <c r="DY17" i="137"/>
  <c r="DY44" i="137" s="1"/>
  <c r="DY17" i="118"/>
  <c r="DY44" i="118" s="1"/>
  <c r="DY17" i="94"/>
  <c r="DY17" i="136"/>
  <c r="DY17" i="135"/>
  <c r="DY17" i="95"/>
  <c r="DY17" i="119"/>
  <c r="DY44" i="119" s="1"/>
  <c r="DB17" i="154"/>
  <c r="EP20" i="54"/>
  <c r="EP20" i="138"/>
  <c r="EP47" i="138" s="1"/>
  <c r="EP20" i="95"/>
  <c r="EP20" i="135"/>
  <c r="EP20" i="136"/>
  <c r="EP20" i="94"/>
  <c r="EP20" i="118"/>
  <c r="EP47" i="118" s="1"/>
  <c r="DS20" i="154"/>
  <c r="EP20" i="137"/>
  <c r="EP47" i="137" s="1"/>
  <c r="EP20" i="119"/>
  <c r="EP47" i="119" s="1"/>
  <c r="EO26" i="54"/>
  <c r="ES29" i="118"/>
  <c r="ES56" i="118" s="1"/>
  <c r="ES29" i="119"/>
  <c r="ES56" i="119" s="1"/>
  <c r="ES29" i="135"/>
  <c r="ES29" i="95"/>
  <c r="ES29" i="94"/>
  <c r="ES29" i="137"/>
  <c r="ES56" i="137" s="1"/>
  <c r="ES29" i="138"/>
  <c r="ES56" i="138" s="1"/>
  <c r="ES29" i="136"/>
  <c r="AS29" i="138"/>
  <c r="AS56" i="138" s="1"/>
  <c r="AS29" i="137"/>
  <c r="AS56" i="137" s="1"/>
  <c r="AS29" i="136"/>
  <c r="AS29" i="119"/>
  <c r="AS56" i="119" s="1"/>
  <c r="AS29" i="94"/>
  <c r="AS29" i="118"/>
  <c r="AS56" i="118" s="1"/>
  <c r="AS29" i="135"/>
  <c r="AS29" i="95"/>
  <c r="V29" i="154"/>
  <c r="AT17" i="137"/>
  <c r="AT44" i="137" s="1"/>
  <c r="AT17" i="118"/>
  <c r="AT44" i="118" s="1"/>
  <c r="AT17" i="135"/>
  <c r="BF26" i="54"/>
  <c r="CY27" i="138"/>
  <c r="CY54" i="138" s="1"/>
  <c r="CY27" i="137"/>
  <c r="CY54" i="137" s="1"/>
  <c r="CY27" i="136"/>
  <c r="CY27" i="135"/>
  <c r="CY27" i="119"/>
  <c r="CY54" i="119" s="1"/>
  <c r="CY27" i="118"/>
  <c r="CY54" i="118" s="1"/>
  <c r="CY27" i="94"/>
  <c r="CY27" i="95"/>
  <c r="CB27" i="154"/>
  <c r="CC17" i="54"/>
  <c r="CC17" i="138"/>
  <c r="CC44" i="138" s="1"/>
  <c r="BF17" i="154"/>
  <c r="CC17" i="95"/>
  <c r="CC17" i="136"/>
  <c r="CC17" i="135"/>
  <c r="CC17" i="94"/>
  <c r="CC17" i="119"/>
  <c r="CC44" i="119" s="1"/>
  <c r="CC17" i="118"/>
  <c r="CC44" i="118" s="1"/>
  <c r="CC17" i="137"/>
  <c r="CC44" i="137" s="1"/>
  <c r="CP27" i="138"/>
  <c r="CP54" i="138" s="1"/>
  <c r="CP27" i="137"/>
  <c r="CP54" i="137" s="1"/>
  <c r="CP27" i="95"/>
  <c r="CP27" i="135"/>
  <c r="CP27" i="136"/>
  <c r="CP27" i="94"/>
  <c r="CP27" i="119"/>
  <c r="CP54" i="119" s="1"/>
  <c r="CP27" i="118"/>
  <c r="CP54" i="118" s="1"/>
  <c r="BS27" i="154"/>
  <c r="CN25" i="119"/>
  <c r="CN52" i="119" s="1"/>
  <c r="CN25" i="138"/>
  <c r="CN52" i="138" s="1"/>
  <c r="CN25" i="135"/>
  <c r="CN25" i="118"/>
  <c r="CN52" i="118" s="1"/>
  <c r="CN25" i="136"/>
  <c r="CN25" i="137"/>
  <c r="CN52" i="137" s="1"/>
  <c r="CN25" i="95"/>
  <c r="CN25" i="94"/>
  <c r="BQ25" i="154"/>
  <c r="DE27" i="94"/>
  <c r="DE27" i="135"/>
  <c r="CH27" i="154"/>
  <c r="ED20" i="54"/>
  <c r="ED20" i="137"/>
  <c r="ED47" i="137" s="1"/>
  <c r="ED20" i="119"/>
  <c r="ED47" i="119" s="1"/>
  <c r="DG20" i="154"/>
  <c r="ED20" i="118"/>
  <c r="ED47" i="118" s="1"/>
  <c r="ED20" i="136"/>
  <c r="ED20" i="94"/>
  <c r="ED20" i="135"/>
  <c r="ED20" i="138"/>
  <c r="ED47" i="138" s="1"/>
  <c r="ED20" i="95"/>
  <c r="DL27" i="137"/>
  <c r="DL54" i="137" s="1"/>
  <c r="CO27" i="154"/>
  <c r="DL27" i="135"/>
  <c r="DL27" i="136"/>
  <c r="DL27" i="119"/>
  <c r="DL54" i="119" s="1"/>
  <c r="DL27" i="95"/>
  <c r="DL27" i="138"/>
  <c r="DL54" i="138" s="1"/>
  <c r="DL27" i="118"/>
  <c r="DL54" i="118" s="1"/>
  <c r="DL27" i="94"/>
  <c r="DN20" i="54"/>
  <c r="DN20" i="138"/>
  <c r="DN47" i="138" s="1"/>
  <c r="DN20" i="137"/>
  <c r="DN47" i="137" s="1"/>
  <c r="CQ20" i="154"/>
  <c r="DN20" i="135"/>
  <c r="DN20" i="118"/>
  <c r="DN47" i="118" s="1"/>
  <c r="DN20" i="119"/>
  <c r="DN47" i="119" s="1"/>
  <c r="DN20" i="136"/>
  <c r="DN20" i="94"/>
  <c r="DN20" i="95"/>
  <c r="DW20" i="54"/>
  <c r="DW20" i="118"/>
  <c r="DW47" i="118" s="1"/>
  <c r="DW20" i="137"/>
  <c r="DW47" i="137" s="1"/>
  <c r="DW20" i="135"/>
  <c r="DW20" i="95"/>
  <c r="DW20" i="138"/>
  <c r="DW47" i="138" s="1"/>
  <c r="DW20" i="94"/>
  <c r="CZ20" i="154"/>
  <c r="DW20" i="119"/>
  <c r="DW47" i="119" s="1"/>
  <c r="DW20" i="136"/>
  <c r="ED9" i="138"/>
  <c r="ED36" i="138" s="1"/>
  <c r="ED9" i="137"/>
  <c r="ED36" i="137" s="1"/>
  <c r="ED9" i="94"/>
  <c r="DG9" i="154"/>
  <c r="ED9" i="135"/>
  <c r="ED9" i="136"/>
  <c r="ED9" i="95"/>
  <c r="ED9" i="118"/>
  <c r="ED36" i="118" s="1"/>
  <c r="ED9" i="119"/>
  <c r="ED36" i="119" s="1"/>
  <c r="DQ20" i="54"/>
  <c r="DQ20" i="119"/>
  <c r="DQ47" i="119" s="1"/>
  <c r="DQ20" i="94"/>
  <c r="DQ20" i="137"/>
  <c r="DQ47" i="137" s="1"/>
  <c r="DQ20" i="136"/>
  <c r="CT20" i="154"/>
  <c r="DQ20" i="138"/>
  <c r="DQ47" i="138" s="1"/>
  <c r="DQ20" i="118"/>
  <c r="DQ47" i="118" s="1"/>
  <c r="DQ20" i="135"/>
  <c r="DQ20" i="95"/>
  <c r="DX11" i="54"/>
  <c r="DX11" i="138"/>
  <c r="DX38" i="138" s="1"/>
  <c r="DX11" i="137"/>
  <c r="DX38" i="137" s="1"/>
  <c r="DX11" i="135"/>
  <c r="DX11" i="94"/>
  <c r="DX11" i="95"/>
  <c r="DX11" i="119"/>
  <c r="DX38" i="119" s="1"/>
  <c r="DA11" i="154"/>
  <c r="DX11" i="118"/>
  <c r="DX38" i="118" s="1"/>
  <c r="DX11" i="136"/>
  <c r="DY11" i="54"/>
  <c r="DY11" i="138"/>
  <c r="DY38" i="138" s="1"/>
  <c r="DY11" i="118"/>
  <c r="DY38" i="118" s="1"/>
  <c r="DY11" i="137"/>
  <c r="DY38" i="137" s="1"/>
  <c r="DY11" i="119"/>
  <c r="DY38" i="119" s="1"/>
  <c r="DY11" i="95"/>
  <c r="DY11" i="136"/>
  <c r="DY11" i="94"/>
  <c r="DY11" i="135"/>
  <c r="DB11" i="154"/>
  <c r="EU9" i="138"/>
  <c r="EU36" i="138" s="1"/>
  <c r="EU9" i="119"/>
  <c r="EU36" i="119" s="1"/>
  <c r="EU9" i="95"/>
  <c r="EU9" i="94"/>
  <c r="EU9" i="137"/>
  <c r="EU36" i="137" s="1"/>
  <c r="EU9" i="118"/>
  <c r="EU36" i="118" s="1"/>
  <c r="EU9" i="136"/>
  <c r="EU9" i="135"/>
  <c r="AS17" i="54"/>
  <c r="AS17" i="118"/>
  <c r="AS44" i="118" s="1"/>
  <c r="AS17" i="137"/>
  <c r="AS44" i="137" s="1"/>
  <c r="AS17" i="94"/>
  <c r="AS17" i="138"/>
  <c r="AS44" i="138" s="1"/>
  <c r="AS17" i="136"/>
  <c r="AS17" i="95"/>
  <c r="AS17" i="119"/>
  <c r="AS44" i="119" s="1"/>
  <c r="V17" i="154"/>
  <c r="AS17" i="135"/>
  <c r="AS24" i="54"/>
  <c r="AS9" i="138"/>
  <c r="AS36" i="138" s="1"/>
  <c r="AS9" i="137"/>
  <c r="AS36" i="137" s="1"/>
  <c r="AS9" i="136"/>
  <c r="AS9" i="95"/>
  <c r="AS9" i="118"/>
  <c r="AS36" i="118" s="1"/>
  <c r="AS9" i="94"/>
  <c r="V9" i="154"/>
  <c r="AS9" i="135"/>
  <c r="AS9" i="119"/>
  <c r="AS36" i="119" s="1"/>
  <c r="AS22" i="54"/>
  <c r="AS26" i="54"/>
  <c r="BK27" i="138"/>
  <c r="BK54" i="138" s="1"/>
  <c r="BK27" i="95"/>
  <c r="BK27" i="118"/>
  <c r="BK54" i="118" s="1"/>
  <c r="AN27" i="154"/>
  <c r="BK27" i="119"/>
  <c r="BK54" i="119" s="1"/>
  <c r="BK27" i="137"/>
  <c r="BK54" i="137" s="1"/>
  <c r="BK27" i="94"/>
  <c r="BK27" i="135"/>
  <c r="BK27" i="136"/>
  <c r="BE25" i="137"/>
  <c r="BE52" i="137" s="1"/>
  <c r="BE25" i="118"/>
  <c r="BE52" i="118" s="1"/>
  <c r="BE25" i="95"/>
  <c r="BE25" i="138"/>
  <c r="BE52" i="138" s="1"/>
  <c r="BE25" i="119"/>
  <c r="BE52" i="119" s="1"/>
  <c r="BE25" i="135"/>
  <c r="BE25" i="94"/>
  <c r="BE25" i="136"/>
  <c r="AH25" i="154"/>
  <c r="BU29" i="138"/>
  <c r="BU56" i="138" s="1"/>
  <c r="BU29" i="118"/>
  <c r="BU56" i="118" s="1"/>
  <c r="BU29" i="135"/>
  <c r="BU29" i="94"/>
  <c r="BU29" i="119"/>
  <c r="BU56" i="119" s="1"/>
  <c r="CY23" i="137"/>
  <c r="CY50" i="137" s="1"/>
  <c r="CY23" i="138"/>
  <c r="CY50" i="138" s="1"/>
  <c r="CY23" i="135"/>
  <c r="CY23" i="136"/>
  <c r="CY23" i="94"/>
  <c r="CY23" i="118"/>
  <c r="CY50" i="118" s="1"/>
  <c r="CB23" i="154"/>
  <c r="CY23" i="119"/>
  <c r="CY50" i="119" s="1"/>
  <c r="CY23" i="95"/>
  <c r="CK17" i="54"/>
  <c r="CK17" i="138"/>
  <c r="CK44" i="138" s="1"/>
  <c r="CK17" i="95"/>
  <c r="BN17" i="154"/>
  <c r="CK17" i="137"/>
  <c r="CK44" i="137" s="1"/>
  <c r="CK17" i="136"/>
  <c r="CK17" i="119"/>
  <c r="CK44" i="119" s="1"/>
  <c r="CK17" i="118"/>
  <c r="CK44" i="118" s="1"/>
  <c r="CK17" i="135"/>
  <c r="CK17" i="94"/>
  <c r="CP23" i="138"/>
  <c r="CP50" i="138" s="1"/>
  <c r="CP23" i="135"/>
  <c r="CP23" i="95"/>
  <c r="CP23" i="118"/>
  <c r="CP50" i="118" s="1"/>
  <c r="CP23" i="119"/>
  <c r="CP50" i="119" s="1"/>
  <c r="BS23" i="154"/>
  <c r="CP23" i="137"/>
  <c r="CP50" i="137" s="1"/>
  <c r="CP23" i="136"/>
  <c r="CP23" i="94"/>
  <c r="DE29" i="138"/>
  <c r="DE56" i="138" s="1"/>
  <c r="DE29" i="137"/>
  <c r="DE56" i="137" s="1"/>
  <c r="DE29" i="136"/>
  <c r="CH29" i="154"/>
  <c r="DE29" i="119"/>
  <c r="DE56" i="119" s="1"/>
  <c r="DE29" i="135"/>
  <c r="DE29" i="95"/>
  <c r="DE29" i="94"/>
  <c r="DE29" i="118"/>
  <c r="DE56" i="118" s="1"/>
  <c r="DR23" i="118"/>
  <c r="DR50" i="118" s="1"/>
  <c r="CU23" i="154"/>
  <c r="DR23" i="135"/>
  <c r="DR23" i="94"/>
  <c r="DR23" i="137"/>
  <c r="DR50" i="137" s="1"/>
  <c r="DR23" i="138"/>
  <c r="DR50" i="138" s="1"/>
  <c r="DR23" i="95"/>
  <c r="DR23" i="119"/>
  <c r="DR50" i="119" s="1"/>
  <c r="DR23" i="136"/>
  <c r="DL29" i="118"/>
  <c r="DL56" i="118" s="1"/>
  <c r="DL29" i="137"/>
  <c r="DL56" i="137" s="1"/>
  <c r="DL29" i="94"/>
  <c r="DL29" i="138"/>
  <c r="DL56" i="138" s="1"/>
  <c r="DL29" i="135"/>
  <c r="DL29" i="136"/>
  <c r="DL29" i="119"/>
  <c r="DL56" i="119" s="1"/>
  <c r="DL29" i="95"/>
  <c r="CO29" i="154"/>
  <c r="AT11" i="54"/>
  <c r="AT11" i="138"/>
  <c r="AT38" i="138" s="1"/>
  <c r="AT11" i="137"/>
  <c r="AT38" i="137" s="1"/>
  <c r="AT11" i="119"/>
  <c r="AT38" i="119" s="1"/>
  <c r="AT11" i="118"/>
  <c r="AT38" i="118" s="1"/>
  <c r="AT11" i="135"/>
  <c r="AT11" i="95"/>
  <c r="AT11" i="94"/>
  <c r="W11" i="154"/>
  <c r="AT11" i="136"/>
  <c r="DG14" i="54"/>
  <c r="DG14" i="118"/>
  <c r="DG41" i="118" s="1"/>
  <c r="DG14" i="136"/>
  <c r="DG14" i="95"/>
  <c r="DG14" i="138"/>
  <c r="DG41" i="138" s="1"/>
  <c r="DG14" i="135"/>
  <c r="DG14" i="137"/>
  <c r="DG41" i="137" s="1"/>
  <c r="CJ14" i="154"/>
  <c r="DG14" i="94"/>
  <c r="DG14" i="119"/>
  <c r="DG41" i="119" s="1"/>
  <c r="EX24" i="54"/>
  <c r="EX9" i="119"/>
  <c r="EX36" i="119" s="1"/>
  <c r="EX9" i="137"/>
  <c r="EX36" i="137" s="1"/>
  <c r="EX9" i="138"/>
  <c r="EX36" i="138" s="1"/>
  <c r="EX9" i="136"/>
  <c r="EX9" i="118"/>
  <c r="EX36" i="118" s="1"/>
  <c r="EX9" i="95"/>
  <c r="EX28" i="54"/>
  <c r="EX9" i="135"/>
  <c r="EX22" i="54"/>
  <c r="EX9" i="94"/>
  <c r="EX26" i="54"/>
  <c r="DE8" i="156"/>
  <c r="DE35" i="156" s="1"/>
  <c r="DE8" i="158"/>
  <c r="DE35" i="158" s="1"/>
  <c r="DE8" i="155"/>
  <c r="DE35" i="155" s="1"/>
  <c r="DE8" i="157"/>
  <c r="DE35" i="157" s="1"/>
  <c r="DZ17" i="54"/>
  <c r="DZ17" i="138"/>
  <c r="DZ44" i="138" s="1"/>
  <c r="DZ17" i="137"/>
  <c r="DZ44" i="137" s="1"/>
  <c r="DZ17" i="136"/>
  <c r="DZ17" i="94"/>
  <c r="DZ17" i="135"/>
  <c r="DZ17" i="95"/>
  <c r="DC17" i="154"/>
  <c r="DZ17" i="119"/>
  <c r="DZ44" i="119" s="1"/>
  <c r="DZ17" i="118"/>
  <c r="DZ44" i="118" s="1"/>
  <c r="CB22" i="54"/>
  <c r="CB9" i="118"/>
  <c r="CB36" i="118" s="1"/>
  <c r="CB9" i="119"/>
  <c r="CB36" i="119" s="1"/>
  <c r="CB9" i="94"/>
  <c r="CB9" i="138"/>
  <c r="CB36" i="138" s="1"/>
  <c r="BE9" i="154"/>
  <c r="CB26" i="54"/>
  <c r="CB9" i="137"/>
  <c r="CB36" i="137" s="1"/>
  <c r="CB9" i="135"/>
  <c r="CB24" i="54"/>
  <c r="CB9" i="136"/>
  <c r="CB9" i="95"/>
  <c r="CB28" i="54"/>
  <c r="CW17" i="157"/>
  <c r="CW44" i="157" s="1"/>
  <c r="CW17" i="158"/>
  <c r="CW44" i="158" s="1"/>
  <c r="CW17" i="155"/>
  <c r="CW44" i="155" s="1"/>
  <c r="CW17" i="156"/>
  <c r="CW44" i="156" s="1"/>
  <c r="DQ20" i="158"/>
  <c r="DQ47" i="158" s="1"/>
  <c r="DQ20" i="157"/>
  <c r="DQ47" i="157" s="1"/>
  <c r="DQ20" i="155"/>
  <c r="DQ47" i="155" s="1"/>
  <c r="DQ20" i="156"/>
  <c r="DQ47" i="156" s="1"/>
  <c r="BM11" i="157"/>
  <c r="BM38" i="157" s="1"/>
  <c r="BM11" i="156"/>
  <c r="BM38" i="156" s="1"/>
  <c r="BM11" i="158"/>
  <c r="BM38" i="158" s="1"/>
  <c r="BM11" i="155"/>
  <c r="BM38" i="155" s="1"/>
  <c r="BE17" i="54"/>
  <c r="BE17" i="137"/>
  <c r="BE44" i="137" s="1"/>
  <c r="BE17" i="138"/>
  <c r="BE44" i="138" s="1"/>
  <c r="BE17" i="136"/>
  <c r="AH17" i="154"/>
  <c r="BE17" i="94"/>
  <c r="BE17" i="118"/>
  <c r="BE44" i="118" s="1"/>
  <c r="BE17" i="95"/>
  <c r="BE17" i="135"/>
  <c r="BE17" i="119"/>
  <c r="BE44" i="119" s="1"/>
  <c r="BF9" i="119"/>
  <c r="BF36" i="119" s="1"/>
  <c r="BF9" i="137"/>
  <c r="BF36" i="137" s="1"/>
  <c r="BF9" i="95"/>
  <c r="BF9" i="118"/>
  <c r="BF36" i="118" s="1"/>
  <c r="BF9" i="138"/>
  <c r="BF36" i="138" s="1"/>
  <c r="AI9" i="154"/>
  <c r="BF9" i="135"/>
  <c r="BF9" i="136"/>
  <c r="BF9" i="94"/>
  <c r="BF24" i="54"/>
  <c r="BF22" i="54"/>
  <c r="BC11" i="157"/>
  <c r="BC38" i="157" s="1"/>
  <c r="BC11" i="158"/>
  <c r="BC38" i="158" s="1"/>
  <c r="BC11" i="155"/>
  <c r="BC38" i="155" s="1"/>
  <c r="BC11" i="156"/>
  <c r="BC38" i="156" s="1"/>
  <c r="AK8" i="156"/>
  <c r="AK35" i="156" s="1"/>
  <c r="AK8" i="158"/>
  <c r="AK35" i="158" s="1"/>
  <c r="AK8" i="157"/>
  <c r="AK35" i="157" s="1"/>
  <c r="AK8" i="155"/>
  <c r="AK35" i="155" s="1"/>
  <c r="CX20" i="54"/>
  <c r="CA20" i="154"/>
  <c r="CX20" i="95"/>
  <c r="CX20" i="118"/>
  <c r="CX47" i="118" s="1"/>
  <c r="CX20" i="119"/>
  <c r="CX47" i="119" s="1"/>
  <c r="CX20" i="138"/>
  <c r="CX47" i="138" s="1"/>
  <c r="CX20" i="137"/>
  <c r="CX47" i="137" s="1"/>
  <c r="CX20" i="94"/>
  <c r="CX20" i="136"/>
  <c r="CX20" i="135"/>
  <c r="CL28" i="54"/>
  <c r="BC21" i="138"/>
  <c r="BC48" i="138" s="1"/>
  <c r="BC21" i="94"/>
  <c r="BC21" i="118"/>
  <c r="BC48" i="118" s="1"/>
  <c r="BC21" i="95"/>
  <c r="BC21" i="119"/>
  <c r="BC48" i="119" s="1"/>
  <c r="AF21" i="154"/>
  <c r="BC21" i="135"/>
  <c r="BC21" i="137"/>
  <c r="BC48" i="137" s="1"/>
  <c r="BC21" i="136"/>
  <c r="BS20" i="156"/>
  <c r="BS47" i="156" s="1"/>
  <c r="BS20" i="158"/>
  <c r="BS47" i="158" s="1"/>
  <c r="BS20" i="155"/>
  <c r="BS47" i="155" s="1"/>
  <c r="BS20" i="157"/>
  <c r="BS47" i="157" s="1"/>
  <c r="DJ11" i="54"/>
  <c r="DJ11" i="119"/>
  <c r="DJ38" i="119" s="1"/>
  <c r="DJ11" i="94"/>
  <c r="DJ11" i="118"/>
  <c r="DJ38" i="118" s="1"/>
  <c r="DJ11" i="95"/>
  <c r="DJ11" i="136"/>
  <c r="DJ11" i="138"/>
  <c r="DJ38" i="138" s="1"/>
  <c r="DJ11" i="137"/>
  <c r="DJ38" i="137" s="1"/>
  <c r="DJ11" i="135"/>
  <c r="CM11" i="154"/>
  <c r="CJ14" i="138"/>
  <c r="CJ41" i="138" s="1"/>
  <c r="CJ14" i="137"/>
  <c r="CJ41" i="137" s="1"/>
  <c r="CJ14" i="119"/>
  <c r="CJ41" i="119" s="1"/>
  <c r="CJ14" i="118"/>
  <c r="CJ41" i="118" s="1"/>
  <c r="CJ14" i="95"/>
  <c r="CJ14" i="54"/>
  <c r="CJ14" i="135"/>
  <c r="CJ14" i="136"/>
  <c r="CJ14" i="94"/>
  <c r="BM14" i="154"/>
  <c r="DR12" i="137"/>
  <c r="DR39" i="137" s="1"/>
  <c r="DR12" i="118"/>
  <c r="DR39" i="118" s="1"/>
  <c r="CU12" i="154"/>
  <c r="DR12" i="136"/>
  <c r="DR12" i="135"/>
  <c r="DR12" i="138"/>
  <c r="DR39" i="138" s="1"/>
  <c r="DR12" i="95"/>
  <c r="DR12" i="119"/>
  <c r="DR39" i="119" s="1"/>
  <c r="DR12" i="94"/>
  <c r="CV27" i="118"/>
  <c r="CV54" i="118" s="1"/>
  <c r="CV27" i="95"/>
  <c r="BY27" i="154"/>
  <c r="CV27" i="138"/>
  <c r="CV54" i="138" s="1"/>
  <c r="CV27" i="119"/>
  <c r="CV54" i="119" s="1"/>
  <c r="CV27" i="136"/>
  <c r="CV27" i="94"/>
  <c r="CV27" i="135"/>
  <c r="CV27" i="137"/>
  <c r="CV54" i="137" s="1"/>
  <c r="AV21" i="118"/>
  <c r="AV48" i="118" s="1"/>
  <c r="AV21" i="137"/>
  <c r="AV48" i="137" s="1"/>
  <c r="AV21" i="136"/>
  <c r="AV21" i="119"/>
  <c r="AV48" i="119" s="1"/>
  <c r="AV21" i="135"/>
  <c r="AV21" i="138"/>
  <c r="AV48" i="138" s="1"/>
  <c r="AV21" i="94"/>
  <c r="AV21" i="95"/>
  <c r="Y21" i="154"/>
  <c r="AZ16" i="54"/>
  <c r="AZ8" i="138"/>
  <c r="AZ35" i="138" s="1"/>
  <c r="AZ8" i="137"/>
  <c r="AZ35" i="137" s="1"/>
  <c r="AZ8" i="118"/>
  <c r="AZ35" i="118" s="1"/>
  <c r="AC8" i="154"/>
  <c r="AZ8" i="94"/>
  <c r="AZ8" i="119"/>
  <c r="AZ35" i="119" s="1"/>
  <c r="AZ8" i="136"/>
  <c r="AZ8" i="135"/>
  <c r="AZ8" i="95"/>
  <c r="AR16" i="54"/>
  <c r="AR8" i="138"/>
  <c r="AR35" i="138" s="1"/>
  <c r="AR8" i="137"/>
  <c r="AR35" i="137" s="1"/>
  <c r="AR8" i="119"/>
  <c r="AR35" i="119" s="1"/>
  <c r="U8" i="154"/>
  <c r="AR8" i="95"/>
  <c r="AR8" i="135"/>
  <c r="AR8" i="136"/>
  <c r="AR8" i="94"/>
  <c r="AR8" i="118"/>
  <c r="AR35" i="118" s="1"/>
  <c r="BU14" i="54"/>
  <c r="BU14" i="137"/>
  <c r="BU41" i="137" s="1"/>
  <c r="BU14" i="136"/>
  <c r="BU14" i="138"/>
  <c r="BU41" i="138" s="1"/>
  <c r="BU14" i="119"/>
  <c r="BU41" i="119" s="1"/>
  <c r="BU14" i="118"/>
  <c r="BU41" i="118" s="1"/>
  <c r="BU14" i="95"/>
  <c r="BU14" i="135"/>
  <c r="AX14" i="154"/>
  <c r="BU14" i="94"/>
  <c r="BP14" i="54"/>
  <c r="BP14" i="138"/>
  <c r="BP41" i="138" s="1"/>
  <c r="BP14" i="95"/>
  <c r="BP14" i="118"/>
  <c r="BP41" i="118" s="1"/>
  <c r="AS14" i="154"/>
  <c r="BP14" i="136"/>
  <c r="BP14" i="137"/>
  <c r="BP41" i="137" s="1"/>
  <c r="BP14" i="135"/>
  <c r="BP14" i="94"/>
  <c r="BP14" i="119"/>
  <c r="BP41" i="119" s="1"/>
  <c r="BI14" i="54"/>
  <c r="BI14" i="119"/>
  <c r="BI41" i="119" s="1"/>
  <c r="BI14" i="94"/>
  <c r="AL14" i="154"/>
  <c r="BI14" i="137"/>
  <c r="BI41" i="137" s="1"/>
  <c r="BI14" i="138"/>
  <c r="BI41" i="138" s="1"/>
  <c r="BI14" i="135"/>
  <c r="BI14" i="95"/>
  <c r="BI14" i="118"/>
  <c r="BI41" i="118" s="1"/>
  <c r="BI14" i="136"/>
  <c r="BE27" i="137"/>
  <c r="BE54" i="137" s="1"/>
  <c r="BE27" i="138"/>
  <c r="BE54" i="138" s="1"/>
  <c r="AH27" i="154"/>
  <c r="BE27" i="95"/>
  <c r="BE27" i="135"/>
  <c r="BL25" i="137"/>
  <c r="BL52" i="137" s="1"/>
  <c r="BL25" i="135"/>
  <c r="BL25" i="118"/>
  <c r="BL52" i="118" s="1"/>
  <c r="BL25" i="119"/>
  <c r="BL52" i="119" s="1"/>
  <c r="AO25" i="154"/>
  <c r="BL25" i="138"/>
  <c r="BL52" i="138" s="1"/>
  <c r="BL25" i="136"/>
  <c r="BL25" i="94"/>
  <c r="BL25" i="95"/>
  <c r="BN26" i="54"/>
  <c r="CE11" i="54"/>
  <c r="CE11" i="119"/>
  <c r="CE38" i="119" s="1"/>
  <c r="CE11" i="138"/>
  <c r="CE38" i="138" s="1"/>
  <c r="CE11" i="95"/>
  <c r="BH11" i="154"/>
  <c r="CE11" i="137"/>
  <c r="CE38" i="137" s="1"/>
  <c r="CE11" i="136"/>
  <c r="CE11" i="135"/>
  <c r="CE11" i="94"/>
  <c r="CE11" i="118"/>
  <c r="CE38" i="118" s="1"/>
  <c r="CS17" i="54"/>
  <c r="CS17" i="138"/>
  <c r="CS44" i="138" s="1"/>
  <c r="CS17" i="137"/>
  <c r="CS44" i="137" s="1"/>
  <c r="CS17" i="118"/>
  <c r="CS44" i="118" s="1"/>
  <c r="BV17" i="154"/>
  <c r="CS17" i="135"/>
  <c r="CS17" i="94"/>
  <c r="CS17" i="136"/>
  <c r="CS17" i="119"/>
  <c r="CS44" i="119" s="1"/>
  <c r="CS17" i="95"/>
  <c r="CF17" i="54"/>
  <c r="CF17" i="137"/>
  <c r="CF44" i="137" s="1"/>
  <c r="CF17" i="136"/>
  <c r="CF17" i="119"/>
  <c r="CF44" i="119" s="1"/>
  <c r="BI17" i="154"/>
  <c r="CF17" i="135"/>
  <c r="CF17" i="95"/>
  <c r="CF17" i="118"/>
  <c r="CF44" i="118" s="1"/>
  <c r="CF17" i="138"/>
  <c r="CF44" i="138" s="1"/>
  <c r="CF17" i="94"/>
  <c r="CV29" i="138"/>
  <c r="CV56" i="138" s="1"/>
  <c r="CV29" i="118"/>
  <c r="CV56" i="118" s="1"/>
  <c r="CV29" i="137"/>
  <c r="CV56" i="137" s="1"/>
  <c r="CV29" i="136"/>
  <c r="BY29" i="154"/>
  <c r="CV29" i="95"/>
  <c r="CV29" i="119"/>
  <c r="CV56" i="119" s="1"/>
  <c r="CV29" i="94"/>
  <c r="CV29" i="135"/>
  <c r="DF9" i="138"/>
  <c r="DF36" i="138" s="1"/>
  <c r="DF9" i="118"/>
  <c r="DF36" i="118" s="1"/>
  <c r="DF9" i="136"/>
  <c r="DF9" i="94"/>
  <c r="DF9" i="137"/>
  <c r="DF36" i="137" s="1"/>
  <c r="CI9" i="154"/>
  <c r="DF9" i="95"/>
  <c r="DF9" i="135"/>
  <c r="DF9" i="119"/>
  <c r="DF36" i="119" s="1"/>
  <c r="DE25" i="138"/>
  <c r="DE52" i="138" s="1"/>
  <c r="DE25" i="119"/>
  <c r="DE52" i="119" s="1"/>
  <c r="DE25" i="95"/>
  <c r="DE25" i="135"/>
  <c r="DE25" i="136"/>
  <c r="DE25" i="94"/>
  <c r="DE25" i="137"/>
  <c r="DE52" i="137" s="1"/>
  <c r="DE25" i="118"/>
  <c r="DE52" i="118" s="1"/>
  <c r="CH25" i="154"/>
  <c r="DL25" i="138"/>
  <c r="DL52" i="138" s="1"/>
  <c r="DL25" i="119"/>
  <c r="DL52" i="119" s="1"/>
  <c r="DL25" i="137"/>
  <c r="DL52" i="137" s="1"/>
  <c r="DL25" i="136"/>
  <c r="DL25" i="118"/>
  <c r="DL52" i="118" s="1"/>
  <c r="CO25" i="154"/>
  <c r="DL25" i="94"/>
  <c r="DL25" i="95"/>
  <c r="DL25" i="135"/>
  <c r="AX16" i="54"/>
  <c r="AX8" i="138"/>
  <c r="AX35" i="138" s="1"/>
  <c r="AX8" i="118"/>
  <c r="AX35" i="118" s="1"/>
  <c r="AX8" i="135"/>
  <c r="AX8" i="136"/>
  <c r="AX8" i="94"/>
  <c r="AX8" i="95"/>
  <c r="AA8" i="154"/>
  <c r="AX8" i="137"/>
  <c r="AX35" i="137" s="1"/>
  <c r="AX8" i="119"/>
  <c r="AX35" i="119" s="1"/>
  <c r="CC27" i="137"/>
  <c r="CC54" i="137" s="1"/>
  <c r="CC27" i="138"/>
  <c r="CC54" i="138" s="1"/>
  <c r="CC27" i="95"/>
  <c r="CC27" i="119"/>
  <c r="CC54" i="119" s="1"/>
  <c r="CC27" i="136"/>
  <c r="CC27" i="118"/>
  <c r="CC54" i="118" s="1"/>
  <c r="CC27" i="94"/>
  <c r="BF27" i="154"/>
  <c r="CC27" i="135"/>
  <c r="CQ8" i="155"/>
  <c r="CQ35" i="155" s="1"/>
  <c r="CQ8" i="157"/>
  <c r="CQ35" i="157" s="1"/>
  <c r="CQ8" i="156"/>
  <c r="CQ35" i="156" s="1"/>
  <c r="CQ8" i="158"/>
  <c r="CQ35" i="158" s="1"/>
  <c r="CT9" i="119"/>
  <c r="CT36" i="119" s="1"/>
  <c r="CT9" i="138"/>
  <c r="CT36" i="138" s="1"/>
  <c r="CT9" i="94"/>
  <c r="BW9" i="154"/>
  <c r="CT9" i="118"/>
  <c r="CT36" i="118" s="1"/>
  <c r="CT9" i="95"/>
  <c r="CT9" i="137"/>
  <c r="CT36" i="137" s="1"/>
  <c r="CT9" i="135"/>
  <c r="CT9" i="136"/>
  <c r="CT24" i="54"/>
  <c r="CT28" i="54"/>
  <c r="EN14" i="54"/>
  <c r="EN14" i="138"/>
  <c r="EN41" i="138" s="1"/>
  <c r="EN14" i="137"/>
  <c r="EN41" i="137" s="1"/>
  <c r="DQ14" i="154"/>
  <c r="EN14" i="94"/>
  <c r="EN14" i="119"/>
  <c r="EN41" i="119" s="1"/>
  <c r="EN14" i="135"/>
  <c r="EN14" i="118"/>
  <c r="EN41" i="118" s="1"/>
  <c r="EN14" i="95"/>
  <c r="EN14" i="136"/>
  <c r="AV9" i="157"/>
  <c r="AV36" i="157" s="1"/>
  <c r="AV9" i="155"/>
  <c r="AV36" i="155" s="1"/>
  <c r="AV9" i="156"/>
  <c r="AV36" i="156" s="1"/>
  <c r="AV9" i="158"/>
  <c r="AV36" i="158" s="1"/>
  <c r="CI14" i="157"/>
  <c r="CI41" i="157" s="1"/>
  <c r="CI14" i="155"/>
  <c r="CI41" i="155" s="1"/>
  <c r="CI14" i="156"/>
  <c r="CI41" i="156" s="1"/>
  <c r="CI14" i="158"/>
  <c r="CI41" i="158" s="1"/>
  <c r="BS25" i="138"/>
  <c r="BS52" i="138" s="1"/>
  <c r="BS25" i="118"/>
  <c r="BS52" i="118" s="1"/>
  <c r="BS25" i="137"/>
  <c r="BS52" i="137" s="1"/>
  <c r="BS25" i="136"/>
  <c r="AV25" i="154"/>
  <c r="BS25" i="94"/>
  <c r="BS25" i="95"/>
  <c r="BS25" i="135"/>
  <c r="BS25" i="119"/>
  <c r="BS52" i="119" s="1"/>
  <c r="CC20" i="54"/>
  <c r="CC20" i="119"/>
  <c r="CC47" i="119" s="1"/>
  <c r="CC20" i="137"/>
  <c r="CC47" i="137" s="1"/>
  <c r="CC20" i="118"/>
  <c r="CC47" i="118" s="1"/>
  <c r="CC20" i="135"/>
  <c r="CC20" i="138"/>
  <c r="CC47" i="138" s="1"/>
  <c r="CC20" i="95"/>
  <c r="CC20" i="136"/>
  <c r="BF20" i="154"/>
  <c r="CC20" i="94"/>
  <c r="EQ20" i="54"/>
  <c r="EQ20" i="137"/>
  <c r="EQ47" i="137" s="1"/>
  <c r="EQ20" i="95"/>
  <c r="EQ20" i="118"/>
  <c r="EQ47" i="118" s="1"/>
  <c r="EQ20" i="136"/>
  <c r="EQ20" i="94"/>
  <c r="EQ20" i="135"/>
  <c r="EQ20" i="119"/>
  <c r="EQ47" i="119" s="1"/>
  <c r="EQ20" i="138"/>
  <c r="EQ47" i="138" s="1"/>
  <c r="BL12" i="138"/>
  <c r="BL39" i="138" s="1"/>
  <c r="BL12" i="95"/>
  <c r="BL12" i="119"/>
  <c r="BL39" i="119" s="1"/>
  <c r="BL12" i="135"/>
  <c r="BL12" i="136"/>
  <c r="BL12" i="137"/>
  <c r="BL39" i="137" s="1"/>
  <c r="BL12" i="118"/>
  <c r="BL39" i="118" s="1"/>
  <c r="AO12" i="154"/>
  <c r="BL12" i="94"/>
  <c r="CD29" i="157"/>
  <c r="CD56" i="157" s="1"/>
  <c r="CD29" i="158"/>
  <c r="CD56" i="158" s="1"/>
  <c r="CD29" i="155"/>
  <c r="CD56" i="155" s="1"/>
  <c r="CD29" i="156"/>
  <c r="CD56" i="156" s="1"/>
  <c r="BD12" i="157"/>
  <c r="BD39" i="157" s="1"/>
  <c r="BD12" i="155"/>
  <c r="BD39" i="155" s="1"/>
  <c r="BD12" i="156"/>
  <c r="BD39" i="156" s="1"/>
  <c r="BD12" i="158"/>
  <c r="BD39" i="158" s="1"/>
  <c r="DP14" i="138"/>
  <c r="DP41" i="138" s="1"/>
  <c r="DP14" i="137"/>
  <c r="DP41" i="137" s="1"/>
  <c r="DP14" i="118"/>
  <c r="DP41" i="118" s="1"/>
  <c r="DP14" i="136"/>
  <c r="DP14" i="119"/>
  <c r="DP41" i="119" s="1"/>
  <c r="DP14" i="95"/>
  <c r="DP14" i="54"/>
  <c r="DP14" i="135"/>
  <c r="DP14" i="94"/>
  <c r="CS14" i="154"/>
  <c r="BJ11" i="54"/>
  <c r="BJ11" i="138"/>
  <c r="BJ38" i="138" s="1"/>
  <c r="BJ11" i="137"/>
  <c r="BJ38" i="137" s="1"/>
  <c r="BJ11" i="136"/>
  <c r="BJ11" i="94"/>
  <c r="BJ11" i="119"/>
  <c r="BJ38" i="119" s="1"/>
  <c r="BJ11" i="118"/>
  <c r="BJ38" i="118" s="1"/>
  <c r="BJ11" i="135"/>
  <c r="AM11" i="154"/>
  <c r="BJ11" i="95"/>
  <c r="AY16" i="54"/>
  <c r="AY8" i="137"/>
  <c r="AY35" i="137" s="1"/>
  <c r="AY8" i="118"/>
  <c r="AY35" i="118" s="1"/>
  <c r="AY8" i="135"/>
  <c r="AY8" i="138"/>
  <c r="AY35" i="138" s="1"/>
  <c r="AY8" i="95"/>
  <c r="AB8" i="154"/>
  <c r="AY8" i="119"/>
  <c r="AY35" i="119" s="1"/>
  <c r="AY8" i="94"/>
  <c r="AY8" i="136"/>
  <c r="AQ16" i="54"/>
  <c r="AQ8" i="137"/>
  <c r="AQ35" i="137" s="1"/>
  <c r="AQ8" i="119"/>
  <c r="AQ35" i="119" s="1"/>
  <c r="T8" i="154"/>
  <c r="AQ8" i="138"/>
  <c r="AQ35" i="138" s="1"/>
  <c r="AQ8" i="95"/>
  <c r="AQ8" i="136"/>
  <c r="AQ8" i="94"/>
  <c r="AQ8" i="135"/>
  <c r="AQ8" i="118"/>
  <c r="AQ35" i="118" s="1"/>
  <c r="AQ19" i="54"/>
  <c r="BU20" i="54"/>
  <c r="BU20" i="119"/>
  <c r="BU47" i="119" s="1"/>
  <c r="BU20" i="138"/>
  <c r="BU47" i="138" s="1"/>
  <c r="BU20" i="118"/>
  <c r="BU47" i="118" s="1"/>
  <c r="BU20" i="95"/>
  <c r="AX20" i="154"/>
  <c r="BU20" i="136"/>
  <c r="BU20" i="94"/>
  <c r="BU20" i="137"/>
  <c r="BU47" i="137" s="1"/>
  <c r="BU20" i="135"/>
  <c r="BH20" i="54"/>
  <c r="BH20" i="138"/>
  <c r="BH47" i="138" s="1"/>
  <c r="BH20" i="137"/>
  <c r="BH47" i="137" s="1"/>
  <c r="BH20" i="136"/>
  <c r="BH20" i="118"/>
  <c r="BH47" i="118" s="1"/>
  <c r="BH20" i="94"/>
  <c r="BH20" i="135"/>
  <c r="AK20" i="154"/>
  <c r="BH20" i="119"/>
  <c r="BH47" i="119" s="1"/>
  <c r="BH20" i="95"/>
  <c r="BQ14" i="54"/>
  <c r="BQ14" i="119"/>
  <c r="BQ41" i="119" s="1"/>
  <c r="BQ14" i="138"/>
  <c r="BQ41" i="138" s="1"/>
  <c r="AT14" i="154"/>
  <c r="BQ14" i="95"/>
  <c r="BQ14" i="118"/>
  <c r="BQ41" i="118" s="1"/>
  <c r="BQ14" i="136"/>
  <c r="BQ14" i="137"/>
  <c r="BQ41" i="137" s="1"/>
  <c r="BQ14" i="135"/>
  <c r="BQ14" i="94"/>
  <c r="BE29" i="138"/>
  <c r="BE56" i="138" s="1"/>
  <c r="BE29" i="119"/>
  <c r="BE56" i="119" s="1"/>
  <c r="BE29" i="118"/>
  <c r="BE56" i="118" s="1"/>
  <c r="BE29" i="135"/>
  <c r="BE29" i="136"/>
  <c r="BE29" i="137"/>
  <c r="BE56" i="137" s="1"/>
  <c r="BE29" i="95"/>
  <c r="BE29" i="94"/>
  <c r="AH29" i="154"/>
  <c r="BL27" i="138"/>
  <c r="BL54" i="138" s="1"/>
  <c r="BL27" i="95"/>
  <c r="BL27" i="118"/>
  <c r="BL54" i="118" s="1"/>
  <c r="BL27" i="135"/>
  <c r="AO27" i="154"/>
  <c r="BL27" i="119"/>
  <c r="BL54" i="119" s="1"/>
  <c r="BL27" i="137"/>
  <c r="BL54" i="137" s="1"/>
  <c r="BL27" i="94"/>
  <c r="BL27" i="136"/>
  <c r="CQ25" i="138"/>
  <c r="CQ52" i="138" s="1"/>
  <c r="BT25" i="154"/>
  <c r="CQ25" i="95"/>
  <c r="CQ25" i="137"/>
  <c r="CQ52" i="137" s="1"/>
  <c r="CQ25" i="119"/>
  <c r="CQ52" i="119" s="1"/>
  <c r="CQ25" i="136"/>
  <c r="CQ25" i="135"/>
  <c r="CQ25" i="94"/>
  <c r="CQ25" i="118"/>
  <c r="CQ52" i="118" s="1"/>
  <c r="CX23" i="138"/>
  <c r="CX50" i="138" s="1"/>
  <c r="CX23" i="119"/>
  <c r="CX50" i="119" s="1"/>
  <c r="CA23" i="154"/>
  <c r="CX23" i="137"/>
  <c r="CX50" i="137" s="1"/>
  <c r="CX23" i="118"/>
  <c r="CX50" i="118" s="1"/>
  <c r="CX23" i="136"/>
  <c r="CX23" i="94"/>
  <c r="CX23" i="135"/>
  <c r="CX23" i="95"/>
  <c r="CT22" i="54"/>
  <c r="CP29" i="119"/>
  <c r="CP56" i="119" s="1"/>
  <c r="CP29" i="118"/>
  <c r="CP56" i="118" s="1"/>
  <c r="CP29" i="138"/>
  <c r="CP56" i="138" s="1"/>
  <c r="CP29" i="135"/>
  <c r="CP29" i="94"/>
  <c r="CP29" i="136"/>
  <c r="BS29" i="154"/>
  <c r="CP29" i="137"/>
  <c r="CP56" i="137" s="1"/>
  <c r="CP29" i="95"/>
  <c r="CL17" i="54"/>
  <c r="CL17" i="138"/>
  <c r="CL44" i="138" s="1"/>
  <c r="CL17" i="95"/>
  <c r="CL17" i="94"/>
  <c r="CL17" i="136"/>
  <c r="CL17" i="137"/>
  <c r="CL44" i="137" s="1"/>
  <c r="CL17" i="119"/>
  <c r="CL44" i="119" s="1"/>
  <c r="CL17" i="118"/>
  <c r="CL44" i="118" s="1"/>
  <c r="CL17" i="135"/>
  <c r="BO17" i="154"/>
  <c r="CF29" i="118"/>
  <c r="CF56" i="118" s="1"/>
  <c r="CF29" i="119"/>
  <c r="CF56" i="119" s="1"/>
  <c r="CF29" i="135"/>
  <c r="CF29" i="137"/>
  <c r="CF56" i="137" s="1"/>
  <c r="CF29" i="138"/>
  <c r="CF56" i="138" s="1"/>
  <c r="CF29" i="94"/>
  <c r="CF29" i="95"/>
  <c r="BI29" i="154"/>
  <c r="CF29" i="136"/>
  <c r="CD29" i="138"/>
  <c r="CD56" i="138" s="1"/>
  <c r="CD29" i="137"/>
  <c r="CD56" i="137" s="1"/>
  <c r="CD29" i="136"/>
  <c r="CD29" i="118"/>
  <c r="CD56" i="118" s="1"/>
  <c r="CD29" i="94"/>
  <c r="CD29" i="119"/>
  <c r="CD56" i="119" s="1"/>
  <c r="CD29" i="95"/>
  <c r="BG29" i="154"/>
  <c r="CD29" i="135"/>
  <c r="CU24" i="54"/>
  <c r="DH20" i="54"/>
  <c r="DH20" i="94"/>
  <c r="DH20" i="119"/>
  <c r="DH47" i="119" s="1"/>
  <c r="DH20" i="95"/>
  <c r="DH20" i="136"/>
  <c r="DH20" i="137"/>
  <c r="DH47" i="137" s="1"/>
  <c r="DH20" i="135"/>
  <c r="DH20" i="138"/>
  <c r="DH47" i="138" s="1"/>
  <c r="DH20" i="118"/>
  <c r="DH47" i="118" s="1"/>
  <c r="CK20" i="154"/>
  <c r="DG11" i="54"/>
  <c r="DG11" i="137"/>
  <c r="DG38" i="137" s="1"/>
  <c r="DG11" i="95"/>
  <c r="DG11" i="138"/>
  <c r="DG38" i="138" s="1"/>
  <c r="DG11" i="136"/>
  <c r="DG11" i="135"/>
  <c r="DG11" i="94"/>
  <c r="DG11" i="118"/>
  <c r="DG38" i="118" s="1"/>
  <c r="CJ11" i="154"/>
  <c r="DG11" i="119"/>
  <c r="DG38" i="119" s="1"/>
  <c r="CF23" i="138"/>
  <c r="CF50" i="138" s="1"/>
  <c r="CF23" i="119"/>
  <c r="CF50" i="119" s="1"/>
  <c r="CF23" i="95"/>
  <c r="CF23" i="135"/>
  <c r="CF23" i="136"/>
  <c r="CF23" i="94"/>
  <c r="CF23" i="137"/>
  <c r="CF50" i="137" s="1"/>
  <c r="CF23" i="118"/>
  <c r="CF50" i="118" s="1"/>
  <c r="BI23" i="154"/>
  <c r="EB27" i="138"/>
  <c r="EB54" i="138" s="1"/>
  <c r="EB27" i="118"/>
  <c r="EB54" i="118" s="1"/>
  <c r="EB27" i="136"/>
  <c r="EB27" i="137"/>
  <c r="EB54" i="137" s="1"/>
  <c r="DE27" i="154"/>
  <c r="EB27" i="135"/>
  <c r="EB27" i="94"/>
  <c r="EB27" i="95"/>
  <c r="EB27" i="119"/>
  <c r="EB54" i="119" s="1"/>
  <c r="FC14" i="54"/>
  <c r="FC14" i="138"/>
  <c r="FC41" i="138" s="1"/>
  <c r="FC14" i="137"/>
  <c r="FC41" i="137" s="1"/>
  <c r="FC14" i="135"/>
  <c r="FC14" i="95"/>
  <c r="FC14" i="118"/>
  <c r="FC41" i="118" s="1"/>
  <c r="FC14" i="119"/>
  <c r="FC41" i="119" s="1"/>
  <c r="FC14" i="136"/>
  <c r="FC14" i="94"/>
  <c r="FH20" i="54"/>
  <c r="FH20" i="138"/>
  <c r="FH47" i="138" s="1"/>
  <c r="FH20" i="137"/>
  <c r="FH47" i="137" s="1"/>
  <c r="FH20" i="119"/>
  <c r="FH47" i="119" s="1"/>
  <c r="FH20" i="135"/>
  <c r="FH20" i="95"/>
  <c r="FH20" i="136"/>
  <c r="FH20" i="118"/>
  <c r="FH47" i="118" s="1"/>
  <c r="FH20" i="94"/>
  <c r="FG17" i="54"/>
  <c r="FG17" i="137"/>
  <c r="FG44" i="137" s="1"/>
  <c r="FG17" i="138"/>
  <c r="FG44" i="138" s="1"/>
  <c r="FG17" i="95"/>
  <c r="FG17" i="119"/>
  <c r="FG44" i="119" s="1"/>
  <c r="FG17" i="135"/>
  <c r="FG17" i="118"/>
  <c r="FG44" i="118" s="1"/>
  <c r="FG17" i="136"/>
  <c r="FG17" i="94"/>
  <c r="DF20" i="54"/>
  <c r="CI20" i="154"/>
  <c r="DF20" i="119"/>
  <c r="DF47" i="119" s="1"/>
  <c r="DF20" i="95"/>
  <c r="DF20" i="138"/>
  <c r="DF47" i="138" s="1"/>
  <c r="DF20" i="137"/>
  <c r="DF47" i="137" s="1"/>
  <c r="DF20" i="136"/>
  <c r="DF20" i="94"/>
  <c r="DF20" i="135"/>
  <c r="DF20" i="118"/>
  <c r="DF47" i="118" s="1"/>
  <c r="EL18" i="118"/>
  <c r="EL45" i="118" s="1"/>
  <c r="EL18" i="94"/>
  <c r="DO18" i="154"/>
  <c r="EL18" i="138"/>
  <c r="EL45" i="138" s="1"/>
  <c r="EL18" i="119"/>
  <c r="EL45" i="119" s="1"/>
  <c r="EL18" i="135"/>
  <c r="EL18" i="136"/>
  <c r="EL18" i="137"/>
  <c r="EL45" i="137" s="1"/>
  <c r="EL18" i="95"/>
  <c r="AO29" i="158"/>
  <c r="AO56" i="158" s="1"/>
  <c r="AO29" i="155"/>
  <c r="AO56" i="155" s="1"/>
  <c r="AO29" i="157"/>
  <c r="AO56" i="157" s="1"/>
  <c r="AO29" i="156"/>
  <c r="AO56" i="156" s="1"/>
  <c r="CI14" i="137"/>
  <c r="CI41" i="137" s="1"/>
  <c r="CI14" i="119"/>
  <c r="CI41" i="119" s="1"/>
  <c r="CI14" i="118"/>
  <c r="CI41" i="118" s="1"/>
  <c r="CI14" i="95"/>
  <c r="BL14" i="154"/>
  <c r="CI14" i="138"/>
  <c r="CI41" i="138" s="1"/>
  <c r="CI14" i="136"/>
  <c r="CI14" i="94"/>
  <c r="CI14" i="54"/>
  <c r="CI14" i="135"/>
  <c r="BC9" i="156"/>
  <c r="BC36" i="156" s="1"/>
  <c r="BC9" i="158"/>
  <c r="BC36" i="158" s="1"/>
  <c r="BC9" i="157"/>
  <c r="BC36" i="157" s="1"/>
  <c r="BC9" i="155"/>
  <c r="BC36" i="155" s="1"/>
  <c r="CV17" i="155"/>
  <c r="CV44" i="155" s="1"/>
  <c r="CV17" i="157"/>
  <c r="CV44" i="157" s="1"/>
  <c r="CV17" i="158"/>
  <c r="CV44" i="158" s="1"/>
  <c r="CV17" i="156"/>
  <c r="CV44" i="156" s="1"/>
  <c r="DS18" i="138"/>
  <c r="DS45" i="138" s="1"/>
  <c r="DS18" i="119"/>
  <c r="DS45" i="119" s="1"/>
  <c r="DS18" i="95"/>
  <c r="DS18" i="118"/>
  <c r="DS45" i="118" s="1"/>
  <c r="CV18" i="154"/>
  <c r="DS18" i="135"/>
  <c r="DS18" i="136"/>
  <c r="DS18" i="94"/>
  <c r="DS18" i="137"/>
  <c r="DS45" i="137" s="1"/>
  <c r="BJ14" i="158"/>
  <c r="BJ41" i="158" s="1"/>
  <c r="BJ14" i="155"/>
  <c r="BJ41" i="155" s="1"/>
  <c r="BJ14" i="157"/>
  <c r="BJ41" i="157" s="1"/>
  <c r="BJ14" i="156"/>
  <c r="BJ41" i="156" s="1"/>
  <c r="BV11" i="54"/>
  <c r="BV11" i="137"/>
  <c r="BV38" i="137" s="1"/>
  <c r="BV11" i="95"/>
  <c r="BV11" i="138"/>
  <c r="BV38" i="138" s="1"/>
  <c r="BV11" i="136"/>
  <c r="BV11" i="119"/>
  <c r="BV38" i="119" s="1"/>
  <c r="BV11" i="135"/>
  <c r="BV11" i="94"/>
  <c r="AY11" i="154"/>
  <c r="BV11" i="118"/>
  <c r="BV38" i="118" s="1"/>
  <c r="CU15" i="158"/>
  <c r="CU42" i="158" s="1"/>
  <c r="CU15" i="155"/>
  <c r="CU42" i="155" s="1"/>
  <c r="BF8" i="155"/>
  <c r="BF35" i="155" s="1"/>
  <c r="BF8" i="157"/>
  <c r="BF35" i="157" s="1"/>
  <c r="BF8" i="156"/>
  <c r="BF35" i="156" s="1"/>
  <c r="BF8" i="158"/>
  <c r="BF35" i="158" s="1"/>
  <c r="CC9" i="137"/>
  <c r="CC36" i="137" s="1"/>
  <c r="CC9" i="136"/>
  <c r="CC9" i="118"/>
  <c r="CC36" i="118" s="1"/>
  <c r="CC9" i="95"/>
  <c r="CC9" i="138"/>
  <c r="CC36" i="138" s="1"/>
  <c r="CC9" i="119"/>
  <c r="CC36" i="119" s="1"/>
  <c r="CC9" i="135"/>
  <c r="BF9" i="154"/>
  <c r="CC9" i="94"/>
  <c r="CB18" i="119"/>
  <c r="CB45" i="119" s="1"/>
  <c r="CB18" i="136"/>
  <c r="CB18" i="118"/>
  <c r="CB45" i="118" s="1"/>
  <c r="CB18" i="135"/>
  <c r="CB18" i="138"/>
  <c r="CB45" i="138" s="1"/>
  <c r="CB18" i="94"/>
  <c r="BE18" i="154"/>
  <c r="CB18" i="95"/>
  <c r="CB18" i="137"/>
  <c r="CB45" i="137" s="1"/>
  <c r="DI27" i="138"/>
  <c r="DI54" i="138" s="1"/>
  <c r="DI27" i="137"/>
  <c r="DI54" i="137" s="1"/>
  <c r="DI27" i="136"/>
  <c r="DI27" i="135"/>
  <c r="DI27" i="94"/>
  <c r="CL27" i="154"/>
  <c r="DI27" i="95"/>
  <c r="DI27" i="119"/>
  <c r="DI54" i="119" s="1"/>
  <c r="DI27" i="118"/>
  <c r="DI54" i="118" s="1"/>
  <c r="BZ12" i="155"/>
  <c r="BZ39" i="155" s="1"/>
  <c r="BZ12" i="156"/>
  <c r="BZ39" i="156" s="1"/>
  <c r="BZ12" i="157"/>
  <c r="BZ39" i="157" s="1"/>
  <c r="BZ12" i="158"/>
  <c r="BZ39" i="158" s="1"/>
  <c r="DI11" i="118"/>
  <c r="DI38" i="118" s="1"/>
  <c r="DI11" i="138"/>
  <c r="DI38" i="138" s="1"/>
  <c r="DI11" i="119"/>
  <c r="DI38" i="119" s="1"/>
  <c r="DI11" i="94"/>
  <c r="DI11" i="137"/>
  <c r="DI38" i="137" s="1"/>
  <c r="CL11" i="154"/>
  <c r="DI11" i="54"/>
  <c r="DI11" i="95"/>
  <c r="DI11" i="136"/>
  <c r="DI11" i="135"/>
  <c r="DB22" i="54"/>
  <c r="DB9" i="138"/>
  <c r="DB36" i="138" s="1"/>
  <c r="DB9" i="119"/>
  <c r="DB36" i="119" s="1"/>
  <c r="DB9" i="137"/>
  <c r="DB36" i="137" s="1"/>
  <c r="CE9" i="154"/>
  <c r="DB9" i="94"/>
  <c r="DB9" i="95"/>
  <c r="DB9" i="118"/>
  <c r="DB36" i="118" s="1"/>
  <c r="DB9" i="135"/>
  <c r="DB9" i="136"/>
  <c r="CE9" i="137"/>
  <c r="CE36" i="137" s="1"/>
  <c r="CE9" i="118"/>
  <c r="CE36" i="118" s="1"/>
  <c r="CE9" i="95"/>
  <c r="CE9" i="135"/>
  <c r="CE9" i="136"/>
  <c r="CE9" i="94"/>
  <c r="BH9" i="154"/>
  <c r="CE9" i="138"/>
  <c r="CE36" i="138" s="1"/>
  <c r="CE9" i="119"/>
  <c r="CE36" i="119" s="1"/>
  <c r="CO18" i="137"/>
  <c r="CO45" i="137" s="1"/>
  <c r="CO18" i="138"/>
  <c r="CO45" i="138" s="1"/>
  <c r="CO18" i="118"/>
  <c r="CO45" i="118" s="1"/>
  <c r="CO18" i="119"/>
  <c r="CO45" i="119" s="1"/>
  <c r="CO18" i="135"/>
  <c r="CO18" i="136"/>
  <c r="CO18" i="94"/>
  <c r="BR18" i="154"/>
  <c r="CO18" i="95"/>
  <c r="AG17" i="157"/>
  <c r="AG44" i="157" s="1"/>
  <c r="AG17" i="158"/>
  <c r="AG44" i="158" s="1"/>
  <c r="AG17" i="155"/>
  <c r="AG44" i="155" s="1"/>
  <c r="AG17" i="156"/>
  <c r="AG44" i="156" s="1"/>
  <c r="AQ8" i="157"/>
  <c r="AQ35" i="157" s="1"/>
  <c r="AQ8" i="155"/>
  <c r="AQ35" i="155" s="1"/>
  <c r="AQ8" i="156"/>
  <c r="AQ35" i="156" s="1"/>
  <c r="AQ8" i="158"/>
  <c r="AQ35" i="158" s="1"/>
  <c r="CB9" i="158"/>
  <c r="CB36" i="158" s="1"/>
  <c r="CB9" i="155"/>
  <c r="CB36" i="155" s="1"/>
  <c r="CB9" i="157"/>
  <c r="CB36" i="157" s="1"/>
  <c r="CB9" i="156"/>
  <c r="CB36" i="156" s="1"/>
  <c r="BS17" i="158"/>
  <c r="BS44" i="158" s="1"/>
  <c r="BS17" i="155"/>
  <c r="BS44" i="155" s="1"/>
  <c r="BS17" i="157"/>
  <c r="BS44" i="157" s="1"/>
  <c r="AY8" i="157"/>
  <c r="AY35" i="157" s="1"/>
  <c r="AY8" i="156"/>
  <c r="AY35" i="156" s="1"/>
  <c r="AY8" i="158"/>
  <c r="AY35" i="158" s="1"/>
  <c r="AY8" i="155"/>
  <c r="AY35" i="155" s="1"/>
  <c r="DX14" i="54"/>
  <c r="DX14" i="138"/>
  <c r="DX41" i="138" s="1"/>
  <c r="DX14" i="137"/>
  <c r="DX41" i="137" s="1"/>
  <c r="DX14" i="119"/>
  <c r="DX41" i="119" s="1"/>
  <c r="DX14" i="118"/>
  <c r="DX41" i="118" s="1"/>
  <c r="DX14" i="136"/>
  <c r="DX14" i="94"/>
  <c r="DA14" i="154"/>
  <c r="DX14" i="135"/>
  <c r="DX14" i="95"/>
  <c r="DA18" i="138"/>
  <c r="DA45" i="138" s="1"/>
  <c r="DA18" i="95"/>
  <c r="DA18" i="135"/>
  <c r="DA18" i="136"/>
  <c r="DA18" i="94"/>
  <c r="DA18" i="118"/>
  <c r="DA45" i="118" s="1"/>
  <c r="CD18" i="154"/>
  <c r="DA18" i="137"/>
  <c r="DA45" i="137" s="1"/>
  <c r="DA18" i="119"/>
  <c r="DA45" i="119" s="1"/>
  <c r="BL18" i="138"/>
  <c r="BL45" i="138" s="1"/>
  <c r="BL18" i="119"/>
  <c r="BL45" i="119" s="1"/>
  <c r="BL18" i="137"/>
  <c r="BL45" i="137" s="1"/>
  <c r="BL18" i="118"/>
  <c r="BL45" i="118" s="1"/>
  <c r="BL18" i="135"/>
  <c r="BL18" i="95"/>
  <c r="BL18" i="94"/>
  <c r="BL18" i="136"/>
  <c r="AO18" i="154"/>
  <c r="DC20" i="156"/>
  <c r="DC47" i="156" s="1"/>
  <c r="DC20" i="157"/>
  <c r="DC47" i="157" s="1"/>
  <c r="DC20" i="155"/>
  <c r="DC47" i="155" s="1"/>
  <c r="DC20" i="158"/>
  <c r="DC47" i="158" s="1"/>
  <c r="CH25" i="138"/>
  <c r="CH52" i="138" s="1"/>
  <c r="CH25" i="95"/>
  <c r="CH25" i="137"/>
  <c r="CH52" i="137" s="1"/>
  <c r="CH25" i="94"/>
  <c r="BK25" i="154"/>
  <c r="CH25" i="119"/>
  <c r="CH52" i="119" s="1"/>
  <c r="CH25" i="136"/>
  <c r="CH25" i="135"/>
  <c r="CH25" i="118"/>
  <c r="CH52" i="118" s="1"/>
  <c r="DI17" i="157"/>
  <c r="DI44" i="157" s="1"/>
  <c r="DI17" i="158"/>
  <c r="DI44" i="158" s="1"/>
  <c r="DI17" i="155"/>
  <c r="DI44" i="155" s="1"/>
  <c r="DI17" i="156"/>
  <c r="DI44" i="156" s="1"/>
  <c r="CV9" i="156"/>
  <c r="CV36" i="156" s="1"/>
  <c r="CV9" i="158"/>
  <c r="CV36" i="158" s="1"/>
  <c r="CV9" i="157"/>
  <c r="CV36" i="157" s="1"/>
  <c r="CV9" i="155"/>
  <c r="CV36" i="155" s="1"/>
  <c r="CR14" i="155"/>
  <c r="CR41" i="155" s="1"/>
  <c r="CR14" i="157"/>
  <c r="CR41" i="157" s="1"/>
  <c r="CR14" i="156"/>
  <c r="CR41" i="156" s="1"/>
  <c r="CR14" i="158"/>
  <c r="CR41" i="158" s="1"/>
  <c r="CG8" i="156"/>
  <c r="CG35" i="156" s="1"/>
  <c r="CG8" i="158"/>
  <c r="CG35" i="158" s="1"/>
  <c r="CG8" i="155"/>
  <c r="CG35" i="155" s="1"/>
  <c r="CG8" i="157"/>
  <c r="CG35" i="157" s="1"/>
  <c r="EX15" i="137"/>
  <c r="EX42" i="137" s="1"/>
  <c r="EX15" i="119"/>
  <c r="EX42" i="119" s="1"/>
  <c r="EX15" i="118"/>
  <c r="EX42" i="118" s="1"/>
  <c r="EX15" i="138"/>
  <c r="EX42" i="138" s="1"/>
  <c r="EX15" i="135"/>
  <c r="EX15" i="94"/>
  <c r="EX15" i="136"/>
  <c r="EX15" i="95"/>
  <c r="BY12" i="118"/>
  <c r="BY39" i="118" s="1"/>
  <c r="BY12" i="95"/>
  <c r="BY12" i="135"/>
  <c r="BY12" i="136"/>
  <c r="BY12" i="94"/>
  <c r="BB12" i="154"/>
  <c r="BY12" i="119"/>
  <c r="BY39" i="119" s="1"/>
  <c r="BY12" i="137"/>
  <c r="BY39" i="137" s="1"/>
  <c r="BY12" i="138"/>
  <c r="BY39" i="138" s="1"/>
  <c r="AW13" i="54"/>
  <c r="AW8" i="137"/>
  <c r="AW35" i="137" s="1"/>
  <c r="AW8" i="119"/>
  <c r="AW35" i="119" s="1"/>
  <c r="AW8" i="138"/>
  <c r="AW35" i="138" s="1"/>
  <c r="AW8" i="95"/>
  <c r="AW8" i="135"/>
  <c r="AW8" i="118"/>
  <c r="AW35" i="118" s="1"/>
  <c r="AW8" i="136"/>
  <c r="Z8" i="154"/>
  <c r="AW8" i="94"/>
  <c r="BW20" i="54"/>
  <c r="BW20" i="138"/>
  <c r="BW47" i="138" s="1"/>
  <c r="BW20" i="95"/>
  <c r="BW20" i="118"/>
  <c r="BW47" i="118" s="1"/>
  <c r="BW20" i="94"/>
  <c r="AZ20" i="154"/>
  <c r="BW20" i="119"/>
  <c r="BW47" i="119" s="1"/>
  <c r="BW20" i="137"/>
  <c r="BW47" i="137" s="1"/>
  <c r="BW20" i="136"/>
  <c r="BW20" i="135"/>
  <c r="BI20" i="54"/>
  <c r="BI20" i="137"/>
  <c r="BI47" i="137" s="1"/>
  <c r="BI20" i="119"/>
  <c r="BI47" i="119" s="1"/>
  <c r="BI20" i="118"/>
  <c r="BI47" i="118" s="1"/>
  <c r="AL20" i="154"/>
  <c r="BI20" i="136"/>
  <c r="BI20" i="94"/>
  <c r="BI20" i="138"/>
  <c r="BI47" i="138" s="1"/>
  <c r="BI20" i="135"/>
  <c r="BI20" i="95"/>
  <c r="BM25" i="137"/>
  <c r="BM52" i="137" s="1"/>
  <c r="BM25" i="135"/>
  <c r="BM25" i="138"/>
  <c r="BM52" i="138" s="1"/>
  <c r="BM25" i="119"/>
  <c r="BM52" i="119" s="1"/>
  <c r="BM25" i="136"/>
  <c r="BM25" i="118"/>
  <c r="BM52" i="118" s="1"/>
  <c r="AP25" i="154"/>
  <c r="BM25" i="95"/>
  <c r="BM25" i="94"/>
  <c r="BJ14" i="54"/>
  <c r="BJ14" i="95"/>
  <c r="BJ14" i="135"/>
  <c r="BJ14" i="136"/>
  <c r="BJ14" i="94"/>
  <c r="BJ14" i="137"/>
  <c r="BJ41" i="137" s="1"/>
  <c r="BJ14" i="138"/>
  <c r="BJ41" i="138" s="1"/>
  <c r="BJ14" i="119"/>
  <c r="BJ41" i="119" s="1"/>
  <c r="BJ14" i="118"/>
  <c r="BJ41" i="118" s="1"/>
  <c r="AM14" i="154"/>
  <c r="BX11" i="54"/>
  <c r="BX11" i="95"/>
  <c r="BX11" i="135"/>
  <c r="BX11" i="136"/>
  <c r="BX11" i="94"/>
  <c r="BX11" i="138"/>
  <c r="BX38" i="138" s="1"/>
  <c r="BX11" i="118"/>
  <c r="BX38" i="118" s="1"/>
  <c r="BX11" i="137"/>
  <c r="BX38" i="137" s="1"/>
  <c r="BX11" i="119"/>
  <c r="BX38" i="119" s="1"/>
  <c r="BA11" i="154"/>
  <c r="BR11" i="54"/>
  <c r="BR11" i="138"/>
  <c r="BR38" i="138" s="1"/>
  <c r="BR11" i="137"/>
  <c r="BR38" i="137" s="1"/>
  <c r="BR11" i="118"/>
  <c r="BR38" i="118" s="1"/>
  <c r="BR11" i="136"/>
  <c r="AU11" i="154"/>
  <c r="BR11" i="94"/>
  <c r="BR11" i="95"/>
  <c r="BR11" i="119"/>
  <c r="BR38" i="119" s="1"/>
  <c r="BR11" i="135"/>
  <c r="CZ20" i="54"/>
  <c r="CZ20" i="138"/>
  <c r="CZ47" i="138" s="1"/>
  <c r="CZ20" i="118"/>
  <c r="CZ47" i="118" s="1"/>
  <c r="CZ20" i="94"/>
  <c r="CZ20" i="137"/>
  <c r="CZ47" i="137" s="1"/>
  <c r="CZ20" i="135"/>
  <c r="CZ20" i="95"/>
  <c r="CZ20" i="119"/>
  <c r="CZ47" i="119" s="1"/>
  <c r="CC20" i="154"/>
  <c r="CZ20" i="136"/>
  <c r="CC11" i="54"/>
  <c r="CC11" i="118"/>
  <c r="CC38" i="118" s="1"/>
  <c r="CC11" i="137"/>
  <c r="CC38" i="137" s="1"/>
  <c r="CC11" i="135"/>
  <c r="BF11" i="154"/>
  <c r="CC11" i="119"/>
  <c r="CC38" i="119" s="1"/>
  <c r="CC11" i="136"/>
  <c r="CC11" i="94"/>
  <c r="CC11" i="138"/>
  <c r="CC38" i="138" s="1"/>
  <c r="CC11" i="95"/>
  <c r="CN29" i="118"/>
  <c r="CN56" i="118" s="1"/>
  <c r="CN29" i="137"/>
  <c r="CN56" i="137" s="1"/>
  <c r="CN29" i="136"/>
  <c r="CN29" i="119"/>
  <c r="CN56" i="119" s="1"/>
  <c r="CN29" i="135"/>
  <c r="CN29" i="95"/>
  <c r="CN29" i="138"/>
  <c r="CN56" i="138" s="1"/>
  <c r="CN29" i="94"/>
  <c r="BQ29" i="154"/>
  <c r="CT11" i="54"/>
  <c r="CT11" i="138"/>
  <c r="CT38" i="138" s="1"/>
  <c r="CT11" i="137"/>
  <c r="CT38" i="137" s="1"/>
  <c r="CT11" i="119"/>
  <c r="CT38" i="119" s="1"/>
  <c r="CT11" i="118"/>
  <c r="CT38" i="118" s="1"/>
  <c r="CT11" i="136"/>
  <c r="BW11" i="154"/>
  <c r="CT11" i="95"/>
  <c r="CT11" i="94"/>
  <c r="CT11" i="135"/>
  <c r="CM11" i="54"/>
  <c r="CM11" i="119"/>
  <c r="CM38" i="119" s="1"/>
  <c r="CM11" i="137"/>
  <c r="CM38" i="137" s="1"/>
  <c r="CM11" i="138"/>
  <c r="CM38" i="138" s="1"/>
  <c r="CM11" i="135"/>
  <c r="CM11" i="94"/>
  <c r="CM11" i="118"/>
  <c r="CM38" i="118" s="1"/>
  <c r="CM11" i="95"/>
  <c r="CM11" i="136"/>
  <c r="BP11" i="154"/>
  <c r="CV11" i="54"/>
  <c r="CV11" i="137"/>
  <c r="CV38" i="137" s="1"/>
  <c r="CV11" i="95"/>
  <c r="CV11" i="135"/>
  <c r="CV11" i="136"/>
  <c r="CV11" i="94"/>
  <c r="CV11" i="118"/>
  <c r="CV38" i="118" s="1"/>
  <c r="CV11" i="138"/>
  <c r="CV38" i="138" s="1"/>
  <c r="CV11" i="119"/>
  <c r="CV38" i="119" s="1"/>
  <c r="BY11" i="154"/>
  <c r="CK20" i="54"/>
  <c r="CK20" i="138"/>
  <c r="CK47" i="138" s="1"/>
  <c r="CK20" i="119"/>
  <c r="CK47" i="119" s="1"/>
  <c r="CK20" i="137"/>
  <c r="CK47" i="137" s="1"/>
  <c r="CK20" i="135"/>
  <c r="CK20" i="95"/>
  <c r="CK20" i="118"/>
  <c r="CK47" i="118" s="1"/>
  <c r="CK20" i="94"/>
  <c r="BN20" i="154"/>
  <c r="CK20" i="136"/>
  <c r="CC28" i="54"/>
  <c r="CD20" i="54"/>
  <c r="CD20" i="95"/>
  <c r="CD20" i="135"/>
  <c r="CD20" i="136"/>
  <c r="CD20" i="94"/>
  <c r="BG20" i="154"/>
  <c r="CD20" i="137"/>
  <c r="CD47" i="137" s="1"/>
  <c r="CD20" i="119"/>
  <c r="CD47" i="119" s="1"/>
  <c r="CD20" i="118"/>
  <c r="CD47" i="118" s="1"/>
  <c r="CD20" i="138"/>
  <c r="CD47" i="138" s="1"/>
  <c r="CN17" i="54"/>
  <c r="CN17" i="138"/>
  <c r="CN44" i="138" s="1"/>
  <c r="CN17" i="94"/>
  <c r="CN17" i="136"/>
  <c r="CN17" i="119"/>
  <c r="CN44" i="119" s="1"/>
  <c r="CN17" i="135"/>
  <c r="CN17" i="137"/>
  <c r="CN44" i="137" s="1"/>
  <c r="CN17" i="118"/>
  <c r="CN44" i="118" s="1"/>
  <c r="BQ17" i="154"/>
  <c r="CN17" i="95"/>
  <c r="CE28" i="54"/>
  <c r="DH11" i="54"/>
  <c r="DH11" i="138"/>
  <c r="DH38" i="138" s="1"/>
  <c r="DH11" i="137"/>
  <c r="DH38" i="137" s="1"/>
  <c r="DH11" i="95"/>
  <c r="DH11" i="118"/>
  <c r="DH38" i="118" s="1"/>
  <c r="DH11" i="94"/>
  <c r="CK11" i="154"/>
  <c r="DH11" i="136"/>
  <c r="DH11" i="135"/>
  <c r="DH11" i="119"/>
  <c r="DH38" i="119" s="1"/>
  <c r="EC14" i="54"/>
  <c r="EC14" i="119"/>
  <c r="EC41" i="119" s="1"/>
  <c r="EC14" i="95"/>
  <c r="EC14" i="138"/>
  <c r="EC41" i="138" s="1"/>
  <c r="EC14" i="136"/>
  <c r="EC14" i="118"/>
  <c r="EC41" i="118" s="1"/>
  <c r="EC14" i="94"/>
  <c r="DF14" i="154"/>
  <c r="EC14" i="137"/>
  <c r="EC41" i="137" s="1"/>
  <c r="EC14" i="135"/>
  <c r="DT27" i="138"/>
  <c r="DT54" i="138" s="1"/>
  <c r="DT27" i="119"/>
  <c r="DT54" i="119" s="1"/>
  <c r="DT27" i="118"/>
  <c r="DT54" i="118" s="1"/>
  <c r="DT27" i="135"/>
  <c r="DT27" i="136"/>
  <c r="DT27" i="94"/>
  <c r="CW27" i="154"/>
  <c r="DT27" i="95"/>
  <c r="DT27" i="137"/>
  <c r="DT54" i="137" s="1"/>
  <c r="DK29" i="138"/>
  <c r="DK56" i="138" s="1"/>
  <c r="DK29" i="95"/>
  <c r="DK29" i="136"/>
  <c r="DK29" i="119"/>
  <c r="DK56" i="119" s="1"/>
  <c r="DK29" i="94"/>
  <c r="DK29" i="118"/>
  <c r="DK56" i="118" s="1"/>
  <c r="CN29" i="154"/>
  <c r="DK29" i="135"/>
  <c r="DK29" i="137"/>
  <c r="DK56" i="137" s="1"/>
  <c r="DO9" i="137"/>
  <c r="DO36" i="137" s="1"/>
  <c r="DO9" i="119"/>
  <c r="DO36" i="119" s="1"/>
  <c r="DO9" i="118"/>
  <c r="DO36" i="118" s="1"/>
  <c r="DO9" i="138"/>
  <c r="DO36" i="138" s="1"/>
  <c r="DO9" i="136"/>
  <c r="DO9" i="135"/>
  <c r="DO9" i="95"/>
  <c r="DO9" i="94"/>
  <c r="CR9" i="154"/>
  <c r="DK25" i="137"/>
  <c r="DK52" i="137" s="1"/>
  <c r="CN25" i="154"/>
  <c r="DK25" i="94"/>
  <c r="DK25" i="138"/>
  <c r="DK52" i="138" s="1"/>
  <c r="DK25" i="136"/>
  <c r="DK25" i="135"/>
  <c r="DK25" i="119"/>
  <c r="DK52" i="119" s="1"/>
  <c r="DK25" i="118"/>
  <c r="DK52" i="118" s="1"/>
  <c r="DK25" i="95"/>
  <c r="FG20" i="54"/>
  <c r="FG20" i="137"/>
  <c r="FG47" i="137" s="1"/>
  <c r="FG20" i="118"/>
  <c r="FG47" i="118" s="1"/>
  <c r="FG20" i="119"/>
  <c r="FG47" i="119" s="1"/>
  <c r="FG20" i="135"/>
  <c r="FG20" i="95"/>
  <c r="FG20" i="138"/>
  <c r="FG47" i="138" s="1"/>
  <c r="FG20" i="136"/>
  <c r="FG20" i="94"/>
  <c r="EH29" i="137"/>
  <c r="EH56" i="137" s="1"/>
  <c r="EH29" i="119"/>
  <c r="EH56" i="119" s="1"/>
  <c r="EH29" i="136"/>
  <c r="EH29" i="94"/>
  <c r="DK29" i="154"/>
  <c r="EH29" i="138"/>
  <c r="EH56" i="138" s="1"/>
  <c r="EH29" i="95"/>
  <c r="EH29" i="135"/>
  <c r="EH29" i="118"/>
  <c r="EH56" i="118" s="1"/>
  <c r="EJ9" i="138"/>
  <c r="EJ36" i="138" s="1"/>
  <c r="EJ9" i="119"/>
  <c r="EJ36" i="119" s="1"/>
  <c r="EJ9" i="137"/>
  <c r="EJ36" i="137" s="1"/>
  <c r="EJ9" i="135"/>
  <c r="EJ9" i="136"/>
  <c r="EJ9" i="118"/>
  <c r="EJ36" i="118" s="1"/>
  <c r="EJ9" i="95"/>
  <c r="DM9" i="154"/>
  <c r="EJ9" i="94"/>
  <c r="EL9" i="118"/>
  <c r="EL36" i="118" s="1"/>
  <c r="EL9" i="95"/>
  <c r="EL9" i="137"/>
  <c r="EL36" i="137" s="1"/>
  <c r="EL9" i="119"/>
  <c r="EL36" i="119" s="1"/>
  <c r="EL9" i="138"/>
  <c r="EL36" i="138" s="1"/>
  <c r="EL9" i="94"/>
  <c r="EL9" i="135"/>
  <c r="EL9" i="136"/>
  <c r="DO9" i="154"/>
  <c r="FG9" i="119"/>
  <c r="FG36" i="119" s="1"/>
  <c r="FG9" i="95"/>
  <c r="FG9" i="135"/>
  <c r="FG9" i="136"/>
  <c r="FG9" i="94"/>
  <c r="FG9" i="118"/>
  <c r="FG36" i="118" s="1"/>
  <c r="FG9" i="138"/>
  <c r="FG36" i="138" s="1"/>
  <c r="FG9" i="137"/>
  <c r="FG36" i="137" s="1"/>
  <c r="DL9" i="94"/>
  <c r="CO9" i="154"/>
  <c r="DL9" i="137"/>
  <c r="DL36" i="137" s="1"/>
  <c r="DL9" i="119"/>
  <c r="DL36" i="119" s="1"/>
  <c r="DL9" i="118"/>
  <c r="DL36" i="118" s="1"/>
  <c r="DL22" i="54"/>
  <c r="DL9" i="135"/>
  <c r="DL9" i="136"/>
  <c r="DL9" i="138"/>
  <c r="DL36" i="138" s="1"/>
  <c r="DL9" i="95"/>
  <c r="BO11" i="138"/>
  <c r="BO38" i="138" s="1"/>
  <c r="BO11" i="119"/>
  <c r="BO38" i="119" s="1"/>
  <c r="BO11" i="118"/>
  <c r="BO38" i="118" s="1"/>
  <c r="BO11" i="94"/>
  <c r="BO11" i="137"/>
  <c r="BO38" i="137" s="1"/>
  <c r="BO11" i="95"/>
  <c r="BO11" i="136"/>
  <c r="AR11" i="154"/>
  <c r="BO11" i="54"/>
  <c r="BO11" i="135"/>
  <c r="DM8" i="156"/>
  <c r="DM35" i="156" s="1"/>
  <c r="DM8" i="158"/>
  <c r="DM35" i="158" s="1"/>
  <c r="DM8" i="157"/>
  <c r="DM35" i="157" s="1"/>
  <c r="DM8" i="155"/>
  <c r="DM35" i="155" s="1"/>
  <c r="DS20" i="138"/>
  <c r="DS47" i="138" s="1"/>
  <c r="DS20" i="94"/>
  <c r="DS20" i="54"/>
  <c r="CV20" i="154"/>
  <c r="DS20" i="119"/>
  <c r="DS47" i="119" s="1"/>
  <c r="DS20" i="95"/>
  <c r="DS20" i="136"/>
  <c r="DS20" i="135"/>
  <c r="DS20" i="137"/>
  <c r="DS47" i="137" s="1"/>
  <c r="DS20" i="118"/>
  <c r="DS47" i="118" s="1"/>
  <c r="EA27" i="138"/>
  <c r="EA54" i="138" s="1"/>
  <c r="EA27" i="118"/>
  <c r="EA54" i="118" s="1"/>
  <c r="EA27" i="137"/>
  <c r="EA54" i="137" s="1"/>
  <c r="EA27" i="136"/>
  <c r="DD27" i="154"/>
  <c r="EA27" i="94"/>
  <c r="EA27" i="135"/>
  <c r="EA27" i="95"/>
  <c r="EA27" i="119"/>
  <c r="EA54" i="119" s="1"/>
  <c r="EC18" i="119"/>
  <c r="EC45" i="119" s="1"/>
  <c r="EC18" i="94"/>
  <c r="EC18" i="138"/>
  <c r="EC45" i="138" s="1"/>
  <c r="EC18" i="137"/>
  <c r="EC45" i="137" s="1"/>
  <c r="DF18" i="154"/>
  <c r="EC18" i="118"/>
  <c r="EC45" i="118" s="1"/>
  <c r="EC18" i="95"/>
  <c r="EC18" i="136"/>
  <c r="EC18" i="135"/>
  <c r="ES25" i="137"/>
  <c r="ES52" i="137" s="1"/>
  <c r="ES25" i="95"/>
  <c r="ES25" i="135"/>
  <c r="ES25" i="136"/>
  <c r="ES25" i="94"/>
  <c r="ES25" i="138"/>
  <c r="ES52" i="138" s="1"/>
  <c r="ES25" i="119"/>
  <c r="ES52" i="119" s="1"/>
  <c r="ES25" i="118"/>
  <c r="ES52" i="118" s="1"/>
  <c r="DI20" i="119"/>
  <c r="DI47" i="119" s="1"/>
  <c r="DI20" i="94"/>
  <c r="DI20" i="95"/>
  <c r="DI20" i="136"/>
  <c r="DI20" i="54"/>
  <c r="DI20" i="137"/>
  <c r="DI47" i="137" s="1"/>
  <c r="DI20" i="135"/>
  <c r="DI20" i="138"/>
  <c r="DI47" i="138" s="1"/>
  <c r="DI20" i="118"/>
  <c r="DI47" i="118" s="1"/>
  <c r="CL20" i="154"/>
  <c r="CK9" i="138"/>
  <c r="CK36" i="138" s="1"/>
  <c r="CK9" i="119"/>
  <c r="CK36" i="119" s="1"/>
  <c r="CK9" i="137"/>
  <c r="CK36" i="137" s="1"/>
  <c r="CK9" i="94"/>
  <c r="CK22" i="54"/>
  <c r="BN9" i="154"/>
  <c r="CK9" i="95"/>
  <c r="CK9" i="135"/>
  <c r="CK9" i="136"/>
  <c r="CK26" i="54"/>
  <c r="CK9" i="118"/>
  <c r="CK36" i="118" s="1"/>
  <c r="CS9" i="138"/>
  <c r="CS36" i="138" s="1"/>
  <c r="CS9" i="119"/>
  <c r="CS36" i="119" s="1"/>
  <c r="CS9" i="94"/>
  <c r="BV9" i="154"/>
  <c r="CS9" i="137"/>
  <c r="CS36" i="137" s="1"/>
  <c r="CS9" i="135"/>
  <c r="CS9" i="136"/>
  <c r="CS9" i="95"/>
  <c r="CS9" i="118"/>
  <c r="CS36" i="118" s="1"/>
  <c r="BT9" i="158"/>
  <c r="BT36" i="158" s="1"/>
  <c r="BT9" i="156"/>
  <c r="BT36" i="156" s="1"/>
  <c r="BT9" i="155"/>
  <c r="BT36" i="155" s="1"/>
  <c r="BT9" i="157"/>
  <c r="BT36" i="157" s="1"/>
  <c r="BE17" i="156"/>
  <c r="BE44" i="156" s="1"/>
  <c r="BE17" i="155"/>
  <c r="BE44" i="155" s="1"/>
  <c r="BE17" i="157"/>
  <c r="BE44" i="157" s="1"/>
  <c r="BE17" i="158"/>
  <c r="BE44" i="158" s="1"/>
  <c r="CU11" i="156"/>
  <c r="CU38" i="156" s="1"/>
  <c r="CU11" i="158"/>
  <c r="CU38" i="158" s="1"/>
  <c r="CU11" i="157"/>
  <c r="CU38" i="157" s="1"/>
  <c r="CU11" i="155"/>
  <c r="CU38" i="155" s="1"/>
  <c r="DV15" i="119"/>
  <c r="DV42" i="119" s="1"/>
  <c r="DV15" i="137"/>
  <c r="DV42" i="137" s="1"/>
  <c r="DV15" i="135"/>
  <c r="CY15" i="154"/>
  <c r="DV15" i="136"/>
  <c r="DV15" i="94"/>
  <c r="DV15" i="138"/>
  <c r="DV42" i="138" s="1"/>
  <c r="DV15" i="118"/>
  <c r="DV42" i="118" s="1"/>
  <c r="DV15" i="95"/>
  <c r="CK8" i="157"/>
  <c r="CK35" i="157" s="1"/>
  <c r="CK8" i="158"/>
  <c r="CK35" i="158" s="1"/>
  <c r="CK8" i="155"/>
  <c r="CK35" i="155" s="1"/>
  <c r="CK8" i="156"/>
  <c r="CK35" i="156" s="1"/>
  <c r="BR14" i="156"/>
  <c r="BR41" i="156" s="1"/>
  <c r="BR14" i="157"/>
  <c r="BR41" i="157" s="1"/>
  <c r="BR14" i="155"/>
  <c r="BR41" i="155" s="1"/>
  <c r="BR14" i="158"/>
  <c r="BR41" i="158" s="1"/>
  <c r="EV11" i="54"/>
  <c r="EV11" i="137"/>
  <c r="EV38" i="137" s="1"/>
  <c r="EV11" i="118"/>
  <c r="EV38" i="118" s="1"/>
  <c r="EV11" i="136"/>
  <c r="EV11" i="119"/>
  <c r="EV38" i="119" s="1"/>
  <c r="EV11" i="94"/>
  <c r="EV11" i="138"/>
  <c r="EV38" i="138" s="1"/>
  <c r="EV11" i="135"/>
  <c r="EV11" i="95"/>
  <c r="DE15" i="135"/>
  <c r="DE15" i="136"/>
  <c r="BR17" i="155"/>
  <c r="BR44" i="155" s="1"/>
  <c r="BR17" i="158"/>
  <c r="BR44" i="158" s="1"/>
  <c r="BR17" i="157"/>
  <c r="BR44" i="157" s="1"/>
  <c r="BR17" i="156"/>
  <c r="BR44" i="156" s="1"/>
  <c r="CH21" i="137"/>
  <c r="CH48" i="137" s="1"/>
  <c r="CH21" i="138"/>
  <c r="CH48" i="138" s="1"/>
  <c r="CH21" i="119"/>
  <c r="CH48" i="119" s="1"/>
  <c r="CH21" i="118"/>
  <c r="CH48" i="118" s="1"/>
  <c r="CH21" i="136"/>
  <c r="CH21" i="94"/>
  <c r="CH21" i="135"/>
  <c r="BK21" i="154"/>
  <c r="CH21" i="95"/>
  <c r="AG14" i="156"/>
  <c r="AG41" i="156" s="1"/>
  <c r="AG14" i="158"/>
  <c r="AG41" i="158" s="1"/>
  <c r="AG14" i="155"/>
  <c r="AG41" i="155" s="1"/>
  <c r="AG14" i="157"/>
  <c r="AG41" i="157" s="1"/>
  <c r="EG14" i="54"/>
  <c r="EG14" i="138"/>
  <c r="EG41" i="138" s="1"/>
  <c r="EG14" i="137"/>
  <c r="EG41" i="137" s="1"/>
  <c r="EG14" i="136"/>
  <c r="EG14" i="118"/>
  <c r="EG41" i="118" s="1"/>
  <c r="EG14" i="135"/>
  <c r="EG14" i="95"/>
  <c r="EG14" i="94"/>
  <c r="EG14" i="119"/>
  <c r="EG41" i="119" s="1"/>
  <c r="DJ14" i="154"/>
  <c r="ES27" i="138"/>
  <c r="ES54" i="138" s="1"/>
  <c r="ES27" i="119"/>
  <c r="ES54" i="119" s="1"/>
  <c r="ES27" i="137"/>
  <c r="ES54" i="137" s="1"/>
  <c r="ES27" i="136"/>
  <c r="ES27" i="135"/>
  <c r="ES27" i="95"/>
  <c r="ES27" i="94"/>
  <c r="ES27" i="118"/>
  <c r="ES54" i="118" s="1"/>
  <c r="DM21" i="138"/>
  <c r="DM48" i="138" s="1"/>
  <c r="DM21" i="95"/>
  <c r="CP21" i="154"/>
  <c r="DM21" i="119"/>
  <c r="DM48" i="119" s="1"/>
  <c r="DM21" i="118"/>
  <c r="DM48" i="118" s="1"/>
  <c r="DM21" i="135"/>
  <c r="DM21" i="94"/>
  <c r="DM21" i="136"/>
  <c r="DM21" i="137"/>
  <c r="DM48" i="137" s="1"/>
  <c r="BU14" i="156"/>
  <c r="BU41" i="156" s="1"/>
  <c r="BU14" i="158"/>
  <c r="BU41" i="158" s="1"/>
  <c r="BU14" i="155"/>
  <c r="BU41" i="155" s="1"/>
  <c r="BU14" i="157"/>
  <c r="BU41" i="157" s="1"/>
  <c r="BV17" i="54"/>
  <c r="BV17" i="138"/>
  <c r="BV44" i="138" s="1"/>
  <c r="BV17" i="137"/>
  <c r="BV44" i="137" s="1"/>
  <c r="BV17" i="119"/>
  <c r="BV44" i="119" s="1"/>
  <c r="BV17" i="94"/>
  <c r="BV17" i="118"/>
  <c r="BV44" i="118" s="1"/>
  <c r="BV17" i="136"/>
  <c r="BV17" i="135"/>
  <c r="AY17" i="154"/>
  <c r="BV17" i="95"/>
  <c r="BV9" i="137"/>
  <c r="BV36" i="137" s="1"/>
  <c r="BV9" i="119"/>
  <c r="BV36" i="119" s="1"/>
  <c r="BV9" i="138"/>
  <c r="BV36" i="138" s="1"/>
  <c r="BV9" i="118"/>
  <c r="BV36" i="118" s="1"/>
  <c r="BV9" i="135"/>
  <c r="BV9" i="136"/>
  <c r="BV9" i="94"/>
  <c r="BV9" i="95"/>
  <c r="BV24" i="54"/>
  <c r="AY9" i="154"/>
  <c r="BV22" i="54"/>
  <c r="AH14" i="156"/>
  <c r="AH41" i="156" s="1"/>
  <c r="AH14" i="157"/>
  <c r="AH41" i="157" s="1"/>
  <c r="AH14" i="155"/>
  <c r="AH41" i="155" s="1"/>
  <c r="AH14" i="158"/>
  <c r="AH41" i="158" s="1"/>
  <c r="CU9" i="155"/>
  <c r="CU36" i="155" s="1"/>
  <c r="CU9" i="158"/>
  <c r="CU36" i="158" s="1"/>
  <c r="CU9" i="156"/>
  <c r="CU36" i="156" s="1"/>
  <c r="CU9" i="157"/>
  <c r="CU36" i="157" s="1"/>
  <c r="CJ25" i="137"/>
  <c r="CJ52" i="137" s="1"/>
  <c r="CJ25" i="118"/>
  <c r="CJ52" i="118" s="1"/>
  <c r="CJ25" i="138"/>
  <c r="CJ52" i="138" s="1"/>
  <c r="CJ25" i="119"/>
  <c r="CJ52" i="119" s="1"/>
  <c r="CJ25" i="135"/>
  <c r="CJ25" i="136"/>
  <c r="CJ25" i="95"/>
  <c r="CJ25" i="94"/>
  <c r="BM25" i="154"/>
  <c r="AJ15" i="154"/>
  <c r="BG15" i="94"/>
  <c r="BG15" i="138"/>
  <c r="BG42" i="138" s="1"/>
  <c r="BG15" i="136"/>
  <c r="BG15" i="95"/>
  <c r="BG15" i="137"/>
  <c r="BG42" i="137" s="1"/>
  <c r="BG15" i="119"/>
  <c r="BG42" i="119" s="1"/>
  <c r="BG15" i="135"/>
  <c r="BG15" i="118"/>
  <c r="BG42" i="118" s="1"/>
  <c r="AW11" i="157"/>
  <c r="AW38" i="157" s="1"/>
  <c r="AW11" i="156"/>
  <c r="AW38" i="156" s="1"/>
  <c r="AW11" i="158"/>
  <c r="AW38" i="158" s="1"/>
  <c r="AW11" i="155"/>
  <c r="AW38" i="155" s="1"/>
  <c r="EE14" i="54"/>
  <c r="EE14" i="137"/>
  <c r="EE41" i="137" s="1"/>
  <c r="EE14" i="94"/>
  <c r="EE14" i="138"/>
  <c r="EE41" i="138" s="1"/>
  <c r="EE14" i="119"/>
  <c r="EE41" i="119" s="1"/>
  <c r="EE14" i="136"/>
  <c r="EE14" i="118"/>
  <c r="EE41" i="118" s="1"/>
  <c r="EE14" i="95"/>
  <c r="DH14" i="154"/>
  <c r="EE14" i="135"/>
  <c r="DD9" i="138"/>
  <c r="DD36" i="138" s="1"/>
  <c r="DD9" i="119"/>
  <c r="DD36" i="119" s="1"/>
  <c r="DD9" i="137"/>
  <c r="DD36" i="137" s="1"/>
  <c r="DD9" i="94"/>
  <c r="DD9" i="135"/>
  <c r="DD9" i="136"/>
  <c r="DD28" i="54"/>
  <c r="DD9" i="95"/>
  <c r="DD26" i="54"/>
  <c r="CG9" i="154"/>
  <c r="DD22" i="54"/>
  <c r="DD9" i="118"/>
  <c r="DD36" i="118" s="1"/>
  <c r="DD24" i="54"/>
  <c r="DD20" i="138"/>
  <c r="DD47" i="138" s="1"/>
  <c r="DD20" i="137"/>
  <c r="DD47" i="137" s="1"/>
  <c r="DD20" i="118"/>
  <c r="DD47" i="118" s="1"/>
  <c r="DD20" i="135"/>
  <c r="CG20" i="154"/>
  <c r="DD20" i="94"/>
  <c r="DD20" i="136"/>
  <c r="DD20" i="119"/>
  <c r="DD47" i="119" s="1"/>
  <c r="DD20" i="54"/>
  <c r="DD20" i="95"/>
  <c r="DE18" i="138"/>
  <c r="DE45" i="138" s="1"/>
  <c r="DE18" i="137"/>
  <c r="DE45" i="137" s="1"/>
  <c r="DE18" i="135"/>
  <c r="BE21" i="119"/>
  <c r="BE48" i="119" s="1"/>
  <c r="BE21" i="136"/>
  <c r="BE21" i="138"/>
  <c r="BE48" i="138" s="1"/>
  <c r="BE21" i="118"/>
  <c r="BE48" i="118" s="1"/>
  <c r="BE21" i="137"/>
  <c r="BE48" i="137" s="1"/>
  <c r="BE21" i="95"/>
  <c r="AH21" i="154"/>
  <c r="BE21" i="135"/>
  <c r="BE21" i="94"/>
  <c r="DI14" i="156"/>
  <c r="DI41" i="156" s="1"/>
  <c r="DI14" i="158"/>
  <c r="DI41" i="158" s="1"/>
  <c r="DI14" i="157"/>
  <c r="DI41" i="157" s="1"/>
  <c r="DI14" i="155"/>
  <c r="DI41" i="155" s="1"/>
  <c r="CP18" i="156"/>
  <c r="CP45" i="156" s="1"/>
  <c r="CP18" i="158"/>
  <c r="CP45" i="158" s="1"/>
  <c r="CP18" i="155"/>
  <c r="CP45" i="155" s="1"/>
  <c r="CP18" i="157"/>
  <c r="CP45" i="157" s="1"/>
  <c r="BD21" i="118"/>
  <c r="BD48" i="118" s="1"/>
  <c r="BD21" i="138"/>
  <c r="BD48" i="138" s="1"/>
  <c r="BD21" i="94"/>
  <c r="BD21" i="95"/>
  <c r="BD21" i="136"/>
  <c r="BD21" i="135"/>
  <c r="AG21" i="154"/>
  <c r="BD21" i="137"/>
  <c r="BD48" i="137" s="1"/>
  <c r="BD21" i="119"/>
  <c r="BD48" i="119" s="1"/>
  <c r="BZ15" i="157"/>
  <c r="BZ42" i="157" s="1"/>
  <c r="BZ15" i="158"/>
  <c r="BZ42" i="158" s="1"/>
  <c r="BZ15" i="155"/>
  <c r="BZ42" i="155" s="1"/>
  <c r="BZ15" i="156"/>
  <c r="BZ42" i="156" s="1"/>
  <c r="AT19" i="54"/>
  <c r="AV22" i="54"/>
  <c r="AV9" i="118"/>
  <c r="AV36" i="118" s="1"/>
  <c r="AV9" i="138"/>
  <c r="AV36" i="138" s="1"/>
  <c r="AV9" i="135"/>
  <c r="AV9" i="136"/>
  <c r="AV9" i="94"/>
  <c r="Y9" i="154"/>
  <c r="AV9" i="119"/>
  <c r="AV36" i="119" s="1"/>
  <c r="AV9" i="137"/>
  <c r="AV36" i="137" s="1"/>
  <c r="AV9" i="95"/>
  <c r="AV10" i="54"/>
  <c r="AV8" i="136"/>
  <c r="AV8" i="94"/>
  <c r="AV8" i="118"/>
  <c r="AV35" i="118" s="1"/>
  <c r="AV8" i="119"/>
  <c r="AV35" i="119" s="1"/>
  <c r="AV8" i="138"/>
  <c r="AV35" i="138" s="1"/>
  <c r="AV8" i="95"/>
  <c r="AV8" i="135"/>
  <c r="AV8" i="137"/>
  <c r="AV35" i="137" s="1"/>
  <c r="Y8" i="154"/>
  <c r="BW17" i="54"/>
  <c r="BW17" i="137"/>
  <c r="BW44" i="137" s="1"/>
  <c r="BW17" i="138"/>
  <c r="BW44" i="138" s="1"/>
  <c r="BW17" i="118"/>
  <c r="BW44" i="118" s="1"/>
  <c r="BW17" i="136"/>
  <c r="BW17" i="95"/>
  <c r="AZ17" i="154"/>
  <c r="BW17" i="135"/>
  <c r="BW17" i="119"/>
  <c r="BW44" i="119" s="1"/>
  <c r="BW17" i="94"/>
  <c r="BV14" i="54"/>
  <c r="BV14" i="138"/>
  <c r="BV41" i="138" s="1"/>
  <c r="BV14" i="118"/>
  <c r="BV41" i="118" s="1"/>
  <c r="BV14" i="137"/>
  <c r="BV41" i="137" s="1"/>
  <c r="BV14" i="136"/>
  <c r="BV14" i="95"/>
  <c r="BV14" i="119"/>
  <c r="BV41" i="119" s="1"/>
  <c r="BV14" i="135"/>
  <c r="BV14" i="94"/>
  <c r="AY14" i="154"/>
  <c r="BC29" i="137"/>
  <c r="BC56" i="137" s="1"/>
  <c r="BC29" i="95"/>
  <c r="BC29" i="135"/>
  <c r="BC29" i="136"/>
  <c r="BC29" i="94"/>
  <c r="BC29" i="119"/>
  <c r="BC56" i="119" s="1"/>
  <c r="BC29" i="138"/>
  <c r="BC56" i="138" s="1"/>
  <c r="AF29" i="154"/>
  <c r="BC29" i="118"/>
  <c r="BC56" i="118" s="1"/>
  <c r="BQ20" i="54"/>
  <c r="BQ20" i="137"/>
  <c r="BQ47" i="137" s="1"/>
  <c r="BQ20" i="136"/>
  <c r="AT20" i="154"/>
  <c r="BQ20" i="119"/>
  <c r="BQ47" i="119" s="1"/>
  <c r="BQ20" i="135"/>
  <c r="BQ20" i="95"/>
  <c r="BQ20" i="138"/>
  <c r="BQ47" i="138" s="1"/>
  <c r="BQ20" i="118"/>
  <c r="BQ47" i="118" s="1"/>
  <c r="BQ20" i="94"/>
  <c r="BM27" i="137"/>
  <c r="BM54" i="137" s="1"/>
  <c r="BM27" i="94"/>
  <c r="BM27" i="119"/>
  <c r="BM54" i="119" s="1"/>
  <c r="BM27" i="135"/>
  <c r="BM27" i="138"/>
  <c r="BM54" i="138" s="1"/>
  <c r="BM27" i="118"/>
  <c r="BM54" i="118" s="1"/>
  <c r="BM27" i="95"/>
  <c r="BM27" i="136"/>
  <c r="AP27" i="154"/>
  <c r="BR14" i="54"/>
  <c r="BR14" i="137"/>
  <c r="BR41" i="137" s="1"/>
  <c r="BR14" i="95"/>
  <c r="BR14" i="135"/>
  <c r="BR14" i="136"/>
  <c r="BR14" i="94"/>
  <c r="BR14" i="118"/>
  <c r="BR41" i="118" s="1"/>
  <c r="AU14" i="154"/>
  <c r="BR14" i="119"/>
  <c r="BR41" i="119" s="1"/>
  <c r="BR14" i="138"/>
  <c r="BR41" i="138" s="1"/>
  <c r="BV28" i="54"/>
  <c r="BH17" i="54"/>
  <c r="BH17" i="138"/>
  <c r="BH44" i="138" s="1"/>
  <c r="BH17" i="118"/>
  <c r="BH44" i="118" s="1"/>
  <c r="BH17" i="137"/>
  <c r="BH44" i="137" s="1"/>
  <c r="BH17" i="135"/>
  <c r="BH17" i="94"/>
  <c r="BH17" i="119"/>
  <c r="BH44" i="119" s="1"/>
  <c r="BH17" i="95"/>
  <c r="AK17" i="154"/>
  <c r="BH17" i="136"/>
  <c r="BT25" i="137"/>
  <c r="BT52" i="137" s="1"/>
  <c r="BT25" i="138"/>
  <c r="BT52" i="138" s="1"/>
  <c r="BT25" i="119"/>
  <c r="BT52" i="119" s="1"/>
  <c r="BT25" i="136"/>
  <c r="AW25" i="154"/>
  <c r="BT25" i="95"/>
  <c r="BT25" i="135"/>
  <c r="BT25" i="118"/>
  <c r="BT52" i="118" s="1"/>
  <c r="BT25" i="94"/>
  <c r="BC23" i="137"/>
  <c r="BC50" i="137" s="1"/>
  <c r="BC23" i="118"/>
  <c r="BC50" i="118" s="1"/>
  <c r="BC23" i="138"/>
  <c r="BC50" i="138" s="1"/>
  <c r="BC23" i="136"/>
  <c r="BC23" i="94"/>
  <c r="BC23" i="119"/>
  <c r="BC50" i="119" s="1"/>
  <c r="BC23" i="135"/>
  <c r="AF23" i="154"/>
  <c r="BC23" i="95"/>
  <c r="BD25" i="137"/>
  <c r="BD52" i="137" s="1"/>
  <c r="BD25" i="138"/>
  <c r="BD52" i="138" s="1"/>
  <c r="BD25" i="119"/>
  <c r="BD52" i="119" s="1"/>
  <c r="BD25" i="135"/>
  <c r="BD25" i="95"/>
  <c r="BD25" i="136"/>
  <c r="BD25" i="94"/>
  <c r="AG25" i="154"/>
  <c r="BD25" i="118"/>
  <c r="BD52" i="118" s="1"/>
  <c r="CY14" i="54"/>
  <c r="CY14" i="138"/>
  <c r="CY41" i="138" s="1"/>
  <c r="CY14" i="119"/>
  <c r="CY41" i="119" s="1"/>
  <c r="CY14" i="135"/>
  <c r="CB14" i="154"/>
  <c r="CY14" i="136"/>
  <c r="CY14" i="94"/>
  <c r="CY14" i="137"/>
  <c r="CY41" i="137" s="1"/>
  <c r="CY14" i="118"/>
  <c r="CY41" i="118" s="1"/>
  <c r="CY14" i="95"/>
  <c r="CK11" i="54"/>
  <c r="CK11" i="137"/>
  <c r="CK38" i="137" s="1"/>
  <c r="CK11" i="118"/>
  <c r="CK38" i="118" s="1"/>
  <c r="BN11" i="154"/>
  <c r="CK11" i="136"/>
  <c r="CK11" i="119"/>
  <c r="CK38" i="119" s="1"/>
  <c r="CK11" i="94"/>
  <c r="CK11" i="95"/>
  <c r="CK11" i="138"/>
  <c r="CK38" i="138" s="1"/>
  <c r="CK11" i="135"/>
  <c r="CY29" i="119"/>
  <c r="CY56" i="119" s="1"/>
  <c r="CY29" i="118"/>
  <c r="CY56" i="118" s="1"/>
  <c r="CY29" i="95"/>
  <c r="CY29" i="135"/>
  <c r="CY29" i="136"/>
  <c r="CY29" i="94"/>
  <c r="CY29" i="137"/>
  <c r="CY56" i="137" s="1"/>
  <c r="CY29" i="138"/>
  <c r="CY56" i="138" s="1"/>
  <c r="CB29" i="154"/>
  <c r="CC14" i="54"/>
  <c r="CC14" i="138"/>
  <c r="CC41" i="138" s="1"/>
  <c r="CC14" i="94"/>
  <c r="CC14" i="137"/>
  <c r="CC41" i="137" s="1"/>
  <c r="BF14" i="154"/>
  <c r="CC14" i="135"/>
  <c r="CC14" i="119"/>
  <c r="CC41" i="119" s="1"/>
  <c r="CC14" i="95"/>
  <c r="CC14" i="136"/>
  <c r="CC14" i="118"/>
  <c r="CC41" i="118" s="1"/>
  <c r="CA29" i="138"/>
  <c r="CA56" i="138" s="1"/>
  <c r="CA29" i="137"/>
  <c r="CA56" i="137" s="1"/>
  <c r="CA29" i="95"/>
  <c r="CA29" i="135"/>
  <c r="CA29" i="136"/>
  <c r="CA29" i="94"/>
  <c r="CA29" i="118"/>
  <c r="CA56" i="118" s="1"/>
  <c r="BD29" i="154"/>
  <c r="CA29" i="119"/>
  <c r="CA56" i="119" s="1"/>
  <c r="CU11" i="54"/>
  <c r="CU11" i="119"/>
  <c r="CU38" i="119" s="1"/>
  <c r="CU11" i="118"/>
  <c r="CU38" i="118" s="1"/>
  <c r="CU11" i="135"/>
  <c r="CU11" i="138"/>
  <c r="CU38" i="138" s="1"/>
  <c r="CU11" i="136"/>
  <c r="CU11" i="95"/>
  <c r="BX11" i="154"/>
  <c r="CU11" i="94"/>
  <c r="CU11" i="137"/>
  <c r="CU38" i="137" s="1"/>
  <c r="CE14" i="54"/>
  <c r="CE14" i="118"/>
  <c r="CE41" i="118" s="1"/>
  <c r="CE14" i="138"/>
  <c r="CE41" i="138" s="1"/>
  <c r="CE14" i="136"/>
  <c r="CE14" i="137"/>
  <c r="CE41" i="137" s="1"/>
  <c r="CE14" i="94"/>
  <c r="BH14" i="154"/>
  <c r="CE14" i="95"/>
  <c r="CE14" i="119"/>
  <c r="CE41" i="119" s="1"/>
  <c r="CE14" i="135"/>
  <c r="CS20" i="54"/>
  <c r="CS20" i="119"/>
  <c r="CS47" i="119" s="1"/>
  <c r="CS20" i="138"/>
  <c r="CS47" i="138" s="1"/>
  <c r="CS20" i="137"/>
  <c r="CS47" i="137" s="1"/>
  <c r="CS20" i="136"/>
  <c r="CS20" i="94"/>
  <c r="CS20" i="95"/>
  <c r="CS20" i="135"/>
  <c r="CS20" i="118"/>
  <c r="CS47" i="118" s="1"/>
  <c r="BV20" i="154"/>
  <c r="CC24" i="54"/>
  <c r="CO23" i="119"/>
  <c r="CO50" i="119" s="1"/>
  <c r="CO23" i="136"/>
  <c r="CO23" i="138"/>
  <c r="CO50" i="138" s="1"/>
  <c r="CO23" i="118"/>
  <c r="CO50" i="118" s="1"/>
  <c r="CO23" i="137"/>
  <c r="CO50" i="137" s="1"/>
  <c r="CO23" i="135"/>
  <c r="BR23" i="154"/>
  <c r="CO23" i="95"/>
  <c r="CO23" i="94"/>
  <c r="CL20" i="54"/>
  <c r="CL20" i="137"/>
  <c r="CL47" i="137" s="1"/>
  <c r="CL20" i="118"/>
  <c r="CL47" i="118" s="1"/>
  <c r="CL20" i="95"/>
  <c r="CL20" i="135"/>
  <c r="CL20" i="136"/>
  <c r="CL20" i="94"/>
  <c r="CL20" i="138"/>
  <c r="CL47" i="138" s="1"/>
  <c r="CL20" i="119"/>
  <c r="CL47" i="119" s="1"/>
  <c r="BO20" i="154"/>
  <c r="CV17" i="54"/>
  <c r="CV17" i="94"/>
  <c r="CV17" i="95"/>
  <c r="CV17" i="138"/>
  <c r="CV44" i="138" s="1"/>
  <c r="CV17" i="136"/>
  <c r="CV17" i="119"/>
  <c r="CV44" i="119" s="1"/>
  <c r="CV17" i="118"/>
  <c r="CV44" i="118" s="1"/>
  <c r="CV17" i="135"/>
  <c r="BY17" i="154"/>
  <c r="CV17" i="137"/>
  <c r="CV44" i="137" s="1"/>
  <c r="CE24" i="54"/>
  <c r="CQ23" i="137"/>
  <c r="CQ50" i="137" s="1"/>
  <c r="CQ23" i="138"/>
  <c r="CQ50" i="138" s="1"/>
  <c r="CQ23" i="135"/>
  <c r="CQ23" i="119"/>
  <c r="CQ50" i="119" s="1"/>
  <c r="CQ23" i="95"/>
  <c r="CQ23" i="118"/>
  <c r="CQ50" i="118" s="1"/>
  <c r="BT23" i="154"/>
  <c r="CQ23" i="94"/>
  <c r="CQ23" i="136"/>
  <c r="DB26" i="54"/>
  <c r="DG20" i="54"/>
  <c r="DG20" i="118"/>
  <c r="DG47" i="118" s="1"/>
  <c r="DG20" i="137"/>
  <c r="DG47" i="137" s="1"/>
  <c r="DG20" i="119"/>
  <c r="DG47" i="119" s="1"/>
  <c r="DG20" i="95"/>
  <c r="CJ20" i="154"/>
  <c r="DG20" i="135"/>
  <c r="DG20" i="136"/>
  <c r="DG20" i="138"/>
  <c r="DG47" i="138" s="1"/>
  <c r="DG20" i="94"/>
  <c r="EC20" i="54"/>
  <c r="EC20" i="137"/>
  <c r="EC47" i="137" s="1"/>
  <c r="EC20" i="138"/>
  <c r="EC47" i="138" s="1"/>
  <c r="EC20" i="136"/>
  <c r="EC20" i="95"/>
  <c r="DF20" i="154"/>
  <c r="EC20" i="119"/>
  <c r="EC47" i="119" s="1"/>
  <c r="EC20" i="118"/>
  <c r="EC47" i="118" s="1"/>
  <c r="EC20" i="135"/>
  <c r="EC20" i="94"/>
  <c r="DS29" i="137"/>
  <c r="DS56" i="137" s="1"/>
  <c r="DS29" i="95"/>
  <c r="DS29" i="119"/>
  <c r="DS56" i="119" s="1"/>
  <c r="DS29" i="136"/>
  <c r="DS29" i="94"/>
  <c r="DS29" i="118"/>
  <c r="DS56" i="118" s="1"/>
  <c r="DS29" i="135"/>
  <c r="CV29" i="154"/>
  <c r="DS29" i="138"/>
  <c r="DS56" i="138" s="1"/>
  <c r="DT29" i="118"/>
  <c r="DT56" i="118" s="1"/>
  <c r="DT29" i="137"/>
  <c r="DT56" i="137" s="1"/>
  <c r="DT29" i="95"/>
  <c r="DT29" i="135"/>
  <c r="CW29" i="154"/>
  <c r="DT29" i="136"/>
  <c r="DT29" i="94"/>
  <c r="DT29" i="119"/>
  <c r="DT56" i="119" s="1"/>
  <c r="DT29" i="138"/>
  <c r="DT56" i="138" s="1"/>
  <c r="EC25" i="138"/>
  <c r="EC52" i="138" s="1"/>
  <c r="EC25" i="137"/>
  <c r="EC52" i="137" s="1"/>
  <c r="EC25" i="95"/>
  <c r="EC25" i="135"/>
  <c r="EC25" i="136"/>
  <c r="EC25" i="94"/>
  <c r="DF25" i="154"/>
  <c r="EC25" i="118"/>
  <c r="EC52" i="118" s="1"/>
  <c r="EC25" i="119"/>
  <c r="EC52" i="119" s="1"/>
  <c r="DN9" i="138"/>
  <c r="DN36" i="138" s="1"/>
  <c r="DN9" i="136"/>
  <c r="DN9" i="95"/>
  <c r="DN9" i="118"/>
  <c r="DN36" i="118" s="1"/>
  <c r="DN9" i="135"/>
  <c r="DN9" i="94"/>
  <c r="DN9" i="137"/>
  <c r="DN36" i="137" s="1"/>
  <c r="DN9" i="119"/>
  <c r="DN36" i="119" s="1"/>
  <c r="CQ9" i="154"/>
  <c r="ED11" i="54"/>
  <c r="ED11" i="138"/>
  <c r="ED38" i="138" s="1"/>
  <c r="ED11" i="137"/>
  <c r="ED38" i="137" s="1"/>
  <c r="ED11" i="118"/>
  <c r="ED38" i="118" s="1"/>
  <c r="DG11" i="154"/>
  <c r="ED11" i="136"/>
  <c r="ED11" i="95"/>
  <c r="ED11" i="135"/>
  <c r="ED11" i="119"/>
  <c r="ED38" i="119" s="1"/>
  <c r="ED11" i="94"/>
  <c r="DO17" i="54"/>
  <c r="DO17" i="119"/>
  <c r="DO44" i="119" s="1"/>
  <c r="DO17" i="138"/>
  <c r="DO44" i="138" s="1"/>
  <c r="DO17" i="118"/>
  <c r="DO44" i="118" s="1"/>
  <c r="DO17" i="94"/>
  <c r="DO17" i="136"/>
  <c r="DO17" i="137"/>
  <c r="DO44" i="137" s="1"/>
  <c r="DO17" i="95"/>
  <c r="CR17" i="154"/>
  <c r="DO17" i="135"/>
  <c r="DK23" i="119"/>
  <c r="DK50" i="119" s="1"/>
  <c r="DK23" i="138"/>
  <c r="DK50" i="138" s="1"/>
  <c r="DK23" i="137"/>
  <c r="DK50" i="137" s="1"/>
  <c r="DK23" i="95"/>
  <c r="CN23" i="154"/>
  <c r="DK23" i="136"/>
  <c r="DK23" i="135"/>
  <c r="DK23" i="94"/>
  <c r="DK23" i="118"/>
  <c r="DK50" i="118" s="1"/>
  <c r="DJ27" i="138"/>
  <c r="DJ54" i="138" s="1"/>
  <c r="DJ27" i="118"/>
  <c r="DJ54" i="118" s="1"/>
  <c r="DJ27" i="137"/>
  <c r="DJ54" i="137" s="1"/>
  <c r="DJ27" i="136"/>
  <c r="DJ27" i="135"/>
  <c r="DJ27" i="94"/>
  <c r="CM27" i="154"/>
  <c r="DJ27" i="95"/>
  <c r="DJ27" i="119"/>
  <c r="DJ54" i="119" s="1"/>
  <c r="DK27" i="118"/>
  <c r="DK54" i="118" s="1"/>
  <c r="DK27" i="119"/>
  <c r="DK54" i="119" s="1"/>
  <c r="DK27" i="135"/>
  <c r="DK27" i="137"/>
  <c r="DK54" i="137" s="1"/>
  <c r="DK27" i="94"/>
  <c r="DK27" i="138"/>
  <c r="DK54" i="138" s="1"/>
  <c r="CN27" i="154"/>
  <c r="DK27" i="95"/>
  <c r="DK27" i="136"/>
  <c r="FH11" i="54"/>
  <c r="FH11" i="137"/>
  <c r="FH38" i="137" s="1"/>
  <c r="FH11" i="95"/>
  <c r="FH11" i="135"/>
  <c r="FH11" i="136"/>
  <c r="FH11" i="94"/>
  <c r="FH11" i="138"/>
  <c r="FH38" i="138" s="1"/>
  <c r="FH11" i="119"/>
  <c r="FH38" i="119" s="1"/>
  <c r="FH11" i="118"/>
  <c r="FH38" i="118" s="1"/>
  <c r="EG23" i="118"/>
  <c r="EG50" i="118" s="1"/>
  <c r="EG23" i="137"/>
  <c r="EG50" i="137" s="1"/>
  <c r="EG23" i="138"/>
  <c r="EG50" i="138" s="1"/>
  <c r="EG23" i="136"/>
  <c r="EG23" i="119"/>
  <c r="EG50" i="119" s="1"/>
  <c r="EG23" i="135"/>
  <c r="EG23" i="94"/>
  <c r="DJ23" i="154"/>
  <c r="EG23" i="95"/>
  <c r="ER17" i="54"/>
  <c r="ER17" i="138"/>
  <c r="ER44" i="138" s="1"/>
  <c r="ER17" i="118"/>
  <c r="ER44" i="118" s="1"/>
  <c r="ER17" i="136"/>
  <c r="ER17" i="119"/>
  <c r="ER44" i="119" s="1"/>
  <c r="ER17" i="95"/>
  <c r="ER17" i="137"/>
  <c r="ER44" i="137" s="1"/>
  <c r="ER17" i="135"/>
  <c r="ER17" i="94"/>
  <c r="EI17" i="54"/>
  <c r="EI17" i="137"/>
  <c r="EI44" i="137" s="1"/>
  <c r="EI17" i="138"/>
  <c r="EI44" i="138" s="1"/>
  <c r="EI17" i="136"/>
  <c r="EI17" i="118"/>
  <c r="EI44" i="118" s="1"/>
  <c r="EI17" i="135"/>
  <c r="DL17" i="154"/>
  <c r="EI17" i="119"/>
  <c r="EI44" i="119" s="1"/>
  <c r="EI17" i="95"/>
  <c r="EI17" i="94"/>
  <c r="FC17" i="54"/>
  <c r="FC17" i="119"/>
  <c r="FC44" i="119" s="1"/>
  <c r="FC17" i="137"/>
  <c r="FC44" i="137" s="1"/>
  <c r="FC17" i="118"/>
  <c r="FC44" i="118" s="1"/>
  <c r="FC17" i="135"/>
  <c r="FC17" i="138"/>
  <c r="FC44" i="138" s="1"/>
  <c r="FC17" i="95"/>
  <c r="FC17" i="94"/>
  <c r="FC17" i="136"/>
  <c r="EJ14" i="54"/>
  <c r="EJ14" i="138"/>
  <c r="EJ41" i="138" s="1"/>
  <c r="EJ14" i="137"/>
  <c r="EJ41" i="137" s="1"/>
  <c r="EJ14" i="118"/>
  <c r="EJ41" i="118" s="1"/>
  <c r="EJ14" i="119"/>
  <c r="EJ41" i="119" s="1"/>
  <c r="EJ14" i="135"/>
  <c r="EJ14" i="136"/>
  <c r="EJ14" i="94"/>
  <c r="DM14" i="154"/>
  <c r="EJ14" i="95"/>
  <c r="EG27" i="137"/>
  <c r="EG54" i="137" s="1"/>
  <c r="EG27" i="95"/>
  <c r="EG27" i="119"/>
  <c r="EG54" i="119" s="1"/>
  <c r="EG27" i="118"/>
  <c r="EG54" i="118" s="1"/>
  <c r="EG27" i="136"/>
  <c r="EG27" i="135"/>
  <c r="EG27" i="138"/>
  <c r="EG54" i="138" s="1"/>
  <c r="EG27" i="94"/>
  <c r="DJ27" i="154"/>
  <c r="FF9" i="138"/>
  <c r="FF36" i="138" s="1"/>
  <c r="FF9" i="119"/>
  <c r="FF36" i="119" s="1"/>
  <c r="FF9" i="94"/>
  <c r="FF9" i="135"/>
  <c r="FF9" i="136"/>
  <c r="FF9" i="118"/>
  <c r="FF36" i="118" s="1"/>
  <c r="FF9" i="95"/>
  <c r="FF9" i="137"/>
  <c r="FF36" i="137" s="1"/>
  <c r="FD23" i="95"/>
  <c r="FD23" i="138"/>
  <c r="FD50" i="138" s="1"/>
  <c r="FD23" i="118"/>
  <c r="FD50" i="118" s="1"/>
  <c r="FD23" i="137"/>
  <c r="FD50" i="137" s="1"/>
  <c r="FD23" i="94"/>
  <c r="FD23" i="135"/>
  <c r="FD23" i="119"/>
  <c r="FD50" i="119" s="1"/>
  <c r="FD23" i="136"/>
  <c r="ER9" i="137"/>
  <c r="ER36" i="137" s="1"/>
  <c r="ER9" i="135"/>
  <c r="ER9" i="136"/>
  <c r="ER9" i="94"/>
  <c r="ER9" i="119"/>
  <c r="ER36" i="119" s="1"/>
  <c r="ER9" i="138"/>
  <c r="ER36" i="138" s="1"/>
  <c r="ER9" i="118"/>
  <c r="ER36" i="118" s="1"/>
  <c r="ER9" i="95"/>
  <c r="FD27" i="138"/>
  <c r="FD54" i="138" s="1"/>
  <c r="FD27" i="118"/>
  <c r="FD54" i="118" s="1"/>
  <c r="FD27" i="119"/>
  <c r="FD54" i="119" s="1"/>
  <c r="FD27" i="136"/>
  <c r="FD27" i="95"/>
  <c r="FD27" i="135"/>
  <c r="FD27" i="137"/>
  <c r="FD54" i="137" s="1"/>
  <c r="FD27" i="94"/>
  <c r="AW8" i="155"/>
  <c r="AW35" i="155" s="1"/>
  <c r="AW8" i="157"/>
  <c r="AW35" i="157" s="1"/>
  <c r="AW8" i="158"/>
  <c r="AW35" i="158" s="1"/>
  <c r="AW8" i="156"/>
  <c r="AW35" i="156" s="1"/>
  <c r="FG12" i="138"/>
  <c r="FG39" i="138" s="1"/>
  <c r="FG12" i="137"/>
  <c r="FG39" i="137" s="1"/>
  <c r="FG12" i="94"/>
  <c r="FG12" i="135"/>
  <c r="EM18" i="119"/>
  <c r="EM45" i="119" s="1"/>
  <c r="EM18" i="94"/>
  <c r="DP18" i="154"/>
  <c r="EM18" i="138"/>
  <c r="EM45" i="138" s="1"/>
  <c r="EM18" i="118"/>
  <c r="EM45" i="118" s="1"/>
  <c r="EM18" i="137"/>
  <c r="EM45" i="137" s="1"/>
  <c r="EM18" i="135"/>
  <c r="EM18" i="136"/>
  <c r="EM18" i="95"/>
  <c r="DT20" i="54"/>
  <c r="DT20" i="138"/>
  <c r="DT47" i="138" s="1"/>
  <c r="DT20" i="118"/>
  <c r="DT47" i="118" s="1"/>
  <c r="DT20" i="136"/>
  <c r="DT20" i="137"/>
  <c r="DT47" i="137" s="1"/>
  <c r="DT20" i="119"/>
  <c r="DT47" i="119" s="1"/>
  <c r="DT20" i="94"/>
  <c r="DT20" i="95"/>
  <c r="CW20" i="154"/>
  <c r="DT20" i="135"/>
  <c r="CH17" i="138"/>
  <c r="CH44" i="138" s="1"/>
  <c r="CH17" i="137"/>
  <c r="CH44" i="137" s="1"/>
  <c r="CH17" i="119"/>
  <c r="CH44" i="119" s="1"/>
  <c r="CH17" i="118"/>
  <c r="CH44" i="118" s="1"/>
  <c r="CH17" i="135"/>
  <c r="CH17" i="95"/>
  <c r="CH17" i="136"/>
  <c r="CH17" i="94"/>
  <c r="CH17" i="54"/>
  <c r="BK17" i="154"/>
  <c r="CA8" i="156"/>
  <c r="CA35" i="156" s="1"/>
  <c r="CA8" i="157"/>
  <c r="CA35" i="157" s="1"/>
  <c r="CA8" i="158"/>
  <c r="CA35" i="158" s="1"/>
  <c r="CA8" i="155"/>
  <c r="CA35" i="155" s="1"/>
  <c r="BG20" i="54"/>
  <c r="BG20" i="138"/>
  <c r="BG47" i="138" s="1"/>
  <c r="BG20" i="119"/>
  <c r="BG47" i="119" s="1"/>
  <c r="BG20" i="94"/>
  <c r="BG20" i="118"/>
  <c r="BG47" i="118" s="1"/>
  <c r="BG20" i="136"/>
  <c r="BG20" i="137"/>
  <c r="BG47" i="137" s="1"/>
  <c r="BG20" i="135"/>
  <c r="AJ20" i="154"/>
  <c r="BG20" i="95"/>
  <c r="BG11" i="54"/>
  <c r="BG11" i="119"/>
  <c r="BG38" i="119" s="1"/>
  <c r="BG11" i="137"/>
  <c r="BG38" i="137" s="1"/>
  <c r="BG11" i="94"/>
  <c r="BG11" i="95"/>
  <c r="BG11" i="135"/>
  <c r="BG11" i="118"/>
  <c r="BG38" i="118" s="1"/>
  <c r="AJ11" i="154"/>
  <c r="BG11" i="138"/>
  <c r="BG38" i="138" s="1"/>
  <c r="BG11" i="136"/>
  <c r="AF20" i="155"/>
  <c r="AF47" i="155" s="1"/>
  <c r="AF20" i="156"/>
  <c r="AF47" i="156" s="1"/>
  <c r="AF20" i="157"/>
  <c r="AF47" i="157" s="1"/>
  <c r="AF20" i="158"/>
  <c r="AF47" i="158" s="1"/>
  <c r="BO21" i="137"/>
  <c r="BO48" i="137" s="1"/>
  <c r="BO21" i="95"/>
  <c r="BO21" i="135"/>
  <c r="BO21" i="136"/>
  <c r="BO21" i="94"/>
  <c r="BO21" i="138"/>
  <c r="BO48" i="138" s="1"/>
  <c r="AR21" i="154"/>
  <c r="BO21" i="119"/>
  <c r="BO48" i="119" s="1"/>
  <c r="BO21" i="118"/>
  <c r="BO48" i="118" s="1"/>
  <c r="DS11" i="156"/>
  <c r="DS38" i="156" s="1"/>
  <c r="DS11" i="158"/>
  <c r="DS38" i="158" s="1"/>
  <c r="DS11" i="155"/>
  <c r="DS38" i="155" s="1"/>
  <c r="DS11" i="157"/>
  <c r="DS38" i="157" s="1"/>
  <c r="EJ11" i="54"/>
  <c r="EJ11" i="138"/>
  <c r="EJ38" i="138" s="1"/>
  <c r="EJ11" i="119"/>
  <c r="EJ38" i="119" s="1"/>
  <c r="EJ11" i="95"/>
  <c r="EJ11" i="135"/>
  <c r="EJ11" i="136"/>
  <c r="EJ11" i="94"/>
  <c r="EJ11" i="137"/>
  <c r="EJ38" i="137" s="1"/>
  <c r="EJ11" i="118"/>
  <c r="EJ38" i="118" s="1"/>
  <c r="DM11" i="154"/>
  <c r="DJ9" i="119"/>
  <c r="DJ36" i="119" s="1"/>
  <c r="DJ9" i="137"/>
  <c r="DJ36" i="137" s="1"/>
  <c r="CM9" i="154"/>
  <c r="DJ9" i="95"/>
  <c r="DJ9" i="94"/>
  <c r="DJ9" i="118"/>
  <c r="DJ36" i="118" s="1"/>
  <c r="DJ9" i="135"/>
  <c r="DJ9" i="136"/>
  <c r="DJ9" i="138"/>
  <c r="DJ36" i="138" s="1"/>
  <c r="DR20" i="137"/>
  <c r="DR47" i="137" s="1"/>
  <c r="DR20" i="95"/>
  <c r="DR20" i="135"/>
  <c r="DR20" i="136"/>
  <c r="DR20" i="94"/>
  <c r="DR20" i="138"/>
  <c r="DR47" i="138" s="1"/>
  <c r="DR20" i="119"/>
  <c r="DR47" i="119" s="1"/>
  <c r="CU20" i="154"/>
  <c r="DR20" i="118"/>
  <c r="DR47" i="118" s="1"/>
  <c r="DR20" i="54"/>
  <c r="DT18" i="137"/>
  <c r="DT45" i="137" s="1"/>
  <c r="DT18" i="94"/>
  <c r="DT18" i="119"/>
  <c r="DT45" i="119" s="1"/>
  <c r="DT18" i="138"/>
  <c r="DT45" i="138" s="1"/>
  <c r="DT18" i="118"/>
  <c r="DT45" i="118" s="1"/>
  <c r="CW18" i="154"/>
  <c r="DT18" i="95"/>
  <c r="DT18" i="135"/>
  <c r="DT18" i="136"/>
  <c r="CC8" i="156"/>
  <c r="CC35" i="156" s="1"/>
  <c r="CC8" i="155"/>
  <c r="CC35" i="155" s="1"/>
  <c r="CC8" i="157"/>
  <c r="CC35" i="157" s="1"/>
  <c r="CC8" i="158"/>
  <c r="CC35" i="158" s="1"/>
  <c r="DD17" i="156"/>
  <c r="DD44" i="156" s="1"/>
  <c r="DD17" i="155"/>
  <c r="DD44" i="155" s="1"/>
  <c r="DD17" i="157"/>
  <c r="DD44" i="157" s="1"/>
  <c r="DD17" i="158"/>
  <c r="DD44" i="158" s="1"/>
  <c r="DS14" i="138"/>
  <c r="DS41" i="138" s="1"/>
  <c r="DS14" i="118"/>
  <c r="DS41" i="118" s="1"/>
  <c r="DS14" i="95"/>
  <c r="DS14" i="137"/>
  <c r="DS41" i="137" s="1"/>
  <c r="DS14" i="119"/>
  <c r="DS41" i="119" s="1"/>
  <c r="DS14" i="135"/>
  <c r="DS14" i="54"/>
  <c r="DS14" i="94"/>
  <c r="CV14" i="154"/>
  <c r="DS14" i="136"/>
  <c r="DJ21" i="138"/>
  <c r="DJ48" i="138" s="1"/>
  <c r="DJ21" i="119"/>
  <c r="DJ48" i="119" s="1"/>
  <c r="DJ21" i="137"/>
  <c r="DJ48" i="137" s="1"/>
  <c r="DJ21" i="118"/>
  <c r="DJ48" i="118" s="1"/>
  <c r="CM21" i="154"/>
  <c r="DJ21" i="135"/>
  <c r="DJ21" i="95"/>
  <c r="DJ21" i="136"/>
  <c r="DJ21" i="94"/>
  <c r="BU8" i="156"/>
  <c r="BU35" i="156" s="1"/>
  <c r="BU8" i="158"/>
  <c r="BU35" i="158" s="1"/>
  <c r="BU8" i="155"/>
  <c r="BU35" i="155" s="1"/>
  <c r="BU8" i="157"/>
  <c r="BU35" i="157" s="1"/>
  <c r="AM8" i="156"/>
  <c r="AM35" i="156" s="1"/>
  <c r="AM8" i="155"/>
  <c r="AM35" i="155" s="1"/>
  <c r="AM8" i="157"/>
  <c r="AM35" i="157" s="1"/>
  <c r="AM8" i="158"/>
  <c r="AM35" i="158" s="1"/>
  <c r="BS15" i="138"/>
  <c r="BS42" i="138" s="1"/>
  <c r="BS15" i="95"/>
  <c r="BS15" i="135"/>
  <c r="BS15" i="136"/>
  <c r="BS15" i="94"/>
  <c r="BS15" i="119"/>
  <c r="BS42" i="119" s="1"/>
  <c r="AV15" i="154"/>
  <c r="BS15" i="137"/>
  <c r="BS42" i="137" s="1"/>
  <c r="BS15" i="118"/>
  <c r="BS42" i="118" s="1"/>
  <c r="BS18" i="136"/>
  <c r="AV18" i="154"/>
  <c r="BS18" i="119"/>
  <c r="BS45" i="119" s="1"/>
  <c r="BS18" i="94"/>
  <c r="BS18" i="95"/>
  <c r="BS18" i="135"/>
  <c r="BS18" i="118"/>
  <c r="BS45" i="118" s="1"/>
  <c r="BS18" i="138"/>
  <c r="BS45" i="138" s="1"/>
  <c r="BS18" i="137"/>
  <c r="BS45" i="137" s="1"/>
  <c r="CD11" i="155"/>
  <c r="CD38" i="155" s="1"/>
  <c r="CD11" i="157"/>
  <c r="CD38" i="157" s="1"/>
  <c r="CD11" i="158"/>
  <c r="CD38" i="158" s="1"/>
  <c r="CD11" i="156"/>
  <c r="CD38" i="156" s="1"/>
  <c r="CP11" i="154"/>
  <c r="DM11" i="136"/>
  <c r="DM11" i="138"/>
  <c r="DM38" i="138" s="1"/>
  <c r="DM11" i="118"/>
  <c r="DM38" i="118" s="1"/>
  <c r="DM11" i="94"/>
  <c r="DM11" i="137"/>
  <c r="DM38" i="137" s="1"/>
  <c r="DM11" i="119"/>
  <c r="DM38" i="119" s="1"/>
  <c r="DM11" i="95"/>
  <c r="DM11" i="54"/>
  <c r="DM11" i="135"/>
  <c r="DE21" i="138"/>
  <c r="DE48" i="138" s="1"/>
  <c r="DE21" i="95"/>
  <c r="DE21" i="119"/>
  <c r="DE48" i="119" s="1"/>
  <c r="DE21" i="135"/>
  <c r="DE21" i="94"/>
  <c r="DE21" i="137"/>
  <c r="DE48" i="137" s="1"/>
  <c r="DE21" i="118"/>
  <c r="DE48" i="118" s="1"/>
  <c r="DE21" i="136"/>
  <c r="CH21" i="154"/>
  <c r="BV8" i="158"/>
  <c r="BV35" i="158" s="1"/>
  <c r="BV8" i="155"/>
  <c r="BV35" i="155" s="1"/>
  <c r="BV8" i="156"/>
  <c r="BV35" i="156" s="1"/>
  <c r="BV8" i="157"/>
  <c r="BV35" i="157" s="1"/>
  <c r="AO20" i="155"/>
  <c r="AO47" i="155" s="1"/>
  <c r="AO20" i="158"/>
  <c r="AO47" i="158" s="1"/>
  <c r="AO20" i="156"/>
  <c r="AO47" i="156" s="1"/>
  <c r="AO20" i="157"/>
  <c r="AO47" i="157" s="1"/>
  <c r="DU17" i="118"/>
  <c r="DU44" i="118" s="1"/>
  <c r="DU17" i="138"/>
  <c r="DU44" i="138" s="1"/>
  <c r="DU17" i="119"/>
  <c r="DU44" i="119" s="1"/>
  <c r="DU17" i="95"/>
  <c r="DU17" i="54"/>
  <c r="DU17" i="137"/>
  <c r="DU44" i="137" s="1"/>
  <c r="CX17" i="154"/>
  <c r="DU17" i="94"/>
  <c r="DU17" i="136"/>
  <c r="DU17" i="135"/>
  <c r="CY14" i="155"/>
  <c r="CY41" i="155" s="1"/>
  <c r="CY14" i="157"/>
  <c r="CY41" i="157" s="1"/>
  <c r="CY14" i="158"/>
  <c r="CY41" i="158" s="1"/>
  <c r="CY14" i="156"/>
  <c r="CY41" i="156" s="1"/>
  <c r="EA18" i="138"/>
  <c r="EA45" i="138" s="1"/>
  <c r="EA18" i="95"/>
  <c r="EA18" i="135"/>
  <c r="EA18" i="136"/>
  <c r="EA18" i="94"/>
  <c r="EA18" i="119"/>
  <c r="EA45" i="119" s="1"/>
  <c r="EA18" i="118"/>
  <c r="EA45" i="118" s="1"/>
  <c r="EA18" i="137"/>
  <c r="EA45" i="137" s="1"/>
  <c r="DD18" i="154"/>
  <c r="BM9" i="137"/>
  <c r="BM36" i="137" s="1"/>
  <c r="BM9" i="118"/>
  <c r="BM36" i="118" s="1"/>
  <c r="BM9" i="138"/>
  <c r="BM36" i="138" s="1"/>
  <c r="BM9" i="119"/>
  <c r="BM36" i="119" s="1"/>
  <c r="BM9" i="135"/>
  <c r="BM22" i="54"/>
  <c r="BM9" i="95"/>
  <c r="BM9" i="94"/>
  <c r="AP9" i="154"/>
  <c r="BM9" i="136"/>
  <c r="BD15" i="138"/>
  <c r="BD42" i="138" s="1"/>
  <c r="BD15" i="137"/>
  <c r="BD42" i="137" s="1"/>
  <c r="BD15" i="95"/>
  <c r="BD15" i="118"/>
  <c r="BD42" i="118" s="1"/>
  <c r="BD15" i="119"/>
  <c r="BD42" i="119" s="1"/>
  <c r="BD15" i="94"/>
  <c r="BD15" i="136"/>
  <c r="BD15" i="135"/>
  <c r="AG15" i="154"/>
  <c r="EG24" i="54"/>
  <c r="EG9" i="138"/>
  <c r="EG36" i="138" s="1"/>
  <c r="EG9" i="119"/>
  <c r="EG36" i="119" s="1"/>
  <c r="EG9" i="136"/>
  <c r="EG9" i="137"/>
  <c r="EG36" i="137" s="1"/>
  <c r="EG9" i="118"/>
  <c r="EG36" i="118" s="1"/>
  <c r="EG9" i="95"/>
  <c r="DJ9" i="154"/>
  <c r="EG9" i="135"/>
  <c r="EG9" i="94"/>
  <c r="FE20" i="119"/>
  <c r="FE47" i="119" s="1"/>
  <c r="FE20" i="138"/>
  <c r="FE47" i="138" s="1"/>
  <c r="FE20" i="137"/>
  <c r="FE47" i="137" s="1"/>
  <c r="FE20" i="136"/>
  <c r="FE20" i="54"/>
  <c r="FE20" i="95"/>
  <c r="FE20" i="118"/>
  <c r="FE47" i="118" s="1"/>
  <c r="FE20" i="135"/>
  <c r="FE20" i="94"/>
  <c r="EP12" i="118"/>
  <c r="EP39" i="118" s="1"/>
  <c r="EP12" i="138"/>
  <c r="EP39" i="138" s="1"/>
  <c r="EP12" i="95"/>
  <c r="EP12" i="119"/>
  <c r="EP39" i="119" s="1"/>
  <c r="DS12" i="154"/>
  <c r="EP12" i="136"/>
  <c r="EP12" i="135"/>
  <c r="EP12" i="94"/>
  <c r="EP12" i="137"/>
  <c r="EP39" i="137" s="1"/>
  <c r="EV18" i="119"/>
  <c r="EV45" i="119" s="1"/>
  <c r="EV18" i="137"/>
  <c r="EV45" i="137" s="1"/>
  <c r="EV18" i="94"/>
  <c r="EV18" i="135"/>
  <c r="EV18" i="136"/>
  <c r="EV18" i="118"/>
  <c r="EV45" i="118" s="1"/>
  <c r="EV18" i="95"/>
  <c r="EV18" i="138"/>
  <c r="EV45" i="138" s="1"/>
  <c r="DI25" i="138"/>
  <c r="DI52" i="138" s="1"/>
  <c r="DI25" i="137"/>
  <c r="DI52" i="137" s="1"/>
  <c r="DI25" i="95"/>
  <c r="DI25" i="135"/>
  <c r="DI25" i="136"/>
  <c r="CL25" i="154"/>
  <c r="DI25" i="119"/>
  <c r="DI52" i="119" s="1"/>
  <c r="DI25" i="118"/>
  <c r="DI52" i="118" s="1"/>
  <c r="DI25" i="94"/>
  <c r="AW9" i="156"/>
  <c r="AW36" i="156" s="1"/>
  <c r="AW9" i="158"/>
  <c r="AW36" i="158" s="1"/>
  <c r="AW9" i="155"/>
  <c r="AW36" i="155" s="1"/>
  <c r="AW9" i="157"/>
  <c r="AW36" i="157" s="1"/>
  <c r="BN12" i="118"/>
  <c r="BN39" i="118" s="1"/>
  <c r="BN12" i="119"/>
  <c r="BN39" i="119" s="1"/>
  <c r="BN12" i="138"/>
  <c r="BN39" i="138" s="1"/>
  <c r="BN12" i="94"/>
  <c r="BN12" i="137"/>
  <c r="BN39" i="137" s="1"/>
  <c r="BN12" i="136"/>
  <c r="BN12" i="95"/>
  <c r="BN12" i="135"/>
  <c r="AQ12" i="154"/>
  <c r="DR29" i="137"/>
  <c r="DR56" i="137" s="1"/>
  <c r="DR29" i="138"/>
  <c r="DR56" i="138" s="1"/>
  <c r="CU29" i="154"/>
  <c r="DR29" i="118"/>
  <c r="DR56" i="118" s="1"/>
  <c r="DR29" i="135"/>
  <c r="DR29" i="119"/>
  <c r="DR56" i="119" s="1"/>
  <c r="DR29" i="95"/>
  <c r="DR29" i="136"/>
  <c r="DR29" i="94"/>
  <c r="DB14" i="158"/>
  <c r="DB41" i="158" s="1"/>
  <c r="DB14" i="155"/>
  <c r="DB41" i="155" s="1"/>
  <c r="DB14" i="157"/>
  <c r="DB41" i="157" s="1"/>
  <c r="DB14" i="156"/>
  <c r="DB41" i="156" s="1"/>
  <c r="DY15" i="138"/>
  <c r="DY42" i="138" s="1"/>
  <c r="DY15" i="137"/>
  <c r="DY42" i="137" s="1"/>
  <c r="DY15" i="95"/>
  <c r="DY15" i="118"/>
  <c r="DY42" i="118" s="1"/>
  <c r="DY15" i="94"/>
  <c r="DY15" i="136"/>
  <c r="DY15" i="119"/>
  <c r="DY42" i="119" s="1"/>
  <c r="DB15" i="154"/>
  <c r="DY15" i="135"/>
  <c r="CJ23" i="138"/>
  <c r="CJ50" i="138" s="1"/>
  <c r="CJ23" i="137"/>
  <c r="CJ50" i="137" s="1"/>
  <c r="CJ23" i="119"/>
  <c r="CJ50" i="119" s="1"/>
  <c r="BM23" i="154"/>
  <c r="CJ23" i="118"/>
  <c r="CJ50" i="118" s="1"/>
  <c r="BC14" i="157"/>
  <c r="BC41" i="157" s="1"/>
  <c r="BC14" i="156"/>
  <c r="BC41" i="156" s="1"/>
  <c r="BC14" i="158"/>
  <c r="BC41" i="158" s="1"/>
  <c r="BC14" i="155"/>
  <c r="BC41" i="155" s="1"/>
  <c r="CP12" i="137"/>
  <c r="CP39" i="137" s="1"/>
  <c r="CP12" i="138"/>
  <c r="CP39" i="138" s="1"/>
  <c r="CP12" i="119"/>
  <c r="CP39" i="119" s="1"/>
  <c r="CP12" i="94"/>
  <c r="CP12" i="136"/>
  <c r="BS12" i="154"/>
  <c r="CP12" i="118"/>
  <c r="CP39" i="118" s="1"/>
  <c r="CP12" i="95"/>
  <c r="CP12" i="135"/>
  <c r="AG11" i="157"/>
  <c r="AG38" i="157" s="1"/>
  <c r="AG11" i="158"/>
  <c r="AG38" i="158" s="1"/>
  <c r="AG11" i="155"/>
  <c r="AG38" i="155" s="1"/>
  <c r="AG11" i="156"/>
  <c r="AG38" i="156" s="1"/>
  <c r="BD12" i="119"/>
  <c r="BD39" i="119" s="1"/>
  <c r="BD12" i="118"/>
  <c r="BD39" i="118" s="1"/>
  <c r="BD12" i="94"/>
  <c r="BD12" i="95"/>
  <c r="BD12" i="135"/>
  <c r="AG12" i="154"/>
  <c r="BD12" i="138"/>
  <c r="BD39" i="138" s="1"/>
  <c r="BD12" i="137"/>
  <c r="BD39" i="137" s="1"/>
  <c r="BD12" i="136"/>
  <c r="CA29" i="155"/>
  <c r="CA56" i="155" s="1"/>
  <c r="CA29" i="158"/>
  <c r="CA56" i="158" s="1"/>
  <c r="CA29" i="157"/>
  <c r="CA56" i="157" s="1"/>
  <c r="CA29" i="156"/>
  <c r="CA56" i="156" s="1"/>
  <c r="CH17" i="155"/>
  <c r="CH44" i="155" s="1"/>
  <c r="CH17" i="157"/>
  <c r="CH44" i="157" s="1"/>
  <c r="CH17" i="158"/>
  <c r="CH44" i="158" s="1"/>
  <c r="CH17" i="156"/>
  <c r="CH44" i="156" s="1"/>
  <c r="EW18" i="95"/>
  <c r="EW18" i="135"/>
  <c r="EW18" i="136"/>
  <c r="EW18" i="94"/>
  <c r="EW18" i="137"/>
  <c r="EW45" i="137" s="1"/>
  <c r="EW18" i="138"/>
  <c r="EW45" i="138" s="1"/>
  <c r="EW18" i="119"/>
  <c r="EW45" i="119" s="1"/>
  <c r="EW18" i="118"/>
  <c r="EW45" i="118" s="1"/>
  <c r="BJ21" i="157"/>
  <c r="BJ48" i="157" s="1"/>
  <c r="BJ21" i="155"/>
  <c r="BJ48" i="155" s="1"/>
  <c r="BJ21" i="156"/>
  <c r="BJ48" i="156" s="1"/>
  <c r="BJ21" i="158"/>
  <c r="BJ48" i="158" s="1"/>
  <c r="DJ17" i="158"/>
  <c r="DJ44" i="158" s="1"/>
  <c r="DJ17" i="155"/>
  <c r="DJ44" i="155" s="1"/>
  <c r="DJ17" i="156"/>
  <c r="DJ44" i="156" s="1"/>
  <c r="DJ17" i="157"/>
  <c r="DJ44" i="157" s="1"/>
  <c r="CE11" i="156"/>
  <c r="CE38" i="156" s="1"/>
  <c r="CE11" i="158"/>
  <c r="CE38" i="158" s="1"/>
  <c r="CE11" i="157"/>
  <c r="CE38" i="157" s="1"/>
  <c r="CE11" i="155"/>
  <c r="CE38" i="155" s="1"/>
  <c r="BT18" i="154"/>
  <c r="CQ18" i="135"/>
  <c r="CQ18" i="136"/>
  <c r="BR20" i="158"/>
  <c r="BR47" i="158" s="1"/>
  <c r="BR20" i="155"/>
  <c r="BR47" i="155" s="1"/>
  <c r="BR20" i="156"/>
  <c r="BR47" i="156" s="1"/>
  <c r="BR20" i="157"/>
  <c r="BR47" i="157" s="1"/>
  <c r="DC14" i="54"/>
  <c r="DC14" i="118"/>
  <c r="DC41" i="118" s="1"/>
  <c r="DC14" i="137"/>
  <c r="DC41" i="137" s="1"/>
  <c r="DC14" i="119"/>
  <c r="DC41" i="119" s="1"/>
  <c r="DC14" i="94"/>
  <c r="DC14" i="138"/>
  <c r="DC41" i="138" s="1"/>
  <c r="CF14" i="154"/>
  <c r="DC14" i="136"/>
  <c r="DC14" i="95"/>
  <c r="DC14" i="135"/>
  <c r="EF15" i="138"/>
  <c r="EF42" i="138" s="1"/>
  <c r="EF15" i="119"/>
  <c r="EF42" i="119" s="1"/>
  <c r="EF15" i="118"/>
  <c r="EF42" i="118" s="1"/>
  <c r="EF15" i="135"/>
  <c r="EF15" i="137"/>
  <c r="EF42" i="137" s="1"/>
  <c r="EF15" i="95"/>
  <c r="DI15" i="154"/>
  <c r="EF15" i="94"/>
  <c r="EF15" i="136"/>
  <c r="CL15" i="157"/>
  <c r="CL42" i="157" s="1"/>
  <c r="CL15" i="156"/>
  <c r="CL42" i="156" s="1"/>
  <c r="CL15" i="158"/>
  <c r="CL42" i="158" s="1"/>
  <c r="CL15" i="155"/>
  <c r="CL42" i="155" s="1"/>
  <c r="DB12" i="138"/>
  <c r="DB39" i="138" s="1"/>
  <c r="DB12" i="118"/>
  <c r="DB39" i="118" s="1"/>
  <c r="CE12" i="154"/>
  <c r="DB12" i="135"/>
  <c r="DB12" i="94"/>
  <c r="DB12" i="137"/>
  <c r="DB39" i="137" s="1"/>
  <c r="DB12" i="119"/>
  <c r="DB39" i="119" s="1"/>
  <c r="DB12" i="95"/>
  <c r="DB12" i="136"/>
  <c r="BS21" i="118"/>
  <c r="BS48" i="118" s="1"/>
  <c r="BS21" i="95"/>
  <c r="BS21" i="137"/>
  <c r="BS48" i="137" s="1"/>
  <c r="BS21" i="119"/>
  <c r="BS48" i="119" s="1"/>
  <c r="BS21" i="135"/>
  <c r="BS21" i="136"/>
  <c r="BS21" i="94"/>
  <c r="AV21" i="154"/>
  <c r="BS21" i="138"/>
  <c r="BS48" i="138" s="1"/>
  <c r="BU17" i="157"/>
  <c r="BU44" i="157" s="1"/>
  <c r="AS19" i="54"/>
  <c r="AT13" i="54"/>
  <c r="AU10" i="54"/>
  <c r="AU8" i="138"/>
  <c r="AU35" i="138" s="1"/>
  <c r="AU8" i="118"/>
  <c r="AU35" i="118" s="1"/>
  <c r="AU8" i="95"/>
  <c r="AU8" i="119"/>
  <c r="AU35" i="119" s="1"/>
  <c r="AU8" i="136"/>
  <c r="AU8" i="94"/>
  <c r="AU8" i="137"/>
  <c r="AU35" i="137" s="1"/>
  <c r="AU8" i="135"/>
  <c r="X8" i="154"/>
  <c r="BG9" i="138"/>
  <c r="BG36" i="138" s="1"/>
  <c r="BG9" i="95"/>
  <c r="BG9" i="135"/>
  <c r="BG9" i="136"/>
  <c r="BG9" i="94"/>
  <c r="BG9" i="118"/>
  <c r="BG36" i="118" s="1"/>
  <c r="AJ9" i="154"/>
  <c r="BG9" i="137"/>
  <c r="BG36" i="137" s="1"/>
  <c r="BG9" i="119"/>
  <c r="BG36" i="119" s="1"/>
  <c r="BV20" i="54"/>
  <c r="BV20" i="137"/>
  <c r="BV47" i="137" s="1"/>
  <c r="BV20" i="95"/>
  <c r="BV20" i="135"/>
  <c r="BV20" i="136"/>
  <c r="BV20" i="94"/>
  <c r="BV20" i="138"/>
  <c r="BV47" i="138" s="1"/>
  <c r="BV20" i="118"/>
  <c r="BV47" i="118" s="1"/>
  <c r="AY20" i="154"/>
  <c r="BV20" i="119"/>
  <c r="BV47" i="119" s="1"/>
  <c r="BS29" i="95"/>
  <c r="BS29" i="135"/>
  <c r="BS29" i="136"/>
  <c r="BS29" i="94"/>
  <c r="BS29" i="138"/>
  <c r="BS56" i="138" s="1"/>
  <c r="BS29" i="118"/>
  <c r="BS56" i="118" s="1"/>
  <c r="BS29" i="119"/>
  <c r="BS56" i="119" s="1"/>
  <c r="AV29" i="154"/>
  <c r="BS29" i="137"/>
  <c r="BS56" i="137" s="1"/>
  <c r="BL23" i="137"/>
  <c r="BL50" i="137" s="1"/>
  <c r="BL23" i="138"/>
  <c r="BL50" i="138" s="1"/>
  <c r="BL23" i="118"/>
  <c r="BL50" i="118" s="1"/>
  <c r="BL23" i="136"/>
  <c r="BL23" i="135"/>
  <c r="BL23" i="94"/>
  <c r="BL23" i="95"/>
  <c r="AO23" i="154"/>
  <c r="BL23" i="119"/>
  <c r="BL50" i="119" s="1"/>
  <c r="BM29" i="138"/>
  <c r="BM56" i="138" s="1"/>
  <c r="BM29" i="119"/>
  <c r="BM56" i="119" s="1"/>
  <c r="BM29" i="136"/>
  <c r="BM29" i="94"/>
  <c r="BM29" i="137"/>
  <c r="BM56" i="137" s="1"/>
  <c r="BM29" i="95"/>
  <c r="BM29" i="118"/>
  <c r="BM56" i="118" s="1"/>
  <c r="BM29" i="135"/>
  <c r="AP29" i="154"/>
  <c r="BJ20" i="54"/>
  <c r="BJ20" i="138"/>
  <c r="BJ47" i="138" s="1"/>
  <c r="BJ20" i="137"/>
  <c r="BJ47" i="137" s="1"/>
  <c r="BJ20" i="118"/>
  <c r="BJ47" i="118" s="1"/>
  <c r="BJ20" i="135"/>
  <c r="BJ20" i="136"/>
  <c r="BJ20" i="94"/>
  <c r="BJ20" i="95"/>
  <c r="AM20" i="154"/>
  <c r="BJ20" i="119"/>
  <c r="BJ47" i="119" s="1"/>
  <c r="BV26" i="54"/>
  <c r="BH11" i="54"/>
  <c r="BH11" i="138"/>
  <c r="BH38" i="138" s="1"/>
  <c r="BH11" i="119"/>
  <c r="BH38" i="119" s="1"/>
  <c r="BH11" i="137"/>
  <c r="BH38" i="137" s="1"/>
  <c r="BH11" i="95"/>
  <c r="BH11" i="135"/>
  <c r="BH11" i="136"/>
  <c r="BH11" i="94"/>
  <c r="AK11" i="154"/>
  <c r="BH11" i="118"/>
  <c r="BH38" i="118" s="1"/>
  <c r="BT27" i="138"/>
  <c r="BT54" i="138" s="1"/>
  <c r="BT27" i="95"/>
  <c r="BT27" i="137"/>
  <c r="BT54" i="137" s="1"/>
  <c r="BT27" i="136"/>
  <c r="BT27" i="94"/>
  <c r="AW27" i="154"/>
  <c r="BT27" i="135"/>
  <c r="BT27" i="119"/>
  <c r="BT54" i="119" s="1"/>
  <c r="BT27" i="118"/>
  <c r="BT54" i="118" s="1"/>
  <c r="BC25" i="138"/>
  <c r="BC52" i="138" s="1"/>
  <c r="BC25" i="135"/>
  <c r="AF25" i="154"/>
  <c r="BC25" i="136"/>
  <c r="BC25" i="95"/>
  <c r="BC25" i="94"/>
  <c r="BC25" i="119"/>
  <c r="BC52" i="119" s="1"/>
  <c r="BC25" i="137"/>
  <c r="BC52" i="137" s="1"/>
  <c r="BC25" i="118"/>
  <c r="BC52" i="118" s="1"/>
  <c r="BD27" i="138"/>
  <c r="BD54" i="138" s="1"/>
  <c r="BD27" i="137"/>
  <c r="BD54" i="137" s="1"/>
  <c r="BD27" i="119"/>
  <c r="BD54" i="119" s="1"/>
  <c r="BD27" i="94"/>
  <c r="BD27" i="136"/>
  <c r="AG27" i="154"/>
  <c r="BD27" i="118"/>
  <c r="BD54" i="118" s="1"/>
  <c r="BD27" i="95"/>
  <c r="BD27" i="135"/>
  <c r="CY17" i="54"/>
  <c r="CY17" i="119"/>
  <c r="CY44" i="119" s="1"/>
  <c r="CY17" i="137"/>
  <c r="CY44" i="137" s="1"/>
  <c r="CY17" i="136"/>
  <c r="CB17" i="154"/>
  <c r="CY17" i="135"/>
  <c r="CY17" i="138"/>
  <c r="CY44" i="138" s="1"/>
  <c r="CY17" i="94"/>
  <c r="CY17" i="95"/>
  <c r="CY17" i="118"/>
  <c r="CY44" i="118" s="1"/>
  <c r="CS11" i="54"/>
  <c r="CS11" i="118"/>
  <c r="CS38" i="118" s="1"/>
  <c r="CS11" i="138"/>
  <c r="CS38" i="138" s="1"/>
  <c r="CS11" i="136"/>
  <c r="BV11" i="154"/>
  <c r="CS11" i="95"/>
  <c r="CS11" i="135"/>
  <c r="CS11" i="94"/>
  <c r="CS11" i="119"/>
  <c r="CS38" i="119" s="1"/>
  <c r="CS11" i="137"/>
  <c r="CS38" i="137" s="1"/>
  <c r="CH27" i="95"/>
  <c r="CH27" i="135"/>
  <c r="CH27" i="136"/>
  <c r="CH27" i="94"/>
  <c r="CH27" i="137"/>
  <c r="CH54" i="137" s="1"/>
  <c r="BK27" i="154"/>
  <c r="CH27" i="119"/>
  <c r="CH54" i="119" s="1"/>
  <c r="CH27" i="118"/>
  <c r="CH54" i="118" s="1"/>
  <c r="CH27" i="138"/>
  <c r="CH54" i="138" s="1"/>
  <c r="CK14" i="54"/>
  <c r="CK14" i="138"/>
  <c r="CK41" i="138" s="1"/>
  <c r="CK14" i="94"/>
  <c r="CK14" i="135"/>
  <c r="CK14" i="136"/>
  <c r="CK14" i="119"/>
  <c r="CK41" i="119" s="1"/>
  <c r="CK14" i="95"/>
  <c r="CK14" i="137"/>
  <c r="CK41" i="137" s="1"/>
  <c r="CK14" i="118"/>
  <c r="CK41" i="118" s="1"/>
  <c r="BN14" i="154"/>
  <c r="CO29" i="137"/>
  <c r="CO56" i="137" s="1"/>
  <c r="CO29" i="119"/>
  <c r="CO56" i="119" s="1"/>
  <c r="CO29" i="135"/>
  <c r="CO29" i="138"/>
  <c r="CO56" i="138" s="1"/>
  <c r="CO29" i="118"/>
  <c r="CO56" i="118" s="1"/>
  <c r="CO29" i="136"/>
  <c r="CO29" i="95"/>
  <c r="CO29" i="94"/>
  <c r="BR29" i="154"/>
  <c r="CD14" i="54"/>
  <c r="CD14" i="137"/>
  <c r="CD41" i="137" s="1"/>
  <c r="CD14" i="136"/>
  <c r="CD14" i="138"/>
  <c r="CD41" i="138" s="1"/>
  <c r="CD14" i="118"/>
  <c r="CD41" i="118" s="1"/>
  <c r="CD14" i="94"/>
  <c r="BG14" i="154"/>
  <c r="CD14" i="135"/>
  <c r="CD14" i="95"/>
  <c r="CD14" i="119"/>
  <c r="CD41" i="119" s="1"/>
  <c r="CE26" i="54"/>
  <c r="CM14" i="54"/>
  <c r="CM14" i="137"/>
  <c r="CM41" i="137" s="1"/>
  <c r="CM14" i="118"/>
  <c r="CM41" i="118" s="1"/>
  <c r="CM14" i="138"/>
  <c r="CM41" i="138" s="1"/>
  <c r="CM14" i="136"/>
  <c r="CM14" i="94"/>
  <c r="CM14" i="119"/>
  <c r="CM41" i="119" s="1"/>
  <c r="CM14" i="135"/>
  <c r="BP14" i="154"/>
  <c r="CM14" i="95"/>
  <c r="CK28" i="54"/>
  <c r="CF14" i="54"/>
  <c r="CF14" i="138"/>
  <c r="CF41" i="138" s="1"/>
  <c r="CF14" i="137"/>
  <c r="CF41" i="137" s="1"/>
  <c r="CF14" i="119"/>
  <c r="CF41" i="119" s="1"/>
  <c r="CF14" i="118"/>
  <c r="CF41" i="118" s="1"/>
  <c r="CF14" i="135"/>
  <c r="CF14" i="136"/>
  <c r="CF14" i="94"/>
  <c r="BI14" i="154"/>
  <c r="CF14" i="95"/>
  <c r="CT20" i="54"/>
  <c r="CT20" i="138"/>
  <c r="CT47" i="138" s="1"/>
  <c r="CT20" i="137"/>
  <c r="CT47" i="137" s="1"/>
  <c r="CT20" i="119"/>
  <c r="CT47" i="119" s="1"/>
  <c r="CT20" i="95"/>
  <c r="CT20" i="135"/>
  <c r="CT20" i="136"/>
  <c r="CT20" i="94"/>
  <c r="CT20" i="118"/>
  <c r="CT47" i="118" s="1"/>
  <c r="BW20" i="154"/>
  <c r="CE20" i="54"/>
  <c r="CE20" i="118"/>
  <c r="CE47" i="118" s="1"/>
  <c r="CE20" i="95"/>
  <c r="CE20" i="119"/>
  <c r="CE47" i="119" s="1"/>
  <c r="CE20" i="135"/>
  <c r="BH20" i="154"/>
  <c r="CE20" i="137"/>
  <c r="CE47" i="137" s="1"/>
  <c r="CE20" i="136"/>
  <c r="CE20" i="138"/>
  <c r="CE47" i="138" s="1"/>
  <c r="CE20" i="94"/>
  <c r="CF20" i="54"/>
  <c r="CF20" i="138"/>
  <c r="CF47" i="138" s="1"/>
  <c r="CF20" i="118"/>
  <c r="CF47" i="118" s="1"/>
  <c r="CF20" i="95"/>
  <c r="CF20" i="136"/>
  <c r="CF20" i="94"/>
  <c r="CF20" i="119"/>
  <c r="CF47" i="119" s="1"/>
  <c r="CF20" i="137"/>
  <c r="CF47" i="137" s="1"/>
  <c r="CF20" i="135"/>
  <c r="BI20" i="154"/>
  <c r="DF11" i="54"/>
  <c r="DF11" i="138"/>
  <c r="DF38" i="138" s="1"/>
  <c r="DF11" i="137"/>
  <c r="DF38" i="137" s="1"/>
  <c r="CI11" i="154"/>
  <c r="DF11" i="118"/>
  <c r="DF38" i="118" s="1"/>
  <c r="DF11" i="135"/>
  <c r="DF11" i="94"/>
  <c r="DF11" i="136"/>
  <c r="DF11" i="119"/>
  <c r="DF38" i="119" s="1"/>
  <c r="DF11" i="95"/>
  <c r="DB24" i="54"/>
  <c r="EB14" i="54"/>
  <c r="EB14" i="138"/>
  <c r="EB41" i="138" s="1"/>
  <c r="EB14" i="95"/>
  <c r="EB14" i="136"/>
  <c r="DE14" i="154"/>
  <c r="EB14" i="135"/>
  <c r="EB14" i="94"/>
  <c r="EB14" i="137"/>
  <c r="EB41" i="137" s="1"/>
  <c r="EB14" i="119"/>
  <c r="EB41" i="119" s="1"/>
  <c r="EB14" i="118"/>
  <c r="EB41" i="118" s="1"/>
  <c r="DQ9" i="138"/>
  <c r="DQ36" i="138" s="1"/>
  <c r="DQ9" i="135"/>
  <c r="DQ9" i="136"/>
  <c r="DQ9" i="94"/>
  <c r="DQ9" i="119"/>
  <c r="DQ36" i="119" s="1"/>
  <c r="DQ9" i="95"/>
  <c r="CT9" i="154"/>
  <c r="DQ9" i="118"/>
  <c r="DQ36" i="118" s="1"/>
  <c r="DQ9" i="137"/>
  <c r="DQ36" i="137" s="1"/>
  <c r="DU27" i="119"/>
  <c r="DU54" i="119" s="1"/>
  <c r="DU27" i="137"/>
  <c r="DU54" i="137" s="1"/>
  <c r="CX27" i="154"/>
  <c r="DU27" i="138"/>
  <c r="DU54" i="138" s="1"/>
  <c r="DU27" i="135"/>
  <c r="DU27" i="95"/>
  <c r="DU27" i="94"/>
  <c r="DU27" i="118"/>
  <c r="DU54" i="118" s="1"/>
  <c r="DU27" i="136"/>
  <c r="DN17" i="54"/>
  <c r="CQ17" i="154"/>
  <c r="DN17" i="118"/>
  <c r="DN44" i="118" s="1"/>
  <c r="DN17" i="94"/>
  <c r="DN17" i="136"/>
  <c r="DN17" i="138"/>
  <c r="DN44" i="138" s="1"/>
  <c r="DN17" i="137"/>
  <c r="DN44" i="137" s="1"/>
  <c r="DN17" i="119"/>
  <c r="DN44" i="119" s="1"/>
  <c r="DN17" i="135"/>
  <c r="DN17" i="95"/>
  <c r="DX9" i="118"/>
  <c r="DX36" i="118" s="1"/>
  <c r="DX9" i="136"/>
  <c r="DX9" i="138"/>
  <c r="DX36" i="138" s="1"/>
  <c r="DX9" i="137"/>
  <c r="DX36" i="137" s="1"/>
  <c r="DA9" i="154"/>
  <c r="DX9" i="95"/>
  <c r="DX9" i="94"/>
  <c r="DX9" i="119"/>
  <c r="DX36" i="119" s="1"/>
  <c r="DX9" i="135"/>
  <c r="DO11" i="54"/>
  <c r="DO11" i="138"/>
  <c r="DO38" i="138" s="1"/>
  <c r="DO11" i="119"/>
  <c r="DO38" i="119" s="1"/>
  <c r="DO11" i="118"/>
  <c r="DO38" i="118" s="1"/>
  <c r="DO11" i="135"/>
  <c r="DO11" i="95"/>
  <c r="DO11" i="94"/>
  <c r="CR11" i="154"/>
  <c r="DO11" i="137"/>
  <c r="DO38" i="137" s="1"/>
  <c r="DO11" i="136"/>
  <c r="EA23" i="119"/>
  <c r="EA50" i="119" s="1"/>
  <c r="DD23" i="154"/>
  <c r="EA23" i="137"/>
  <c r="EA50" i="137" s="1"/>
  <c r="EA23" i="135"/>
  <c r="EA23" i="95"/>
  <c r="EA23" i="136"/>
  <c r="EA23" i="138"/>
  <c r="EA50" i="138" s="1"/>
  <c r="EA23" i="94"/>
  <c r="EA23" i="118"/>
  <c r="EA50" i="118" s="1"/>
  <c r="DZ25" i="118"/>
  <c r="DZ52" i="118" s="1"/>
  <c r="DC25" i="154"/>
  <c r="DZ25" i="95"/>
  <c r="DZ25" i="119"/>
  <c r="DZ52" i="119" s="1"/>
  <c r="DZ25" i="138"/>
  <c r="DZ52" i="138" s="1"/>
  <c r="DZ25" i="94"/>
  <c r="DZ25" i="137"/>
  <c r="DZ52" i="137" s="1"/>
  <c r="DZ25" i="135"/>
  <c r="DZ25" i="136"/>
  <c r="EE11" i="54"/>
  <c r="EE11" i="137"/>
  <c r="EE38" i="137" s="1"/>
  <c r="EE11" i="136"/>
  <c r="DH11" i="154"/>
  <c r="EE11" i="118"/>
  <c r="EE38" i="118" s="1"/>
  <c r="EE11" i="138"/>
  <c r="EE38" i="138" s="1"/>
  <c r="EE11" i="135"/>
  <c r="EE11" i="119"/>
  <c r="EE38" i="119" s="1"/>
  <c r="EE11" i="95"/>
  <c r="EE11" i="94"/>
  <c r="EH14" i="54"/>
  <c r="EH14" i="118"/>
  <c r="EH41" i="118" s="1"/>
  <c r="EH14" i="119"/>
  <c r="EH41" i="119" s="1"/>
  <c r="EH14" i="137"/>
  <c r="EH41" i="137" s="1"/>
  <c r="EH14" i="136"/>
  <c r="DK14" i="154"/>
  <c r="EH14" i="135"/>
  <c r="EH14" i="94"/>
  <c r="EH14" i="95"/>
  <c r="EH14" i="138"/>
  <c r="EH41" i="138" s="1"/>
  <c r="ET25" i="138"/>
  <c r="ET52" i="138" s="1"/>
  <c r="ET25" i="119"/>
  <c r="ET52" i="119" s="1"/>
  <c r="ET25" i="95"/>
  <c r="ET25" i="137"/>
  <c r="ET52" i="137" s="1"/>
  <c r="ET25" i="135"/>
  <c r="ET25" i="136"/>
  <c r="ET25" i="94"/>
  <c r="ET25" i="118"/>
  <c r="ET52" i="118" s="1"/>
  <c r="FB17" i="54"/>
  <c r="FB17" i="138"/>
  <c r="FB44" i="138" s="1"/>
  <c r="FB17" i="137"/>
  <c r="FB44" i="137" s="1"/>
  <c r="FB17" i="136"/>
  <c r="FB17" i="94"/>
  <c r="FB17" i="95"/>
  <c r="FB17" i="135"/>
  <c r="FB17" i="119"/>
  <c r="FB44" i="119" s="1"/>
  <c r="FB17" i="118"/>
  <c r="FB44" i="118" s="1"/>
  <c r="EI9" i="138"/>
  <c r="EI36" i="138" s="1"/>
  <c r="EI9" i="95"/>
  <c r="EI9" i="135"/>
  <c r="EI9" i="136"/>
  <c r="EI9" i="94"/>
  <c r="EI9" i="137"/>
  <c r="EI36" i="137" s="1"/>
  <c r="EI9" i="119"/>
  <c r="EI36" i="119" s="1"/>
  <c r="EI9" i="118"/>
  <c r="EI36" i="118" s="1"/>
  <c r="DL9" i="154"/>
  <c r="EK20" i="54"/>
  <c r="EK20" i="137"/>
  <c r="EK47" i="137" s="1"/>
  <c r="EK20" i="119"/>
  <c r="EK47" i="119" s="1"/>
  <c r="EK20" i="138"/>
  <c r="EK47" i="138" s="1"/>
  <c r="EK20" i="94"/>
  <c r="EK20" i="135"/>
  <c r="EK20" i="95"/>
  <c r="DN20" i="154"/>
  <c r="EK20" i="136"/>
  <c r="EK20" i="118"/>
  <c r="EK47" i="118" s="1"/>
  <c r="EZ9" i="137"/>
  <c r="EZ36" i="137" s="1"/>
  <c r="EZ9" i="138"/>
  <c r="EZ36" i="138" s="1"/>
  <c r="EZ9" i="118"/>
  <c r="EZ36" i="118" s="1"/>
  <c r="EZ9" i="136"/>
  <c r="EZ9" i="135"/>
  <c r="EZ9" i="95"/>
  <c r="EZ9" i="119"/>
  <c r="EZ36" i="119" s="1"/>
  <c r="EZ9" i="94"/>
  <c r="ET29" i="119"/>
  <c r="ET56" i="119" s="1"/>
  <c r="ET29" i="137"/>
  <c r="ET56" i="137" s="1"/>
  <c r="ET29" i="95"/>
  <c r="ET29" i="138"/>
  <c r="ET56" i="138" s="1"/>
  <c r="ET29" i="94"/>
  <c r="ET29" i="135"/>
  <c r="ET29" i="136"/>
  <c r="ET29" i="118"/>
  <c r="ET56" i="118" s="1"/>
  <c r="EU14" i="54"/>
  <c r="EU14" i="138"/>
  <c r="EU41" i="138" s="1"/>
  <c r="EU14" i="95"/>
  <c r="EU14" i="119"/>
  <c r="EU41" i="119" s="1"/>
  <c r="EU14" i="118"/>
  <c r="EU41" i="118" s="1"/>
  <c r="EU14" i="135"/>
  <c r="EU14" i="136"/>
  <c r="EU14" i="94"/>
  <c r="EU14" i="137"/>
  <c r="EU41" i="137" s="1"/>
  <c r="EN27" i="138"/>
  <c r="EN54" i="138" s="1"/>
  <c r="DQ27" i="154"/>
  <c r="EN27" i="135"/>
  <c r="EN27" i="95"/>
  <c r="EN27" i="94"/>
  <c r="EN27" i="119"/>
  <c r="EN54" i="119" s="1"/>
  <c r="EN27" i="118"/>
  <c r="EN54" i="118" s="1"/>
  <c r="EN27" i="137"/>
  <c r="EN54" i="137" s="1"/>
  <c r="EN27" i="136"/>
  <c r="ER14" i="54"/>
  <c r="ER14" i="119"/>
  <c r="ER41" i="119" s="1"/>
  <c r="ER14" i="118"/>
  <c r="ER41" i="118" s="1"/>
  <c r="ER14" i="135"/>
  <c r="ER14" i="95"/>
  <c r="ER14" i="136"/>
  <c r="ER14" i="137"/>
  <c r="ER41" i="137" s="1"/>
  <c r="ER14" i="94"/>
  <c r="ER14" i="138"/>
  <c r="ER41" i="138" s="1"/>
  <c r="FC9" i="95"/>
  <c r="FC9" i="138"/>
  <c r="FC36" i="138" s="1"/>
  <c r="FC9" i="137"/>
  <c r="FC36" i="137" s="1"/>
  <c r="FC9" i="119"/>
  <c r="FC36" i="119" s="1"/>
  <c r="FC9" i="135"/>
  <c r="FC9" i="136"/>
  <c r="FC9" i="94"/>
  <c r="FC9" i="118"/>
  <c r="FC36" i="118" s="1"/>
  <c r="EL11" i="54"/>
  <c r="EL11" i="138"/>
  <c r="EL38" i="138" s="1"/>
  <c r="EL11" i="137"/>
  <c r="EL38" i="137" s="1"/>
  <c r="EL11" i="119"/>
  <c r="EL38" i="119" s="1"/>
  <c r="DO11" i="154"/>
  <c r="EL11" i="94"/>
  <c r="EL11" i="118"/>
  <c r="EL38" i="118" s="1"/>
  <c r="EL11" i="135"/>
  <c r="EL11" i="95"/>
  <c r="EL11" i="136"/>
  <c r="CI8" i="158"/>
  <c r="CI35" i="158" s="1"/>
  <c r="CI8" i="155"/>
  <c r="CI35" i="155" s="1"/>
  <c r="CI8" i="157"/>
  <c r="CI35" i="157" s="1"/>
  <c r="CI8" i="156"/>
  <c r="CI35" i="156" s="1"/>
  <c r="CV24" i="54"/>
  <c r="CV9" i="118"/>
  <c r="CV36" i="118" s="1"/>
  <c r="CV9" i="136"/>
  <c r="CV9" i="119"/>
  <c r="CV36" i="119" s="1"/>
  <c r="CV9" i="94"/>
  <c r="CV9" i="138"/>
  <c r="CV36" i="138" s="1"/>
  <c r="CV9" i="95"/>
  <c r="CV9" i="137"/>
  <c r="CV36" i="137" s="1"/>
  <c r="BY9" i="154"/>
  <c r="CV9" i="135"/>
  <c r="CD8" i="156"/>
  <c r="CD35" i="156" s="1"/>
  <c r="CD8" i="155"/>
  <c r="CD35" i="155" s="1"/>
  <c r="CD8" i="157"/>
  <c r="CD35" i="157" s="1"/>
  <c r="CD8" i="158"/>
  <c r="CD35" i="158" s="1"/>
  <c r="EH24" i="54"/>
  <c r="EH9" i="137"/>
  <c r="EH36" i="137" s="1"/>
  <c r="EH9" i="119"/>
  <c r="EH36" i="119" s="1"/>
  <c r="EH9" i="118"/>
  <c r="EH36" i="118" s="1"/>
  <c r="DK9" i="154"/>
  <c r="EH9" i="135"/>
  <c r="EH9" i="138"/>
  <c r="EH36" i="138" s="1"/>
  <c r="EH9" i="136"/>
  <c r="EH9" i="95"/>
  <c r="EH9" i="94"/>
  <c r="FF12" i="118"/>
  <c r="FF39" i="118" s="1"/>
  <c r="FF12" i="137"/>
  <c r="FF39" i="137" s="1"/>
  <c r="FF12" i="119"/>
  <c r="FF39" i="119" s="1"/>
  <c r="FF12" i="135"/>
  <c r="FF12" i="138"/>
  <c r="FF39" i="138" s="1"/>
  <c r="FF12" i="94"/>
  <c r="FF12" i="136"/>
  <c r="FF12" i="95"/>
  <c r="DL14" i="54"/>
  <c r="DL14" i="138"/>
  <c r="DL41" i="138" s="1"/>
  <c r="DL14" i="94"/>
  <c r="DL14" i="136"/>
  <c r="DL14" i="137"/>
  <c r="DL41" i="137" s="1"/>
  <c r="DL14" i="119"/>
  <c r="DL41" i="119" s="1"/>
  <c r="CO14" i="154"/>
  <c r="DL14" i="135"/>
  <c r="DL14" i="118"/>
  <c r="DL41" i="118" s="1"/>
  <c r="DL14" i="95"/>
  <c r="DT14" i="54"/>
  <c r="DT14" i="138"/>
  <c r="DT41" i="138" s="1"/>
  <c r="DT14" i="95"/>
  <c r="DT14" i="137"/>
  <c r="DT41" i="137" s="1"/>
  <c r="DT14" i="118"/>
  <c r="DT41" i="118" s="1"/>
  <c r="DT14" i="136"/>
  <c r="DT14" i="94"/>
  <c r="CW14" i="154"/>
  <c r="DT14" i="119"/>
  <c r="DT41" i="119" s="1"/>
  <c r="DT14" i="135"/>
  <c r="DT9" i="138"/>
  <c r="DT36" i="138" s="1"/>
  <c r="DT9" i="137"/>
  <c r="DT36" i="137" s="1"/>
  <c r="DT9" i="95"/>
  <c r="CW9" i="154"/>
  <c r="DT24" i="54"/>
  <c r="DT9" i="135"/>
  <c r="DT9" i="136"/>
  <c r="DT9" i="119"/>
  <c r="DT36" i="119" s="1"/>
  <c r="DT9" i="118"/>
  <c r="DT36" i="118" s="1"/>
  <c r="DT9" i="94"/>
  <c r="DT22" i="54"/>
  <c r="CB8" i="157"/>
  <c r="CB35" i="157" s="1"/>
  <c r="CB8" i="156"/>
  <c r="CB35" i="156" s="1"/>
  <c r="CB8" i="158"/>
  <c r="CB35" i="158" s="1"/>
  <c r="CB8" i="155"/>
  <c r="CB35" i="155" s="1"/>
  <c r="FE24" i="54"/>
  <c r="FE9" i="138"/>
  <c r="FE36" i="138" s="1"/>
  <c r="FE9" i="137"/>
  <c r="FE36" i="137" s="1"/>
  <c r="FE9" i="119"/>
  <c r="FE36" i="119" s="1"/>
  <c r="FE9" i="94"/>
  <c r="FE9" i="118"/>
  <c r="FE36" i="118" s="1"/>
  <c r="FE9" i="135"/>
  <c r="FE9" i="136"/>
  <c r="FE22" i="54"/>
  <c r="FE26" i="54"/>
  <c r="FE9" i="95"/>
  <c r="FE28" i="54"/>
  <c r="EP15" i="135"/>
  <c r="DS15" i="154"/>
  <c r="EP15" i="119"/>
  <c r="EP42" i="119" s="1"/>
  <c r="EP15" i="136"/>
  <c r="EP15" i="137"/>
  <c r="EP42" i="137" s="1"/>
  <c r="EP15" i="94"/>
  <c r="EP15" i="118"/>
  <c r="EP42" i="118" s="1"/>
  <c r="EP15" i="95"/>
  <c r="EP15" i="138"/>
  <c r="EP42" i="138" s="1"/>
  <c r="CM8" i="157"/>
  <c r="CM35" i="157" s="1"/>
  <c r="CM8" i="158"/>
  <c r="CM35" i="158" s="1"/>
  <c r="CM8" i="155"/>
  <c r="CM35" i="155" s="1"/>
  <c r="CM8" i="156"/>
  <c r="CM35" i="156" s="1"/>
  <c r="EA20" i="119"/>
  <c r="EA47" i="119" s="1"/>
  <c r="EA20" i="94"/>
  <c r="EA20" i="118"/>
  <c r="EA47" i="118" s="1"/>
  <c r="EA20" i="135"/>
  <c r="DD20" i="154"/>
  <c r="EA20" i="95"/>
  <c r="EA20" i="137"/>
  <c r="EA47" i="137" s="1"/>
  <c r="EA20" i="138"/>
  <c r="EA47" i="138" s="1"/>
  <c r="EA20" i="136"/>
  <c r="EA20" i="54"/>
  <c r="DI8" i="155"/>
  <c r="DI35" i="155" s="1"/>
  <c r="DI8" i="156"/>
  <c r="DI35" i="156" s="1"/>
  <c r="DI8" i="158"/>
  <c r="DI35" i="158" s="1"/>
  <c r="DI8" i="157"/>
  <c r="DI35" i="157" s="1"/>
  <c r="FA14" i="54"/>
  <c r="FA14" i="138"/>
  <c r="FA41" i="138" s="1"/>
  <c r="FA14" i="119"/>
  <c r="FA41" i="119" s="1"/>
  <c r="FA14" i="118"/>
  <c r="FA41" i="118" s="1"/>
  <c r="FA14" i="135"/>
  <c r="FA14" i="95"/>
  <c r="FA14" i="137"/>
  <c r="FA41" i="137" s="1"/>
  <c r="FA14" i="136"/>
  <c r="FA14" i="94"/>
  <c r="CB20" i="138"/>
  <c r="CB47" i="138" s="1"/>
  <c r="CB20" i="137"/>
  <c r="CB47" i="137" s="1"/>
  <c r="CB20" i="135"/>
  <c r="CB20" i="119"/>
  <c r="CB47" i="119" s="1"/>
  <c r="CB20" i="118"/>
  <c r="CB47" i="118" s="1"/>
  <c r="CB20" i="95"/>
  <c r="CB20" i="136"/>
  <c r="BE20" i="154"/>
  <c r="CB20" i="94"/>
  <c r="CB20" i="54"/>
  <c r="BD17" i="156"/>
  <c r="BD44" i="156" s="1"/>
  <c r="BD17" i="155"/>
  <c r="BD44" i="155" s="1"/>
  <c r="BD17" i="157"/>
  <c r="BD44" i="157" s="1"/>
  <c r="BD17" i="158"/>
  <c r="BD44" i="158" s="1"/>
  <c r="AN29" i="156"/>
  <c r="AN56" i="156" s="1"/>
  <c r="AN29" i="158"/>
  <c r="AN56" i="158" s="1"/>
  <c r="AN29" i="155"/>
  <c r="AN56" i="155" s="1"/>
  <c r="AN29" i="157"/>
  <c r="AN56" i="157" s="1"/>
  <c r="CZ14" i="155"/>
  <c r="CZ41" i="155" s="1"/>
  <c r="CZ14" i="158"/>
  <c r="CZ41" i="158" s="1"/>
  <c r="CZ14" i="157"/>
  <c r="CZ41" i="157" s="1"/>
  <c r="CZ14" i="156"/>
  <c r="CZ41" i="156" s="1"/>
  <c r="DU14" i="54"/>
  <c r="DU14" i="119"/>
  <c r="DU41" i="119" s="1"/>
  <c r="DU14" i="137"/>
  <c r="DU41" i="137" s="1"/>
  <c r="DU14" i="94"/>
  <c r="DU14" i="138"/>
  <c r="DU41" i="138" s="1"/>
  <c r="DU14" i="118"/>
  <c r="DU41" i="118" s="1"/>
  <c r="DU14" i="135"/>
  <c r="DU14" i="136"/>
  <c r="DU14" i="95"/>
  <c r="CX14" i="154"/>
  <c r="BC20" i="157"/>
  <c r="BC47" i="157" s="1"/>
  <c r="BC20" i="156"/>
  <c r="BC47" i="156" s="1"/>
  <c r="BC20" i="158"/>
  <c r="BC47" i="158" s="1"/>
  <c r="BC20" i="155"/>
  <c r="BC47" i="155" s="1"/>
  <c r="CP8" i="156"/>
  <c r="CP35" i="156" s="1"/>
  <c r="CP8" i="158"/>
  <c r="CP35" i="158" s="1"/>
  <c r="CP8" i="155"/>
  <c r="CP35" i="155" s="1"/>
  <c r="CP8" i="157"/>
  <c r="CP35" i="157" s="1"/>
  <c r="CD9" i="119"/>
  <c r="CD36" i="119" s="1"/>
  <c r="CD9" i="137"/>
  <c r="CD36" i="137" s="1"/>
  <c r="CD9" i="138"/>
  <c r="CD36" i="138" s="1"/>
  <c r="CD9" i="136"/>
  <c r="CD9" i="135"/>
  <c r="CD9" i="95"/>
  <c r="CD9" i="118"/>
  <c r="CD36" i="118" s="1"/>
  <c r="CD9" i="94"/>
  <c r="BG9" i="154"/>
  <c r="BJ20" i="156"/>
  <c r="BJ47" i="156" s="1"/>
  <c r="BJ20" i="158"/>
  <c r="BJ47" i="158" s="1"/>
  <c r="BJ20" i="155"/>
  <c r="BJ47" i="155" s="1"/>
  <c r="BJ20" i="157"/>
  <c r="BJ47" i="157" s="1"/>
  <c r="BC15" i="138"/>
  <c r="BC42" i="138" s="1"/>
  <c r="BC15" i="137"/>
  <c r="BC42" i="137" s="1"/>
  <c r="BC15" i="95"/>
  <c r="BC15" i="135"/>
  <c r="BC15" i="136"/>
  <c r="BC15" i="94"/>
  <c r="BC15" i="118"/>
  <c r="BC42" i="118" s="1"/>
  <c r="BC15" i="119"/>
  <c r="BC42" i="119" s="1"/>
  <c r="AF15" i="154"/>
  <c r="FD14" i="54"/>
  <c r="FD14" i="138"/>
  <c r="FD41" i="138" s="1"/>
  <c r="FD14" i="137"/>
  <c r="FD41" i="137" s="1"/>
  <c r="FD14" i="119"/>
  <c r="FD41" i="119" s="1"/>
  <c r="FD14" i="118"/>
  <c r="FD41" i="118" s="1"/>
  <c r="FD14" i="95"/>
  <c r="FD14" i="135"/>
  <c r="FD14" i="94"/>
  <c r="FD14" i="136"/>
  <c r="EI12" i="119"/>
  <c r="EI39" i="119" s="1"/>
  <c r="EI12" i="94"/>
  <c r="EI12" i="118"/>
  <c r="EI39" i="118" s="1"/>
  <c r="EI12" i="136"/>
  <c r="DL12" i="154"/>
  <c r="EI12" i="137"/>
  <c r="EI39" i="137" s="1"/>
  <c r="EI12" i="95"/>
  <c r="EI12" i="138"/>
  <c r="EI39" i="138" s="1"/>
  <c r="EI12" i="135"/>
  <c r="BX8" i="155"/>
  <c r="BX35" i="155" s="1"/>
  <c r="BX8" i="158"/>
  <c r="BX35" i="158" s="1"/>
  <c r="BX8" i="156"/>
  <c r="BX35" i="156" s="1"/>
  <c r="BX8" i="157"/>
  <c r="BX35" i="157" s="1"/>
  <c r="AP11" i="155"/>
  <c r="AP38" i="155" s="1"/>
  <c r="AP11" i="158"/>
  <c r="AP38" i="158" s="1"/>
  <c r="AP11" i="157"/>
  <c r="AP38" i="157" s="1"/>
  <c r="AP11" i="156"/>
  <c r="AP38" i="156" s="1"/>
  <c r="AV14" i="155"/>
  <c r="AV41" i="155" s="1"/>
  <c r="AV14" i="156"/>
  <c r="AV41" i="156" s="1"/>
  <c r="AV14" i="157"/>
  <c r="AV41" i="157" s="1"/>
  <c r="AV14" i="158"/>
  <c r="AV41" i="158" s="1"/>
  <c r="DJ8" i="156"/>
  <c r="DJ35" i="156" s="1"/>
  <c r="DJ8" i="155"/>
  <c r="DJ35" i="155" s="1"/>
  <c r="DJ8" i="158"/>
  <c r="DJ35" i="158" s="1"/>
  <c r="DJ8" i="157"/>
  <c r="DJ35" i="157" s="1"/>
  <c r="DR8" i="155"/>
  <c r="DR35" i="155" s="1"/>
  <c r="DR8" i="157"/>
  <c r="DR35" i="157" s="1"/>
  <c r="DR8" i="156"/>
  <c r="DR35" i="156" s="1"/>
  <c r="DR8" i="158"/>
  <c r="DR35" i="158" s="1"/>
  <c r="EW20" i="138"/>
  <c r="EW47" i="138" s="1"/>
  <c r="EW20" i="119"/>
  <c r="EW47" i="119" s="1"/>
  <c r="EW20" i="137"/>
  <c r="EW47" i="137" s="1"/>
  <c r="EW20" i="135"/>
  <c r="EW20" i="118"/>
  <c r="EW47" i="118" s="1"/>
  <c r="EW20" i="94"/>
  <c r="EW20" i="95"/>
  <c r="EW20" i="54"/>
  <c r="EW20" i="136"/>
  <c r="DR20" i="158"/>
  <c r="DR47" i="158" s="1"/>
  <c r="DR20" i="155"/>
  <c r="DR47" i="155" s="1"/>
  <c r="DR20" i="157"/>
  <c r="DR47" i="157" s="1"/>
  <c r="DR20" i="156"/>
  <c r="DR47" i="156" s="1"/>
  <c r="CN9" i="158"/>
  <c r="CN36" i="158" s="1"/>
  <c r="DK18" i="138"/>
  <c r="DK45" i="138" s="1"/>
  <c r="DK18" i="94"/>
  <c r="DK18" i="137"/>
  <c r="DK45" i="137" s="1"/>
  <c r="DK18" i="119"/>
  <c r="DK45" i="119" s="1"/>
  <c r="DK18" i="95"/>
  <c r="DK18" i="135"/>
  <c r="DK18" i="136"/>
  <c r="CN18" i="154"/>
  <c r="DK18" i="118"/>
  <c r="DK45" i="118" s="1"/>
  <c r="DI23" i="118"/>
  <c r="DI50" i="118" s="1"/>
  <c r="DI23" i="137"/>
  <c r="DI50" i="137" s="1"/>
  <c r="CL23" i="154"/>
  <c r="DI23" i="135"/>
  <c r="DI23" i="138"/>
  <c r="DI50" i="138" s="1"/>
  <c r="DI23" i="136"/>
  <c r="DI23" i="119"/>
  <c r="DI50" i="119" s="1"/>
  <c r="DI23" i="95"/>
  <c r="DI23" i="94"/>
  <c r="DB14" i="54"/>
  <c r="DB14" i="138"/>
  <c r="DB41" i="138" s="1"/>
  <c r="DB14" i="137"/>
  <c r="DB41" i="137" s="1"/>
  <c r="DB14" i="95"/>
  <c r="DB14" i="118"/>
  <c r="DB41" i="118" s="1"/>
  <c r="CE14" i="154"/>
  <c r="DB14" i="136"/>
  <c r="DB14" i="94"/>
  <c r="DB14" i="119"/>
  <c r="DB41" i="119" s="1"/>
  <c r="DB14" i="135"/>
  <c r="FD18" i="119"/>
  <c r="FD45" i="119" s="1"/>
  <c r="FD18" i="138"/>
  <c r="FD45" i="138" s="1"/>
  <c r="FD18" i="94"/>
  <c r="FD18" i="118"/>
  <c r="FD45" i="118" s="1"/>
  <c r="FD18" i="95"/>
  <c r="FD18" i="137"/>
  <c r="FD45" i="137" s="1"/>
  <c r="FD18" i="136"/>
  <c r="FD18" i="135"/>
  <c r="DA8" i="158"/>
  <c r="DA35" i="158" s="1"/>
  <c r="DA8" i="157"/>
  <c r="DA35" i="157" s="1"/>
  <c r="DA8" i="155"/>
  <c r="DA35" i="155" s="1"/>
  <c r="DA8" i="156"/>
  <c r="DA35" i="156" s="1"/>
  <c r="BZ15" i="137"/>
  <c r="BZ42" i="137" s="1"/>
  <c r="BZ15" i="119"/>
  <c r="BZ42" i="119" s="1"/>
  <c r="BZ15" i="136"/>
  <c r="BZ15" i="138"/>
  <c r="BZ42" i="138" s="1"/>
  <c r="BZ15" i="118"/>
  <c r="BZ42" i="118" s="1"/>
  <c r="BZ15" i="135"/>
  <c r="BC15" i="154"/>
  <c r="BZ15" i="94"/>
  <c r="BZ15" i="95"/>
  <c r="AJ14" i="158"/>
  <c r="AJ41" i="158" s="1"/>
  <c r="AJ14" i="155"/>
  <c r="AJ41" i="155" s="1"/>
  <c r="AJ14" i="157"/>
  <c r="AJ41" i="157" s="1"/>
  <c r="AJ14" i="156"/>
  <c r="AJ41" i="156" s="1"/>
  <c r="BT21" i="118"/>
  <c r="BT48" i="118" s="1"/>
  <c r="BT21" i="95"/>
  <c r="BT21" i="135"/>
  <c r="BT21" i="94"/>
  <c r="AW21" i="154"/>
  <c r="BT21" i="136"/>
  <c r="BT21" i="137"/>
  <c r="BT48" i="137" s="1"/>
  <c r="BT21" i="138"/>
  <c r="BT48" i="138" s="1"/>
  <c r="BT21" i="119"/>
  <c r="BT48" i="119" s="1"/>
  <c r="FF21" i="119"/>
  <c r="FF48" i="119" s="1"/>
  <c r="FF21" i="138"/>
  <c r="FF48" i="138" s="1"/>
  <c r="FF21" i="137"/>
  <c r="FF48" i="137" s="1"/>
  <c r="FF21" i="95"/>
  <c r="FF21" i="136"/>
  <c r="FF21" i="94"/>
  <c r="FF21" i="118"/>
  <c r="FF48" i="118" s="1"/>
  <c r="FF21" i="135"/>
  <c r="EQ12" i="94"/>
  <c r="EQ12" i="135"/>
  <c r="EQ12" i="95"/>
  <c r="EQ12" i="138"/>
  <c r="EQ39" i="138" s="1"/>
  <c r="EQ12" i="118"/>
  <c r="EQ39" i="118" s="1"/>
  <c r="EQ12" i="119"/>
  <c r="EQ39" i="119" s="1"/>
  <c r="EQ12" i="137"/>
  <c r="EQ39" i="137" s="1"/>
  <c r="EQ12" i="136"/>
  <c r="DD17" i="54"/>
  <c r="DD17" i="138"/>
  <c r="DD44" i="138" s="1"/>
  <c r="DD17" i="118"/>
  <c r="DD44" i="118" s="1"/>
  <c r="DD17" i="95"/>
  <c r="DD17" i="119"/>
  <c r="DD44" i="119" s="1"/>
  <c r="DD17" i="94"/>
  <c r="DD17" i="135"/>
  <c r="DD17" i="136"/>
  <c r="DD17" i="137"/>
  <c r="DD44" i="137" s="1"/>
  <c r="CG17" i="154"/>
  <c r="EG18" i="138"/>
  <c r="EG45" i="138" s="1"/>
  <c r="EG18" i="137"/>
  <c r="EG45" i="137" s="1"/>
  <c r="EG18" i="95"/>
  <c r="EG18" i="135"/>
  <c r="EG18" i="136"/>
  <c r="EG18" i="94"/>
  <c r="EG18" i="118"/>
  <c r="EG45" i="118" s="1"/>
  <c r="DJ18" i="154"/>
  <c r="EG18" i="119"/>
  <c r="EG45" i="119" s="1"/>
  <c r="DC11" i="54"/>
  <c r="DC11" i="137"/>
  <c r="DC38" i="137" s="1"/>
  <c r="DC11" i="119"/>
  <c r="DC38" i="119" s="1"/>
  <c r="DC11" i="138"/>
  <c r="DC38" i="138" s="1"/>
  <c r="DC11" i="118"/>
  <c r="DC38" i="118" s="1"/>
  <c r="DC11" i="136"/>
  <c r="DC11" i="95"/>
  <c r="DC11" i="135"/>
  <c r="CF11" i="154"/>
  <c r="DC11" i="94"/>
  <c r="DR14" i="156"/>
  <c r="DR41" i="156" s="1"/>
  <c r="DR14" i="158"/>
  <c r="DR41" i="158" s="1"/>
  <c r="DR14" i="157"/>
  <c r="DR41" i="157" s="1"/>
  <c r="DR14" i="155"/>
  <c r="DR41" i="155" s="1"/>
  <c r="BK8" i="156"/>
  <c r="BK35" i="156" s="1"/>
  <c r="BK8" i="158"/>
  <c r="BK35" i="158" s="1"/>
  <c r="BK8" i="155"/>
  <c r="BK35" i="155" s="1"/>
  <c r="BK8" i="157"/>
  <c r="BK35" i="157" s="1"/>
  <c r="BL8" i="155"/>
  <c r="BL35" i="155" s="1"/>
  <c r="BL8" i="157"/>
  <c r="BL35" i="157" s="1"/>
  <c r="BL8" i="156"/>
  <c r="BL35" i="156" s="1"/>
  <c r="BL8" i="158"/>
  <c r="BL35" i="158" s="1"/>
  <c r="DC9" i="155"/>
  <c r="DC36" i="155" s="1"/>
  <c r="DC9" i="157"/>
  <c r="DC36" i="157" s="1"/>
  <c r="DC9" i="156"/>
  <c r="DC36" i="156" s="1"/>
  <c r="DC9" i="158"/>
  <c r="DC36" i="158" s="1"/>
  <c r="EV14" i="54"/>
  <c r="EV14" i="138"/>
  <c r="EV41" i="138" s="1"/>
  <c r="EV14" i="137"/>
  <c r="EV41" i="137" s="1"/>
  <c r="EV14" i="95"/>
  <c r="EV14" i="135"/>
  <c r="EV14" i="136"/>
  <c r="EV14" i="94"/>
  <c r="EV14" i="119"/>
  <c r="EV41" i="119" s="1"/>
  <c r="EV14" i="118"/>
  <c r="EV41" i="118" s="1"/>
  <c r="DK21" i="95"/>
  <c r="CN21" i="154"/>
  <c r="BM12" i="138"/>
  <c r="BM39" i="138" s="1"/>
  <c r="BM12" i="119"/>
  <c r="BM39" i="119" s="1"/>
  <c r="BM12" i="94"/>
  <c r="BM12" i="137"/>
  <c r="BM39" i="137" s="1"/>
  <c r="BM12" i="136"/>
  <c r="BM12" i="135"/>
  <c r="BM12" i="118"/>
  <c r="BM39" i="118" s="1"/>
  <c r="AP12" i="154"/>
  <c r="BM12" i="95"/>
  <c r="EO11" i="54"/>
  <c r="EO11" i="118"/>
  <c r="EO38" i="118" s="1"/>
  <c r="EO11" i="138"/>
  <c r="EO38" i="138" s="1"/>
  <c r="EO11" i="137"/>
  <c r="EO38" i="137" s="1"/>
  <c r="EO11" i="135"/>
  <c r="EO11" i="95"/>
  <c r="DR11" i="154"/>
  <c r="EO11" i="136"/>
  <c r="EO11" i="119"/>
  <c r="EO38" i="119" s="1"/>
  <c r="EO11" i="94"/>
  <c r="BE15" i="138"/>
  <c r="BE42" i="138" s="1"/>
  <c r="BE15" i="137"/>
  <c r="BE42" i="137" s="1"/>
  <c r="BE15" i="95"/>
  <c r="AH15" i="154"/>
  <c r="BE15" i="119"/>
  <c r="BE42" i="119" s="1"/>
  <c r="BE15" i="118"/>
  <c r="BE42" i="118" s="1"/>
  <c r="BE15" i="94"/>
  <c r="BE15" i="135"/>
  <c r="BE15" i="136"/>
  <c r="ER12" i="138"/>
  <c r="ER39" i="138" s="1"/>
  <c r="ER12" i="119"/>
  <c r="ER39" i="119" s="1"/>
  <c r="ER12" i="137"/>
  <c r="ER39" i="137" s="1"/>
  <c r="ER12" i="94"/>
  <c r="ER12" i="135"/>
  <c r="ER12" i="118"/>
  <c r="ER39" i="118" s="1"/>
  <c r="ER12" i="95"/>
  <c r="ER12" i="136"/>
  <c r="DC28" i="54"/>
  <c r="DC9" i="138"/>
  <c r="DC36" i="138" s="1"/>
  <c r="DC9" i="95"/>
  <c r="DC9" i="135"/>
  <c r="DC9" i="136"/>
  <c r="DC9" i="94"/>
  <c r="DC9" i="137"/>
  <c r="DC36" i="137" s="1"/>
  <c r="CF9" i="154"/>
  <c r="DC9" i="119"/>
  <c r="DC36" i="119" s="1"/>
  <c r="DC22" i="54"/>
  <c r="DC9" i="118"/>
  <c r="DC36" i="118" s="1"/>
  <c r="DC24" i="54"/>
  <c r="AV20" i="94"/>
  <c r="AV20" i="119"/>
  <c r="AV47" i="119" s="1"/>
  <c r="AV20" i="137"/>
  <c r="AV47" i="137" s="1"/>
  <c r="AV20" i="118"/>
  <c r="AV47" i="118" s="1"/>
  <c r="AV20" i="136"/>
  <c r="AV20" i="95"/>
  <c r="AV20" i="135"/>
  <c r="Y20" i="154"/>
  <c r="AV20" i="138"/>
  <c r="AV47" i="138" s="1"/>
  <c r="BA24" i="54"/>
  <c r="BA9" i="138"/>
  <c r="BA36" i="138" s="1"/>
  <c r="BA9" i="137"/>
  <c r="BA36" i="137" s="1"/>
  <c r="BA9" i="119"/>
  <c r="BA36" i="119" s="1"/>
  <c r="BA9" i="94"/>
  <c r="AD9" i="154"/>
  <c r="BA9" i="135"/>
  <c r="BA9" i="136"/>
  <c r="BA9" i="95"/>
  <c r="BA9" i="118"/>
  <c r="BA36" i="118" s="1"/>
  <c r="BH9" i="138"/>
  <c r="BH36" i="138" s="1"/>
  <c r="BH9" i="137"/>
  <c r="BH36" i="137" s="1"/>
  <c r="BH9" i="118"/>
  <c r="BH36" i="118" s="1"/>
  <c r="BH9" i="95"/>
  <c r="BH9" i="135"/>
  <c r="BH9" i="136"/>
  <c r="BH9" i="94"/>
  <c r="BH9" i="119"/>
  <c r="BH36" i="119" s="1"/>
  <c r="AK9" i="154"/>
  <c r="CO27" i="119"/>
  <c r="CO54" i="119" s="1"/>
  <c r="CO27" i="137"/>
  <c r="CO54" i="137" s="1"/>
  <c r="BR27" i="154"/>
  <c r="CO27" i="138"/>
  <c r="CO54" i="138" s="1"/>
  <c r="CO27" i="118"/>
  <c r="CO54" i="118" s="1"/>
  <c r="CO27" i="95"/>
  <c r="CO27" i="135"/>
  <c r="CO27" i="94"/>
  <c r="CO27" i="136"/>
  <c r="CQ27" i="136"/>
  <c r="CQ27" i="119"/>
  <c r="CQ54" i="119" s="1"/>
  <c r="CQ27" i="138"/>
  <c r="CQ54" i="138" s="1"/>
  <c r="CQ27" i="95"/>
  <c r="CQ27" i="118"/>
  <c r="CQ54" i="118" s="1"/>
  <c r="CQ27" i="135"/>
  <c r="BT27" i="154"/>
  <c r="CQ27" i="94"/>
  <c r="CQ27" i="137"/>
  <c r="CQ54" i="137" s="1"/>
  <c r="EA25" i="118"/>
  <c r="EA52" i="118" s="1"/>
  <c r="EA25" i="95"/>
  <c r="EA25" i="94"/>
  <c r="EA25" i="138"/>
  <c r="EA52" i="138" s="1"/>
  <c r="EA25" i="135"/>
  <c r="EA25" i="137"/>
  <c r="EA52" i="137" s="1"/>
  <c r="EA25" i="119"/>
  <c r="EA52" i="119" s="1"/>
  <c r="DD25" i="154"/>
  <c r="EA25" i="136"/>
  <c r="ED17" i="54"/>
  <c r="ED17" i="137"/>
  <c r="ED44" i="137" s="1"/>
  <c r="ED17" i="118"/>
  <c r="ED44" i="118" s="1"/>
  <c r="DG17" i="154"/>
  <c r="ED17" i="95"/>
  <c r="ED17" i="119"/>
  <c r="ED44" i="119" s="1"/>
  <c r="ED17" i="136"/>
  <c r="ED17" i="138"/>
  <c r="ED44" i="138" s="1"/>
  <c r="ED17" i="135"/>
  <c r="ED17" i="94"/>
  <c r="DJ25" i="118"/>
  <c r="DJ52" i="118" s="1"/>
  <c r="DJ25" i="138"/>
  <c r="DJ52" i="138" s="1"/>
  <c r="CM25" i="154"/>
  <c r="DJ25" i="94"/>
  <c r="DJ25" i="137"/>
  <c r="DJ52" i="137" s="1"/>
  <c r="DJ25" i="135"/>
  <c r="DJ25" i="136"/>
  <c r="DJ25" i="119"/>
  <c r="DJ52" i="119" s="1"/>
  <c r="DJ25" i="95"/>
  <c r="FF14" i="54"/>
  <c r="FF14" i="138"/>
  <c r="FF41" i="138" s="1"/>
  <c r="FF14" i="94"/>
  <c r="FF14" i="135"/>
  <c r="FF14" i="136"/>
  <c r="FF14" i="95"/>
  <c r="FF14" i="118"/>
  <c r="FF41" i="118" s="1"/>
  <c r="FF14" i="137"/>
  <c r="FF41" i="137" s="1"/>
  <c r="FF14" i="119"/>
  <c r="FF41" i="119" s="1"/>
  <c r="FB20" i="54"/>
  <c r="FB20" i="94"/>
  <c r="FB20" i="138"/>
  <c r="FB47" i="138" s="1"/>
  <c r="FB20" i="118"/>
  <c r="FB47" i="118" s="1"/>
  <c r="FB20" i="136"/>
  <c r="FB20" i="119"/>
  <c r="FB47" i="119" s="1"/>
  <c r="FB20" i="137"/>
  <c r="FB47" i="137" s="1"/>
  <c r="FB20" i="135"/>
  <c r="FB20" i="95"/>
  <c r="EH27" i="138"/>
  <c r="EH54" i="138" s="1"/>
  <c r="EH27" i="137"/>
  <c r="EH54" i="137" s="1"/>
  <c r="EH27" i="94"/>
  <c r="EH27" i="135"/>
  <c r="EH27" i="119"/>
  <c r="EH54" i="119" s="1"/>
  <c r="EH27" i="118"/>
  <c r="EH54" i="118" s="1"/>
  <c r="EH27" i="136"/>
  <c r="DK27" i="154"/>
  <c r="EH27" i="95"/>
  <c r="DO8" i="158"/>
  <c r="DO35" i="158" s="1"/>
  <c r="DO8" i="155"/>
  <c r="DO35" i="155" s="1"/>
  <c r="DO8" i="157"/>
  <c r="DO35" i="157" s="1"/>
  <c r="DO8" i="156"/>
  <c r="DO35" i="156" s="1"/>
  <c r="BB21" i="157"/>
  <c r="BB48" i="157" s="1"/>
  <c r="BB21" i="158"/>
  <c r="BB48" i="158" s="1"/>
  <c r="BB21" i="155"/>
  <c r="BB48" i="155" s="1"/>
  <c r="BB21" i="156"/>
  <c r="BB48" i="156" s="1"/>
  <c r="AS13" i="54"/>
  <c r="AT8" i="119"/>
  <c r="AT35" i="119" s="1"/>
  <c r="AT8" i="94"/>
  <c r="AT8" i="136"/>
  <c r="AT8" i="135"/>
  <c r="AT8" i="137"/>
  <c r="AT35" i="137" s="1"/>
  <c r="AT8" i="138"/>
  <c r="AT35" i="138" s="1"/>
  <c r="AT8" i="118"/>
  <c r="AT35" i="118" s="1"/>
  <c r="AT8" i="95"/>
  <c r="W8" i="154"/>
  <c r="BO9" i="138"/>
  <c r="BO36" i="138" s="1"/>
  <c r="BO9" i="119"/>
  <c r="BO36" i="119" s="1"/>
  <c r="BO9" i="95"/>
  <c r="BO9" i="135"/>
  <c r="BO9" i="136"/>
  <c r="BO9" i="94"/>
  <c r="AR9" i="154"/>
  <c r="BO9" i="118"/>
  <c r="BO36" i="118" s="1"/>
  <c r="BO9" i="137"/>
  <c r="BO36" i="137" s="1"/>
  <c r="BJ9" i="138"/>
  <c r="BJ36" i="138" s="1"/>
  <c r="BJ9" i="137"/>
  <c r="BJ36" i="137" s="1"/>
  <c r="BJ9" i="119"/>
  <c r="BJ36" i="119" s="1"/>
  <c r="BJ9" i="94"/>
  <c r="AM9" i="154"/>
  <c r="BJ9" i="95"/>
  <c r="BJ9" i="118"/>
  <c r="BJ36" i="118" s="1"/>
  <c r="BJ9" i="135"/>
  <c r="BJ9" i="136"/>
  <c r="BK23" i="137"/>
  <c r="BK50" i="137" s="1"/>
  <c r="BK23" i="138"/>
  <c r="BK50" i="138" s="1"/>
  <c r="BK23" i="94"/>
  <c r="BK23" i="118"/>
  <c r="BK50" i="118" s="1"/>
  <c r="BK23" i="135"/>
  <c r="BK23" i="136"/>
  <c r="AN23" i="154"/>
  <c r="BK23" i="95"/>
  <c r="BK23" i="119"/>
  <c r="BK50" i="119" s="1"/>
  <c r="BD29" i="137"/>
  <c r="BD56" i="137" s="1"/>
  <c r="BD29" i="119"/>
  <c r="BD56" i="119" s="1"/>
  <c r="BD29" i="136"/>
  <c r="BD29" i="135"/>
  <c r="BD29" i="94"/>
  <c r="BD29" i="95"/>
  <c r="BD29" i="138"/>
  <c r="BD56" i="138" s="1"/>
  <c r="AG29" i="154"/>
  <c r="BD29" i="118"/>
  <c r="BD56" i="118" s="1"/>
  <c r="AX25" i="154"/>
  <c r="BR20" i="54"/>
  <c r="BR20" i="119"/>
  <c r="BR47" i="119" s="1"/>
  <c r="BR20" i="136"/>
  <c r="BR20" i="137"/>
  <c r="BR47" i="137" s="1"/>
  <c r="BR20" i="138"/>
  <c r="BR47" i="138" s="1"/>
  <c r="BR20" i="118"/>
  <c r="BR47" i="118" s="1"/>
  <c r="BR20" i="94"/>
  <c r="BR20" i="135"/>
  <c r="AU20" i="154"/>
  <c r="BR20" i="95"/>
  <c r="BR9" i="138"/>
  <c r="BR36" i="138" s="1"/>
  <c r="BR9" i="94"/>
  <c r="BR9" i="118"/>
  <c r="BR36" i="118" s="1"/>
  <c r="BR9" i="137"/>
  <c r="BR36" i="137" s="1"/>
  <c r="BR9" i="95"/>
  <c r="AU9" i="154"/>
  <c r="BR9" i="135"/>
  <c r="BR9" i="136"/>
  <c r="BR9" i="119"/>
  <c r="BR36" i="119" s="1"/>
  <c r="BP9" i="95"/>
  <c r="BP9" i="119"/>
  <c r="BP36" i="119" s="1"/>
  <c r="BP9" i="94"/>
  <c r="BP9" i="138"/>
  <c r="BP36" i="138" s="1"/>
  <c r="BP9" i="118"/>
  <c r="BP36" i="118" s="1"/>
  <c r="BP9" i="135"/>
  <c r="AS9" i="154"/>
  <c r="BP9" i="136"/>
  <c r="BP9" i="137"/>
  <c r="BP36" i="137" s="1"/>
  <c r="BI9" i="138"/>
  <c r="BI36" i="138" s="1"/>
  <c r="BI9" i="137"/>
  <c r="BI36" i="137" s="1"/>
  <c r="BI9" i="94"/>
  <c r="AL9" i="154"/>
  <c r="BI9" i="118"/>
  <c r="BI36" i="118" s="1"/>
  <c r="BI9" i="135"/>
  <c r="BI9" i="136"/>
  <c r="BI9" i="95"/>
  <c r="BI9" i="119"/>
  <c r="BI36" i="119" s="1"/>
  <c r="BC27" i="137"/>
  <c r="BC54" i="137" s="1"/>
  <c r="BC27" i="95"/>
  <c r="BC27" i="138"/>
  <c r="BC54" i="138" s="1"/>
  <c r="BC27" i="136"/>
  <c r="BC27" i="135"/>
  <c r="BC27" i="94"/>
  <c r="BC27" i="119"/>
  <c r="BC54" i="119" s="1"/>
  <c r="BC27" i="118"/>
  <c r="BC54" i="118" s="1"/>
  <c r="AF27" i="154"/>
  <c r="CX14" i="54"/>
  <c r="CX14" i="138"/>
  <c r="CX41" i="138" s="1"/>
  <c r="CX14" i="118"/>
  <c r="CX41" i="118" s="1"/>
  <c r="CX14" i="95"/>
  <c r="CX14" i="135"/>
  <c r="CX14" i="136"/>
  <c r="CX14" i="94"/>
  <c r="CA14" i="154"/>
  <c r="CX14" i="137"/>
  <c r="CX41" i="137" s="1"/>
  <c r="CX14" i="119"/>
  <c r="CX41" i="119" s="1"/>
  <c r="CY20" i="54"/>
  <c r="CY20" i="118"/>
  <c r="CY47" i="118" s="1"/>
  <c r="CY20" i="94"/>
  <c r="CY20" i="95"/>
  <c r="CY20" i="137"/>
  <c r="CY47" i="137" s="1"/>
  <c r="CY20" i="119"/>
  <c r="CY47" i="119" s="1"/>
  <c r="CB20" i="154"/>
  <c r="CY20" i="138"/>
  <c r="CY47" i="138" s="1"/>
  <c r="CY20" i="135"/>
  <c r="CY20" i="136"/>
  <c r="CC22" i="54"/>
  <c r="CH23" i="138"/>
  <c r="CH50" i="138" s="1"/>
  <c r="CH23" i="137"/>
  <c r="CH50" i="137" s="1"/>
  <c r="CH23" i="135"/>
  <c r="CH23" i="94"/>
  <c r="CH23" i="118"/>
  <c r="CH50" i="118" s="1"/>
  <c r="CH23" i="136"/>
  <c r="CH23" i="95"/>
  <c r="CH23" i="119"/>
  <c r="CH50" i="119" s="1"/>
  <c r="BK23" i="154"/>
  <c r="CS14" i="54"/>
  <c r="CS14" i="137"/>
  <c r="CS41" i="137" s="1"/>
  <c r="CS14" i="119"/>
  <c r="CS41" i="119" s="1"/>
  <c r="CS14" i="118"/>
  <c r="CS41" i="118" s="1"/>
  <c r="CS14" i="95"/>
  <c r="CS14" i="135"/>
  <c r="CS14" i="94"/>
  <c r="CS14" i="138"/>
  <c r="CS41" i="138" s="1"/>
  <c r="CS14" i="136"/>
  <c r="BV14" i="154"/>
  <c r="CL14" i="54"/>
  <c r="CL14" i="137"/>
  <c r="CL41" i="137" s="1"/>
  <c r="CL14" i="138"/>
  <c r="CL41" i="138" s="1"/>
  <c r="CL14" i="94"/>
  <c r="CL14" i="135"/>
  <c r="CL14" i="136"/>
  <c r="CL14" i="118"/>
  <c r="CL41" i="118" s="1"/>
  <c r="CL14" i="119"/>
  <c r="CL41" i="119" s="1"/>
  <c r="CL14" i="95"/>
  <c r="BO14" i="154"/>
  <c r="CS26" i="54"/>
  <c r="CU14" i="54"/>
  <c r="CU14" i="118"/>
  <c r="CU41" i="118" s="1"/>
  <c r="CU14" i="138"/>
  <c r="CU41" i="138" s="1"/>
  <c r="CU14" i="137"/>
  <c r="CU41" i="137" s="1"/>
  <c r="CU14" i="94"/>
  <c r="CU14" i="95"/>
  <c r="CU14" i="136"/>
  <c r="CU14" i="119"/>
  <c r="CU41" i="119" s="1"/>
  <c r="BX14" i="154"/>
  <c r="CU14" i="135"/>
  <c r="CV23" i="137"/>
  <c r="CV50" i="137" s="1"/>
  <c r="CV23" i="138"/>
  <c r="CV50" i="138" s="1"/>
  <c r="CV23" i="95"/>
  <c r="CV23" i="135"/>
  <c r="CV23" i="136"/>
  <c r="CV23" i="94"/>
  <c r="CV23" i="118"/>
  <c r="CV50" i="118" s="1"/>
  <c r="CV23" i="119"/>
  <c r="CV50" i="119" s="1"/>
  <c r="BY23" i="154"/>
  <c r="CK24" i="54"/>
  <c r="CN14" i="54"/>
  <c r="CN14" i="138"/>
  <c r="CN41" i="138" s="1"/>
  <c r="CN14" i="137"/>
  <c r="CN41" i="137" s="1"/>
  <c r="CN14" i="136"/>
  <c r="CN14" i="94"/>
  <c r="CN14" i="95"/>
  <c r="BQ14" i="154"/>
  <c r="CN14" i="119"/>
  <c r="CN41" i="119" s="1"/>
  <c r="CN14" i="135"/>
  <c r="CN14" i="118"/>
  <c r="CN41" i="118" s="1"/>
  <c r="BZ27" i="118"/>
  <c r="BZ54" i="118" s="1"/>
  <c r="BZ27" i="95"/>
  <c r="BZ27" i="135"/>
  <c r="BZ27" i="136"/>
  <c r="BZ27" i="94"/>
  <c r="BZ27" i="119"/>
  <c r="BZ54" i="119" s="1"/>
  <c r="BZ27" i="138"/>
  <c r="BZ54" i="138" s="1"/>
  <c r="BC27" i="154"/>
  <c r="BZ27" i="137"/>
  <c r="BZ54" i="137" s="1"/>
  <c r="CM20" i="54"/>
  <c r="CM20" i="138"/>
  <c r="CM47" i="138" s="1"/>
  <c r="CM20" i="119"/>
  <c r="CM47" i="119" s="1"/>
  <c r="CM20" i="135"/>
  <c r="BP20" i="154"/>
  <c r="CM20" i="95"/>
  <c r="CM20" i="94"/>
  <c r="CM20" i="136"/>
  <c r="CM20" i="137"/>
  <c r="CM47" i="137" s="1"/>
  <c r="CM20" i="118"/>
  <c r="CM47" i="118" s="1"/>
  <c r="CN20" i="54"/>
  <c r="CN20" i="138"/>
  <c r="CN47" i="138" s="1"/>
  <c r="CN20" i="137"/>
  <c r="CN47" i="137" s="1"/>
  <c r="CN20" i="95"/>
  <c r="BQ20" i="154"/>
  <c r="CN20" i="94"/>
  <c r="CN20" i="136"/>
  <c r="CN20" i="135"/>
  <c r="CN20" i="119"/>
  <c r="CN47" i="119" s="1"/>
  <c r="CN20" i="118"/>
  <c r="CN47" i="118" s="1"/>
  <c r="DH14" i="54"/>
  <c r="DH14" i="138"/>
  <c r="DH41" i="138" s="1"/>
  <c r="DH14" i="137"/>
  <c r="DH41" i="137" s="1"/>
  <c r="DH14" i="119"/>
  <c r="DH41" i="119" s="1"/>
  <c r="DH14" i="135"/>
  <c r="CK14" i="154"/>
  <c r="DH14" i="118"/>
  <c r="DH41" i="118" s="1"/>
  <c r="DH14" i="95"/>
  <c r="DH14" i="94"/>
  <c r="DH14" i="136"/>
  <c r="DC26" i="54"/>
  <c r="EB20" i="54"/>
  <c r="EB20" i="138"/>
  <c r="EB47" i="138" s="1"/>
  <c r="EB20" i="137"/>
  <c r="EB47" i="137" s="1"/>
  <c r="EB20" i="119"/>
  <c r="EB47" i="119" s="1"/>
  <c r="EB20" i="94"/>
  <c r="EB20" i="136"/>
  <c r="EB20" i="95"/>
  <c r="EB20" i="135"/>
  <c r="EB20" i="118"/>
  <c r="EB47" i="118" s="1"/>
  <c r="DE20" i="154"/>
  <c r="DS23" i="119"/>
  <c r="DS50" i="119" s="1"/>
  <c r="DS23" i="95"/>
  <c r="DS23" i="118"/>
  <c r="DS50" i="118" s="1"/>
  <c r="DS23" i="94"/>
  <c r="DS23" i="138"/>
  <c r="DS50" i="138" s="1"/>
  <c r="DS23" i="135"/>
  <c r="CV23" i="154"/>
  <c r="DS23" i="137"/>
  <c r="DS50" i="137" s="1"/>
  <c r="DS23" i="136"/>
  <c r="EB29" i="118"/>
  <c r="EB56" i="118" s="1"/>
  <c r="EB29" i="137"/>
  <c r="EB56" i="137" s="1"/>
  <c r="EB29" i="94"/>
  <c r="EB29" i="135"/>
  <c r="EB29" i="136"/>
  <c r="DJ29" i="137"/>
  <c r="DJ56" i="137" s="1"/>
  <c r="CM29" i="154"/>
  <c r="DJ29" i="95"/>
  <c r="DJ29" i="119"/>
  <c r="DJ56" i="119" s="1"/>
  <c r="DJ29" i="138"/>
  <c r="DJ56" i="138" s="1"/>
  <c r="DJ29" i="94"/>
  <c r="DJ29" i="118"/>
  <c r="DJ56" i="118" s="1"/>
  <c r="DJ29" i="135"/>
  <c r="DJ29" i="136"/>
  <c r="DN11" i="54"/>
  <c r="DN11" i="138"/>
  <c r="DN38" i="138" s="1"/>
  <c r="DN11" i="137"/>
  <c r="DN38" i="137" s="1"/>
  <c r="CQ11" i="154"/>
  <c r="DN11" i="135"/>
  <c r="DN11" i="118"/>
  <c r="DN38" i="118" s="1"/>
  <c r="DN11" i="136"/>
  <c r="DN11" i="119"/>
  <c r="DN38" i="119" s="1"/>
  <c r="DN11" i="95"/>
  <c r="DN11" i="94"/>
  <c r="DP20" i="54"/>
  <c r="DP20" i="138"/>
  <c r="DP47" i="138" s="1"/>
  <c r="DP20" i="137"/>
  <c r="DP47" i="137" s="1"/>
  <c r="DP20" i="119"/>
  <c r="DP47" i="119" s="1"/>
  <c r="DP20" i="95"/>
  <c r="DP20" i="136"/>
  <c r="DP20" i="94"/>
  <c r="CS20" i="154"/>
  <c r="DP20" i="118"/>
  <c r="DP47" i="118" s="1"/>
  <c r="DP20" i="135"/>
  <c r="DW9" i="136"/>
  <c r="DW9" i="119"/>
  <c r="DW36" i="119" s="1"/>
  <c r="DW9" i="118"/>
  <c r="DW36" i="118" s="1"/>
  <c r="DW9" i="95"/>
  <c r="DW9" i="94"/>
  <c r="CZ9" i="154"/>
  <c r="DW9" i="138"/>
  <c r="DW36" i="138" s="1"/>
  <c r="DW9" i="137"/>
  <c r="DW36" i="137" s="1"/>
  <c r="DW9" i="135"/>
  <c r="EA29" i="138"/>
  <c r="EA56" i="138" s="1"/>
  <c r="EA29" i="118"/>
  <c r="EA56" i="118" s="1"/>
  <c r="EA29" i="135"/>
  <c r="EA29" i="137"/>
  <c r="EA56" i="137" s="1"/>
  <c r="EA29" i="95"/>
  <c r="EA29" i="94"/>
  <c r="EA29" i="136"/>
  <c r="EA29" i="119"/>
  <c r="EA56" i="119" s="1"/>
  <c r="DD29" i="154"/>
  <c r="DZ27" i="137"/>
  <c r="DZ54" i="137" s="1"/>
  <c r="DZ27" i="118"/>
  <c r="DZ54" i="118" s="1"/>
  <c r="DZ27" i="119"/>
  <c r="DZ54" i="119" s="1"/>
  <c r="DZ27" i="94"/>
  <c r="DZ27" i="135"/>
  <c r="DZ27" i="138"/>
  <c r="DZ54" i="138" s="1"/>
  <c r="DZ27" i="95"/>
  <c r="DC27" i="154"/>
  <c r="DZ27" i="136"/>
  <c r="EE9" i="138"/>
  <c r="EE36" i="138" s="1"/>
  <c r="EE9" i="137"/>
  <c r="EE36" i="137" s="1"/>
  <c r="EE9" i="119"/>
  <c r="EE36" i="119" s="1"/>
  <c r="EE9" i="94"/>
  <c r="DH9" i="154"/>
  <c r="EE9" i="135"/>
  <c r="EE9" i="136"/>
  <c r="EE9" i="95"/>
  <c r="EE9" i="118"/>
  <c r="EE36" i="118" s="1"/>
  <c r="ET14" i="54"/>
  <c r="ET14" i="138"/>
  <c r="ET41" i="138" s="1"/>
  <c r="ET14" i="137"/>
  <c r="ET41" i="137" s="1"/>
  <c r="ET14" i="95"/>
  <c r="ET14" i="135"/>
  <c r="ET14" i="136"/>
  <c r="ET14" i="94"/>
  <c r="ET14" i="119"/>
  <c r="ET41" i="119" s="1"/>
  <c r="ET14" i="118"/>
  <c r="ET41" i="118" s="1"/>
  <c r="EJ20" i="54"/>
  <c r="EJ20" i="138"/>
  <c r="EJ47" i="138" s="1"/>
  <c r="EJ20" i="94"/>
  <c r="EJ20" i="95"/>
  <c r="DM20" i="154"/>
  <c r="EJ20" i="119"/>
  <c r="EJ47" i="119" s="1"/>
  <c r="EJ20" i="118"/>
  <c r="EJ47" i="118" s="1"/>
  <c r="EJ20" i="137"/>
  <c r="EJ47" i="137" s="1"/>
  <c r="EJ20" i="136"/>
  <c r="EJ20" i="135"/>
  <c r="EY17" i="54"/>
  <c r="EY17" i="137"/>
  <c r="EY44" i="137" s="1"/>
  <c r="EY17" i="94"/>
  <c r="EY17" i="136"/>
  <c r="EY17" i="119"/>
  <c r="EY44" i="119" s="1"/>
  <c r="EY17" i="118"/>
  <c r="EY44" i="118" s="1"/>
  <c r="EY17" i="138"/>
  <c r="EY44" i="138" s="1"/>
  <c r="EY17" i="95"/>
  <c r="EY17" i="135"/>
  <c r="ES20" i="54"/>
  <c r="ES20" i="137"/>
  <c r="ES47" i="137" s="1"/>
  <c r="ES20" i="138"/>
  <c r="ES47" i="138" s="1"/>
  <c r="ES20" i="94"/>
  <c r="ES20" i="95"/>
  <c r="ES20" i="136"/>
  <c r="ES20" i="135"/>
  <c r="ES20" i="119"/>
  <c r="ES47" i="119" s="1"/>
  <c r="ES20" i="118"/>
  <c r="ES47" i="118" s="1"/>
  <c r="EZ14" i="54"/>
  <c r="EZ14" i="137"/>
  <c r="EZ41" i="137" s="1"/>
  <c r="EZ14" i="136"/>
  <c r="EZ14" i="138"/>
  <c r="EZ41" i="138" s="1"/>
  <c r="EZ14" i="119"/>
  <c r="EZ41" i="119" s="1"/>
  <c r="EZ14" i="95"/>
  <c r="EZ14" i="94"/>
  <c r="EZ14" i="135"/>
  <c r="EZ14" i="118"/>
  <c r="EZ41" i="118" s="1"/>
  <c r="FD29" i="119"/>
  <c r="FD56" i="119" s="1"/>
  <c r="FD29" i="95"/>
  <c r="FD29" i="118"/>
  <c r="FD56" i="118" s="1"/>
  <c r="FD29" i="138"/>
  <c r="FD56" i="138" s="1"/>
  <c r="FD29" i="94"/>
  <c r="FD29" i="135"/>
  <c r="FD29" i="136"/>
  <c r="FD29" i="137"/>
  <c r="FD56" i="137" s="1"/>
  <c r="FA17" i="54"/>
  <c r="FA17" i="118"/>
  <c r="FA44" i="118" s="1"/>
  <c r="FA17" i="137"/>
  <c r="FA44" i="137" s="1"/>
  <c r="FA17" i="136"/>
  <c r="FA17" i="138"/>
  <c r="FA44" i="138" s="1"/>
  <c r="FA17" i="119"/>
  <c r="FA44" i="119" s="1"/>
  <c r="FA17" i="95"/>
  <c r="FA17" i="135"/>
  <c r="FA17" i="94"/>
  <c r="FH9" i="137"/>
  <c r="FH36" i="137" s="1"/>
  <c r="FH9" i="136"/>
  <c r="FH9" i="119"/>
  <c r="FH36" i="119" s="1"/>
  <c r="FH9" i="118"/>
  <c r="FH36" i="118" s="1"/>
  <c r="FH9" i="135"/>
  <c r="FH9" i="138"/>
  <c r="FH36" i="138" s="1"/>
  <c r="FH9" i="95"/>
  <c r="FH9" i="94"/>
  <c r="FB14" i="54"/>
  <c r="FB14" i="119"/>
  <c r="FB41" i="119" s="1"/>
  <c r="FB14" i="95"/>
  <c r="FB14" i="135"/>
  <c r="FB14" i="136"/>
  <c r="FB14" i="94"/>
  <c r="FB14" i="138"/>
  <c r="FB41" i="138" s="1"/>
  <c r="FB14" i="118"/>
  <c r="FB41" i="118" s="1"/>
  <c r="FB14" i="137"/>
  <c r="FB41" i="137" s="1"/>
  <c r="CZ8" i="155"/>
  <c r="CZ35" i="155" s="1"/>
  <c r="CZ8" i="156"/>
  <c r="CZ35" i="156" s="1"/>
  <c r="CZ8" i="158"/>
  <c r="CZ35" i="158" s="1"/>
  <c r="CZ8" i="157"/>
  <c r="CZ35" i="157" s="1"/>
  <c r="FB11" i="54"/>
  <c r="FB11" i="138"/>
  <c r="FB38" i="138" s="1"/>
  <c r="FB11" i="137"/>
  <c r="FB38" i="137" s="1"/>
  <c r="FB11" i="95"/>
  <c r="FB11" i="135"/>
  <c r="FB11" i="94"/>
  <c r="FB11" i="136"/>
  <c r="FB11" i="119"/>
  <c r="FB38" i="119" s="1"/>
  <c r="FB11" i="118"/>
  <c r="FB38" i="118" s="1"/>
  <c r="CY8" i="156"/>
  <c r="CY35" i="156" s="1"/>
  <c r="CY8" i="158"/>
  <c r="CY35" i="158" s="1"/>
  <c r="CY8" i="157"/>
  <c r="CY35" i="157" s="1"/>
  <c r="CY8" i="155"/>
  <c r="CY35" i="155" s="1"/>
  <c r="CG17" i="118"/>
  <c r="CG44" i="118" s="1"/>
  <c r="CG17" i="138"/>
  <c r="CG44" i="138" s="1"/>
  <c r="CG17" i="137"/>
  <c r="CG44" i="137" s="1"/>
  <c r="CG17" i="136"/>
  <c r="BJ17" i="154"/>
  <c r="CG17" i="119"/>
  <c r="CG44" i="119" s="1"/>
  <c r="CG17" i="94"/>
  <c r="CG17" i="95"/>
  <c r="CG17" i="135"/>
  <c r="CG17" i="54"/>
  <c r="FC11" i="54"/>
  <c r="FC11" i="137"/>
  <c r="FC38" i="137" s="1"/>
  <c r="FC11" i="94"/>
  <c r="FC11" i="136"/>
  <c r="FC11" i="95"/>
  <c r="FC11" i="135"/>
  <c r="FC11" i="119"/>
  <c r="FC38" i="119" s="1"/>
  <c r="FC11" i="118"/>
  <c r="FC38" i="118" s="1"/>
  <c r="FC11" i="138"/>
  <c r="FC38" i="138" s="1"/>
  <c r="BJ8" i="156"/>
  <c r="BJ35" i="156" s="1"/>
  <c r="BJ8" i="158"/>
  <c r="BJ35" i="158" s="1"/>
  <c r="BJ8" i="155"/>
  <c r="BJ35" i="155" s="1"/>
  <c r="BJ8" i="157"/>
  <c r="BJ35" i="157" s="1"/>
  <c r="DK8" i="156"/>
  <c r="DK35" i="156" s="1"/>
  <c r="DK8" i="158"/>
  <c r="DK35" i="158" s="1"/>
  <c r="DK8" i="157"/>
  <c r="DK35" i="157" s="1"/>
  <c r="DK8" i="155"/>
  <c r="DK35" i="155" s="1"/>
  <c r="EH17" i="54"/>
  <c r="EH17" i="138"/>
  <c r="EH44" i="138" s="1"/>
  <c r="EH17" i="118"/>
  <c r="EH44" i="118" s="1"/>
  <c r="EH17" i="94"/>
  <c r="EH17" i="137"/>
  <c r="EH44" i="137" s="1"/>
  <c r="EH17" i="95"/>
  <c r="EH17" i="119"/>
  <c r="EH44" i="119" s="1"/>
  <c r="EH17" i="136"/>
  <c r="EH17" i="135"/>
  <c r="DK17" i="154"/>
  <c r="ET23" i="138"/>
  <c r="ET50" i="138" s="1"/>
  <c r="ET23" i="135"/>
  <c r="ET23" i="119"/>
  <c r="ET50" i="119" s="1"/>
  <c r="ET23" i="136"/>
  <c r="ET23" i="118"/>
  <c r="ET50" i="118" s="1"/>
  <c r="ET23" i="137"/>
  <c r="ET50" i="137" s="1"/>
  <c r="ET23" i="95"/>
  <c r="ET23" i="94"/>
  <c r="DK14" i="118"/>
  <c r="DK41" i="118" s="1"/>
  <c r="DK14" i="138"/>
  <c r="DK41" i="138" s="1"/>
  <c r="DK14" i="95"/>
  <c r="DK14" i="119"/>
  <c r="DK41" i="119" s="1"/>
  <c r="DK14" i="135"/>
  <c r="DK14" i="136"/>
  <c r="DK14" i="94"/>
  <c r="DK14" i="137"/>
  <c r="DK41" i="137" s="1"/>
  <c r="CN14" i="154"/>
  <c r="DK14" i="54"/>
  <c r="EY11" i="54"/>
  <c r="EY11" i="119"/>
  <c r="EY38" i="119" s="1"/>
  <c r="EY11" i="138"/>
  <c r="EY38" i="138" s="1"/>
  <c r="EY11" i="135"/>
  <c r="EY11" i="118"/>
  <c r="EY38" i="118" s="1"/>
  <c r="EY11" i="95"/>
  <c r="EY11" i="137"/>
  <c r="EY38" i="137" s="1"/>
  <c r="EY11" i="94"/>
  <c r="EY11" i="136"/>
  <c r="DL11" i="137"/>
  <c r="DL38" i="137" s="1"/>
  <c r="DL11" i="118"/>
  <c r="DL38" i="118" s="1"/>
  <c r="DL11" i="95"/>
  <c r="DL11" i="135"/>
  <c r="DL11" i="136"/>
  <c r="DL11" i="94"/>
  <c r="DL11" i="119"/>
  <c r="DL38" i="119" s="1"/>
  <c r="DL11" i="54"/>
  <c r="DL11" i="138"/>
  <c r="DL38" i="138" s="1"/>
  <c r="CO11" i="154"/>
  <c r="EB11" i="138"/>
  <c r="EB38" i="138" s="1"/>
  <c r="EB11" i="137"/>
  <c r="EB38" i="137" s="1"/>
  <c r="EB11" i="95"/>
  <c r="EB11" i="135"/>
  <c r="EB11" i="136"/>
  <c r="EB11" i="94"/>
  <c r="DE11" i="154"/>
  <c r="EB11" i="54"/>
  <c r="EB11" i="119"/>
  <c r="EB38" i="119" s="1"/>
  <c r="EB11" i="118"/>
  <c r="EB38" i="118" s="1"/>
  <c r="CX11" i="138"/>
  <c r="CX38" i="138" s="1"/>
  <c r="CX11" i="137"/>
  <c r="CX38" i="137" s="1"/>
  <c r="CA11" i="154"/>
  <c r="CX11" i="119"/>
  <c r="CX38" i="119" s="1"/>
  <c r="CX11" i="95"/>
  <c r="CX11" i="94"/>
  <c r="CX11" i="118"/>
  <c r="CX38" i="118" s="1"/>
  <c r="CX11" i="136"/>
  <c r="CX11" i="54"/>
  <c r="CX11" i="135"/>
  <c r="BB14" i="158"/>
  <c r="BB41" i="158" s="1"/>
  <c r="BB14" i="155"/>
  <c r="BB41" i="155" s="1"/>
  <c r="BB14" i="157"/>
  <c r="BB41" i="157" s="1"/>
  <c r="BB14" i="156"/>
  <c r="BB41" i="156" s="1"/>
  <c r="BB20" i="158"/>
  <c r="BB47" i="158" s="1"/>
  <c r="BB20" i="155"/>
  <c r="BB47" i="155" s="1"/>
  <c r="BB20" i="157"/>
  <c r="BB47" i="157" s="1"/>
  <c r="BB20" i="156"/>
  <c r="BB47" i="156" s="1"/>
  <c r="BC12" i="138"/>
  <c r="BC39" i="138" s="1"/>
  <c r="BC12" i="137"/>
  <c r="BC39" i="137" s="1"/>
  <c r="AF12" i="154"/>
  <c r="BC12" i="119"/>
  <c r="BC39" i="119" s="1"/>
  <c r="BC12" i="95"/>
  <c r="BC12" i="118"/>
  <c r="BC39" i="118" s="1"/>
  <c r="BC12" i="136"/>
  <c r="BC12" i="94"/>
  <c r="BC12" i="135"/>
  <c r="BS12" i="138"/>
  <c r="BS39" i="138" s="1"/>
  <c r="BS12" i="137"/>
  <c r="BS39" i="137" s="1"/>
  <c r="AV12" i="154"/>
  <c r="BS12" i="135"/>
  <c r="BS12" i="118"/>
  <c r="BS39" i="118" s="1"/>
  <c r="BS12" i="95"/>
  <c r="BS12" i="136"/>
  <c r="BS12" i="119"/>
  <c r="BS39" i="119" s="1"/>
  <c r="BS12" i="94"/>
  <c r="DL11" i="158"/>
  <c r="DL38" i="158" s="1"/>
  <c r="DL11" i="155"/>
  <c r="DL38" i="155" s="1"/>
  <c r="DL11" i="157"/>
  <c r="DL38" i="157" s="1"/>
  <c r="DL11" i="156"/>
  <c r="DL38" i="156" s="1"/>
  <c r="FH17" i="54"/>
  <c r="FH17" i="138"/>
  <c r="FH44" i="138" s="1"/>
  <c r="FH17" i="94"/>
  <c r="FH17" i="135"/>
  <c r="FH17" i="136"/>
  <c r="FH17" i="95"/>
  <c r="FH17" i="118"/>
  <c r="FH44" i="118" s="1"/>
  <c r="FH17" i="137"/>
  <c r="FH44" i="137" s="1"/>
  <c r="FH17" i="119"/>
  <c r="FH44" i="119" s="1"/>
  <c r="ES11" i="54"/>
  <c r="ES11" i="119"/>
  <c r="ES38" i="119" s="1"/>
  <c r="ES11" i="95"/>
  <c r="ES11" i="137"/>
  <c r="ES38" i="137" s="1"/>
  <c r="ES11" i="94"/>
  <c r="ES11" i="138"/>
  <c r="ES38" i="138" s="1"/>
  <c r="ES11" i="136"/>
  <c r="ES11" i="118"/>
  <c r="ES38" i="118" s="1"/>
  <c r="ES11" i="135"/>
  <c r="DM17" i="158"/>
  <c r="DM44" i="158" s="1"/>
  <c r="DM17" i="157"/>
  <c r="DM44" i="157" s="1"/>
  <c r="DM17" i="155"/>
  <c r="DM44" i="155" s="1"/>
  <c r="DM17" i="156"/>
  <c r="DM44" i="156" s="1"/>
  <c r="EJ18" i="137"/>
  <c r="EJ45" i="137" s="1"/>
  <c r="EJ18" i="138"/>
  <c r="EJ45" i="138" s="1"/>
  <c r="EJ18" i="95"/>
  <c r="EJ18" i="135"/>
  <c r="EJ18" i="136"/>
  <c r="EJ18" i="119"/>
  <c r="EJ45" i="119" s="1"/>
  <c r="EJ18" i="94"/>
  <c r="EJ18" i="118"/>
  <c r="EJ45" i="118" s="1"/>
  <c r="DM18" i="154"/>
  <c r="DZ14" i="137"/>
  <c r="DZ41" i="137" s="1"/>
  <c r="DZ14" i="119"/>
  <c r="DZ41" i="119" s="1"/>
  <c r="DZ14" i="135"/>
  <c r="DC14" i="154"/>
  <c r="DZ14" i="118"/>
  <c r="DZ41" i="118" s="1"/>
  <c r="DZ14" i="94"/>
  <c r="DZ14" i="136"/>
  <c r="DZ14" i="95"/>
  <c r="DZ14" i="54"/>
  <c r="DZ14" i="138"/>
  <c r="DZ41" i="138" s="1"/>
  <c r="EC11" i="138"/>
  <c r="EC38" i="138" s="1"/>
  <c r="EC11" i="119"/>
  <c r="EC38" i="119" s="1"/>
  <c r="EC11" i="94"/>
  <c r="EC11" i="95"/>
  <c r="EC11" i="135"/>
  <c r="EC11" i="137"/>
  <c r="EC38" i="137" s="1"/>
  <c r="DF11" i="154"/>
  <c r="EC11" i="118"/>
  <c r="EC38" i="118" s="1"/>
  <c r="EC11" i="54"/>
  <c r="EC11" i="136"/>
  <c r="DI17" i="137"/>
  <c r="DI44" i="137" s="1"/>
  <c r="DI17" i="136"/>
  <c r="CL17" i="154"/>
  <c r="DI17" i="95"/>
  <c r="DI17" i="119"/>
  <c r="DI44" i="119" s="1"/>
  <c r="DI17" i="118"/>
  <c r="DI44" i="118" s="1"/>
  <c r="DI17" i="135"/>
  <c r="DI17" i="94"/>
  <c r="DI17" i="54"/>
  <c r="DI17" i="138"/>
  <c r="DI44" i="138" s="1"/>
  <c r="CP21" i="137"/>
  <c r="CP48" i="137" s="1"/>
  <c r="CP21" i="136"/>
  <c r="CP21" i="138"/>
  <c r="CP48" i="138" s="1"/>
  <c r="CP21" i="119"/>
  <c r="CP48" i="119" s="1"/>
  <c r="CP21" i="118"/>
  <c r="CP48" i="118" s="1"/>
  <c r="CP21" i="95"/>
  <c r="CP21" i="135"/>
  <c r="CP21" i="94"/>
  <c r="BS21" i="154"/>
  <c r="CW11" i="156"/>
  <c r="CW38" i="156" s="1"/>
  <c r="CW11" i="157"/>
  <c r="CW38" i="157" s="1"/>
  <c r="CW11" i="158"/>
  <c r="CW38" i="158" s="1"/>
  <c r="CW11" i="155"/>
  <c r="CW38" i="155" s="1"/>
  <c r="ES14" i="119"/>
  <c r="ES41" i="119" s="1"/>
  <c r="ES14" i="137"/>
  <c r="ES41" i="137" s="1"/>
  <c r="ES14" i="135"/>
  <c r="ES14" i="138"/>
  <c r="ES41" i="138" s="1"/>
  <c r="ES14" i="136"/>
  <c r="ES14" i="95"/>
  <c r="ES14" i="54"/>
  <c r="ES14" i="118"/>
  <c r="ES41" i="118" s="1"/>
  <c r="ES14" i="94"/>
  <c r="EF28" i="54"/>
  <c r="EF9" i="118"/>
  <c r="EF36" i="118" s="1"/>
  <c r="EF9" i="136"/>
  <c r="EF9" i="137"/>
  <c r="EF36" i="137" s="1"/>
  <c r="EF22" i="54"/>
  <c r="EF24" i="54"/>
  <c r="EF9" i="94"/>
  <c r="DI9" i="154"/>
  <c r="EF9" i="138"/>
  <c r="EF36" i="138" s="1"/>
  <c r="EF9" i="135"/>
  <c r="EF9" i="119"/>
  <c r="EF36" i="119" s="1"/>
  <c r="EF9" i="95"/>
  <c r="EA14" i="118"/>
  <c r="EA41" i="118" s="1"/>
  <c r="EA14" i="138"/>
  <c r="EA41" i="138" s="1"/>
  <c r="EA14" i="135"/>
  <c r="EA14" i="54"/>
  <c r="EA14" i="119"/>
  <c r="EA41" i="119" s="1"/>
  <c r="DD14" i="154"/>
  <c r="EA14" i="94"/>
  <c r="EA14" i="136"/>
  <c r="EA14" i="137"/>
  <c r="EA41" i="137" s="1"/>
  <c r="EA14" i="95"/>
  <c r="CD23" i="155"/>
  <c r="CD50" i="155" s="1"/>
  <c r="CD23" i="156"/>
  <c r="CD50" i="156" s="1"/>
  <c r="CD23" i="158"/>
  <c r="CD50" i="158" s="1"/>
  <c r="CD23" i="157"/>
  <c r="CD50" i="157" s="1"/>
  <c r="CR20" i="138"/>
  <c r="CR47" i="138" s="1"/>
  <c r="CR20" i="136"/>
  <c r="CR20" i="119"/>
  <c r="CR47" i="119" s="1"/>
  <c r="CR20" i="95"/>
  <c r="CR20" i="135"/>
  <c r="CR20" i="137"/>
  <c r="CR47" i="137" s="1"/>
  <c r="CR20" i="118"/>
  <c r="CR47" i="118" s="1"/>
  <c r="CR20" i="94"/>
  <c r="BU20" i="154"/>
  <c r="CR20" i="54"/>
  <c r="DE17" i="155"/>
  <c r="DE44" i="155" s="1"/>
  <c r="DE17" i="157"/>
  <c r="DE44" i="157" s="1"/>
  <c r="DE17" i="156"/>
  <c r="DE44" i="156" s="1"/>
  <c r="DE17" i="158"/>
  <c r="DE44" i="158" s="1"/>
  <c r="BP8" i="155"/>
  <c r="BP35" i="155" s="1"/>
  <c r="BP8" i="157"/>
  <c r="BP35" i="157" s="1"/>
  <c r="BP8" i="156"/>
  <c r="BP35" i="156" s="1"/>
  <c r="BP8" i="158"/>
  <c r="BP35" i="158" s="1"/>
  <c r="BO15" i="94"/>
  <c r="AR15" i="154"/>
  <c r="BO15" i="138"/>
  <c r="BO42" i="138" s="1"/>
  <c r="BO15" i="136"/>
  <c r="BO15" i="119"/>
  <c r="BO42" i="119" s="1"/>
  <c r="BO15" i="95"/>
  <c r="BO15" i="137"/>
  <c r="BO42" i="137" s="1"/>
  <c r="BO15" i="118"/>
  <c r="BO42" i="118" s="1"/>
  <c r="BO15" i="135"/>
  <c r="DQ8" i="157"/>
  <c r="DQ35" i="157" s="1"/>
  <c r="DQ8" i="156"/>
  <c r="DQ35" i="156" s="1"/>
  <c r="DQ8" i="158"/>
  <c r="DQ35" i="158" s="1"/>
  <c r="DQ8" i="155"/>
  <c r="DQ35" i="155" s="1"/>
  <c r="EN11" i="137"/>
  <c r="EN38" i="137" s="1"/>
  <c r="EN11" i="138"/>
  <c r="EN38" i="138" s="1"/>
  <c r="EN11" i="136"/>
  <c r="EN11" i="95"/>
  <c r="EN11" i="135"/>
  <c r="DQ11" i="154"/>
  <c r="EN11" i="119"/>
  <c r="EN38" i="119" s="1"/>
  <c r="EN11" i="94"/>
  <c r="EN11" i="54"/>
  <c r="EN11" i="118"/>
  <c r="EN38" i="118" s="1"/>
  <c r="EO17" i="137"/>
  <c r="EO44" i="137" s="1"/>
  <c r="DR17" i="154"/>
  <c r="EO17" i="95"/>
  <c r="EO17" i="54"/>
  <c r="EO17" i="138"/>
  <c r="EO44" i="138" s="1"/>
  <c r="EO17" i="94"/>
  <c r="EO17" i="119"/>
  <c r="EO44" i="119" s="1"/>
  <c r="EO17" i="136"/>
  <c r="EO17" i="118"/>
  <c r="EO44" i="118" s="1"/>
  <c r="EO17" i="135"/>
  <c r="DS12" i="118"/>
  <c r="DS39" i="118" s="1"/>
  <c r="DS12" i="136"/>
  <c r="DS12" i="135"/>
  <c r="DS12" i="138"/>
  <c r="DS39" i="138" s="1"/>
  <c r="DS12" i="119"/>
  <c r="DS39" i="119" s="1"/>
  <c r="DS12" i="94"/>
  <c r="DS12" i="95"/>
  <c r="DS12" i="137"/>
  <c r="DS39" i="137" s="1"/>
  <c r="CV12" i="154"/>
  <c r="BE9" i="138"/>
  <c r="BE36" i="138" s="1"/>
  <c r="BE9" i="135"/>
  <c r="BE9" i="95"/>
  <c r="BE9" i="137"/>
  <c r="BE36" i="137" s="1"/>
  <c r="BE9" i="136"/>
  <c r="BE22" i="54"/>
  <c r="BE9" i="118"/>
  <c r="BE36" i="118" s="1"/>
  <c r="BE9" i="119"/>
  <c r="BE36" i="119" s="1"/>
  <c r="BE9" i="94"/>
  <c r="AH9" i="154"/>
  <c r="AX8" i="156"/>
  <c r="AX35" i="156" s="1"/>
  <c r="AX8" i="158"/>
  <c r="AX35" i="158" s="1"/>
  <c r="AX8" i="155"/>
  <c r="AX35" i="155" s="1"/>
  <c r="AX8" i="157"/>
  <c r="AX35" i="157" s="1"/>
  <c r="EW14" i="54"/>
  <c r="EW14" i="138"/>
  <c r="EW41" i="138" s="1"/>
  <c r="EW14" i="137"/>
  <c r="EW41" i="137" s="1"/>
  <c r="EW14" i="94"/>
  <c r="EW14" i="118"/>
  <c r="EW41" i="118" s="1"/>
  <c r="EW14" i="119"/>
  <c r="EW41" i="119" s="1"/>
  <c r="EW14" i="136"/>
  <c r="EW14" i="95"/>
  <c r="EW14" i="135"/>
  <c r="DT12" i="119"/>
  <c r="DT39" i="119" s="1"/>
  <c r="DT12" i="135"/>
  <c r="DT12" i="136"/>
  <c r="DT12" i="94"/>
  <c r="DT12" i="95"/>
  <c r="DT12" i="138"/>
  <c r="DT39" i="138" s="1"/>
  <c r="DT12" i="137"/>
  <c r="DT39" i="137" s="1"/>
  <c r="DT12" i="118"/>
  <c r="DT39" i="118" s="1"/>
  <c r="CW12" i="154"/>
  <c r="DM15" i="137"/>
  <c r="DM42" i="137" s="1"/>
  <c r="DM15" i="119"/>
  <c r="DM42" i="119" s="1"/>
  <c r="DM15" i="138"/>
  <c r="DM42" i="138" s="1"/>
  <c r="DM15" i="118"/>
  <c r="DM42" i="118" s="1"/>
  <c r="DM15" i="135"/>
  <c r="DM15" i="94"/>
  <c r="DM15" i="136"/>
  <c r="CP15" i="154"/>
  <c r="DM15" i="95"/>
  <c r="CL9" i="158"/>
  <c r="CL36" i="158" s="1"/>
  <c r="CL9" i="155"/>
  <c r="CL36" i="155" s="1"/>
  <c r="CL9" i="157"/>
  <c r="CL36" i="157" s="1"/>
  <c r="CL9" i="156"/>
  <c r="CL36" i="156" s="1"/>
  <c r="CE8" i="157"/>
  <c r="CE35" i="157" s="1"/>
  <c r="CE8" i="158"/>
  <c r="CE35" i="158" s="1"/>
  <c r="CE8" i="156"/>
  <c r="CE35" i="156" s="1"/>
  <c r="CE8" i="155"/>
  <c r="CE35" i="155" s="1"/>
  <c r="CL14" i="156"/>
  <c r="CL41" i="156" s="1"/>
  <c r="CL14" i="155"/>
  <c r="CL41" i="155" s="1"/>
  <c r="CL14" i="157"/>
  <c r="CL41" i="157" s="1"/>
  <c r="CL14" i="158"/>
  <c r="CL41" i="158" s="1"/>
  <c r="BZ12" i="137"/>
  <c r="BZ39" i="137" s="1"/>
  <c r="BZ12" i="119"/>
  <c r="BZ39" i="119" s="1"/>
  <c r="BZ12" i="138"/>
  <c r="BZ39" i="138" s="1"/>
  <c r="BZ12" i="118"/>
  <c r="BZ39" i="118" s="1"/>
  <c r="BZ12" i="136"/>
  <c r="BC12" i="154"/>
  <c r="BZ12" i="94"/>
  <c r="BZ12" i="95"/>
  <c r="BZ12" i="135"/>
  <c r="BB15" i="158"/>
  <c r="BB42" i="158" s="1"/>
  <c r="BB15" i="157"/>
  <c r="BB42" i="157" s="1"/>
  <c r="BB15" i="155"/>
  <c r="BB42" i="155" s="1"/>
  <c r="BB15" i="156"/>
  <c r="BB42" i="156" s="1"/>
  <c r="BK9" i="158"/>
  <c r="BK36" i="158" s="1"/>
  <c r="BK9" i="155"/>
  <c r="BK36" i="155" s="1"/>
  <c r="BK9" i="157"/>
  <c r="BK36" i="157" s="1"/>
  <c r="BK9" i="156"/>
  <c r="BK36" i="156" s="1"/>
  <c r="BS11" i="156"/>
  <c r="BS38" i="156" s="1"/>
  <c r="BS11" i="157"/>
  <c r="BS38" i="157" s="1"/>
  <c r="BS11" i="158"/>
  <c r="BS38" i="158" s="1"/>
  <c r="BS11" i="155"/>
  <c r="BS38" i="155" s="1"/>
  <c r="CT8" i="157"/>
  <c r="CT35" i="157" s="1"/>
  <c r="CT8" i="158"/>
  <c r="CT35" i="158" s="1"/>
  <c r="CT8" i="155"/>
  <c r="CT35" i="155" s="1"/>
  <c r="CT8" i="156"/>
  <c r="CT35" i="156" s="1"/>
  <c r="BD14" i="155"/>
  <c r="BD41" i="155" s="1"/>
  <c r="BD14" i="158"/>
  <c r="BD41" i="158" s="1"/>
  <c r="BD14" i="156"/>
  <c r="BD41" i="156" s="1"/>
  <c r="BD14" i="157"/>
  <c r="BD41" i="157" s="1"/>
  <c r="BY18" i="138"/>
  <c r="BY45" i="138" s="1"/>
  <c r="BY18" i="95"/>
  <c r="BY18" i="119"/>
  <c r="BY45" i="119" s="1"/>
  <c r="BY18" i="118"/>
  <c r="BY45" i="118" s="1"/>
  <c r="BY18" i="135"/>
  <c r="BY18" i="136"/>
  <c r="BB18" i="154"/>
  <c r="BY18" i="137"/>
  <c r="BY45" i="137" s="1"/>
  <c r="BY18" i="94"/>
  <c r="CX20" i="157"/>
  <c r="CX47" i="157" s="1"/>
  <c r="CX20" i="158"/>
  <c r="CX47" i="158" s="1"/>
  <c r="CX20" i="155"/>
  <c r="CX47" i="155" s="1"/>
  <c r="CX20" i="156"/>
  <c r="CX47" i="156" s="1"/>
  <c r="DC20" i="138"/>
  <c r="DC47" i="138" s="1"/>
  <c r="DC20" i="137"/>
  <c r="DC47" i="137" s="1"/>
  <c r="DC20" i="119"/>
  <c r="DC47" i="119" s="1"/>
  <c r="DC20" i="136"/>
  <c r="DC20" i="54"/>
  <c r="DC20" i="94"/>
  <c r="CF20" i="154"/>
  <c r="DC20" i="135"/>
  <c r="DC20" i="118"/>
  <c r="DC47" i="118" s="1"/>
  <c r="DC20" i="95"/>
  <c r="AG20" i="156"/>
  <c r="AG47" i="156" s="1"/>
  <c r="AG20" i="155"/>
  <c r="AG47" i="155" s="1"/>
  <c r="AG20" i="157"/>
  <c r="AG47" i="157" s="1"/>
  <c r="AG20" i="158"/>
  <c r="AG47" i="158" s="1"/>
  <c r="BN17" i="138"/>
  <c r="BN44" i="138" s="1"/>
  <c r="BN17" i="137"/>
  <c r="BN44" i="137" s="1"/>
  <c r="BN17" i="136"/>
  <c r="BN17" i="118"/>
  <c r="BN44" i="118" s="1"/>
  <c r="BN17" i="135"/>
  <c r="AQ17" i="154"/>
  <c r="BN17" i="119"/>
  <c r="BN44" i="119" s="1"/>
  <c r="BN17" i="95"/>
  <c r="BN17" i="94"/>
  <c r="BN17" i="54"/>
  <c r="BK15" i="155"/>
  <c r="BK42" i="155" s="1"/>
  <c r="BK15" i="158"/>
  <c r="BK42" i="158" s="1"/>
  <c r="BK15" i="157"/>
  <c r="BK42" i="157" s="1"/>
  <c r="BK15" i="156"/>
  <c r="BK42" i="156" s="1"/>
  <c r="BN14" i="54"/>
  <c r="BN14" i="137"/>
  <c r="BN41" i="137" s="1"/>
  <c r="BN14" i="138"/>
  <c r="BN41" i="138" s="1"/>
  <c r="BN14" i="119"/>
  <c r="BN41" i="119" s="1"/>
  <c r="BN14" i="118"/>
  <c r="BN41" i="118" s="1"/>
  <c r="BN14" i="135"/>
  <c r="BN14" i="136"/>
  <c r="BN14" i="94"/>
  <c r="AQ14" i="154"/>
  <c r="BN14" i="95"/>
  <c r="BW8" i="157"/>
  <c r="BW35" i="157" s="1"/>
  <c r="BW8" i="155"/>
  <c r="BW35" i="155" s="1"/>
  <c r="BW8" i="158"/>
  <c r="BW35" i="158" s="1"/>
  <c r="BW8" i="156"/>
  <c r="BW35" i="156" s="1"/>
  <c r="BC21" i="158"/>
  <c r="BC48" i="158" s="1"/>
  <c r="BC21" i="155"/>
  <c r="BC48" i="155" s="1"/>
  <c r="BC21" i="157"/>
  <c r="BC48" i="157" s="1"/>
  <c r="BC21" i="156"/>
  <c r="BC48" i="156" s="1"/>
  <c r="BN20" i="54"/>
  <c r="BN20" i="138"/>
  <c r="BN47" i="138" s="1"/>
  <c r="BN20" i="95"/>
  <c r="BN20" i="135"/>
  <c r="BN20" i="136"/>
  <c r="BN20" i="94"/>
  <c r="BN20" i="137"/>
  <c r="BN47" i="137" s="1"/>
  <c r="AQ20" i="154"/>
  <c r="BN20" i="118"/>
  <c r="BN47" i="118" s="1"/>
  <c r="BN20" i="119"/>
  <c r="BN47" i="119" s="1"/>
  <c r="BT11" i="155"/>
  <c r="BT38" i="155" s="1"/>
  <c r="BT11" i="158"/>
  <c r="BT38" i="158" s="1"/>
  <c r="BT11" i="157"/>
  <c r="BT38" i="157" s="1"/>
  <c r="BT11" i="156"/>
  <c r="BT38" i="156" s="1"/>
  <c r="DF18" i="138"/>
  <c r="DF45" i="138" s="1"/>
  <c r="DF18" i="118"/>
  <c r="DF45" i="118" s="1"/>
  <c r="DF18" i="137"/>
  <c r="DF45" i="137" s="1"/>
  <c r="DF18" i="119"/>
  <c r="DF45" i="119" s="1"/>
  <c r="DF18" i="135"/>
  <c r="CI18" i="154"/>
  <c r="DF18" i="136"/>
  <c r="DF18" i="95"/>
  <c r="DF18" i="94"/>
  <c r="CA25" i="156"/>
  <c r="CA52" i="156" s="1"/>
  <c r="CA25" i="157"/>
  <c r="CA52" i="157" s="1"/>
  <c r="CA25" i="155"/>
  <c r="CA52" i="155" s="1"/>
  <c r="CA25" i="158"/>
  <c r="CA52" i="158" s="1"/>
  <c r="DH8" i="157"/>
  <c r="DH35" i="157" s="1"/>
  <c r="DH8" i="155"/>
  <c r="DH35" i="155" s="1"/>
  <c r="DH8" i="158"/>
  <c r="DH35" i="158" s="1"/>
  <c r="DH8" i="156"/>
  <c r="DH35" i="156" s="1"/>
  <c r="BA14" i="158"/>
  <c r="BA41" i="158" s="1"/>
  <c r="BA14" i="155"/>
  <c r="BA41" i="155" s="1"/>
  <c r="BA14" i="157"/>
  <c r="BA41" i="157" s="1"/>
  <c r="BA14" i="156"/>
  <c r="BA41" i="156" s="1"/>
  <c r="BM18" i="137"/>
  <c r="BM45" i="137" s="1"/>
  <c r="BM18" i="119"/>
  <c r="BM45" i="119" s="1"/>
  <c r="BM18" i="95"/>
  <c r="BM18" i="135"/>
  <c r="BM18" i="136"/>
  <c r="BM18" i="94"/>
  <c r="BM18" i="118"/>
  <c r="BM45" i="118" s="1"/>
  <c r="AP18" i="154"/>
  <c r="BM18" i="138"/>
  <c r="BM45" i="138" s="1"/>
  <c r="CR18" i="119"/>
  <c r="CR45" i="119" s="1"/>
  <c r="CR18" i="137"/>
  <c r="CR45" i="137" s="1"/>
  <c r="CR18" i="118"/>
  <c r="CR45" i="118" s="1"/>
  <c r="CR18" i="94"/>
  <c r="CR18" i="138"/>
  <c r="CR45" i="138" s="1"/>
  <c r="CR18" i="95"/>
  <c r="CR18" i="135"/>
  <c r="CR18" i="136"/>
  <c r="BU18" i="154"/>
  <c r="DD11" i="138"/>
  <c r="DD38" i="138" s="1"/>
  <c r="DD11" i="95"/>
  <c r="DD11" i="135"/>
  <c r="DD11" i="136"/>
  <c r="DD11" i="94"/>
  <c r="CG11" i="154"/>
  <c r="DD11" i="137"/>
  <c r="DD38" i="137" s="1"/>
  <c r="DD11" i="119"/>
  <c r="DD38" i="119" s="1"/>
  <c r="DD11" i="54"/>
  <c r="DD11" i="118"/>
  <c r="DD38" i="118" s="1"/>
  <c r="CP17" i="155"/>
  <c r="CP44" i="155" s="1"/>
  <c r="CP17" i="156"/>
  <c r="CP44" i="156" s="1"/>
  <c r="CP17" i="157"/>
  <c r="CP44" i="157" s="1"/>
  <c r="CP17" i="158"/>
  <c r="CP44" i="158" s="1"/>
  <c r="CQ14" i="157"/>
  <c r="CQ41" i="157" s="1"/>
  <c r="CQ14" i="155"/>
  <c r="CQ41" i="155" s="1"/>
  <c r="CQ14" i="158"/>
  <c r="CQ41" i="158" s="1"/>
  <c r="CQ14" i="156"/>
  <c r="CQ41" i="156" s="1"/>
  <c r="EO15" i="138"/>
  <c r="EO42" i="138" s="1"/>
  <c r="EO15" i="137"/>
  <c r="EO42" i="137" s="1"/>
  <c r="EO15" i="119"/>
  <c r="EO42" i="119" s="1"/>
  <c r="EO15" i="118"/>
  <c r="EO42" i="118" s="1"/>
  <c r="EO15" i="135"/>
  <c r="DR15" i="154"/>
  <c r="EO15" i="136"/>
  <c r="EO15" i="94"/>
  <c r="EO15" i="95"/>
  <c r="AV27" i="138"/>
  <c r="AV54" i="138" s="1"/>
  <c r="AV27" i="137"/>
  <c r="AV54" i="137" s="1"/>
  <c r="AV27" i="118"/>
  <c r="AV54" i="118" s="1"/>
  <c r="AV27" i="94"/>
  <c r="AV27" i="135"/>
  <c r="AV27" i="119"/>
  <c r="AV54" i="119" s="1"/>
  <c r="AV27" i="95"/>
  <c r="AV27" i="136"/>
  <c r="Y27" i="154"/>
  <c r="AV14" i="54"/>
  <c r="AV14" i="138"/>
  <c r="AV41" i="138" s="1"/>
  <c r="AV14" i="137"/>
  <c r="AV41" i="137" s="1"/>
  <c r="AV14" i="135"/>
  <c r="AV14" i="94"/>
  <c r="AV14" i="118"/>
  <c r="AV41" i="118" s="1"/>
  <c r="AV14" i="136"/>
  <c r="AV14" i="95"/>
  <c r="Y14" i="154"/>
  <c r="AV14" i="119"/>
  <c r="AV41" i="119" s="1"/>
  <c r="BO17" i="54"/>
  <c r="BO17" i="137"/>
  <c r="BO44" i="137" s="1"/>
  <c r="BO17" i="136"/>
  <c r="BO17" i="138"/>
  <c r="BO44" i="138" s="1"/>
  <c r="BO17" i="135"/>
  <c r="AR17" i="154"/>
  <c r="BO17" i="95"/>
  <c r="BO17" i="119"/>
  <c r="BO44" i="119" s="1"/>
  <c r="BO17" i="94"/>
  <c r="BO17" i="118"/>
  <c r="BO44" i="118" s="1"/>
  <c r="BQ11" i="54"/>
  <c r="BQ11" i="137"/>
  <c r="BQ38" i="137" s="1"/>
  <c r="BQ11" i="119"/>
  <c r="BQ38" i="119" s="1"/>
  <c r="BQ11" i="94"/>
  <c r="BQ11" i="138"/>
  <c r="BQ38" i="138" s="1"/>
  <c r="AT11" i="154"/>
  <c r="BQ11" i="95"/>
  <c r="BQ11" i="136"/>
  <c r="BQ11" i="118"/>
  <c r="BQ38" i="118" s="1"/>
  <c r="BQ11" i="135"/>
  <c r="CE22" i="54"/>
  <c r="DH9" i="118"/>
  <c r="DH36" i="118" s="1"/>
  <c r="DH9" i="135"/>
  <c r="DH9" i="119"/>
  <c r="DH36" i="119" s="1"/>
  <c r="DH9" i="138"/>
  <c r="DH36" i="138" s="1"/>
  <c r="DH9" i="137"/>
  <c r="DH36" i="137" s="1"/>
  <c r="DH9" i="136"/>
  <c r="CK9" i="154"/>
  <c r="DH9" i="94"/>
  <c r="DH9" i="95"/>
  <c r="DV20" i="54"/>
  <c r="DV20" i="138"/>
  <c r="DV47" i="138" s="1"/>
  <c r="DV20" i="137"/>
  <c r="DV47" i="137" s="1"/>
  <c r="DV20" i="118"/>
  <c r="DV47" i="118" s="1"/>
  <c r="CY20" i="154"/>
  <c r="DV20" i="135"/>
  <c r="DV20" i="95"/>
  <c r="DV20" i="119"/>
  <c r="DV47" i="119" s="1"/>
  <c r="DV20" i="94"/>
  <c r="DV20" i="136"/>
  <c r="DY20" i="54"/>
  <c r="DY20" i="119"/>
  <c r="DY47" i="119" s="1"/>
  <c r="DY20" i="138"/>
  <c r="DY47" i="138" s="1"/>
  <c r="DY20" i="95"/>
  <c r="DY20" i="135"/>
  <c r="DY20" i="136"/>
  <c r="DY20" i="118"/>
  <c r="DY47" i="118" s="1"/>
  <c r="DY20" i="94"/>
  <c r="DY20" i="137"/>
  <c r="DY47" i="137" s="1"/>
  <c r="DB20" i="154"/>
  <c r="EX11" i="54"/>
  <c r="EX11" i="137"/>
  <c r="EX38" i="137" s="1"/>
  <c r="EX11" i="135"/>
  <c r="EX11" i="119"/>
  <c r="EX38" i="119" s="1"/>
  <c r="EX11" i="118"/>
  <c r="EX38" i="118" s="1"/>
  <c r="EX11" i="94"/>
  <c r="EX11" i="138"/>
  <c r="EX38" i="138" s="1"/>
  <c r="EX11" i="95"/>
  <c r="EX11" i="136"/>
  <c r="ES17" i="54"/>
  <c r="ES17" i="138"/>
  <c r="ES44" i="138" s="1"/>
  <c r="ES17" i="118"/>
  <c r="ES44" i="118" s="1"/>
  <c r="ES17" i="137"/>
  <c r="ES44" i="137" s="1"/>
  <c r="ES17" i="136"/>
  <c r="ES17" i="119"/>
  <c r="ES44" i="119" s="1"/>
  <c r="ES17" i="95"/>
  <c r="ES17" i="94"/>
  <c r="ES17" i="135"/>
  <c r="EH23" i="138"/>
  <c r="EH50" i="138" s="1"/>
  <c r="EH23" i="137"/>
  <c r="EH50" i="137" s="1"/>
  <c r="EH23" i="119"/>
  <c r="EH50" i="119" s="1"/>
  <c r="EH23" i="118"/>
  <c r="EH50" i="118" s="1"/>
  <c r="EH23" i="136"/>
  <c r="EH23" i="94"/>
  <c r="EH23" i="95"/>
  <c r="EH23" i="135"/>
  <c r="DK23" i="154"/>
  <c r="ET11" i="54"/>
  <c r="ET11" i="138"/>
  <c r="ET38" i="138" s="1"/>
  <c r="ET11" i="137"/>
  <c r="ET38" i="137" s="1"/>
  <c r="ET11" i="119"/>
  <c r="ET38" i="119" s="1"/>
  <c r="ET11" i="118"/>
  <c r="ET38" i="118" s="1"/>
  <c r="ET11" i="94"/>
  <c r="ET11" i="95"/>
  <c r="ET11" i="136"/>
  <c r="ET11" i="135"/>
  <c r="DG17" i="54"/>
  <c r="DG17" i="119"/>
  <c r="DG44" i="119" s="1"/>
  <c r="DG17" i="136"/>
  <c r="DG17" i="138"/>
  <c r="DG44" i="138" s="1"/>
  <c r="DG17" i="118"/>
  <c r="DG44" i="118" s="1"/>
  <c r="DG17" i="95"/>
  <c r="DG17" i="135"/>
  <c r="CJ17" i="154"/>
  <c r="DG17" i="94"/>
  <c r="DG17" i="137"/>
  <c r="DG44" i="137" s="1"/>
  <c r="BR8" i="156"/>
  <c r="BR35" i="156" s="1"/>
  <c r="BR8" i="157"/>
  <c r="BR35" i="157" s="1"/>
  <c r="BR8" i="158"/>
  <c r="BR35" i="158" s="1"/>
  <c r="BR8" i="155"/>
  <c r="BR35" i="155" s="1"/>
  <c r="AR20" i="155"/>
  <c r="AR47" i="155" s="1"/>
  <c r="AR20" i="156"/>
  <c r="AR47" i="156" s="1"/>
  <c r="AR20" i="158"/>
  <c r="AR47" i="158" s="1"/>
  <c r="AR20" i="157"/>
  <c r="AR47" i="157" s="1"/>
  <c r="DJ17" i="54"/>
  <c r="DJ17" i="138"/>
  <c r="DJ44" i="138" s="1"/>
  <c r="DJ17" i="119"/>
  <c r="DJ44" i="119" s="1"/>
  <c r="DJ17" i="135"/>
  <c r="CM17" i="154"/>
  <c r="DJ17" i="137"/>
  <c r="DJ44" i="137" s="1"/>
  <c r="DJ17" i="118"/>
  <c r="DJ44" i="118" s="1"/>
  <c r="DJ17" i="95"/>
  <c r="DJ17" i="136"/>
  <c r="DJ17" i="94"/>
  <c r="DR18" i="137"/>
  <c r="DR45" i="137" s="1"/>
  <c r="CU18" i="154"/>
  <c r="DR18" i="95"/>
  <c r="DR18" i="118"/>
  <c r="DR45" i="118" s="1"/>
  <c r="DR18" i="138"/>
  <c r="DR45" i="138" s="1"/>
  <c r="DR18" i="135"/>
  <c r="DR18" i="136"/>
  <c r="DR18" i="94"/>
  <c r="DR18" i="119"/>
  <c r="DR45" i="119" s="1"/>
  <c r="AL8" i="158"/>
  <c r="AL35" i="158" s="1"/>
  <c r="AL8" i="157"/>
  <c r="AL35" i="157" s="1"/>
  <c r="AL8" i="156"/>
  <c r="AL35" i="156" s="1"/>
  <c r="AL8" i="155"/>
  <c r="AL35" i="155" s="1"/>
  <c r="AT8" i="158"/>
  <c r="AT35" i="158" s="1"/>
  <c r="AT8" i="155"/>
  <c r="AT35" i="155" s="1"/>
  <c r="AT8" i="157"/>
  <c r="AT35" i="157" s="1"/>
  <c r="AT8" i="156"/>
  <c r="AT35" i="156" s="1"/>
  <c r="BF20" i="54"/>
  <c r="BF20" i="95"/>
  <c r="BF20" i="135"/>
  <c r="BF20" i="136"/>
  <c r="BF20" i="94"/>
  <c r="BF20" i="138"/>
  <c r="BF47" i="138" s="1"/>
  <c r="BF20" i="119"/>
  <c r="BF47" i="119" s="1"/>
  <c r="BF20" i="137"/>
  <c r="BF47" i="137" s="1"/>
  <c r="BF20" i="118"/>
  <c r="BF47" i="118" s="1"/>
  <c r="AI20" i="154"/>
  <c r="BM14" i="54"/>
  <c r="BM14" i="118"/>
  <c r="BM41" i="118" s="1"/>
  <c r="BM14" i="119"/>
  <c r="BM41" i="119" s="1"/>
  <c r="BM14" i="136"/>
  <c r="BM14" i="135"/>
  <c r="BM14" i="137"/>
  <c r="BM41" i="137" s="1"/>
  <c r="BM14" i="94"/>
  <c r="BM14" i="95"/>
  <c r="AP14" i="154"/>
  <c r="BM14" i="138"/>
  <c r="BM41" i="138" s="1"/>
  <c r="AV17" i="54"/>
  <c r="AV17" i="138"/>
  <c r="AV44" i="138" s="1"/>
  <c r="AV17" i="137"/>
  <c r="AV44" i="137" s="1"/>
  <c r="AV17" i="95"/>
  <c r="AV17" i="135"/>
  <c r="AV17" i="136"/>
  <c r="AV17" i="94"/>
  <c r="Y17" i="154"/>
  <c r="AV17" i="118"/>
  <c r="AV44" i="118" s="1"/>
  <c r="AV17" i="119"/>
  <c r="AV44" i="119" s="1"/>
  <c r="BA11" i="54"/>
  <c r="BA11" i="138"/>
  <c r="BA38" i="138" s="1"/>
  <c r="BA11" i="136"/>
  <c r="BA11" i="94"/>
  <c r="BA11" i="137"/>
  <c r="BA38" i="137" s="1"/>
  <c r="BA11" i="119"/>
  <c r="BA38" i="119" s="1"/>
  <c r="BA11" i="135"/>
  <c r="AD11" i="154"/>
  <c r="BA11" i="95"/>
  <c r="BA11" i="118"/>
  <c r="BA38" i="118" s="1"/>
  <c r="BA19" i="54"/>
  <c r="BA8" i="137"/>
  <c r="BA35" i="137" s="1"/>
  <c r="BA8" i="138"/>
  <c r="BA35" i="138" s="1"/>
  <c r="AD8" i="154"/>
  <c r="BA8" i="95"/>
  <c r="BA8" i="118"/>
  <c r="BA35" i="118" s="1"/>
  <c r="BA8" i="135"/>
  <c r="BA8" i="136"/>
  <c r="BA8" i="94"/>
  <c r="BA8" i="119"/>
  <c r="BA35" i="119" s="1"/>
  <c r="AS8" i="138"/>
  <c r="AS35" i="138" s="1"/>
  <c r="AS8" i="95"/>
  <c r="AS8" i="94"/>
  <c r="V8" i="154"/>
  <c r="AS8" i="137"/>
  <c r="AS35" i="137" s="1"/>
  <c r="AS8" i="135"/>
  <c r="AS8" i="119"/>
  <c r="AS35" i="119" s="1"/>
  <c r="AS8" i="118"/>
  <c r="AS35" i="118" s="1"/>
  <c r="AS8" i="136"/>
  <c r="BW9" i="95"/>
  <c r="BW9" i="135"/>
  <c r="BW9" i="136"/>
  <c r="BW9" i="94"/>
  <c r="BW9" i="137"/>
  <c r="BW36" i="137" s="1"/>
  <c r="AZ9" i="154"/>
  <c r="BW9" i="118"/>
  <c r="BW36" i="118" s="1"/>
  <c r="BW9" i="138"/>
  <c r="BW36" i="138" s="1"/>
  <c r="BW9" i="119"/>
  <c r="BW36" i="119" s="1"/>
  <c r="BH14" i="54"/>
  <c r="BH14" i="137"/>
  <c r="BH41" i="137" s="1"/>
  <c r="BH14" i="95"/>
  <c r="BH14" i="138"/>
  <c r="BH41" i="138" s="1"/>
  <c r="BH14" i="119"/>
  <c r="BH41" i="119" s="1"/>
  <c r="BH14" i="118"/>
  <c r="BH41" i="118" s="1"/>
  <c r="BH14" i="94"/>
  <c r="BH14" i="136"/>
  <c r="AK14" i="154"/>
  <c r="BH14" i="135"/>
  <c r="BK25" i="138"/>
  <c r="BK52" i="138" s="1"/>
  <c r="BK25" i="119"/>
  <c r="BK52" i="119" s="1"/>
  <c r="AN25" i="154"/>
  <c r="BK25" i="136"/>
  <c r="BK25" i="118"/>
  <c r="BK52" i="118" s="1"/>
  <c r="BK25" i="135"/>
  <c r="BK25" i="95"/>
  <c r="BK25" i="137"/>
  <c r="BK52" i="137" s="1"/>
  <c r="BK25" i="94"/>
  <c r="BT29" i="138"/>
  <c r="BT56" i="138" s="1"/>
  <c r="BT29" i="137"/>
  <c r="BT56" i="137" s="1"/>
  <c r="BT29" i="95"/>
  <c r="BT29" i="94"/>
  <c r="BT29" i="118"/>
  <c r="BT56" i="118" s="1"/>
  <c r="BT29" i="135"/>
  <c r="BT29" i="136"/>
  <c r="BT29" i="119"/>
  <c r="BT56" i="119" s="1"/>
  <c r="AW29" i="154"/>
  <c r="BU27" i="137"/>
  <c r="BU54" i="137" s="1"/>
  <c r="BU27" i="95"/>
  <c r="BU27" i="118"/>
  <c r="BU54" i="118" s="1"/>
  <c r="BU27" i="119"/>
  <c r="BU54" i="119" s="1"/>
  <c r="BS23" i="137"/>
  <c r="BS50" i="137" s="1"/>
  <c r="BS23" i="94"/>
  <c r="BS23" i="138"/>
  <c r="BS50" i="138" s="1"/>
  <c r="BS23" i="95"/>
  <c r="AV23" i="154"/>
  <c r="BS23" i="135"/>
  <c r="BS23" i="118"/>
  <c r="BS50" i="118" s="1"/>
  <c r="BS23" i="136"/>
  <c r="BS23" i="119"/>
  <c r="BS50" i="119" s="1"/>
  <c r="BP17" i="54"/>
  <c r="BP17" i="137"/>
  <c r="BP44" i="137" s="1"/>
  <c r="BP17" i="119"/>
  <c r="BP44" i="119" s="1"/>
  <c r="BP17" i="135"/>
  <c r="BP17" i="118"/>
  <c r="BP44" i="118" s="1"/>
  <c r="BP17" i="94"/>
  <c r="BP17" i="138"/>
  <c r="BP44" i="138" s="1"/>
  <c r="BP17" i="136"/>
  <c r="AS17" i="154"/>
  <c r="BP17" i="95"/>
  <c r="BI17" i="54"/>
  <c r="BI17" i="118"/>
  <c r="BI44" i="118" s="1"/>
  <c r="BI17" i="138"/>
  <c r="BI44" i="138" s="1"/>
  <c r="BI17" i="137"/>
  <c r="BI44" i="137" s="1"/>
  <c r="BI17" i="95"/>
  <c r="BI17" i="94"/>
  <c r="BI17" i="119"/>
  <c r="BI44" i="119" s="1"/>
  <c r="AL17" i="154"/>
  <c r="BI17" i="135"/>
  <c r="BI17" i="136"/>
  <c r="BD23" i="138"/>
  <c r="BD50" i="138" s="1"/>
  <c r="BD23" i="137"/>
  <c r="BD50" i="137" s="1"/>
  <c r="BD23" i="119"/>
  <c r="BD50" i="119" s="1"/>
  <c r="BD23" i="136"/>
  <c r="BD23" i="94"/>
  <c r="BD23" i="95"/>
  <c r="BD23" i="135"/>
  <c r="AG23" i="154"/>
  <c r="BD23" i="118"/>
  <c r="BD50" i="118" s="1"/>
  <c r="CX17" i="54"/>
  <c r="CX17" i="138"/>
  <c r="CX44" i="138" s="1"/>
  <c r="CA17" i="154"/>
  <c r="CX17" i="136"/>
  <c r="CX17" i="137"/>
  <c r="CX44" i="137" s="1"/>
  <c r="CX17" i="135"/>
  <c r="CX17" i="118"/>
  <c r="CX44" i="118" s="1"/>
  <c r="CX17" i="95"/>
  <c r="CX17" i="119"/>
  <c r="CX44" i="119" s="1"/>
  <c r="CX17" i="94"/>
  <c r="CG27" i="137"/>
  <c r="CG54" i="137" s="1"/>
  <c r="CS22" i="54"/>
  <c r="CX27" i="137"/>
  <c r="CX54" i="137" s="1"/>
  <c r="CX27" i="138"/>
  <c r="CX54" i="138" s="1"/>
  <c r="CX27" i="95"/>
  <c r="CX27" i="135"/>
  <c r="CX27" i="136"/>
  <c r="CX27" i="94"/>
  <c r="CA27" i="154"/>
  <c r="CX27" i="119"/>
  <c r="CX54" i="119" s="1"/>
  <c r="CX27" i="118"/>
  <c r="CX54" i="118" s="1"/>
  <c r="CD23" i="137"/>
  <c r="CD50" i="137" s="1"/>
  <c r="CD23" i="136"/>
  <c r="CD23" i="95"/>
  <c r="CD23" i="119"/>
  <c r="CD50" i="119" s="1"/>
  <c r="BG23" i="154"/>
  <c r="CD23" i="138"/>
  <c r="CD50" i="138" s="1"/>
  <c r="CD23" i="135"/>
  <c r="CD23" i="94"/>
  <c r="CD23" i="118"/>
  <c r="CD50" i="118" s="1"/>
  <c r="CT14" i="54"/>
  <c r="CT14" i="137"/>
  <c r="CT41" i="137" s="1"/>
  <c r="CT14" i="94"/>
  <c r="CT14" i="119"/>
  <c r="CT41" i="119" s="1"/>
  <c r="CT14" i="118"/>
  <c r="CT41" i="118" s="1"/>
  <c r="CT14" i="136"/>
  <c r="CT14" i="135"/>
  <c r="CT14" i="95"/>
  <c r="CT14" i="138"/>
  <c r="CT41" i="138" s="1"/>
  <c r="BW14" i="154"/>
  <c r="CD17" i="54"/>
  <c r="CD17" i="138"/>
  <c r="CD44" i="138" s="1"/>
  <c r="CD17" i="94"/>
  <c r="CD17" i="137"/>
  <c r="CD44" i="137" s="1"/>
  <c r="CD17" i="118"/>
  <c r="CD44" i="118" s="1"/>
  <c r="CD17" i="136"/>
  <c r="CD17" i="135"/>
  <c r="CD17" i="119"/>
  <c r="CD44" i="119" s="1"/>
  <c r="CD17" i="95"/>
  <c r="BG17" i="154"/>
  <c r="CF27" i="137"/>
  <c r="CF54" i="137" s="1"/>
  <c r="CF27" i="138"/>
  <c r="CF54" i="138" s="1"/>
  <c r="CF27" i="136"/>
  <c r="CF27" i="94"/>
  <c r="CF27" i="118"/>
  <c r="CF54" i="118" s="1"/>
  <c r="CF27" i="119"/>
  <c r="CF54" i="119" s="1"/>
  <c r="CF27" i="135"/>
  <c r="CF27" i="95"/>
  <c r="BI27" i="154"/>
  <c r="CS28" i="54"/>
  <c r="CV14" i="54"/>
  <c r="CV14" i="137"/>
  <c r="CV41" i="137" s="1"/>
  <c r="CV14" i="136"/>
  <c r="CV14" i="119"/>
  <c r="CV41" i="119" s="1"/>
  <c r="CV14" i="135"/>
  <c r="CV14" i="118"/>
  <c r="CV41" i="118" s="1"/>
  <c r="CV14" i="95"/>
  <c r="CV14" i="94"/>
  <c r="CV14" i="138"/>
  <c r="CV41" i="138" s="1"/>
  <c r="BY14" i="154"/>
  <c r="BZ23" i="138"/>
  <c r="BZ50" i="138" s="1"/>
  <c r="BZ23" i="119"/>
  <c r="BZ50" i="119" s="1"/>
  <c r="BZ23" i="95"/>
  <c r="BZ23" i="118"/>
  <c r="BZ50" i="118" s="1"/>
  <c r="BZ23" i="135"/>
  <c r="BZ23" i="136"/>
  <c r="BZ23" i="94"/>
  <c r="BC23" i="154"/>
  <c r="BZ23" i="137"/>
  <c r="BZ50" i="137" s="1"/>
  <c r="CU20" i="54"/>
  <c r="CU20" i="137"/>
  <c r="CU47" i="137" s="1"/>
  <c r="CU20" i="118"/>
  <c r="CU47" i="118" s="1"/>
  <c r="CU20" i="135"/>
  <c r="CU20" i="138"/>
  <c r="CU47" i="138" s="1"/>
  <c r="CU20" i="136"/>
  <c r="CU20" i="94"/>
  <c r="CU20" i="95"/>
  <c r="CU20" i="119"/>
  <c r="CU47" i="119" s="1"/>
  <c r="BX20" i="154"/>
  <c r="CV20" i="54"/>
  <c r="CV20" i="138"/>
  <c r="CV47" i="138" s="1"/>
  <c r="CV20" i="119"/>
  <c r="CV47" i="119" s="1"/>
  <c r="BY20" i="154"/>
  <c r="CV20" i="135"/>
  <c r="CV20" i="118"/>
  <c r="CV47" i="118" s="1"/>
  <c r="CV20" i="136"/>
  <c r="CV20" i="137"/>
  <c r="CV47" i="137" s="1"/>
  <c r="CV20" i="95"/>
  <c r="CV20" i="94"/>
  <c r="DB17" i="54"/>
  <c r="DB17" i="138"/>
  <c r="DB44" i="138" s="1"/>
  <c r="DB17" i="118"/>
  <c r="DB44" i="118" s="1"/>
  <c r="CE17" i="154"/>
  <c r="DB17" i="119"/>
  <c r="DB44" i="119" s="1"/>
  <c r="DB17" i="135"/>
  <c r="DB17" i="136"/>
  <c r="DB17" i="137"/>
  <c r="DB44" i="137" s="1"/>
  <c r="DB17" i="94"/>
  <c r="DB17" i="95"/>
  <c r="DE23" i="136"/>
  <c r="DP9" i="138"/>
  <c r="DP36" i="138" s="1"/>
  <c r="DP9" i="137"/>
  <c r="DP36" i="137" s="1"/>
  <c r="DP9" i="118"/>
  <c r="DP36" i="118" s="1"/>
  <c r="DP9" i="135"/>
  <c r="DP9" i="136"/>
  <c r="DP9" i="95"/>
  <c r="DP9" i="94"/>
  <c r="DP9" i="119"/>
  <c r="DP36" i="119" s="1"/>
  <c r="CS9" i="154"/>
  <c r="DR25" i="118"/>
  <c r="DR52" i="118" s="1"/>
  <c r="DR25" i="138"/>
  <c r="DR52" i="138" s="1"/>
  <c r="CU25" i="154"/>
  <c r="DR25" i="95"/>
  <c r="DR25" i="119"/>
  <c r="DR52" i="119" s="1"/>
  <c r="DR25" i="94"/>
  <c r="DR25" i="136"/>
  <c r="DR25" i="135"/>
  <c r="DR25" i="137"/>
  <c r="DR52" i="137" s="1"/>
  <c r="DS25" i="138"/>
  <c r="DS52" i="138" s="1"/>
  <c r="DS25" i="94"/>
  <c r="DS25" i="95"/>
  <c r="CV25" i="154"/>
  <c r="DS25" i="119"/>
  <c r="DS52" i="119" s="1"/>
  <c r="DS25" i="118"/>
  <c r="DS52" i="118" s="1"/>
  <c r="DS25" i="136"/>
  <c r="DS25" i="135"/>
  <c r="DS25" i="137"/>
  <c r="DS52" i="137" s="1"/>
  <c r="DV9" i="119"/>
  <c r="DV36" i="119" s="1"/>
  <c r="DV9" i="138"/>
  <c r="DV36" i="138" s="1"/>
  <c r="DV9" i="137"/>
  <c r="DV36" i="137" s="1"/>
  <c r="DV9" i="94"/>
  <c r="CY9" i="154"/>
  <c r="DV9" i="95"/>
  <c r="DV9" i="118"/>
  <c r="DV36" i="118" s="1"/>
  <c r="DV9" i="135"/>
  <c r="DV9" i="136"/>
  <c r="DX20" i="54"/>
  <c r="DX20" i="138"/>
  <c r="DX47" i="138" s="1"/>
  <c r="DX20" i="95"/>
  <c r="DA20" i="154"/>
  <c r="DX20" i="137"/>
  <c r="DX47" i="137" s="1"/>
  <c r="DX20" i="136"/>
  <c r="DX20" i="135"/>
  <c r="DX20" i="118"/>
  <c r="DX47" i="118" s="1"/>
  <c r="DX20" i="94"/>
  <c r="DX20" i="119"/>
  <c r="DX47" i="119" s="1"/>
  <c r="DW17" i="54"/>
  <c r="DW17" i="119"/>
  <c r="DW44" i="119" s="1"/>
  <c r="DW17" i="94"/>
  <c r="DW17" i="135"/>
  <c r="DW17" i="95"/>
  <c r="CZ17" i="154"/>
  <c r="DW17" i="138"/>
  <c r="DW44" i="138" s="1"/>
  <c r="DW17" i="137"/>
  <c r="DW44" i="137" s="1"/>
  <c r="DW17" i="118"/>
  <c r="DW44" i="118" s="1"/>
  <c r="DW17" i="136"/>
  <c r="DP17" i="54"/>
  <c r="DP17" i="138"/>
  <c r="DP44" i="138" s="1"/>
  <c r="DP17" i="137"/>
  <c r="DP44" i="137" s="1"/>
  <c r="DP17" i="95"/>
  <c r="DP17" i="135"/>
  <c r="DP17" i="136"/>
  <c r="DP17" i="94"/>
  <c r="DP17" i="119"/>
  <c r="DP44" i="119" s="1"/>
  <c r="DP17" i="118"/>
  <c r="DP44" i="118" s="1"/>
  <c r="CS17" i="154"/>
  <c r="DQ17" i="54"/>
  <c r="DQ17" i="138"/>
  <c r="DQ44" i="138" s="1"/>
  <c r="DQ17" i="137"/>
  <c r="DQ44" i="137" s="1"/>
  <c r="DQ17" i="136"/>
  <c r="DQ17" i="119"/>
  <c r="DQ44" i="119" s="1"/>
  <c r="DQ17" i="94"/>
  <c r="DQ17" i="118"/>
  <c r="DQ44" i="118" s="1"/>
  <c r="DQ17" i="95"/>
  <c r="DQ17" i="135"/>
  <c r="CT17" i="154"/>
  <c r="EE17" i="54"/>
  <c r="EE17" i="119"/>
  <c r="EE44" i="119" s="1"/>
  <c r="EE17" i="138"/>
  <c r="EE44" i="138" s="1"/>
  <c r="EE17" i="95"/>
  <c r="DH17" i="154"/>
  <c r="EE17" i="136"/>
  <c r="EE17" i="118"/>
  <c r="EE44" i="118" s="1"/>
  <c r="EE17" i="135"/>
  <c r="EE17" i="94"/>
  <c r="EE17" i="137"/>
  <c r="EE44" i="137" s="1"/>
  <c r="EZ17" i="54"/>
  <c r="EZ17" i="138"/>
  <c r="EZ44" i="138" s="1"/>
  <c r="EZ17" i="137"/>
  <c r="EZ44" i="137" s="1"/>
  <c r="EZ17" i="119"/>
  <c r="EZ44" i="119" s="1"/>
  <c r="EZ17" i="94"/>
  <c r="EZ17" i="95"/>
  <c r="EZ17" i="135"/>
  <c r="EZ17" i="118"/>
  <c r="EZ44" i="118" s="1"/>
  <c r="EZ17" i="136"/>
  <c r="EP29" i="138"/>
  <c r="EP56" i="138" s="1"/>
  <c r="EP29" i="137"/>
  <c r="EP56" i="137" s="1"/>
  <c r="EP29" i="136"/>
  <c r="EP29" i="118"/>
  <c r="EP56" i="118" s="1"/>
  <c r="DS29" i="154"/>
  <c r="EP29" i="135"/>
  <c r="EP29" i="119"/>
  <c r="EP56" i="119" s="1"/>
  <c r="EP29" i="95"/>
  <c r="EP29" i="94"/>
  <c r="ER20" i="54"/>
  <c r="ER20" i="138"/>
  <c r="ER47" i="138" s="1"/>
  <c r="ER20" i="137"/>
  <c r="ER47" i="137" s="1"/>
  <c r="ER20" i="95"/>
  <c r="ER20" i="136"/>
  <c r="ER20" i="135"/>
  <c r="ER20" i="94"/>
  <c r="ER20" i="119"/>
  <c r="ER47" i="119" s="1"/>
  <c r="ER20" i="118"/>
  <c r="ER47" i="118" s="1"/>
  <c r="EY9" i="137"/>
  <c r="EY36" i="137" s="1"/>
  <c r="EY9" i="138"/>
  <c r="EY36" i="138" s="1"/>
  <c r="EY9" i="95"/>
  <c r="EY9" i="135"/>
  <c r="EY9" i="136"/>
  <c r="EY9" i="94"/>
  <c r="EY9" i="118"/>
  <c r="EY36" i="118" s="1"/>
  <c r="EY9" i="119"/>
  <c r="EY36" i="119" s="1"/>
  <c r="FA20" i="54"/>
  <c r="FA20" i="137"/>
  <c r="FA47" i="137" s="1"/>
  <c r="FA20" i="118"/>
  <c r="FA47" i="118" s="1"/>
  <c r="FA20" i="95"/>
  <c r="FA20" i="136"/>
  <c r="FA20" i="94"/>
  <c r="FA20" i="138"/>
  <c r="FA47" i="138" s="1"/>
  <c r="FA20" i="119"/>
  <c r="FA47" i="119" s="1"/>
  <c r="FA20" i="135"/>
  <c r="FA9" i="138"/>
  <c r="FA36" i="138" s="1"/>
  <c r="FA9" i="137"/>
  <c r="FA36" i="137" s="1"/>
  <c r="FA9" i="135"/>
  <c r="FA9" i="118"/>
  <c r="FA36" i="118" s="1"/>
  <c r="FA9" i="95"/>
  <c r="FA9" i="136"/>
  <c r="FA9" i="119"/>
  <c r="FA36" i="119" s="1"/>
  <c r="FA9" i="94"/>
  <c r="EU17" i="54"/>
  <c r="EU17" i="119"/>
  <c r="EU44" i="119" s="1"/>
  <c r="EU17" i="138"/>
  <c r="EU44" i="138" s="1"/>
  <c r="EU17" i="135"/>
  <c r="EU17" i="118"/>
  <c r="EU44" i="118" s="1"/>
  <c r="EU17" i="136"/>
  <c r="EU17" i="137"/>
  <c r="EU44" i="137" s="1"/>
  <c r="EU17" i="95"/>
  <c r="EU17" i="94"/>
  <c r="EI20" i="54"/>
  <c r="EI20" i="138"/>
  <c r="EI47" i="138" s="1"/>
  <c r="EI20" i="95"/>
  <c r="EI20" i="119"/>
  <c r="EI47" i="119" s="1"/>
  <c r="EI20" i="118"/>
  <c r="EI47" i="118" s="1"/>
  <c r="EI20" i="94"/>
  <c r="EI20" i="137"/>
  <c r="EI47" i="137" s="1"/>
  <c r="EI20" i="136"/>
  <c r="EI20" i="135"/>
  <c r="DL20" i="154"/>
  <c r="EG29" i="138"/>
  <c r="EG56" i="138" s="1"/>
  <c r="EG29" i="137"/>
  <c r="EG56" i="137" s="1"/>
  <c r="EG29" i="136"/>
  <c r="EG29" i="95"/>
  <c r="EG29" i="118"/>
  <c r="EG56" i="118" s="1"/>
  <c r="EG29" i="94"/>
  <c r="DJ29" i="154"/>
  <c r="EG29" i="119"/>
  <c r="EG56" i="119" s="1"/>
  <c r="EG29" i="135"/>
  <c r="FH14" i="54"/>
  <c r="FH14" i="137"/>
  <c r="FH41" i="137" s="1"/>
  <c r="FH14" i="138"/>
  <c r="FH41" i="138" s="1"/>
  <c r="FH14" i="136"/>
  <c r="FH14" i="94"/>
  <c r="FH14" i="118"/>
  <c r="FH41" i="118" s="1"/>
  <c r="FH14" i="135"/>
  <c r="FH14" i="95"/>
  <c r="FH14" i="119"/>
  <c r="FH41" i="119" s="1"/>
  <c r="BZ11" i="157"/>
  <c r="BZ38" i="157" s="1"/>
  <c r="BZ11" i="156"/>
  <c r="BZ38" i="156" s="1"/>
  <c r="BZ11" i="158"/>
  <c r="BZ38" i="158" s="1"/>
  <c r="BZ11" i="155"/>
  <c r="BZ38" i="155" s="1"/>
  <c r="CF24" i="54"/>
  <c r="CF9" i="138"/>
  <c r="CF36" i="138" s="1"/>
  <c r="CF9" i="135"/>
  <c r="CF9" i="119"/>
  <c r="CF36" i="119" s="1"/>
  <c r="CF9" i="137"/>
  <c r="CF36" i="137" s="1"/>
  <c r="BI9" i="154"/>
  <c r="CF9" i="118"/>
  <c r="CF36" i="118" s="1"/>
  <c r="CF9" i="94"/>
  <c r="CF9" i="136"/>
  <c r="CF9" i="95"/>
  <c r="CN26" i="54"/>
  <c r="CN9" i="137"/>
  <c r="CN36" i="137" s="1"/>
  <c r="CN9" i="138"/>
  <c r="CN36" i="138" s="1"/>
  <c r="CN9" i="118"/>
  <c r="CN36" i="118" s="1"/>
  <c r="CN9" i="119"/>
  <c r="CN36" i="119" s="1"/>
  <c r="CN9" i="136"/>
  <c r="CN9" i="95"/>
  <c r="BQ9" i="154"/>
  <c r="CN9" i="135"/>
  <c r="CN22" i="54"/>
  <c r="CN9" i="94"/>
  <c r="CW17" i="118"/>
  <c r="CW44" i="118" s="1"/>
  <c r="CW17" i="137"/>
  <c r="CW44" i="137" s="1"/>
  <c r="CW17" i="94"/>
  <c r="CW17" i="95"/>
  <c r="CW17" i="138"/>
  <c r="CW44" i="138" s="1"/>
  <c r="CW17" i="136"/>
  <c r="CW17" i="54"/>
  <c r="BZ17" i="154"/>
  <c r="CW17" i="119"/>
  <c r="CW44" i="119" s="1"/>
  <c r="CW17" i="135"/>
  <c r="BK12" i="138"/>
  <c r="BK39" i="138" s="1"/>
  <c r="BK12" i="137"/>
  <c r="BK39" i="137" s="1"/>
  <c r="BK12" i="95"/>
  <c r="AN12" i="154"/>
  <c r="BK12" i="135"/>
  <c r="BK12" i="136"/>
  <c r="BK12" i="118"/>
  <c r="BK39" i="118" s="1"/>
  <c r="BK12" i="94"/>
  <c r="BK12" i="119"/>
  <c r="BK39" i="119" s="1"/>
  <c r="EP17" i="138"/>
  <c r="EP44" i="138" s="1"/>
  <c r="DS17" i="154"/>
  <c r="EP17" i="119"/>
  <c r="EP44" i="119" s="1"/>
  <c r="EP17" i="94"/>
  <c r="EP17" i="135"/>
  <c r="EP17" i="137"/>
  <c r="EP44" i="137" s="1"/>
  <c r="EP17" i="95"/>
  <c r="EP17" i="54"/>
  <c r="EP17" i="136"/>
  <c r="EP17" i="118"/>
  <c r="EP44" i="118" s="1"/>
  <c r="DK11" i="54"/>
  <c r="DK11" i="119"/>
  <c r="DK38" i="119" s="1"/>
  <c r="DK11" i="137"/>
  <c r="DK38" i="137" s="1"/>
  <c r="DK11" i="136"/>
  <c r="DK11" i="94"/>
  <c r="DK11" i="118"/>
  <c r="DK38" i="118" s="1"/>
  <c r="DK11" i="95"/>
  <c r="DK11" i="135"/>
  <c r="CN11" i="154"/>
  <c r="DK11" i="138"/>
  <c r="DK38" i="138" s="1"/>
  <c r="EY14" i="54"/>
  <c r="EY14" i="137"/>
  <c r="EY41" i="137" s="1"/>
  <c r="EY14" i="118"/>
  <c r="EY41" i="118" s="1"/>
  <c r="EY14" i="136"/>
  <c r="EY14" i="138"/>
  <c r="EY41" i="138" s="1"/>
  <c r="EY14" i="119"/>
  <c r="EY41" i="119" s="1"/>
  <c r="EY14" i="95"/>
  <c r="EY14" i="135"/>
  <c r="EY14" i="94"/>
  <c r="DP17" i="157"/>
  <c r="DP44" i="157" s="1"/>
  <c r="DP17" i="156"/>
  <c r="DP44" i="156" s="1"/>
  <c r="DP17" i="155"/>
  <c r="DP44" i="155" s="1"/>
  <c r="DP17" i="158"/>
  <c r="DP44" i="158" s="1"/>
  <c r="CO8" i="156"/>
  <c r="CO35" i="156" s="1"/>
  <c r="CO8" i="158"/>
  <c r="CO35" i="158" s="1"/>
  <c r="CO8" i="155"/>
  <c r="CO35" i="155" s="1"/>
  <c r="CO8" i="157"/>
  <c r="CO35" i="157" s="1"/>
  <c r="EB9" i="138"/>
  <c r="EB36" i="138" s="1"/>
  <c r="EB9" i="137"/>
  <c r="EB36" i="137" s="1"/>
  <c r="EB9" i="118"/>
  <c r="EB36" i="118" s="1"/>
  <c r="EB9" i="95"/>
  <c r="EB9" i="119"/>
  <c r="EB36" i="119" s="1"/>
  <c r="EB9" i="94"/>
  <c r="EB9" i="135"/>
  <c r="EB22" i="54"/>
  <c r="EB9" i="136"/>
  <c r="DE9" i="154"/>
  <c r="CN20" i="155"/>
  <c r="CN47" i="155" s="1"/>
  <c r="CN20" i="157"/>
  <c r="CN47" i="157" s="1"/>
  <c r="CN20" i="156"/>
  <c r="CN47" i="156" s="1"/>
  <c r="CN20" i="158"/>
  <c r="CN47" i="158" s="1"/>
  <c r="BB9" i="157"/>
  <c r="BB36" i="157" s="1"/>
  <c r="BB9" i="158"/>
  <c r="BB36" i="158" s="1"/>
  <c r="BB9" i="155"/>
  <c r="BB36" i="155" s="1"/>
  <c r="BB9" i="156"/>
  <c r="BB36" i="156" s="1"/>
  <c r="EN21" i="118"/>
  <c r="EN48" i="118" s="1"/>
  <c r="EN21" i="95"/>
  <c r="EN21" i="137"/>
  <c r="EN48" i="137" s="1"/>
  <c r="DQ21" i="154"/>
  <c r="EN21" i="94"/>
  <c r="EN21" i="138"/>
  <c r="EN48" i="138" s="1"/>
  <c r="EN21" i="135"/>
  <c r="EN21" i="119"/>
  <c r="EN48" i="119" s="1"/>
  <c r="EN21" i="136"/>
  <c r="DE9" i="138"/>
  <c r="DE36" i="138" s="1"/>
  <c r="DE9" i="137"/>
  <c r="DE36" i="137" s="1"/>
  <c r="DE9" i="119"/>
  <c r="DE36" i="119" s="1"/>
  <c r="DE9" i="136"/>
  <c r="DE9" i="135"/>
  <c r="CH9" i="154"/>
  <c r="DE9" i="95"/>
  <c r="DE9" i="118"/>
  <c r="DE36" i="118" s="1"/>
  <c r="DE9" i="94"/>
  <c r="CI17" i="119"/>
  <c r="CI44" i="119" s="1"/>
  <c r="CI17" i="118"/>
  <c r="CI44" i="118" s="1"/>
  <c r="CI17" i="135"/>
  <c r="CI17" i="137"/>
  <c r="CI44" i="137" s="1"/>
  <c r="CI17" i="95"/>
  <c r="CI17" i="136"/>
  <c r="CI17" i="94"/>
  <c r="CI17" i="138"/>
  <c r="CI44" i="138" s="1"/>
  <c r="CI17" i="54"/>
  <c r="BL17" i="154"/>
  <c r="CQ14" i="138"/>
  <c r="CQ41" i="138" s="1"/>
  <c r="CQ14" i="135"/>
  <c r="BT14" i="154"/>
  <c r="CQ14" i="54"/>
  <c r="CQ14" i="119"/>
  <c r="CQ41" i="119" s="1"/>
  <c r="CQ14" i="95"/>
  <c r="CQ14" i="137"/>
  <c r="CQ41" i="137" s="1"/>
  <c r="CQ14" i="94"/>
  <c r="CQ14" i="136"/>
  <c r="CQ14" i="118"/>
  <c r="CQ41" i="118" s="1"/>
  <c r="CY11" i="138"/>
  <c r="CY38" i="138" s="1"/>
  <c r="CY11" i="137"/>
  <c r="CY38" i="137" s="1"/>
  <c r="CY11" i="119"/>
  <c r="CY38" i="119" s="1"/>
  <c r="CY11" i="95"/>
  <c r="CY11" i="54"/>
  <c r="CB11" i="154"/>
  <c r="CY11" i="135"/>
  <c r="CY11" i="94"/>
  <c r="CY11" i="118"/>
  <c r="CY38" i="118" s="1"/>
  <c r="CY11" i="136"/>
  <c r="CH14" i="155"/>
  <c r="CH41" i="155" s="1"/>
  <c r="CH14" i="156"/>
  <c r="CH41" i="156" s="1"/>
  <c r="CH14" i="157"/>
  <c r="CH41" i="157" s="1"/>
  <c r="CH14" i="158"/>
  <c r="CH41" i="158" s="1"/>
  <c r="EK11" i="54"/>
  <c r="EK11" i="137"/>
  <c r="EK38" i="137" s="1"/>
  <c r="EK11" i="94"/>
  <c r="EK11" i="118"/>
  <c r="EK38" i="118" s="1"/>
  <c r="EK11" i="138"/>
  <c r="EK38" i="138" s="1"/>
  <c r="EK11" i="119"/>
  <c r="EK38" i="119" s="1"/>
  <c r="EK11" i="135"/>
  <c r="EK11" i="95"/>
  <c r="EK11" i="136"/>
  <c r="DN11" i="154"/>
  <c r="EF11" i="54"/>
  <c r="EF11" i="135"/>
  <c r="DI11" i="154"/>
  <c r="EF11" i="119"/>
  <c r="EF38" i="119" s="1"/>
  <c r="EF11" i="136"/>
  <c r="EF11" i="137"/>
  <c r="EF38" i="137" s="1"/>
  <c r="EF11" i="118"/>
  <c r="EF38" i="118" s="1"/>
  <c r="EF11" i="138"/>
  <c r="EF38" i="138" s="1"/>
  <c r="EF11" i="95"/>
  <c r="EF11" i="94"/>
  <c r="EQ15" i="138"/>
  <c r="EQ42" i="138" s="1"/>
  <c r="EQ15" i="119"/>
  <c r="EQ42" i="119" s="1"/>
  <c r="EQ15" i="95"/>
  <c r="EQ15" i="137"/>
  <c r="EQ42" i="137" s="1"/>
  <c r="EQ15" i="94"/>
  <c r="EQ15" i="118"/>
  <c r="EQ42" i="118" s="1"/>
  <c r="EQ15" i="136"/>
  <c r="EQ15" i="135"/>
  <c r="CV8" i="155"/>
  <c r="CV35" i="155" s="1"/>
  <c r="CV8" i="157"/>
  <c r="CV35" i="157" s="1"/>
  <c r="CV8" i="156"/>
  <c r="CV35" i="156" s="1"/>
  <c r="CV8" i="158"/>
  <c r="CV35" i="158" s="1"/>
  <c r="EA11" i="54"/>
  <c r="EA11" i="119"/>
  <c r="EA38" i="119" s="1"/>
  <c r="EA11" i="137"/>
  <c r="EA38" i="137" s="1"/>
  <c r="EA11" i="94"/>
  <c r="EA11" i="118"/>
  <c r="EA38" i="118" s="1"/>
  <c r="EA11" i="95"/>
  <c r="EA11" i="136"/>
  <c r="EA11" i="138"/>
  <c r="EA38" i="138" s="1"/>
  <c r="EA11" i="135"/>
  <c r="DD11" i="154"/>
  <c r="CB11" i="137"/>
  <c r="CB38" i="137" s="1"/>
  <c r="CB11" i="138"/>
  <c r="CB38" i="138" s="1"/>
  <c r="CB11" i="119"/>
  <c r="CB38" i="119" s="1"/>
  <c r="CB11" i="136"/>
  <c r="CB11" i="94"/>
  <c r="CB11" i="118"/>
  <c r="CB38" i="118" s="1"/>
  <c r="CB11" i="95"/>
  <c r="CB11" i="135"/>
  <c r="BE11" i="154"/>
  <c r="CB11" i="54"/>
  <c r="CZ11" i="94"/>
  <c r="CZ11" i="54"/>
  <c r="CZ11" i="138"/>
  <c r="CZ38" i="138" s="1"/>
  <c r="CZ11" i="137"/>
  <c r="CZ38" i="137" s="1"/>
  <c r="CZ11" i="119"/>
  <c r="CZ38" i="119" s="1"/>
  <c r="CZ11" i="135"/>
  <c r="CC11" i="154"/>
  <c r="CZ11" i="95"/>
  <c r="CZ11" i="118"/>
  <c r="CZ38" i="118" s="1"/>
  <c r="CZ11" i="136"/>
  <c r="AN21" i="155"/>
  <c r="AN48" i="155" s="1"/>
  <c r="AN21" i="156"/>
  <c r="AN48" i="156" s="1"/>
  <c r="AN21" i="157"/>
  <c r="AN48" i="157" s="1"/>
  <c r="AN21" i="158"/>
  <c r="AN48" i="158" s="1"/>
  <c r="CP20" i="158"/>
  <c r="CP47" i="158" s="1"/>
  <c r="CP20" i="155"/>
  <c r="CP47" i="155" s="1"/>
  <c r="CP20" i="157"/>
  <c r="CP47" i="157" s="1"/>
  <c r="CP20" i="156"/>
  <c r="CP47" i="156" s="1"/>
  <c r="EN28" i="54"/>
  <c r="EN9" i="118"/>
  <c r="EN36" i="118" s="1"/>
  <c r="EN9" i="137"/>
  <c r="EN36" i="137" s="1"/>
  <c r="EN9" i="119"/>
  <c r="EN36" i="119" s="1"/>
  <c r="EN9" i="94"/>
  <c r="EN9" i="135"/>
  <c r="EN9" i="136"/>
  <c r="EN9" i="95"/>
  <c r="EN22" i="54"/>
  <c r="EN24" i="54"/>
  <c r="EN9" i="138"/>
  <c r="EN36" i="138" s="1"/>
  <c r="DQ9" i="154"/>
  <c r="BN8" i="158"/>
  <c r="BN35" i="158" s="1"/>
  <c r="BN8" i="155"/>
  <c r="BN35" i="155" s="1"/>
  <c r="BN8" i="156"/>
  <c r="BN35" i="156" s="1"/>
  <c r="BN8" i="157"/>
  <c r="BN35" i="157" s="1"/>
  <c r="BK14" i="157"/>
  <c r="BK41" i="157" s="1"/>
  <c r="BK14" i="158"/>
  <c r="BK41" i="158" s="1"/>
  <c r="BK14" i="155"/>
  <c r="BK41" i="155" s="1"/>
  <c r="BK14" i="156"/>
  <c r="BK41" i="156" s="1"/>
  <c r="BT18" i="119"/>
  <c r="BT45" i="119" s="1"/>
  <c r="BT18" i="137"/>
  <c r="BT45" i="137" s="1"/>
  <c r="BT18" i="136"/>
  <c r="BT18" i="95"/>
  <c r="BT18" i="135"/>
  <c r="BT18" i="118"/>
  <c r="BT45" i="118" s="1"/>
  <c r="BT18" i="94"/>
  <c r="AW18" i="154"/>
  <c r="BT18" i="138"/>
  <c r="BT45" i="138" s="1"/>
  <c r="EH12" i="138"/>
  <c r="EH39" i="138" s="1"/>
  <c r="EH12" i="118"/>
  <c r="EH39" i="118" s="1"/>
  <c r="DK12" i="154"/>
  <c r="EH12" i="94"/>
  <c r="EH12" i="119"/>
  <c r="EH39" i="119" s="1"/>
  <c r="EH12" i="136"/>
  <c r="EH12" i="137"/>
  <c r="EH39" i="137" s="1"/>
  <c r="EH12" i="95"/>
  <c r="EH12" i="135"/>
  <c r="DU28" i="54"/>
  <c r="DU9" i="138"/>
  <c r="DU36" i="138" s="1"/>
  <c r="DU9" i="137"/>
  <c r="DU36" i="137" s="1"/>
  <c r="DU9" i="119"/>
  <c r="DU36" i="119" s="1"/>
  <c r="DU9" i="94"/>
  <c r="CX9" i="154"/>
  <c r="DU9" i="95"/>
  <c r="DU9" i="135"/>
  <c r="DU9" i="136"/>
  <c r="DU24" i="54"/>
  <c r="DU9" i="118"/>
  <c r="DU36" i="118" s="1"/>
  <c r="DU22" i="54"/>
  <c r="EC28" i="54"/>
  <c r="EC9" i="138"/>
  <c r="EC36" i="138" s="1"/>
  <c r="EC9" i="137"/>
  <c r="EC36" i="137" s="1"/>
  <c r="EC9" i="118"/>
  <c r="EC36" i="118" s="1"/>
  <c r="EC9" i="95"/>
  <c r="EC9" i="135"/>
  <c r="EC9" i="136"/>
  <c r="EC9" i="94"/>
  <c r="EC22" i="54"/>
  <c r="EC26" i="54"/>
  <c r="DF9" i="154"/>
  <c r="EC9" i="119"/>
  <c r="EC36" i="119" s="1"/>
  <c r="BO8" i="157"/>
  <c r="BO35" i="157" s="1"/>
  <c r="BO8" i="155"/>
  <c r="BO35" i="155" s="1"/>
  <c r="BO8" i="158"/>
  <c r="BO35" i="158" s="1"/>
  <c r="BO8" i="156"/>
  <c r="BO35" i="156" s="1"/>
  <c r="CI12" i="138"/>
  <c r="CI39" i="138" s="1"/>
  <c r="CI12" i="137"/>
  <c r="CI39" i="137" s="1"/>
  <c r="BL12" i="154"/>
  <c r="CI12" i="136"/>
  <c r="CI12" i="135"/>
  <c r="CI12" i="95"/>
  <c r="CI12" i="118"/>
  <c r="CI39" i="118" s="1"/>
  <c r="CI12" i="119"/>
  <c r="CI39" i="119" s="1"/>
  <c r="CI12" i="94"/>
  <c r="AR14" i="156"/>
  <c r="AR41" i="156" s="1"/>
  <c r="AR14" i="155"/>
  <c r="AR41" i="155" s="1"/>
  <c r="AR14" i="157"/>
  <c r="AR41" i="157" s="1"/>
  <c r="AR14" i="158"/>
  <c r="AR41" i="158" s="1"/>
  <c r="AF17" i="158"/>
  <c r="AF44" i="158" s="1"/>
  <c r="AF17" i="155"/>
  <c r="AF44" i="155" s="1"/>
  <c r="AF17" i="156"/>
  <c r="AF44" i="156" s="1"/>
  <c r="AF17" i="157"/>
  <c r="AF44" i="157" s="1"/>
  <c r="BC18" i="138"/>
  <c r="BC45" i="138" s="1"/>
  <c r="BC18" i="137"/>
  <c r="BC45" i="137" s="1"/>
  <c r="BC18" i="119"/>
  <c r="BC45" i="119" s="1"/>
  <c r="BC18" i="135"/>
  <c r="AF18" i="154"/>
  <c r="BC18" i="118"/>
  <c r="BC45" i="118" s="1"/>
  <c r="BC18" i="95"/>
  <c r="BC18" i="136"/>
  <c r="BC18" i="94"/>
  <c r="CM14" i="156"/>
  <c r="CM41" i="156" s="1"/>
  <c r="CM14" i="158"/>
  <c r="CM41" i="158" s="1"/>
  <c r="CM14" i="155"/>
  <c r="CM41" i="155" s="1"/>
  <c r="CM14" i="157"/>
  <c r="CM41" i="157" s="1"/>
  <c r="AP8" i="156"/>
  <c r="AP35" i="156" s="1"/>
  <c r="AP8" i="155"/>
  <c r="AP35" i="155" s="1"/>
  <c r="AP8" i="157"/>
  <c r="AP35" i="157" s="1"/>
  <c r="AP8" i="158"/>
  <c r="AP35" i="158" s="1"/>
  <c r="EF20" i="137"/>
  <c r="EF47" i="137" s="1"/>
  <c r="EF20" i="118"/>
  <c r="EF47" i="118" s="1"/>
  <c r="EF20" i="135"/>
  <c r="EF20" i="138"/>
  <c r="EF47" i="138" s="1"/>
  <c r="EF20" i="54"/>
  <c r="EF20" i="119"/>
  <c r="EF47" i="119" s="1"/>
  <c r="DI20" i="154"/>
  <c r="EF20" i="95"/>
  <c r="EF20" i="94"/>
  <c r="EF20" i="136"/>
  <c r="EP25" i="118"/>
  <c r="EP52" i="118" s="1"/>
  <c r="EP25" i="138"/>
  <c r="EP52" i="138" s="1"/>
  <c r="EP25" i="135"/>
  <c r="EP25" i="95"/>
  <c r="EP25" i="94"/>
  <c r="EP25" i="137"/>
  <c r="EP52" i="137" s="1"/>
  <c r="EP25" i="119"/>
  <c r="EP52" i="119" s="1"/>
  <c r="EP25" i="136"/>
  <c r="DS25" i="154"/>
  <c r="DJ15" i="138"/>
  <c r="DJ42" i="138" s="1"/>
  <c r="CM15" i="154"/>
  <c r="DJ15" i="94"/>
  <c r="DJ15" i="136"/>
  <c r="DJ15" i="95"/>
  <c r="DJ15" i="135"/>
  <c r="DJ15" i="119"/>
  <c r="DJ42" i="119" s="1"/>
  <c r="DJ15" i="118"/>
  <c r="DJ42" i="118" s="1"/>
  <c r="DJ15" i="137"/>
  <c r="DJ42" i="137" s="1"/>
  <c r="DW15" i="137"/>
  <c r="DW42" i="137" s="1"/>
  <c r="DW15" i="119"/>
  <c r="DW42" i="119" s="1"/>
  <c r="DW15" i="118"/>
  <c r="DW42" i="118" s="1"/>
  <c r="DW15" i="95"/>
  <c r="DW15" i="135"/>
  <c r="DW15" i="136"/>
  <c r="DW15" i="94"/>
  <c r="DW15" i="138"/>
  <c r="DW42" i="138" s="1"/>
  <c r="CZ15" i="154"/>
  <c r="CJ12" i="119"/>
  <c r="CJ39" i="119" s="1"/>
  <c r="CJ12" i="118"/>
  <c r="CJ39" i="118" s="1"/>
  <c r="CJ12" i="135"/>
  <c r="CJ12" i="137"/>
  <c r="CJ39" i="137" s="1"/>
  <c r="BM12" i="154"/>
  <c r="CJ12" i="94"/>
  <c r="CJ12" i="95"/>
  <c r="CJ12" i="136"/>
  <c r="CJ12" i="138"/>
  <c r="CJ39" i="138" s="1"/>
  <c r="BU9" i="138"/>
  <c r="BU36" i="138" s="1"/>
  <c r="BU9" i="136"/>
  <c r="BU9" i="118"/>
  <c r="BU36" i="118" s="1"/>
  <c r="BU9" i="94"/>
  <c r="BU9" i="137"/>
  <c r="BU36" i="137" s="1"/>
  <c r="BU9" i="95"/>
  <c r="BU9" i="135"/>
  <c r="AX9" i="154"/>
  <c r="BU22" i="54"/>
  <c r="BU9" i="119"/>
  <c r="BU36" i="119" s="1"/>
  <c r="EW11" i="54"/>
  <c r="EW11" i="137"/>
  <c r="EW38" i="137" s="1"/>
  <c r="EW11" i="118"/>
  <c r="EW38" i="118" s="1"/>
  <c r="EW11" i="136"/>
  <c r="EW11" i="138"/>
  <c r="EW38" i="138" s="1"/>
  <c r="EW11" i="119"/>
  <c r="EW38" i="119" s="1"/>
  <c r="EW11" i="135"/>
  <c r="EW11" i="94"/>
  <c r="EW11" i="95"/>
  <c r="FE17" i="54"/>
  <c r="FE17" i="138"/>
  <c r="FE44" i="138" s="1"/>
  <c r="FE17" i="118"/>
  <c r="FE44" i="118" s="1"/>
  <c r="FE17" i="135"/>
  <c r="FE17" i="137"/>
  <c r="FE44" i="137" s="1"/>
  <c r="FE17" i="95"/>
  <c r="FE17" i="94"/>
  <c r="FE17" i="119"/>
  <c r="FE44" i="119" s="1"/>
  <c r="FE17" i="136"/>
  <c r="DF15" i="138"/>
  <c r="DF42" i="138" s="1"/>
  <c r="DF15" i="119"/>
  <c r="DF42" i="119" s="1"/>
  <c r="DF15" i="137"/>
  <c r="DF42" i="137" s="1"/>
  <c r="DF15" i="95"/>
  <c r="DF15" i="136"/>
  <c r="DF15" i="118"/>
  <c r="DF42" i="118" s="1"/>
  <c r="DF15" i="135"/>
  <c r="CI15" i="154"/>
  <c r="DF15" i="94"/>
  <c r="BZ25" i="158"/>
  <c r="BZ52" i="158" s="1"/>
  <c r="BZ25" i="157"/>
  <c r="BZ52" i="157" s="1"/>
  <c r="BZ25" i="156"/>
  <c r="BZ52" i="156" s="1"/>
  <c r="BZ25" i="155"/>
  <c r="BZ52" i="155" s="1"/>
  <c r="BF14" i="54"/>
  <c r="BF14" i="137"/>
  <c r="BF41" i="137" s="1"/>
  <c r="BF14" i="135"/>
  <c r="BF14" i="119"/>
  <c r="BF41" i="119" s="1"/>
  <c r="AI14" i="154"/>
  <c r="BF14" i="118"/>
  <c r="BF41" i="118" s="1"/>
  <c r="BF14" i="95"/>
  <c r="BF14" i="94"/>
  <c r="BF14" i="136"/>
  <c r="BF14" i="138"/>
  <c r="BF41" i="138" s="1"/>
  <c r="CS8" i="156"/>
  <c r="CS35" i="156" s="1"/>
  <c r="CS8" i="158"/>
  <c r="CS35" i="158" s="1"/>
  <c r="CS8" i="155"/>
  <c r="CS35" i="155" s="1"/>
  <c r="CS8" i="157"/>
  <c r="CS35" i="157" s="1"/>
  <c r="DC11" i="156"/>
  <c r="DC38" i="156" s="1"/>
  <c r="DC11" i="158"/>
  <c r="DC38" i="158" s="1"/>
  <c r="DC11" i="157"/>
  <c r="DC38" i="157" s="1"/>
  <c r="DC11" i="155"/>
  <c r="DC38" i="155" s="1"/>
  <c r="CD17" i="155"/>
  <c r="CD44" i="155" s="1"/>
  <c r="CD17" i="158"/>
  <c r="CD44" i="158" s="1"/>
  <c r="CD17" i="157"/>
  <c r="CD44" i="157" s="1"/>
  <c r="CD17" i="156"/>
  <c r="CD44" i="156" s="1"/>
  <c r="BM9" i="155"/>
  <c r="BM36" i="155" s="1"/>
  <c r="BM9" i="156"/>
  <c r="BM36" i="156" s="1"/>
  <c r="BM9" i="158"/>
  <c r="BM36" i="158" s="1"/>
  <c r="BM9" i="157"/>
  <c r="BM36" i="157" s="1"/>
  <c r="EV21" i="118"/>
  <c r="EV48" i="118" s="1"/>
  <c r="EV21" i="119"/>
  <c r="EV48" i="119" s="1"/>
  <c r="EV21" i="135"/>
  <c r="EV21" i="95"/>
  <c r="EV21" i="138"/>
  <c r="EV48" i="138" s="1"/>
  <c r="EV21" i="136"/>
  <c r="EV21" i="94"/>
  <c r="EV21" i="137"/>
  <c r="EV48" i="137" s="1"/>
  <c r="CI17" i="156"/>
  <c r="CI44" i="156" s="1"/>
  <c r="CI17" i="158"/>
  <c r="CI44" i="158" s="1"/>
  <c r="CI17" i="157"/>
  <c r="CI44" i="157" s="1"/>
  <c r="CI17" i="155"/>
  <c r="CI44" i="155" s="1"/>
  <c r="EF18" i="119"/>
  <c r="EF45" i="119" s="1"/>
  <c r="EF18" i="136"/>
  <c r="EF18" i="118"/>
  <c r="EF45" i="118" s="1"/>
  <c r="EF18" i="95"/>
  <c r="EF18" i="135"/>
  <c r="EF18" i="138"/>
  <c r="EF45" i="138" s="1"/>
  <c r="EF18" i="137"/>
  <c r="EF45" i="137" s="1"/>
  <c r="EF18" i="94"/>
  <c r="DI18" i="154"/>
  <c r="DQ14" i="119"/>
  <c r="DQ41" i="119" s="1"/>
  <c r="DQ14" i="135"/>
  <c r="CT14" i="154"/>
  <c r="DQ14" i="138"/>
  <c r="DQ41" i="138" s="1"/>
  <c r="DQ14" i="137"/>
  <c r="DQ41" i="137" s="1"/>
  <c r="DQ14" i="136"/>
  <c r="DQ14" i="95"/>
  <c r="DQ14" i="54"/>
  <c r="DQ14" i="94"/>
  <c r="DQ14" i="118"/>
  <c r="DQ41" i="118" s="1"/>
  <c r="BX20" i="54"/>
  <c r="BX20" i="138"/>
  <c r="BX47" i="138" s="1"/>
  <c r="BX20" i="94"/>
  <c r="BX20" i="118"/>
  <c r="BX47" i="118" s="1"/>
  <c r="BA20" i="154"/>
  <c r="BX20" i="119"/>
  <c r="BX47" i="119" s="1"/>
  <c r="BX20" i="95"/>
  <c r="BX20" i="137"/>
  <c r="BX47" i="137" s="1"/>
  <c r="BX20" i="136"/>
  <c r="BX20" i="135"/>
  <c r="BX15" i="118"/>
  <c r="BX42" i="118" s="1"/>
  <c r="BX15" i="138"/>
  <c r="BX42" i="138" s="1"/>
  <c r="BX15" i="137"/>
  <c r="BX42" i="137" s="1"/>
  <c r="BX15" i="94"/>
  <c r="BX15" i="95"/>
  <c r="BX15" i="135"/>
  <c r="BA15" i="154"/>
  <c r="BX15" i="136"/>
  <c r="BX15" i="119"/>
  <c r="BX42" i="119" s="1"/>
  <c r="AP17" i="155"/>
  <c r="AP44" i="155" s="1"/>
  <c r="AP17" i="157"/>
  <c r="AP44" i="157" s="1"/>
  <c r="AP17" i="156"/>
  <c r="AP44" i="156" s="1"/>
  <c r="AP17" i="158"/>
  <c r="AP44" i="158" s="1"/>
  <c r="CX11" i="157"/>
  <c r="CX38" i="157" s="1"/>
  <c r="CX11" i="156"/>
  <c r="CX38" i="156" s="1"/>
  <c r="CX11" i="158"/>
  <c r="CX38" i="158" s="1"/>
  <c r="CX11" i="155"/>
  <c r="CX38" i="155" s="1"/>
  <c r="DU12" i="95"/>
  <c r="DU12" i="135"/>
  <c r="DU12" i="136"/>
  <c r="DU12" i="94"/>
  <c r="DU12" i="119"/>
  <c r="DU39" i="119" s="1"/>
  <c r="DU12" i="138"/>
  <c r="DU39" i="138" s="1"/>
  <c r="DU12" i="137"/>
  <c r="DU39" i="137" s="1"/>
  <c r="DU12" i="118"/>
  <c r="DU39" i="118" s="1"/>
  <c r="CX12" i="154"/>
  <c r="CO21" i="138"/>
  <c r="CO48" i="138" s="1"/>
  <c r="CO21" i="118"/>
  <c r="CO48" i="118" s="1"/>
  <c r="CO21" i="94"/>
  <c r="CO21" i="95"/>
  <c r="CO21" i="136"/>
  <c r="CO21" i="135"/>
  <c r="CO21" i="137"/>
  <c r="CO48" i="137" s="1"/>
  <c r="BR21" i="154"/>
  <c r="CO21" i="119"/>
  <c r="CO48" i="119" s="1"/>
  <c r="BT17" i="158"/>
  <c r="BT44" i="158" s="1"/>
  <c r="BT17" i="155"/>
  <c r="BT44" i="155" s="1"/>
  <c r="BT17" i="157"/>
  <c r="BT44" i="157" s="1"/>
  <c r="BT17" i="156"/>
  <c r="BT44" i="156" s="1"/>
  <c r="EM28" i="54"/>
  <c r="EM22" i="54"/>
  <c r="EM26" i="54"/>
  <c r="EM24" i="54"/>
  <c r="FB22" i="54"/>
  <c r="FB26" i="54"/>
  <c r="FB28" i="54"/>
  <c r="FB24" i="54"/>
  <c r="EU28" i="54"/>
  <c r="EU22" i="54"/>
  <c r="EU24" i="54"/>
  <c r="EU26" i="54"/>
  <c r="FF24" i="54"/>
  <c r="FF22" i="54"/>
  <c r="FF26" i="54"/>
  <c r="FF28" i="54"/>
  <c r="ER26" i="54"/>
  <c r="ER28" i="54"/>
  <c r="ER22" i="54"/>
  <c r="ER24" i="54"/>
  <c r="EY28" i="54"/>
  <c r="EY26" i="54"/>
  <c r="EY24" i="54"/>
  <c r="EY22" i="54"/>
  <c r="FA26" i="54"/>
  <c r="FA22" i="54"/>
  <c r="FA28" i="54"/>
  <c r="FA24" i="54"/>
  <c r="EK26" i="54"/>
  <c r="EK22" i="54"/>
  <c r="EK28" i="54"/>
  <c r="EK24" i="54"/>
  <c r="EQ22" i="54"/>
  <c r="EQ26" i="54"/>
  <c r="EQ24" i="54"/>
  <c r="EQ28" i="54"/>
  <c r="FG26" i="54"/>
  <c r="FG22" i="54"/>
  <c r="FG28" i="54"/>
  <c r="FG24" i="54"/>
  <c r="EI22" i="54"/>
  <c r="EI28" i="54"/>
  <c r="EI24" i="54"/>
  <c r="EI26" i="54"/>
  <c r="EJ26" i="54"/>
  <c r="EJ24" i="54"/>
  <c r="EJ22" i="54"/>
  <c r="EJ28" i="54"/>
  <c r="EL22" i="54"/>
  <c r="EL24" i="54"/>
  <c r="EL26" i="54"/>
  <c r="EL28" i="54"/>
  <c r="EZ26" i="54"/>
  <c r="EZ24" i="54"/>
  <c r="EZ22" i="54"/>
  <c r="EZ28" i="54"/>
  <c r="FC28" i="54"/>
  <c r="FC22" i="54"/>
  <c r="FC26" i="54"/>
  <c r="FC24" i="54"/>
  <c r="FH26" i="54"/>
  <c r="FH28" i="54"/>
  <c r="FH24" i="54"/>
  <c r="FH22" i="54"/>
  <c r="EE28" i="54"/>
  <c r="EE22" i="54"/>
  <c r="EE26" i="54"/>
  <c r="EE24" i="54"/>
  <c r="ED22" i="54"/>
  <c r="ED28" i="54"/>
  <c r="ED26" i="54"/>
  <c r="ED24" i="54"/>
  <c r="DO22" i="54"/>
  <c r="DO24" i="54"/>
  <c r="DO28" i="54"/>
  <c r="DO26" i="54"/>
  <c r="DN22" i="54"/>
  <c r="DN28" i="54"/>
  <c r="DN24" i="54"/>
  <c r="DN26" i="54"/>
  <c r="DW22" i="54"/>
  <c r="DW28" i="54"/>
  <c r="DW26" i="54"/>
  <c r="DW24" i="54"/>
  <c r="DQ24" i="54"/>
  <c r="DQ22" i="54"/>
  <c r="DQ26" i="54"/>
  <c r="DQ28" i="54"/>
  <c r="DY24" i="54"/>
  <c r="DY22" i="54"/>
  <c r="DY28" i="54"/>
  <c r="DY26" i="54"/>
  <c r="DP24" i="54"/>
  <c r="DP22" i="54"/>
  <c r="DP26" i="54"/>
  <c r="DP28" i="54"/>
  <c r="DX24" i="54"/>
  <c r="DX22" i="54"/>
  <c r="DX28" i="54"/>
  <c r="DX26" i="54"/>
  <c r="DV22" i="54"/>
  <c r="DV28" i="54"/>
  <c r="DV26" i="54"/>
  <c r="DV24" i="54"/>
  <c r="DG28" i="54"/>
  <c r="DG26" i="54"/>
  <c r="DG24" i="54"/>
  <c r="DG22" i="54"/>
  <c r="DH28" i="54"/>
  <c r="DH22" i="54"/>
  <c r="DH26" i="54"/>
  <c r="DH24" i="54"/>
  <c r="DF26" i="54"/>
  <c r="DF28" i="54"/>
  <c r="DF24" i="54"/>
  <c r="DF22" i="54"/>
  <c r="BO22" i="54"/>
  <c r="BO28" i="54"/>
  <c r="BO26" i="54"/>
  <c r="BO24" i="54"/>
  <c r="BJ24" i="54"/>
  <c r="BJ22" i="54"/>
  <c r="BJ26" i="54"/>
  <c r="BJ28" i="54"/>
  <c r="BR24" i="54"/>
  <c r="BR22" i="54"/>
  <c r="BR26" i="54"/>
  <c r="BR28" i="54"/>
  <c r="BP22" i="54"/>
  <c r="BP28" i="54"/>
  <c r="BP26" i="54"/>
  <c r="BP24" i="54"/>
  <c r="BI24" i="54"/>
  <c r="BI22" i="54"/>
  <c r="BI26" i="54"/>
  <c r="BI28" i="54"/>
  <c r="BW22" i="54"/>
  <c r="BW28" i="54"/>
  <c r="BW24" i="54"/>
  <c r="BW26" i="54"/>
  <c r="BX22" i="54"/>
  <c r="BX24" i="54"/>
  <c r="BQ24" i="54"/>
  <c r="BQ22" i="54"/>
  <c r="BQ26" i="54"/>
  <c r="BQ28" i="54"/>
  <c r="BH22" i="54"/>
  <c r="BH28" i="54"/>
  <c r="BH26" i="54"/>
  <c r="BH24" i="54"/>
  <c r="BG22" i="54"/>
  <c r="BG28" i="54"/>
  <c r="BG26" i="54"/>
  <c r="BG24" i="54"/>
  <c r="AW19" i="54"/>
  <c r="AU19" i="54"/>
  <c r="AZ10" i="54"/>
  <c r="AU8" i="54"/>
  <c r="AU28" i="54" s="1"/>
  <c r="AY19" i="54"/>
  <c r="BA22" i="54"/>
  <c r="BA16" i="54"/>
  <c r="BA13" i="54"/>
  <c r="AW8" i="54"/>
  <c r="AW22" i="54" s="1"/>
  <c r="BA28" i="54"/>
  <c r="AW16" i="54"/>
  <c r="BA26" i="54"/>
  <c r="AZ19" i="54"/>
  <c r="AR19" i="54"/>
  <c r="AR10" i="54"/>
  <c r="AV24" i="54"/>
  <c r="AY10" i="54"/>
  <c r="AW28" i="54"/>
  <c r="AZ13" i="54"/>
  <c r="AR13" i="54"/>
  <c r="AX10" i="54"/>
  <c r="AV28" i="54"/>
  <c r="AT24" i="54"/>
  <c r="AY13" i="54"/>
  <c r="AQ13" i="54"/>
  <c r="AW10" i="54"/>
  <c r="AZ8" i="54"/>
  <c r="AR8" i="54"/>
  <c r="AX13" i="54"/>
  <c r="AY8" i="54"/>
  <c r="AQ8" i="54"/>
  <c r="AX8" i="54"/>
  <c r="AP19" i="54"/>
  <c r="AP8" i="54"/>
  <c r="AP13" i="54"/>
  <c r="AP16" i="54"/>
  <c r="B10" i="54"/>
  <c r="C10" i="54"/>
  <c r="G19" i="54"/>
  <c r="K16" i="54"/>
  <c r="Q19" i="54"/>
  <c r="Y19" i="54"/>
  <c r="Z10" i="54"/>
  <c r="AE10" i="54"/>
  <c r="AI10" i="54"/>
  <c r="AN19" i="54"/>
  <c r="H8" i="54"/>
  <c r="X8" i="54"/>
  <c r="AF8" i="54"/>
  <c r="H10" i="54"/>
  <c r="P10" i="54"/>
  <c r="W10" i="54"/>
  <c r="X10" i="54"/>
  <c r="AG10" i="54"/>
  <c r="AH10" i="54"/>
  <c r="AN10" i="54"/>
  <c r="H13" i="54"/>
  <c r="I13" i="54"/>
  <c r="P13" i="54"/>
  <c r="Q13" i="54"/>
  <c r="X13" i="54"/>
  <c r="AF13" i="54"/>
  <c r="AN13" i="54"/>
  <c r="AO13" i="54"/>
  <c r="B16" i="54"/>
  <c r="C16" i="54"/>
  <c r="J16" i="54"/>
  <c r="B19" i="54"/>
  <c r="H19" i="54"/>
  <c r="I19" i="54"/>
  <c r="J19" i="54"/>
  <c r="K19" i="54"/>
  <c r="P19" i="54"/>
  <c r="X19" i="54"/>
  <c r="Z19" i="54"/>
  <c r="AA19" i="54"/>
  <c r="AF19" i="54"/>
  <c r="AF26" i="54"/>
  <c r="CD27" i="158" l="1"/>
  <c r="CD54" i="158" s="1"/>
  <c r="CD27" i="157"/>
  <c r="CD54" i="157" s="1"/>
  <c r="CD27" i="155"/>
  <c r="CD54" i="155" s="1"/>
  <c r="CD27" i="156"/>
  <c r="CD54" i="156" s="1"/>
  <c r="CN9" i="156"/>
  <c r="CN36" i="156" s="1"/>
  <c r="BR15" i="157"/>
  <c r="BR42" i="157" s="1"/>
  <c r="DE23" i="95"/>
  <c r="CG27" i="135"/>
  <c r="CG27" i="138"/>
  <c r="CG54" i="138" s="1"/>
  <c r="CQ18" i="119"/>
  <c r="CQ45" i="119" s="1"/>
  <c r="CH15" i="154"/>
  <c r="CH15" i="156" s="1"/>
  <c r="CH42" i="156" s="1"/>
  <c r="DC12" i="154"/>
  <c r="DC12" i="157" s="1"/>
  <c r="DC39" i="157" s="1"/>
  <c r="BZ21" i="155"/>
  <c r="BZ48" i="155" s="1"/>
  <c r="BZ21" i="157"/>
  <c r="BZ48" i="157" s="1"/>
  <c r="BZ21" i="156"/>
  <c r="BZ48" i="156" s="1"/>
  <c r="BZ21" i="158"/>
  <c r="BZ48" i="158" s="1"/>
  <c r="BU27" i="135"/>
  <c r="BU25" i="94"/>
  <c r="DE18" i="95"/>
  <c r="DE15" i="95"/>
  <c r="DE27" i="137"/>
  <c r="DE54" i="137" s="1"/>
  <c r="AT17" i="136"/>
  <c r="AT17" i="54"/>
  <c r="DZ12" i="119"/>
  <c r="DZ39" i="119" s="1"/>
  <c r="BL21" i="135"/>
  <c r="BL21" i="95"/>
  <c r="BL21" i="138"/>
  <c r="BL48" i="138" s="1"/>
  <c r="BL21" i="119"/>
  <c r="BL48" i="119" s="1"/>
  <c r="BL21" i="118"/>
  <c r="BL48" i="118" s="1"/>
  <c r="BL21" i="136"/>
  <c r="AO21" i="154"/>
  <c r="BL21" i="137"/>
  <c r="BL48" i="137" s="1"/>
  <c r="BL21" i="94"/>
  <c r="CO12" i="135"/>
  <c r="BR12" i="154"/>
  <c r="CO12" i="118"/>
  <c r="CO39" i="118" s="1"/>
  <c r="CO12" i="137"/>
  <c r="CO39" i="137" s="1"/>
  <c r="CO12" i="119"/>
  <c r="CO39" i="119" s="1"/>
  <c r="CO12" i="136"/>
  <c r="CO12" i="94"/>
  <c r="CO12" i="138"/>
  <c r="CO39" i="138" s="1"/>
  <c r="CO12" i="95"/>
  <c r="CJ27" i="119"/>
  <c r="CJ54" i="119" s="1"/>
  <c r="BM27" i="154"/>
  <c r="CJ27" i="137"/>
  <c r="CJ54" i="137" s="1"/>
  <c r="CJ27" i="135"/>
  <c r="CJ27" i="118"/>
  <c r="CJ54" i="118" s="1"/>
  <c r="CJ27" i="94"/>
  <c r="CJ27" i="136"/>
  <c r="CJ27" i="95"/>
  <c r="CJ27" i="138"/>
  <c r="CJ54" i="138" s="1"/>
  <c r="CP18" i="136"/>
  <c r="CP18" i="94"/>
  <c r="CP18" i="138"/>
  <c r="CP45" i="138" s="1"/>
  <c r="BS18" i="154"/>
  <c r="CP18" i="119"/>
  <c r="CP45" i="119" s="1"/>
  <c r="CP18" i="137"/>
  <c r="CP45" i="137" s="1"/>
  <c r="CP18" i="118"/>
  <c r="CP45" i="118" s="1"/>
  <c r="CP18" i="95"/>
  <c r="CP18" i="135"/>
  <c r="CG27" i="94"/>
  <c r="EB29" i="119"/>
  <c r="EB56" i="119" s="1"/>
  <c r="BD9" i="158"/>
  <c r="BD36" i="158" s="1"/>
  <c r="DK21" i="138"/>
  <c r="DK48" i="138" s="1"/>
  <c r="BU17" i="158"/>
  <c r="BU44" i="158" s="1"/>
  <c r="CJ23" i="94"/>
  <c r="FG12" i="136"/>
  <c r="BE27" i="136"/>
  <c r="BU29" i="95"/>
  <c r="DE27" i="95"/>
  <c r="W17" i="154"/>
  <c r="W17" i="158" s="1"/>
  <c r="W44" i="158" s="1"/>
  <c r="BD25" i="154"/>
  <c r="BD25" i="158" s="1"/>
  <c r="BD52" i="158" s="1"/>
  <c r="CA27" i="118"/>
  <c r="CA54" i="118" s="1"/>
  <c r="DZ12" i="137"/>
  <c r="DZ39" i="137" s="1"/>
  <c r="BJ9" i="157"/>
  <c r="BJ36" i="157" s="1"/>
  <c r="BJ9" i="156"/>
  <c r="BJ36" i="156" s="1"/>
  <c r="BJ9" i="155"/>
  <c r="BJ36" i="155" s="1"/>
  <c r="BJ9" i="158"/>
  <c r="BJ36" i="158" s="1"/>
  <c r="DE23" i="135"/>
  <c r="DE23" i="137"/>
  <c r="DE50" i="137" s="1"/>
  <c r="CG27" i="95"/>
  <c r="AX27" i="154"/>
  <c r="EB29" i="95"/>
  <c r="BU25" i="137"/>
  <c r="BU52" i="137" s="1"/>
  <c r="BD9" i="157"/>
  <c r="BD36" i="157" s="1"/>
  <c r="DK21" i="94"/>
  <c r="BU17" i="155"/>
  <c r="BU44" i="155" s="1"/>
  <c r="CQ18" i="138"/>
  <c r="CQ45" i="138" s="1"/>
  <c r="CJ23" i="136"/>
  <c r="FG12" i="118"/>
  <c r="FG39" i="118" s="1"/>
  <c r="CH18" i="154"/>
  <c r="DE15" i="94"/>
  <c r="BE27" i="94"/>
  <c r="AX29" i="154"/>
  <c r="AX29" i="157" s="1"/>
  <c r="AX56" i="157" s="1"/>
  <c r="DE27" i="118"/>
  <c r="DE54" i="118" s="1"/>
  <c r="DE27" i="119"/>
  <c r="DE54" i="119" s="1"/>
  <c r="AT17" i="95"/>
  <c r="EB25" i="94"/>
  <c r="CA25" i="137"/>
  <c r="CA52" i="137" s="1"/>
  <c r="DS23" i="155"/>
  <c r="DS50" i="155" s="1"/>
  <c r="CJ18" i="95"/>
  <c r="CA27" i="136"/>
  <c r="CA27" i="119"/>
  <c r="CA54" i="119" s="1"/>
  <c r="DZ12" i="138"/>
  <c r="DZ39" i="138" s="1"/>
  <c r="BT15" i="94"/>
  <c r="BT15" i="138"/>
  <c r="BT42" i="138" s="1"/>
  <c r="BT15" i="136"/>
  <c r="BT15" i="135"/>
  <c r="BT15" i="137"/>
  <c r="BT42" i="137" s="1"/>
  <c r="BT15" i="95"/>
  <c r="AW15" i="154"/>
  <c r="BT15" i="118"/>
  <c r="BT42" i="118" s="1"/>
  <c r="BT15" i="119"/>
  <c r="BT42" i="119" s="1"/>
  <c r="BK20" i="155"/>
  <c r="BK47" i="155" s="1"/>
  <c r="BK20" i="156"/>
  <c r="BK47" i="156" s="1"/>
  <c r="BK20" i="158"/>
  <c r="BK47" i="158" s="1"/>
  <c r="BK20" i="157"/>
  <c r="BK47" i="157" s="1"/>
  <c r="BC17" i="158"/>
  <c r="BC44" i="158" s="1"/>
  <c r="BC17" i="155"/>
  <c r="BC44" i="155" s="1"/>
  <c r="BC17" i="157"/>
  <c r="BC44" i="157" s="1"/>
  <c r="BC17" i="156"/>
  <c r="BC44" i="156" s="1"/>
  <c r="CD14" i="157"/>
  <c r="CD41" i="157" s="1"/>
  <c r="CD14" i="155"/>
  <c r="CD41" i="155" s="1"/>
  <c r="CD14" i="156"/>
  <c r="CD41" i="156" s="1"/>
  <c r="CD14" i="158"/>
  <c r="CD41" i="158" s="1"/>
  <c r="BK12" i="154"/>
  <c r="CH12" i="137"/>
  <c r="CH39" i="137" s="1"/>
  <c r="CH12" i="138"/>
  <c r="CH39" i="138" s="1"/>
  <c r="CH12" i="136"/>
  <c r="CH12" i="95"/>
  <c r="CH12" i="119"/>
  <c r="CH39" i="119" s="1"/>
  <c r="CH12" i="94"/>
  <c r="CH12" i="118"/>
  <c r="CH39" i="118" s="1"/>
  <c r="CH12" i="135"/>
  <c r="G13" i="54"/>
  <c r="G14" i="94" s="1"/>
  <c r="DE18" i="94"/>
  <c r="CQ18" i="118"/>
  <c r="CQ45" i="118" s="1"/>
  <c r="BU27" i="138"/>
  <c r="BU54" i="138" s="1"/>
  <c r="DE23" i="118"/>
  <c r="DE50" i="118" s="1"/>
  <c r="BJ27" i="154"/>
  <c r="BJ27" i="156" s="1"/>
  <c r="BJ54" i="156" s="1"/>
  <c r="BU27" i="94"/>
  <c r="EB29" i="138"/>
  <c r="EB56" i="138" s="1"/>
  <c r="BU25" i="136"/>
  <c r="BU25" i="135"/>
  <c r="BD9" i="156"/>
  <c r="BD36" i="156" s="1"/>
  <c r="DK21" i="136"/>
  <c r="CN9" i="157"/>
  <c r="CN36" i="157" s="1"/>
  <c r="CJ23" i="135"/>
  <c r="FG12" i="119"/>
  <c r="FG39" i="119" s="1"/>
  <c r="DE18" i="118"/>
  <c r="DE45" i="118" s="1"/>
  <c r="DE15" i="119"/>
  <c r="DE42" i="119" s="1"/>
  <c r="CU15" i="157"/>
  <c r="CU42" i="157" s="1"/>
  <c r="BE27" i="119"/>
  <c r="BE54" i="119" s="1"/>
  <c r="BU29" i="136"/>
  <c r="DE27" i="138"/>
  <c r="DE54" i="138" s="1"/>
  <c r="AT17" i="138"/>
  <c r="AT44" i="138" s="1"/>
  <c r="EB25" i="95"/>
  <c r="EB25" i="138"/>
  <c r="EB52" i="138" s="1"/>
  <c r="CA25" i="135"/>
  <c r="CA25" i="138"/>
  <c r="CA52" i="138" s="1"/>
  <c r="DS23" i="157"/>
  <c r="DS50" i="157" s="1"/>
  <c r="CJ18" i="118"/>
  <c r="CJ45" i="118" s="1"/>
  <c r="CA27" i="137"/>
  <c r="CA54" i="137" s="1"/>
  <c r="DZ12" i="135"/>
  <c r="DZ12" i="118"/>
  <c r="DZ39" i="118" s="1"/>
  <c r="AF11" i="157"/>
  <c r="AF38" i="157" s="1"/>
  <c r="AF11" i="158"/>
  <c r="AF38" i="158" s="1"/>
  <c r="AF11" i="156"/>
  <c r="AF38" i="156" s="1"/>
  <c r="AF11" i="155"/>
  <c r="AF38" i="155" s="1"/>
  <c r="AW14" i="156"/>
  <c r="AW41" i="156" s="1"/>
  <c r="AW14" i="158"/>
  <c r="AW41" i="158" s="1"/>
  <c r="AW14" i="155"/>
  <c r="AW41" i="155" s="1"/>
  <c r="AW14" i="157"/>
  <c r="AW41" i="157" s="1"/>
  <c r="BZ18" i="119"/>
  <c r="BZ45" i="119" s="1"/>
  <c r="BZ18" i="136"/>
  <c r="BZ18" i="135"/>
  <c r="BZ18" i="118"/>
  <c r="BZ45" i="118" s="1"/>
  <c r="BZ18" i="95"/>
  <c r="BC18" i="154"/>
  <c r="BZ18" i="138"/>
  <c r="BZ45" i="138" s="1"/>
  <c r="BZ18" i="94"/>
  <c r="BZ18" i="137"/>
  <c r="BZ45" i="137" s="1"/>
  <c r="BM20" i="158"/>
  <c r="BM47" i="158" s="1"/>
  <c r="BM20" i="155"/>
  <c r="BM47" i="155" s="1"/>
  <c r="BM20" i="156"/>
  <c r="BM47" i="156" s="1"/>
  <c r="BM20" i="157"/>
  <c r="BM47" i="157" s="1"/>
  <c r="DA15" i="138"/>
  <c r="DA42" i="138" s="1"/>
  <c r="DA15" i="118"/>
  <c r="DA42" i="118" s="1"/>
  <c r="CD15" i="154"/>
  <c r="DA15" i="137"/>
  <c r="DA42" i="137" s="1"/>
  <c r="DA15" i="136"/>
  <c r="DA15" i="119"/>
  <c r="DA42" i="119" s="1"/>
  <c r="DA15" i="94"/>
  <c r="DA15" i="135"/>
  <c r="DA15" i="95"/>
  <c r="BK11" i="158"/>
  <c r="BK38" i="158" s="1"/>
  <c r="BK11" i="157"/>
  <c r="BK38" i="157" s="1"/>
  <c r="BK11" i="155"/>
  <c r="BK38" i="155" s="1"/>
  <c r="BK11" i="156"/>
  <c r="BK38" i="156" s="1"/>
  <c r="CJ21" i="94"/>
  <c r="CJ21" i="138"/>
  <c r="CJ48" i="138" s="1"/>
  <c r="CJ21" i="137"/>
  <c r="CJ48" i="137" s="1"/>
  <c r="CJ21" i="135"/>
  <c r="CJ21" i="136"/>
  <c r="BM21" i="154"/>
  <c r="CJ21" i="95"/>
  <c r="CJ21" i="118"/>
  <c r="CJ48" i="118" s="1"/>
  <c r="CJ21" i="119"/>
  <c r="CJ48" i="119" s="1"/>
  <c r="CG27" i="119"/>
  <c r="CG54" i="119" s="1"/>
  <c r="DK21" i="119"/>
  <c r="DK48" i="119" s="1"/>
  <c r="BR11" i="157"/>
  <c r="BR38" i="157" s="1"/>
  <c r="BR11" i="155"/>
  <c r="BR38" i="155" s="1"/>
  <c r="BR11" i="156"/>
  <c r="BR38" i="156" s="1"/>
  <c r="BR11" i="158"/>
  <c r="BR38" i="158" s="1"/>
  <c r="AF14" i="156"/>
  <c r="AF41" i="156" s="1"/>
  <c r="AF14" i="155"/>
  <c r="AF41" i="155" s="1"/>
  <c r="AF14" i="158"/>
  <c r="AF41" i="158" s="1"/>
  <c r="AF14" i="157"/>
  <c r="AF41" i="157" s="1"/>
  <c r="BU25" i="118"/>
  <c r="BU52" i="118" s="1"/>
  <c r="DK21" i="137"/>
  <c r="DK48" i="137" s="1"/>
  <c r="AT17" i="119"/>
  <c r="AT44" i="119" s="1"/>
  <c r="CA27" i="138"/>
  <c r="CA54" i="138" s="1"/>
  <c r="BR15" i="156"/>
  <c r="BR42" i="156" s="1"/>
  <c r="DE23" i="94"/>
  <c r="CG27" i="118"/>
  <c r="CG54" i="118" s="1"/>
  <c r="DK21" i="118"/>
  <c r="DK48" i="118" s="1"/>
  <c r="DE15" i="118"/>
  <c r="DE42" i="118" s="1"/>
  <c r="CA25" i="118"/>
  <c r="CA52" i="118" s="1"/>
  <c r="CA27" i="135"/>
  <c r="AO15" i="155"/>
  <c r="AO42" i="155" s="1"/>
  <c r="AO15" i="156"/>
  <c r="AO42" i="156" s="1"/>
  <c r="AO15" i="157"/>
  <c r="AO42" i="157" s="1"/>
  <c r="AO15" i="158"/>
  <c r="AO42" i="158" s="1"/>
  <c r="DE23" i="138"/>
  <c r="DE50" i="138" s="1"/>
  <c r="DE23" i="119"/>
  <c r="DE50" i="119" s="1"/>
  <c r="BU25" i="95"/>
  <c r="CQ18" i="137"/>
  <c r="CQ45" i="137" s="1"/>
  <c r="DE18" i="119"/>
  <c r="DE45" i="119" s="1"/>
  <c r="DE15" i="138"/>
  <c r="DE42" i="138" s="1"/>
  <c r="DE29" i="154"/>
  <c r="BU25" i="119"/>
  <c r="BU52" i="119" s="1"/>
  <c r="CQ18" i="94"/>
  <c r="EB25" i="135"/>
  <c r="CA25" i="95"/>
  <c r="DZ12" i="136"/>
  <c r="BB29" i="157"/>
  <c r="BB56" i="157" s="1"/>
  <c r="BB29" i="156"/>
  <c r="BB56" i="156" s="1"/>
  <c r="BB29" i="155"/>
  <c r="BB56" i="155" s="1"/>
  <c r="BB29" i="158"/>
  <c r="BB56" i="158" s="1"/>
  <c r="CR15" i="135"/>
  <c r="CR15" i="118"/>
  <c r="CR42" i="118" s="1"/>
  <c r="CR15" i="138"/>
  <c r="CR42" i="138" s="1"/>
  <c r="CR15" i="136"/>
  <c r="CR15" i="119"/>
  <c r="CR42" i="119" s="1"/>
  <c r="CR15" i="94"/>
  <c r="BU15" i="154"/>
  <c r="CR15" i="137"/>
  <c r="CR42" i="137" s="1"/>
  <c r="CR15" i="95"/>
  <c r="BM17" i="158"/>
  <c r="BM44" i="158" s="1"/>
  <c r="BM17" i="155"/>
  <c r="BM44" i="155" s="1"/>
  <c r="BM17" i="157"/>
  <c r="BM44" i="157" s="1"/>
  <c r="BM17" i="156"/>
  <c r="BM44" i="156" s="1"/>
  <c r="AN20" i="54"/>
  <c r="AN20" i="139"/>
  <c r="AN47" i="139" s="1"/>
  <c r="AN20" i="167"/>
  <c r="AN47" i="167" s="1"/>
  <c r="AN20" i="134"/>
  <c r="AN47" i="134" s="1"/>
  <c r="AN20" i="133"/>
  <c r="AN47" i="133" s="1"/>
  <c r="AN20" i="94"/>
  <c r="AN20" i="119"/>
  <c r="AN47" i="119" s="1"/>
  <c r="AN20" i="137"/>
  <c r="AN47" i="137" s="1"/>
  <c r="AN20" i="118"/>
  <c r="AN47" i="118" s="1"/>
  <c r="AN20" i="136"/>
  <c r="AN20" i="135"/>
  <c r="AN20" i="138"/>
  <c r="AN47" i="138" s="1"/>
  <c r="AN20" i="95"/>
  <c r="Q20" i="154"/>
  <c r="AU29" i="138"/>
  <c r="AU56" i="138" s="1"/>
  <c r="AU29" i="95"/>
  <c r="AU29" i="135"/>
  <c r="AU29" i="136"/>
  <c r="AU29" i="94"/>
  <c r="AU29" i="118"/>
  <c r="AU56" i="118" s="1"/>
  <c r="AU29" i="137"/>
  <c r="AU56" i="137" s="1"/>
  <c r="X29" i="154"/>
  <c r="AU29" i="119"/>
  <c r="AU56" i="119" s="1"/>
  <c r="AE11" i="54"/>
  <c r="AE11" i="167"/>
  <c r="AE38" i="167" s="1"/>
  <c r="AE11" i="134"/>
  <c r="AE38" i="134" s="1"/>
  <c r="AE11" i="139"/>
  <c r="AE38" i="139" s="1"/>
  <c r="AE11" i="137"/>
  <c r="AE38" i="137" s="1"/>
  <c r="AE11" i="94"/>
  <c r="AE11" i="119"/>
  <c r="AE38" i="119" s="1"/>
  <c r="AE11" i="138"/>
  <c r="AE38" i="138" s="1"/>
  <c r="AE11" i="95"/>
  <c r="AE11" i="136"/>
  <c r="AE11" i="135"/>
  <c r="AE11" i="118"/>
  <c r="AE38" i="118" s="1"/>
  <c r="H11" i="154"/>
  <c r="AE11" i="133"/>
  <c r="AE38" i="133" s="1"/>
  <c r="G20" i="54"/>
  <c r="G20" i="139"/>
  <c r="G47" i="139" s="1"/>
  <c r="G20" i="133"/>
  <c r="G47" i="133" s="1"/>
  <c r="G20" i="138"/>
  <c r="G47" i="138" s="1"/>
  <c r="G20" i="118"/>
  <c r="G47" i="118" s="1"/>
  <c r="G20" i="137"/>
  <c r="G47" i="137" s="1"/>
  <c r="G20" i="167"/>
  <c r="G47" i="167" s="1"/>
  <c r="G20" i="134"/>
  <c r="G47" i="134" s="1"/>
  <c r="G20" i="135"/>
  <c r="G20" i="119"/>
  <c r="G47" i="119" s="1"/>
  <c r="G20" i="94"/>
  <c r="G20" i="95"/>
  <c r="G20" i="146"/>
  <c r="G20" i="136"/>
  <c r="C11" i="54"/>
  <c r="C11" i="167"/>
  <c r="C38" i="167" s="1"/>
  <c r="C11" i="134"/>
  <c r="C38" i="134" s="1"/>
  <c r="C11" i="139"/>
  <c r="C38" i="139" s="1"/>
  <c r="C11" i="119"/>
  <c r="C38" i="119" s="1"/>
  <c r="C11" i="137"/>
  <c r="C38" i="137" s="1"/>
  <c r="C11" i="94"/>
  <c r="C11" i="138"/>
  <c r="C38" i="138" s="1"/>
  <c r="C11" i="146"/>
  <c r="C11" i="118"/>
  <c r="C38" i="118" s="1"/>
  <c r="C11" i="95"/>
  <c r="C11" i="136"/>
  <c r="C11" i="135"/>
  <c r="C11" i="133"/>
  <c r="C38" i="133" s="1"/>
  <c r="Z11" i="54"/>
  <c r="Z11" i="167"/>
  <c r="Z38" i="167" s="1"/>
  <c r="Z11" i="139"/>
  <c r="Z38" i="139" s="1"/>
  <c r="Z11" i="133"/>
  <c r="Z38" i="133" s="1"/>
  <c r="Z11" i="138"/>
  <c r="Z38" i="138" s="1"/>
  <c r="Z11" i="134"/>
  <c r="Z38" i="134" s="1"/>
  <c r="Z11" i="118"/>
  <c r="Z38" i="118" s="1"/>
  <c r="Z11" i="135"/>
  <c r="Z11" i="119"/>
  <c r="Z38" i="119" s="1"/>
  <c r="Z11" i="136"/>
  <c r="Z11" i="137"/>
  <c r="Z38" i="137" s="1"/>
  <c r="Z11" i="95"/>
  <c r="C11" i="154"/>
  <c r="Z11" i="94"/>
  <c r="B11" i="54"/>
  <c r="B11" i="139"/>
  <c r="B38" i="139" s="1"/>
  <c r="B11" i="167"/>
  <c r="B38" i="167" s="1"/>
  <c r="B11" i="138"/>
  <c r="B38" i="138" s="1"/>
  <c r="B11" i="133"/>
  <c r="B38" i="133" s="1"/>
  <c r="B11" i="134"/>
  <c r="B38" i="134" s="1"/>
  <c r="B11" i="95"/>
  <c r="B11" i="137"/>
  <c r="B38" i="137" s="1"/>
  <c r="B11" i="94"/>
  <c r="B11" i="118"/>
  <c r="B38" i="118" s="1"/>
  <c r="B11" i="136"/>
  <c r="B11" i="146"/>
  <c r="B11" i="119"/>
  <c r="B38" i="119" s="1"/>
  <c r="B11" i="135"/>
  <c r="AA20" i="54"/>
  <c r="AA20" i="139"/>
  <c r="AA47" i="139" s="1"/>
  <c r="AA20" i="134"/>
  <c r="AA47" i="134" s="1"/>
  <c r="AA20" i="167"/>
  <c r="AA47" i="167" s="1"/>
  <c r="AA20" i="138"/>
  <c r="AA47" i="138" s="1"/>
  <c r="AA20" i="119"/>
  <c r="AA47" i="119" s="1"/>
  <c r="AA20" i="135"/>
  <c r="D20" i="154"/>
  <c r="AA20" i="118"/>
  <c r="AA47" i="118" s="1"/>
  <c r="AA20" i="94"/>
  <c r="AA20" i="137"/>
  <c r="AA47" i="137" s="1"/>
  <c r="AA20" i="95"/>
  <c r="AA20" i="136"/>
  <c r="AA20" i="133"/>
  <c r="AA47" i="133" s="1"/>
  <c r="P20" i="54"/>
  <c r="P20" i="139"/>
  <c r="P47" i="139" s="1"/>
  <c r="P20" i="138"/>
  <c r="P47" i="138" s="1"/>
  <c r="P20" i="167"/>
  <c r="P47" i="167" s="1"/>
  <c r="P20" i="137"/>
  <c r="P47" i="137" s="1"/>
  <c r="P20" i="119"/>
  <c r="P47" i="119" s="1"/>
  <c r="P20" i="135"/>
  <c r="P20" i="133"/>
  <c r="P47" i="133" s="1"/>
  <c r="P20" i="134"/>
  <c r="P47" i="134" s="1"/>
  <c r="P20" i="95"/>
  <c r="P20" i="136"/>
  <c r="P20" i="118"/>
  <c r="P47" i="118" s="1"/>
  <c r="P20" i="94"/>
  <c r="B20" i="54"/>
  <c r="B20" i="167"/>
  <c r="B47" i="167" s="1"/>
  <c r="B20" i="134"/>
  <c r="B47" i="134" s="1"/>
  <c r="B20" i="139"/>
  <c r="B47" i="139" s="1"/>
  <c r="B20" i="133"/>
  <c r="B47" i="133" s="1"/>
  <c r="B20" i="138"/>
  <c r="B47" i="138" s="1"/>
  <c r="B20" i="95"/>
  <c r="B20" i="135"/>
  <c r="B20" i="136"/>
  <c r="B20" i="94"/>
  <c r="B20" i="146"/>
  <c r="B20" i="119"/>
  <c r="B47" i="119" s="1"/>
  <c r="B20" i="137"/>
  <c r="B47" i="137" s="1"/>
  <c r="B20" i="118"/>
  <c r="B47" i="118" s="1"/>
  <c r="K17" i="54"/>
  <c r="K17" i="167"/>
  <c r="K44" i="167" s="1"/>
  <c r="K17" i="139"/>
  <c r="K44" i="139" s="1"/>
  <c r="K17" i="134"/>
  <c r="K44" i="134" s="1"/>
  <c r="K17" i="137"/>
  <c r="K44" i="137" s="1"/>
  <c r="K17" i="133"/>
  <c r="K44" i="133" s="1"/>
  <c r="K17" i="138"/>
  <c r="K44" i="138" s="1"/>
  <c r="K17" i="136"/>
  <c r="K17" i="146"/>
  <c r="K17" i="119"/>
  <c r="K44" i="119" s="1"/>
  <c r="K17" i="118"/>
  <c r="K44" i="118" s="1"/>
  <c r="K17" i="95"/>
  <c r="K17" i="94"/>
  <c r="K17" i="135"/>
  <c r="AF14" i="54"/>
  <c r="AF14" i="167"/>
  <c r="AF41" i="167" s="1"/>
  <c r="AF14" i="139"/>
  <c r="AF41" i="139" s="1"/>
  <c r="AF14" i="138"/>
  <c r="AF41" i="138" s="1"/>
  <c r="AF14" i="137"/>
  <c r="AF41" i="137" s="1"/>
  <c r="AF14" i="133"/>
  <c r="AF41" i="133" s="1"/>
  <c r="AF14" i="95"/>
  <c r="AF14" i="134"/>
  <c r="AF41" i="134" s="1"/>
  <c r="I14" i="154"/>
  <c r="AF14" i="135"/>
  <c r="AF14" i="94"/>
  <c r="AF14" i="118"/>
  <c r="AF41" i="118" s="1"/>
  <c r="AF14" i="119"/>
  <c r="AF41" i="119" s="1"/>
  <c r="AF14" i="136"/>
  <c r="G14" i="118"/>
  <c r="G41" i="118" s="1"/>
  <c r="W11" i="54"/>
  <c r="W11" i="167"/>
  <c r="W38" i="167" s="1"/>
  <c r="W11" i="134"/>
  <c r="W38" i="134" s="1"/>
  <c r="W11" i="139"/>
  <c r="W38" i="139" s="1"/>
  <c r="W11" i="119"/>
  <c r="W38" i="119" s="1"/>
  <c r="W11" i="133"/>
  <c r="W38" i="133" s="1"/>
  <c r="W11" i="94"/>
  <c r="W11" i="138"/>
  <c r="W38" i="138" s="1"/>
  <c r="W11" i="137"/>
  <c r="W38" i="137" s="1"/>
  <c r="W11" i="95"/>
  <c r="W11" i="135"/>
  <c r="W11" i="118"/>
  <c r="W38" i="118" s="1"/>
  <c r="W11" i="136"/>
  <c r="AE8" i="54"/>
  <c r="AM13" i="54"/>
  <c r="AM8" i="167"/>
  <c r="AM35" i="167" s="1"/>
  <c r="AM8" i="133"/>
  <c r="AM35" i="133" s="1"/>
  <c r="AM8" i="139"/>
  <c r="AM35" i="139" s="1"/>
  <c r="AM8" i="134"/>
  <c r="AM35" i="134" s="1"/>
  <c r="AM8" i="118"/>
  <c r="AM35" i="118" s="1"/>
  <c r="AM8" i="95"/>
  <c r="AM8" i="138"/>
  <c r="AM35" i="138" s="1"/>
  <c r="AM8" i="137"/>
  <c r="AM35" i="137" s="1"/>
  <c r="AM8" i="136"/>
  <c r="AM8" i="119"/>
  <c r="AM35" i="119" s="1"/>
  <c r="AM8" i="94"/>
  <c r="P8" i="154"/>
  <c r="AM8" i="135"/>
  <c r="W8" i="167"/>
  <c r="W35" i="167" s="1"/>
  <c r="W8" i="134"/>
  <c r="W35" i="134" s="1"/>
  <c r="W8" i="139"/>
  <c r="W35" i="139" s="1"/>
  <c r="W8" i="118"/>
  <c r="W35" i="118" s="1"/>
  <c r="W8" i="95"/>
  <c r="W8" i="133"/>
  <c r="W35" i="133" s="1"/>
  <c r="W8" i="135"/>
  <c r="W8" i="136"/>
  <c r="W8" i="94"/>
  <c r="W8" i="119"/>
  <c r="W35" i="119" s="1"/>
  <c r="W8" i="138"/>
  <c r="W35" i="138" s="1"/>
  <c r="W8" i="137"/>
  <c r="W35" i="137" s="1"/>
  <c r="O8" i="167"/>
  <c r="O35" i="167" s="1"/>
  <c r="O8" i="133"/>
  <c r="O35" i="133" s="1"/>
  <c r="O8" i="138"/>
  <c r="O35" i="138" s="1"/>
  <c r="O8" i="118"/>
  <c r="O35" i="118" s="1"/>
  <c r="O8" i="95"/>
  <c r="O8" i="139"/>
  <c r="O35" i="139" s="1"/>
  <c r="O8" i="134"/>
  <c r="O35" i="134" s="1"/>
  <c r="O8" i="119"/>
  <c r="O35" i="119" s="1"/>
  <c r="O8" i="137"/>
  <c r="O35" i="137" s="1"/>
  <c r="O8" i="136"/>
  <c r="O8" i="94"/>
  <c r="O8" i="135"/>
  <c r="AP9" i="138"/>
  <c r="AP36" i="138" s="1"/>
  <c r="AP9" i="119"/>
  <c r="AP36" i="119" s="1"/>
  <c r="AP9" i="94"/>
  <c r="S9" i="154"/>
  <c r="AP9" i="95"/>
  <c r="AP9" i="135"/>
  <c r="AP9" i="136"/>
  <c r="AP9" i="137"/>
  <c r="AP36" i="137" s="1"/>
  <c r="AP9" i="118"/>
  <c r="AP36" i="118" s="1"/>
  <c r="AZ20" i="54"/>
  <c r="AZ20" i="138"/>
  <c r="AZ47" i="138" s="1"/>
  <c r="AZ20" i="137"/>
  <c r="AZ47" i="137" s="1"/>
  <c r="AZ20" i="119"/>
  <c r="AZ47" i="119" s="1"/>
  <c r="AZ20" i="118"/>
  <c r="AZ47" i="118" s="1"/>
  <c r="AZ20" i="136"/>
  <c r="AC20" i="154"/>
  <c r="AZ20" i="95"/>
  <c r="AZ20" i="94"/>
  <c r="AZ20" i="135"/>
  <c r="BI27" i="119"/>
  <c r="BI54" i="119" s="1"/>
  <c r="BI27" i="138"/>
  <c r="BI54" i="138" s="1"/>
  <c r="AL27" i="154"/>
  <c r="BI27" i="135"/>
  <c r="BI27" i="95"/>
  <c r="BI27" i="137"/>
  <c r="BI54" i="137" s="1"/>
  <c r="BI27" i="94"/>
  <c r="BI27" i="118"/>
  <c r="BI54" i="118" s="1"/>
  <c r="BI27" i="136"/>
  <c r="DH27" i="138"/>
  <c r="DH54" i="138" s="1"/>
  <c r="DH27" i="137"/>
  <c r="DH54" i="137" s="1"/>
  <c r="DH27" i="95"/>
  <c r="CK27" i="154"/>
  <c r="DH27" i="135"/>
  <c r="DH27" i="119"/>
  <c r="DH54" i="119" s="1"/>
  <c r="DH27" i="118"/>
  <c r="DH54" i="118" s="1"/>
  <c r="DH27" i="94"/>
  <c r="DH27" i="136"/>
  <c r="DQ27" i="137"/>
  <c r="DQ54" i="137" s="1"/>
  <c r="DQ27" i="138"/>
  <c r="DQ54" i="138" s="1"/>
  <c r="DQ27" i="118"/>
  <c r="DQ54" i="118" s="1"/>
  <c r="CT27" i="154"/>
  <c r="DQ27" i="94"/>
  <c r="DQ27" i="119"/>
  <c r="DQ54" i="119" s="1"/>
  <c r="DQ27" i="136"/>
  <c r="DQ27" i="95"/>
  <c r="DQ27" i="135"/>
  <c r="EZ23" i="138"/>
  <c r="EZ50" i="138" s="1"/>
  <c r="EZ23" i="137"/>
  <c r="EZ50" i="137" s="1"/>
  <c r="EZ23" i="118"/>
  <c r="EZ50" i="118" s="1"/>
  <c r="EZ23" i="95"/>
  <c r="EZ23" i="135"/>
  <c r="EZ23" i="136"/>
  <c r="EZ23" i="94"/>
  <c r="EZ23" i="119"/>
  <c r="EZ50" i="119" s="1"/>
  <c r="EY25" i="138"/>
  <c r="EY52" i="138" s="1"/>
  <c r="EY25" i="137"/>
  <c r="EY52" i="137" s="1"/>
  <c r="EY25" i="135"/>
  <c r="EY25" i="95"/>
  <c r="EY25" i="94"/>
  <c r="EY25" i="119"/>
  <c r="EY52" i="119" s="1"/>
  <c r="EY25" i="118"/>
  <c r="EY52" i="118" s="1"/>
  <c r="EY25" i="136"/>
  <c r="BF15" i="94"/>
  <c r="BF15" i="138"/>
  <c r="BF42" i="138" s="1"/>
  <c r="BF15" i="137"/>
  <c r="BF42" i="137" s="1"/>
  <c r="AI15" i="154"/>
  <c r="BF15" i="95"/>
  <c r="BF15" i="135"/>
  <c r="BF15" i="119"/>
  <c r="BF42" i="119" s="1"/>
  <c r="BF15" i="118"/>
  <c r="BF42" i="118" s="1"/>
  <c r="BF15" i="136"/>
  <c r="FE18" i="138"/>
  <c r="FE45" i="138" s="1"/>
  <c r="FE18" i="95"/>
  <c r="FE18" i="135"/>
  <c r="FE18" i="136"/>
  <c r="FE18" i="94"/>
  <c r="FE18" i="118"/>
  <c r="FE45" i="118" s="1"/>
  <c r="FE18" i="137"/>
  <c r="FE45" i="137" s="1"/>
  <c r="FE18" i="119"/>
  <c r="FE45" i="119" s="1"/>
  <c r="CZ15" i="156"/>
  <c r="CZ42" i="156" s="1"/>
  <c r="CZ15" i="158"/>
  <c r="CZ42" i="158" s="1"/>
  <c r="CZ15" i="157"/>
  <c r="CZ42" i="157" s="1"/>
  <c r="CZ15" i="155"/>
  <c r="CZ42" i="155" s="1"/>
  <c r="BE11" i="157"/>
  <c r="BE38" i="157" s="1"/>
  <c r="BE11" i="158"/>
  <c r="BE38" i="158" s="1"/>
  <c r="BE11" i="156"/>
  <c r="BE38" i="156" s="1"/>
  <c r="BE11" i="155"/>
  <c r="BE38" i="155" s="1"/>
  <c r="CF21" i="94"/>
  <c r="CF21" i="137"/>
  <c r="CF48" i="137" s="1"/>
  <c r="CF21" i="118"/>
  <c r="CF48" i="118" s="1"/>
  <c r="CF21" i="135"/>
  <c r="CF21" i="119"/>
  <c r="CF48" i="119" s="1"/>
  <c r="CF21" i="138"/>
  <c r="CF48" i="138" s="1"/>
  <c r="BI21" i="154"/>
  <c r="CF21" i="95"/>
  <c r="CF21" i="136"/>
  <c r="BI14" i="156"/>
  <c r="BI41" i="156" s="1"/>
  <c r="BI14" i="157"/>
  <c r="BI41" i="157" s="1"/>
  <c r="BI14" i="155"/>
  <c r="BI41" i="155" s="1"/>
  <c r="BI14" i="158"/>
  <c r="BI41" i="158" s="1"/>
  <c r="BV27" i="138"/>
  <c r="BV54" i="138" s="1"/>
  <c r="BV27" i="94"/>
  <c r="BV27" i="95"/>
  <c r="BV27" i="137"/>
  <c r="BV54" i="137" s="1"/>
  <c r="AY27" i="154"/>
  <c r="BV27" i="136"/>
  <c r="BV27" i="135"/>
  <c r="BV27" i="118"/>
  <c r="BV54" i="118" s="1"/>
  <c r="BV27" i="119"/>
  <c r="BV54" i="119" s="1"/>
  <c r="CE12" i="157"/>
  <c r="CE39" i="157" s="1"/>
  <c r="CE12" i="156"/>
  <c r="CE39" i="156" s="1"/>
  <c r="CE12" i="158"/>
  <c r="CE39" i="158" s="1"/>
  <c r="CE12" i="155"/>
  <c r="CE39" i="155" s="1"/>
  <c r="CP11" i="157"/>
  <c r="CP38" i="157" s="1"/>
  <c r="CP11" i="155"/>
  <c r="CP38" i="155" s="1"/>
  <c r="CP11" i="156"/>
  <c r="CP38" i="156" s="1"/>
  <c r="CP11" i="158"/>
  <c r="CP38" i="158" s="1"/>
  <c r="CW20" i="156"/>
  <c r="CW47" i="156" s="1"/>
  <c r="CW20" i="158"/>
  <c r="CW47" i="158" s="1"/>
  <c r="CW20" i="155"/>
  <c r="CW47" i="155" s="1"/>
  <c r="CW20" i="157"/>
  <c r="CW47" i="157" s="1"/>
  <c r="DP18" i="158"/>
  <c r="DP45" i="158" s="1"/>
  <c r="DP18" i="155"/>
  <c r="DP45" i="155" s="1"/>
  <c r="DP18" i="156"/>
  <c r="DP45" i="156" s="1"/>
  <c r="DP18" i="157"/>
  <c r="DP45" i="157" s="1"/>
  <c r="DM14" i="155"/>
  <c r="DM41" i="155" s="1"/>
  <c r="DM14" i="157"/>
  <c r="DM41" i="157" s="1"/>
  <c r="DM14" i="158"/>
  <c r="DM41" i="158" s="1"/>
  <c r="DM14" i="156"/>
  <c r="DM41" i="156" s="1"/>
  <c r="ED12" i="138"/>
  <c r="ED39" i="138" s="1"/>
  <c r="ED12" i="137"/>
  <c r="ED39" i="137" s="1"/>
  <c r="ED12" i="135"/>
  <c r="ED12" i="95"/>
  <c r="DG12" i="154"/>
  <c r="ED12" i="118"/>
  <c r="ED39" i="118" s="1"/>
  <c r="ED12" i="94"/>
  <c r="ED12" i="136"/>
  <c r="ED12" i="119"/>
  <c r="ED39" i="119" s="1"/>
  <c r="DD25" i="119"/>
  <c r="DD52" i="119" s="1"/>
  <c r="DD25" i="118"/>
  <c r="DD52" i="118" s="1"/>
  <c r="DD25" i="136"/>
  <c r="DD25" i="138"/>
  <c r="DD52" i="138" s="1"/>
  <c r="DD25" i="135"/>
  <c r="DD25" i="94"/>
  <c r="DD25" i="137"/>
  <c r="DD52" i="137" s="1"/>
  <c r="DD25" i="95"/>
  <c r="CG25" i="154"/>
  <c r="BV9" i="155"/>
  <c r="BV36" i="155" s="1"/>
  <c r="BV9" i="157"/>
  <c r="BV36" i="157" s="1"/>
  <c r="BV9" i="156"/>
  <c r="BV36" i="156" s="1"/>
  <c r="BV9" i="158"/>
  <c r="BV36" i="158" s="1"/>
  <c r="DF18" i="156"/>
  <c r="DF45" i="156" s="1"/>
  <c r="DF18" i="158"/>
  <c r="DF45" i="158" s="1"/>
  <c r="DF18" i="155"/>
  <c r="DF45" i="155" s="1"/>
  <c r="DF18" i="157"/>
  <c r="DF45" i="157" s="1"/>
  <c r="DS21" i="138"/>
  <c r="DS48" i="138" s="1"/>
  <c r="DS21" i="137"/>
  <c r="DS48" i="137" s="1"/>
  <c r="DS21" i="119"/>
  <c r="DS48" i="119" s="1"/>
  <c r="DS21" i="118"/>
  <c r="DS48" i="118" s="1"/>
  <c r="DS21" i="95"/>
  <c r="DS21" i="135"/>
  <c r="DS21" i="136"/>
  <c r="DS21" i="94"/>
  <c r="CV21" i="154"/>
  <c r="BO12" i="137"/>
  <c r="BO39" i="137" s="1"/>
  <c r="BO12" i="119"/>
  <c r="BO39" i="119" s="1"/>
  <c r="BO12" i="118"/>
  <c r="BO39" i="118" s="1"/>
  <c r="BO12" i="136"/>
  <c r="BO12" i="94"/>
  <c r="BO12" i="138"/>
  <c r="BO39" i="138" s="1"/>
  <c r="BO12" i="95"/>
  <c r="BO12" i="135"/>
  <c r="AR12" i="154"/>
  <c r="DF14" i="157"/>
  <c r="DF41" i="157" s="1"/>
  <c r="DF14" i="156"/>
  <c r="DF41" i="156" s="1"/>
  <c r="DF14" i="155"/>
  <c r="DF41" i="155" s="1"/>
  <c r="DF14" i="158"/>
  <c r="DF41" i="158" s="1"/>
  <c r="EC15" i="137"/>
  <c r="EC42" i="137" s="1"/>
  <c r="EC15" i="138"/>
  <c r="EC42" i="138" s="1"/>
  <c r="EC15" i="136"/>
  <c r="EC15" i="95"/>
  <c r="EC15" i="135"/>
  <c r="EC15" i="118"/>
  <c r="EC42" i="118" s="1"/>
  <c r="EC15" i="94"/>
  <c r="DF15" i="154"/>
  <c r="EC15" i="119"/>
  <c r="EC42" i="119" s="1"/>
  <c r="BW11" i="156"/>
  <c r="BW38" i="156" s="1"/>
  <c r="BW11" i="158"/>
  <c r="BW38" i="158" s="1"/>
  <c r="BW11" i="155"/>
  <c r="BW38" i="155" s="1"/>
  <c r="BW11" i="157"/>
  <c r="BW38" i="157" s="1"/>
  <c r="BW21" i="138"/>
  <c r="BW48" i="138" s="1"/>
  <c r="BW21" i="137"/>
  <c r="BW48" i="137" s="1"/>
  <c r="BW21" i="95"/>
  <c r="BW21" i="135"/>
  <c r="BW21" i="136"/>
  <c r="BW21" i="94"/>
  <c r="AZ21" i="154"/>
  <c r="BW21" i="118"/>
  <c r="BW48" i="118" s="1"/>
  <c r="BW21" i="119"/>
  <c r="BW48" i="119" s="1"/>
  <c r="BH9" i="156"/>
  <c r="BH36" i="156" s="1"/>
  <c r="BH9" i="158"/>
  <c r="BH36" i="158" s="1"/>
  <c r="BH9" i="155"/>
  <c r="BH36" i="155" s="1"/>
  <c r="BH9" i="157"/>
  <c r="BH36" i="157" s="1"/>
  <c r="DE27" i="157"/>
  <c r="DE54" i="157" s="1"/>
  <c r="DE27" i="158"/>
  <c r="DE54" i="158" s="1"/>
  <c r="DE27" i="155"/>
  <c r="DE54" i="155" s="1"/>
  <c r="DE27" i="156"/>
  <c r="DE54" i="156" s="1"/>
  <c r="BU21" i="94"/>
  <c r="BU21" i="118"/>
  <c r="BU48" i="118" s="1"/>
  <c r="BU21" i="138"/>
  <c r="BU48" i="138" s="1"/>
  <c r="BU21" i="135"/>
  <c r="AX21" i="154"/>
  <c r="BU21" i="95"/>
  <c r="BU21" i="136"/>
  <c r="BU21" i="137"/>
  <c r="BU48" i="137" s="1"/>
  <c r="BU21" i="119"/>
  <c r="BU48" i="119" s="1"/>
  <c r="AB8" i="155"/>
  <c r="AB35" i="155" s="1"/>
  <c r="AB8" i="158"/>
  <c r="AB35" i="158" s="1"/>
  <c r="AB8" i="157"/>
  <c r="AB35" i="157" s="1"/>
  <c r="AB8" i="156"/>
  <c r="AB35" i="156" s="1"/>
  <c r="BV17" i="157"/>
  <c r="BV44" i="157" s="1"/>
  <c r="BV17" i="158"/>
  <c r="BV44" i="158" s="1"/>
  <c r="BV17" i="155"/>
  <c r="BV44" i="155" s="1"/>
  <c r="BV17" i="156"/>
  <c r="BV44" i="156" s="1"/>
  <c r="BN27" i="137"/>
  <c r="BN54" i="137" s="1"/>
  <c r="BN27" i="119"/>
  <c r="BN54" i="119" s="1"/>
  <c r="BN27" i="136"/>
  <c r="BN27" i="135"/>
  <c r="BN27" i="138"/>
  <c r="BN54" i="138" s="1"/>
  <c r="BN27" i="118"/>
  <c r="BN54" i="118" s="1"/>
  <c r="BN27" i="95"/>
  <c r="BN27" i="94"/>
  <c r="AQ27" i="154"/>
  <c r="AR17" i="54"/>
  <c r="AR17" i="138"/>
  <c r="AR44" i="138" s="1"/>
  <c r="AR17" i="118"/>
  <c r="AR44" i="118" s="1"/>
  <c r="AR17" i="95"/>
  <c r="AR17" i="136"/>
  <c r="AR17" i="135"/>
  <c r="AR17" i="94"/>
  <c r="AR17" i="119"/>
  <c r="AR44" i="119" s="1"/>
  <c r="U17" i="154"/>
  <c r="AR17" i="137"/>
  <c r="AR44" i="137" s="1"/>
  <c r="AS27" i="119"/>
  <c r="AS54" i="119" s="1"/>
  <c r="V27" i="154"/>
  <c r="AS27" i="95"/>
  <c r="AS27" i="94"/>
  <c r="AS27" i="118"/>
  <c r="AS54" i="118" s="1"/>
  <c r="AS27" i="136"/>
  <c r="AS27" i="137"/>
  <c r="AS54" i="137" s="1"/>
  <c r="AS27" i="135"/>
  <c r="AS27" i="138"/>
  <c r="AS54" i="138" s="1"/>
  <c r="CB27" i="155"/>
  <c r="CB54" i="155" s="1"/>
  <c r="CB27" i="156"/>
  <c r="CB54" i="156" s="1"/>
  <c r="CB27" i="157"/>
  <c r="CB54" i="157" s="1"/>
  <c r="CB27" i="158"/>
  <c r="CB54" i="158" s="1"/>
  <c r="EY21" i="95"/>
  <c r="EY21" i="135"/>
  <c r="EY21" i="136"/>
  <c r="EY21" i="94"/>
  <c r="EY21" i="118"/>
  <c r="EY48" i="118" s="1"/>
  <c r="EY21" i="119"/>
  <c r="EY48" i="119" s="1"/>
  <c r="EY21" i="137"/>
  <c r="EY48" i="137" s="1"/>
  <c r="EY21" i="138"/>
  <c r="EY48" i="138" s="1"/>
  <c r="DW12" i="138"/>
  <c r="DW39" i="138" s="1"/>
  <c r="DW12" i="137"/>
  <c r="DW39" i="137" s="1"/>
  <c r="DW12" i="95"/>
  <c r="DW12" i="119"/>
  <c r="DW39" i="119" s="1"/>
  <c r="DW12" i="136"/>
  <c r="DW12" i="94"/>
  <c r="DW12" i="118"/>
  <c r="DW39" i="118" s="1"/>
  <c r="DW12" i="135"/>
  <c r="CZ12" i="154"/>
  <c r="BF12" i="137"/>
  <c r="BF39" i="137" s="1"/>
  <c r="BF12" i="118"/>
  <c r="BF39" i="118" s="1"/>
  <c r="BF12" i="138"/>
  <c r="BF39" i="138" s="1"/>
  <c r="BF12" i="136"/>
  <c r="BF12" i="94"/>
  <c r="AI12" i="154"/>
  <c r="BF12" i="119"/>
  <c r="BF39" i="119" s="1"/>
  <c r="BF12" i="95"/>
  <c r="BF12" i="135"/>
  <c r="CH11" i="158"/>
  <c r="CH38" i="158" s="1"/>
  <c r="CH11" i="155"/>
  <c r="CH38" i="155" s="1"/>
  <c r="CH11" i="156"/>
  <c r="CH38" i="156" s="1"/>
  <c r="CH11" i="157"/>
  <c r="CH38" i="157" s="1"/>
  <c r="AZ11" i="158"/>
  <c r="AZ38" i="158" s="1"/>
  <c r="AZ11" i="157"/>
  <c r="AZ38" i="157" s="1"/>
  <c r="AZ11" i="155"/>
  <c r="AZ38" i="155" s="1"/>
  <c r="AZ11" i="156"/>
  <c r="AZ38" i="156" s="1"/>
  <c r="BW12" i="138"/>
  <c r="BW39" i="138" s="1"/>
  <c r="BW12" i="119"/>
  <c r="BW39" i="119" s="1"/>
  <c r="BW12" i="94"/>
  <c r="BW12" i="135"/>
  <c r="BW12" i="137"/>
  <c r="BW39" i="137" s="1"/>
  <c r="BW12" i="118"/>
  <c r="BW39" i="118" s="1"/>
  <c r="BW12" i="136"/>
  <c r="BW12" i="95"/>
  <c r="AZ12" i="154"/>
  <c r="BJ29" i="157"/>
  <c r="BJ56" i="157" s="1"/>
  <c r="BJ29" i="158"/>
  <c r="BJ56" i="158" s="1"/>
  <c r="BJ29" i="155"/>
  <c r="BJ56" i="155" s="1"/>
  <c r="BJ29" i="156"/>
  <c r="BJ56" i="156" s="1"/>
  <c r="EM21" i="119"/>
  <c r="EM48" i="119" s="1"/>
  <c r="EM21" i="135"/>
  <c r="EM21" i="137"/>
  <c r="EM48" i="137" s="1"/>
  <c r="EM21" i="138"/>
  <c r="EM48" i="138" s="1"/>
  <c r="EM21" i="94"/>
  <c r="EM21" i="136"/>
  <c r="EM21" i="95"/>
  <c r="EM21" i="118"/>
  <c r="EM48" i="118" s="1"/>
  <c r="DP21" i="154"/>
  <c r="CR15" i="156"/>
  <c r="CR42" i="156" s="1"/>
  <c r="CR15" i="158"/>
  <c r="CR42" i="158" s="1"/>
  <c r="CR15" i="157"/>
  <c r="CR42" i="157" s="1"/>
  <c r="CR15" i="155"/>
  <c r="CR42" i="155" s="1"/>
  <c r="CL27" i="138"/>
  <c r="CL54" i="138" s="1"/>
  <c r="CL27" i="95"/>
  <c r="CL27" i="118"/>
  <c r="CL54" i="118" s="1"/>
  <c r="CL27" i="137"/>
  <c r="CL54" i="137" s="1"/>
  <c r="CL27" i="135"/>
  <c r="BO27" i="154"/>
  <c r="CL27" i="119"/>
  <c r="CL54" i="119" s="1"/>
  <c r="CL27" i="94"/>
  <c r="CL27" i="136"/>
  <c r="CI29" i="95"/>
  <c r="CI29" i="135"/>
  <c r="CI29" i="136"/>
  <c r="CI29" i="94"/>
  <c r="CI29" i="119"/>
  <c r="CI56" i="119" s="1"/>
  <c r="BL29" i="154"/>
  <c r="CI29" i="137"/>
  <c r="CI56" i="137" s="1"/>
  <c r="CI29" i="138"/>
  <c r="CI56" i="138" s="1"/>
  <c r="CI29" i="118"/>
  <c r="CI56" i="118" s="1"/>
  <c r="AS20" i="156"/>
  <c r="AS47" i="156" s="1"/>
  <c r="AS20" i="158"/>
  <c r="AS47" i="158" s="1"/>
  <c r="AS20" i="157"/>
  <c r="AS47" i="157" s="1"/>
  <c r="AS20" i="155"/>
  <c r="AS47" i="155" s="1"/>
  <c r="DC29" i="158"/>
  <c r="DC56" i="158" s="1"/>
  <c r="DC29" i="156"/>
  <c r="DC56" i="156" s="1"/>
  <c r="DC29" i="157"/>
  <c r="DC56" i="157" s="1"/>
  <c r="DC29" i="155"/>
  <c r="DC56" i="155" s="1"/>
  <c r="AT23" i="138"/>
  <c r="AT50" i="138" s="1"/>
  <c r="AT23" i="137"/>
  <c r="AT50" i="137" s="1"/>
  <c r="AT23" i="118"/>
  <c r="AT50" i="118" s="1"/>
  <c r="AT23" i="119"/>
  <c r="AT50" i="119" s="1"/>
  <c r="AT23" i="136"/>
  <c r="AT23" i="95"/>
  <c r="AT23" i="135"/>
  <c r="W23" i="154"/>
  <c r="AT23" i="94"/>
  <c r="AW23" i="157"/>
  <c r="AW50" i="157" s="1"/>
  <c r="AW23" i="158"/>
  <c r="AW50" i="158" s="1"/>
  <c r="AW23" i="155"/>
  <c r="AW50" i="155" s="1"/>
  <c r="AW23" i="156"/>
  <c r="AW50" i="156" s="1"/>
  <c r="CM23" i="119"/>
  <c r="CM50" i="119" s="1"/>
  <c r="CM23" i="137"/>
  <c r="CM50" i="137" s="1"/>
  <c r="CM23" i="136"/>
  <c r="CM23" i="118"/>
  <c r="CM50" i="118" s="1"/>
  <c r="BP23" i="154"/>
  <c r="CM23" i="94"/>
  <c r="CM23" i="138"/>
  <c r="CM50" i="138" s="1"/>
  <c r="CM23" i="95"/>
  <c r="CM23" i="135"/>
  <c r="EU12" i="138"/>
  <c r="EU39" i="138" s="1"/>
  <c r="EU12" i="137"/>
  <c r="EU39" i="137" s="1"/>
  <c r="EU12" i="119"/>
  <c r="EU39" i="119" s="1"/>
  <c r="EU12" i="118"/>
  <c r="EU39" i="118" s="1"/>
  <c r="EU12" i="136"/>
  <c r="EU12" i="95"/>
  <c r="EU12" i="135"/>
  <c r="EU12" i="94"/>
  <c r="DI27" i="156"/>
  <c r="DI54" i="156" s="1"/>
  <c r="DI27" i="158"/>
  <c r="DI54" i="158" s="1"/>
  <c r="DI27" i="155"/>
  <c r="DI54" i="155" s="1"/>
  <c r="DI27" i="157"/>
  <c r="DI54" i="157" s="1"/>
  <c r="EZ21" i="94"/>
  <c r="EZ21" i="118"/>
  <c r="EZ48" i="118" s="1"/>
  <c r="EZ21" i="138"/>
  <c r="EZ48" i="138" s="1"/>
  <c r="EZ21" i="95"/>
  <c r="EZ21" i="137"/>
  <c r="EZ48" i="137" s="1"/>
  <c r="EZ21" i="119"/>
  <c r="EZ48" i="119" s="1"/>
  <c r="EZ21" i="136"/>
  <c r="EZ21" i="135"/>
  <c r="DP9" i="155"/>
  <c r="DP36" i="155" s="1"/>
  <c r="DP9" i="158"/>
  <c r="DP36" i="158" s="1"/>
  <c r="DP9" i="157"/>
  <c r="DP36" i="157" s="1"/>
  <c r="DP9" i="156"/>
  <c r="DP36" i="156" s="1"/>
  <c r="EW23" i="118"/>
  <c r="EW50" i="118" s="1"/>
  <c r="EW23" i="94"/>
  <c r="EW23" i="119"/>
  <c r="EW50" i="119" s="1"/>
  <c r="EW23" i="138"/>
  <c r="EW50" i="138" s="1"/>
  <c r="EW23" i="135"/>
  <c r="EW23" i="137"/>
  <c r="EW50" i="137" s="1"/>
  <c r="EW23" i="95"/>
  <c r="EW23" i="136"/>
  <c r="CU29" i="138"/>
  <c r="CU56" i="138" s="1"/>
  <c r="CU29" i="118"/>
  <c r="CU56" i="118" s="1"/>
  <c r="BX29" i="154"/>
  <c r="CU29" i="137"/>
  <c r="CU56" i="137" s="1"/>
  <c r="CU29" i="119"/>
  <c r="CU56" i="119" s="1"/>
  <c r="CU29" i="94"/>
  <c r="CU29" i="135"/>
  <c r="CU29" i="136"/>
  <c r="CU29" i="95"/>
  <c r="EO23" i="118"/>
  <c r="EO50" i="118" s="1"/>
  <c r="EO23" i="94"/>
  <c r="EO23" i="95"/>
  <c r="EO23" i="119"/>
  <c r="EO50" i="119" s="1"/>
  <c r="EO23" i="136"/>
  <c r="EO23" i="135"/>
  <c r="DR23" i="154"/>
  <c r="EO23" i="138"/>
  <c r="EO50" i="138" s="1"/>
  <c r="EO23" i="137"/>
  <c r="EO50" i="137" s="1"/>
  <c r="FD12" i="136"/>
  <c r="FD12" i="119"/>
  <c r="FD39" i="119" s="1"/>
  <c r="FD12" i="135"/>
  <c r="FD12" i="137"/>
  <c r="FD39" i="137" s="1"/>
  <c r="FD12" i="94"/>
  <c r="FD12" i="95"/>
  <c r="FD12" i="118"/>
  <c r="FD39" i="118" s="1"/>
  <c r="FD12" i="138"/>
  <c r="FD39" i="138" s="1"/>
  <c r="AX21" i="138"/>
  <c r="AX48" i="138" s="1"/>
  <c r="AX21" i="119"/>
  <c r="AX48" i="119" s="1"/>
  <c r="AX21" i="137"/>
  <c r="AX48" i="137" s="1"/>
  <c r="AX21" i="118"/>
  <c r="AX48" i="118" s="1"/>
  <c r="AX21" i="135"/>
  <c r="AX21" i="94"/>
  <c r="AX21" i="95"/>
  <c r="AA21" i="154"/>
  <c r="AX21" i="136"/>
  <c r="Z20" i="54"/>
  <c r="Z20" i="139"/>
  <c r="Z47" i="139" s="1"/>
  <c r="Z20" i="167"/>
  <c r="Z47" i="167" s="1"/>
  <c r="Z20" i="133"/>
  <c r="Z47" i="133" s="1"/>
  <c r="Z20" i="134"/>
  <c r="Z47" i="134" s="1"/>
  <c r="Z20" i="137"/>
  <c r="Z47" i="137" s="1"/>
  <c r="Z20" i="118"/>
  <c r="Z47" i="118" s="1"/>
  <c r="Z20" i="95"/>
  <c r="Z20" i="135"/>
  <c r="Z20" i="136"/>
  <c r="Z20" i="94"/>
  <c r="Z20" i="119"/>
  <c r="Z47" i="119" s="1"/>
  <c r="Z20" i="138"/>
  <c r="Z47" i="138" s="1"/>
  <c r="C20" i="154"/>
  <c r="O19" i="54"/>
  <c r="J17" i="167"/>
  <c r="J44" i="167" s="1"/>
  <c r="J17" i="138"/>
  <c r="J44" i="138" s="1"/>
  <c r="J17" i="139"/>
  <c r="J44" i="139" s="1"/>
  <c r="J17" i="133"/>
  <c r="J44" i="133" s="1"/>
  <c r="J17" i="137"/>
  <c r="J44" i="137" s="1"/>
  <c r="J17" i="146"/>
  <c r="J17" i="119"/>
  <c r="J44" i="119" s="1"/>
  <c r="J17" i="94"/>
  <c r="J17" i="134"/>
  <c r="J44" i="134" s="1"/>
  <c r="J17" i="95"/>
  <c r="J17" i="135"/>
  <c r="J17" i="136"/>
  <c r="J17" i="118"/>
  <c r="J44" i="118" s="1"/>
  <c r="X14" i="139"/>
  <c r="X41" i="139" s="1"/>
  <c r="X14" i="167"/>
  <c r="X41" i="167" s="1"/>
  <c r="X14" i="138"/>
  <c r="X41" i="138" s="1"/>
  <c r="X14" i="137"/>
  <c r="X41" i="137" s="1"/>
  <c r="X14" i="134"/>
  <c r="X41" i="134" s="1"/>
  <c r="X14" i="119"/>
  <c r="X41" i="119" s="1"/>
  <c r="X14" i="118"/>
  <c r="X41" i="118" s="1"/>
  <c r="X14" i="95"/>
  <c r="X14" i="133"/>
  <c r="X41" i="133" s="1"/>
  <c r="X14" i="136"/>
  <c r="X14" i="135"/>
  <c r="X14" i="94"/>
  <c r="AN11" i="54"/>
  <c r="AN11" i="139"/>
  <c r="AN38" i="139" s="1"/>
  <c r="AN11" i="167"/>
  <c r="AN38" i="167" s="1"/>
  <c r="AN11" i="133"/>
  <c r="AN38" i="133" s="1"/>
  <c r="AN11" i="134"/>
  <c r="AN38" i="134" s="1"/>
  <c r="AN11" i="94"/>
  <c r="AN11" i="138"/>
  <c r="AN38" i="138" s="1"/>
  <c r="AN11" i="119"/>
  <c r="AN38" i="119" s="1"/>
  <c r="AN11" i="118"/>
  <c r="AN38" i="118" s="1"/>
  <c r="AN11" i="136"/>
  <c r="AN11" i="137"/>
  <c r="AN38" i="137" s="1"/>
  <c r="AN11" i="135"/>
  <c r="Q11" i="154"/>
  <c r="AN11" i="95"/>
  <c r="P11" i="54"/>
  <c r="P11" i="167"/>
  <c r="P38" i="167" s="1"/>
  <c r="P11" i="139"/>
  <c r="P38" i="139" s="1"/>
  <c r="P11" i="133"/>
  <c r="P38" i="133" s="1"/>
  <c r="P11" i="137"/>
  <c r="P38" i="137" s="1"/>
  <c r="P11" i="118"/>
  <c r="P38" i="118" s="1"/>
  <c r="P11" i="136"/>
  <c r="P11" i="94"/>
  <c r="P11" i="119"/>
  <c r="P38" i="119" s="1"/>
  <c r="P11" i="95"/>
  <c r="P11" i="134"/>
  <c r="P38" i="134" s="1"/>
  <c r="P11" i="138"/>
  <c r="P38" i="138" s="1"/>
  <c r="P11" i="135"/>
  <c r="X26" i="54"/>
  <c r="X9" i="133"/>
  <c r="X36" i="133" s="1"/>
  <c r="X9" i="134"/>
  <c r="X36" i="134" s="1"/>
  <c r="X9" i="167"/>
  <c r="X36" i="167" s="1"/>
  <c r="X9" i="138"/>
  <c r="X36" i="138" s="1"/>
  <c r="X9" i="139"/>
  <c r="X36" i="139" s="1"/>
  <c r="X9" i="118"/>
  <c r="X36" i="118" s="1"/>
  <c r="X9" i="119"/>
  <c r="X36" i="119" s="1"/>
  <c r="X9" i="94"/>
  <c r="X9" i="135"/>
  <c r="X9" i="136"/>
  <c r="X9" i="137"/>
  <c r="X36" i="137" s="1"/>
  <c r="X9" i="95"/>
  <c r="AL13" i="54"/>
  <c r="AL8" i="133"/>
  <c r="AL35" i="133" s="1"/>
  <c r="AL8" i="139"/>
  <c r="AL35" i="139" s="1"/>
  <c r="AL8" i="134"/>
  <c r="AL35" i="134" s="1"/>
  <c r="AL8" i="138"/>
  <c r="AL35" i="138" s="1"/>
  <c r="AL8" i="95"/>
  <c r="AL8" i="136"/>
  <c r="AL8" i="137"/>
  <c r="AL35" i="137" s="1"/>
  <c r="AL8" i="94"/>
  <c r="O8" i="154"/>
  <c r="AL8" i="135"/>
  <c r="AL8" i="167"/>
  <c r="AL35" i="167" s="1"/>
  <c r="AL8" i="119"/>
  <c r="AL35" i="119" s="1"/>
  <c r="AL8" i="118"/>
  <c r="AL35" i="118" s="1"/>
  <c r="V13" i="54"/>
  <c r="V8" i="139"/>
  <c r="V35" i="139" s="1"/>
  <c r="V8" i="167"/>
  <c r="V35" i="167" s="1"/>
  <c r="V8" i="133"/>
  <c r="V35" i="133" s="1"/>
  <c r="V8" i="137"/>
  <c r="V35" i="137" s="1"/>
  <c r="V8" i="138"/>
  <c r="V35" i="138" s="1"/>
  <c r="V8" i="118"/>
  <c r="V35" i="118" s="1"/>
  <c r="V8" i="135"/>
  <c r="V8" i="94"/>
  <c r="V8" i="119"/>
  <c r="V35" i="119" s="1"/>
  <c r="V8" i="136"/>
  <c r="V8" i="134"/>
  <c r="V35" i="134" s="1"/>
  <c r="V8" i="95"/>
  <c r="N16" i="54"/>
  <c r="N8" i="167"/>
  <c r="N35" i="167" s="1"/>
  <c r="N8" i="139"/>
  <c r="N35" i="139" s="1"/>
  <c r="N8" i="134"/>
  <c r="N35" i="134" s="1"/>
  <c r="N8" i="138"/>
  <c r="N35" i="138" s="1"/>
  <c r="N8" i="137"/>
  <c r="N35" i="137" s="1"/>
  <c r="N8" i="135"/>
  <c r="N8" i="118"/>
  <c r="N35" i="118" s="1"/>
  <c r="N8" i="95"/>
  <c r="N8" i="136"/>
  <c r="N8" i="94"/>
  <c r="N8" i="133"/>
  <c r="N35" i="133" s="1"/>
  <c r="N8" i="119"/>
  <c r="N35" i="119" s="1"/>
  <c r="AP20" i="54"/>
  <c r="AP20" i="95"/>
  <c r="AP20" i="135"/>
  <c r="AP20" i="136"/>
  <c r="AP20" i="94"/>
  <c r="AP20" i="138"/>
  <c r="AP47" i="138" s="1"/>
  <c r="AP20" i="118"/>
  <c r="AP47" i="118" s="1"/>
  <c r="AP20" i="119"/>
  <c r="AP47" i="119" s="1"/>
  <c r="S20" i="154"/>
  <c r="AP20" i="137"/>
  <c r="AP47" i="137" s="1"/>
  <c r="AW11" i="54"/>
  <c r="AW11" i="118"/>
  <c r="AW38" i="118" s="1"/>
  <c r="AW11" i="138"/>
  <c r="AW38" i="138" s="1"/>
  <c r="AW11" i="137"/>
  <c r="AW38" i="137" s="1"/>
  <c r="AW11" i="94"/>
  <c r="Z11" i="154"/>
  <c r="AW11" i="136"/>
  <c r="AW11" i="95"/>
  <c r="AW11" i="135"/>
  <c r="AW11" i="119"/>
  <c r="AW38" i="119" s="1"/>
  <c r="AZ14" i="54"/>
  <c r="AZ14" i="138"/>
  <c r="AZ41" i="138" s="1"/>
  <c r="AZ14" i="119"/>
  <c r="AZ41" i="119" s="1"/>
  <c r="AZ14" i="94"/>
  <c r="AZ14" i="135"/>
  <c r="AZ14" i="136"/>
  <c r="AZ14" i="95"/>
  <c r="AZ14" i="118"/>
  <c r="AZ41" i="118" s="1"/>
  <c r="AZ14" i="137"/>
  <c r="AZ41" i="137" s="1"/>
  <c r="AC14" i="154"/>
  <c r="BA27" i="119"/>
  <c r="BA54" i="119" s="1"/>
  <c r="BA27" i="95"/>
  <c r="AD27" i="154"/>
  <c r="BA27" i="135"/>
  <c r="BA27" i="137"/>
  <c r="BA54" i="137" s="1"/>
  <c r="BA27" i="138"/>
  <c r="BA54" i="138" s="1"/>
  <c r="BA27" i="136"/>
  <c r="BA27" i="118"/>
  <c r="BA54" i="118" s="1"/>
  <c r="BA27" i="94"/>
  <c r="BH25" i="119"/>
  <c r="BH52" i="119" s="1"/>
  <c r="BH25" i="138"/>
  <c r="BH52" i="138" s="1"/>
  <c r="BH25" i="137"/>
  <c r="BH52" i="137" s="1"/>
  <c r="BH25" i="94"/>
  <c r="BH25" i="136"/>
  <c r="BH25" i="135"/>
  <c r="BH25" i="95"/>
  <c r="BH25" i="118"/>
  <c r="BH52" i="118" s="1"/>
  <c r="AK25" i="154"/>
  <c r="BX25" i="119"/>
  <c r="BX52" i="119" s="1"/>
  <c r="BX25" i="137"/>
  <c r="BX52" i="137" s="1"/>
  <c r="BX25" i="95"/>
  <c r="BX25" i="118"/>
  <c r="BX52" i="118" s="1"/>
  <c r="BX25" i="135"/>
  <c r="BX25" i="136"/>
  <c r="BX25" i="138"/>
  <c r="BX52" i="138" s="1"/>
  <c r="BA25" i="154"/>
  <c r="BX25" i="94"/>
  <c r="BI23" i="95"/>
  <c r="BI23" i="94"/>
  <c r="BI23" i="137"/>
  <c r="BI50" i="137" s="1"/>
  <c r="BI23" i="118"/>
  <c r="BI50" i="118" s="1"/>
  <c r="BI23" i="119"/>
  <c r="BI50" i="119" s="1"/>
  <c r="AL23" i="154"/>
  <c r="BI23" i="136"/>
  <c r="BI23" i="138"/>
  <c r="BI50" i="138" s="1"/>
  <c r="BI23" i="135"/>
  <c r="BO29" i="137"/>
  <c r="BO56" i="137" s="1"/>
  <c r="AR29" i="154"/>
  <c r="BO29" i="119"/>
  <c r="BO56" i="119" s="1"/>
  <c r="BO29" i="135"/>
  <c r="BO29" i="136"/>
  <c r="BO29" i="118"/>
  <c r="BO56" i="118" s="1"/>
  <c r="BO29" i="94"/>
  <c r="BO29" i="138"/>
  <c r="BO56" i="138" s="1"/>
  <c r="BO29" i="95"/>
  <c r="DH23" i="135"/>
  <c r="DH23" i="118"/>
  <c r="DH50" i="118" s="1"/>
  <c r="DH23" i="119"/>
  <c r="DH50" i="119" s="1"/>
  <c r="DH23" i="94"/>
  <c r="DH23" i="138"/>
  <c r="DH50" i="138" s="1"/>
  <c r="DH23" i="95"/>
  <c r="DH23" i="137"/>
  <c r="DH50" i="137" s="1"/>
  <c r="DH23" i="136"/>
  <c r="CK23" i="154"/>
  <c r="DP23" i="138"/>
  <c r="DP50" i="138" s="1"/>
  <c r="DP23" i="137"/>
  <c r="DP50" i="137" s="1"/>
  <c r="DP23" i="119"/>
  <c r="DP50" i="119" s="1"/>
  <c r="DP23" i="136"/>
  <c r="DP23" i="118"/>
  <c r="DP50" i="118" s="1"/>
  <c r="DP23" i="95"/>
  <c r="DP23" i="94"/>
  <c r="DP23" i="135"/>
  <c r="CS23" i="154"/>
  <c r="DQ23" i="118"/>
  <c r="DQ50" i="118" s="1"/>
  <c r="DQ23" i="135"/>
  <c r="DQ23" i="138"/>
  <c r="DQ50" i="138" s="1"/>
  <c r="DQ23" i="119"/>
  <c r="DQ50" i="119" s="1"/>
  <c r="DQ23" i="137"/>
  <c r="DQ50" i="137" s="1"/>
  <c r="DQ23" i="94"/>
  <c r="CT23" i="154"/>
  <c r="DQ23" i="95"/>
  <c r="DQ23" i="136"/>
  <c r="ED29" i="119"/>
  <c r="ED56" i="119" s="1"/>
  <c r="ED29" i="94"/>
  <c r="ED29" i="118"/>
  <c r="ED56" i="118" s="1"/>
  <c r="DG29" i="154"/>
  <c r="ED29" i="95"/>
  <c r="ED29" i="137"/>
  <c r="ED56" i="137" s="1"/>
  <c r="ED29" i="135"/>
  <c r="ED29" i="136"/>
  <c r="ED29" i="138"/>
  <c r="ED56" i="138" s="1"/>
  <c r="EZ25" i="119"/>
  <c r="EZ52" i="119" s="1"/>
  <c r="EZ25" i="138"/>
  <c r="EZ52" i="138" s="1"/>
  <c r="EZ25" i="137"/>
  <c r="EZ52" i="137" s="1"/>
  <c r="EZ25" i="135"/>
  <c r="EZ25" i="118"/>
  <c r="EZ52" i="118" s="1"/>
  <c r="EZ25" i="136"/>
  <c r="EZ25" i="94"/>
  <c r="EZ25" i="95"/>
  <c r="EJ25" i="119"/>
  <c r="EJ52" i="119" s="1"/>
  <c r="EJ25" i="137"/>
  <c r="EJ52" i="137" s="1"/>
  <c r="EJ25" i="95"/>
  <c r="EJ25" i="136"/>
  <c r="EJ25" i="94"/>
  <c r="EJ25" i="135"/>
  <c r="EJ25" i="118"/>
  <c r="EJ52" i="118" s="1"/>
  <c r="DM25" i="154"/>
  <c r="EJ25" i="138"/>
  <c r="EJ52" i="138" s="1"/>
  <c r="EK23" i="119"/>
  <c r="EK50" i="119" s="1"/>
  <c r="EK23" i="135"/>
  <c r="EK23" i="138"/>
  <c r="EK50" i="138" s="1"/>
  <c r="EK23" i="137"/>
  <c r="EK50" i="137" s="1"/>
  <c r="EK23" i="118"/>
  <c r="EK50" i="118" s="1"/>
  <c r="DN23" i="154"/>
  <c r="EK23" i="95"/>
  <c r="EK23" i="136"/>
  <c r="EK23" i="94"/>
  <c r="FF23" i="94"/>
  <c r="FF23" i="119"/>
  <c r="FF50" i="119" s="1"/>
  <c r="FF23" i="118"/>
  <c r="FF50" i="118" s="1"/>
  <c r="FF23" i="135"/>
  <c r="FF23" i="136"/>
  <c r="FF23" i="138"/>
  <c r="FF50" i="138" s="1"/>
  <c r="FF23" i="137"/>
  <c r="FF50" i="137" s="1"/>
  <c r="FF23" i="95"/>
  <c r="BA15" i="157"/>
  <c r="BA42" i="157" s="1"/>
  <c r="BA15" i="156"/>
  <c r="BA42" i="156" s="1"/>
  <c r="BA15" i="158"/>
  <c r="BA42" i="158" s="1"/>
  <c r="BA15" i="155"/>
  <c r="BA42" i="155" s="1"/>
  <c r="CM15" i="158"/>
  <c r="CM42" i="158" s="1"/>
  <c r="CM15" i="156"/>
  <c r="CM42" i="156" s="1"/>
  <c r="CM15" i="157"/>
  <c r="CM42" i="157" s="1"/>
  <c r="CM15" i="155"/>
  <c r="CM42" i="155" s="1"/>
  <c r="DI20" i="158"/>
  <c r="DI47" i="158" s="1"/>
  <c r="DI20" i="156"/>
  <c r="DI47" i="156" s="1"/>
  <c r="DI20" i="155"/>
  <c r="DI47" i="155" s="1"/>
  <c r="DI20" i="157"/>
  <c r="DI47" i="157" s="1"/>
  <c r="BL12" i="156"/>
  <c r="BL39" i="156" s="1"/>
  <c r="BL12" i="158"/>
  <c r="BL39" i="158" s="1"/>
  <c r="BL12" i="155"/>
  <c r="BL39" i="155" s="1"/>
  <c r="BL12" i="157"/>
  <c r="BL39" i="157" s="1"/>
  <c r="DI11" i="156"/>
  <c r="DI38" i="156" s="1"/>
  <c r="DI11" i="158"/>
  <c r="DI38" i="158" s="1"/>
  <c r="DI11" i="157"/>
  <c r="DI38" i="157" s="1"/>
  <c r="DI11" i="155"/>
  <c r="DI38" i="155" s="1"/>
  <c r="CB11" i="156"/>
  <c r="CB38" i="156" s="1"/>
  <c r="CB11" i="157"/>
  <c r="CB38" i="157" s="1"/>
  <c r="CB11" i="155"/>
  <c r="CB38" i="155" s="1"/>
  <c r="CB11" i="158"/>
  <c r="CB38" i="158" s="1"/>
  <c r="DS17" i="158"/>
  <c r="DS44" i="158" s="1"/>
  <c r="DS17" i="155"/>
  <c r="DS44" i="155" s="1"/>
  <c r="DS17" i="156"/>
  <c r="DS44" i="156" s="1"/>
  <c r="DS17" i="157"/>
  <c r="DS44" i="157" s="1"/>
  <c r="CW18" i="138"/>
  <c r="CW45" i="138" s="1"/>
  <c r="CW18" i="137"/>
  <c r="CW45" i="137" s="1"/>
  <c r="CW18" i="119"/>
  <c r="CW45" i="119" s="1"/>
  <c r="CW18" i="135"/>
  <c r="CW18" i="95"/>
  <c r="BZ18" i="154"/>
  <c r="CW18" i="94"/>
  <c r="CW18" i="118"/>
  <c r="CW45" i="118" s="1"/>
  <c r="CW18" i="136"/>
  <c r="BY20" i="156"/>
  <c r="BY47" i="156" s="1"/>
  <c r="BY20" i="158"/>
  <c r="BY47" i="158" s="1"/>
  <c r="BY20" i="157"/>
  <c r="BY47" i="157" s="1"/>
  <c r="BY20" i="155"/>
  <c r="BY47" i="155" s="1"/>
  <c r="DY21" i="138"/>
  <c r="DY48" i="138" s="1"/>
  <c r="DB21" i="154"/>
  <c r="DY21" i="94"/>
  <c r="DY21" i="95"/>
  <c r="DY21" i="118"/>
  <c r="DY48" i="118" s="1"/>
  <c r="DY21" i="137"/>
  <c r="DY48" i="137" s="1"/>
  <c r="DY21" i="136"/>
  <c r="DY21" i="135"/>
  <c r="DY21" i="119"/>
  <c r="DY48" i="119" s="1"/>
  <c r="Y27" i="156"/>
  <c r="Y54" i="156" s="1"/>
  <c r="Y27" i="158"/>
  <c r="Y54" i="158" s="1"/>
  <c r="Y27" i="155"/>
  <c r="Y54" i="155" s="1"/>
  <c r="Y27" i="157"/>
  <c r="Y54" i="157" s="1"/>
  <c r="CG11" i="158"/>
  <c r="CG38" i="158" s="1"/>
  <c r="CG11" i="155"/>
  <c r="CG38" i="155" s="1"/>
  <c r="CG11" i="156"/>
  <c r="CG38" i="156" s="1"/>
  <c r="CG11" i="157"/>
  <c r="CG38" i="157" s="1"/>
  <c r="EY12" i="138"/>
  <c r="EY39" i="138" s="1"/>
  <c r="EY12" i="95"/>
  <c r="EY12" i="118"/>
  <c r="EY39" i="118" s="1"/>
  <c r="EY12" i="137"/>
  <c r="EY39" i="137" s="1"/>
  <c r="EY12" i="94"/>
  <c r="EY12" i="119"/>
  <c r="EY39" i="119" s="1"/>
  <c r="EY12" i="135"/>
  <c r="EY12" i="136"/>
  <c r="FB15" i="119"/>
  <c r="FB42" i="119" s="1"/>
  <c r="FB15" i="137"/>
  <c r="FB42" i="137" s="1"/>
  <c r="FB15" i="94"/>
  <c r="FB15" i="138"/>
  <c r="FB42" i="138" s="1"/>
  <c r="FB15" i="136"/>
  <c r="FB15" i="118"/>
  <c r="FB42" i="118" s="1"/>
  <c r="FB15" i="135"/>
  <c r="FB15" i="95"/>
  <c r="ES21" i="138"/>
  <c r="ES48" i="138" s="1"/>
  <c r="ES21" i="137"/>
  <c r="ES48" i="137" s="1"/>
  <c r="ES21" i="136"/>
  <c r="ES21" i="94"/>
  <c r="ES21" i="119"/>
  <c r="ES48" i="119" s="1"/>
  <c r="ES21" i="118"/>
  <c r="ES48" i="118" s="1"/>
  <c r="ES21" i="135"/>
  <c r="ES21" i="95"/>
  <c r="DM20" i="156"/>
  <c r="DM47" i="156" s="1"/>
  <c r="DM20" i="158"/>
  <c r="DM47" i="158" s="1"/>
  <c r="DM20" i="157"/>
  <c r="DM47" i="157" s="1"/>
  <c r="DM20" i="155"/>
  <c r="DM47" i="155" s="1"/>
  <c r="DE29" i="157"/>
  <c r="DE56" i="157" s="1"/>
  <c r="DE29" i="156"/>
  <c r="DE56" i="156" s="1"/>
  <c r="DE29" i="155"/>
  <c r="DE56" i="155" s="1"/>
  <c r="DE29" i="158"/>
  <c r="DE56" i="158" s="1"/>
  <c r="BQ20" i="156"/>
  <c r="BQ47" i="156" s="1"/>
  <c r="BQ20" i="158"/>
  <c r="BQ47" i="158" s="1"/>
  <c r="BQ20" i="155"/>
  <c r="BQ47" i="155" s="1"/>
  <c r="BQ20" i="157"/>
  <c r="BQ47" i="157" s="1"/>
  <c r="BV14" i="158"/>
  <c r="BV41" i="158" s="1"/>
  <c r="BV14" i="155"/>
  <c r="BV41" i="155" s="1"/>
  <c r="BV14" i="157"/>
  <c r="BV41" i="157" s="1"/>
  <c r="BV14" i="156"/>
  <c r="BV41" i="156" s="1"/>
  <c r="CY21" i="136"/>
  <c r="CY21" i="118"/>
  <c r="CY48" i="118" s="1"/>
  <c r="CY21" i="137"/>
  <c r="CY48" i="137" s="1"/>
  <c r="CY21" i="95"/>
  <c r="CY21" i="135"/>
  <c r="CY21" i="138"/>
  <c r="CY48" i="138" s="1"/>
  <c r="CY21" i="94"/>
  <c r="CB21" i="154"/>
  <c r="CY21" i="119"/>
  <c r="CY48" i="119" s="1"/>
  <c r="DD25" i="155"/>
  <c r="DD52" i="155" s="1"/>
  <c r="DD25" i="157"/>
  <c r="DD52" i="157" s="1"/>
  <c r="DD25" i="156"/>
  <c r="DD52" i="156" s="1"/>
  <c r="DD25" i="158"/>
  <c r="DD52" i="158" s="1"/>
  <c r="DC29" i="119"/>
  <c r="DC56" i="119" s="1"/>
  <c r="DC29" i="94"/>
  <c r="DC29" i="136"/>
  <c r="DC29" i="138"/>
  <c r="DC56" i="138" s="1"/>
  <c r="DC29" i="95"/>
  <c r="DC29" i="137"/>
  <c r="DC56" i="137" s="1"/>
  <c r="DC29" i="118"/>
  <c r="DC56" i="118" s="1"/>
  <c r="CF29" i="154"/>
  <c r="DC29" i="135"/>
  <c r="DD18" i="137"/>
  <c r="DD45" i="137" s="1"/>
  <c r="DD18" i="138"/>
  <c r="DD45" i="138" s="1"/>
  <c r="DD18" i="136"/>
  <c r="CG18" i="154"/>
  <c r="DD18" i="118"/>
  <c r="DD45" i="118" s="1"/>
  <c r="DD18" i="94"/>
  <c r="DD18" i="119"/>
  <c r="DD45" i="119" s="1"/>
  <c r="DD18" i="95"/>
  <c r="DD18" i="135"/>
  <c r="DS15" i="156"/>
  <c r="DS42" i="156" s="1"/>
  <c r="DS15" i="157"/>
  <c r="DS42" i="157" s="1"/>
  <c r="DS15" i="155"/>
  <c r="DS42" i="155" s="1"/>
  <c r="DS15" i="158"/>
  <c r="DS42" i="158" s="1"/>
  <c r="EH25" i="118"/>
  <c r="EH52" i="118" s="1"/>
  <c r="EH25" i="138"/>
  <c r="EH52" i="138" s="1"/>
  <c r="EH25" i="137"/>
  <c r="EH52" i="137" s="1"/>
  <c r="DK25" i="154"/>
  <c r="EH25" i="135"/>
  <c r="EH25" i="136"/>
  <c r="EH25" i="95"/>
  <c r="EH25" i="119"/>
  <c r="EH52" i="119" s="1"/>
  <c r="EH25" i="94"/>
  <c r="DD23" i="158"/>
  <c r="DD50" i="158" s="1"/>
  <c r="DD23" i="157"/>
  <c r="DD50" i="157" s="1"/>
  <c r="DD23" i="155"/>
  <c r="DD50" i="155" s="1"/>
  <c r="DD23" i="156"/>
  <c r="DD50" i="156" s="1"/>
  <c r="EB15" i="118"/>
  <c r="EB42" i="118" s="1"/>
  <c r="DE15" i="154"/>
  <c r="EB15" i="94"/>
  <c r="EB15" i="138"/>
  <c r="EB42" i="138" s="1"/>
  <c r="EB15" i="137"/>
  <c r="EB42" i="137" s="1"/>
  <c r="EB15" i="95"/>
  <c r="EB15" i="136"/>
  <c r="EB15" i="135"/>
  <c r="EB15" i="119"/>
  <c r="EB42" i="119" s="1"/>
  <c r="AV29" i="156"/>
  <c r="AV56" i="156" s="1"/>
  <c r="AV29" i="158"/>
  <c r="AV56" i="158" s="1"/>
  <c r="AV29" i="157"/>
  <c r="AV56" i="157" s="1"/>
  <c r="AV29" i="155"/>
  <c r="AV56" i="155" s="1"/>
  <c r="AV21" i="155"/>
  <c r="AV48" i="155" s="1"/>
  <c r="AV21" i="156"/>
  <c r="AV48" i="156" s="1"/>
  <c r="AV21" i="157"/>
  <c r="AV48" i="157" s="1"/>
  <c r="AV21" i="158"/>
  <c r="AV48" i="158" s="1"/>
  <c r="BS12" i="157"/>
  <c r="BS39" i="157" s="1"/>
  <c r="BS12" i="155"/>
  <c r="BS39" i="155" s="1"/>
  <c r="BS12" i="156"/>
  <c r="BS39" i="156" s="1"/>
  <c r="BS12" i="158"/>
  <c r="BS39" i="158" s="1"/>
  <c r="AP9" i="156"/>
  <c r="AP36" i="156" s="1"/>
  <c r="AP9" i="158"/>
  <c r="AP36" i="158" s="1"/>
  <c r="AP9" i="157"/>
  <c r="AP36" i="157" s="1"/>
  <c r="AP9" i="155"/>
  <c r="AP36" i="155" s="1"/>
  <c r="CW18" i="155"/>
  <c r="CW45" i="155" s="1"/>
  <c r="CW18" i="157"/>
  <c r="CW45" i="157" s="1"/>
  <c r="CW18" i="156"/>
  <c r="CW45" i="156" s="1"/>
  <c r="CW18" i="158"/>
  <c r="CW45" i="158" s="1"/>
  <c r="DT21" i="118"/>
  <c r="DT48" i="118" s="1"/>
  <c r="DT21" i="135"/>
  <c r="DT21" i="137"/>
  <c r="DT48" i="137" s="1"/>
  <c r="DT21" i="94"/>
  <c r="DT21" i="138"/>
  <c r="DT48" i="138" s="1"/>
  <c r="DT21" i="136"/>
  <c r="DT21" i="95"/>
  <c r="DT21" i="119"/>
  <c r="DT48" i="119" s="1"/>
  <c r="CW21" i="154"/>
  <c r="CQ9" i="156"/>
  <c r="CQ36" i="156" s="1"/>
  <c r="CQ9" i="158"/>
  <c r="CQ36" i="158" s="1"/>
  <c r="CQ9" i="155"/>
  <c r="CQ36" i="155" s="1"/>
  <c r="CQ9" i="157"/>
  <c r="CQ36" i="157" s="1"/>
  <c r="CV29" i="157"/>
  <c r="CV56" i="157" s="1"/>
  <c r="CV29" i="155"/>
  <c r="CV56" i="155" s="1"/>
  <c r="CV29" i="156"/>
  <c r="CV56" i="156" s="1"/>
  <c r="CV29" i="158"/>
  <c r="CV56" i="158" s="1"/>
  <c r="CC15" i="138"/>
  <c r="CC42" i="138" s="1"/>
  <c r="CC15" i="137"/>
  <c r="CC42" i="137" s="1"/>
  <c r="CC15" i="119"/>
  <c r="CC42" i="119" s="1"/>
  <c r="CC15" i="118"/>
  <c r="CC42" i="118" s="1"/>
  <c r="CC15" i="135"/>
  <c r="CC15" i="94"/>
  <c r="CC15" i="136"/>
  <c r="BF15" i="154"/>
  <c r="CC15" i="95"/>
  <c r="AG21" i="158"/>
  <c r="AG48" i="158" s="1"/>
  <c r="AG21" i="155"/>
  <c r="AG48" i="155" s="1"/>
  <c r="AG21" i="156"/>
  <c r="AG48" i="156" s="1"/>
  <c r="AG21" i="157"/>
  <c r="AG48" i="157" s="1"/>
  <c r="EG15" i="138"/>
  <c r="EG42" i="138" s="1"/>
  <c r="EG15" i="137"/>
  <c r="EG42" i="137" s="1"/>
  <c r="EG15" i="119"/>
  <c r="EG42" i="119" s="1"/>
  <c r="EG15" i="135"/>
  <c r="EG15" i="118"/>
  <c r="EG42" i="118" s="1"/>
  <c r="EG15" i="95"/>
  <c r="DJ15" i="154"/>
  <c r="EG15" i="94"/>
  <c r="EG15" i="136"/>
  <c r="CY15" i="155"/>
  <c r="CY42" i="155" s="1"/>
  <c r="CY15" i="156"/>
  <c r="CY42" i="156" s="1"/>
  <c r="CY15" i="157"/>
  <c r="CY42" i="157" s="1"/>
  <c r="CY15" i="158"/>
  <c r="CY42" i="158" s="1"/>
  <c r="AR11" i="158"/>
  <c r="AR38" i="158" s="1"/>
  <c r="AR11" i="155"/>
  <c r="AR38" i="155" s="1"/>
  <c r="AR11" i="156"/>
  <c r="AR38" i="156" s="1"/>
  <c r="AR11" i="157"/>
  <c r="AR38" i="157" s="1"/>
  <c r="CV12" i="119"/>
  <c r="CV39" i="119" s="1"/>
  <c r="CV12" i="137"/>
  <c r="CV39" i="137" s="1"/>
  <c r="CV12" i="138"/>
  <c r="CV39" i="138" s="1"/>
  <c r="CV12" i="118"/>
  <c r="CV39" i="118" s="1"/>
  <c r="CV12" i="95"/>
  <c r="CV12" i="135"/>
  <c r="BY12" i="154"/>
  <c r="CV12" i="94"/>
  <c r="CV12" i="136"/>
  <c r="AL20" i="158"/>
  <c r="AL47" i="158" s="1"/>
  <c r="AL20" i="155"/>
  <c r="AL47" i="155" s="1"/>
  <c r="AL20" i="157"/>
  <c r="AL47" i="157" s="1"/>
  <c r="AL20" i="156"/>
  <c r="AL47" i="156" s="1"/>
  <c r="DG12" i="138"/>
  <c r="DG39" i="138" s="1"/>
  <c r="DG12" i="137"/>
  <c r="DG39" i="137" s="1"/>
  <c r="DG12" i="94"/>
  <c r="DG12" i="135"/>
  <c r="DG12" i="95"/>
  <c r="CJ12" i="154"/>
  <c r="DG12" i="118"/>
  <c r="DG39" i="118" s="1"/>
  <c r="DG12" i="136"/>
  <c r="DG12" i="119"/>
  <c r="DG39" i="119" s="1"/>
  <c r="BI29" i="157"/>
  <c r="BI56" i="157" s="1"/>
  <c r="BI29" i="158"/>
  <c r="BI56" i="158" s="1"/>
  <c r="BI29" i="155"/>
  <c r="BI56" i="155" s="1"/>
  <c r="BI29" i="156"/>
  <c r="BI56" i="156" s="1"/>
  <c r="T8" i="155"/>
  <c r="T35" i="155" s="1"/>
  <c r="T8" i="156"/>
  <c r="T35" i="156" s="1"/>
  <c r="T8" i="158"/>
  <c r="T35" i="158" s="1"/>
  <c r="T8" i="157"/>
  <c r="T35" i="157" s="1"/>
  <c r="AV25" i="157"/>
  <c r="AV52" i="157" s="1"/>
  <c r="AV25" i="156"/>
  <c r="AV52" i="156" s="1"/>
  <c r="AV25" i="155"/>
  <c r="AV52" i="155" s="1"/>
  <c r="AV25" i="158"/>
  <c r="AV52" i="158" s="1"/>
  <c r="EN15" i="138"/>
  <c r="EN42" i="138" s="1"/>
  <c r="EN15" i="137"/>
  <c r="EN42" i="137" s="1"/>
  <c r="EN15" i="136"/>
  <c r="EN15" i="94"/>
  <c r="EN15" i="119"/>
  <c r="EN42" i="119" s="1"/>
  <c r="EN15" i="118"/>
  <c r="EN42" i="118" s="1"/>
  <c r="EN15" i="95"/>
  <c r="DQ15" i="154"/>
  <c r="EN15" i="135"/>
  <c r="BY29" i="156"/>
  <c r="BY56" i="156" s="1"/>
  <c r="BY29" i="158"/>
  <c r="BY56" i="158" s="1"/>
  <c r="BY29" i="157"/>
  <c r="BY56" i="157" s="1"/>
  <c r="BY29" i="155"/>
  <c r="BY56" i="155" s="1"/>
  <c r="CF18" i="137"/>
  <c r="CF45" i="137" s="1"/>
  <c r="CF18" i="118"/>
  <c r="CF45" i="118" s="1"/>
  <c r="CF18" i="138"/>
  <c r="CF45" i="138" s="1"/>
  <c r="CF18" i="135"/>
  <c r="BI18" i="154"/>
  <c r="CF18" i="94"/>
  <c r="CF18" i="119"/>
  <c r="CF45" i="119" s="1"/>
  <c r="CF18" i="95"/>
  <c r="CF18" i="136"/>
  <c r="CM11" i="156"/>
  <c r="CM38" i="156" s="1"/>
  <c r="CM11" i="158"/>
  <c r="CM38" i="158" s="1"/>
  <c r="CM11" i="155"/>
  <c r="CM38" i="155" s="1"/>
  <c r="CM11" i="157"/>
  <c r="CM38" i="157" s="1"/>
  <c r="CJ14" i="155"/>
  <c r="CJ41" i="155" s="1"/>
  <c r="CJ14" i="156"/>
  <c r="CJ41" i="156" s="1"/>
  <c r="CJ14" i="157"/>
  <c r="CJ41" i="157" s="1"/>
  <c r="CJ14" i="158"/>
  <c r="CJ41" i="158" s="1"/>
  <c r="DB11" i="155"/>
  <c r="DB38" i="155" s="1"/>
  <c r="DB11" i="158"/>
  <c r="DB38" i="158" s="1"/>
  <c r="DB11" i="157"/>
  <c r="DB38" i="157" s="1"/>
  <c r="DB11" i="156"/>
  <c r="DB38" i="156" s="1"/>
  <c r="DQ21" i="136"/>
  <c r="DQ21" i="119"/>
  <c r="DQ48" i="119" s="1"/>
  <c r="DQ21" i="138"/>
  <c r="DQ48" i="138" s="1"/>
  <c r="DQ21" i="135"/>
  <c r="DQ21" i="95"/>
  <c r="CT21" i="154"/>
  <c r="DQ21" i="137"/>
  <c r="DQ48" i="137" s="1"/>
  <c r="DQ21" i="94"/>
  <c r="DQ21" i="118"/>
  <c r="DQ48" i="118" s="1"/>
  <c r="DN21" i="137"/>
  <c r="DN48" i="137" s="1"/>
  <c r="DN21" i="138"/>
  <c r="DN48" i="138" s="1"/>
  <c r="DN21" i="95"/>
  <c r="CQ21" i="154"/>
  <c r="DN21" i="135"/>
  <c r="DN21" i="119"/>
  <c r="DN48" i="119" s="1"/>
  <c r="DN21" i="136"/>
  <c r="DN21" i="94"/>
  <c r="DN21" i="118"/>
  <c r="DN48" i="118" s="1"/>
  <c r="EO27" i="137"/>
  <c r="EO54" i="137" s="1"/>
  <c r="EO27" i="138"/>
  <c r="EO54" i="138" s="1"/>
  <c r="EO27" i="95"/>
  <c r="DR27" i="154"/>
  <c r="EO27" i="119"/>
  <c r="EO54" i="119" s="1"/>
  <c r="EO27" i="118"/>
  <c r="EO54" i="118" s="1"/>
  <c r="EO27" i="135"/>
  <c r="EO27" i="136"/>
  <c r="EO27" i="94"/>
  <c r="CY11" i="156"/>
  <c r="CY38" i="156" s="1"/>
  <c r="CY11" i="157"/>
  <c r="CY38" i="157" s="1"/>
  <c r="CY11" i="155"/>
  <c r="CY38" i="155" s="1"/>
  <c r="CY11" i="158"/>
  <c r="CY38" i="158" s="1"/>
  <c r="BX29" i="118"/>
  <c r="BX56" i="118" s="1"/>
  <c r="BX29" i="119"/>
  <c r="BX56" i="119" s="1"/>
  <c r="BX29" i="135"/>
  <c r="BX29" i="95"/>
  <c r="BX29" i="94"/>
  <c r="BX29" i="138"/>
  <c r="BX56" i="138" s="1"/>
  <c r="BX29" i="137"/>
  <c r="BX56" i="137" s="1"/>
  <c r="BX29" i="136"/>
  <c r="BA29" i="154"/>
  <c r="T11" i="156"/>
  <c r="T38" i="156" s="1"/>
  <c r="T11" i="157"/>
  <c r="T38" i="157" s="1"/>
  <c r="T11" i="155"/>
  <c r="T38" i="155" s="1"/>
  <c r="T11" i="158"/>
  <c r="T38" i="158" s="1"/>
  <c r="AP12" i="118"/>
  <c r="AP39" i="118" s="1"/>
  <c r="AP12" i="138"/>
  <c r="AP39" i="138" s="1"/>
  <c r="AP12" i="119"/>
  <c r="AP39" i="119" s="1"/>
  <c r="AP12" i="135"/>
  <c r="AP12" i="136"/>
  <c r="AP12" i="94"/>
  <c r="S12" i="154"/>
  <c r="AP12" i="95"/>
  <c r="AP12" i="137"/>
  <c r="AP39" i="137" s="1"/>
  <c r="BD15" i="156"/>
  <c r="BD42" i="156" s="1"/>
  <c r="BD15" i="158"/>
  <c r="BD42" i="158" s="1"/>
  <c r="BD15" i="155"/>
  <c r="BD42" i="155" s="1"/>
  <c r="BD15" i="157"/>
  <c r="BD42" i="157" s="1"/>
  <c r="BE14" i="156"/>
  <c r="BE41" i="156" s="1"/>
  <c r="BE14" i="158"/>
  <c r="BE41" i="158" s="1"/>
  <c r="BE14" i="155"/>
  <c r="BE41" i="155" s="1"/>
  <c r="BE14" i="157"/>
  <c r="BE41" i="157" s="1"/>
  <c r="AN18" i="157"/>
  <c r="AN45" i="157" s="1"/>
  <c r="AN18" i="156"/>
  <c r="AN45" i="156" s="1"/>
  <c r="AN18" i="155"/>
  <c r="AN45" i="155" s="1"/>
  <c r="AN18" i="158"/>
  <c r="AN45" i="158" s="1"/>
  <c r="W9" i="158"/>
  <c r="W36" i="158" s="1"/>
  <c r="W9" i="155"/>
  <c r="W36" i="155" s="1"/>
  <c r="W9" i="157"/>
  <c r="W36" i="157" s="1"/>
  <c r="W9" i="156"/>
  <c r="W36" i="156" s="1"/>
  <c r="EH21" i="119"/>
  <c r="EH48" i="119" s="1"/>
  <c r="EH21" i="138"/>
  <c r="EH48" i="138" s="1"/>
  <c r="DK21" i="154"/>
  <c r="EH21" i="94"/>
  <c r="EH21" i="136"/>
  <c r="EH21" i="95"/>
  <c r="EH21" i="137"/>
  <c r="EH48" i="137" s="1"/>
  <c r="EH21" i="135"/>
  <c r="EH21" i="118"/>
  <c r="EH48" i="118" s="1"/>
  <c r="CM27" i="118"/>
  <c r="CM54" i="118" s="1"/>
  <c r="CM27" i="138"/>
  <c r="CM54" i="138" s="1"/>
  <c r="CM27" i="137"/>
  <c r="CM54" i="137" s="1"/>
  <c r="CM27" i="95"/>
  <c r="CM27" i="136"/>
  <c r="CM27" i="135"/>
  <c r="BP27" i="154"/>
  <c r="CM27" i="119"/>
  <c r="CM54" i="119" s="1"/>
  <c r="CM27" i="94"/>
  <c r="DE18" i="155"/>
  <c r="DE45" i="155" s="1"/>
  <c r="DE18" i="156"/>
  <c r="DE45" i="156" s="1"/>
  <c r="DE18" i="158"/>
  <c r="DE45" i="158" s="1"/>
  <c r="DE18" i="157"/>
  <c r="DE45" i="157" s="1"/>
  <c r="EV27" i="138"/>
  <c r="EV54" i="138" s="1"/>
  <c r="EV27" i="137"/>
  <c r="EV54" i="137" s="1"/>
  <c r="EV27" i="119"/>
  <c r="EV54" i="119" s="1"/>
  <c r="EV27" i="118"/>
  <c r="EV54" i="118" s="1"/>
  <c r="EV27" i="135"/>
  <c r="EV27" i="94"/>
  <c r="EV27" i="136"/>
  <c r="EV27" i="95"/>
  <c r="DP11" i="156"/>
  <c r="DP38" i="156" s="1"/>
  <c r="DP11" i="157"/>
  <c r="DP38" i="157" s="1"/>
  <c r="DP11" i="158"/>
  <c r="DP38" i="158" s="1"/>
  <c r="DP11" i="155"/>
  <c r="DP38" i="155" s="1"/>
  <c r="AS12" i="95"/>
  <c r="AS12" i="135"/>
  <c r="AS12" i="136"/>
  <c r="AS12" i="94"/>
  <c r="AS12" i="138"/>
  <c r="AS39" i="138" s="1"/>
  <c r="AS12" i="137"/>
  <c r="AS39" i="137" s="1"/>
  <c r="V12" i="154"/>
  <c r="AS12" i="119"/>
  <c r="AS39" i="119" s="1"/>
  <c r="AS12" i="118"/>
  <c r="AS39" i="118" s="1"/>
  <c r="BU18" i="138"/>
  <c r="BU45" i="138" s="1"/>
  <c r="BU18" i="137"/>
  <c r="BU45" i="137" s="1"/>
  <c r="BU18" i="95"/>
  <c r="BU18" i="135"/>
  <c r="BU18" i="136"/>
  <c r="BU18" i="94"/>
  <c r="BU18" i="119"/>
  <c r="BU45" i="119" s="1"/>
  <c r="BU18" i="118"/>
  <c r="BU45" i="118" s="1"/>
  <c r="AX18" i="154"/>
  <c r="CP9" i="157"/>
  <c r="CP36" i="157" s="1"/>
  <c r="CP9" i="158"/>
  <c r="CP36" i="158" s="1"/>
  <c r="CP9" i="155"/>
  <c r="CP36" i="155" s="1"/>
  <c r="CP9" i="156"/>
  <c r="CP36" i="156" s="1"/>
  <c r="EO25" i="138"/>
  <c r="EO52" i="138" s="1"/>
  <c r="EO25" i="119"/>
  <c r="EO52" i="119" s="1"/>
  <c r="EO25" i="136"/>
  <c r="EO25" i="94"/>
  <c r="EO25" i="137"/>
  <c r="EO52" i="137" s="1"/>
  <c r="EO25" i="95"/>
  <c r="EO25" i="118"/>
  <c r="EO52" i="118" s="1"/>
  <c r="DR25" i="154"/>
  <c r="EO25" i="135"/>
  <c r="DN14" i="157"/>
  <c r="DN41" i="157" s="1"/>
  <c r="DN14" i="155"/>
  <c r="DN41" i="155" s="1"/>
  <c r="DN14" i="158"/>
  <c r="DN41" i="158" s="1"/>
  <c r="DN14" i="156"/>
  <c r="DN41" i="156" s="1"/>
  <c r="AH11" i="155"/>
  <c r="AH38" i="155" s="1"/>
  <c r="AH11" i="158"/>
  <c r="AH38" i="158" s="1"/>
  <c r="AH11" i="156"/>
  <c r="AH38" i="156" s="1"/>
  <c r="AH11" i="157"/>
  <c r="AH38" i="157" s="1"/>
  <c r="BI11" i="158"/>
  <c r="BI38" i="158" s="1"/>
  <c r="BI11" i="156"/>
  <c r="BI38" i="156" s="1"/>
  <c r="BI11" i="157"/>
  <c r="BI38" i="157" s="1"/>
  <c r="BI11" i="155"/>
  <c r="BI38" i="155" s="1"/>
  <c r="CF12" i="119"/>
  <c r="CF39" i="119" s="1"/>
  <c r="CF12" i="137"/>
  <c r="CF39" i="137" s="1"/>
  <c r="CF12" i="138"/>
  <c r="CF39" i="138" s="1"/>
  <c r="CF12" i="94"/>
  <c r="CF12" i="118"/>
  <c r="CF39" i="118" s="1"/>
  <c r="CF12" i="95"/>
  <c r="CF12" i="135"/>
  <c r="CF12" i="136"/>
  <c r="BI12" i="154"/>
  <c r="BG18" i="138"/>
  <c r="BG45" i="138" s="1"/>
  <c r="BG18" i="95"/>
  <c r="BG18" i="137"/>
  <c r="BG45" i="137" s="1"/>
  <c r="BG18" i="119"/>
  <c r="BG45" i="119" s="1"/>
  <c r="BG18" i="135"/>
  <c r="BG18" i="136"/>
  <c r="AJ18" i="154"/>
  <c r="BG18" i="118"/>
  <c r="BG45" i="118" s="1"/>
  <c r="BG18" i="94"/>
  <c r="Y20" i="54"/>
  <c r="Y20" i="167"/>
  <c r="Y47" i="167" s="1"/>
  <c r="Y20" i="133"/>
  <c r="Y47" i="133" s="1"/>
  <c r="Y20" i="139"/>
  <c r="Y47" i="139" s="1"/>
  <c r="Y20" i="138"/>
  <c r="Y47" i="138" s="1"/>
  <c r="Y20" i="119"/>
  <c r="Y47" i="119" s="1"/>
  <c r="Y20" i="134"/>
  <c r="Y47" i="134" s="1"/>
  <c r="Y20" i="137"/>
  <c r="Y47" i="137" s="1"/>
  <c r="Y20" i="135"/>
  <c r="B20" i="154"/>
  <c r="Y20" i="136"/>
  <c r="Y20" i="94"/>
  <c r="Y20" i="118"/>
  <c r="Y47" i="118" s="1"/>
  <c r="Y20" i="95"/>
  <c r="K20" i="54"/>
  <c r="K20" i="167"/>
  <c r="K47" i="167" s="1"/>
  <c r="K20" i="134"/>
  <c r="K47" i="134" s="1"/>
  <c r="K20" i="133"/>
  <c r="K47" i="133" s="1"/>
  <c r="K20" i="138"/>
  <c r="K47" i="138" s="1"/>
  <c r="K20" i="118"/>
  <c r="K47" i="118" s="1"/>
  <c r="K20" i="95"/>
  <c r="K20" i="136"/>
  <c r="K20" i="94"/>
  <c r="K20" i="146"/>
  <c r="K20" i="137"/>
  <c r="K47" i="137" s="1"/>
  <c r="K20" i="119"/>
  <c r="K47" i="119" s="1"/>
  <c r="K20" i="139"/>
  <c r="K47" i="139" s="1"/>
  <c r="K20" i="135"/>
  <c r="G16" i="54"/>
  <c r="W13" i="54"/>
  <c r="AI11" i="54"/>
  <c r="AI11" i="167"/>
  <c r="AI38" i="167" s="1"/>
  <c r="AI11" i="133"/>
  <c r="AI38" i="133" s="1"/>
  <c r="AI11" i="134"/>
  <c r="AI38" i="134" s="1"/>
  <c r="AI11" i="138"/>
  <c r="AI38" i="138" s="1"/>
  <c r="AI11" i="119"/>
  <c r="AI38" i="119" s="1"/>
  <c r="AI11" i="135"/>
  <c r="AI11" i="95"/>
  <c r="L11" i="154"/>
  <c r="AI11" i="139"/>
  <c r="AI38" i="139" s="1"/>
  <c r="AI11" i="136"/>
  <c r="AI11" i="137"/>
  <c r="AI38" i="137" s="1"/>
  <c r="AI11" i="118"/>
  <c r="AI38" i="118" s="1"/>
  <c r="AI11" i="94"/>
  <c r="O10" i="54"/>
  <c r="W8" i="54"/>
  <c r="AC8" i="133"/>
  <c r="AC35" i="133" s="1"/>
  <c r="AC8" i="167"/>
  <c r="AC35" i="167" s="1"/>
  <c r="AC8" i="139"/>
  <c r="AC35" i="139" s="1"/>
  <c r="AC8" i="118"/>
  <c r="AC35" i="118" s="1"/>
  <c r="AC8" i="136"/>
  <c r="F8" i="154"/>
  <c r="AC8" i="95"/>
  <c r="AC8" i="134"/>
  <c r="AC35" i="134" s="1"/>
  <c r="AC8" i="119"/>
  <c r="AC35" i="119" s="1"/>
  <c r="AC8" i="137"/>
  <c r="AC35" i="137" s="1"/>
  <c r="AC8" i="135"/>
  <c r="AC8" i="138"/>
  <c r="AC35" i="138" s="1"/>
  <c r="AC8" i="94"/>
  <c r="U16" i="54"/>
  <c r="U8" i="167"/>
  <c r="U35" i="167" s="1"/>
  <c r="U8" i="133"/>
  <c r="U35" i="133" s="1"/>
  <c r="U8" i="134"/>
  <c r="U35" i="134" s="1"/>
  <c r="U8" i="137"/>
  <c r="U35" i="137" s="1"/>
  <c r="U8" i="119"/>
  <c r="U35" i="119" s="1"/>
  <c r="U8" i="136"/>
  <c r="U8" i="135"/>
  <c r="U8" i="139"/>
  <c r="U35" i="139" s="1"/>
  <c r="U8" i="95"/>
  <c r="U8" i="94"/>
  <c r="U8" i="118"/>
  <c r="U35" i="118" s="1"/>
  <c r="U8" i="138"/>
  <c r="U35" i="138" s="1"/>
  <c r="E8" i="167"/>
  <c r="E35" i="167" s="1"/>
  <c r="E8" i="133"/>
  <c r="E35" i="133" s="1"/>
  <c r="E8" i="138"/>
  <c r="E35" i="138" s="1"/>
  <c r="E8" i="139"/>
  <c r="E35" i="139" s="1"/>
  <c r="E8" i="119"/>
  <c r="E35" i="119" s="1"/>
  <c r="E8" i="134"/>
  <c r="E35" i="134" s="1"/>
  <c r="E8" i="146"/>
  <c r="E8" i="135"/>
  <c r="E8" i="136"/>
  <c r="E8" i="94"/>
  <c r="E8" i="137"/>
  <c r="E35" i="137" s="1"/>
  <c r="E8" i="118"/>
  <c r="E35" i="118" s="1"/>
  <c r="E8" i="95"/>
  <c r="AX9" i="119"/>
  <c r="AX36" i="119" s="1"/>
  <c r="AX9" i="137"/>
  <c r="AX36" i="137" s="1"/>
  <c r="AX9" i="138"/>
  <c r="AX36" i="138" s="1"/>
  <c r="AX9" i="118"/>
  <c r="AX36" i="118" s="1"/>
  <c r="AX9" i="95"/>
  <c r="AX9" i="94"/>
  <c r="AA9" i="154"/>
  <c r="AX9" i="135"/>
  <c r="AX9" i="136"/>
  <c r="AQ14" i="54"/>
  <c r="AQ14" i="138"/>
  <c r="AQ41" i="138" s="1"/>
  <c r="AQ14" i="118"/>
  <c r="AQ41" i="118" s="1"/>
  <c r="AQ14" i="94"/>
  <c r="AQ14" i="137"/>
  <c r="AQ41" i="137" s="1"/>
  <c r="AQ14" i="119"/>
  <c r="AQ41" i="119" s="1"/>
  <c r="AQ14" i="95"/>
  <c r="AQ14" i="135"/>
  <c r="T14" i="154"/>
  <c r="AQ14" i="136"/>
  <c r="AU24" i="54"/>
  <c r="AW17" i="54"/>
  <c r="AW17" i="138"/>
  <c r="AW44" i="138" s="1"/>
  <c r="AW17" i="137"/>
  <c r="AW44" i="137" s="1"/>
  <c r="Z17" i="154"/>
  <c r="AW17" i="136"/>
  <c r="AW17" i="119"/>
  <c r="AW44" i="119" s="1"/>
  <c r="AW17" i="135"/>
  <c r="AW17" i="94"/>
  <c r="AW17" i="118"/>
  <c r="AW44" i="118" s="1"/>
  <c r="AW17" i="95"/>
  <c r="AZ11" i="54"/>
  <c r="AZ11" i="137"/>
  <c r="AZ38" i="137" s="1"/>
  <c r="AZ11" i="118"/>
  <c r="AZ38" i="118" s="1"/>
  <c r="AZ11" i="95"/>
  <c r="AZ11" i="135"/>
  <c r="AZ11" i="136"/>
  <c r="AZ11" i="94"/>
  <c r="AC11" i="154"/>
  <c r="AZ11" i="138"/>
  <c r="AZ38" i="138" s="1"/>
  <c r="AZ11" i="119"/>
  <c r="AZ38" i="119" s="1"/>
  <c r="BH27" i="138"/>
  <c r="BH54" i="138" s="1"/>
  <c r="BH27" i="119"/>
  <c r="BH54" i="119" s="1"/>
  <c r="BH27" i="118"/>
  <c r="BH54" i="118" s="1"/>
  <c r="BH27" i="135"/>
  <c r="BH27" i="95"/>
  <c r="AK27" i="154"/>
  <c r="BH27" i="137"/>
  <c r="BH54" i="137" s="1"/>
  <c r="BH27" i="94"/>
  <c r="BH27" i="136"/>
  <c r="BX23" i="137"/>
  <c r="BX50" i="137" s="1"/>
  <c r="BX23" i="95"/>
  <c r="BX23" i="135"/>
  <c r="BX23" i="136"/>
  <c r="BX23" i="94"/>
  <c r="BX23" i="138"/>
  <c r="BX50" i="138" s="1"/>
  <c r="BA23" i="154"/>
  <c r="BX23" i="119"/>
  <c r="BX50" i="119" s="1"/>
  <c r="BX23" i="118"/>
  <c r="BX50" i="118" s="1"/>
  <c r="BI25" i="138"/>
  <c r="BI52" i="138" s="1"/>
  <c r="BI25" i="137"/>
  <c r="BI52" i="137" s="1"/>
  <c r="BI25" i="95"/>
  <c r="BI25" i="135"/>
  <c r="BI25" i="136"/>
  <c r="BI25" i="94"/>
  <c r="AL25" i="154"/>
  <c r="BI25" i="118"/>
  <c r="BI52" i="118" s="1"/>
  <c r="BI25" i="119"/>
  <c r="BI52" i="119" s="1"/>
  <c r="BR25" i="138"/>
  <c r="BR52" i="138" s="1"/>
  <c r="BR25" i="137"/>
  <c r="BR52" i="137" s="1"/>
  <c r="BR25" i="94"/>
  <c r="AU25" i="154"/>
  <c r="BR25" i="119"/>
  <c r="BR52" i="119" s="1"/>
  <c r="BR25" i="95"/>
  <c r="BR25" i="136"/>
  <c r="BR25" i="118"/>
  <c r="BR52" i="118" s="1"/>
  <c r="BR25" i="135"/>
  <c r="BO23" i="119"/>
  <c r="BO50" i="119" s="1"/>
  <c r="BO23" i="135"/>
  <c r="BO23" i="137"/>
  <c r="BO50" i="137" s="1"/>
  <c r="BO23" i="136"/>
  <c r="BO23" i="118"/>
  <c r="BO50" i="118" s="1"/>
  <c r="BO23" i="138"/>
  <c r="BO50" i="138" s="1"/>
  <c r="BO23" i="95"/>
  <c r="AR23" i="154"/>
  <c r="BO23" i="94"/>
  <c r="DH29" i="119"/>
  <c r="DH56" i="119" s="1"/>
  <c r="DH29" i="118"/>
  <c r="DH56" i="118" s="1"/>
  <c r="DH29" i="135"/>
  <c r="DH29" i="138"/>
  <c r="DH56" i="138" s="1"/>
  <c r="DH29" i="95"/>
  <c r="DH29" i="94"/>
  <c r="CK29" i="154"/>
  <c r="DH29" i="136"/>
  <c r="DH29" i="137"/>
  <c r="DH56" i="137" s="1"/>
  <c r="DV23" i="138"/>
  <c r="DV50" i="138" s="1"/>
  <c r="CY23" i="154"/>
  <c r="DV23" i="94"/>
  <c r="DV23" i="135"/>
  <c r="DV23" i="136"/>
  <c r="DV23" i="118"/>
  <c r="DV50" i="118" s="1"/>
  <c r="DV23" i="137"/>
  <c r="DV50" i="137" s="1"/>
  <c r="DV23" i="95"/>
  <c r="DV23" i="119"/>
  <c r="DV50" i="119" s="1"/>
  <c r="DP25" i="137"/>
  <c r="DP52" i="137" s="1"/>
  <c r="DP25" i="118"/>
  <c r="DP52" i="118" s="1"/>
  <c r="DP25" i="138"/>
  <c r="DP52" i="138" s="1"/>
  <c r="DP25" i="119"/>
  <c r="DP52" i="119" s="1"/>
  <c r="DP25" i="135"/>
  <c r="DP25" i="95"/>
  <c r="DP25" i="94"/>
  <c r="CS25" i="154"/>
  <c r="DP25" i="136"/>
  <c r="DQ25" i="95"/>
  <c r="DQ25" i="118"/>
  <c r="DQ52" i="118" s="1"/>
  <c r="DQ25" i="94"/>
  <c r="DQ25" i="119"/>
  <c r="DQ52" i="119" s="1"/>
  <c r="DQ25" i="135"/>
  <c r="DQ25" i="138"/>
  <c r="DQ52" i="138" s="1"/>
  <c r="CT25" i="154"/>
  <c r="DQ25" i="136"/>
  <c r="DQ25" i="137"/>
  <c r="DQ52" i="137" s="1"/>
  <c r="DN23" i="138"/>
  <c r="DN50" i="138" s="1"/>
  <c r="DN23" i="137"/>
  <c r="DN50" i="137" s="1"/>
  <c r="CQ23" i="154"/>
  <c r="DN23" i="94"/>
  <c r="DN23" i="118"/>
  <c r="DN50" i="118" s="1"/>
  <c r="DN23" i="136"/>
  <c r="DN23" i="95"/>
  <c r="DN23" i="119"/>
  <c r="DN50" i="119" s="1"/>
  <c r="DN23" i="135"/>
  <c r="ED23" i="138"/>
  <c r="ED50" i="138" s="1"/>
  <c r="DG23" i="154"/>
  <c r="ED23" i="95"/>
  <c r="ED23" i="118"/>
  <c r="ED50" i="118" s="1"/>
  <c r="ED23" i="94"/>
  <c r="ED23" i="137"/>
  <c r="ED50" i="137" s="1"/>
  <c r="ED23" i="136"/>
  <c r="ED23" i="135"/>
  <c r="ED23" i="119"/>
  <c r="ED50" i="119" s="1"/>
  <c r="FH27" i="138"/>
  <c r="FH54" i="138" s="1"/>
  <c r="FH27" i="137"/>
  <c r="FH54" i="137" s="1"/>
  <c r="FH27" i="118"/>
  <c r="FH54" i="118" s="1"/>
  <c r="FH27" i="95"/>
  <c r="FH27" i="119"/>
  <c r="FH54" i="119" s="1"/>
  <c r="FH27" i="136"/>
  <c r="FH27" i="135"/>
  <c r="FH27" i="94"/>
  <c r="EZ27" i="94"/>
  <c r="EZ27" i="138"/>
  <c r="EZ54" i="138" s="1"/>
  <c r="EZ27" i="137"/>
  <c r="EZ54" i="137" s="1"/>
  <c r="EZ27" i="118"/>
  <c r="EZ54" i="118" s="1"/>
  <c r="EZ27" i="119"/>
  <c r="EZ54" i="119" s="1"/>
  <c r="EZ27" i="136"/>
  <c r="EZ27" i="95"/>
  <c r="EZ27" i="135"/>
  <c r="EJ27" i="138"/>
  <c r="EJ54" i="138" s="1"/>
  <c r="EJ27" i="137"/>
  <c r="EJ54" i="137" s="1"/>
  <c r="EJ27" i="136"/>
  <c r="EJ27" i="119"/>
  <c r="EJ54" i="119" s="1"/>
  <c r="EJ27" i="94"/>
  <c r="DM27" i="154"/>
  <c r="EJ27" i="118"/>
  <c r="EJ54" i="118" s="1"/>
  <c r="EJ27" i="95"/>
  <c r="EJ27" i="135"/>
  <c r="FG27" i="118"/>
  <c r="FG54" i="118" s="1"/>
  <c r="FG27" i="95"/>
  <c r="FG27" i="138"/>
  <c r="FG54" i="138" s="1"/>
  <c r="FG27" i="137"/>
  <c r="FG54" i="137" s="1"/>
  <c r="FG27" i="135"/>
  <c r="FG27" i="94"/>
  <c r="FG27" i="119"/>
  <c r="FG54" i="119" s="1"/>
  <c r="FG27" i="136"/>
  <c r="EK27" i="119"/>
  <c r="EK54" i="119" s="1"/>
  <c r="EK27" i="137"/>
  <c r="EK54" i="137" s="1"/>
  <c r="EK27" i="118"/>
  <c r="EK54" i="118" s="1"/>
  <c r="EK27" i="136"/>
  <c r="DN27" i="154"/>
  <c r="EK27" i="94"/>
  <c r="EK27" i="95"/>
  <c r="EK27" i="135"/>
  <c r="EK27" i="138"/>
  <c r="EK54" i="138" s="1"/>
  <c r="EY29" i="138"/>
  <c r="EY56" i="138" s="1"/>
  <c r="EY29" i="137"/>
  <c r="EY56" i="137" s="1"/>
  <c r="EY29" i="136"/>
  <c r="EY29" i="118"/>
  <c r="EY56" i="118" s="1"/>
  <c r="EY29" i="95"/>
  <c r="EY29" i="119"/>
  <c r="EY56" i="119" s="1"/>
  <c r="EY29" i="94"/>
  <c r="EY29" i="135"/>
  <c r="FF25" i="138"/>
  <c r="FF52" i="138" s="1"/>
  <c r="FF25" i="118"/>
  <c r="FF52" i="118" s="1"/>
  <c r="FF25" i="137"/>
  <c r="FF52" i="137" s="1"/>
  <c r="FF25" i="136"/>
  <c r="FF25" i="135"/>
  <c r="FF25" i="119"/>
  <c r="FF52" i="119" s="1"/>
  <c r="FF25" i="95"/>
  <c r="FF25" i="94"/>
  <c r="FB23" i="138"/>
  <c r="FB50" i="138" s="1"/>
  <c r="FB23" i="135"/>
  <c r="FB23" i="137"/>
  <c r="FB50" i="137" s="1"/>
  <c r="FB23" i="118"/>
  <c r="FB50" i="118" s="1"/>
  <c r="FB23" i="136"/>
  <c r="FB23" i="94"/>
  <c r="FB23" i="119"/>
  <c r="FB50" i="119" s="1"/>
  <c r="FB23" i="95"/>
  <c r="EW12" i="138"/>
  <c r="EW39" i="138" s="1"/>
  <c r="EW12" i="137"/>
  <c r="EW39" i="137" s="1"/>
  <c r="EW12" i="135"/>
  <c r="EW12" i="136"/>
  <c r="EW12" i="94"/>
  <c r="EW12" i="119"/>
  <c r="EW39" i="119" s="1"/>
  <c r="EW12" i="118"/>
  <c r="EW39" i="118" s="1"/>
  <c r="EW12" i="95"/>
  <c r="BM12" i="155"/>
  <c r="BM39" i="155" s="1"/>
  <c r="BM12" i="156"/>
  <c r="BM39" i="156" s="1"/>
  <c r="BM12" i="158"/>
  <c r="BM39" i="158" s="1"/>
  <c r="BM12" i="157"/>
  <c r="BM39" i="157" s="1"/>
  <c r="DU29" i="138"/>
  <c r="DU56" i="138" s="1"/>
  <c r="DU29" i="94"/>
  <c r="DU29" i="95"/>
  <c r="DU29" i="135"/>
  <c r="CX29" i="154"/>
  <c r="DU29" i="118"/>
  <c r="DU56" i="118" s="1"/>
  <c r="DU29" i="136"/>
  <c r="DU29" i="137"/>
  <c r="DU56" i="137" s="1"/>
  <c r="DU29" i="119"/>
  <c r="DU56" i="119" s="1"/>
  <c r="DD11" i="158"/>
  <c r="DD38" i="158" s="1"/>
  <c r="DD11" i="157"/>
  <c r="DD38" i="157" s="1"/>
  <c r="DD11" i="155"/>
  <c r="DD38" i="155" s="1"/>
  <c r="DD11" i="156"/>
  <c r="DD38" i="156" s="1"/>
  <c r="CY12" i="138"/>
  <c r="CY39" i="138" s="1"/>
  <c r="CY12" i="137"/>
  <c r="CY39" i="137" s="1"/>
  <c r="CY12" i="119"/>
  <c r="CY39" i="119" s="1"/>
  <c r="CY12" i="94"/>
  <c r="CY12" i="136"/>
  <c r="CY12" i="95"/>
  <c r="CY12" i="135"/>
  <c r="CB12" i="154"/>
  <c r="CY12" i="118"/>
  <c r="CY39" i="118" s="1"/>
  <c r="BL17" i="155"/>
  <c r="BL44" i="155" s="1"/>
  <c r="BL17" i="157"/>
  <c r="BL44" i="157" s="1"/>
  <c r="BL17" i="156"/>
  <c r="BL44" i="156" s="1"/>
  <c r="BL17" i="158"/>
  <c r="BL44" i="158" s="1"/>
  <c r="CN23" i="138"/>
  <c r="CN50" i="138" s="1"/>
  <c r="CN23" i="137"/>
  <c r="CN50" i="137" s="1"/>
  <c r="CN23" i="118"/>
  <c r="CN50" i="118" s="1"/>
  <c r="CN23" i="95"/>
  <c r="CN23" i="135"/>
  <c r="CN23" i="136"/>
  <c r="CN23" i="94"/>
  <c r="CN23" i="119"/>
  <c r="CN50" i="119" s="1"/>
  <c r="BQ23" i="154"/>
  <c r="DW18" i="118"/>
  <c r="DW45" i="118" s="1"/>
  <c r="DW18" i="136"/>
  <c r="DW18" i="119"/>
  <c r="DW45" i="119" s="1"/>
  <c r="DW18" i="135"/>
  <c r="DW18" i="95"/>
  <c r="DW18" i="138"/>
  <c r="DW45" i="138" s="1"/>
  <c r="DW18" i="137"/>
  <c r="DW45" i="137" s="1"/>
  <c r="CZ18" i="154"/>
  <c r="DW18" i="94"/>
  <c r="CE18" i="154"/>
  <c r="DB18" i="118"/>
  <c r="DB45" i="118" s="1"/>
  <c r="DB18" i="94"/>
  <c r="DB18" i="135"/>
  <c r="DB18" i="136"/>
  <c r="DB18" i="95"/>
  <c r="DB18" i="138"/>
  <c r="DB45" i="138" s="1"/>
  <c r="DB18" i="137"/>
  <c r="DB45" i="137" s="1"/>
  <c r="DB18" i="119"/>
  <c r="DB45" i="119" s="1"/>
  <c r="AG23" i="157"/>
  <c r="AG50" i="157" s="1"/>
  <c r="AG23" i="156"/>
  <c r="AG50" i="156" s="1"/>
  <c r="AG23" i="158"/>
  <c r="AG50" i="158" s="1"/>
  <c r="AG23" i="155"/>
  <c r="AG50" i="155" s="1"/>
  <c r="BA20" i="54"/>
  <c r="BA20" i="138"/>
  <c r="BA47" i="138" s="1"/>
  <c r="BA20" i="137"/>
  <c r="BA47" i="137" s="1"/>
  <c r="BA20" i="118"/>
  <c r="BA47" i="118" s="1"/>
  <c r="BA20" i="135"/>
  <c r="AD20" i="154"/>
  <c r="BA20" i="95"/>
  <c r="BA20" i="136"/>
  <c r="BA20" i="119"/>
  <c r="BA47" i="119" s="1"/>
  <c r="BA20" i="94"/>
  <c r="AP14" i="158"/>
  <c r="AP41" i="158" s="1"/>
  <c r="AP14" i="155"/>
  <c r="AP41" i="155" s="1"/>
  <c r="AP14" i="157"/>
  <c r="AP41" i="157" s="1"/>
  <c r="AP14" i="156"/>
  <c r="AP41" i="156" s="1"/>
  <c r="DF11" i="157"/>
  <c r="DF38" i="157" s="1"/>
  <c r="DF11" i="155"/>
  <c r="DF38" i="155" s="1"/>
  <c r="DF11" i="156"/>
  <c r="DF38" i="156" s="1"/>
  <c r="DF11" i="158"/>
  <c r="DF38" i="158" s="1"/>
  <c r="FC12" i="138"/>
  <c r="FC39" i="138" s="1"/>
  <c r="FC12" i="137"/>
  <c r="FC39" i="137" s="1"/>
  <c r="FC12" i="118"/>
  <c r="FC39" i="118" s="1"/>
  <c r="FC12" i="136"/>
  <c r="FC12" i="135"/>
  <c r="FC12" i="95"/>
  <c r="FC12" i="94"/>
  <c r="FC12" i="119"/>
  <c r="FC39" i="119" s="1"/>
  <c r="CZ9" i="156"/>
  <c r="CZ36" i="156" s="1"/>
  <c r="CZ9" i="157"/>
  <c r="CZ36" i="157" s="1"/>
  <c r="CZ9" i="155"/>
  <c r="CZ36" i="155" s="1"/>
  <c r="CZ9" i="158"/>
  <c r="CZ36" i="158" s="1"/>
  <c r="CQ11" i="158"/>
  <c r="CQ38" i="158" s="1"/>
  <c r="CQ11" i="155"/>
  <c r="CQ38" i="155" s="1"/>
  <c r="CQ11" i="157"/>
  <c r="CQ38" i="157" s="1"/>
  <c r="CQ11" i="156"/>
  <c r="CQ38" i="156" s="1"/>
  <c r="AX25" i="156"/>
  <c r="AX52" i="156" s="1"/>
  <c r="AX25" i="158"/>
  <c r="AX52" i="158" s="1"/>
  <c r="AX25" i="157"/>
  <c r="AX52" i="157" s="1"/>
  <c r="AX25" i="155"/>
  <c r="AX52" i="155" s="1"/>
  <c r="AM9" i="157"/>
  <c r="AM36" i="157" s="1"/>
  <c r="AM9" i="158"/>
  <c r="AM36" i="158" s="1"/>
  <c r="AM9" i="155"/>
  <c r="AM36" i="155" s="1"/>
  <c r="AM9" i="156"/>
  <c r="AM36" i="156" s="1"/>
  <c r="AR9" i="156"/>
  <c r="AR36" i="156" s="1"/>
  <c r="AR9" i="158"/>
  <c r="AR36" i="158" s="1"/>
  <c r="AR9" i="155"/>
  <c r="AR36" i="155" s="1"/>
  <c r="AR9" i="157"/>
  <c r="AR36" i="157" s="1"/>
  <c r="W8" i="158"/>
  <c r="W35" i="158" s="1"/>
  <c r="W8" i="155"/>
  <c r="W35" i="155" s="1"/>
  <c r="W8" i="157"/>
  <c r="W35" i="157" s="1"/>
  <c r="W8" i="156"/>
  <c r="W35" i="156" s="1"/>
  <c r="FF15" i="137"/>
  <c r="FF42" i="137" s="1"/>
  <c r="FF15" i="136"/>
  <c r="FF15" i="95"/>
  <c r="FF15" i="135"/>
  <c r="FF15" i="119"/>
  <c r="FF42" i="119" s="1"/>
  <c r="FF15" i="138"/>
  <c r="FF42" i="138" s="1"/>
  <c r="FF15" i="118"/>
  <c r="FF42" i="118" s="1"/>
  <c r="FF15" i="94"/>
  <c r="CM25" i="157"/>
  <c r="CM52" i="157" s="1"/>
  <c r="CM25" i="155"/>
  <c r="CM52" i="155" s="1"/>
  <c r="CM25" i="156"/>
  <c r="CM52" i="156" s="1"/>
  <c r="CM25" i="158"/>
  <c r="CM52" i="158" s="1"/>
  <c r="BA25" i="137"/>
  <c r="BA52" i="137" s="1"/>
  <c r="BA25" i="118"/>
  <c r="BA52" i="118" s="1"/>
  <c r="BA25" i="95"/>
  <c r="BA25" i="135"/>
  <c r="BA25" i="136"/>
  <c r="BA25" i="94"/>
  <c r="BA25" i="119"/>
  <c r="BA52" i="119" s="1"/>
  <c r="AD25" i="154"/>
  <c r="BA25" i="138"/>
  <c r="BA52" i="138" s="1"/>
  <c r="CN21" i="156"/>
  <c r="CN48" i="156" s="1"/>
  <c r="CN21" i="158"/>
  <c r="CN48" i="158" s="1"/>
  <c r="CN21" i="157"/>
  <c r="CN48" i="157" s="1"/>
  <c r="CN21" i="155"/>
  <c r="CN48" i="155" s="1"/>
  <c r="CX14" i="157"/>
  <c r="CX41" i="157" s="1"/>
  <c r="CX14" i="158"/>
  <c r="CX41" i="158" s="1"/>
  <c r="CX14" i="155"/>
  <c r="CX41" i="155" s="1"/>
  <c r="CX14" i="156"/>
  <c r="CX41" i="156" s="1"/>
  <c r="EA21" i="137"/>
  <c r="EA48" i="137" s="1"/>
  <c r="EA21" i="95"/>
  <c r="EA21" i="135"/>
  <c r="EA21" i="136"/>
  <c r="EA21" i="94"/>
  <c r="EA21" i="119"/>
  <c r="EA48" i="119" s="1"/>
  <c r="EA21" i="138"/>
  <c r="EA48" i="138" s="1"/>
  <c r="EA21" i="118"/>
  <c r="EA48" i="118" s="1"/>
  <c r="DD21" i="154"/>
  <c r="DT25" i="119"/>
  <c r="DT52" i="119" s="1"/>
  <c r="DT25" i="137"/>
  <c r="DT52" i="137" s="1"/>
  <c r="DT25" i="138"/>
  <c r="DT52" i="138" s="1"/>
  <c r="CW25" i="154"/>
  <c r="DT25" i="135"/>
  <c r="DT25" i="136"/>
  <c r="DT25" i="95"/>
  <c r="DT25" i="118"/>
  <c r="DT52" i="118" s="1"/>
  <c r="DT25" i="94"/>
  <c r="DT15" i="138"/>
  <c r="DT42" i="138" s="1"/>
  <c r="DT15" i="137"/>
  <c r="DT42" i="137" s="1"/>
  <c r="DT15" i="118"/>
  <c r="DT42" i="118" s="1"/>
  <c r="DT15" i="136"/>
  <c r="DT15" i="95"/>
  <c r="DT15" i="135"/>
  <c r="DT15" i="119"/>
  <c r="DT42" i="119" s="1"/>
  <c r="DT15" i="94"/>
  <c r="CW15" i="154"/>
  <c r="ER15" i="118"/>
  <c r="ER42" i="118" s="1"/>
  <c r="ER15" i="138"/>
  <c r="ER42" i="138" s="1"/>
  <c r="ER15" i="137"/>
  <c r="ER42" i="137" s="1"/>
  <c r="ER15" i="119"/>
  <c r="ER42" i="119" s="1"/>
  <c r="ER15" i="95"/>
  <c r="ER15" i="135"/>
  <c r="ER15" i="94"/>
  <c r="ER15" i="136"/>
  <c r="DQ27" i="156"/>
  <c r="DQ54" i="156" s="1"/>
  <c r="DQ27" i="158"/>
  <c r="DQ54" i="158" s="1"/>
  <c r="DQ27" i="157"/>
  <c r="DQ54" i="157" s="1"/>
  <c r="DQ27" i="155"/>
  <c r="DQ54" i="155" s="1"/>
  <c r="DH11" i="156"/>
  <c r="DH38" i="156" s="1"/>
  <c r="DH11" i="158"/>
  <c r="DH38" i="158" s="1"/>
  <c r="DH11" i="157"/>
  <c r="DH38" i="157" s="1"/>
  <c r="DH11" i="155"/>
  <c r="DH38" i="155" s="1"/>
  <c r="DA9" i="155"/>
  <c r="DA36" i="155" s="1"/>
  <c r="DA9" i="157"/>
  <c r="DA36" i="157" s="1"/>
  <c r="DA9" i="158"/>
  <c r="DA36" i="158" s="1"/>
  <c r="DA9" i="156"/>
  <c r="DA36" i="156" s="1"/>
  <c r="BG14" i="155"/>
  <c r="BG41" i="155" s="1"/>
  <c r="BG14" i="156"/>
  <c r="BG41" i="156" s="1"/>
  <c r="BG14" i="157"/>
  <c r="BG41" i="157" s="1"/>
  <c r="BG14" i="158"/>
  <c r="BG41" i="158" s="1"/>
  <c r="BR29" i="158"/>
  <c r="BR56" i="158" s="1"/>
  <c r="BR29" i="155"/>
  <c r="BR56" i="155" s="1"/>
  <c r="BR29" i="156"/>
  <c r="BR56" i="156" s="1"/>
  <c r="BR29" i="157"/>
  <c r="BR56" i="157" s="1"/>
  <c r="AM20" i="158"/>
  <c r="AM47" i="158" s="1"/>
  <c r="AM20" i="155"/>
  <c r="AM47" i="155" s="1"/>
  <c r="AM20" i="157"/>
  <c r="AM47" i="157" s="1"/>
  <c r="AM20" i="156"/>
  <c r="AM47" i="156" s="1"/>
  <c r="AT14" i="54"/>
  <c r="AT14" i="137"/>
  <c r="AT41" i="137" s="1"/>
  <c r="AT14" i="119"/>
  <c r="AT41" i="119" s="1"/>
  <c r="AT14" i="95"/>
  <c r="AT14" i="135"/>
  <c r="AT14" i="136"/>
  <c r="AT14" i="94"/>
  <c r="AT14" i="118"/>
  <c r="AT41" i="118" s="1"/>
  <c r="W14" i="154"/>
  <c r="AT14" i="138"/>
  <c r="AT41" i="138" s="1"/>
  <c r="CU20" i="157"/>
  <c r="CU47" i="157" s="1"/>
  <c r="CU20" i="155"/>
  <c r="CU47" i="155" s="1"/>
  <c r="CU20" i="156"/>
  <c r="CU47" i="156" s="1"/>
  <c r="CU20" i="158"/>
  <c r="CU47" i="158" s="1"/>
  <c r="CM9" i="155"/>
  <c r="CM36" i="155" s="1"/>
  <c r="CM9" i="158"/>
  <c r="CM36" i="158" s="1"/>
  <c r="CM9" i="157"/>
  <c r="CM36" i="157" s="1"/>
  <c r="CM9" i="156"/>
  <c r="CM36" i="156" s="1"/>
  <c r="DJ23" i="155"/>
  <c r="DJ50" i="155" s="1"/>
  <c r="DJ23" i="157"/>
  <c r="DJ50" i="157" s="1"/>
  <c r="DJ23" i="156"/>
  <c r="DJ50" i="156" s="1"/>
  <c r="DJ23" i="158"/>
  <c r="DJ50" i="158" s="1"/>
  <c r="CM27" i="157"/>
  <c r="CM54" i="157" s="1"/>
  <c r="CM27" i="156"/>
  <c r="CM54" i="156" s="1"/>
  <c r="CM27" i="158"/>
  <c r="CM54" i="158" s="1"/>
  <c r="CM27" i="155"/>
  <c r="CM54" i="155" s="1"/>
  <c r="CE25" i="138"/>
  <c r="CE52" i="138" s="1"/>
  <c r="CE25" i="135"/>
  <c r="CE25" i="118"/>
  <c r="CE52" i="118" s="1"/>
  <c r="CE25" i="137"/>
  <c r="CE52" i="137" s="1"/>
  <c r="CE25" i="136"/>
  <c r="BH25" i="154"/>
  <c r="CE25" i="119"/>
  <c r="CE52" i="119" s="1"/>
  <c r="CE25" i="94"/>
  <c r="CE25" i="95"/>
  <c r="BH14" i="155"/>
  <c r="BH41" i="155" s="1"/>
  <c r="BH14" i="157"/>
  <c r="BH41" i="157" s="1"/>
  <c r="BH14" i="156"/>
  <c r="BH41" i="156" s="1"/>
  <c r="BH14" i="158"/>
  <c r="BH41" i="158" s="1"/>
  <c r="AW25" i="155"/>
  <c r="AW52" i="155" s="1"/>
  <c r="AW25" i="157"/>
  <c r="AW52" i="157" s="1"/>
  <c r="AW25" i="156"/>
  <c r="AW52" i="156" s="1"/>
  <c r="AW25" i="158"/>
  <c r="AW52" i="158" s="1"/>
  <c r="BH18" i="137"/>
  <c r="BH45" i="137" s="1"/>
  <c r="BH18" i="119"/>
  <c r="BH45" i="119" s="1"/>
  <c r="BH18" i="94"/>
  <c r="BH18" i="138"/>
  <c r="BH45" i="138" s="1"/>
  <c r="BH18" i="95"/>
  <c r="BH18" i="135"/>
  <c r="BH18" i="136"/>
  <c r="AK18" i="154"/>
  <c r="BH18" i="118"/>
  <c r="BH45" i="118" s="1"/>
  <c r="Y9" i="156"/>
  <c r="Y36" i="156" s="1"/>
  <c r="Y9" i="158"/>
  <c r="Y36" i="158" s="1"/>
  <c r="Y9" i="157"/>
  <c r="Y36" i="157" s="1"/>
  <c r="Y9" i="155"/>
  <c r="Y36" i="155" s="1"/>
  <c r="AT20" i="54"/>
  <c r="AT20" i="138"/>
  <c r="AT47" i="138" s="1"/>
  <c r="AT20" i="95"/>
  <c r="AT20" i="118"/>
  <c r="AT47" i="118" s="1"/>
  <c r="W20" i="154"/>
  <c r="AT20" i="135"/>
  <c r="AT20" i="136"/>
  <c r="AT20" i="119"/>
  <c r="AT47" i="119" s="1"/>
  <c r="AT20" i="94"/>
  <c r="AT20" i="137"/>
  <c r="AT47" i="137" s="1"/>
  <c r="CG20" i="156"/>
  <c r="CG47" i="156" s="1"/>
  <c r="CG20" i="158"/>
  <c r="CG47" i="158" s="1"/>
  <c r="CG20" i="155"/>
  <c r="CG47" i="155" s="1"/>
  <c r="CG20" i="157"/>
  <c r="CG47" i="157" s="1"/>
  <c r="DD23" i="95"/>
  <c r="DD23" i="135"/>
  <c r="DD23" i="136"/>
  <c r="DD23" i="94"/>
  <c r="DD23" i="119"/>
  <c r="DD50" i="119" s="1"/>
  <c r="DD23" i="137"/>
  <c r="DD50" i="137" s="1"/>
  <c r="CG23" i="154"/>
  <c r="DD23" i="118"/>
  <c r="DD50" i="118" s="1"/>
  <c r="DD23" i="138"/>
  <c r="DD50" i="138" s="1"/>
  <c r="AY9" i="155"/>
  <c r="AY36" i="155" s="1"/>
  <c r="AY9" i="158"/>
  <c r="AY36" i="158" s="1"/>
  <c r="AY9" i="157"/>
  <c r="AY36" i="157" s="1"/>
  <c r="AY9" i="156"/>
  <c r="AY36" i="156" s="1"/>
  <c r="CP21" i="157"/>
  <c r="CP48" i="157" s="1"/>
  <c r="CP21" i="155"/>
  <c r="CP48" i="155" s="1"/>
  <c r="CP21" i="156"/>
  <c r="CP48" i="156" s="1"/>
  <c r="CP21" i="158"/>
  <c r="CP48" i="158" s="1"/>
  <c r="CK23" i="118"/>
  <c r="CK50" i="118" s="1"/>
  <c r="CK23" i="94"/>
  <c r="BN23" i="154"/>
  <c r="CK23" i="138"/>
  <c r="CK50" i="138" s="1"/>
  <c r="CK23" i="137"/>
  <c r="CK50" i="137" s="1"/>
  <c r="CK23" i="119"/>
  <c r="CK50" i="119" s="1"/>
  <c r="CK23" i="135"/>
  <c r="CK23" i="136"/>
  <c r="CK23" i="95"/>
  <c r="DD27" i="156"/>
  <c r="DD54" i="156" s="1"/>
  <c r="DD27" i="158"/>
  <c r="DD54" i="158" s="1"/>
  <c r="DD27" i="155"/>
  <c r="DD54" i="155" s="1"/>
  <c r="DD27" i="157"/>
  <c r="DD54" i="157" s="1"/>
  <c r="CD21" i="119"/>
  <c r="CD48" i="119" s="1"/>
  <c r="CD21" i="138"/>
  <c r="CD48" i="138" s="1"/>
  <c r="CD21" i="118"/>
  <c r="CD48" i="118" s="1"/>
  <c r="CD21" i="94"/>
  <c r="BG21" i="154"/>
  <c r="CD21" i="137"/>
  <c r="CD48" i="137" s="1"/>
  <c r="CD21" i="95"/>
  <c r="CD21" i="136"/>
  <c r="CD21" i="135"/>
  <c r="AZ20" i="155"/>
  <c r="AZ47" i="155" s="1"/>
  <c r="AZ20" i="156"/>
  <c r="AZ47" i="156" s="1"/>
  <c r="AZ20" i="157"/>
  <c r="AZ47" i="157" s="1"/>
  <c r="AZ20" i="158"/>
  <c r="AZ47" i="158" s="1"/>
  <c r="Z8" i="157"/>
  <c r="Z35" i="157" s="1"/>
  <c r="Z8" i="156"/>
  <c r="Z35" i="156" s="1"/>
  <c r="Z8" i="158"/>
  <c r="Z35" i="158" s="1"/>
  <c r="Z8" i="155"/>
  <c r="Z35" i="155" s="1"/>
  <c r="DB23" i="138"/>
  <c r="DB50" i="138" s="1"/>
  <c r="DB23" i="95"/>
  <c r="DB23" i="118"/>
  <c r="DB50" i="118" s="1"/>
  <c r="CE23" i="154"/>
  <c r="DB23" i="119"/>
  <c r="DB50" i="119" s="1"/>
  <c r="DB23" i="137"/>
  <c r="DB50" i="137" s="1"/>
  <c r="DB23" i="136"/>
  <c r="DB23" i="94"/>
  <c r="DB23" i="135"/>
  <c r="BE18" i="157"/>
  <c r="BE45" i="157" s="1"/>
  <c r="BE18" i="156"/>
  <c r="BE45" i="156" s="1"/>
  <c r="BE18" i="155"/>
  <c r="BE45" i="155" s="1"/>
  <c r="BE18" i="158"/>
  <c r="BE45" i="158" s="1"/>
  <c r="CI15" i="137"/>
  <c r="CI42" i="137" s="1"/>
  <c r="CI15" i="138"/>
  <c r="CI42" i="138" s="1"/>
  <c r="CI15" i="95"/>
  <c r="CI15" i="135"/>
  <c r="CI15" i="136"/>
  <c r="CI15" i="94"/>
  <c r="CI15" i="118"/>
  <c r="CI42" i="118" s="1"/>
  <c r="BL15" i="154"/>
  <c r="CI15" i="119"/>
  <c r="CI42" i="119" s="1"/>
  <c r="FC15" i="138"/>
  <c r="FC42" i="138" s="1"/>
  <c r="FC15" i="137"/>
  <c r="FC42" i="137" s="1"/>
  <c r="FC15" i="95"/>
  <c r="FC15" i="135"/>
  <c r="FC15" i="136"/>
  <c r="FC15" i="94"/>
  <c r="FC15" i="118"/>
  <c r="FC42" i="118" s="1"/>
  <c r="FC15" i="119"/>
  <c r="FC42" i="119" s="1"/>
  <c r="CK20" i="156"/>
  <c r="CK47" i="156" s="1"/>
  <c r="CK20" i="155"/>
  <c r="CK47" i="155" s="1"/>
  <c r="CK20" i="158"/>
  <c r="CK47" i="158" s="1"/>
  <c r="CK20" i="157"/>
  <c r="CK47" i="157" s="1"/>
  <c r="BO17" i="157"/>
  <c r="BO44" i="157" s="1"/>
  <c r="BO17" i="156"/>
  <c r="BO44" i="156" s="1"/>
  <c r="BO17" i="155"/>
  <c r="BO44" i="155" s="1"/>
  <c r="BO17" i="158"/>
  <c r="BO44" i="158" s="1"/>
  <c r="BQ15" i="137"/>
  <c r="BQ42" i="137" s="1"/>
  <c r="BQ15" i="136"/>
  <c r="BQ15" i="118"/>
  <c r="BQ42" i="118" s="1"/>
  <c r="BQ15" i="94"/>
  <c r="BQ15" i="119"/>
  <c r="BQ42" i="119" s="1"/>
  <c r="BQ15" i="95"/>
  <c r="BQ15" i="135"/>
  <c r="AT15" i="154"/>
  <c r="BQ15" i="138"/>
  <c r="BQ42" i="138" s="1"/>
  <c r="AX20" i="155"/>
  <c r="AX47" i="155" s="1"/>
  <c r="AX20" i="158"/>
  <c r="AX47" i="158" s="1"/>
  <c r="AX20" i="157"/>
  <c r="AX47" i="157" s="1"/>
  <c r="AX20" i="156"/>
  <c r="AX47" i="156" s="1"/>
  <c r="BJ12" i="138"/>
  <c r="BJ39" i="138" s="1"/>
  <c r="BJ12" i="135"/>
  <c r="BJ12" i="136"/>
  <c r="BJ12" i="119"/>
  <c r="BJ39" i="119" s="1"/>
  <c r="BJ12" i="137"/>
  <c r="BJ39" i="137" s="1"/>
  <c r="BJ12" i="118"/>
  <c r="BJ39" i="118" s="1"/>
  <c r="BJ12" i="94"/>
  <c r="AM12" i="154"/>
  <c r="BJ12" i="95"/>
  <c r="CT29" i="137"/>
  <c r="CT56" i="137" s="1"/>
  <c r="CT29" i="94"/>
  <c r="CT29" i="119"/>
  <c r="CT56" i="119" s="1"/>
  <c r="CT29" i="138"/>
  <c r="CT56" i="138" s="1"/>
  <c r="CT29" i="118"/>
  <c r="CT56" i="118" s="1"/>
  <c r="BW29" i="154"/>
  <c r="CT29" i="135"/>
  <c r="CT29" i="136"/>
  <c r="CT29" i="95"/>
  <c r="BP15" i="118"/>
  <c r="BP42" i="118" s="1"/>
  <c r="BP15" i="94"/>
  <c r="BP15" i="119"/>
  <c r="BP42" i="119" s="1"/>
  <c r="AS15" i="154"/>
  <c r="BP15" i="138"/>
  <c r="BP42" i="138" s="1"/>
  <c r="BP15" i="95"/>
  <c r="BP15" i="137"/>
  <c r="BP42" i="137" s="1"/>
  <c r="BP15" i="136"/>
  <c r="BP15" i="135"/>
  <c r="CJ15" i="138"/>
  <c r="CJ42" i="138" s="1"/>
  <c r="CJ15" i="136"/>
  <c r="CJ15" i="95"/>
  <c r="CJ15" i="135"/>
  <c r="CJ15" i="119"/>
  <c r="CJ42" i="119" s="1"/>
  <c r="CJ15" i="94"/>
  <c r="BM15" i="154"/>
  <c r="CJ15" i="118"/>
  <c r="CJ42" i="118" s="1"/>
  <c r="CJ15" i="137"/>
  <c r="CJ42" i="137" s="1"/>
  <c r="CL29" i="137"/>
  <c r="CL56" i="137" s="1"/>
  <c r="CL29" i="138"/>
  <c r="CL56" i="138" s="1"/>
  <c r="CL29" i="118"/>
  <c r="CL56" i="118" s="1"/>
  <c r="CL29" i="136"/>
  <c r="CL29" i="95"/>
  <c r="CL29" i="135"/>
  <c r="CL29" i="119"/>
  <c r="CL56" i="119" s="1"/>
  <c r="CL29" i="94"/>
  <c r="BO29" i="154"/>
  <c r="EX27" i="138"/>
  <c r="EX54" i="138" s="1"/>
  <c r="EX27" i="137"/>
  <c r="EX54" i="137" s="1"/>
  <c r="EX27" i="95"/>
  <c r="EX27" i="136"/>
  <c r="EX27" i="94"/>
  <c r="EX27" i="119"/>
  <c r="EX54" i="119" s="1"/>
  <c r="EX27" i="118"/>
  <c r="EX54" i="118" s="1"/>
  <c r="EX27" i="135"/>
  <c r="CB23" i="158"/>
  <c r="CB50" i="158" s="1"/>
  <c r="CB23" i="157"/>
  <c r="CB50" i="157" s="1"/>
  <c r="CB23" i="155"/>
  <c r="CB50" i="155" s="1"/>
  <c r="CB23" i="156"/>
  <c r="CB50" i="156" s="1"/>
  <c r="CO27" i="156"/>
  <c r="CO54" i="156" s="1"/>
  <c r="CO27" i="158"/>
  <c r="CO54" i="158" s="1"/>
  <c r="CO27" i="155"/>
  <c r="CO54" i="155" s="1"/>
  <c r="CO27" i="157"/>
  <c r="CO54" i="157" s="1"/>
  <c r="CH27" i="155"/>
  <c r="CH54" i="155" s="1"/>
  <c r="CH27" i="158"/>
  <c r="CH54" i="158" s="1"/>
  <c r="CH27" i="157"/>
  <c r="CH54" i="157" s="1"/>
  <c r="CH27" i="156"/>
  <c r="CH54" i="156" s="1"/>
  <c r="DB9" i="157"/>
  <c r="DB36" i="157" s="1"/>
  <c r="DB9" i="158"/>
  <c r="DB36" i="158" s="1"/>
  <c r="DB9" i="155"/>
  <c r="DB36" i="155" s="1"/>
  <c r="DB9" i="156"/>
  <c r="DB36" i="156" s="1"/>
  <c r="CR20" i="155"/>
  <c r="CR47" i="155" s="1"/>
  <c r="CR20" i="156"/>
  <c r="CR47" i="156" s="1"/>
  <c r="CR20" i="157"/>
  <c r="CR47" i="157" s="1"/>
  <c r="CR20" i="158"/>
  <c r="CR47" i="158" s="1"/>
  <c r="DP14" i="155"/>
  <c r="DP41" i="155" s="1"/>
  <c r="DP14" i="158"/>
  <c r="DP41" i="158" s="1"/>
  <c r="DP14" i="156"/>
  <c r="DP41" i="156" s="1"/>
  <c r="DP14" i="157"/>
  <c r="DP41" i="157" s="1"/>
  <c r="CT11" i="155"/>
  <c r="CT38" i="155" s="1"/>
  <c r="CT11" i="157"/>
  <c r="CT38" i="157" s="1"/>
  <c r="CT11" i="158"/>
  <c r="CT38" i="158" s="1"/>
  <c r="CT11" i="156"/>
  <c r="CT38" i="156" s="1"/>
  <c r="DQ12" i="137"/>
  <c r="DQ39" i="137" s="1"/>
  <c r="DQ12" i="119"/>
  <c r="DQ39" i="119" s="1"/>
  <c r="DQ12" i="138"/>
  <c r="DQ39" i="138" s="1"/>
  <c r="DQ12" i="94"/>
  <c r="DQ12" i="95"/>
  <c r="CT12" i="154"/>
  <c r="DQ12" i="118"/>
  <c r="DQ39" i="118" s="1"/>
  <c r="DQ12" i="135"/>
  <c r="DQ12" i="136"/>
  <c r="CM23" i="156"/>
  <c r="CM50" i="156" s="1"/>
  <c r="CM23" i="158"/>
  <c r="CM50" i="158" s="1"/>
  <c r="CM23" i="157"/>
  <c r="CM50" i="157" s="1"/>
  <c r="CM23" i="155"/>
  <c r="CM50" i="155" s="1"/>
  <c r="CQ15" i="155"/>
  <c r="CQ42" i="155" s="1"/>
  <c r="CQ15" i="156"/>
  <c r="CQ42" i="156" s="1"/>
  <c r="CQ15" i="157"/>
  <c r="CQ42" i="157" s="1"/>
  <c r="CQ15" i="158"/>
  <c r="CQ42" i="158" s="1"/>
  <c r="DD15" i="118"/>
  <c r="DD42" i="118" s="1"/>
  <c r="DD15" i="137"/>
  <c r="DD42" i="137" s="1"/>
  <c r="DD15" i="119"/>
  <c r="DD42" i="119" s="1"/>
  <c r="DD15" i="135"/>
  <c r="DD15" i="138"/>
  <c r="DD42" i="138" s="1"/>
  <c r="DD15" i="94"/>
  <c r="DD15" i="95"/>
  <c r="DD15" i="136"/>
  <c r="CG15" i="154"/>
  <c r="AI17" i="156"/>
  <c r="AI44" i="156" s="1"/>
  <c r="AI17" i="158"/>
  <c r="AI44" i="158" s="1"/>
  <c r="AI17" i="157"/>
  <c r="AI44" i="157" s="1"/>
  <c r="AI17" i="155"/>
  <c r="AI44" i="155" s="1"/>
  <c r="FA12" i="95"/>
  <c r="FA12" i="135"/>
  <c r="FA12" i="136"/>
  <c r="FA12" i="94"/>
  <c r="FA12" i="138"/>
  <c r="FA39" i="138" s="1"/>
  <c r="FA12" i="137"/>
  <c r="FA39" i="137" s="1"/>
  <c r="FA12" i="118"/>
  <c r="FA39" i="118" s="1"/>
  <c r="FA12" i="119"/>
  <c r="FA39" i="119" s="1"/>
  <c r="CB15" i="138"/>
  <c r="CB42" i="138" s="1"/>
  <c r="CB15" i="137"/>
  <c r="CB42" i="137" s="1"/>
  <c r="CB15" i="136"/>
  <c r="BE15" i="154"/>
  <c r="CB15" i="118"/>
  <c r="CB42" i="118" s="1"/>
  <c r="CB15" i="119"/>
  <c r="CB42" i="119" s="1"/>
  <c r="CB15" i="135"/>
  <c r="CB15" i="94"/>
  <c r="CB15" i="95"/>
  <c r="BP21" i="138"/>
  <c r="BP48" i="138" s="1"/>
  <c r="BP21" i="137"/>
  <c r="BP48" i="137" s="1"/>
  <c r="BP21" i="119"/>
  <c r="BP48" i="119" s="1"/>
  <c r="BP21" i="118"/>
  <c r="BP48" i="118" s="1"/>
  <c r="BP21" i="136"/>
  <c r="BP21" i="95"/>
  <c r="BP21" i="135"/>
  <c r="BP21" i="94"/>
  <c r="AS21" i="154"/>
  <c r="EL15" i="137"/>
  <c r="EL42" i="137" s="1"/>
  <c r="EL15" i="119"/>
  <c r="EL42" i="119" s="1"/>
  <c r="EL15" i="136"/>
  <c r="EL15" i="94"/>
  <c r="DO15" i="154"/>
  <c r="EL15" i="138"/>
  <c r="EL42" i="138" s="1"/>
  <c r="EL15" i="118"/>
  <c r="EL42" i="118" s="1"/>
  <c r="EL15" i="95"/>
  <c r="EL15" i="135"/>
  <c r="CZ18" i="119"/>
  <c r="CZ45" i="119" s="1"/>
  <c r="CZ18" i="95"/>
  <c r="CZ18" i="135"/>
  <c r="CZ18" i="136"/>
  <c r="CZ18" i="94"/>
  <c r="CZ18" i="118"/>
  <c r="CZ45" i="118" s="1"/>
  <c r="CZ18" i="138"/>
  <c r="CZ45" i="138" s="1"/>
  <c r="CC18" i="154"/>
  <c r="CZ18" i="137"/>
  <c r="CZ45" i="137" s="1"/>
  <c r="EV25" i="137"/>
  <c r="EV52" i="137" s="1"/>
  <c r="EV25" i="138"/>
  <c r="EV52" i="138" s="1"/>
  <c r="EV25" i="118"/>
  <c r="EV52" i="118" s="1"/>
  <c r="EV25" i="119"/>
  <c r="EV52" i="119" s="1"/>
  <c r="EV25" i="95"/>
  <c r="EV25" i="94"/>
  <c r="EV25" i="136"/>
  <c r="EV25" i="135"/>
  <c r="FE12" i="138"/>
  <c r="FE39" i="138" s="1"/>
  <c r="FE12" i="119"/>
  <c r="FE39" i="119" s="1"/>
  <c r="FE12" i="118"/>
  <c r="FE39" i="118" s="1"/>
  <c r="FE12" i="135"/>
  <c r="FE12" i="137"/>
  <c r="FE39" i="137" s="1"/>
  <c r="FE12" i="136"/>
  <c r="FE12" i="94"/>
  <c r="FE12" i="95"/>
  <c r="AX11" i="155"/>
  <c r="AX38" i="155" s="1"/>
  <c r="AX11" i="157"/>
  <c r="AX38" i="157" s="1"/>
  <c r="AX11" i="156"/>
  <c r="AX38" i="156" s="1"/>
  <c r="AX11" i="158"/>
  <c r="AX38" i="158" s="1"/>
  <c r="CA21" i="138"/>
  <c r="CA48" i="138" s="1"/>
  <c r="CA21" i="137"/>
  <c r="CA48" i="137" s="1"/>
  <c r="CA21" i="119"/>
  <c r="CA48" i="119" s="1"/>
  <c r="CA21" i="135"/>
  <c r="CA21" i="95"/>
  <c r="CA21" i="94"/>
  <c r="CA21" i="136"/>
  <c r="CA21" i="118"/>
  <c r="CA48" i="118" s="1"/>
  <c r="BD21" i="154"/>
  <c r="EU21" i="138"/>
  <c r="EU48" i="138" s="1"/>
  <c r="EU21" i="137"/>
  <c r="EU48" i="137" s="1"/>
  <c r="EU21" i="135"/>
  <c r="EU21" i="119"/>
  <c r="EU48" i="119" s="1"/>
  <c r="EU21" i="95"/>
  <c r="EU21" i="136"/>
  <c r="EU21" i="118"/>
  <c r="EU48" i="118" s="1"/>
  <c r="EU21" i="94"/>
  <c r="BG27" i="158"/>
  <c r="BG54" i="158" s="1"/>
  <c r="BG27" i="155"/>
  <c r="BG54" i="155" s="1"/>
  <c r="BG27" i="157"/>
  <c r="BG54" i="157" s="1"/>
  <c r="BG27" i="156"/>
  <c r="BG54" i="156" s="1"/>
  <c r="AM17" i="156"/>
  <c r="AM44" i="156" s="1"/>
  <c r="AM17" i="158"/>
  <c r="AM44" i="158" s="1"/>
  <c r="AM17" i="157"/>
  <c r="AM44" i="157" s="1"/>
  <c r="AM17" i="155"/>
  <c r="AM44" i="155" s="1"/>
  <c r="CF17" i="156"/>
  <c r="CF44" i="156" s="1"/>
  <c r="CF17" i="157"/>
  <c r="CF44" i="157" s="1"/>
  <c r="CF17" i="155"/>
  <c r="CF44" i="155" s="1"/>
  <c r="CF17" i="158"/>
  <c r="CF44" i="158" s="1"/>
  <c r="BN29" i="137"/>
  <c r="BN56" i="137" s="1"/>
  <c r="BN29" i="119"/>
  <c r="BN56" i="119" s="1"/>
  <c r="BN29" i="118"/>
  <c r="BN56" i="118" s="1"/>
  <c r="BN29" i="135"/>
  <c r="BN29" i="94"/>
  <c r="AQ29" i="154"/>
  <c r="BN29" i="138"/>
  <c r="BN56" i="138" s="1"/>
  <c r="BN29" i="95"/>
  <c r="BN29" i="136"/>
  <c r="BN23" i="135"/>
  <c r="BN23" i="137"/>
  <c r="BN50" i="137" s="1"/>
  <c r="BN23" i="119"/>
  <c r="BN50" i="119" s="1"/>
  <c r="BN23" i="118"/>
  <c r="BN50" i="118" s="1"/>
  <c r="BN23" i="136"/>
  <c r="AQ23" i="154"/>
  <c r="BN23" i="95"/>
  <c r="BN23" i="94"/>
  <c r="BN23" i="138"/>
  <c r="BN50" i="138" s="1"/>
  <c r="DJ20" i="155"/>
  <c r="DJ47" i="155" s="1"/>
  <c r="DJ20" i="156"/>
  <c r="DJ47" i="156" s="1"/>
  <c r="DJ20" i="157"/>
  <c r="DJ47" i="157" s="1"/>
  <c r="DJ20" i="158"/>
  <c r="DJ47" i="158" s="1"/>
  <c r="DM27" i="119"/>
  <c r="DM54" i="119" s="1"/>
  <c r="DM27" i="95"/>
  <c r="DM27" i="136"/>
  <c r="DM27" i="138"/>
  <c r="DM54" i="138" s="1"/>
  <c r="DM27" i="118"/>
  <c r="DM54" i="118" s="1"/>
  <c r="DM27" i="135"/>
  <c r="DM27" i="137"/>
  <c r="DM54" i="137" s="1"/>
  <c r="CP27" i="154"/>
  <c r="DM27" i="94"/>
  <c r="DM29" i="119"/>
  <c r="DM56" i="119" s="1"/>
  <c r="DM29" i="94"/>
  <c r="DM29" i="138"/>
  <c r="DM56" i="138" s="1"/>
  <c r="DM29" i="135"/>
  <c r="DM29" i="118"/>
  <c r="DM56" i="118" s="1"/>
  <c r="DM29" i="137"/>
  <c r="DM56" i="137" s="1"/>
  <c r="CP29" i="154"/>
  <c r="DM29" i="95"/>
  <c r="DM29" i="136"/>
  <c r="AI29" i="156"/>
  <c r="AI56" i="156" s="1"/>
  <c r="AI29" i="158"/>
  <c r="AI56" i="158" s="1"/>
  <c r="AI29" i="157"/>
  <c r="AI56" i="157" s="1"/>
  <c r="AI29" i="155"/>
  <c r="AI56" i="155" s="1"/>
  <c r="X20" i="54"/>
  <c r="X20" i="139"/>
  <c r="X47" i="139" s="1"/>
  <c r="X20" i="167"/>
  <c r="X47" i="167" s="1"/>
  <c r="X20" i="133"/>
  <c r="X47" i="133" s="1"/>
  <c r="X20" i="134"/>
  <c r="X47" i="134" s="1"/>
  <c r="X20" i="138"/>
  <c r="X47" i="138" s="1"/>
  <c r="X20" i="137"/>
  <c r="X47" i="137" s="1"/>
  <c r="X20" i="119"/>
  <c r="X47" i="119" s="1"/>
  <c r="X20" i="136"/>
  <c r="X20" i="94"/>
  <c r="X20" i="95"/>
  <c r="X20" i="118"/>
  <c r="X47" i="118" s="1"/>
  <c r="X20" i="135"/>
  <c r="J20" i="54"/>
  <c r="J20" i="167"/>
  <c r="J47" i="167" s="1"/>
  <c r="J20" i="139"/>
  <c r="J47" i="139" s="1"/>
  <c r="J20" i="133"/>
  <c r="J47" i="133" s="1"/>
  <c r="J20" i="134"/>
  <c r="J47" i="134" s="1"/>
  <c r="J20" i="95"/>
  <c r="J20" i="135"/>
  <c r="J20" i="136"/>
  <c r="J20" i="94"/>
  <c r="J20" i="138"/>
  <c r="J47" i="138" s="1"/>
  <c r="J20" i="118"/>
  <c r="J47" i="118" s="1"/>
  <c r="J20" i="137"/>
  <c r="J47" i="137" s="1"/>
  <c r="J20" i="146"/>
  <c r="J20" i="119"/>
  <c r="J47" i="119" s="1"/>
  <c r="J17" i="54"/>
  <c r="C17" i="54"/>
  <c r="C17" i="139"/>
  <c r="C44" i="139" s="1"/>
  <c r="C17" i="133"/>
  <c r="C44" i="133" s="1"/>
  <c r="C17" i="137"/>
  <c r="C44" i="137" s="1"/>
  <c r="C17" i="138"/>
  <c r="C44" i="138" s="1"/>
  <c r="C17" i="167"/>
  <c r="C44" i="167" s="1"/>
  <c r="C17" i="118"/>
  <c r="C44" i="118" s="1"/>
  <c r="C17" i="136"/>
  <c r="C17" i="134"/>
  <c r="C44" i="134" s="1"/>
  <c r="C17" i="95"/>
  <c r="C17" i="119"/>
  <c r="C44" i="119" s="1"/>
  <c r="C17" i="135"/>
  <c r="C17" i="146"/>
  <c r="C17" i="94"/>
  <c r="Q14" i="54"/>
  <c r="Q14" i="133"/>
  <c r="Q41" i="133" s="1"/>
  <c r="Q14" i="139"/>
  <c r="Q41" i="139" s="1"/>
  <c r="Q14" i="134"/>
  <c r="Q41" i="134" s="1"/>
  <c r="Q14" i="167"/>
  <c r="Q41" i="167" s="1"/>
  <c r="Q14" i="119"/>
  <c r="Q41" i="119" s="1"/>
  <c r="Q14" i="138"/>
  <c r="Q41" i="138" s="1"/>
  <c r="Q14" i="94"/>
  <c r="Q14" i="135"/>
  <c r="Q14" i="136"/>
  <c r="Q14" i="118"/>
  <c r="Q41" i="118" s="1"/>
  <c r="Q14" i="95"/>
  <c r="Q14" i="137"/>
  <c r="Q41" i="137" s="1"/>
  <c r="AH11" i="54"/>
  <c r="AH11" i="167"/>
  <c r="AH38" i="167" s="1"/>
  <c r="AH11" i="133"/>
  <c r="AH38" i="133" s="1"/>
  <c r="AH11" i="137"/>
  <c r="AH38" i="137" s="1"/>
  <c r="AH11" i="139"/>
  <c r="AH38" i="139" s="1"/>
  <c r="AH11" i="118"/>
  <c r="AH38" i="118" s="1"/>
  <c r="AH11" i="138"/>
  <c r="AH38" i="138" s="1"/>
  <c r="AH11" i="136"/>
  <c r="AH11" i="95"/>
  <c r="AH11" i="135"/>
  <c r="AH11" i="134"/>
  <c r="AH38" i="134" s="1"/>
  <c r="K11" i="154"/>
  <c r="AH11" i="94"/>
  <c r="AH11" i="119"/>
  <c r="AH38" i="119" s="1"/>
  <c r="H11" i="54"/>
  <c r="H11" i="167"/>
  <c r="H38" i="167" s="1"/>
  <c r="H11" i="139"/>
  <c r="H38" i="139" s="1"/>
  <c r="H11" i="134"/>
  <c r="H38" i="134" s="1"/>
  <c r="H11" i="137"/>
  <c r="H38" i="137" s="1"/>
  <c r="H11" i="135"/>
  <c r="H11" i="119"/>
  <c r="H38" i="119" s="1"/>
  <c r="H11" i="133"/>
  <c r="H38" i="133" s="1"/>
  <c r="H11" i="146"/>
  <c r="H11" i="118"/>
  <c r="H38" i="118" s="1"/>
  <c r="H11" i="138"/>
  <c r="H38" i="138" s="1"/>
  <c r="H11" i="136"/>
  <c r="H11" i="94"/>
  <c r="H11" i="95"/>
  <c r="O8" i="54"/>
  <c r="AJ19" i="54"/>
  <c r="AJ8" i="133"/>
  <c r="AJ35" i="133" s="1"/>
  <c r="AJ8" i="139"/>
  <c r="AJ35" i="139" s="1"/>
  <c r="AJ8" i="138"/>
  <c r="AJ35" i="138" s="1"/>
  <c r="AJ8" i="137"/>
  <c r="AJ35" i="137" s="1"/>
  <c r="AJ8" i="167"/>
  <c r="AJ35" i="167" s="1"/>
  <c r="AJ8" i="134"/>
  <c r="AJ35" i="134" s="1"/>
  <c r="AJ8" i="119"/>
  <c r="AJ35" i="119" s="1"/>
  <c r="AJ8" i="95"/>
  <c r="AJ8" i="94"/>
  <c r="AJ8" i="118"/>
  <c r="AJ35" i="118" s="1"/>
  <c r="AJ8" i="136"/>
  <c r="M8" i="154"/>
  <c r="AJ8" i="135"/>
  <c r="T19" i="54"/>
  <c r="T8" i="133"/>
  <c r="T35" i="133" s="1"/>
  <c r="T8" i="138"/>
  <c r="T35" i="138" s="1"/>
  <c r="T8" i="137"/>
  <c r="T35" i="137" s="1"/>
  <c r="T8" i="167"/>
  <c r="T35" i="167" s="1"/>
  <c r="T8" i="134"/>
  <c r="T35" i="134" s="1"/>
  <c r="T8" i="119"/>
  <c r="T35" i="119" s="1"/>
  <c r="T8" i="136"/>
  <c r="T8" i="139"/>
  <c r="T35" i="139" s="1"/>
  <c r="T8" i="118"/>
  <c r="T35" i="118" s="1"/>
  <c r="T8" i="135"/>
  <c r="T8" i="95"/>
  <c r="T8" i="94"/>
  <c r="D8" i="133"/>
  <c r="D35" i="133" s="1"/>
  <c r="D8" i="167"/>
  <c r="D35" i="167" s="1"/>
  <c r="D8" i="138"/>
  <c r="D35" i="138" s="1"/>
  <c r="D8" i="137"/>
  <c r="D35" i="137" s="1"/>
  <c r="D8" i="134"/>
  <c r="D35" i="134" s="1"/>
  <c r="D8" i="139"/>
  <c r="D35" i="139" s="1"/>
  <c r="D8" i="118"/>
  <c r="D35" i="118" s="1"/>
  <c r="D8" i="146"/>
  <c r="D8" i="135"/>
  <c r="D8" i="94"/>
  <c r="D8" i="95"/>
  <c r="D8" i="136"/>
  <c r="D8" i="119"/>
  <c r="D35" i="119" s="1"/>
  <c r="AY14" i="54"/>
  <c r="AY14" i="118"/>
  <c r="AY41" i="118" s="1"/>
  <c r="AY14" i="138"/>
  <c r="AY41" i="138" s="1"/>
  <c r="AY14" i="95"/>
  <c r="AY14" i="136"/>
  <c r="AY14" i="119"/>
  <c r="AY41" i="119" s="1"/>
  <c r="AB14" i="154"/>
  <c r="AY14" i="135"/>
  <c r="AY14" i="137"/>
  <c r="AY41" i="137" s="1"/>
  <c r="AY14" i="94"/>
  <c r="AW29" i="138"/>
  <c r="AW56" i="138" s="1"/>
  <c r="AW29" i="118"/>
  <c r="AW56" i="118" s="1"/>
  <c r="AW29" i="135"/>
  <c r="Z29" i="154"/>
  <c r="AW29" i="95"/>
  <c r="AW29" i="136"/>
  <c r="AW29" i="137"/>
  <c r="AW56" i="137" s="1"/>
  <c r="AW29" i="94"/>
  <c r="AW29" i="119"/>
  <c r="AW56" i="119" s="1"/>
  <c r="AU20" i="54"/>
  <c r="AU20" i="118"/>
  <c r="AU47" i="118" s="1"/>
  <c r="AU20" i="119"/>
  <c r="AU47" i="119" s="1"/>
  <c r="AU20" i="95"/>
  <c r="AU20" i="136"/>
  <c r="AU20" i="94"/>
  <c r="X20" i="154"/>
  <c r="AU20" i="135"/>
  <c r="AU20" i="138"/>
  <c r="AU47" i="138" s="1"/>
  <c r="AU20" i="137"/>
  <c r="AU47" i="137" s="1"/>
  <c r="BW27" i="118"/>
  <c r="BW54" i="118" s="1"/>
  <c r="BW27" i="137"/>
  <c r="BW54" i="137" s="1"/>
  <c r="BW27" i="138"/>
  <c r="BW54" i="138" s="1"/>
  <c r="BW27" i="95"/>
  <c r="AZ27" i="154"/>
  <c r="BW27" i="119"/>
  <c r="BW54" i="119" s="1"/>
  <c r="BW27" i="136"/>
  <c r="BW27" i="94"/>
  <c r="BW27" i="135"/>
  <c r="BP25" i="119"/>
  <c r="BP52" i="119" s="1"/>
  <c r="BP25" i="118"/>
  <c r="BP52" i="118" s="1"/>
  <c r="BP25" i="94"/>
  <c r="BP25" i="138"/>
  <c r="BP52" i="138" s="1"/>
  <c r="BP25" i="95"/>
  <c r="AS25" i="154"/>
  <c r="BP25" i="137"/>
  <c r="BP52" i="137" s="1"/>
  <c r="BP25" i="136"/>
  <c r="BP25" i="135"/>
  <c r="DF23" i="138"/>
  <c r="DF50" i="138" s="1"/>
  <c r="DF23" i="137"/>
  <c r="DF50" i="137" s="1"/>
  <c r="DF23" i="118"/>
  <c r="DF50" i="118" s="1"/>
  <c r="CI23" i="154"/>
  <c r="DF23" i="136"/>
  <c r="DF23" i="119"/>
  <c r="DF50" i="119" s="1"/>
  <c r="DF23" i="135"/>
  <c r="DF23" i="95"/>
  <c r="DF23" i="94"/>
  <c r="DX27" i="138"/>
  <c r="DX54" i="138" s="1"/>
  <c r="DX27" i="95"/>
  <c r="DX27" i="137"/>
  <c r="DX54" i="137" s="1"/>
  <c r="DX27" i="136"/>
  <c r="DX27" i="135"/>
  <c r="DA27" i="154"/>
  <c r="DX27" i="94"/>
  <c r="DX27" i="119"/>
  <c r="DX54" i="119" s="1"/>
  <c r="DX27" i="118"/>
  <c r="DX54" i="118" s="1"/>
  <c r="DW25" i="138"/>
  <c r="DW52" i="138" s="1"/>
  <c r="DW25" i="119"/>
  <c r="DW52" i="119" s="1"/>
  <c r="DW25" i="137"/>
  <c r="DW52" i="137" s="1"/>
  <c r="DW25" i="136"/>
  <c r="DW25" i="95"/>
  <c r="DW25" i="94"/>
  <c r="DW25" i="135"/>
  <c r="DW25" i="118"/>
  <c r="DW52" i="118" s="1"/>
  <c r="CZ25" i="154"/>
  <c r="EE25" i="138"/>
  <c r="EE52" i="138" s="1"/>
  <c r="EE25" i="118"/>
  <c r="EE52" i="118" s="1"/>
  <c r="EE25" i="136"/>
  <c r="EE25" i="119"/>
  <c r="EE52" i="119" s="1"/>
  <c r="EE25" i="95"/>
  <c r="EE25" i="137"/>
  <c r="EE52" i="137" s="1"/>
  <c r="DH25" i="154"/>
  <c r="EE25" i="135"/>
  <c r="EE25" i="94"/>
  <c r="EL29" i="119"/>
  <c r="EL56" i="119" s="1"/>
  <c r="EL29" i="138"/>
  <c r="EL56" i="138" s="1"/>
  <c r="EL29" i="118"/>
  <c r="EL56" i="118" s="1"/>
  <c r="EL29" i="95"/>
  <c r="EL29" i="137"/>
  <c r="EL56" i="137" s="1"/>
  <c r="EL29" i="135"/>
  <c r="EL29" i="136"/>
  <c r="DO29" i="154"/>
  <c r="EL29" i="94"/>
  <c r="EQ29" i="137"/>
  <c r="EQ56" i="137" s="1"/>
  <c r="EQ29" i="136"/>
  <c r="EQ29" i="119"/>
  <c r="EQ56" i="119" s="1"/>
  <c r="EQ29" i="118"/>
  <c r="EQ56" i="118" s="1"/>
  <c r="EQ29" i="138"/>
  <c r="EQ56" i="138" s="1"/>
  <c r="EQ29" i="94"/>
  <c r="EQ29" i="135"/>
  <c r="EQ29" i="95"/>
  <c r="ER25" i="119"/>
  <c r="ER52" i="119" s="1"/>
  <c r="ER25" i="95"/>
  <c r="ER25" i="138"/>
  <c r="ER52" i="138" s="1"/>
  <c r="ER25" i="118"/>
  <c r="ER52" i="118" s="1"/>
  <c r="ER25" i="94"/>
  <c r="ER25" i="137"/>
  <c r="ER52" i="137" s="1"/>
  <c r="ER25" i="136"/>
  <c r="ER25" i="135"/>
  <c r="CT14" i="156"/>
  <c r="CT41" i="156" s="1"/>
  <c r="CT14" i="158"/>
  <c r="CT41" i="158" s="1"/>
  <c r="CT14" i="157"/>
  <c r="CT41" i="157" s="1"/>
  <c r="CT14" i="155"/>
  <c r="CT41" i="155" s="1"/>
  <c r="EF21" i="118"/>
  <c r="EF48" i="118" s="1"/>
  <c r="EF21" i="95"/>
  <c r="EF21" i="136"/>
  <c r="EF21" i="135"/>
  <c r="EF21" i="137"/>
  <c r="EF48" i="137" s="1"/>
  <c r="EF21" i="119"/>
  <c r="EF48" i="119" s="1"/>
  <c r="DI21" i="154"/>
  <c r="EF21" i="94"/>
  <c r="EF21" i="138"/>
  <c r="EF48" i="138" s="1"/>
  <c r="EC27" i="119"/>
  <c r="EC54" i="119" s="1"/>
  <c r="EC27" i="138"/>
  <c r="EC54" i="138" s="1"/>
  <c r="EC27" i="118"/>
  <c r="EC54" i="118" s="1"/>
  <c r="EC27" i="135"/>
  <c r="EC27" i="95"/>
  <c r="EC27" i="137"/>
  <c r="EC54" i="137" s="1"/>
  <c r="EC27" i="94"/>
  <c r="DF27" i="154"/>
  <c r="EC27" i="136"/>
  <c r="EN29" i="94"/>
  <c r="EN29" i="138"/>
  <c r="EN56" i="138" s="1"/>
  <c r="DQ29" i="154"/>
  <c r="EN29" i="135"/>
  <c r="EN29" i="136"/>
  <c r="EN29" i="119"/>
  <c r="EN56" i="119" s="1"/>
  <c r="EN29" i="95"/>
  <c r="EN29" i="137"/>
  <c r="EN56" i="137" s="1"/>
  <c r="EN29" i="118"/>
  <c r="EN56" i="118" s="1"/>
  <c r="CI18" i="138"/>
  <c r="CI45" i="138" s="1"/>
  <c r="CI18" i="94"/>
  <c r="BL18" i="154"/>
  <c r="CI18" i="118"/>
  <c r="CI45" i="118" s="1"/>
  <c r="CI18" i="119"/>
  <c r="CI45" i="119" s="1"/>
  <c r="CI18" i="95"/>
  <c r="CI18" i="135"/>
  <c r="CI18" i="136"/>
  <c r="CI18" i="137"/>
  <c r="CI45" i="137" s="1"/>
  <c r="EB23" i="95"/>
  <c r="EB23" i="135"/>
  <c r="EB23" i="136"/>
  <c r="EB23" i="94"/>
  <c r="EB23" i="118"/>
  <c r="EB50" i="118" s="1"/>
  <c r="EB23" i="119"/>
  <c r="EB50" i="119" s="1"/>
  <c r="DE23" i="154"/>
  <c r="EB23" i="138"/>
  <c r="EB50" i="138" s="1"/>
  <c r="EB23" i="137"/>
  <c r="EB50" i="137" s="1"/>
  <c r="CD18" i="138"/>
  <c r="CD45" i="138" s="1"/>
  <c r="CD18" i="137"/>
  <c r="CD45" i="137" s="1"/>
  <c r="CD18" i="119"/>
  <c r="CD45" i="119" s="1"/>
  <c r="CD18" i="136"/>
  <c r="CD18" i="94"/>
  <c r="CD18" i="118"/>
  <c r="CD45" i="118" s="1"/>
  <c r="CD18" i="95"/>
  <c r="CD18" i="135"/>
  <c r="BG18" i="154"/>
  <c r="CS23" i="118"/>
  <c r="CS50" i="118" s="1"/>
  <c r="BV23" i="154"/>
  <c r="CS23" i="95"/>
  <c r="CS23" i="94"/>
  <c r="CS23" i="138"/>
  <c r="CS50" i="138" s="1"/>
  <c r="CS23" i="136"/>
  <c r="CS23" i="135"/>
  <c r="CS23" i="119"/>
  <c r="CS50" i="119" s="1"/>
  <c r="CS23" i="137"/>
  <c r="CS50" i="137" s="1"/>
  <c r="BM15" i="138"/>
  <c r="BM42" i="138" s="1"/>
  <c r="BM15" i="137"/>
  <c r="BM42" i="137" s="1"/>
  <c r="BM15" i="118"/>
  <c r="BM42" i="118" s="1"/>
  <c r="BM15" i="95"/>
  <c r="BM15" i="119"/>
  <c r="BM42" i="119" s="1"/>
  <c r="BM15" i="135"/>
  <c r="BM15" i="94"/>
  <c r="BM15" i="136"/>
  <c r="AP15" i="154"/>
  <c r="CM18" i="154"/>
  <c r="DJ18" i="138"/>
  <c r="DJ45" i="138" s="1"/>
  <c r="DJ18" i="119"/>
  <c r="DJ45" i="119" s="1"/>
  <c r="DJ18" i="95"/>
  <c r="DJ18" i="137"/>
  <c r="DJ45" i="137" s="1"/>
  <c r="DJ18" i="94"/>
  <c r="DJ18" i="135"/>
  <c r="DJ18" i="136"/>
  <c r="DJ18" i="118"/>
  <c r="DJ45" i="118" s="1"/>
  <c r="AP18" i="156"/>
  <c r="AP45" i="156" s="1"/>
  <c r="AP18" i="155"/>
  <c r="AP45" i="155" s="1"/>
  <c r="AP18" i="157"/>
  <c r="AP45" i="157" s="1"/>
  <c r="AP18" i="158"/>
  <c r="AP45" i="158" s="1"/>
  <c r="BN15" i="138"/>
  <c r="BN42" i="138" s="1"/>
  <c r="BN15" i="137"/>
  <c r="BN42" i="137" s="1"/>
  <c r="BN15" i="118"/>
  <c r="BN42" i="118" s="1"/>
  <c r="BN15" i="95"/>
  <c r="BN15" i="136"/>
  <c r="AQ15" i="154"/>
  <c r="BN15" i="135"/>
  <c r="BN15" i="94"/>
  <c r="BN15" i="119"/>
  <c r="BN42" i="119" s="1"/>
  <c r="CP15" i="157"/>
  <c r="CP42" i="157" s="1"/>
  <c r="CP15" i="156"/>
  <c r="CP42" i="156" s="1"/>
  <c r="CP15" i="155"/>
  <c r="CP42" i="155" s="1"/>
  <c r="CP15" i="158"/>
  <c r="CP42" i="158" s="1"/>
  <c r="AR15" i="157"/>
  <c r="AR42" i="157" s="1"/>
  <c r="AR15" i="158"/>
  <c r="AR42" i="158" s="1"/>
  <c r="AR15" i="155"/>
  <c r="AR42" i="155" s="1"/>
  <c r="AR15" i="156"/>
  <c r="AR42" i="156" s="1"/>
  <c r="CL17" i="158"/>
  <c r="CL44" i="158" s="1"/>
  <c r="CL17" i="155"/>
  <c r="CL44" i="155" s="1"/>
  <c r="CL17" i="156"/>
  <c r="CL44" i="156" s="1"/>
  <c r="CL17" i="157"/>
  <c r="CL44" i="157" s="1"/>
  <c r="CG18" i="118"/>
  <c r="CG45" i="118" s="1"/>
  <c r="CG18" i="95"/>
  <c r="CG18" i="138"/>
  <c r="CG45" i="138" s="1"/>
  <c r="CG18" i="137"/>
  <c r="CG45" i="137" s="1"/>
  <c r="CG18" i="94"/>
  <c r="CG18" i="135"/>
  <c r="CG18" i="136"/>
  <c r="BJ18" i="154"/>
  <c r="CG18" i="119"/>
  <c r="CG45" i="119" s="1"/>
  <c r="FB12" i="138"/>
  <c r="FB39" i="138" s="1"/>
  <c r="FB12" i="137"/>
  <c r="FB39" i="137" s="1"/>
  <c r="FB12" i="119"/>
  <c r="FB39" i="119" s="1"/>
  <c r="FB12" i="94"/>
  <c r="FB12" i="95"/>
  <c r="FB12" i="136"/>
  <c r="FB12" i="118"/>
  <c r="FB39" i="118" s="1"/>
  <c r="FB12" i="135"/>
  <c r="DP21" i="118"/>
  <c r="DP48" i="118" s="1"/>
  <c r="DP21" i="138"/>
  <c r="DP48" i="138" s="1"/>
  <c r="DP21" i="119"/>
  <c r="DP48" i="119" s="1"/>
  <c r="CS21" i="154"/>
  <c r="DP21" i="137"/>
  <c r="DP48" i="137" s="1"/>
  <c r="DP21" i="94"/>
  <c r="DP21" i="135"/>
  <c r="DP21" i="136"/>
  <c r="DP21" i="95"/>
  <c r="DH15" i="138"/>
  <c r="DH42" i="138" s="1"/>
  <c r="DH15" i="137"/>
  <c r="DH42" i="137" s="1"/>
  <c r="DH15" i="95"/>
  <c r="DH15" i="119"/>
  <c r="DH42" i="119" s="1"/>
  <c r="DH15" i="118"/>
  <c r="DH42" i="118" s="1"/>
  <c r="CK15" i="154"/>
  <c r="DH15" i="136"/>
  <c r="DH15" i="94"/>
  <c r="DH15" i="135"/>
  <c r="BC27" i="157"/>
  <c r="BC54" i="157" s="1"/>
  <c r="BC27" i="158"/>
  <c r="BC54" i="158" s="1"/>
  <c r="BC27" i="155"/>
  <c r="BC54" i="155" s="1"/>
  <c r="BC27" i="156"/>
  <c r="BC54" i="156" s="1"/>
  <c r="BX14" i="155"/>
  <c r="BX41" i="155" s="1"/>
  <c r="BX14" i="157"/>
  <c r="BX41" i="157" s="1"/>
  <c r="BX14" i="158"/>
  <c r="BX41" i="158" s="1"/>
  <c r="BX14" i="156"/>
  <c r="BX41" i="156" s="1"/>
  <c r="CS15" i="138"/>
  <c r="CS42" i="138" s="1"/>
  <c r="CS15" i="137"/>
  <c r="CS42" i="137" s="1"/>
  <c r="CS15" i="136"/>
  <c r="CS15" i="118"/>
  <c r="CS42" i="118" s="1"/>
  <c r="CS15" i="119"/>
  <c r="CS42" i="119" s="1"/>
  <c r="CS15" i="135"/>
  <c r="CS15" i="94"/>
  <c r="CS15" i="95"/>
  <c r="BV15" i="154"/>
  <c r="CB20" i="156"/>
  <c r="CB47" i="156" s="1"/>
  <c r="CB20" i="158"/>
  <c r="CB47" i="158" s="1"/>
  <c r="CB20" i="155"/>
  <c r="CB47" i="155" s="1"/>
  <c r="CB20" i="157"/>
  <c r="CB47" i="157" s="1"/>
  <c r="BR27" i="157"/>
  <c r="BR54" i="157" s="1"/>
  <c r="BR27" i="155"/>
  <c r="BR54" i="155" s="1"/>
  <c r="BR27" i="156"/>
  <c r="BR54" i="156" s="1"/>
  <c r="BR27" i="158"/>
  <c r="BR54" i="158" s="1"/>
  <c r="EO12" i="138"/>
  <c r="EO39" i="138" s="1"/>
  <c r="EO12" i="95"/>
  <c r="DR12" i="154"/>
  <c r="EO12" i="119"/>
  <c r="EO39" i="119" s="1"/>
  <c r="EO12" i="136"/>
  <c r="EO12" i="118"/>
  <c r="EO39" i="118" s="1"/>
  <c r="EO12" i="135"/>
  <c r="EO12" i="94"/>
  <c r="EO12" i="137"/>
  <c r="EO39" i="137" s="1"/>
  <c r="DB15" i="137"/>
  <c r="DB42" i="137" s="1"/>
  <c r="CE15" i="154"/>
  <c r="DB15" i="118"/>
  <c r="DB42" i="118" s="1"/>
  <c r="DB15" i="136"/>
  <c r="DB15" i="119"/>
  <c r="DB42" i="119" s="1"/>
  <c r="DB15" i="138"/>
  <c r="DB42" i="138" s="1"/>
  <c r="DB15" i="94"/>
  <c r="DB15" i="95"/>
  <c r="DB15" i="135"/>
  <c r="DL12" i="155"/>
  <c r="DL39" i="155" s="1"/>
  <c r="DL12" i="156"/>
  <c r="DL39" i="156" s="1"/>
  <c r="DL12" i="158"/>
  <c r="DL39" i="158" s="1"/>
  <c r="DL12" i="157"/>
  <c r="DL39" i="157" s="1"/>
  <c r="BE20" i="158"/>
  <c r="BE47" i="158" s="1"/>
  <c r="BE20" i="157"/>
  <c r="BE47" i="157" s="1"/>
  <c r="BE20" i="155"/>
  <c r="BE47" i="155" s="1"/>
  <c r="BE20" i="156"/>
  <c r="BE47" i="156" s="1"/>
  <c r="FE29" i="138"/>
  <c r="FE56" i="138" s="1"/>
  <c r="FE29" i="119"/>
  <c r="FE56" i="119" s="1"/>
  <c r="FE29" i="95"/>
  <c r="FE29" i="118"/>
  <c r="FE56" i="118" s="1"/>
  <c r="FE29" i="135"/>
  <c r="FE29" i="137"/>
  <c r="FE56" i="137" s="1"/>
  <c r="FE29" i="136"/>
  <c r="FE29" i="94"/>
  <c r="DN20" i="157"/>
  <c r="DN47" i="157" s="1"/>
  <c r="DN20" i="156"/>
  <c r="DN47" i="156" s="1"/>
  <c r="DN20" i="155"/>
  <c r="DN47" i="155" s="1"/>
  <c r="DN20" i="158"/>
  <c r="DN47" i="158" s="1"/>
  <c r="EH15" i="138"/>
  <c r="EH42" i="138" s="1"/>
  <c r="EH15" i="137"/>
  <c r="EH42" i="137" s="1"/>
  <c r="DK15" i="154"/>
  <c r="EH15" i="118"/>
  <c r="EH42" i="118" s="1"/>
  <c r="EH15" i="95"/>
  <c r="EH15" i="119"/>
  <c r="EH42" i="119" s="1"/>
  <c r="EH15" i="135"/>
  <c r="EH15" i="94"/>
  <c r="EH15" i="136"/>
  <c r="CE21" i="95"/>
  <c r="CE21" i="135"/>
  <c r="CE21" i="136"/>
  <c r="CE21" i="94"/>
  <c r="BH21" i="154"/>
  <c r="CE21" i="138"/>
  <c r="CE48" i="138" s="1"/>
  <c r="CE21" i="118"/>
  <c r="CE48" i="118" s="1"/>
  <c r="CE21" i="119"/>
  <c r="CE48" i="119" s="1"/>
  <c r="CE21" i="137"/>
  <c r="CE48" i="137" s="1"/>
  <c r="CS12" i="135"/>
  <c r="CS12" i="119"/>
  <c r="CS39" i="119" s="1"/>
  <c r="CS12" i="118"/>
  <c r="CS39" i="118" s="1"/>
  <c r="CS12" i="95"/>
  <c r="BV12" i="154"/>
  <c r="CS12" i="138"/>
  <c r="CS39" i="138" s="1"/>
  <c r="CS12" i="136"/>
  <c r="CS12" i="137"/>
  <c r="CS39" i="137" s="1"/>
  <c r="CS12" i="94"/>
  <c r="AS20" i="137"/>
  <c r="AS47" i="137" s="1"/>
  <c r="AS20" i="138"/>
  <c r="AS47" i="138" s="1"/>
  <c r="V20" i="154"/>
  <c r="AS20" i="135"/>
  <c r="AS20" i="119"/>
  <c r="AS47" i="119" s="1"/>
  <c r="AS20" i="118"/>
  <c r="AS47" i="118" s="1"/>
  <c r="AS20" i="95"/>
  <c r="AS20" i="94"/>
  <c r="AS20" i="136"/>
  <c r="AS20" i="54"/>
  <c r="DI15" i="157"/>
  <c r="DI42" i="157" s="1"/>
  <c r="DI15" i="158"/>
  <c r="DI42" i="158" s="1"/>
  <c r="DI15" i="156"/>
  <c r="DI42" i="156" s="1"/>
  <c r="DI15" i="155"/>
  <c r="DI42" i="155" s="1"/>
  <c r="CU29" i="156"/>
  <c r="CU56" i="156" s="1"/>
  <c r="CU29" i="155"/>
  <c r="CU56" i="155" s="1"/>
  <c r="CU29" i="157"/>
  <c r="CU56" i="157" s="1"/>
  <c r="CU29" i="158"/>
  <c r="CU56" i="158" s="1"/>
  <c r="DS12" i="158"/>
  <c r="DS39" i="158" s="1"/>
  <c r="DS12" i="156"/>
  <c r="DS39" i="156" s="1"/>
  <c r="DS12" i="155"/>
  <c r="DS39" i="155" s="1"/>
  <c r="DS12" i="157"/>
  <c r="DS39" i="157" s="1"/>
  <c r="FC18" i="137"/>
  <c r="FC45" i="137" s="1"/>
  <c r="FC18" i="118"/>
  <c r="FC45" i="118" s="1"/>
  <c r="FC18" i="95"/>
  <c r="FC18" i="138"/>
  <c r="FC45" i="138" s="1"/>
  <c r="FC18" i="119"/>
  <c r="FC45" i="119" s="1"/>
  <c r="FC18" i="136"/>
  <c r="FC18" i="135"/>
  <c r="FC18" i="94"/>
  <c r="DG11" i="156"/>
  <c r="DG38" i="156" s="1"/>
  <c r="DG11" i="158"/>
  <c r="DG38" i="158" s="1"/>
  <c r="DG11" i="155"/>
  <c r="DG38" i="155" s="1"/>
  <c r="DG11" i="157"/>
  <c r="DG38" i="157" s="1"/>
  <c r="BT23" i="155"/>
  <c r="BT50" i="155" s="1"/>
  <c r="BT23" i="156"/>
  <c r="BT50" i="156" s="1"/>
  <c r="BT23" i="158"/>
  <c r="BT50" i="158" s="1"/>
  <c r="BT23" i="157"/>
  <c r="BT50" i="157" s="1"/>
  <c r="AG25" i="155"/>
  <c r="AG52" i="155" s="1"/>
  <c r="AG25" i="156"/>
  <c r="AG52" i="156" s="1"/>
  <c r="AG25" i="158"/>
  <c r="AG52" i="158" s="1"/>
  <c r="AG25" i="157"/>
  <c r="AG52" i="157" s="1"/>
  <c r="BV29" i="137"/>
  <c r="BV56" i="137" s="1"/>
  <c r="BV29" i="138"/>
  <c r="BV56" i="138" s="1"/>
  <c r="BV29" i="136"/>
  <c r="BV29" i="119"/>
  <c r="BV56" i="119" s="1"/>
  <c r="BV29" i="135"/>
  <c r="AY29" i="154"/>
  <c r="BV29" i="95"/>
  <c r="BV29" i="118"/>
  <c r="BV56" i="118" s="1"/>
  <c r="BV29" i="94"/>
  <c r="BQ21" i="138"/>
  <c r="BQ48" i="138" s="1"/>
  <c r="BQ21" i="119"/>
  <c r="BQ48" i="119" s="1"/>
  <c r="BQ21" i="135"/>
  <c r="BQ21" i="137"/>
  <c r="BQ48" i="137" s="1"/>
  <c r="BQ21" i="118"/>
  <c r="BQ48" i="118" s="1"/>
  <c r="BQ21" i="136"/>
  <c r="BQ21" i="94"/>
  <c r="AT21" i="154"/>
  <c r="BQ21" i="95"/>
  <c r="BW18" i="138"/>
  <c r="BW45" i="138" s="1"/>
  <c r="BW18" i="118"/>
  <c r="BW45" i="118" s="1"/>
  <c r="BW18" i="135"/>
  <c r="BW18" i="119"/>
  <c r="BW45" i="119" s="1"/>
  <c r="AZ18" i="154"/>
  <c r="BW18" i="136"/>
  <c r="BW18" i="95"/>
  <c r="BW18" i="94"/>
  <c r="BW18" i="137"/>
  <c r="BW45" i="137" s="1"/>
  <c r="AH21" i="158"/>
  <c r="AH48" i="158" s="1"/>
  <c r="AH21" i="156"/>
  <c r="AH48" i="156" s="1"/>
  <c r="AH21" i="157"/>
  <c r="AH48" i="157" s="1"/>
  <c r="AH21" i="155"/>
  <c r="AH48" i="155" s="1"/>
  <c r="CG9" i="156"/>
  <c r="CG36" i="156" s="1"/>
  <c r="CG9" i="158"/>
  <c r="CG36" i="158" s="1"/>
  <c r="CG9" i="157"/>
  <c r="CG36" i="157" s="1"/>
  <c r="CG9" i="155"/>
  <c r="CG36" i="155" s="1"/>
  <c r="CO9" i="155"/>
  <c r="CO36" i="155" s="1"/>
  <c r="CO9" i="157"/>
  <c r="CO36" i="157" s="1"/>
  <c r="CO9" i="158"/>
  <c r="CO36" i="158" s="1"/>
  <c r="CO9" i="156"/>
  <c r="CO36" i="156" s="1"/>
  <c r="DH12" i="119"/>
  <c r="DH39" i="119" s="1"/>
  <c r="DH12" i="94"/>
  <c r="DH12" i="118"/>
  <c r="DH39" i="118" s="1"/>
  <c r="DH12" i="137"/>
  <c r="DH39" i="137" s="1"/>
  <c r="DH12" i="135"/>
  <c r="DH12" i="138"/>
  <c r="DH39" i="138" s="1"/>
  <c r="DH12" i="95"/>
  <c r="CK12" i="154"/>
  <c r="DH12" i="136"/>
  <c r="CC29" i="138"/>
  <c r="CC56" i="138" s="1"/>
  <c r="CC29" i="137"/>
  <c r="CC56" i="137" s="1"/>
  <c r="CC29" i="119"/>
  <c r="CC56" i="119" s="1"/>
  <c r="CC29" i="135"/>
  <c r="CC29" i="95"/>
  <c r="CC29" i="94"/>
  <c r="BF29" i="154"/>
  <c r="CC29" i="136"/>
  <c r="CC29" i="118"/>
  <c r="CC56" i="118" s="1"/>
  <c r="BA11" i="155"/>
  <c r="BA38" i="155" s="1"/>
  <c r="BA11" i="157"/>
  <c r="BA38" i="157" s="1"/>
  <c r="BA11" i="158"/>
  <c r="BA38" i="158" s="1"/>
  <c r="BA11" i="156"/>
  <c r="BA38" i="156" s="1"/>
  <c r="AW14" i="54"/>
  <c r="AW14" i="135"/>
  <c r="AW14" i="95"/>
  <c r="Z14" i="154"/>
  <c r="AW14" i="118"/>
  <c r="AW41" i="118" s="1"/>
  <c r="AW14" i="94"/>
  <c r="AW14" i="136"/>
  <c r="AW14" i="138"/>
  <c r="AW41" i="138" s="1"/>
  <c r="AW14" i="137"/>
  <c r="AW41" i="137" s="1"/>
  <c r="AW14" i="119"/>
  <c r="AW41" i="119" s="1"/>
  <c r="BK25" i="158"/>
  <c r="BK52" i="158" s="1"/>
  <c r="BK25" i="155"/>
  <c r="BK52" i="155" s="1"/>
  <c r="BK25" i="156"/>
  <c r="BK52" i="156" s="1"/>
  <c r="BK25" i="157"/>
  <c r="BK52" i="157" s="1"/>
  <c r="BF9" i="156"/>
  <c r="BF36" i="156" s="1"/>
  <c r="BF9" i="158"/>
  <c r="BF36" i="158" s="1"/>
  <c r="BF9" i="157"/>
  <c r="BF36" i="157" s="1"/>
  <c r="BF9" i="155"/>
  <c r="BF36" i="155" s="1"/>
  <c r="CI20" i="155"/>
  <c r="CI47" i="155" s="1"/>
  <c r="CI20" i="157"/>
  <c r="CI47" i="157" s="1"/>
  <c r="CI20" i="156"/>
  <c r="CI47" i="156" s="1"/>
  <c r="CI20" i="158"/>
  <c r="CI47" i="158" s="1"/>
  <c r="CS14" i="156"/>
  <c r="CS41" i="156" s="1"/>
  <c r="CS14" i="158"/>
  <c r="CS41" i="158" s="1"/>
  <c r="CS14" i="155"/>
  <c r="CS41" i="155" s="1"/>
  <c r="CS14" i="157"/>
  <c r="CS41" i="157" s="1"/>
  <c r="BF20" i="155"/>
  <c r="BF47" i="155" s="1"/>
  <c r="BF20" i="158"/>
  <c r="BF47" i="158" s="1"/>
  <c r="BF20" i="157"/>
  <c r="BF47" i="157" s="1"/>
  <c r="BF20" i="156"/>
  <c r="BF47" i="156" s="1"/>
  <c r="CT25" i="138"/>
  <c r="CT52" i="138" s="1"/>
  <c r="CT25" i="118"/>
  <c r="CT52" i="118" s="1"/>
  <c r="CT25" i="137"/>
  <c r="CT52" i="137" s="1"/>
  <c r="CT25" i="136"/>
  <c r="CT25" i="119"/>
  <c r="CT52" i="119" s="1"/>
  <c r="CT25" i="95"/>
  <c r="BW25" i="154"/>
  <c r="CT25" i="94"/>
  <c r="CT25" i="135"/>
  <c r="BF27" i="158"/>
  <c r="BF54" i="158" s="1"/>
  <c r="BF27" i="157"/>
  <c r="BF54" i="157" s="1"/>
  <c r="BF27" i="155"/>
  <c r="BF54" i="155" s="1"/>
  <c r="BF27" i="156"/>
  <c r="BF54" i="156" s="1"/>
  <c r="AZ17" i="54"/>
  <c r="AZ17" i="119"/>
  <c r="AZ44" i="119" s="1"/>
  <c r="AZ17" i="95"/>
  <c r="AZ17" i="137"/>
  <c r="AZ44" i="137" s="1"/>
  <c r="AZ17" i="136"/>
  <c r="AZ17" i="135"/>
  <c r="AZ17" i="118"/>
  <c r="AZ44" i="118" s="1"/>
  <c r="AC17" i="154"/>
  <c r="AZ17" i="138"/>
  <c r="AZ44" i="138" s="1"/>
  <c r="AZ17" i="94"/>
  <c r="DJ12" i="118"/>
  <c r="DJ39" i="118" s="1"/>
  <c r="CM12" i="154"/>
  <c r="DJ12" i="119"/>
  <c r="DJ39" i="119" s="1"/>
  <c r="DJ12" i="136"/>
  <c r="DJ12" i="138"/>
  <c r="DJ39" i="138" s="1"/>
  <c r="DJ12" i="137"/>
  <c r="DJ39" i="137" s="1"/>
  <c r="DJ12" i="135"/>
  <c r="DJ12" i="94"/>
  <c r="DJ12" i="95"/>
  <c r="AF21" i="156"/>
  <c r="AF48" i="156" s="1"/>
  <c r="AF21" i="158"/>
  <c r="AF48" i="158" s="1"/>
  <c r="AF21" i="155"/>
  <c r="AF48" i="155" s="1"/>
  <c r="AF21" i="157"/>
  <c r="AF48" i="157" s="1"/>
  <c r="AI9" i="155"/>
  <c r="AI36" i="155" s="1"/>
  <c r="AI9" i="158"/>
  <c r="AI36" i="158" s="1"/>
  <c r="AI9" i="156"/>
  <c r="AI36" i="156" s="1"/>
  <c r="AI9" i="157"/>
  <c r="AI36" i="157" s="1"/>
  <c r="W11" i="158"/>
  <c r="W38" i="158" s="1"/>
  <c r="W11" i="155"/>
  <c r="W38" i="155" s="1"/>
  <c r="W11" i="157"/>
  <c r="W38" i="157" s="1"/>
  <c r="W11" i="156"/>
  <c r="W38" i="156" s="1"/>
  <c r="DY12" i="138"/>
  <c r="DY39" i="138" s="1"/>
  <c r="DY12" i="119"/>
  <c r="DY39" i="119" s="1"/>
  <c r="DY12" i="118"/>
  <c r="DY39" i="118" s="1"/>
  <c r="DY12" i="94"/>
  <c r="DY12" i="137"/>
  <c r="DY39" i="137" s="1"/>
  <c r="DY12" i="136"/>
  <c r="DB12" i="154"/>
  <c r="DY12" i="95"/>
  <c r="DY12" i="135"/>
  <c r="CT20" i="156"/>
  <c r="CT47" i="156" s="1"/>
  <c r="CT20" i="158"/>
  <c r="CT47" i="158" s="1"/>
  <c r="CT20" i="157"/>
  <c r="CT47" i="157" s="1"/>
  <c r="CT20" i="155"/>
  <c r="CT47" i="155" s="1"/>
  <c r="DG20" i="158"/>
  <c r="DG47" i="158" s="1"/>
  <c r="DG20" i="155"/>
  <c r="DG47" i="155" s="1"/>
  <c r="DG20" i="156"/>
  <c r="DG47" i="156" s="1"/>
  <c r="DG20" i="157"/>
  <c r="DG47" i="157" s="1"/>
  <c r="BS27" i="157"/>
  <c r="BS54" i="157" s="1"/>
  <c r="BS27" i="156"/>
  <c r="BS54" i="156" s="1"/>
  <c r="BS27" i="158"/>
  <c r="BS54" i="158" s="1"/>
  <c r="BS27" i="155"/>
  <c r="BS54" i="155" s="1"/>
  <c r="AT17" i="155"/>
  <c r="AT44" i="155" s="1"/>
  <c r="AT17" i="156"/>
  <c r="AT44" i="156" s="1"/>
  <c r="AT17" i="158"/>
  <c r="AT44" i="158" s="1"/>
  <c r="AT17" i="157"/>
  <c r="AT44" i="157" s="1"/>
  <c r="CZ11" i="156"/>
  <c r="CZ38" i="156" s="1"/>
  <c r="CZ11" i="157"/>
  <c r="CZ38" i="157" s="1"/>
  <c r="CZ11" i="155"/>
  <c r="CZ38" i="155" s="1"/>
  <c r="CZ11" i="158"/>
  <c r="CZ38" i="158" s="1"/>
  <c r="CU27" i="156"/>
  <c r="CU54" i="156" s="1"/>
  <c r="CU27" i="158"/>
  <c r="CU54" i="158" s="1"/>
  <c r="CU27" i="155"/>
  <c r="CU54" i="155" s="1"/>
  <c r="CU27" i="157"/>
  <c r="CU54" i="157" s="1"/>
  <c r="BB27" i="157"/>
  <c r="BB54" i="157" s="1"/>
  <c r="BB27" i="155"/>
  <c r="BB54" i="155" s="1"/>
  <c r="BB27" i="156"/>
  <c r="BB54" i="156" s="1"/>
  <c r="BB27" i="158"/>
  <c r="BB54" i="158" s="1"/>
  <c r="BZ27" i="155"/>
  <c r="BZ54" i="155" s="1"/>
  <c r="BZ27" i="158"/>
  <c r="BZ54" i="158" s="1"/>
  <c r="BZ27" i="156"/>
  <c r="BZ54" i="156" s="1"/>
  <c r="BZ27" i="157"/>
  <c r="BZ54" i="157" s="1"/>
  <c r="CC14" i="156"/>
  <c r="CC41" i="156" s="1"/>
  <c r="CC14" i="158"/>
  <c r="CC41" i="158" s="1"/>
  <c r="CC14" i="155"/>
  <c r="CC41" i="155" s="1"/>
  <c r="CC14" i="157"/>
  <c r="CC41" i="157" s="1"/>
  <c r="CZ15" i="138"/>
  <c r="CZ42" i="138" s="1"/>
  <c r="CZ15" i="94"/>
  <c r="CC15" i="154"/>
  <c r="CZ15" i="136"/>
  <c r="CZ15" i="119"/>
  <c r="CZ42" i="119" s="1"/>
  <c r="CZ15" i="95"/>
  <c r="CZ15" i="135"/>
  <c r="CZ15" i="137"/>
  <c r="CZ42" i="137" s="1"/>
  <c r="CZ15" i="118"/>
  <c r="CZ42" i="118" s="1"/>
  <c r="S11" i="156"/>
  <c r="S38" i="156" s="1"/>
  <c r="S11" i="158"/>
  <c r="S38" i="158" s="1"/>
  <c r="S11" i="157"/>
  <c r="S38" i="157" s="1"/>
  <c r="S11" i="155"/>
  <c r="S38" i="155" s="1"/>
  <c r="CL29" i="157"/>
  <c r="CL56" i="157" s="1"/>
  <c r="CL29" i="158"/>
  <c r="CL56" i="158" s="1"/>
  <c r="CL29" i="155"/>
  <c r="CL56" i="155" s="1"/>
  <c r="CL29" i="156"/>
  <c r="CL56" i="156" s="1"/>
  <c r="CR29" i="95"/>
  <c r="CR29" i="137"/>
  <c r="CR56" i="137" s="1"/>
  <c r="CR29" i="94"/>
  <c r="BU29" i="154"/>
  <c r="CR29" i="138"/>
  <c r="CR56" i="138" s="1"/>
  <c r="CR29" i="119"/>
  <c r="CR56" i="119" s="1"/>
  <c r="CR29" i="135"/>
  <c r="CR29" i="136"/>
  <c r="CR29" i="118"/>
  <c r="CR56" i="118" s="1"/>
  <c r="EI15" i="137"/>
  <c r="EI42" i="137" s="1"/>
  <c r="EI15" i="138"/>
  <c r="EI42" i="138" s="1"/>
  <c r="EI15" i="118"/>
  <c r="EI42" i="118" s="1"/>
  <c r="EI15" i="95"/>
  <c r="EI15" i="119"/>
  <c r="EI42" i="119" s="1"/>
  <c r="EI15" i="136"/>
  <c r="EI15" i="135"/>
  <c r="EI15" i="94"/>
  <c r="DL15" i="154"/>
  <c r="BD23" i="156"/>
  <c r="BD50" i="156" s="1"/>
  <c r="BD23" i="155"/>
  <c r="BD50" i="155" s="1"/>
  <c r="BD23" i="157"/>
  <c r="BD50" i="157" s="1"/>
  <c r="BD23" i="158"/>
  <c r="BD50" i="158" s="1"/>
  <c r="AL11" i="156"/>
  <c r="AL38" i="156" s="1"/>
  <c r="AL11" i="155"/>
  <c r="AL38" i="155" s="1"/>
  <c r="AL11" i="157"/>
  <c r="AL38" i="157" s="1"/>
  <c r="AL11" i="158"/>
  <c r="AL38" i="158" s="1"/>
  <c r="BT12" i="156"/>
  <c r="BT39" i="156" s="1"/>
  <c r="BT12" i="157"/>
  <c r="BT39" i="157" s="1"/>
  <c r="BT12" i="155"/>
  <c r="BT39" i="155" s="1"/>
  <c r="BT12" i="158"/>
  <c r="BT39" i="158" s="1"/>
  <c r="CO21" i="156"/>
  <c r="CO48" i="156" s="1"/>
  <c r="CO21" i="158"/>
  <c r="CO48" i="158" s="1"/>
  <c r="CO21" i="157"/>
  <c r="CO48" i="157" s="1"/>
  <c r="CO21" i="155"/>
  <c r="CO48" i="155" s="1"/>
  <c r="BM18" i="158"/>
  <c r="BM45" i="158" s="1"/>
  <c r="BM18" i="155"/>
  <c r="BM45" i="155" s="1"/>
  <c r="BM18" i="157"/>
  <c r="BM45" i="157" s="1"/>
  <c r="BM18" i="156"/>
  <c r="BM45" i="156" s="1"/>
  <c r="CZ25" i="137"/>
  <c r="CZ52" i="137" s="1"/>
  <c r="CZ25" i="138"/>
  <c r="CZ52" i="138" s="1"/>
  <c r="CZ25" i="95"/>
  <c r="CZ25" i="118"/>
  <c r="CZ52" i="118" s="1"/>
  <c r="CZ25" i="119"/>
  <c r="CZ52" i="119" s="1"/>
  <c r="CZ25" i="94"/>
  <c r="CZ25" i="135"/>
  <c r="CC25" i="154"/>
  <c r="CZ25" i="136"/>
  <c r="CQ21" i="137"/>
  <c r="CQ48" i="137" s="1"/>
  <c r="CQ21" i="119"/>
  <c r="CQ48" i="119" s="1"/>
  <c r="CQ21" i="118"/>
  <c r="CQ48" i="118" s="1"/>
  <c r="CQ21" i="136"/>
  <c r="CQ21" i="135"/>
  <c r="CQ21" i="138"/>
  <c r="CQ48" i="138" s="1"/>
  <c r="CQ21" i="94"/>
  <c r="CQ21" i="95"/>
  <c r="BT21" i="154"/>
  <c r="CI25" i="138"/>
  <c r="CI52" i="138" s="1"/>
  <c r="CI25" i="137"/>
  <c r="CI52" i="137" s="1"/>
  <c r="CI25" i="119"/>
  <c r="CI52" i="119" s="1"/>
  <c r="CI25" i="94"/>
  <c r="BL25" i="154"/>
  <c r="CI25" i="95"/>
  <c r="CI25" i="135"/>
  <c r="CI25" i="136"/>
  <c r="CI25" i="118"/>
  <c r="CI52" i="118" s="1"/>
  <c r="BD27" i="155"/>
  <c r="BD54" i="155" s="1"/>
  <c r="BD27" i="158"/>
  <c r="BD54" i="158" s="1"/>
  <c r="BD27" i="157"/>
  <c r="BD54" i="157" s="1"/>
  <c r="BD27" i="156"/>
  <c r="BD54" i="156" s="1"/>
  <c r="BT29" i="156"/>
  <c r="BT56" i="156" s="1"/>
  <c r="BT29" i="158"/>
  <c r="BT56" i="158" s="1"/>
  <c r="BT29" i="155"/>
  <c r="BT56" i="155" s="1"/>
  <c r="BT29" i="157"/>
  <c r="BT56" i="157" s="1"/>
  <c r="AT29" i="119"/>
  <c r="AT56" i="119" s="1"/>
  <c r="AT29" i="137"/>
  <c r="AT56" i="137" s="1"/>
  <c r="AT29" i="138"/>
  <c r="AT56" i="138" s="1"/>
  <c r="AT29" i="136"/>
  <c r="AT29" i="118"/>
  <c r="AT56" i="118" s="1"/>
  <c r="AT29" i="135"/>
  <c r="W29" i="154"/>
  <c r="AT29" i="94"/>
  <c r="AT29" i="95"/>
  <c r="DN9" i="158"/>
  <c r="DN36" i="158" s="1"/>
  <c r="DN9" i="156"/>
  <c r="DN36" i="156" s="1"/>
  <c r="DN9" i="155"/>
  <c r="DN36" i="155" s="1"/>
  <c r="DN9" i="157"/>
  <c r="DN36" i="157" s="1"/>
  <c r="DC23" i="156"/>
  <c r="DC50" i="156" s="1"/>
  <c r="DC23" i="158"/>
  <c r="DC50" i="158" s="1"/>
  <c r="DC23" i="155"/>
  <c r="DC50" i="155" s="1"/>
  <c r="DC23" i="157"/>
  <c r="DC50" i="157" s="1"/>
  <c r="CC17" i="155"/>
  <c r="CC44" i="155" s="1"/>
  <c r="CC17" i="156"/>
  <c r="CC44" i="156" s="1"/>
  <c r="CC17" i="158"/>
  <c r="CC44" i="158" s="1"/>
  <c r="CC17" i="157"/>
  <c r="CC44" i="157" s="1"/>
  <c r="BM29" i="158"/>
  <c r="BM56" i="158" s="1"/>
  <c r="BM29" i="157"/>
  <c r="BM56" i="157" s="1"/>
  <c r="BM29" i="156"/>
  <c r="BM56" i="156" s="1"/>
  <c r="BM29" i="155"/>
  <c r="BM56" i="155" s="1"/>
  <c r="FD21" i="138"/>
  <c r="FD48" i="138" s="1"/>
  <c r="FD21" i="118"/>
  <c r="FD48" i="118" s="1"/>
  <c r="FD21" i="137"/>
  <c r="FD48" i="137" s="1"/>
  <c r="FD21" i="135"/>
  <c r="FD21" i="94"/>
  <c r="FD21" i="95"/>
  <c r="FD21" i="136"/>
  <c r="FD21" i="119"/>
  <c r="FD48" i="119" s="1"/>
  <c r="BJ18" i="118"/>
  <c r="BJ45" i="118" s="1"/>
  <c r="BJ18" i="136"/>
  <c r="BJ18" i="137"/>
  <c r="BJ45" i="137" s="1"/>
  <c r="BJ18" i="138"/>
  <c r="BJ45" i="138" s="1"/>
  <c r="BJ18" i="94"/>
  <c r="BJ18" i="135"/>
  <c r="BJ18" i="119"/>
  <c r="BJ45" i="119" s="1"/>
  <c r="AM18" i="154"/>
  <c r="BJ18" i="95"/>
  <c r="BN25" i="118"/>
  <c r="BN52" i="118" s="1"/>
  <c r="BN25" i="119"/>
  <c r="BN52" i="119" s="1"/>
  <c r="BN25" i="95"/>
  <c r="BN25" i="138"/>
  <c r="BN52" i="138" s="1"/>
  <c r="BN25" i="135"/>
  <c r="BN25" i="136"/>
  <c r="BN25" i="137"/>
  <c r="BN52" i="137" s="1"/>
  <c r="AQ25" i="154"/>
  <c r="BN25" i="94"/>
  <c r="EW25" i="138"/>
  <c r="EW52" i="138" s="1"/>
  <c r="EW25" i="137"/>
  <c r="EW52" i="137" s="1"/>
  <c r="EW25" i="118"/>
  <c r="EW52" i="118" s="1"/>
  <c r="EW25" i="136"/>
  <c r="EW25" i="94"/>
  <c r="EW25" i="95"/>
  <c r="EW25" i="135"/>
  <c r="EW25" i="119"/>
  <c r="EW52" i="119" s="1"/>
  <c r="AX17" i="158"/>
  <c r="AX44" i="158" s="1"/>
  <c r="AX17" i="155"/>
  <c r="AX44" i="155" s="1"/>
  <c r="AX17" i="156"/>
  <c r="AX44" i="156" s="1"/>
  <c r="AX17" i="157"/>
  <c r="AX44" i="157" s="1"/>
  <c r="BX9" i="156"/>
  <c r="BX36" i="156" s="1"/>
  <c r="BX9" i="158"/>
  <c r="BX36" i="158" s="1"/>
  <c r="BX9" i="155"/>
  <c r="BX36" i="155" s="1"/>
  <c r="BX9" i="157"/>
  <c r="BX36" i="157" s="1"/>
  <c r="CK17" i="158"/>
  <c r="CK44" i="158" s="1"/>
  <c r="CK17" i="156"/>
  <c r="CK44" i="156" s="1"/>
  <c r="CK17" i="155"/>
  <c r="CK44" i="155" s="1"/>
  <c r="CK17" i="157"/>
  <c r="CK44" i="157" s="1"/>
  <c r="FE15" i="138"/>
  <c r="FE42" i="138" s="1"/>
  <c r="FE15" i="137"/>
  <c r="FE42" i="137" s="1"/>
  <c r="FE15" i="136"/>
  <c r="FE15" i="95"/>
  <c r="FE15" i="135"/>
  <c r="FE15" i="119"/>
  <c r="FE42" i="119" s="1"/>
  <c r="FE15" i="118"/>
  <c r="FE42" i="118" s="1"/>
  <c r="FE15" i="94"/>
  <c r="DJ11" i="155"/>
  <c r="DJ38" i="155" s="1"/>
  <c r="DJ11" i="157"/>
  <c r="DJ38" i="157" s="1"/>
  <c r="DJ11" i="158"/>
  <c r="DJ38" i="158" s="1"/>
  <c r="DJ11" i="156"/>
  <c r="DJ38" i="156" s="1"/>
  <c r="DN15" i="154"/>
  <c r="EK15" i="94"/>
  <c r="EK15" i="137"/>
  <c r="EK42" i="137" s="1"/>
  <c r="EK15" i="118"/>
  <c r="EK42" i="118" s="1"/>
  <c r="EK15" i="136"/>
  <c r="EK15" i="138"/>
  <c r="EK42" i="138" s="1"/>
  <c r="EK15" i="119"/>
  <c r="EK42" i="119" s="1"/>
  <c r="EK15" i="95"/>
  <c r="EK15" i="135"/>
  <c r="EQ18" i="138"/>
  <c r="EQ45" i="138" s="1"/>
  <c r="EQ18" i="137"/>
  <c r="EQ45" i="137" s="1"/>
  <c r="EQ18" i="119"/>
  <c r="EQ45" i="119" s="1"/>
  <c r="EQ18" i="118"/>
  <c r="EQ45" i="118" s="1"/>
  <c r="EQ18" i="135"/>
  <c r="EQ18" i="94"/>
  <c r="EQ18" i="95"/>
  <c r="EQ18" i="136"/>
  <c r="AF27" i="139"/>
  <c r="AF54" i="139" s="1"/>
  <c r="AF27" i="167"/>
  <c r="AF54" i="167" s="1"/>
  <c r="AF27" i="133"/>
  <c r="AF54" i="133" s="1"/>
  <c r="AF27" i="138"/>
  <c r="AF54" i="138" s="1"/>
  <c r="AF27" i="118"/>
  <c r="AF54" i="118" s="1"/>
  <c r="AF27" i="136"/>
  <c r="AF27" i="137"/>
  <c r="AF54" i="137" s="1"/>
  <c r="AF27" i="135"/>
  <c r="AF27" i="95"/>
  <c r="AF27" i="94"/>
  <c r="AF27" i="119"/>
  <c r="AF54" i="119" s="1"/>
  <c r="AF27" i="134"/>
  <c r="AF54" i="134" s="1"/>
  <c r="I27" i="154"/>
  <c r="W19" i="54"/>
  <c r="I20" i="54"/>
  <c r="I20" i="167"/>
  <c r="I47" i="167" s="1"/>
  <c r="I20" i="139"/>
  <c r="I47" i="139" s="1"/>
  <c r="I20" i="133"/>
  <c r="I47" i="133" s="1"/>
  <c r="I20" i="134"/>
  <c r="I47" i="134" s="1"/>
  <c r="I20" i="119"/>
  <c r="I47" i="119" s="1"/>
  <c r="I20" i="137"/>
  <c r="I47" i="137" s="1"/>
  <c r="I20" i="95"/>
  <c r="I20" i="138"/>
  <c r="I47" i="138" s="1"/>
  <c r="I20" i="135"/>
  <c r="I20" i="146"/>
  <c r="I20" i="118"/>
  <c r="I47" i="118" s="1"/>
  <c r="I20" i="94"/>
  <c r="I20" i="136"/>
  <c r="B17" i="54"/>
  <c r="B17" i="167"/>
  <c r="B44" i="167" s="1"/>
  <c r="B17" i="139"/>
  <c r="B44" i="139" s="1"/>
  <c r="B17" i="133"/>
  <c r="B44" i="133" s="1"/>
  <c r="B17" i="138"/>
  <c r="B44" i="138" s="1"/>
  <c r="B17" i="137"/>
  <c r="B44" i="137" s="1"/>
  <c r="B17" i="134"/>
  <c r="B44" i="134" s="1"/>
  <c r="B17" i="146"/>
  <c r="B17" i="118"/>
  <c r="B44" i="118" s="1"/>
  <c r="B17" i="136"/>
  <c r="B17" i="95"/>
  <c r="B17" i="135"/>
  <c r="B17" i="119"/>
  <c r="B44" i="119" s="1"/>
  <c r="B17" i="94"/>
  <c r="P14" i="54"/>
  <c r="P14" i="139"/>
  <c r="P41" i="139" s="1"/>
  <c r="P14" i="138"/>
  <c r="P41" i="138" s="1"/>
  <c r="P14" i="137"/>
  <c r="P41" i="137" s="1"/>
  <c r="P14" i="167"/>
  <c r="P41" i="167" s="1"/>
  <c r="P14" i="133"/>
  <c r="P41" i="133" s="1"/>
  <c r="P14" i="94"/>
  <c r="P14" i="135"/>
  <c r="P14" i="136"/>
  <c r="P14" i="118"/>
  <c r="P41" i="118" s="1"/>
  <c r="P14" i="95"/>
  <c r="P14" i="119"/>
  <c r="P41" i="119" s="1"/>
  <c r="P14" i="134"/>
  <c r="P41" i="134" s="1"/>
  <c r="AG11" i="54"/>
  <c r="AG11" i="133"/>
  <c r="AG38" i="133" s="1"/>
  <c r="AG11" i="167"/>
  <c r="AG38" i="167" s="1"/>
  <c r="AG11" i="118"/>
  <c r="AG38" i="118" s="1"/>
  <c r="AG11" i="139"/>
  <c r="AG38" i="139" s="1"/>
  <c r="AG11" i="136"/>
  <c r="J11" i="154"/>
  <c r="AG11" i="137"/>
  <c r="AG38" i="137" s="1"/>
  <c r="AG11" i="134"/>
  <c r="AG38" i="134" s="1"/>
  <c r="AG11" i="138"/>
  <c r="AG38" i="138" s="1"/>
  <c r="AG11" i="94"/>
  <c r="AG11" i="95"/>
  <c r="AG11" i="119"/>
  <c r="AG38" i="119" s="1"/>
  <c r="AG11" i="135"/>
  <c r="G10" i="54"/>
  <c r="H24" i="54"/>
  <c r="H9" i="133"/>
  <c r="H36" i="133" s="1"/>
  <c r="H9" i="139"/>
  <c r="H36" i="139" s="1"/>
  <c r="H9" i="134"/>
  <c r="H36" i="134" s="1"/>
  <c r="H9" i="118"/>
  <c r="H36" i="118" s="1"/>
  <c r="H9" i="137"/>
  <c r="H36" i="137" s="1"/>
  <c r="H9" i="167"/>
  <c r="H36" i="167" s="1"/>
  <c r="H9" i="136"/>
  <c r="H9" i="146"/>
  <c r="H9" i="119"/>
  <c r="H36" i="119" s="1"/>
  <c r="H9" i="95"/>
  <c r="H9" i="138"/>
  <c r="H36" i="138" s="1"/>
  <c r="H9" i="135"/>
  <c r="H9" i="94"/>
  <c r="AI16" i="54"/>
  <c r="AI8" i="167"/>
  <c r="AI35" i="167" s="1"/>
  <c r="AI8" i="134"/>
  <c r="AI35" i="134" s="1"/>
  <c r="AI8" i="138"/>
  <c r="AI35" i="138" s="1"/>
  <c r="AI8" i="133"/>
  <c r="AI35" i="133" s="1"/>
  <c r="AI8" i="136"/>
  <c r="AI8" i="135"/>
  <c r="AI8" i="94"/>
  <c r="L8" i="154"/>
  <c r="AI8" i="139"/>
  <c r="AI35" i="139" s="1"/>
  <c r="AI8" i="137"/>
  <c r="AI35" i="137" s="1"/>
  <c r="AI8" i="95"/>
  <c r="AI8" i="118"/>
  <c r="AI35" i="118" s="1"/>
  <c r="AI8" i="119"/>
  <c r="AI35" i="119" s="1"/>
  <c r="S8" i="167"/>
  <c r="S35" i="167" s="1"/>
  <c r="S8" i="133"/>
  <c r="S35" i="133" s="1"/>
  <c r="S8" i="134"/>
  <c r="S35" i="134" s="1"/>
  <c r="S8" i="137"/>
  <c r="S35" i="137" s="1"/>
  <c r="S8" i="119"/>
  <c r="S35" i="119" s="1"/>
  <c r="S8" i="139"/>
  <c r="S35" i="139" s="1"/>
  <c r="S8" i="118"/>
  <c r="S35" i="118" s="1"/>
  <c r="S8" i="138"/>
  <c r="S35" i="138" s="1"/>
  <c r="S8" i="95"/>
  <c r="S8" i="94"/>
  <c r="S8" i="135"/>
  <c r="S8" i="136"/>
  <c r="K8" i="134"/>
  <c r="K35" i="134" s="1"/>
  <c r="K8" i="139"/>
  <c r="K35" i="139" s="1"/>
  <c r="K8" i="167"/>
  <c r="K35" i="167" s="1"/>
  <c r="K8" i="136"/>
  <c r="K8" i="137"/>
  <c r="K35" i="137" s="1"/>
  <c r="K8" i="94"/>
  <c r="K8" i="138"/>
  <c r="K35" i="138" s="1"/>
  <c r="K8" i="118"/>
  <c r="K35" i="118" s="1"/>
  <c r="K8" i="133"/>
  <c r="K35" i="133" s="1"/>
  <c r="K8" i="95"/>
  <c r="K8" i="146"/>
  <c r="K8" i="135"/>
  <c r="K8" i="119"/>
  <c r="K35" i="119" s="1"/>
  <c r="FC27" i="136"/>
  <c r="FC27" i="118"/>
  <c r="FC54" i="118" s="1"/>
  <c r="FC27" i="95"/>
  <c r="FC27" i="138"/>
  <c r="FC54" i="138" s="1"/>
  <c r="FC27" i="137"/>
  <c r="FC54" i="137" s="1"/>
  <c r="FC27" i="135"/>
  <c r="FC27" i="94"/>
  <c r="FC27" i="119"/>
  <c r="FC54" i="119" s="1"/>
  <c r="EI25" i="119"/>
  <c r="EI52" i="119" s="1"/>
  <c r="EI25" i="95"/>
  <c r="EI25" i="135"/>
  <c r="EI25" i="136"/>
  <c r="EI25" i="137"/>
  <c r="EI52" i="137" s="1"/>
  <c r="EI25" i="118"/>
  <c r="EI52" i="118" s="1"/>
  <c r="EI25" i="94"/>
  <c r="DL25" i="154"/>
  <c r="EI25" i="138"/>
  <c r="EI52" i="138" s="1"/>
  <c r="EQ25" i="135"/>
  <c r="EQ25" i="118"/>
  <c r="EQ52" i="118" s="1"/>
  <c r="EQ25" i="95"/>
  <c r="EQ25" i="138"/>
  <c r="EQ52" i="138" s="1"/>
  <c r="EQ25" i="94"/>
  <c r="EQ25" i="137"/>
  <c r="EQ52" i="137" s="1"/>
  <c r="EQ25" i="119"/>
  <c r="EQ52" i="119" s="1"/>
  <c r="EQ25" i="136"/>
  <c r="FA29" i="138"/>
  <c r="FA56" i="138" s="1"/>
  <c r="FA29" i="119"/>
  <c r="FA56" i="119" s="1"/>
  <c r="FA29" i="135"/>
  <c r="FA29" i="136"/>
  <c r="FA29" i="118"/>
  <c r="FA56" i="118" s="1"/>
  <c r="FA29" i="137"/>
  <c r="FA56" i="137" s="1"/>
  <c r="FA29" i="95"/>
  <c r="FA29" i="94"/>
  <c r="ER23" i="138"/>
  <c r="ER50" i="138" s="1"/>
  <c r="ER23" i="119"/>
  <c r="ER50" i="119" s="1"/>
  <c r="ER23" i="95"/>
  <c r="ER23" i="135"/>
  <c r="ER23" i="136"/>
  <c r="ER23" i="94"/>
  <c r="ER23" i="118"/>
  <c r="ER50" i="118" s="1"/>
  <c r="ER23" i="137"/>
  <c r="ER50" i="137" s="1"/>
  <c r="EM27" i="138"/>
  <c r="EM54" i="138" s="1"/>
  <c r="EM27" i="119"/>
  <c r="EM54" i="119" s="1"/>
  <c r="EM27" i="135"/>
  <c r="EM27" i="118"/>
  <c r="EM54" i="118" s="1"/>
  <c r="EM27" i="136"/>
  <c r="DP27" i="154"/>
  <c r="EM27" i="95"/>
  <c r="EM27" i="94"/>
  <c r="EM27" i="137"/>
  <c r="EM54" i="137" s="1"/>
  <c r="BR21" i="157"/>
  <c r="BR48" i="157" s="1"/>
  <c r="BR21" i="156"/>
  <c r="BR48" i="156" s="1"/>
  <c r="BR21" i="155"/>
  <c r="BR48" i="155" s="1"/>
  <c r="BR21" i="158"/>
  <c r="BR48" i="158" s="1"/>
  <c r="BU23" i="118"/>
  <c r="BU50" i="118" s="1"/>
  <c r="BU23" i="138"/>
  <c r="BU50" i="138" s="1"/>
  <c r="BU23" i="137"/>
  <c r="BU50" i="137" s="1"/>
  <c r="BU23" i="136"/>
  <c r="AX23" i="154"/>
  <c r="BU23" i="119"/>
  <c r="BU50" i="119" s="1"/>
  <c r="BU23" i="94"/>
  <c r="BU23" i="135"/>
  <c r="BU23" i="95"/>
  <c r="DS25" i="158"/>
  <c r="DS52" i="158" s="1"/>
  <c r="DS25" i="155"/>
  <c r="DS52" i="155" s="1"/>
  <c r="DS25" i="156"/>
  <c r="DS52" i="156" s="1"/>
  <c r="DS25" i="157"/>
  <c r="DS52" i="157" s="1"/>
  <c r="EC23" i="138"/>
  <c r="EC50" i="138" s="1"/>
  <c r="EC23" i="95"/>
  <c r="EC23" i="118"/>
  <c r="EC50" i="118" s="1"/>
  <c r="EC23" i="137"/>
  <c r="EC50" i="137" s="1"/>
  <c r="EC23" i="94"/>
  <c r="EC23" i="136"/>
  <c r="EC23" i="119"/>
  <c r="EC50" i="119" s="1"/>
  <c r="EC23" i="135"/>
  <c r="DF23" i="154"/>
  <c r="CX9" i="155"/>
  <c r="CX36" i="155" s="1"/>
  <c r="CX9" i="158"/>
  <c r="CX36" i="158" s="1"/>
  <c r="CX9" i="157"/>
  <c r="CX36" i="157" s="1"/>
  <c r="CX9" i="156"/>
  <c r="CX36" i="156" s="1"/>
  <c r="BQ9" i="157"/>
  <c r="BQ36" i="157" s="1"/>
  <c r="BQ9" i="155"/>
  <c r="BQ36" i="155" s="1"/>
  <c r="BQ9" i="156"/>
  <c r="BQ36" i="156" s="1"/>
  <c r="BQ9" i="158"/>
  <c r="BQ36" i="158" s="1"/>
  <c r="CN27" i="138"/>
  <c r="CN54" i="138" s="1"/>
  <c r="CN27" i="94"/>
  <c r="CN27" i="118"/>
  <c r="CN54" i="118" s="1"/>
  <c r="CN27" i="137"/>
  <c r="CN54" i="137" s="1"/>
  <c r="CN27" i="136"/>
  <c r="CN27" i="95"/>
  <c r="CN27" i="135"/>
  <c r="BQ27" i="154"/>
  <c r="CN27" i="119"/>
  <c r="CN54" i="119" s="1"/>
  <c r="EU18" i="138"/>
  <c r="EU45" i="138" s="1"/>
  <c r="EU18" i="94"/>
  <c r="EU18" i="137"/>
  <c r="EU45" i="137" s="1"/>
  <c r="EU18" i="118"/>
  <c r="EU45" i="118" s="1"/>
  <c r="EU18" i="95"/>
  <c r="EU18" i="135"/>
  <c r="EU18" i="136"/>
  <c r="EU18" i="119"/>
  <c r="EU45" i="119" s="1"/>
  <c r="BW14" i="158"/>
  <c r="BW41" i="158" s="1"/>
  <c r="BW14" i="155"/>
  <c r="BW41" i="155" s="1"/>
  <c r="BW14" i="157"/>
  <c r="BW41" i="157" s="1"/>
  <c r="BW14" i="156"/>
  <c r="BW41" i="156" s="1"/>
  <c r="CA27" i="157"/>
  <c r="CA54" i="157" s="1"/>
  <c r="CA27" i="156"/>
  <c r="CA54" i="156" s="1"/>
  <c r="CA27" i="155"/>
  <c r="CA54" i="155" s="1"/>
  <c r="CA27" i="158"/>
  <c r="CA54" i="158" s="1"/>
  <c r="V8" i="155"/>
  <c r="V35" i="155" s="1"/>
  <c r="V8" i="157"/>
  <c r="V35" i="157" s="1"/>
  <c r="V8" i="158"/>
  <c r="V35" i="158" s="1"/>
  <c r="V8" i="156"/>
  <c r="V35" i="156" s="1"/>
  <c r="AI20" i="157"/>
  <c r="AI47" i="157" s="1"/>
  <c r="AI20" i="156"/>
  <c r="AI47" i="156" s="1"/>
  <c r="AI20" i="155"/>
  <c r="AI47" i="155" s="1"/>
  <c r="AI20" i="158"/>
  <c r="AI47" i="158" s="1"/>
  <c r="ES18" i="95"/>
  <c r="ES18" i="138"/>
  <c r="ES45" i="138" s="1"/>
  <c r="ES18" i="118"/>
  <c r="ES45" i="118" s="1"/>
  <c r="ES18" i="119"/>
  <c r="ES45" i="119" s="1"/>
  <c r="ES18" i="94"/>
  <c r="ES18" i="137"/>
  <c r="ES45" i="137" s="1"/>
  <c r="ES18" i="135"/>
  <c r="ES18" i="136"/>
  <c r="DV21" i="137"/>
  <c r="DV48" i="137" s="1"/>
  <c r="DV21" i="95"/>
  <c r="DV21" i="118"/>
  <c r="DV48" i="118" s="1"/>
  <c r="DV21" i="119"/>
  <c r="DV48" i="119" s="1"/>
  <c r="DV21" i="136"/>
  <c r="DV21" i="138"/>
  <c r="DV48" i="138" s="1"/>
  <c r="CY21" i="154"/>
  <c r="DV21" i="135"/>
  <c r="DV21" i="94"/>
  <c r="AT11" i="157"/>
  <c r="AT38" i="157" s="1"/>
  <c r="AT11" i="156"/>
  <c r="AT38" i="156" s="1"/>
  <c r="AT11" i="158"/>
  <c r="AT38" i="158" s="1"/>
  <c r="AT11" i="155"/>
  <c r="AT38" i="155" s="1"/>
  <c r="CW12" i="158"/>
  <c r="CW39" i="158" s="1"/>
  <c r="CW12" i="155"/>
  <c r="CW39" i="155" s="1"/>
  <c r="CW12" i="157"/>
  <c r="CW39" i="157" s="1"/>
  <c r="CW12" i="156"/>
  <c r="CW39" i="156" s="1"/>
  <c r="AH9" i="156"/>
  <c r="AH36" i="156" s="1"/>
  <c r="AH9" i="155"/>
  <c r="AH36" i="155" s="1"/>
  <c r="AH9" i="157"/>
  <c r="AH36" i="157" s="1"/>
  <c r="AH9" i="158"/>
  <c r="AH36" i="158" s="1"/>
  <c r="ES12" i="137"/>
  <c r="ES39" i="137" s="1"/>
  <c r="ES12" i="119"/>
  <c r="ES39" i="119" s="1"/>
  <c r="ES12" i="95"/>
  <c r="ES12" i="135"/>
  <c r="ES12" i="136"/>
  <c r="ES12" i="94"/>
  <c r="ES12" i="138"/>
  <c r="ES39" i="138" s="1"/>
  <c r="ES12" i="118"/>
  <c r="ES39" i="118" s="1"/>
  <c r="EB12" i="119"/>
  <c r="EB39" i="119" s="1"/>
  <c r="EB12" i="137"/>
  <c r="EB39" i="137" s="1"/>
  <c r="EB12" i="118"/>
  <c r="EB39" i="118" s="1"/>
  <c r="EB12" i="136"/>
  <c r="EB12" i="95"/>
  <c r="DE12" i="154"/>
  <c r="EB12" i="135"/>
  <c r="EB12" i="94"/>
  <c r="EB12" i="138"/>
  <c r="EB39" i="138" s="1"/>
  <c r="FA18" i="137"/>
  <c r="FA45" i="137" s="1"/>
  <c r="FA18" i="118"/>
  <c r="FA45" i="118" s="1"/>
  <c r="FA18" i="135"/>
  <c r="FA18" i="119"/>
  <c r="FA45" i="119" s="1"/>
  <c r="FA18" i="136"/>
  <c r="FA18" i="138"/>
  <c r="FA45" i="138" s="1"/>
  <c r="FA18" i="95"/>
  <c r="FA18" i="94"/>
  <c r="DC27" i="156"/>
  <c r="DC54" i="156" s="1"/>
  <c r="DC27" i="158"/>
  <c r="DC54" i="158" s="1"/>
  <c r="DC27" i="155"/>
  <c r="DC54" i="155" s="1"/>
  <c r="DC27" i="157"/>
  <c r="DC54" i="157" s="1"/>
  <c r="CU15" i="138"/>
  <c r="CU42" i="138" s="1"/>
  <c r="CU15" i="137"/>
  <c r="CU42" i="137" s="1"/>
  <c r="CU15" i="119"/>
  <c r="CU42" i="119" s="1"/>
  <c r="CU15" i="118"/>
  <c r="CU42" i="118" s="1"/>
  <c r="CU15" i="135"/>
  <c r="BX15" i="154"/>
  <c r="CU15" i="95"/>
  <c r="CU15" i="94"/>
  <c r="CU15" i="136"/>
  <c r="CA14" i="157"/>
  <c r="CA41" i="157" s="1"/>
  <c r="CA14" i="156"/>
  <c r="CA41" i="156" s="1"/>
  <c r="CA14" i="158"/>
  <c r="CA41" i="158" s="1"/>
  <c r="CA14" i="155"/>
  <c r="CA41" i="155" s="1"/>
  <c r="CX15" i="119"/>
  <c r="CX42" i="119" s="1"/>
  <c r="CX15" i="138"/>
  <c r="CX42" i="138" s="1"/>
  <c r="CX15" i="95"/>
  <c r="CX15" i="136"/>
  <c r="CX15" i="135"/>
  <c r="CX15" i="94"/>
  <c r="CX15" i="118"/>
  <c r="CX42" i="118" s="1"/>
  <c r="CA15" i="154"/>
  <c r="CX15" i="137"/>
  <c r="CX42" i="137" s="1"/>
  <c r="AL9" i="157"/>
  <c r="AL36" i="157" s="1"/>
  <c r="AL9" i="155"/>
  <c r="AL36" i="155" s="1"/>
  <c r="AL9" i="158"/>
  <c r="AL36" i="158" s="1"/>
  <c r="AL9" i="156"/>
  <c r="AL36" i="156" s="1"/>
  <c r="AS14" i="54"/>
  <c r="AS14" i="137"/>
  <c r="AS41" i="137" s="1"/>
  <c r="AS14" i="119"/>
  <c r="AS41" i="119" s="1"/>
  <c r="AS14" i="138"/>
  <c r="AS41" i="138" s="1"/>
  <c r="AS14" i="118"/>
  <c r="AS41" i="118" s="1"/>
  <c r="AS14" i="136"/>
  <c r="V14" i="154"/>
  <c r="AS14" i="135"/>
  <c r="AS14" i="95"/>
  <c r="AS14" i="94"/>
  <c r="BT27" i="155"/>
  <c r="BT54" i="155" s="1"/>
  <c r="BT27" i="156"/>
  <c r="BT54" i="156" s="1"/>
  <c r="BT27" i="157"/>
  <c r="BT54" i="157" s="1"/>
  <c r="BT27" i="158"/>
  <c r="BT54" i="158" s="1"/>
  <c r="Y20" i="156"/>
  <c r="Y47" i="156" s="1"/>
  <c r="Y20" i="157"/>
  <c r="Y47" i="157" s="1"/>
  <c r="Y20" i="158"/>
  <c r="Y47" i="158" s="1"/>
  <c r="Y20" i="155"/>
  <c r="Y47" i="155" s="1"/>
  <c r="DR11" i="155"/>
  <c r="DR38" i="155" s="1"/>
  <c r="DR11" i="156"/>
  <c r="DR38" i="156" s="1"/>
  <c r="DR11" i="158"/>
  <c r="DR38" i="158" s="1"/>
  <c r="DR11" i="157"/>
  <c r="DR38" i="157" s="1"/>
  <c r="CF11" i="156"/>
  <c r="CF38" i="156" s="1"/>
  <c r="CF11" i="158"/>
  <c r="CF38" i="158" s="1"/>
  <c r="CF11" i="157"/>
  <c r="CF38" i="157" s="1"/>
  <c r="CF11" i="155"/>
  <c r="CF38" i="155" s="1"/>
  <c r="DC12" i="138"/>
  <c r="DC39" i="138" s="1"/>
  <c r="DC12" i="135"/>
  <c r="DC12" i="95"/>
  <c r="DC12" i="94"/>
  <c r="DC12" i="137"/>
  <c r="DC39" i="137" s="1"/>
  <c r="DC12" i="119"/>
  <c r="DC39" i="119" s="1"/>
  <c r="CF12" i="154"/>
  <c r="DC12" i="118"/>
  <c r="DC39" i="118" s="1"/>
  <c r="DC12" i="136"/>
  <c r="BC15" i="155"/>
  <c r="BC42" i="155" s="1"/>
  <c r="BC15" i="158"/>
  <c r="BC42" i="158" s="1"/>
  <c r="BC15" i="157"/>
  <c r="BC42" i="157" s="1"/>
  <c r="BC15" i="156"/>
  <c r="BC42" i="156" s="1"/>
  <c r="CW9" i="155"/>
  <c r="CW36" i="155" s="1"/>
  <c r="CW9" i="157"/>
  <c r="CW36" i="157" s="1"/>
  <c r="CW9" i="156"/>
  <c r="CW36" i="156" s="1"/>
  <c r="CW9" i="158"/>
  <c r="CW36" i="158" s="1"/>
  <c r="DE14" i="158"/>
  <c r="DE41" i="158" s="1"/>
  <c r="DE14" i="155"/>
  <c r="DE41" i="155" s="1"/>
  <c r="DE14" i="156"/>
  <c r="DE41" i="156" s="1"/>
  <c r="DE14" i="157"/>
  <c r="DE41" i="157" s="1"/>
  <c r="BW20" i="157"/>
  <c r="BW47" i="157" s="1"/>
  <c r="BW20" i="158"/>
  <c r="BW47" i="158" s="1"/>
  <c r="BW20" i="156"/>
  <c r="BW47" i="156" s="1"/>
  <c r="BW20" i="155"/>
  <c r="BW47" i="155" s="1"/>
  <c r="BP14" i="155"/>
  <c r="BP41" i="155" s="1"/>
  <c r="BP14" i="156"/>
  <c r="BP41" i="156" s="1"/>
  <c r="BP14" i="158"/>
  <c r="BP41" i="158" s="1"/>
  <c r="BP14" i="157"/>
  <c r="BP41" i="157" s="1"/>
  <c r="AP29" i="157"/>
  <c r="AP56" i="157" s="1"/>
  <c r="AP29" i="156"/>
  <c r="AP56" i="156" s="1"/>
  <c r="AP29" i="158"/>
  <c r="AP56" i="158" s="1"/>
  <c r="AP29" i="155"/>
  <c r="AP56" i="155" s="1"/>
  <c r="AY20" i="157"/>
  <c r="AY47" i="157" s="1"/>
  <c r="AY20" i="155"/>
  <c r="AY47" i="155" s="1"/>
  <c r="AY20" i="156"/>
  <c r="AY47" i="156" s="1"/>
  <c r="AY20" i="158"/>
  <c r="AY47" i="158" s="1"/>
  <c r="BV21" i="119"/>
  <c r="BV48" i="119" s="1"/>
  <c r="BV21" i="94"/>
  <c r="BV21" i="136"/>
  <c r="BV21" i="138"/>
  <c r="BV48" i="138" s="1"/>
  <c r="BV21" i="95"/>
  <c r="BV21" i="135"/>
  <c r="BV21" i="118"/>
  <c r="BV48" i="118" s="1"/>
  <c r="AY21" i="154"/>
  <c r="BV21" i="137"/>
  <c r="BV48" i="137" s="1"/>
  <c r="DC15" i="137"/>
  <c r="DC42" i="137" s="1"/>
  <c r="DC15" i="118"/>
  <c r="DC42" i="118" s="1"/>
  <c r="DC15" i="136"/>
  <c r="DC15" i="138"/>
  <c r="DC42" i="138" s="1"/>
  <c r="DC15" i="94"/>
  <c r="CF15" i="154"/>
  <c r="DC15" i="119"/>
  <c r="DC42" i="119" s="1"/>
  <c r="DC15" i="135"/>
  <c r="DC15" i="95"/>
  <c r="CV14" i="156"/>
  <c r="CV41" i="156" s="1"/>
  <c r="CV14" i="157"/>
  <c r="CV41" i="157" s="1"/>
  <c r="CV14" i="158"/>
  <c r="CV41" i="158" s="1"/>
  <c r="CV14" i="155"/>
  <c r="CV41" i="155" s="1"/>
  <c r="AJ11" i="155"/>
  <c r="AJ38" i="155" s="1"/>
  <c r="AJ11" i="157"/>
  <c r="AJ38" i="157" s="1"/>
  <c r="AJ11" i="156"/>
  <c r="AJ38" i="156" s="1"/>
  <c r="AJ11" i="158"/>
  <c r="AJ38" i="158" s="1"/>
  <c r="BK17" i="156"/>
  <c r="BK44" i="156" s="1"/>
  <c r="BK17" i="158"/>
  <c r="BK44" i="158" s="1"/>
  <c r="BK17" i="157"/>
  <c r="BK44" i="157" s="1"/>
  <c r="BK17" i="155"/>
  <c r="BK44" i="155" s="1"/>
  <c r="FH12" i="119"/>
  <c r="FH39" i="119" s="1"/>
  <c r="FH12" i="95"/>
  <c r="FH12" i="138"/>
  <c r="FH39" i="138" s="1"/>
  <c r="FH12" i="136"/>
  <c r="FH12" i="94"/>
  <c r="FH12" i="137"/>
  <c r="FH39" i="137" s="1"/>
  <c r="FH12" i="135"/>
  <c r="FH12" i="118"/>
  <c r="FH39" i="118" s="1"/>
  <c r="BR23" i="157"/>
  <c r="BR50" i="157" s="1"/>
  <c r="BR23" i="156"/>
  <c r="BR50" i="156" s="1"/>
  <c r="BR23" i="158"/>
  <c r="BR50" i="158" s="1"/>
  <c r="BR23" i="155"/>
  <c r="BR50" i="155" s="1"/>
  <c r="CU12" i="138"/>
  <c r="CU39" i="138" s="1"/>
  <c r="CU12" i="137"/>
  <c r="CU39" i="137" s="1"/>
  <c r="CU12" i="118"/>
  <c r="CU39" i="118" s="1"/>
  <c r="CU12" i="95"/>
  <c r="CU12" i="135"/>
  <c r="CU12" i="119"/>
  <c r="CU39" i="119" s="1"/>
  <c r="CU12" i="94"/>
  <c r="CU12" i="136"/>
  <c r="BX12" i="154"/>
  <c r="Y8" i="158"/>
  <c r="Y35" i="158" s="1"/>
  <c r="Y8" i="155"/>
  <c r="Y35" i="155" s="1"/>
  <c r="Y8" i="156"/>
  <c r="Y35" i="156" s="1"/>
  <c r="Y8" i="157"/>
  <c r="Y35" i="157" s="1"/>
  <c r="CH15" i="155"/>
  <c r="CH42" i="155" s="1"/>
  <c r="CN29" i="158"/>
  <c r="CN56" i="158" s="1"/>
  <c r="CN29" i="157"/>
  <c r="CN56" i="157" s="1"/>
  <c r="CN29" i="155"/>
  <c r="CN56" i="155" s="1"/>
  <c r="CN29" i="156"/>
  <c r="CN56" i="156" s="1"/>
  <c r="CK11" i="157"/>
  <c r="CK38" i="157" s="1"/>
  <c r="CK11" i="156"/>
  <c r="CK38" i="156" s="1"/>
  <c r="CK11" i="155"/>
  <c r="CK38" i="155" s="1"/>
  <c r="CK11" i="158"/>
  <c r="CK38" i="158" s="1"/>
  <c r="BG20" i="157"/>
  <c r="BG47" i="157" s="1"/>
  <c r="BG20" i="155"/>
  <c r="BG47" i="155" s="1"/>
  <c r="BG20" i="158"/>
  <c r="BG47" i="158" s="1"/>
  <c r="BG20" i="156"/>
  <c r="BG47" i="156" s="1"/>
  <c r="CM12" i="119"/>
  <c r="CM39" i="119" s="1"/>
  <c r="CM12" i="95"/>
  <c r="CM12" i="138"/>
  <c r="CM39" i="138" s="1"/>
  <c r="CM12" i="137"/>
  <c r="CM39" i="137" s="1"/>
  <c r="CM12" i="136"/>
  <c r="CM12" i="94"/>
  <c r="CM12" i="135"/>
  <c r="CM12" i="118"/>
  <c r="CM39" i="118" s="1"/>
  <c r="BP12" i="154"/>
  <c r="AU11" i="156"/>
  <c r="AU38" i="156" s="1"/>
  <c r="AU11" i="157"/>
  <c r="AU38" i="157" s="1"/>
  <c r="AU11" i="155"/>
  <c r="AU38" i="155" s="1"/>
  <c r="AU11" i="158"/>
  <c r="AU38" i="158" s="1"/>
  <c r="AP25" i="156"/>
  <c r="AP52" i="156" s="1"/>
  <c r="AP25" i="158"/>
  <c r="AP52" i="158" s="1"/>
  <c r="AP25" i="155"/>
  <c r="AP52" i="155" s="1"/>
  <c r="AP25" i="157"/>
  <c r="AP52" i="157" s="1"/>
  <c r="DH21" i="118"/>
  <c r="DH48" i="118" s="1"/>
  <c r="DH21" i="137"/>
  <c r="DH48" i="137" s="1"/>
  <c r="DH21" i="136"/>
  <c r="DH21" i="119"/>
  <c r="DH48" i="119" s="1"/>
  <c r="DH21" i="94"/>
  <c r="CK21" i="154"/>
  <c r="DH21" i="95"/>
  <c r="DH21" i="138"/>
  <c r="DH48" i="138" s="1"/>
  <c r="DH21" i="135"/>
  <c r="CC21" i="95"/>
  <c r="BF21" i="154"/>
  <c r="CC21" i="119"/>
  <c r="CC48" i="119" s="1"/>
  <c r="CC21" i="94"/>
  <c r="CC21" i="137"/>
  <c r="CC48" i="137" s="1"/>
  <c r="CC21" i="118"/>
  <c r="CC48" i="118" s="1"/>
  <c r="CC21" i="136"/>
  <c r="CC21" i="135"/>
  <c r="CC21" i="138"/>
  <c r="CC48" i="138" s="1"/>
  <c r="AX14" i="155"/>
  <c r="AX41" i="155" s="1"/>
  <c r="AX14" i="158"/>
  <c r="AX41" i="158" s="1"/>
  <c r="AX14" i="157"/>
  <c r="AX41" i="157" s="1"/>
  <c r="AX14" i="156"/>
  <c r="AX41" i="156" s="1"/>
  <c r="Y21" i="157"/>
  <c r="Y48" i="157" s="1"/>
  <c r="Y21" i="156"/>
  <c r="Y48" i="156" s="1"/>
  <c r="Y21" i="158"/>
  <c r="Y48" i="158" s="1"/>
  <c r="Y21" i="155"/>
  <c r="Y48" i="155" s="1"/>
  <c r="CA20" i="157"/>
  <c r="CA47" i="157" s="1"/>
  <c r="CA20" i="155"/>
  <c r="CA47" i="155" s="1"/>
  <c r="CA20" i="158"/>
  <c r="CA47" i="158" s="1"/>
  <c r="CA20" i="156"/>
  <c r="CA47" i="156" s="1"/>
  <c r="EX23" i="118"/>
  <c r="EX50" i="118" s="1"/>
  <c r="EX23" i="94"/>
  <c r="EX23" i="137"/>
  <c r="EX50" i="137" s="1"/>
  <c r="EX23" i="138"/>
  <c r="EX50" i="138" s="1"/>
  <c r="EX23" i="136"/>
  <c r="EX23" i="135"/>
  <c r="EX23" i="119"/>
  <c r="EX50" i="119" s="1"/>
  <c r="EX23" i="95"/>
  <c r="AT12" i="138"/>
  <c r="AT39" i="138" s="1"/>
  <c r="AT12" i="137"/>
  <c r="AT39" i="137" s="1"/>
  <c r="AT12" i="119"/>
  <c r="AT39" i="119" s="1"/>
  <c r="AT12" i="118"/>
  <c r="AT39" i="118" s="1"/>
  <c r="AT12" i="95"/>
  <c r="AT12" i="136"/>
  <c r="W12" i="154"/>
  <c r="AT12" i="135"/>
  <c r="AT12" i="94"/>
  <c r="BN17" i="156"/>
  <c r="BN44" i="156" s="1"/>
  <c r="BN17" i="155"/>
  <c r="BN44" i="155" s="1"/>
  <c r="BN17" i="158"/>
  <c r="BN44" i="158" s="1"/>
  <c r="BN17" i="157"/>
  <c r="BN44" i="157" s="1"/>
  <c r="AH25" i="156"/>
  <c r="AH52" i="156" s="1"/>
  <c r="AH25" i="158"/>
  <c r="AH52" i="158" s="1"/>
  <c r="AH25" i="157"/>
  <c r="AH52" i="157" s="1"/>
  <c r="AH25" i="155"/>
  <c r="AH52" i="155" s="1"/>
  <c r="V9" i="157"/>
  <c r="V36" i="157" s="1"/>
  <c r="V9" i="156"/>
  <c r="V36" i="156" s="1"/>
  <c r="V9" i="155"/>
  <c r="V36" i="155" s="1"/>
  <c r="V9" i="158"/>
  <c r="V36" i="158" s="1"/>
  <c r="AS25" i="119"/>
  <c r="AS52" i="119" s="1"/>
  <c r="AS25" i="95"/>
  <c r="AS25" i="135"/>
  <c r="AS25" i="136"/>
  <c r="AS25" i="94"/>
  <c r="AS25" i="137"/>
  <c r="AS52" i="137" s="1"/>
  <c r="AS25" i="138"/>
  <c r="AS52" i="138" s="1"/>
  <c r="AS25" i="118"/>
  <c r="AS52" i="118" s="1"/>
  <c r="V25" i="154"/>
  <c r="DS20" i="155"/>
  <c r="DS47" i="155" s="1"/>
  <c r="DS20" i="158"/>
  <c r="DS47" i="158" s="1"/>
  <c r="DS20" i="157"/>
  <c r="DS47" i="157" s="1"/>
  <c r="DS20" i="156"/>
  <c r="DS47" i="156" s="1"/>
  <c r="EP21" i="119"/>
  <c r="EP48" i="119" s="1"/>
  <c r="EP21" i="138"/>
  <c r="EP48" i="138" s="1"/>
  <c r="EP21" i="137"/>
  <c r="EP48" i="137" s="1"/>
  <c r="EP21" i="94"/>
  <c r="DS21" i="154"/>
  <c r="EP21" i="118"/>
  <c r="EP48" i="118" s="1"/>
  <c r="EP21" i="135"/>
  <c r="EP21" i="136"/>
  <c r="EP21" i="95"/>
  <c r="DV12" i="138"/>
  <c r="DV39" i="138" s="1"/>
  <c r="DV12" i="119"/>
  <c r="DV39" i="119" s="1"/>
  <c r="DV12" i="135"/>
  <c r="DV12" i="118"/>
  <c r="DV39" i="118" s="1"/>
  <c r="DV12" i="137"/>
  <c r="DV39" i="137" s="1"/>
  <c r="DV12" i="136"/>
  <c r="DV12" i="95"/>
  <c r="DV12" i="94"/>
  <c r="CY12" i="154"/>
  <c r="AU18" i="138"/>
  <c r="AU45" i="138" s="1"/>
  <c r="AU18" i="137"/>
  <c r="AU45" i="137" s="1"/>
  <c r="X18" i="154"/>
  <c r="AU18" i="135"/>
  <c r="AU18" i="95"/>
  <c r="AU18" i="118"/>
  <c r="AU45" i="118" s="1"/>
  <c r="AU18" i="136"/>
  <c r="AU18" i="94"/>
  <c r="AU18" i="119"/>
  <c r="AU45" i="119" s="1"/>
  <c r="EL21" i="138"/>
  <c r="EL48" i="138" s="1"/>
  <c r="EL21" i="137"/>
  <c r="EL48" i="137" s="1"/>
  <c r="EL21" i="119"/>
  <c r="EL48" i="119" s="1"/>
  <c r="EL21" i="135"/>
  <c r="EL21" i="136"/>
  <c r="EL21" i="95"/>
  <c r="EL21" i="94"/>
  <c r="EL21" i="118"/>
  <c r="EL48" i="118" s="1"/>
  <c r="DO21" i="154"/>
  <c r="EZ12" i="119"/>
  <c r="EZ39" i="119" s="1"/>
  <c r="EZ12" i="137"/>
  <c r="EZ39" i="137" s="1"/>
  <c r="EZ12" i="94"/>
  <c r="EZ12" i="138"/>
  <c r="EZ39" i="138" s="1"/>
  <c r="EZ12" i="118"/>
  <c r="EZ39" i="118" s="1"/>
  <c r="EZ12" i="136"/>
  <c r="EZ12" i="95"/>
  <c r="EZ12" i="135"/>
  <c r="CY17" i="156"/>
  <c r="CY44" i="156" s="1"/>
  <c r="CY17" i="158"/>
  <c r="CY44" i="158" s="1"/>
  <c r="CY17" i="155"/>
  <c r="CY44" i="155" s="1"/>
  <c r="CY17" i="157"/>
  <c r="CY44" i="157" s="1"/>
  <c r="CM18" i="138"/>
  <c r="CM45" i="138" s="1"/>
  <c r="CM18" i="137"/>
  <c r="CM45" i="137" s="1"/>
  <c r="CM18" i="119"/>
  <c r="CM45" i="119" s="1"/>
  <c r="CM18" i="136"/>
  <c r="CM18" i="135"/>
  <c r="CM18" i="95"/>
  <c r="BP18" i="154"/>
  <c r="CM18" i="94"/>
  <c r="CM18" i="118"/>
  <c r="CM45" i="118" s="1"/>
  <c r="BS15" i="155"/>
  <c r="BS42" i="155" s="1"/>
  <c r="BS15" i="158"/>
  <c r="BS42" i="158" s="1"/>
  <c r="BS15" i="156"/>
  <c r="BS42" i="156" s="1"/>
  <c r="BS15" i="157"/>
  <c r="BS42" i="157" s="1"/>
  <c r="DQ17" i="156"/>
  <c r="DQ44" i="156" s="1"/>
  <c r="DQ17" i="157"/>
  <c r="DQ44" i="157" s="1"/>
  <c r="DQ17" i="158"/>
  <c r="DQ44" i="158" s="1"/>
  <c r="DQ17" i="155"/>
  <c r="DQ44" i="155" s="1"/>
  <c r="DL14" i="156"/>
  <c r="DL41" i="156" s="1"/>
  <c r="DL14" i="158"/>
  <c r="DL41" i="158" s="1"/>
  <c r="DL14" i="155"/>
  <c r="DL41" i="155" s="1"/>
  <c r="DL14" i="157"/>
  <c r="DL41" i="157" s="1"/>
  <c r="BC29" i="155"/>
  <c r="BC56" i="155" s="1"/>
  <c r="BC29" i="158"/>
  <c r="BC56" i="158" s="1"/>
  <c r="BC29" i="156"/>
  <c r="BC56" i="156" s="1"/>
  <c r="BC29" i="157"/>
  <c r="BC56" i="157" s="1"/>
  <c r="BI12" i="95"/>
  <c r="BI12" i="135"/>
  <c r="BI12" i="136"/>
  <c r="BI12" i="94"/>
  <c r="BI12" i="138"/>
  <c r="BI39" i="138" s="1"/>
  <c r="BI12" i="119"/>
  <c r="BI39" i="119" s="1"/>
  <c r="BI12" i="118"/>
  <c r="BI39" i="118" s="1"/>
  <c r="AL12" i="154"/>
  <c r="BI12" i="137"/>
  <c r="BI39" i="137" s="1"/>
  <c r="CL23" i="118"/>
  <c r="CL50" i="118" s="1"/>
  <c r="CL23" i="94"/>
  <c r="BO23" i="154"/>
  <c r="CL23" i="119"/>
  <c r="CL50" i="119" s="1"/>
  <c r="CL23" i="137"/>
  <c r="CL50" i="137" s="1"/>
  <c r="CL23" i="138"/>
  <c r="CL50" i="138" s="1"/>
  <c r="CL23" i="95"/>
  <c r="CL23" i="136"/>
  <c r="CL23" i="135"/>
  <c r="CC9" i="158"/>
  <c r="CC36" i="158" s="1"/>
  <c r="CC9" i="155"/>
  <c r="CC36" i="155" s="1"/>
  <c r="CC9" i="157"/>
  <c r="CC36" i="157" s="1"/>
  <c r="CC9" i="156"/>
  <c r="CC36" i="156" s="1"/>
  <c r="CR12" i="138"/>
  <c r="CR39" i="138" s="1"/>
  <c r="CR12" i="136"/>
  <c r="CR12" i="95"/>
  <c r="BU12" i="154"/>
  <c r="CR12" i="118"/>
  <c r="CR39" i="118" s="1"/>
  <c r="CR12" i="135"/>
  <c r="CR12" i="94"/>
  <c r="CR12" i="137"/>
  <c r="CR39" i="137" s="1"/>
  <c r="CR12" i="119"/>
  <c r="CR39" i="119" s="1"/>
  <c r="BT20" i="158"/>
  <c r="BT47" i="158" s="1"/>
  <c r="BT20" i="155"/>
  <c r="BT47" i="155" s="1"/>
  <c r="BT20" i="157"/>
  <c r="BT47" i="157" s="1"/>
  <c r="BT20" i="156"/>
  <c r="BT47" i="156" s="1"/>
  <c r="EX18" i="119"/>
  <c r="EX45" i="119" s="1"/>
  <c r="EX18" i="136"/>
  <c r="EX18" i="137"/>
  <c r="EX45" i="137" s="1"/>
  <c r="EX18" i="135"/>
  <c r="EX18" i="95"/>
  <c r="EX18" i="138"/>
  <c r="EX45" i="138" s="1"/>
  <c r="EX18" i="94"/>
  <c r="EX18" i="118"/>
  <c r="EX45" i="118" s="1"/>
  <c r="CE29" i="158"/>
  <c r="CE56" i="158" s="1"/>
  <c r="CE29" i="157"/>
  <c r="CE56" i="157" s="1"/>
  <c r="CE29" i="156"/>
  <c r="CE56" i="156" s="1"/>
  <c r="CE29" i="155"/>
  <c r="CE56" i="155" s="1"/>
  <c r="EX21" i="119"/>
  <c r="EX48" i="119" s="1"/>
  <c r="EX21" i="95"/>
  <c r="EX21" i="118"/>
  <c r="EX48" i="118" s="1"/>
  <c r="EX21" i="138"/>
  <c r="EX48" i="138" s="1"/>
  <c r="EX21" i="136"/>
  <c r="EX21" i="135"/>
  <c r="EX21" i="94"/>
  <c r="EX21" i="137"/>
  <c r="EX48" i="137" s="1"/>
  <c r="DO14" i="158"/>
  <c r="DO41" i="158" s="1"/>
  <c r="DO14" i="155"/>
  <c r="DO41" i="155" s="1"/>
  <c r="DO14" i="157"/>
  <c r="DO41" i="157" s="1"/>
  <c r="DO14" i="156"/>
  <c r="DO41" i="156" s="1"/>
  <c r="ED15" i="138"/>
  <c r="ED42" i="138" s="1"/>
  <c r="ED15" i="119"/>
  <c r="ED42" i="119" s="1"/>
  <c r="ED15" i="136"/>
  <c r="ED15" i="118"/>
  <c r="ED42" i="118" s="1"/>
  <c r="ED15" i="137"/>
  <c r="ED42" i="137" s="1"/>
  <c r="ED15" i="95"/>
  <c r="ED15" i="135"/>
  <c r="DG15" i="154"/>
  <c r="ED15" i="94"/>
  <c r="DC21" i="155"/>
  <c r="DC48" i="155" s="1"/>
  <c r="DC21" i="156"/>
  <c r="DC48" i="156" s="1"/>
  <c r="DC21" i="158"/>
  <c r="DC48" i="158" s="1"/>
  <c r="DC21" i="157"/>
  <c r="DC48" i="157" s="1"/>
  <c r="DC12" i="156"/>
  <c r="DC39" i="156" s="1"/>
  <c r="DC12" i="158"/>
  <c r="DC39" i="158" s="1"/>
  <c r="BP9" i="156"/>
  <c r="BP36" i="156" s="1"/>
  <c r="BP9" i="158"/>
  <c r="BP36" i="158" s="1"/>
  <c r="BP9" i="155"/>
  <c r="BP36" i="155" s="1"/>
  <c r="BP9" i="157"/>
  <c r="BP36" i="157" s="1"/>
  <c r="EV23" i="118"/>
  <c r="EV50" i="118" s="1"/>
  <c r="EV23" i="138"/>
  <c r="EV50" i="138" s="1"/>
  <c r="EV23" i="119"/>
  <c r="EV50" i="119" s="1"/>
  <c r="EV23" i="95"/>
  <c r="EV23" i="94"/>
  <c r="EV23" i="136"/>
  <c r="EV23" i="135"/>
  <c r="EV23" i="137"/>
  <c r="EV50" i="137" s="1"/>
  <c r="ET18" i="118"/>
  <c r="ET45" i="118" s="1"/>
  <c r="ET18" i="138"/>
  <c r="ET45" i="138" s="1"/>
  <c r="ET18" i="95"/>
  <c r="ET18" i="119"/>
  <c r="ET45" i="119" s="1"/>
  <c r="ET18" i="94"/>
  <c r="ET18" i="137"/>
  <c r="ET45" i="137" s="1"/>
  <c r="ET18" i="135"/>
  <c r="ET18" i="136"/>
  <c r="BV25" i="156"/>
  <c r="BV52" i="156" s="1"/>
  <c r="BV25" i="158"/>
  <c r="BV52" i="158" s="1"/>
  <c r="BV25" i="155"/>
  <c r="BV52" i="155" s="1"/>
  <c r="BV25" i="157"/>
  <c r="BV52" i="157" s="1"/>
  <c r="BO11" i="156"/>
  <c r="BO38" i="156" s="1"/>
  <c r="BO11" i="158"/>
  <c r="BO38" i="158" s="1"/>
  <c r="BO11" i="155"/>
  <c r="BO38" i="155" s="1"/>
  <c r="BO11" i="157"/>
  <c r="BO38" i="157" s="1"/>
  <c r="AS11" i="155"/>
  <c r="AS38" i="155" s="1"/>
  <c r="AS11" i="158"/>
  <c r="AS38" i="158" s="1"/>
  <c r="AS11" i="156"/>
  <c r="AS38" i="156" s="1"/>
  <c r="AS11" i="157"/>
  <c r="AS38" i="157" s="1"/>
  <c r="DC18" i="138"/>
  <c r="DC45" i="138" s="1"/>
  <c r="DC18" i="118"/>
  <c r="DC45" i="118" s="1"/>
  <c r="DC18" i="94"/>
  <c r="DC18" i="95"/>
  <c r="DC18" i="135"/>
  <c r="DC18" i="136"/>
  <c r="DC18" i="119"/>
  <c r="DC45" i="119" s="1"/>
  <c r="CF18" i="154"/>
  <c r="DC18" i="137"/>
  <c r="DC45" i="137" s="1"/>
  <c r="DH18" i="119"/>
  <c r="DH45" i="119" s="1"/>
  <c r="DH18" i="118"/>
  <c r="DH45" i="118" s="1"/>
  <c r="DH18" i="137"/>
  <c r="DH45" i="137" s="1"/>
  <c r="DH18" i="95"/>
  <c r="CK18" i="154"/>
  <c r="DH18" i="94"/>
  <c r="DH18" i="135"/>
  <c r="DH18" i="136"/>
  <c r="DH18" i="138"/>
  <c r="DH45" i="138" s="1"/>
  <c r="EG12" i="119"/>
  <c r="EG39" i="119" s="1"/>
  <c r="DJ12" i="154"/>
  <c r="EG12" i="138"/>
  <c r="EG39" i="138" s="1"/>
  <c r="EG12" i="95"/>
  <c r="EG12" i="135"/>
  <c r="EG12" i="137"/>
  <c r="EG39" i="137" s="1"/>
  <c r="EG12" i="94"/>
  <c r="EG12" i="136"/>
  <c r="EG12" i="118"/>
  <c r="EG39" i="118" s="1"/>
  <c r="DN17" i="155"/>
  <c r="DN44" i="155" s="1"/>
  <c r="DN17" i="157"/>
  <c r="DN44" i="157" s="1"/>
  <c r="DN17" i="156"/>
  <c r="DN44" i="156" s="1"/>
  <c r="DN17" i="158"/>
  <c r="DN44" i="158" s="1"/>
  <c r="AZ14" i="156"/>
  <c r="AZ41" i="156" s="1"/>
  <c r="AZ14" i="157"/>
  <c r="AZ41" i="157" s="1"/>
  <c r="AZ14" i="158"/>
  <c r="AZ41" i="158" s="1"/>
  <c r="AZ14" i="155"/>
  <c r="AZ41" i="155" s="1"/>
  <c r="S19" i="54"/>
  <c r="H20" i="54"/>
  <c r="H20" i="139"/>
  <c r="H47" i="139" s="1"/>
  <c r="H20" i="133"/>
  <c r="H47" i="133" s="1"/>
  <c r="H20" i="134"/>
  <c r="H47" i="134" s="1"/>
  <c r="H20" i="137"/>
  <c r="H47" i="137" s="1"/>
  <c r="H20" i="138"/>
  <c r="H47" i="138" s="1"/>
  <c r="H20" i="118"/>
  <c r="H47" i="118" s="1"/>
  <c r="H20" i="146"/>
  <c r="H20" i="135"/>
  <c r="H20" i="167"/>
  <c r="H47" i="167" s="1"/>
  <c r="H20" i="119"/>
  <c r="H47" i="119" s="1"/>
  <c r="H20" i="94"/>
  <c r="H20" i="95"/>
  <c r="H20" i="136"/>
  <c r="X14" i="54"/>
  <c r="O13" i="54"/>
  <c r="G8" i="54"/>
  <c r="G22" i="54" s="1"/>
  <c r="AH16" i="54"/>
  <c r="AH8" i="167"/>
  <c r="AH35" i="167" s="1"/>
  <c r="AH8" i="134"/>
  <c r="AH35" i="134" s="1"/>
  <c r="AH8" i="133"/>
  <c r="AH35" i="133" s="1"/>
  <c r="AH8" i="135"/>
  <c r="AH8" i="136"/>
  <c r="AH8" i="94"/>
  <c r="AH8" i="138"/>
  <c r="AH35" i="138" s="1"/>
  <c r="K8" i="154"/>
  <c r="AH8" i="118"/>
  <c r="AH35" i="118" s="1"/>
  <c r="AH8" i="137"/>
  <c r="AH35" i="137" s="1"/>
  <c r="AH8" i="119"/>
  <c r="AH35" i="119" s="1"/>
  <c r="AH8" i="139"/>
  <c r="AH35" i="139" s="1"/>
  <c r="AH8" i="95"/>
  <c r="R8" i="139"/>
  <c r="R35" i="139" s="1"/>
  <c r="R8" i="133"/>
  <c r="R35" i="133" s="1"/>
  <c r="R8" i="95"/>
  <c r="R8" i="135"/>
  <c r="R8" i="136"/>
  <c r="R8" i="94"/>
  <c r="R8" i="138"/>
  <c r="R35" i="138" s="1"/>
  <c r="R8" i="137"/>
  <c r="R35" i="137" s="1"/>
  <c r="R8" i="119"/>
  <c r="R35" i="119" s="1"/>
  <c r="R8" i="134"/>
  <c r="R35" i="134" s="1"/>
  <c r="R8" i="118"/>
  <c r="R35" i="118" s="1"/>
  <c r="R8" i="167"/>
  <c r="R35" i="167" s="1"/>
  <c r="J8" i="167"/>
  <c r="J35" i="167" s="1"/>
  <c r="J8" i="133"/>
  <c r="J35" i="133" s="1"/>
  <c r="J8" i="139"/>
  <c r="J35" i="139" s="1"/>
  <c r="J8" i="137"/>
  <c r="J35" i="137" s="1"/>
  <c r="J8" i="119"/>
  <c r="J35" i="119" s="1"/>
  <c r="J8" i="134"/>
  <c r="J35" i="134" s="1"/>
  <c r="J8" i="135"/>
  <c r="J8" i="136"/>
  <c r="J8" i="94"/>
  <c r="J8" i="118"/>
  <c r="J35" i="118" s="1"/>
  <c r="J8" i="138"/>
  <c r="J35" i="138" s="1"/>
  <c r="J8" i="146"/>
  <c r="J8" i="95"/>
  <c r="AX14" i="54"/>
  <c r="AX14" i="138"/>
  <c r="AX41" i="138" s="1"/>
  <c r="AX14" i="95"/>
  <c r="AA14" i="154"/>
  <c r="AX14" i="136"/>
  <c r="AX14" i="118"/>
  <c r="AX41" i="118" s="1"/>
  <c r="AX14" i="135"/>
  <c r="AX14" i="94"/>
  <c r="AX14" i="137"/>
  <c r="AX41" i="137" s="1"/>
  <c r="AX14" i="119"/>
  <c r="AX41" i="119" s="1"/>
  <c r="AT25" i="119"/>
  <c r="AT52" i="119" s="1"/>
  <c r="AT25" i="135"/>
  <c r="AT25" i="138"/>
  <c r="AT52" i="138" s="1"/>
  <c r="AT25" i="136"/>
  <c r="AT25" i="94"/>
  <c r="AT25" i="137"/>
  <c r="AT52" i="137" s="1"/>
  <c r="AT25" i="118"/>
  <c r="AT52" i="118" s="1"/>
  <c r="AT25" i="95"/>
  <c r="W25" i="154"/>
  <c r="BA14" i="54"/>
  <c r="BA14" i="138"/>
  <c r="BA41" i="138" s="1"/>
  <c r="BA14" i="119"/>
  <c r="BA41" i="119" s="1"/>
  <c r="AD14" i="154"/>
  <c r="BA14" i="94"/>
  <c r="BA14" i="135"/>
  <c r="BA14" i="136"/>
  <c r="BA14" i="137"/>
  <c r="BA41" i="137" s="1"/>
  <c r="BA14" i="118"/>
  <c r="BA41" i="118" s="1"/>
  <c r="BA14" i="95"/>
  <c r="BG25" i="94"/>
  <c r="BG25" i="118"/>
  <c r="BG52" i="118" s="1"/>
  <c r="BG25" i="137"/>
  <c r="BG52" i="137" s="1"/>
  <c r="BG25" i="136"/>
  <c r="BG25" i="95"/>
  <c r="BG25" i="135"/>
  <c r="BG25" i="138"/>
  <c r="BG52" i="138" s="1"/>
  <c r="BG25" i="119"/>
  <c r="BG52" i="119" s="1"/>
  <c r="AJ25" i="154"/>
  <c r="BW29" i="119"/>
  <c r="BW56" i="119" s="1"/>
  <c r="BW29" i="118"/>
  <c r="BW56" i="118" s="1"/>
  <c r="BW29" i="135"/>
  <c r="AZ29" i="154"/>
  <c r="BW29" i="95"/>
  <c r="BW29" i="94"/>
  <c r="BW29" i="138"/>
  <c r="BW56" i="138" s="1"/>
  <c r="BW29" i="136"/>
  <c r="BW29" i="137"/>
  <c r="BW56" i="137" s="1"/>
  <c r="BJ23" i="138"/>
  <c r="BJ50" i="138" s="1"/>
  <c r="BJ23" i="137"/>
  <c r="BJ50" i="137" s="1"/>
  <c r="BJ23" i="94"/>
  <c r="AM23" i="154"/>
  <c r="BJ23" i="118"/>
  <c r="BJ50" i="118" s="1"/>
  <c r="BJ23" i="135"/>
  <c r="BJ23" i="95"/>
  <c r="BJ23" i="119"/>
  <c r="BJ50" i="119" s="1"/>
  <c r="BJ23" i="136"/>
  <c r="DG27" i="138"/>
  <c r="DG54" i="138" s="1"/>
  <c r="DG27" i="137"/>
  <c r="DG54" i="137" s="1"/>
  <c r="DG27" i="94"/>
  <c r="DG27" i="118"/>
  <c r="DG54" i="118" s="1"/>
  <c r="DG27" i="95"/>
  <c r="CJ27" i="154"/>
  <c r="DG27" i="119"/>
  <c r="DG54" i="119" s="1"/>
  <c r="DG27" i="135"/>
  <c r="DG27" i="136"/>
  <c r="DY23" i="138"/>
  <c r="DY50" i="138" s="1"/>
  <c r="DY23" i="118"/>
  <c r="DY50" i="118" s="1"/>
  <c r="DY23" i="137"/>
  <c r="DY50" i="137" s="1"/>
  <c r="DY23" i="119"/>
  <c r="DY50" i="119" s="1"/>
  <c r="DY23" i="136"/>
  <c r="DY23" i="95"/>
  <c r="DY23" i="135"/>
  <c r="DY23" i="94"/>
  <c r="DB23" i="154"/>
  <c r="DW29" i="138"/>
  <c r="DW56" i="138" s="1"/>
  <c r="DW29" i="137"/>
  <c r="DW56" i="137" s="1"/>
  <c r="DW29" i="95"/>
  <c r="DW29" i="135"/>
  <c r="DW29" i="136"/>
  <c r="DW29" i="94"/>
  <c r="CZ29" i="154"/>
  <c r="DW29" i="118"/>
  <c r="DW56" i="118" s="1"/>
  <c r="DW29" i="119"/>
  <c r="DW56" i="119" s="1"/>
  <c r="EE23" i="137"/>
  <c r="EE50" i="137" s="1"/>
  <c r="EE23" i="94"/>
  <c r="EE23" i="138"/>
  <c r="EE50" i="138" s="1"/>
  <c r="EE23" i="118"/>
  <c r="EE50" i="118" s="1"/>
  <c r="EE23" i="95"/>
  <c r="EE23" i="119"/>
  <c r="EE50" i="119" s="1"/>
  <c r="EE23" i="136"/>
  <c r="EE23" i="135"/>
  <c r="DH23" i="154"/>
  <c r="EL25" i="137"/>
  <c r="EL52" i="137" s="1"/>
  <c r="EL25" i="94"/>
  <c r="DO25" i="154"/>
  <c r="EL25" i="118"/>
  <c r="EL52" i="118" s="1"/>
  <c r="EL25" i="119"/>
  <c r="EL52" i="119" s="1"/>
  <c r="EL25" i="138"/>
  <c r="EL52" i="138" s="1"/>
  <c r="EL25" i="136"/>
  <c r="EL25" i="95"/>
  <c r="EL25" i="135"/>
  <c r="EQ27" i="118"/>
  <c r="EQ54" i="118" s="1"/>
  <c r="EQ27" i="138"/>
  <c r="EQ54" i="138" s="1"/>
  <c r="EQ27" i="94"/>
  <c r="EQ27" i="95"/>
  <c r="EQ27" i="137"/>
  <c r="EQ54" i="137" s="1"/>
  <c r="EQ27" i="135"/>
  <c r="EQ27" i="136"/>
  <c r="EQ27" i="119"/>
  <c r="EQ54" i="119" s="1"/>
  <c r="ER29" i="118"/>
  <c r="ER56" i="118" s="1"/>
  <c r="ER29" i="119"/>
  <c r="ER56" i="119" s="1"/>
  <c r="ER29" i="135"/>
  <c r="ER29" i="95"/>
  <c r="ER29" i="94"/>
  <c r="ER29" i="138"/>
  <c r="ER56" i="138" s="1"/>
  <c r="ER29" i="136"/>
  <c r="ER29" i="137"/>
  <c r="ER56" i="137" s="1"/>
  <c r="EM23" i="137"/>
  <c r="EM50" i="137" s="1"/>
  <c r="EM23" i="138"/>
  <c r="EM50" i="138" s="1"/>
  <c r="EM23" i="118"/>
  <c r="EM50" i="118" s="1"/>
  <c r="EM23" i="95"/>
  <c r="EM23" i="119"/>
  <c r="EM50" i="119" s="1"/>
  <c r="DP23" i="154"/>
  <c r="EM23" i="136"/>
  <c r="EM23" i="94"/>
  <c r="EM23" i="135"/>
  <c r="CX12" i="158"/>
  <c r="CX39" i="158" s="1"/>
  <c r="CX12" i="157"/>
  <c r="CX39" i="157" s="1"/>
  <c r="CX12" i="155"/>
  <c r="CX39" i="155" s="1"/>
  <c r="CX12" i="156"/>
  <c r="CX39" i="156" s="1"/>
  <c r="EC29" i="118"/>
  <c r="EC56" i="118" s="1"/>
  <c r="EC29" i="95"/>
  <c r="EC29" i="119"/>
  <c r="EC56" i="119" s="1"/>
  <c r="EC29" i="137"/>
  <c r="EC56" i="137" s="1"/>
  <c r="EC29" i="94"/>
  <c r="EC29" i="135"/>
  <c r="EC29" i="136"/>
  <c r="EC29" i="138"/>
  <c r="EC56" i="138" s="1"/>
  <c r="DF29" i="154"/>
  <c r="DN11" i="157"/>
  <c r="DN38" i="157" s="1"/>
  <c r="DN11" i="155"/>
  <c r="DN38" i="155" s="1"/>
  <c r="DN11" i="158"/>
  <c r="DN38" i="158" s="1"/>
  <c r="DN11" i="156"/>
  <c r="DN38" i="156" s="1"/>
  <c r="CS17" i="155"/>
  <c r="CS44" i="155" s="1"/>
  <c r="CS17" i="158"/>
  <c r="CS44" i="158" s="1"/>
  <c r="CS17" i="156"/>
  <c r="CS44" i="156" s="1"/>
  <c r="CS17" i="157"/>
  <c r="CS44" i="157" s="1"/>
  <c r="CA17" i="156"/>
  <c r="CA44" i="156" s="1"/>
  <c r="CA17" i="158"/>
  <c r="CA44" i="158" s="1"/>
  <c r="CA17" i="157"/>
  <c r="CA44" i="157" s="1"/>
  <c r="CA17" i="155"/>
  <c r="CA44" i="155" s="1"/>
  <c r="BI18" i="137"/>
  <c r="BI45" i="137" s="1"/>
  <c r="BI18" i="119"/>
  <c r="BI45" i="119" s="1"/>
  <c r="BI18" i="94"/>
  <c r="BI18" i="135"/>
  <c r="BI18" i="136"/>
  <c r="BI18" i="138"/>
  <c r="BI45" i="138" s="1"/>
  <c r="BI18" i="95"/>
  <c r="AL18" i="154"/>
  <c r="BI18" i="118"/>
  <c r="BI45" i="118" s="1"/>
  <c r="EN12" i="137"/>
  <c r="EN39" i="137" s="1"/>
  <c r="EN12" i="135"/>
  <c r="EN12" i="95"/>
  <c r="EN12" i="138"/>
  <c r="EN39" i="138" s="1"/>
  <c r="EN12" i="119"/>
  <c r="EN39" i="119" s="1"/>
  <c r="EN12" i="136"/>
  <c r="EN12" i="118"/>
  <c r="EN39" i="118" s="1"/>
  <c r="DQ12" i="154"/>
  <c r="EN12" i="94"/>
  <c r="CR21" i="138"/>
  <c r="CR48" i="138" s="1"/>
  <c r="CR21" i="118"/>
  <c r="CR48" i="118" s="1"/>
  <c r="CR21" i="137"/>
  <c r="CR48" i="137" s="1"/>
  <c r="CR21" i="135"/>
  <c r="CR21" i="119"/>
  <c r="CR48" i="119" s="1"/>
  <c r="CR21" i="94"/>
  <c r="CR21" i="136"/>
  <c r="CR21" i="95"/>
  <c r="BU21" i="154"/>
  <c r="EF25" i="137"/>
  <c r="EF52" i="137" s="1"/>
  <c r="EF25" i="138"/>
  <c r="EF52" i="138" s="1"/>
  <c r="EF25" i="119"/>
  <c r="EF52" i="119" s="1"/>
  <c r="EF25" i="136"/>
  <c r="EF25" i="135"/>
  <c r="EF25" i="95"/>
  <c r="DI25" i="154"/>
  <c r="EF25" i="118"/>
  <c r="EF52" i="118" s="1"/>
  <c r="EF25" i="94"/>
  <c r="DI18" i="95"/>
  <c r="DI18" i="135"/>
  <c r="DI18" i="136"/>
  <c r="DI18" i="94"/>
  <c r="DI18" i="119"/>
  <c r="DI45" i="119" s="1"/>
  <c r="DI18" i="137"/>
  <c r="DI45" i="137" s="1"/>
  <c r="DI18" i="138"/>
  <c r="DI45" i="138" s="1"/>
  <c r="DI18" i="118"/>
  <c r="DI45" i="118" s="1"/>
  <c r="CL18" i="154"/>
  <c r="DM18" i="155"/>
  <c r="DM45" i="155" s="1"/>
  <c r="DM18" i="158"/>
  <c r="DM45" i="158" s="1"/>
  <c r="DM18" i="157"/>
  <c r="DM45" i="157" s="1"/>
  <c r="DM18" i="156"/>
  <c r="DM45" i="156" s="1"/>
  <c r="DE11" i="155"/>
  <c r="DE38" i="155" s="1"/>
  <c r="DE11" i="156"/>
  <c r="DE38" i="156" s="1"/>
  <c r="DE11" i="157"/>
  <c r="DE38" i="157" s="1"/>
  <c r="DE11" i="158"/>
  <c r="DE38" i="158" s="1"/>
  <c r="CO11" i="156"/>
  <c r="CO38" i="156" s="1"/>
  <c r="CO11" i="157"/>
  <c r="CO38" i="157" s="1"/>
  <c r="CO11" i="155"/>
  <c r="CO38" i="155" s="1"/>
  <c r="CO11" i="158"/>
  <c r="CO38" i="158" s="1"/>
  <c r="DH9" i="158"/>
  <c r="DH36" i="158" s="1"/>
  <c r="DH9" i="155"/>
  <c r="DH36" i="155" s="1"/>
  <c r="DH9" i="156"/>
  <c r="DH36" i="156" s="1"/>
  <c r="DH9" i="157"/>
  <c r="DH36" i="157" s="1"/>
  <c r="DD29" i="156"/>
  <c r="DD56" i="156" s="1"/>
  <c r="DD29" i="158"/>
  <c r="DD56" i="158" s="1"/>
  <c r="DD29" i="157"/>
  <c r="DD56" i="157" s="1"/>
  <c r="DD29" i="155"/>
  <c r="DD56" i="155" s="1"/>
  <c r="CV23" i="158"/>
  <c r="CV50" i="158" s="1"/>
  <c r="CV23" i="155"/>
  <c r="CV50" i="155" s="1"/>
  <c r="CV23" i="157"/>
  <c r="CV50" i="157" s="1"/>
  <c r="CV23" i="156"/>
  <c r="CV50" i="156" s="1"/>
  <c r="DE20" i="156"/>
  <c r="DE47" i="156" s="1"/>
  <c r="DE20" i="158"/>
  <c r="DE47" i="158" s="1"/>
  <c r="DE20" i="155"/>
  <c r="DE47" i="155" s="1"/>
  <c r="DE20" i="157"/>
  <c r="DE47" i="157" s="1"/>
  <c r="CK14" i="156"/>
  <c r="CK41" i="156" s="1"/>
  <c r="CK14" i="158"/>
  <c r="CK41" i="158" s="1"/>
  <c r="CK14" i="157"/>
  <c r="CK41" i="157" s="1"/>
  <c r="CK14" i="155"/>
  <c r="CK41" i="155" s="1"/>
  <c r="BP20" i="155"/>
  <c r="BP47" i="155" s="1"/>
  <c r="BP20" i="157"/>
  <c r="BP47" i="157" s="1"/>
  <c r="BP20" i="158"/>
  <c r="BP47" i="158" s="1"/>
  <c r="BP20" i="156"/>
  <c r="BP47" i="156" s="1"/>
  <c r="CS27" i="137"/>
  <c r="CS54" i="137" s="1"/>
  <c r="CS27" i="119"/>
  <c r="CS54" i="119" s="1"/>
  <c r="CS27" i="135"/>
  <c r="CS27" i="95"/>
  <c r="BV27" i="154"/>
  <c r="CS27" i="94"/>
  <c r="CS27" i="138"/>
  <c r="CS54" i="138" s="1"/>
  <c r="CS27" i="136"/>
  <c r="CS27" i="118"/>
  <c r="CS54" i="118" s="1"/>
  <c r="AF27" i="155"/>
  <c r="AF54" i="155" s="1"/>
  <c r="AF27" i="158"/>
  <c r="AF54" i="158" s="1"/>
  <c r="AF27" i="157"/>
  <c r="AF54" i="157" s="1"/>
  <c r="AF27" i="156"/>
  <c r="AF54" i="156" s="1"/>
  <c r="DC25" i="138"/>
  <c r="DC52" i="138" s="1"/>
  <c r="DC25" i="137"/>
  <c r="DC52" i="137" s="1"/>
  <c r="DC25" i="119"/>
  <c r="DC52" i="119" s="1"/>
  <c r="DC25" i="136"/>
  <c r="DC25" i="95"/>
  <c r="DC25" i="135"/>
  <c r="DC25" i="118"/>
  <c r="DC52" i="118" s="1"/>
  <c r="DC25" i="94"/>
  <c r="CF25" i="154"/>
  <c r="AP12" i="156"/>
  <c r="AP39" i="156" s="1"/>
  <c r="AP12" i="158"/>
  <c r="AP39" i="158" s="1"/>
  <c r="AP12" i="155"/>
  <c r="AP39" i="155" s="1"/>
  <c r="AP12" i="157"/>
  <c r="AP39" i="157" s="1"/>
  <c r="EV15" i="136"/>
  <c r="EV15" i="119"/>
  <c r="EV42" i="119" s="1"/>
  <c r="EV15" i="118"/>
  <c r="EV42" i="118" s="1"/>
  <c r="EV15" i="138"/>
  <c r="EV42" i="138" s="1"/>
  <c r="EV15" i="95"/>
  <c r="EV15" i="135"/>
  <c r="EV15" i="137"/>
  <c r="EV42" i="137" s="1"/>
  <c r="EV15" i="94"/>
  <c r="CE14" i="158"/>
  <c r="CE41" i="158" s="1"/>
  <c r="CE14" i="155"/>
  <c r="CE41" i="155" s="1"/>
  <c r="CE14" i="157"/>
  <c r="CE41" i="157" s="1"/>
  <c r="CE14" i="156"/>
  <c r="CE41" i="156" s="1"/>
  <c r="FA15" i="137"/>
  <c r="FA42" i="137" s="1"/>
  <c r="FA15" i="119"/>
  <c r="FA42" i="119" s="1"/>
  <c r="FA15" i="138"/>
  <c r="FA42" i="138" s="1"/>
  <c r="FA15" i="95"/>
  <c r="FA15" i="136"/>
  <c r="FA15" i="118"/>
  <c r="FA42" i="118" s="1"/>
  <c r="FA15" i="94"/>
  <c r="FA15" i="135"/>
  <c r="FE27" i="137"/>
  <c r="FE54" i="137" s="1"/>
  <c r="FE27" i="138"/>
  <c r="FE54" i="138" s="1"/>
  <c r="FE27" i="119"/>
  <c r="FE54" i="119" s="1"/>
  <c r="FE27" i="135"/>
  <c r="FE27" i="94"/>
  <c r="FE27" i="118"/>
  <c r="FE54" i="118" s="1"/>
  <c r="FE27" i="95"/>
  <c r="FE27" i="136"/>
  <c r="DL15" i="118"/>
  <c r="DL42" i="118" s="1"/>
  <c r="DL15" i="119"/>
  <c r="DL42" i="119" s="1"/>
  <c r="DL15" i="136"/>
  <c r="CO15" i="154"/>
  <c r="DL15" i="94"/>
  <c r="DL15" i="138"/>
  <c r="DL42" i="138" s="1"/>
  <c r="DL15" i="95"/>
  <c r="DL15" i="137"/>
  <c r="DL42" i="137" s="1"/>
  <c r="DL15" i="135"/>
  <c r="DK9" i="155"/>
  <c r="DK36" i="155" s="1"/>
  <c r="DK9" i="157"/>
  <c r="DK36" i="157" s="1"/>
  <c r="DK9" i="156"/>
  <c r="DK36" i="156" s="1"/>
  <c r="DK9" i="158"/>
  <c r="DK36" i="158" s="1"/>
  <c r="DK14" i="158"/>
  <c r="DK41" i="158" s="1"/>
  <c r="DK14" i="155"/>
  <c r="DK41" i="155" s="1"/>
  <c r="DK14" i="157"/>
  <c r="DK41" i="157" s="1"/>
  <c r="DK14" i="156"/>
  <c r="DK41" i="156" s="1"/>
  <c r="DO12" i="138"/>
  <c r="DO39" i="138" s="1"/>
  <c r="DO12" i="137"/>
  <c r="DO39" i="137" s="1"/>
  <c r="DO12" i="119"/>
  <c r="DO39" i="119" s="1"/>
  <c r="DO12" i="118"/>
  <c r="DO39" i="118" s="1"/>
  <c r="CR12" i="154"/>
  <c r="DO12" i="95"/>
  <c r="DO12" i="135"/>
  <c r="DO12" i="136"/>
  <c r="DO12" i="94"/>
  <c r="DF12" i="137"/>
  <c r="DF39" i="137" s="1"/>
  <c r="CI12" i="154"/>
  <c r="DF12" i="118"/>
  <c r="DF39" i="118" s="1"/>
  <c r="DF12" i="95"/>
  <c r="DF12" i="138"/>
  <c r="DF39" i="138" s="1"/>
  <c r="DF12" i="136"/>
  <c r="DF12" i="119"/>
  <c r="DF39" i="119" s="1"/>
  <c r="DF12" i="94"/>
  <c r="DF12" i="135"/>
  <c r="BP15" i="154"/>
  <c r="CM15" i="135"/>
  <c r="CM15" i="136"/>
  <c r="CM15" i="119"/>
  <c r="CM42" i="119" s="1"/>
  <c r="CM15" i="94"/>
  <c r="CM15" i="138"/>
  <c r="CM42" i="138" s="1"/>
  <c r="CM15" i="137"/>
  <c r="CM42" i="137" s="1"/>
  <c r="CM15" i="95"/>
  <c r="CM15" i="118"/>
  <c r="CM42" i="118" s="1"/>
  <c r="CF14" i="158"/>
  <c r="CF41" i="158" s="1"/>
  <c r="CF14" i="155"/>
  <c r="CF41" i="155" s="1"/>
  <c r="CF14" i="157"/>
  <c r="CF41" i="157" s="1"/>
  <c r="CF14" i="156"/>
  <c r="CF41" i="156" s="1"/>
  <c r="BM23" i="157"/>
  <c r="BM50" i="157" s="1"/>
  <c r="BM23" i="158"/>
  <c r="BM50" i="158" s="1"/>
  <c r="BM23" i="155"/>
  <c r="BM50" i="155" s="1"/>
  <c r="BM23" i="156"/>
  <c r="BM50" i="156" s="1"/>
  <c r="FE21" i="138"/>
  <c r="FE48" i="138" s="1"/>
  <c r="FE21" i="137"/>
  <c r="FE48" i="137" s="1"/>
  <c r="FE21" i="135"/>
  <c r="FE21" i="136"/>
  <c r="FE21" i="94"/>
  <c r="FE21" i="118"/>
  <c r="FE48" i="118" s="1"/>
  <c r="FE21" i="95"/>
  <c r="FE21" i="119"/>
  <c r="FE48" i="119" s="1"/>
  <c r="DJ9" i="157"/>
  <c r="DJ36" i="157" s="1"/>
  <c r="DJ9" i="156"/>
  <c r="DJ36" i="156" s="1"/>
  <c r="DJ9" i="155"/>
  <c r="DJ36" i="155" s="1"/>
  <c r="DJ9" i="158"/>
  <c r="DJ36" i="158" s="1"/>
  <c r="EG25" i="135"/>
  <c r="EG25" i="138"/>
  <c r="EG52" i="138" s="1"/>
  <c r="EG25" i="119"/>
  <c r="EG52" i="119" s="1"/>
  <c r="EG25" i="137"/>
  <c r="EG52" i="137" s="1"/>
  <c r="EG25" i="118"/>
  <c r="EG52" i="118" s="1"/>
  <c r="EG25" i="95"/>
  <c r="EG25" i="136"/>
  <c r="DJ25" i="154"/>
  <c r="EG25" i="94"/>
  <c r="BM23" i="138"/>
  <c r="BM50" i="138" s="1"/>
  <c r="BM23" i="118"/>
  <c r="BM50" i="118" s="1"/>
  <c r="BM23" i="137"/>
  <c r="BM50" i="137" s="1"/>
  <c r="BM23" i="119"/>
  <c r="BM50" i="119" s="1"/>
  <c r="AP23" i="154"/>
  <c r="BM23" i="136"/>
  <c r="BM23" i="95"/>
  <c r="BM23" i="135"/>
  <c r="BM23" i="94"/>
  <c r="CX17" i="155"/>
  <c r="CX44" i="155" s="1"/>
  <c r="CX17" i="157"/>
  <c r="CX44" i="157" s="1"/>
  <c r="CX17" i="156"/>
  <c r="CX44" i="156" s="1"/>
  <c r="CX17" i="158"/>
  <c r="CX44" i="158" s="1"/>
  <c r="AV18" i="157"/>
  <c r="AV45" i="157" s="1"/>
  <c r="AV18" i="155"/>
  <c r="AV45" i="155" s="1"/>
  <c r="AV18" i="158"/>
  <c r="AV45" i="158" s="1"/>
  <c r="AV18" i="156"/>
  <c r="AV45" i="156" s="1"/>
  <c r="CM21" i="155"/>
  <c r="CM48" i="155" s="1"/>
  <c r="CM21" i="158"/>
  <c r="CM48" i="158" s="1"/>
  <c r="CM21" i="156"/>
  <c r="CM48" i="156" s="1"/>
  <c r="CM21" i="157"/>
  <c r="CM48" i="157" s="1"/>
  <c r="DM11" i="158"/>
  <c r="DM38" i="158" s="1"/>
  <c r="DM11" i="157"/>
  <c r="DM38" i="157" s="1"/>
  <c r="DM11" i="155"/>
  <c r="DM38" i="155" s="1"/>
  <c r="DM11" i="156"/>
  <c r="DM38" i="156" s="1"/>
  <c r="CH18" i="118"/>
  <c r="CH45" i="118" s="1"/>
  <c r="CH18" i="137"/>
  <c r="CH45" i="137" s="1"/>
  <c r="CH18" i="95"/>
  <c r="CH18" i="119"/>
  <c r="CH45" i="119" s="1"/>
  <c r="CH18" i="135"/>
  <c r="CH18" i="136"/>
  <c r="BK18" i="154"/>
  <c r="CH18" i="138"/>
  <c r="CH45" i="138" s="1"/>
  <c r="CH18" i="94"/>
  <c r="DJ27" i="156"/>
  <c r="DJ54" i="156" s="1"/>
  <c r="DJ27" i="158"/>
  <c r="DJ54" i="158" s="1"/>
  <c r="DJ27" i="157"/>
  <c r="DJ54" i="157" s="1"/>
  <c r="DJ27" i="155"/>
  <c r="DJ54" i="155" s="1"/>
  <c r="CN23" i="155"/>
  <c r="CN50" i="155" s="1"/>
  <c r="CN23" i="158"/>
  <c r="CN50" i="158" s="1"/>
  <c r="CN23" i="157"/>
  <c r="CN50" i="157" s="1"/>
  <c r="CN23" i="156"/>
  <c r="CN50" i="156" s="1"/>
  <c r="DO18" i="138"/>
  <c r="DO45" i="138" s="1"/>
  <c r="DO18" i="137"/>
  <c r="DO45" i="137" s="1"/>
  <c r="DO18" i="119"/>
  <c r="DO45" i="119" s="1"/>
  <c r="DO18" i="135"/>
  <c r="DO18" i="136"/>
  <c r="DO18" i="94"/>
  <c r="DO18" i="95"/>
  <c r="DO18" i="118"/>
  <c r="DO45" i="118" s="1"/>
  <c r="CR18" i="154"/>
  <c r="DF25" i="156"/>
  <c r="DF52" i="156" s="1"/>
  <c r="DF25" i="157"/>
  <c r="DF52" i="157" s="1"/>
  <c r="DF25" i="158"/>
  <c r="DF52" i="158" s="1"/>
  <c r="DF25" i="155"/>
  <c r="DF52" i="155" s="1"/>
  <c r="CV18" i="137"/>
  <c r="CV45" i="137" s="1"/>
  <c r="CV18" i="138"/>
  <c r="CV45" i="138" s="1"/>
  <c r="CV18" i="136"/>
  <c r="CV18" i="119"/>
  <c r="CV45" i="119" s="1"/>
  <c r="CV18" i="94"/>
  <c r="CV18" i="118"/>
  <c r="CV45" i="118" s="1"/>
  <c r="CV18" i="95"/>
  <c r="BY18" i="154"/>
  <c r="CV18" i="135"/>
  <c r="BV20" i="156"/>
  <c r="BV47" i="156" s="1"/>
  <c r="BV20" i="155"/>
  <c r="BV47" i="155" s="1"/>
  <c r="BV20" i="157"/>
  <c r="BV47" i="157" s="1"/>
  <c r="BV20" i="158"/>
  <c r="BV47" i="158" s="1"/>
  <c r="AF23" i="156"/>
  <c r="AF50" i="156" s="1"/>
  <c r="AF23" i="155"/>
  <c r="AF50" i="155" s="1"/>
  <c r="AF23" i="157"/>
  <c r="AF50" i="157" s="1"/>
  <c r="AF23" i="158"/>
  <c r="AF50" i="158" s="1"/>
  <c r="AF29" i="156"/>
  <c r="AF56" i="156" s="1"/>
  <c r="AF29" i="158"/>
  <c r="AF56" i="158" s="1"/>
  <c r="AF29" i="155"/>
  <c r="AF56" i="155" s="1"/>
  <c r="AF29" i="157"/>
  <c r="AF56" i="157" s="1"/>
  <c r="AJ15" i="158"/>
  <c r="AJ42" i="158" s="1"/>
  <c r="AJ15" i="155"/>
  <c r="AJ42" i="155" s="1"/>
  <c r="AJ15" i="156"/>
  <c r="AJ42" i="156" s="1"/>
  <c r="AJ15" i="157"/>
  <c r="AJ42" i="157" s="1"/>
  <c r="CK27" i="137"/>
  <c r="CK54" i="137" s="1"/>
  <c r="CK27" i="138"/>
  <c r="CK54" i="138" s="1"/>
  <c r="CK27" i="118"/>
  <c r="CK54" i="118" s="1"/>
  <c r="CK27" i="119"/>
  <c r="CK54" i="119" s="1"/>
  <c r="CK27" i="135"/>
  <c r="CK27" i="94"/>
  <c r="BN27" i="154"/>
  <c r="CK27" i="136"/>
  <c r="CK27" i="95"/>
  <c r="DI21" i="137"/>
  <c r="DI48" i="137" s="1"/>
  <c r="DI21" i="119"/>
  <c r="DI48" i="119" s="1"/>
  <c r="DI21" i="138"/>
  <c r="DI48" i="138" s="1"/>
  <c r="DI21" i="118"/>
  <c r="DI48" i="118" s="1"/>
  <c r="DI21" i="136"/>
  <c r="DI21" i="94"/>
  <c r="CL21" i="154"/>
  <c r="DI21" i="95"/>
  <c r="DI21" i="135"/>
  <c r="FG21" i="95"/>
  <c r="FG21" i="135"/>
  <c r="FG21" i="136"/>
  <c r="FG21" i="94"/>
  <c r="FG21" i="138"/>
  <c r="FG48" i="138" s="1"/>
  <c r="FG21" i="119"/>
  <c r="FG48" i="119" s="1"/>
  <c r="FG21" i="137"/>
  <c r="FG48" i="137" s="1"/>
  <c r="FG21" i="118"/>
  <c r="FG48" i="118" s="1"/>
  <c r="BN20" i="158"/>
  <c r="BN47" i="158" s="1"/>
  <c r="BN20" i="157"/>
  <c r="BN47" i="157" s="1"/>
  <c r="BN20" i="156"/>
  <c r="BN47" i="156" s="1"/>
  <c r="BN20" i="155"/>
  <c r="BN47" i="155" s="1"/>
  <c r="BX12" i="137"/>
  <c r="BX39" i="137" s="1"/>
  <c r="BX12" i="119"/>
  <c r="BX39" i="119" s="1"/>
  <c r="BX12" i="136"/>
  <c r="BX12" i="138"/>
  <c r="BX39" i="138" s="1"/>
  <c r="BX12" i="118"/>
  <c r="BX39" i="118" s="1"/>
  <c r="BX12" i="94"/>
  <c r="BX12" i="95"/>
  <c r="BA12" i="154"/>
  <c r="BX12" i="135"/>
  <c r="BI21" i="138"/>
  <c r="BI48" i="138" s="1"/>
  <c r="BI21" i="118"/>
  <c r="BI48" i="118" s="1"/>
  <c r="BI21" i="135"/>
  <c r="BI21" i="94"/>
  <c r="BI21" i="119"/>
  <c r="BI48" i="119" s="1"/>
  <c r="BI21" i="137"/>
  <c r="BI48" i="137" s="1"/>
  <c r="BI21" i="136"/>
  <c r="BI21" i="95"/>
  <c r="AL21" i="154"/>
  <c r="AO18" i="158"/>
  <c r="AO45" i="158" s="1"/>
  <c r="AO18" i="156"/>
  <c r="AO45" i="156" s="1"/>
  <c r="AO18" i="155"/>
  <c r="AO45" i="155" s="1"/>
  <c r="AO18" i="157"/>
  <c r="AO45" i="157" s="1"/>
  <c r="BR18" i="156"/>
  <c r="BR45" i="156" s="1"/>
  <c r="BR18" i="158"/>
  <c r="BR45" i="158" s="1"/>
  <c r="BR18" i="155"/>
  <c r="BR45" i="155" s="1"/>
  <c r="BR18" i="157"/>
  <c r="BR45" i="157" s="1"/>
  <c r="AY11" i="156"/>
  <c r="AY38" i="156" s="1"/>
  <c r="AY11" i="158"/>
  <c r="AY38" i="158" s="1"/>
  <c r="AY11" i="157"/>
  <c r="AY38" i="157" s="1"/>
  <c r="AY11" i="155"/>
  <c r="AY38" i="155" s="1"/>
  <c r="BI23" i="157"/>
  <c r="BI50" i="157" s="1"/>
  <c r="BI23" i="155"/>
  <c r="BI50" i="155" s="1"/>
  <c r="BI23" i="158"/>
  <c r="BI50" i="158" s="1"/>
  <c r="BI23" i="156"/>
  <c r="BI50" i="156" s="1"/>
  <c r="CU25" i="119"/>
  <c r="CU52" i="119" s="1"/>
  <c r="CU25" i="118"/>
  <c r="CU52" i="118" s="1"/>
  <c r="CU25" i="137"/>
  <c r="CU52" i="137" s="1"/>
  <c r="CU25" i="136"/>
  <c r="CU25" i="135"/>
  <c r="CU25" i="95"/>
  <c r="BX25" i="154"/>
  <c r="CU25" i="94"/>
  <c r="CU25" i="138"/>
  <c r="CU52" i="138" s="1"/>
  <c r="AK20" i="156"/>
  <c r="AK47" i="156" s="1"/>
  <c r="AK20" i="158"/>
  <c r="AK47" i="158" s="1"/>
  <c r="AK20" i="157"/>
  <c r="AK47" i="157" s="1"/>
  <c r="AK20" i="155"/>
  <c r="AK47" i="155" s="1"/>
  <c r="BH21" i="135"/>
  <c r="BH21" i="119"/>
  <c r="BH48" i="119" s="1"/>
  <c r="BH21" i="138"/>
  <c r="BH48" i="138" s="1"/>
  <c r="BH21" i="137"/>
  <c r="BH48" i="137" s="1"/>
  <c r="BH21" i="136"/>
  <c r="BH21" i="118"/>
  <c r="BH48" i="118" s="1"/>
  <c r="BH21" i="95"/>
  <c r="AK21" i="154"/>
  <c r="BH21" i="94"/>
  <c r="DQ14" i="156"/>
  <c r="DQ41" i="156" s="1"/>
  <c r="DQ14" i="158"/>
  <c r="DQ41" i="158" s="1"/>
  <c r="DQ14" i="157"/>
  <c r="DQ41" i="157" s="1"/>
  <c r="DQ14" i="155"/>
  <c r="DQ41" i="155" s="1"/>
  <c r="AO25" i="155"/>
  <c r="AO52" i="155" s="1"/>
  <c r="AO25" i="158"/>
  <c r="AO52" i="158" s="1"/>
  <c r="AO25" i="157"/>
  <c r="AO52" i="157" s="1"/>
  <c r="AO25" i="156"/>
  <c r="AO52" i="156" s="1"/>
  <c r="AH27" i="157"/>
  <c r="AH54" i="157" s="1"/>
  <c r="AH27" i="155"/>
  <c r="AH54" i="155" s="1"/>
  <c r="AH27" i="156"/>
  <c r="AH54" i="156" s="1"/>
  <c r="AH27" i="158"/>
  <c r="AH54" i="158" s="1"/>
  <c r="AS14" i="156"/>
  <c r="AS41" i="156" s="1"/>
  <c r="AS14" i="155"/>
  <c r="AS41" i="155" s="1"/>
  <c r="AS14" i="157"/>
  <c r="AS41" i="157" s="1"/>
  <c r="AS14" i="158"/>
  <c r="AS41" i="158" s="1"/>
  <c r="BU15" i="138"/>
  <c r="BU42" i="138" s="1"/>
  <c r="BU15" i="137"/>
  <c r="BU42" i="137" s="1"/>
  <c r="BU15" i="135"/>
  <c r="BU15" i="94"/>
  <c r="BU15" i="119"/>
  <c r="BU42" i="119" s="1"/>
  <c r="AX15" i="154"/>
  <c r="BU15" i="95"/>
  <c r="BU15" i="118"/>
  <c r="BU42" i="118" s="1"/>
  <c r="BU15" i="136"/>
  <c r="BY27" i="158"/>
  <c r="BY54" i="158" s="1"/>
  <c r="BY27" i="155"/>
  <c r="BY54" i="155" s="1"/>
  <c r="BY27" i="156"/>
  <c r="BY54" i="156" s="1"/>
  <c r="BY27" i="157"/>
  <c r="BY54" i="157" s="1"/>
  <c r="CX21" i="137"/>
  <c r="CX48" i="137" s="1"/>
  <c r="CX21" i="118"/>
  <c r="CX48" i="118" s="1"/>
  <c r="CA21" i="154"/>
  <c r="CX21" i="94"/>
  <c r="CX21" i="138"/>
  <c r="CX48" i="138" s="1"/>
  <c r="CX21" i="135"/>
  <c r="CX21" i="119"/>
  <c r="CX48" i="119" s="1"/>
  <c r="CX21" i="95"/>
  <c r="CX21" i="136"/>
  <c r="CB25" i="138"/>
  <c r="CB52" i="138" s="1"/>
  <c r="CB25" i="137"/>
  <c r="CB52" i="137" s="1"/>
  <c r="CB25" i="118"/>
  <c r="CB52" i="118" s="1"/>
  <c r="CB25" i="136"/>
  <c r="CB25" i="119"/>
  <c r="CB52" i="119" s="1"/>
  <c r="CB25" i="94"/>
  <c r="BE25" i="154"/>
  <c r="CB25" i="135"/>
  <c r="CB25" i="95"/>
  <c r="DC17" i="158"/>
  <c r="DC44" i="158" s="1"/>
  <c r="DC17" i="156"/>
  <c r="DC44" i="156" s="1"/>
  <c r="DC17" i="157"/>
  <c r="DC44" i="157" s="1"/>
  <c r="DC17" i="155"/>
  <c r="DC44" i="155" s="1"/>
  <c r="DZ18" i="138"/>
  <c r="DZ45" i="138" s="1"/>
  <c r="DZ18" i="118"/>
  <c r="DZ45" i="118" s="1"/>
  <c r="DC18" i="154"/>
  <c r="DZ18" i="135"/>
  <c r="DZ18" i="136"/>
  <c r="DZ18" i="94"/>
  <c r="DZ18" i="119"/>
  <c r="DZ45" i="119" s="1"/>
  <c r="DZ18" i="137"/>
  <c r="DZ45" i="137" s="1"/>
  <c r="DZ18" i="95"/>
  <c r="CO29" i="157"/>
  <c r="CO56" i="157" s="1"/>
  <c r="CO29" i="158"/>
  <c r="CO56" i="158" s="1"/>
  <c r="CO29" i="155"/>
  <c r="CO56" i="155" s="1"/>
  <c r="CO29" i="156"/>
  <c r="CO56" i="156" s="1"/>
  <c r="CQ20" i="155"/>
  <c r="CQ47" i="155" s="1"/>
  <c r="CQ20" i="157"/>
  <c r="CQ47" i="157" s="1"/>
  <c r="CQ20" i="156"/>
  <c r="CQ47" i="156" s="1"/>
  <c r="CQ20" i="158"/>
  <c r="CQ47" i="158" s="1"/>
  <c r="BF17" i="157"/>
  <c r="BF44" i="157" s="1"/>
  <c r="BF17" i="156"/>
  <c r="BF44" i="156" s="1"/>
  <c r="BF17" i="158"/>
  <c r="BF44" i="158" s="1"/>
  <c r="BF17" i="155"/>
  <c r="BF44" i="155" s="1"/>
  <c r="AT18" i="138"/>
  <c r="AT45" i="138" s="1"/>
  <c r="AT18" i="118"/>
  <c r="AT45" i="118" s="1"/>
  <c r="AT18" i="137"/>
  <c r="AT45" i="137" s="1"/>
  <c r="AT18" i="119"/>
  <c r="AT45" i="119" s="1"/>
  <c r="AT18" i="135"/>
  <c r="W18" i="154"/>
  <c r="AT18" i="136"/>
  <c r="AT18" i="94"/>
  <c r="AT18" i="95"/>
  <c r="DB17" i="156"/>
  <c r="DB44" i="156" s="1"/>
  <c r="DB17" i="158"/>
  <c r="DB44" i="158" s="1"/>
  <c r="DB17" i="157"/>
  <c r="DB44" i="157" s="1"/>
  <c r="DB17" i="155"/>
  <c r="DB44" i="155" s="1"/>
  <c r="DS27" i="155"/>
  <c r="DS54" i="155" s="1"/>
  <c r="DS27" i="157"/>
  <c r="DS54" i="157" s="1"/>
  <c r="DS27" i="156"/>
  <c r="DS54" i="156" s="1"/>
  <c r="DS27" i="158"/>
  <c r="DS54" i="158" s="1"/>
  <c r="DP12" i="137"/>
  <c r="DP39" i="137" s="1"/>
  <c r="DP12" i="138"/>
  <c r="DP39" i="138" s="1"/>
  <c r="DP12" i="94"/>
  <c r="DP12" i="118"/>
  <c r="DP39" i="118" s="1"/>
  <c r="CS12" i="154"/>
  <c r="DP12" i="95"/>
  <c r="DP12" i="135"/>
  <c r="DP12" i="136"/>
  <c r="DP12" i="119"/>
  <c r="DP39" i="119" s="1"/>
  <c r="DV18" i="118"/>
  <c r="DV45" i="118" s="1"/>
  <c r="DV18" i="136"/>
  <c r="CY18" i="154"/>
  <c r="DV18" i="137"/>
  <c r="DV45" i="137" s="1"/>
  <c r="DV18" i="95"/>
  <c r="DV18" i="119"/>
  <c r="DV45" i="119" s="1"/>
  <c r="DV18" i="94"/>
  <c r="DV18" i="138"/>
  <c r="DV45" i="138" s="1"/>
  <c r="DV18" i="135"/>
  <c r="BP17" i="156"/>
  <c r="BP44" i="156" s="1"/>
  <c r="BP17" i="155"/>
  <c r="BP44" i="155" s="1"/>
  <c r="BP17" i="157"/>
  <c r="BP44" i="157" s="1"/>
  <c r="BP17" i="158"/>
  <c r="BP44" i="158" s="1"/>
  <c r="AT9" i="157"/>
  <c r="AT36" i="157" s="1"/>
  <c r="AT9" i="156"/>
  <c r="AT36" i="156" s="1"/>
  <c r="AT9" i="155"/>
  <c r="AT36" i="155" s="1"/>
  <c r="AT9" i="158"/>
  <c r="AT36" i="158" s="1"/>
  <c r="BF18" i="95"/>
  <c r="BF18" i="119"/>
  <c r="BF45" i="119" s="1"/>
  <c r="BF18" i="138"/>
  <c r="BF45" i="138" s="1"/>
  <c r="BF18" i="135"/>
  <c r="BF18" i="136"/>
  <c r="BF18" i="94"/>
  <c r="AI18" i="154"/>
  <c r="BF18" i="137"/>
  <c r="BF45" i="137" s="1"/>
  <c r="BF18" i="118"/>
  <c r="BF45" i="118" s="1"/>
  <c r="BU9" i="156"/>
  <c r="BU36" i="156" s="1"/>
  <c r="BU9" i="157"/>
  <c r="BU36" i="157" s="1"/>
  <c r="BU9" i="155"/>
  <c r="BU36" i="155" s="1"/>
  <c r="BU9" i="158"/>
  <c r="BU36" i="158" s="1"/>
  <c r="BQ11" i="158"/>
  <c r="BQ38" i="158" s="1"/>
  <c r="BQ11" i="155"/>
  <c r="BQ38" i="155" s="1"/>
  <c r="BQ11" i="156"/>
  <c r="BQ38" i="156" s="1"/>
  <c r="BQ11" i="157"/>
  <c r="BQ38" i="157" s="1"/>
  <c r="CL25" i="118"/>
  <c r="CL52" i="118" s="1"/>
  <c r="CL25" i="137"/>
  <c r="CL52" i="137" s="1"/>
  <c r="CL25" i="119"/>
  <c r="CL52" i="119" s="1"/>
  <c r="CL25" i="136"/>
  <c r="CL25" i="94"/>
  <c r="CL25" i="138"/>
  <c r="CL52" i="138" s="1"/>
  <c r="BO25" i="154"/>
  <c r="CL25" i="95"/>
  <c r="CL25" i="135"/>
  <c r="CZ27" i="138"/>
  <c r="CZ54" i="138" s="1"/>
  <c r="CZ27" i="137"/>
  <c r="CZ54" i="137" s="1"/>
  <c r="CZ27" i="136"/>
  <c r="CZ27" i="118"/>
  <c r="CZ54" i="118" s="1"/>
  <c r="CZ27" i="95"/>
  <c r="CZ27" i="135"/>
  <c r="CZ27" i="94"/>
  <c r="CC27" i="154"/>
  <c r="CZ27" i="119"/>
  <c r="CZ54" i="119" s="1"/>
  <c r="CI27" i="118"/>
  <c r="CI54" i="118" s="1"/>
  <c r="CI27" i="119"/>
  <c r="CI54" i="119" s="1"/>
  <c r="CI27" i="136"/>
  <c r="CI27" i="95"/>
  <c r="CI27" i="138"/>
  <c r="CI54" i="138" s="1"/>
  <c r="BL27" i="154"/>
  <c r="CI27" i="137"/>
  <c r="CI54" i="137" s="1"/>
  <c r="CI27" i="94"/>
  <c r="CI27" i="135"/>
  <c r="CE20" i="157"/>
  <c r="CE47" i="157" s="1"/>
  <c r="CE20" i="158"/>
  <c r="CE47" i="158" s="1"/>
  <c r="CE20" i="155"/>
  <c r="CE47" i="155" s="1"/>
  <c r="CE20" i="156"/>
  <c r="CE47" i="156" s="1"/>
  <c r="BG25" i="157"/>
  <c r="BG52" i="157" s="1"/>
  <c r="BG25" i="156"/>
  <c r="BG52" i="156" s="1"/>
  <c r="BG25" i="158"/>
  <c r="BG52" i="158" s="1"/>
  <c r="BG25" i="155"/>
  <c r="BG52" i="155" s="1"/>
  <c r="ET21" i="137"/>
  <c r="ET48" i="137" s="1"/>
  <c r="ET21" i="138"/>
  <c r="ET48" i="138" s="1"/>
  <c r="ET21" i="119"/>
  <c r="ET48" i="119" s="1"/>
  <c r="ET21" i="118"/>
  <c r="ET48" i="118" s="1"/>
  <c r="ET21" i="136"/>
  <c r="ET21" i="135"/>
  <c r="ET21" i="94"/>
  <c r="ET21" i="95"/>
  <c r="S8" i="157"/>
  <c r="S35" i="157" s="1"/>
  <c r="S8" i="158"/>
  <c r="S35" i="158" s="1"/>
  <c r="S8" i="156"/>
  <c r="S35" i="156" s="1"/>
  <c r="S8" i="155"/>
  <c r="S35" i="155" s="1"/>
  <c r="BK29" i="155"/>
  <c r="BK56" i="155" s="1"/>
  <c r="BK29" i="158"/>
  <c r="BK56" i="158" s="1"/>
  <c r="BK29" i="157"/>
  <c r="BK56" i="157" s="1"/>
  <c r="BK29" i="156"/>
  <c r="BK56" i="156" s="1"/>
  <c r="EV29" i="138"/>
  <c r="EV56" i="138" s="1"/>
  <c r="EV29" i="137"/>
  <c r="EV56" i="137" s="1"/>
  <c r="EV29" i="118"/>
  <c r="EV56" i="118" s="1"/>
  <c r="EV29" i="95"/>
  <c r="EV29" i="136"/>
  <c r="EV29" i="119"/>
  <c r="EV56" i="119" s="1"/>
  <c r="EV29" i="94"/>
  <c r="EV29" i="135"/>
  <c r="BU12" i="137"/>
  <c r="BU39" i="137" s="1"/>
  <c r="BU12" i="95"/>
  <c r="BU12" i="138"/>
  <c r="BU39" i="138" s="1"/>
  <c r="BU12" i="118"/>
  <c r="BU39" i="118" s="1"/>
  <c r="BU12" i="94"/>
  <c r="AX12" i="154"/>
  <c r="BU12" i="119"/>
  <c r="BU39" i="119" s="1"/>
  <c r="BU12" i="135"/>
  <c r="BU12" i="136"/>
  <c r="BD20" i="157"/>
  <c r="BD47" i="157" s="1"/>
  <c r="BD20" i="156"/>
  <c r="BD47" i="156" s="1"/>
  <c r="BD20" i="158"/>
  <c r="BD47" i="158" s="1"/>
  <c r="BD20" i="155"/>
  <c r="BD47" i="155" s="1"/>
  <c r="CJ9" i="156"/>
  <c r="CJ36" i="156" s="1"/>
  <c r="CJ9" i="155"/>
  <c r="CJ36" i="155" s="1"/>
  <c r="CJ9" i="157"/>
  <c r="CJ36" i="157" s="1"/>
  <c r="CJ9" i="158"/>
  <c r="CJ36" i="158" s="1"/>
  <c r="EW29" i="138"/>
  <c r="EW56" i="138" s="1"/>
  <c r="EW29" i="94"/>
  <c r="EW29" i="118"/>
  <c r="EW56" i="118" s="1"/>
  <c r="EW29" i="135"/>
  <c r="EW29" i="136"/>
  <c r="EW29" i="119"/>
  <c r="EW56" i="119" s="1"/>
  <c r="EW29" i="137"/>
  <c r="EW56" i="137" s="1"/>
  <c r="EW29" i="95"/>
  <c r="BM21" i="138"/>
  <c r="BM48" i="138" s="1"/>
  <c r="BM21" i="137"/>
  <c r="BM48" i="137" s="1"/>
  <c r="BM21" i="94"/>
  <c r="AP21" i="154"/>
  <c r="BM21" i="135"/>
  <c r="BM21" i="95"/>
  <c r="BM21" i="119"/>
  <c r="BM48" i="119" s="1"/>
  <c r="BM21" i="118"/>
  <c r="BM48" i="118" s="1"/>
  <c r="BM21" i="136"/>
  <c r="DM25" i="118"/>
  <c r="DM52" i="118" s="1"/>
  <c r="DM25" i="95"/>
  <c r="DM25" i="135"/>
  <c r="DM25" i="136"/>
  <c r="DM25" i="94"/>
  <c r="DM25" i="137"/>
  <c r="DM52" i="137" s="1"/>
  <c r="CP25" i="154"/>
  <c r="DM25" i="138"/>
  <c r="DM52" i="138" s="1"/>
  <c r="DM25" i="119"/>
  <c r="DM52" i="119" s="1"/>
  <c r="DR9" i="157"/>
  <c r="DR36" i="157" s="1"/>
  <c r="DR9" i="156"/>
  <c r="DR36" i="156" s="1"/>
  <c r="DR9" i="158"/>
  <c r="DR36" i="158" s="1"/>
  <c r="DR9" i="155"/>
  <c r="DR36" i="155" s="1"/>
  <c r="BE12" i="137"/>
  <c r="BE39" i="137" s="1"/>
  <c r="BE12" i="119"/>
  <c r="BE39" i="119" s="1"/>
  <c r="BE12" i="118"/>
  <c r="BE39" i="118" s="1"/>
  <c r="BE12" i="94"/>
  <c r="AH12" i="154"/>
  <c r="BE12" i="138"/>
  <c r="BE39" i="138" s="1"/>
  <c r="BE12" i="95"/>
  <c r="BE12" i="135"/>
  <c r="BE12" i="136"/>
  <c r="R19" i="54"/>
  <c r="W16" i="54"/>
  <c r="AO14" i="54"/>
  <c r="AO14" i="139"/>
  <c r="AO41" i="139" s="1"/>
  <c r="AO14" i="133"/>
  <c r="AO41" i="133" s="1"/>
  <c r="AO14" i="167"/>
  <c r="AO41" i="167" s="1"/>
  <c r="AO14" i="138"/>
  <c r="AO41" i="138" s="1"/>
  <c r="AO14" i="134"/>
  <c r="AO41" i="134" s="1"/>
  <c r="AO14" i="137"/>
  <c r="AO41" i="137" s="1"/>
  <c r="AO14" i="119"/>
  <c r="AO41" i="119" s="1"/>
  <c r="AO14" i="95"/>
  <c r="AO14" i="118"/>
  <c r="AO41" i="118" s="1"/>
  <c r="AO14" i="135"/>
  <c r="AO14" i="136"/>
  <c r="AO14" i="94"/>
  <c r="R14" i="154"/>
  <c r="I14" i="54"/>
  <c r="I14" i="133"/>
  <c r="I41" i="133" s="1"/>
  <c r="I14" i="167"/>
  <c r="I41" i="167" s="1"/>
  <c r="I14" i="134"/>
  <c r="I41" i="134" s="1"/>
  <c r="I14" i="137"/>
  <c r="I41" i="137" s="1"/>
  <c r="I14" i="138"/>
  <c r="I41" i="138" s="1"/>
  <c r="I14" i="119"/>
  <c r="I41" i="119" s="1"/>
  <c r="I14" i="136"/>
  <c r="I14" i="118"/>
  <c r="I41" i="118" s="1"/>
  <c r="I14" i="94"/>
  <c r="I14" i="146"/>
  <c r="I14" i="139"/>
  <c r="I41" i="139" s="1"/>
  <c r="I14" i="135"/>
  <c r="I14" i="95"/>
  <c r="AO8" i="133"/>
  <c r="AO35" i="133" s="1"/>
  <c r="AO8" i="139"/>
  <c r="AO35" i="139" s="1"/>
  <c r="AO8" i="167"/>
  <c r="AO35" i="167" s="1"/>
  <c r="AO8" i="119"/>
  <c r="AO35" i="119" s="1"/>
  <c r="AO8" i="137"/>
  <c r="AO35" i="137" s="1"/>
  <c r="AO8" i="134"/>
  <c r="AO35" i="134" s="1"/>
  <c r="AO8" i="118"/>
  <c r="AO35" i="118" s="1"/>
  <c r="AO8" i="135"/>
  <c r="AO8" i="95"/>
  <c r="AO8" i="138"/>
  <c r="AO35" i="138" s="1"/>
  <c r="AO8" i="136"/>
  <c r="AO8" i="94"/>
  <c r="R8" i="154"/>
  <c r="AG13" i="54"/>
  <c r="AG8" i="167"/>
  <c r="AG35" i="167" s="1"/>
  <c r="AG8" i="139"/>
  <c r="AG35" i="139" s="1"/>
  <c r="AG8" i="133"/>
  <c r="AG35" i="133" s="1"/>
  <c r="AG8" i="134"/>
  <c r="AG35" i="134" s="1"/>
  <c r="AG8" i="119"/>
  <c r="AG35" i="119" s="1"/>
  <c r="AG8" i="138"/>
  <c r="AG35" i="138" s="1"/>
  <c r="AG8" i="135"/>
  <c r="AG8" i="94"/>
  <c r="AG8" i="118"/>
  <c r="AG35" i="118" s="1"/>
  <c r="AG8" i="137"/>
  <c r="AG35" i="137" s="1"/>
  <c r="AG8" i="136"/>
  <c r="J8" i="154"/>
  <c r="AG8" i="95"/>
  <c r="Y10" i="54"/>
  <c r="Y8" i="167"/>
  <c r="Y35" i="167" s="1"/>
  <c r="Y8" i="139"/>
  <c r="Y35" i="139" s="1"/>
  <c r="Y8" i="134"/>
  <c r="Y35" i="134" s="1"/>
  <c r="Y8" i="138"/>
  <c r="Y35" i="138" s="1"/>
  <c r="Y8" i="119"/>
  <c r="Y35" i="119" s="1"/>
  <c r="Y8" i="133"/>
  <c r="Y35" i="133" s="1"/>
  <c r="Y8" i="137"/>
  <c r="Y35" i="137" s="1"/>
  <c r="Y8" i="95"/>
  <c r="Y8" i="118"/>
  <c r="Y35" i="118" s="1"/>
  <c r="Y8" i="135"/>
  <c r="Y8" i="136"/>
  <c r="B8" i="154"/>
  <c r="Y8" i="94"/>
  <c r="Q8" i="133"/>
  <c r="Q35" i="133" s="1"/>
  <c r="Q8" i="138"/>
  <c r="Q35" i="138" s="1"/>
  <c r="Q8" i="119"/>
  <c r="Q35" i="119" s="1"/>
  <c r="Q8" i="139"/>
  <c r="Q35" i="139" s="1"/>
  <c r="Q8" i="95"/>
  <c r="Q8" i="94"/>
  <c r="Q8" i="167"/>
  <c r="Q35" i="167" s="1"/>
  <c r="Q8" i="137"/>
  <c r="Q35" i="137" s="1"/>
  <c r="Q8" i="134"/>
  <c r="Q35" i="134" s="1"/>
  <c r="Q8" i="118"/>
  <c r="Q35" i="118" s="1"/>
  <c r="Q8" i="135"/>
  <c r="Q8" i="136"/>
  <c r="I8" i="139"/>
  <c r="I35" i="139" s="1"/>
  <c r="I8" i="167"/>
  <c r="I35" i="167" s="1"/>
  <c r="I8" i="119"/>
  <c r="I35" i="119" s="1"/>
  <c r="I8" i="137"/>
  <c r="I35" i="137" s="1"/>
  <c r="I8" i="133"/>
  <c r="I35" i="133" s="1"/>
  <c r="I8" i="95"/>
  <c r="I8" i="118"/>
  <c r="I35" i="118" s="1"/>
  <c r="I8" i="134"/>
  <c r="I35" i="134" s="1"/>
  <c r="I8" i="94"/>
  <c r="I8" i="136"/>
  <c r="I8" i="135"/>
  <c r="I8" i="146"/>
  <c r="I8" i="138"/>
  <c r="I35" i="138" s="1"/>
  <c r="AP17" i="54"/>
  <c r="AP17" i="138"/>
  <c r="AP44" i="138" s="1"/>
  <c r="AP17" i="118"/>
  <c r="AP44" i="118" s="1"/>
  <c r="AP17" i="119"/>
  <c r="AP44" i="119" s="1"/>
  <c r="AP17" i="135"/>
  <c r="AP17" i="94"/>
  <c r="AP17" i="137"/>
  <c r="AP44" i="137" s="1"/>
  <c r="AP17" i="136"/>
  <c r="AP17" i="95"/>
  <c r="S17" i="154"/>
  <c r="AV29" i="138"/>
  <c r="AV56" i="138" s="1"/>
  <c r="AV29" i="119"/>
  <c r="AV56" i="119" s="1"/>
  <c r="AV29" i="118"/>
  <c r="AV56" i="118" s="1"/>
  <c r="AV29" i="135"/>
  <c r="AV29" i="137"/>
  <c r="AV56" i="137" s="1"/>
  <c r="Y29" i="154"/>
  <c r="AV29" i="136"/>
  <c r="AV29" i="94"/>
  <c r="AV29" i="95"/>
  <c r="AR11" i="54"/>
  <c r="AR11" i="95"/>
  <c r="AR11" i="135"/>
  <c r="AR11" i="136"/>
  <c r="AR11" i="94"/>
  <c r="AR11" i="119"/>
  <c r="AR38" i="119" s="1"/>
  <c r="AR11" i="138"/>
  <c r="AR38" i="138" s="1"/>
  <c r="AR11" i="137"/>
  <c r="AR38" i="137" s="1"/>
  <c r="AR11" i="118"/>
  <c r="AR38" i="118" s="1"/>
  <c r="U11" i="154"/>
  <c r="BA17" i="54"/>
  <c r="BA17" i="138"/>
  <c r="BA44" i="138" s="1"/>
  <c r="BA17" i="118"/>
  <c r="BA44" i="118" s="1"/>
  <c r="BA17" i="119"/>
  <c r="BA44" i="119" s="1"/>
  <c r="BA17" i="95"/>
  <c r="BA17" i="136"/>
  <c r="BA17" i="94"/>
  <c r="BA17" i="137"/>
  <c r="BA44" i="137" s="1"/>
  <c r="AD17" i="154"/>
  <c r="BA17" i="135"/>
  <c r="BG27" i="118"/>
  <c r="BG54" i="118" s="1"/>
  <c r="BG27" i="138"/>
  <c r="BG54" i="138" s="1"/>
  <c r="BG27" i="137"/>
  <c r="BG54" i="137" s="1"/>
  <c r="BG27" i="136"/>
  <c r="BG27" i="95"/>
  <c r="BG27" i="94"/>
  <c r="BG27" i="135"/>
  <c r="BG27" i="119"/>
  <c r="BG54" i="119" s="1"/>
  <c r="AJ27" i="154"/>
  <c r="BQ27" i="119"/>
  <c r="BQ54" i="119" s="1"/>
  <c r="BQ27" i="118"/>
  <c r="BQ54" i="118" s="1"/>
  <c r="BQ27" i="135"/>
  <c r="AT27" i="154"/>
  <c r="BQ27" i="136"/>
  <c r="BQ27" i="138"/>
  <c r="BQ54" i="138" s="1"/>
  <c r="BQ27" i="137"/>
  <c r="BQ54" i="137" s="1"/>
  <c r="BQ27" i="95"/>
  <c r="BQ27" i="94"/>
  <c r="BW23" i="119"/>
  <c r="BW50" i="119" s="1"/>
  <c r="BW23" i="138"/>
  <c r="BW50" i="138" s="1"/>
  <c r="BW23" i="135"/>
  <c r="BW23" i="137"/>
  <c r="BW50" i="137" s="1"/>
  <c r="BW23" i="94"/>
  <c r="BW23" i="136"/>
  <c r="AZ23" i="154"/>
  <c r="BW23" i="118"/>
  <c r="BW50" i="118" s="1"/>
  <c r="BW23" i="95"/>
  <c r="BP23" i="95"/>
  <c r="BP23" i="135"/>
  <c r="BP23" i="136"/>
  <c r="BP23" i="94"/>
  <c r="BP23" i="119"/>
  <c r="BP50" i="119" s="1"/>
  <c r="BP23" i="137"/>
  <c r="BP50" i="137" s="1"/>
  <c r="BP23" i="118"/>
  <c r="BP50" i="118" s="1"/>
  <c r="BP23" i="138"/>
  <c r="BP50" i="138" s="1"/>
  <c r="AS23" i="154"/>
  <c r="BJ25" i="138"/>
  <c r="BJ52" i="138" s="1"/>
  <c r="BJ25" i="118"/>
  <c r="BJ52" i="118" s="1"/>
  <c r="BJ25" i="136"/>
  <c r="BJ25" i="95"/>
  <c r="BJ25" i="137"/>
  <c r="BJ52" i="137" s="1"/>
  <c r="AM25" i="154"/>
  <c r="BJ25" i="94"/>
  <c r="BJ25" i="135"/>
  <c r="BJ25" i="119"/>
  <c r="BJ52" i="119" s="1"/>
  <c r="DF27" i="95"/>
  <c r="DF27" i="135"/>
  <c r="DF27" i="136"/>
  <c r="DF27" i="94"/>
  <c r="CI27" i="154"/>
  <c r="DF27" i="137"/>
  <c r="DF54" i="137" s="1"/>
  <c r="DF27" i="118"/>
  <c r="DF54" i="118" s="1"/>
  <c r="DF27" i="119"/>
  <c r="DF54" i="119" s="1"/>
  <c r="DF27" i="138"/>
  <c r="DF54" i="138" s="1"/>
  <c r="DG29" i="138"/>
  <c r="DG56" i="138" s="1"/>
  <c r="DG29" i="95"/>
  <c r="DG29" i="135"/>
  <c r="DG29" i="136"/>
  <c r="DG29" i="94"/>
  <c r="DG29" i="137"/>
  <c r="DG56" i="137" s="1"/>
  <c r="DG29" i="118"/>
  <c r="DG56" i="118" s="1"/>
  <c r="CJ29" i="154"/>
  <c r="DG29" i="119"/>
  <c r="DG56" i="119" s="1"/>
  <c r="DX25" i="137"/>
  <c r="DX52" i="137" s="1"/>
  <c r="DX25" i="135"/>
  <c r="DX25" i="136"/>
  <c r="DX25" i="94"/>
  <c r="DA25" i="154"/>
  <c r="DX25" i="118"/>
  <c r="DX52" i="118" s="1"/>
  <c r="DX25" i="138"/>
  <c r="DX52" i="138" s="1"/>
  <c r="DX25" i="95"/>
  <c r="DX25" i="119"/>
  <c r="DX52" i="119" s="1"/>
  <c r="DY25" i="119"/>
  <c r="DY52" i="119" s="1"/>
  <c r="DY25" i="137"/>
  <c r="DY52" i="137" s="1"/>
  <c r="DY25" i="135"/>
  <c r="DY25" i="138"/>
  <c r="DY52" i="138" s="1"/>
  <c r="DY25" i="94"/>
  <c r="DB25" i="154"/>
  <c r="DY25" i="136"/>
  <c r="DY25" i="118"/>
  <c r="DY52" i="118" s="1"/>
  <c r="DY25" i="95"/>
  <c r="DW23" i="137"/>
  <c r="DW50" i="137" s="1"/>
  <c r="DW23" i="138"/>
  <c r="DW50" i="138" s="1"/>
  <c r="DW23" i="94"/>
  <c r="CZ23" i="154"/>
  <c r="DW23" i="119"/>
  <c r="DW50" i="119" s="1"/>
  <c r="DW23" i="136"/>
  <c r="DW23" i="118"/>
  <c r="DW50" i="118" s="1"/>
  <c r="DW23" i="135"/>
  <c r="DW23" i="95"/>
  <c r="DO23" i="137"/>
  <c r="DO50" i="137" s="1"/>
  <c r="DO23" i="118"/>
  <c r="DO50" i="118" s="1"/>
  <c r="DO23" i="138"/>
  <c r="DO50" i="138" s="1"/>
  <c r="DO23" i="119"/>
  <c r="DO50" i="119" s="1"/>
  <c r="DO23" i="136"/>
  <c r="DO23" i="95"/>
  <c r="DO23" i="94"/>
  <c r="CR23" i="154"/>
  <c r="DO23" i="135"/>
  <c r="EE29" i="95"/>
  <c r="EE29" i="135"/>
  <c r="EE29" i="136"/>
  <c r="EE29" i="94"/>
  <c r="EE29" i="137"/>
  <c r="EE56" i="137" s="1"/>
  <c r="DH29" i="154"/>
  <c r="EE29" i="138"/>
  <c r="EE56" i="138" s="1"/>
  <c r="EE29" i="119"/>
  <c r="EE56" i="119" s="1"/>
  <c r="EE29" i="118"/>
  <c r="EE56" i="118" s="1"/>
  <c r="FC29" i="95"/>
  <c r="FC29" i="135"/>
  <c r="FC29" i="136"/>
  <c r="FC29" i="94"/>
  <c r="FC29" i="138"/>
  <c r="FC56" i="138" s="1"/>
  <c r="FC29" i="137"/>
  <c r="FC56" i="137" s="1"/>
  <c r="FC29" i="118"/>
  <c r="FC56" i="118" s="1"/>
  <c r="FC29" i="119"/>
  <c r="FC56" i="119" s="1"/>
  <c r="EL23" i="138"/>
  <c r="EL50" i="138" s="1"/>
  <c r="DO23" i="154"/>
  <c r="EL23" i="137"/>
  <c r="EL50" i="137" s="1"/>
  <c r="EL23" i="118"/>
  <c r="EL50" i="118" s="1"/>
  <c r="EL23" i="95"/>
  <c r="EL23" i="119"/>
  <c r="EL50" i="119" s="1"/>
  <c r="EL23" i="136"/>
  <c r="EL23" i="94"/>
  <c r="EL23" i="135"/>
  <c r="EI23" i="119"/>
  <c r="EI50" i="119" s="1"/>
  <c r="EI23" i="135"/>
  <c r="EI23" i="138"/>
  <c r="EI50" i="138" s="1"/>
  <c r="EI23" i="137"/>
  <c r="EI50" i="137" s="1"/>
  <c r="EI23" i="136"/>
  <c r="EI23" i="118"/>
  <c r="EI50" i="118" s="1"/>
  <c r="EI23" i="94"/>
  <c r="DL23" i="154"/>
  <c r="EI23" i="95"/>
  <c r="EQ23" i="138"/>
  <c r="EQ50" i="138" s="1"/>
  <c r="EQ23" i="119"/>
  <c r="EQ50" i="119" s="1"/>
  <c r="EQ23" i="137"/>
  <c r="EQ50" i="137" s="1"/>
  <c r="EQ23" i="118"/>
  <c r="EQ50" i="118" s="1"/>
  <c r="EQ23" i="136"/>
  <c r="EQ23" i="135"/>
  <c r="EQ23" i="94"/>
  <c r="EQ23" i="95"/>
  <c r="FA27" i="119"/>
  <c r="FA54" i="119" s="1"/>
  <c r="FA27" i="137"/>
  <c r="FA54" i="137" s="1"/>
  <c r="FA27" i="138"/>
  <c r="FA54" i="138" s="1"/>
  <c r="FA27" i="95"/>
  <c r="FA27" i="118"/>
  <c r="FA54" i="118" s="1"/>
  <c r="FA27" i="94"/>
  <c r="FA27" i="136"/>
  <c r="FA27" i="135"/>
  <c r="ER27" i="137"/>
  <c r="ER54" i="137" s="1"/>
  <c r="ER27" i="119"/>
  <c r="ER54" i="119" s="1"/>
  <c r="ER27" i="118"/>
  <c r="ER54" i="118" s="1"/>
  <c r="ER27" i="95"/>
  <c r="ER27" i="138"/>
  <c r="ER54" i="138" s="1"/>
  <c r="ER27" i="136"/>
  <c r="ER27" i="135"/>
  <c r="ER27" i="94"/>
  <c r="EU29" i="138"/>
  <c r="EU56" i="138" s="1"/>
  <c r="EU29" i="95"/>
  <c r="EU29" i="135"/>
  <c r="EU29" i="136"/>
  <c r="EU29" i="94"/>
  <c r="EU29" i="137"/>
  <c r="EU56" i="137" s="1"/>
  <c r="EU29" i="119"/>
  <c r="EU56" i="119" s="1"/>
  <c r="EU29" i="118"/>
  <c r="EU56" i="118" s="1"/>
  <c r="EM29" i="138"/>
  <c r="EM56" i="138" s="1"/>
  <c r="EM29" i="95"/>
  <c r="EM29" i="135"/>
  <c r="EM29" i="136"/>
  <c r="EM29" i="94"/>
  <c r="DP29" i="154"/>
  <c r="EM29" i="118"/>
  <c r="EM56" i="118" s="1"/>
  <c r="EM29" i="137"/>
  <c r="EM56" i="137" s="1"/>
  <c r="EM29" i="119"/>
  <c r="EM56" i="119" s="1"/>
  <c r="BA20" i="156"/>
  <c r="BA47" i="156" s="1"/>
  <c r="BA20" i="158"/>
  <c r="BA47" i="158" s="1"/>
  <c r="BA20" i="155"/>
  <c r="BA47" i="155" s="1"/>
  <c r="BA20" i="157"/>
  <c r="BA47" i="157" s="1"/>
  <c r="DQ15" i="138"/>
  <c r="DQ42" i="138" s="1"/>
  <c r="DQ15" i="137"/>
  <c r="DQ42" i="137" s="1"/>
  <c r="DQ15" i="95"/>
  <c r="DQ15" i="94"/>
  <c r="DQ15" i="135"/>
  <c r="DQ15" i="118"/>
  <c r="DQ42" i="118" s="1"/>
  <c r="CT15" i="154"/>
  <c r="DQ15" i="119"/>
  <c r="DQ42" i="119" s="1"/>
  <c r="DQ15" i="136"/>
  <c r="DU23" i="138"/>
  <c r="DU50" i="138" s="1"/>
  <c r="DU23" i="95"/>
  <c r="DU23" i="135"/>
  <c r="DU23" i="136"/>
  <c r="CX23" i="154"/>
  <c r="DU23" i="119"/>
  <c r="DU50" i="119" s="1"/>
  <c r="DU23" i="118"/>
  <c r="DU50" i="118" s="1"/>
  <c r="DU23" i="137"/>
  <c r="DU50" i="137" s="1"/>
  <c r="DU23" i="94"/>
  <c r="AW18" i="158"/>
  <c r="AW45" i="158" s="1"/>
  <c r="AW18" i="157"/>
  <c r="AW45" i="157" s="1"/>
  <c r="AW18" i="155"/>
  <c r="AW45" i="155" s="1"/>
  <c r="AW18" i="156"/>
  <c r="AW45" i="156" s="1"/>
  <c r="BT14" i="155"/>
  <c r="BT41" i="155" s="1"/>
  <c r="BT14" i="158"/>
  <c r="BT41" i="158" s="1"/>
  <c r="BT14" i="156"/>
  <c r="BT41" i="156" s="1"/>
  <c r="BT14" i="157"/>
  <c r="BT41" i="157" s="1"/>
  <c r="EZ18" i="138"/>
  <c r="EZ45" i="138" s="1"/>
  <c r="EZ18" i="137"/>
  <c r="EZ45" i="137" s="1"/>
  <c r="EZ18" i="119"/>
  <c r="EZ45" i="119" s="1"/>
  <c r="EZ18" i="135"/>
  <c r="EZ18" i="136"/>
  <c r="EZ18" i="94"/>
  <c r="EZ18" i="95"/>
  <c r="EZ18" i="118"/>
  <c r="EZ45" i="118" s="1"/>
  <c r="CE17" i="158"/>
  <c r="CE44" i="158" s="1"/>
  <c r="CE17" i="155"/>
  <c r="CE44" i="155" s="1"/>
  <c r="CE17" i="157"/>
  <c r="CE44" i="157" s="1"/>
  <c r="CE17" i="156"/>
  <c r="CE44" i="156" s="1"/>
  <c r="CS29" i="138"/>
  <c r="CS56" i="138" s="1"/>
  <c r="CS29" i="119"/>
  <c r="CS56" i="119" s="1"/>
  <c r="CS29" i="95"/>
  <c r="CS29" i="94"/>
  <c r="BV29" i="154"/>
  <c r="CS29" i="135"/>
  <c r="CS29" i="136"/>
  <c r="CS29" i="118"/>
  <c r="CS56" i="118" s="1"/>
  <c r="CS29" i="137"/>
  <c r="CS56" i="137" s="1"/>
  <c r="CT15" i="137"/>
  <c r="CT42" i="137" s="1"/>
  <c r="CT15" i="138"/>
  <c r="CT42" i="138" s="1"/>
  <c r="CT15" i="136"/>
  <c r="CT15" i="119"/>
  <c r="CT42" i="119" s="1"/>
  <c r="CT15" i="118"/>
  <c r="CT42" i="118" s="1"/>
  <c r="CT15" i="135"/>
  <c r="CT15" i="94"/>
  <c r="CT15" i="95"/>
  <c r="BW15" i="154"/>
  <c r="AL17" i="155"/>
  <c r="AL44" i="155" s="1"/>
  <c r="AL17" i="156"/>
  <c r="AL44" i="156" s="1"/>
  <c r="AL17" i="157"/>
  <c r="AL44" i="157" s="1"/>
  <c r="AL17" i="158"/>
  <c r="AL44" i="158" s="1"/>
  <c r="AD11" i="156"/>
  <c r="AD38" i="156" s="1"/>
  <c r="AD11" i="157"/>
  <c r="AD38" i="157" s="1"/>
  <c r="AD11" i="158"/>
  <c r="AD38" i="158" s="1"/>
  <c r="AD11" i="155"/>
  <c r="AD38" i="155" s="1"/>
  <c r="BF21" i="119"/>
  <c r="BF48" i="119" s="1"/>
  <c r="BF21" i="137"/>
  <c r="BF48" i="137" s="1"/>
  <c r="BF21" i="136"/>
  <c r="BF21" i="135"/>
  <c r="BF21" i="138"/>
  <c r="BF48" i="138" s="1"/>
  <c r="BF21" i="118"/>
  <c r="BF48" i="118" s="1"/>
  <c r="BF21" i="95"/>
  <c r="AI21" i="154"/>
  <c r="BF21" i="94"/>
  <c r="CM17" i="155"/>
  <c r="CM44" i="155" s="1"/>
  <c r="CM17" i="156"/>
  <c r="CM44" i="156" s="1"/>
  <c r="CM17" i="158"/>
  <c r="CM44" i="158" s="1"/>
  <c r="CM17" i="157"/>
  <c r="CM44" i="157" s="1"/>
  <c r="CJ17" i="156"/>
  <c r="CJ44" i="156" s="1"/>
  <c r="CJ17" i="158"/>
  <c r="CJ44" i="158" s="1"/>
  <c r="CJ17" i="157"/>
  <c r="CJ44" i="157" s="1"/>
  <c r="CJ17" i="155"/>
  <c r="CJ44" i="155" s="1"/>
  <c r="DG18" i="137"/>
  <c r="DG45" i="137" s="1"/>
  <c r="DG18" i="135"/>
  <c r="CJ18" i="154"/>
  <c r="DG18" i="119"/>
  <c r="DG45" i="119" s="1"/>
  <c r="DG18" i="118"/>
  <c r="DG45" i="118" s="1"/>
  <c r="DG18" i="94"/>
  <c r="DG18" i="138"/>
  <c r="DG45" i="138" s="1"/>
  <c r="DG18" i="136"/>
  <c r="DG18" i="95"/>
  <c r="EX12" i="138"/>
  <c r="EX39" i="138" s="1"/>
  <c r="EX12" i="118"/>
  <c r="EX39" i="118" s="1"/>
  <c r="EX12" i="95"/>
  <c r="EX12" i="137"/>
  <c r="EX39" i="137" s="1"/>
  <c r="EX12" i="94"/>
  <c r="EX12" i="135"/>
  <c r="EX12" i="119"/>
  <c r="EX39" i="119" s="1"/>
  <c r="EX12" i="136"/>
  <c r="DD12" i="138"/>
  <c r="DD39" i="138" s="1"/>
  <c r="DD12" i="119"/>
  <c r="DD39" i="119" s="1"/>
  <c r="DD12" i="95"/>
  <c r="DD12" i="137"/>
  <c r="DD39" i="137" s="1"/>
  <c r="DD12" i="118"/>
  <c r="DD39" i="118" s="1"/>
  <c r="DD12" i="136"/>
  <c r="DD12" i="94"/>
  <c r="DD12" i="135"/>
  <c r="CG12" i="154"/>
  <c r="BU20" i="157"/>
  <c r="BU47" i="157" s="1"/>
  <c r="BU20" i="156"/>
  <c r="BU47" i="156" s="1"/>
  <c r="BU20" i="155"/>
  <c r="BU47" i="155" s="1"/>
  <c r="BU20" i="158"/>
  <c r="BU47" i="158" s="1"/>
  <c r="EF23" i="138"/>
  <c r="EF50" i="138" s="1"/>
  <c r="EF23" i="137"/>
  <c r="EF50" i="137" s="1"/>
  <c r="EF23" i="94"/>
  <c r="EF23" i="119"/>
  <c r="EF50" i="119" s="1"/>
  <c r="EF23" i="135"/>
  <c r="EF23" i="136"/>
  <c r="DI23" i="154"/>
  <c r="EF23" i="118"/>
  <c r="EF50" i="118" s="1"/>
  <c r="EF23" i="95"/>
  <c r="ES15" i="138"/>
  <c r="ES42" i="138" s="1"/>
  <c r="ES15" i="137"/>
  <c r="ES42" i="137" s="1"/>
  <c r="ES15" i="118"/>
  <c r="ES42" i="118" s="1"/>
  <c r="ES15" i="94"/>
  <c r="ES15" i="95"/>
  <c r="ES15" i="135"/>
  <c r="ES15" i="119"/>
  <c r="ES42" i="119" s="1"/>
  <c r="ES15" i="136"/>
  <c r="FH18" i="137"/>
  <c r="FH45" i="137" s="1"/>
  <c r="FH18" i="138"/>
  <c r="FH45" i="138" s="1"/>
  <c r="FH18" i="119"/>
  <c r="FH45" i="119" s="1"/>
  <c r="FH18" i="136"/>
  <c r="FH18" i="135"/>
  <c r="FH18" i="118"/>
  <c r="FH45" i="118" s="1"/>
  <c r="FH18" i="95"/>
  <c r="FH18" i="94"/>
  <c r="CA11" i="158"/>
  <c r="CA38" i="158" s="1"/>
  <c r="CA11" i="155"/>
  <c r="CA38" i="155" s="1"/>
  <c r="CA11" i="157"/>
  <c r="CA38" i="157" s="1"/>
  <c r="CA11" i="156"/>
  <c r="CA38" i="156" s="1"/>
  <c r="DK17" i="158"/>
  <c r="DK44" i="158" s="1"/>
  <c r="DK17" i="157"/>
  <c r="DK44" i="157" s="1"/>
  <c r="DK17" i="155"/>
  <c r="DK44" i="155" s="1"/>
  <c r="DK17" i="156"/>
  <c r="DK44" i="156" s="1"/>
  <c r="EJ21" i="137"/>
  <c r="EJ48" i="137" s="1"/>
  <c r="EJ21" i="136"/>
  <c r="EJ21" i="95"/>
  <c r="EJ21" i="138"/>
  <c r="EJ48" i="138" s="1"/>
  <c r="EJ21" i="118"/>
  <c r="EJ48" i="118" s="1"/>
  <c r="DM21" i="154"/>
  <c r="EJ21" i="119"/>
  <c r="EJ48" i="119" s="1"/>
  <c r="EJ21" i="135"/>
  <c r="EJ21" i="94"/>
  <c r="DN12" i="138"/>
  <c r="DN39" i="138" s="1"/>
  <c r="DN12" i="95"/>
  <c r="DN12" i="137"/>
  <c r="DN39" i="137" s="1"/>
  <c r="DN12" i="135"/>
  <c r="CQ12" i="154"/>
  <c r="DN12" i="136"/>
  <c r="DN12" i="118"/>
  <c r="DN39" i="118" s="1"/>
  <c r="DN12" i="119"/>
  <c r="DN39" i="119" s="1"/>
  <c r="DN12" i="94"/>
  <c r="CN21" i="118"/>
  <c r="CN48" i="118" s="1"/>
  <c r="CN21" i="94"/>
  <c r="CN21" i="137"/>
  <c r="CN48" i="137" s="1"/>
  <c r="CN21" i="95"/>
  <c r="BQ21" i="154"/>
  <c r="CN21" i="136"/>
  <c r="CN21" i="138"/>
  <c r="CN48" i="138" s="1"/>
  <c r="CN21" i="119"/>
  <c r="CN48" i="119" s="1"/>
  <c r="CN21" i="135"/>
  <c r="CN15" i="138"/>
  <c r="CN42" i="138" s="1"/>
  <c r="CN15" i="118"/>
  <c r="CN42" i="118" s="1"/>
  <c r="CN15" i="95"/>
  <c r="CN15" i="94"/>
  <c r="CN15" i="136"/>
  <c r="BQ15" i="154"/>
  <c r="CN15" i="135"/>
  <c r="CN15" i="137"/>
  <c r="CN42" i="137" s="1"/>
  <c r="CN15" i="119"/>
  <c r="CN42" i="119" s="1"/>
  <c r="BO14" i="158"/>
  <c r="BO41" i="158" s="1"/>
  <c r="BO14" i="155"/>
  <c r="BO41" i="155" s="1"/>
  <c r="BO14" i="157"/>
  <c r="BO41" i="157" s="1"/>
  <c r="BO14" i="156"/>
  <c r="BO41" i="156" s="1"/>
  <c r="CC23" i="118"/>
  <c r="CC50" i="118" s="1"/>
  <c r="BF23" i="154"/>
  <c r="CC23" i="94"/>
  <c r="CC23" i="137"/>
  <c r="CC50" i="137" s="1"/>
  <c r="CC23" i="119"/>
  <c r="CC50" i="119" s="1"/>
  <c r="CC23" i="138"/>
  <c r="CC50" i="138" s="1"/>
  <c r="CC23" i="136"/>
  <c r="CC23" i="95"/>
  <c r="CC23" i="135"/>
  <c r="AU9" i="155"/>
  <c r="AU36" i="155" s="1"/>
  <c r="AU9" i="157"/>
  <c r="AU36" i="157" s="1"/>
  <c r="AU9" i="156"/>
  <c r="AU36" i="156" s="1"/>
  <c r="AU9" i="158"/>
  <c r="AU36" i="158" s="1"/>
  <c r="AU20" i="157"/>
  <c r="AU47" i="157" s="1"/>
  <c r="AU20" i="156"/>
  <c r="AU47" i="156" s="1"/>
  <c r="AU20" i="155"/>
  <c r="AU47" i="155" s="1"/>
  <c r="AU20" i="158"/>
  <c r="AU47" i="158" s="1"/>
  <c r="AN23" i="156"/>
  <c r="AN50" i="156" s="1"/>
  <c r="AN23" i="158"/>
  <c r="AN50" i="158" s="1"/>
  <c r="AN23" i="157"/>
  <c r="AN50" i="157" s="1"/>
  <c r="AN23" i="155"/>
  <c r="AN50" i="155" s="1"/>
  <c r="DK27" i="155"/>
  <c r="DK54" i="155" s="1"/>
  <c r="DK27" i="156"/>
  <c r="DK54" i="156" s="1"/>
  <c r="DK27" i="158"/>
  <c r="DK54" i="158" s="1"/>
  <c r="DK27" i="157"/>
  <c r="DK54" i="157" s="1"/>
  <c r="AK9" i="157"/>
  <c r="AK36" i="157" s="1"/>
  <c r="AK9" i="158"/>
  <c r="AK36" i="158" s="1"/>
  <c r="AK9" i="155"/>
  <c r="AK36" i="155" s="1"/>
  <c r="AK9" i="156"/>
  <c r="AK36" i="156" s="1"/>
  <c r="DJ18" i="157"/>
  <c r="DJ45" i="157" s="1"/>
  <c r="DJ18" i="158"/>
  <c r="DJ45" i="158" s="1"/>
  <c r="DJ18" i="156"/>
  <c r="DJ45" i="156" s="1"/>
  <c r="DJ18" i="155"/>
  <c r="DJ45" i="155" s="1"/>
  <c r="FE23" i="118"/>
  <c r="FE50" i="118" s="1"/>
  <c r="FE23" i="137"/>
  <c r="FE50" i="137" s="1"/>
  <c r="FE23" i="119"/>
  <c r="FE50" i="119" s="1"/>
  <c r="FE23" i="95"/>
  <c r="FE23" i="135"/>
  <c r="FE23" i="136"/>
  <c r="FE23" i="138"/>
  <c r="FE50" i="138" s="1"/>
  <c r="FE23" i="94"/>
  <c r="CO14" i="158"/>
  <c r="CO41" i="158" s="1"/>
  <c r="CO14" i="155"/>
  <c r="CO41" i="155" s="1"/>
  <c r="CO14" i="157"/>
  <c r="CO41" i="157" s="1"/>
  <c r="CO14" i="156"/>
  <c r="CO41" i="156" s="1"/>
  <c r="EU15" i="137"/>
  <c r="EU42" i="137" s="1"/>
  <c r="EU15" i="138"/>
  <c r="EU42" i="138" s="1"/>
  <c r="EU15" i="95"/>
  <c r="EU15" i="135"/>
  <c r="EU15" i="136"/>
  <c r="EU15" i="94"/>
  <c r="EU15" i="119"/>
  <c r="EU42" i="119" s="1"/>
  <c r="EU15" i="118"/>
  <c r="EU42" i="118" s="1"/>
  <c r="EE12" i="138"/>
  <c r="EE39" i="138" s="1"/>
  <c r="EE12" i="137"/>
  <c r="EE39" i="137" s="1"/>
  <c r="EE12" i="135"/>
  <c r="EE12" i="95"/>
  <c r="DH12" i="154"/>
  <c r="EE12" i="94"/>
  <c r="EE12" i="118"/>
  <c r="EE39" i="118" s="1"/>
  <c r="EE12" i="119"/>
  <c r="EE39" i="119" s="1"/>
  <c r="EE12" i="136"/>
  <c r="CR11" i="157"/>
  <c r="CR38" i="157" s="1"/>
  <c r="CR11" i="158"/>
  <c r="CR38" i="158" s="1"/>
  <c r="CR11" i="155"/>
  <c r="CR38" i="155" s="1"/>
  <c r="CR11" i="156"/>
  <c r="CR38" i="156" s="1"/>
  <c r="BI20" i="156"/>
  <c r="BI47" i="156" s="1"/>
  <c r="BI20" i="158"/>
  <c r="BI47" i="158" s="1"/>
  <c r="BI20" i="155"/>
  <c r="BI47" i="155" s="1"/>
  <c r="BI20" i="157"/>
  <c r="BI47" i="157" s="1"/>
  <c r="CT21" i="119"/>
  <c r="CT48" i="119" s="1"/>
  <c r="CT21" i="138"/>
  <c r="CT48" i="138" s="1"/>
  <c r="CT21" i="95"/>
  <c r="CT21" i="118"/>
  <c r="CT48" i="118" s="1"/>
  <c r="CT21" i="135"/>
  <c r="CT21" i="94"/>
  <c r="BW21" i="154"/>
  <c r="CT21" i="136"/>
  <c r="CT21" i="137"/>
  <c r="CT48" i="137" s="1"/>
  <c r="CE27" i="118"/>
  <c r="CE54" i="118" s="1"/>
  <c r="CE27" i="137"/>
  <c r="CE54" i="137" s="1"/>
  <c r="CE27" i="94"/>
  <c r="CE27" i="138"/>
  <c r="CE54" i="138" s="1"/>
  <c r="CE27" i="119"/>
  <c r="CE54" i="119" s="1"/>
  <c r="CE27" i="135"/>
  <c r="CE27" i="95"/>
  <c r="CE27" i="136"/>
  <c r="BH27" i="154"/>
  <c r="CK15" i="138"/>
  <c r="CK42" i="138" s="1"/>
  <c r="CK15" i="137"/>
  <c r="CK42" i="137" s="1"/>
  <c r="CK15" i="136"/>
  <c r="CK15" i="95"/>
  <c r="CK15" i="135"/>
  <c r="CK15" i="94"/>
  <c r="CK15" i="119"/>
  <c r="CK42" i="119" s="1"/>
  <c r="BN15" i="154"/>
  <c r="CK15" i="118"/>
  <c r="CK42" i="118" s="1"/>
  <c r="BV11" i="155"/>
  <c r="BV38" i="155" s="1"/>
  <c r="BV11" i="156"/>
  <c r="BV38" i="156" s="1"/>
  <c r="BV11" i="157"/>
  <c r="BV38" i="157" s="1"/>
  <c r="BV11" i="158"/>
  <c r="BV38" i="158" s="1"/>
  <c r="CY18" i="118"/>
  <c r="CY45" i="118" s="1"/>
  <c r="CY18" i="95"/>
  <c r="CY18" i="119"/>
  <c r="CY45" i="119" s="1"/>
  <c r="CY18" i="138"/>
  <c r="CY45" i="138" s="1"/>
  <c r="CY18" i="135"/>
  <c r="CY18" i="136"/>
  <c r="CY18" i="137"/>
  <c r="CY45" i="137" s="1"/>
  <c r="CY18" i="94"/>
  <c r="CB18" i="154"/>
  <c r="AW27" i="156"/>
  <c r="AW54" i="156" s="1"/>
  <c r="AW27" i="158"/>
  <c r="AW54" i="158" s="1"/>
  <c r="AW27" i="157"/>
  <c r="AW54" i="157" s="1"/>
  <c r="AW27" i="155"/>
  <c r="AW54" i="155" s="1"/>
  <c r="AK11" i="157"/>
  <c r="AK38" i="157" s="1"/>
  <c r="AK11" i="155"/>
  <c r="AK38" i="155" s="1"/>
  <c r="AK11" i="156"/>
  <c r="AK38" i="156" s="1"/>
  <c r="AK11" i="158"/>
  <c r="AK38" i="158" s="1"/>
  <c r="AQ12" i="155"/>
  <c r="AQ39" i="155" s="1"/>
  <c r="AQ12" i="156"/>
  <c r="AQ39" i="156" s="1"/>
  <c r="AQ12" i="157"/>
  <c r="AQ39" i="157" s="1"/>
  <c r="AQ12" i="158"/>
  <c r="AQ39" i="158" s="1"/>
  <c r="AG15" i="156"/>
  <c r="AG42" i="156" s="1"/>
  <c r="AG15" i="157"/>
  <c r="AG42" i="157" s="1"/>
  <c r="AG15" i="155"/>
  <c r="AG42" i="155" s="1"/>
  <c r="AG15" i="158"/>
  <c r="AG42" i="158" s="1"/>
  <c r="DS15" i="138"/>
  <c r="DS42" i="138" s="1"/>
  <c r="CV15" i="154"/>
  <c r="DS15" i="94"/>
  <c r="DS15" i="119"/>
  <c r="DS42" i="119" s="1"/>
  <c r="DS15" i="118"/>
  <c r="DS42" i="118" s="1"/>
  <c r="DS15" i="136"/>
  <c r="DS15" i="95"/>
  <c r="DS15" i="137"/>
  <c r="DS42" i="137" s="1"/>
  <c r="DS15" i="135"/>
  <c r="AR21" i="156"/>
  <c r="AR48" i="156" s="1"/>
  <c r="AR21" i="158"/>
  <c r="AR48" i="158" s="1"/>
  <c r="AR21" i="157"/>
  <c r="AR48" i="157" s="1"/>
  <c r="AR21" i="155"/>
  <c r="AR48" i="155" s="1"/>
  <c r="AJ20" i="155"/>
  <c r="AJ47" i="155" s="1"/>
  <c r="AJ20" i="157"/>
  <c r="AJ47" i="157" s="1"/>
  <c r="AJ20" i="156"/>
  <c r="AJ47" i="156" s="1"/>
  <c r="AJ20" i="158"/>
  <c r="AJ47" i="158" s="1"/>
  <c r="EI18" i="138"/>
  <c r="EI45" i="138" s="1"/>
  <c r="EI18" i="118"/>
  <c r="EI45" i="118" s="1"/>
  <c r="EI18" i="137"/>
  <c r="EI45" i="137" s="1"/>
  <c r="EI18" i="135"/>
  <c r="EI18" i="95"/>
  <c r="EI18" i="136"/>
  <c r="DL18" i="154"/>
  <c r="EI18" i="119"/>
  <c r="EI45" i="119" s="1"/>
  <c r="EI18" i="94"/>
  <c r="DF20" i="157"/>
  <c r="DF47" i="157" s="1"/>
  <c r="DF20" i="158"/>
  <c r="DF47" i="158" s="1"/>
  <c r="DF20" i="155"/>
  <c r="DF47" i="155" s="1"/>
  <c r="DF20" i="156"/>
  <c r="DF47" i="156" s="1"/>
  <c r="CJ21" i="154"/>
  <c r="DG21" i="119"/>
  <c r="DG48" i="119" s="1"/>
  <c r="DG21" i="94"/>
  <c r="DG21" i="136"/>
  <c r="DG21" i="118"/>
  <c r="DG48" i="118" s="1"/>
  <c r="DG21" i="137"/>
  <c r="DG48" i="137" s="1"/>
  <c r="DG21" i="95"/>
  <c r="DG21" i="138"/>
  <c r="DG48" i="138" s="1"/>
  <c r="DG21" i="135"/>
  <c r="BO20" i="157"/>
  <c r="BO47" i="157" s="1"/>
  <c r="BO20" i="158"/>
  <c r="BO47" i="158" s="1"/>
  <c r="BO20" i="156"/>
  <c r="BO47" i="156" s="1"/>
  <c r="BO20" i="155"/>
  <c r="BO47" i="155" s="1"/>
  <c r="CS21" i="138"/>
  <c r="CS48" i="138" s="1"/>
  <c r="CS21" i="135"/>
  <c r="CS21" i="94"/>
  <c r="CS21" i="119"/>
  <c r="CS48" i="119" s="1"/>
  <c r="CS21" i="118"/>
  <c r="CS48" i="118" s="1"/>
  <c r="BV21" i="154"/>
  <c r="CS21" i="136"/>
  <c r="CS21" i="137"/>
  <c r="CS48" i="137" s="1"/>
  <c r="CS21" i="95"/>
  <c r="CK12" i="137"/>
  <c r="CK39" i="137" s="1"/>
  <c r="CK12" i="118"/>
  <c r="CK39" i="118" s="1"/>
  <c r="CK12" i="135"/>
  <c r="CK12" i="94"/>
  <c r="BN12" i="154"/>
  <c r="CK12" i="136"/>
  <c r="CK12" i="119"/>
  <c r="CK39" i="119" s="1"/>
  <c r="CK12" i="95"/>
  <c r="CK12" i="138"/>
  <c r="CK39" i="138" s="1"/>
  <c r="AU14" i="157"/>
  <c r="AU41" i="157" s="1"/>
  <c r="AU14" i="158"/>
  <c r="AU41" i="158" s="1"/>
  <c r="AU14" i="156"/>
  <c r="AU41" i="156" s="1"/>
  <c r="AU14" i="155"/>
  <c r="AU41" i="155" s="1"/>
  <c r="BR15" i="119"/>
  <c r="BR42" i="119" s="1"/>
  <c r="BR15" i="138"/>
  <c r="BR42" i="138" s="1"/>
  <c r="BR15" i="137"/>
  <c r="BR42" i="137" s="1"/>
  <c r="BR15" i="136"/>
  <c r="BR15" i="118"/>
  <c r="BR42" i="118" s="1"/>
  <c r="BR15" i="94"/>
  <c r="BR15" i="95"/>
  <c r="BR15" i="135"/>
  <c r="AU15" i="154"/>
  <c r="AY14" i="157"/>
  <c r="AY41" i="157" s="1"/>
  <c r="AY14" i="158"/>
  <c r="AY41" i="158" s="1"/>
  <c r="AY14" i="155"/>
  <c r="AY41" i="155" s="1"/>
  <c r="AY14" i="156"/>
  <c r="AY41" i="156" s="1"/>
  <c r="AV11" i="54"/>
  <c r="AV11" i="138"/>
  <c r="AV38" i="138" s="1"/>
  <c r="AV11" i="137"/>
  <c r="AV38" i="137" s="1"/>
  <c r="AV11" i="95"/>
  <c r="AV11" i="135"/>
  <c r="AV11" i="136"/>
  <c r="AV11" i="94"/>
  <c r="AV11" i="118"/>
  <c r="AV38" i="118" s="1"/>
  <c r="AV11" i="119"/>
  <c r="AV38" i="119" s="1"/>
  <c r="Y11" i="154"/>
  <c r="DD21" i="138"/>
  <c r="DD48" i="138" s="1"/>
  <c r="DD21" i="95"/>
  <c r="DD21" i="137"/>
  <c r="DD48" i="137" s="1"/>
  <c r="CG21" i="154"/>
  <c r="DD21" i="136"/>
  <c r="DD21" i="119"/>
  <c r="DD48" i="119" s="1"/>
  <c r="DD21" i="118"/>
  <c r="DD48" i="118" s="1"/>
  <c r="DD21" i="135"/>
  <c r="DD21" i="94"/>
  <c r="AY17" i="158"/>
  <c r="AY44" i="158" s="1"/>
  <c r="AY17" i="155"/>
  <c r="AY44" i="155" s="1"/>
  <c r="AY17" i="156"/>
  <c r="AY44" i="156" s="1"/>
  <c r="AY17" i="157"/>
  <c r="AY44" i="157" s="1"/>
  <c r="DL23" i="138"/>
  <c r="DL50" i="138" s="1"/>
  <c r="DL23" i="95"/>
  <c r="DL23" i="135"/>
  <c r="DL23" i="136"/>
  <c r="DL23" i="94"/>
  <c r="DL23" i="137"/>
  <c r="DL50" i="137" s="1"/>
  <c r="CO23" i="154"/>
  <c r="DL23" i="118"/>
  <c r="DL50" i="118" s="1"/>
  <c r="DL23" i="119"/>
  <c r="DL50" i="119" s="1"/>
  <c r="DO9" i="156"/>
  <c r="DO36" i="156" s="1"/>
  <c r="DO9" i="155"/>
  <c r="DO36" i="155" s="1"/>
  <c r="DO9" i="157"/>
  <c r="DO36" i="157" s="1"/>
  <c r="DO9" i="158"/>
  <c r="DO36" i="158" s="1"/>
  <c r="CN25" i="157"/>
  <c r="CN52" i="157" s="1"/>
  <c r="CN25" i="156"/>
  <c r="CN52" i="156" s="1"/>
  <c r="CN25" i="155"/>
  <c r="CN52" i="155" s="1"/>
  <c r="CN25" i="158"/>
  <c r="CN52" i="158" s="1"/>
  <c r="CW27" i="157"/>
  <c r="CW54" i="157" s="1"/>
  <c r="CW27" i="158"/>
  <c r="CW54" i="158" s="1"/>
  <c r="CW27" i="155"/>
  <c r="CW54" i="155" s="1"/>
  <c r="CW27" i="156"/>
  <c r="CW54" i="156" s="1"/>
  <c r="BQ17" i="157"/>
  <c r="BQ44" i="157" s="1"/>
  <c r="BQ17" i="155"/>
  <c r="BQ44" i="155" s="1"/>
  <c r="BQ17" i="156"/>
  <c r="BQ44" i="156" s="1"/>
  <c r="BQ17" i="158"/>
  <c r="BQ44" i="158" s="1"/>
  <c r="CK21" i="137"/>
  <c r="CK48" i="137" s="1"/>
  <c r="CK21" i="119"/>
  <c r="CK48" i="119" s="1"/>
  <c r="CK21" i="95"/>
  <c r="CK21" i="136"/>
  <c r="CK21" i="138"/>
  <c r="CK48" i="138" s="1"/>
  <c r="CK21" i="135"/>
  <c r="BN21" i="154"/>
  <c r="CK21" i="94"/>
  <c r="CK21" i="118"/>
  <c r="CK48" i="118" s="1"/>
  <c r="CC20" i="158"/>
  <c r="CC47" i="158" s="1"/>
  <c r="CC20" i="155"/>
  <c r="CC47" i="155" s="1"/>
  <c r="CC20" i="157"/>
  <c r="CC47" i="157" s="1"/>
  <c r="CC20" i="156"/>
  <c r="CC47" i="156" s="1"/>
  <c r="AM14" i="157"/>
  <c r="AM41" i="157" s="1"/>
  <c r="AM14" i="158"/>
  <c r="AM41" i="158" s="1"/>
  <c r="AM14" i="155"/>
  <c r="AM41" i="155" s="1"/>
  <c r="AM14" i="156"/>
  <c r="AM41" i="156" s="1"/>
  <c r="CD18" i="156"/>
  <c r="CD45" i="156" s="1"/>
  <c r="CD18" i="155"/>
  <c r="CD45" i="155" s="1"/>
  <c r="CD18" i="157"/>
  <c r="CD45" i="157" s="1"/>
  <c r="CD18" i="158"/>
  <c r="CD45" i="158" s="1"/>
  <c r="CE9" i="155"/>
  <c r="CE36" i="155" s="1"/>
  <c r="CE9" i="156"/>
  <c r="CE36" i="156" s="1"/>
  <c r="CE9" i="158"/>
  <c r="CE36" i="158" s="1"/>
  <c r="CE9" i="157"/>
  <c r="CE36" i="157" s="1"/>
  <c r="DI12" i="137"/>
  <c r="DI39" i="137" s="1"/>
  <c r="DI12" i="138"/>
  <c r="DI39" i="138" s="1"/>
  <c r="DI12" i="118"/>
  <c r="DI39" i="118" s="1"/>
  <c r="DI12" i="136"/>
  <c r="DI12" i="119"/>
  <c r="DI39" i="119" s="1"/>
  <c r="DI12" i="135"/>
  <c r="CL12" i="154"/>
  <c r="DI12" i="94"/>
  <c r="DI12" i="95"/>
  <c r="BV12" i="118"/>
  <c r="BV39" i="118" s="1"/>
  <c r="BV12" i="94"/>
  <c r="BV12" i="135"/>
  <c r="BV12" i="95"/>
  <c r="BV12" i="138"/>
  <c r="BV39" i="138" s="1"/>
  <c r="BV12" i="136"/>
  <c r="AY12" i="154"/>
  <c r="BV12" i="137"/>
  <c r="BV39" i="137" s="1"/>
  <c r="BV12" i="119"/>
  <c r="BV39" i="119" s="1"/>
  <c r="BL14" i="155"/>
  <c r="BL41" i="155" s="1"/>
  <c r="BL14" i="157"/>
  <c r="BL41" i="157" s="1"/>
  <c r="BL14" i="158"/>
  <c r="BL41" i="158" s="1"/>
  <c r="BL14" i="156"/>
  <c r="BL41" i="156" s="1"/>
  <c r="FG18" i="138"/>
  <c r="FG45" i="138" s="1"/>
  <c r="FG18" i="136"/>
  <c r="FG18" i="118"/>
  <c r="FG45" i="118" s="1"/>
  <c r="FG18" i="95"/>
  <c r="FG18" i="119"/>
  <c r="FG45" i="119" s="1"/>
  <c r="FG18" i="94"/>
  <c r="FG18" i="137"/>
  <c r="FG45" i="137" s="1"/>
  <c r="FG18" i="135"/>
  <c r="CA23" i="157"/>
  <c r="CA50" i="157" s="1"/>
  <c r="CA23" i="158"/>
  <c r="CA50" i="158" s="1"/>
  <c r="CA23" i="155"/>
  <c r="CA50" i="155" s="1"/>
  <c r="CA23" i="156"/>
  <c r="CA50" i="156" s="1"/>
  <c r="AH29" i="157"/>
  <c r="AH56" i="157" s="1"/>
  <c r="AH29" i="158"/>
  <c r="AH56" i="158" s="1"/>
  <c r="AH29" i="155"/>
  <c r="AH56" i="155" s="1"/>
  <c r="AH29" i="156"/>
  <c r="AH56" i="156" s="1"/>
  <c r="DP15" i="95"/>
  <c r="DP15" i="138"/>
  <c r="DP42" i="138" s="1"/>
  <c r="DP15" i="137"/>
  <c r="DP42" i="137" s="1"/>
  <c r="DP15" i="135"/>
  <c r="DP15" i="118"/>
  <c r="DP42" i="118" s="1"/>
  <c r="CS15" i="154"/>
  <c r="DP15" i="119"/>
  <c r="DP42" i="119" s="1"/>
  <c r="DP15" i="94"/>
  <c r="DP15" i="136"/>
  <c r="AA8" i="157"/>
  <c r="AA35" i="157" s="1"/>
  <c r="AA8" i="156"/>
  <c r="AA35" i="156" s="1"/>
  <c r="AA8" i="158"/>
  <c r="AA35" i="158" s="1"/>
  <c r="AA8" i="155"/>
  <c r="AA35" i="155" s="1"/>
  <c r="AX17" i="54"/>
  <c r="AX17" i="138"/>
  <c r="AX44" i="138" s="1"/>
  <c r="AX17" i="119"/>
  <c r="AX44" i="119" s="1"/>
  <c r="AX17" i="135"/>
  <c r="AX17" i="137"/>
  <c r="AX44" i="137" s="1"/>
  <c r="AX17" i="95"/>
  <c r="AX17" i="118"/>
  <c r="AX44" i="118" s="1"/>
  <c r="AA17" i="154"/>
  <c r="AX17" i="136"/>
  <c r="AX17" i="94"/>
  <c r="CI9" i="156"/>
  <c r="CI36" i="156" s="1"/>
  <c r="CI9" i="158"/>
  <c r="CI36" i="158" s="1"/>
  <c r="CI9" i="157"/>
  <c r="CI36" i="157" s="1"/>
  <c r="CI9" i="155"/>
  <c r="CI36" i="155" s="1"/>
  <c r="AC8" i="156"/>
  <c r="AC35" i="156" s="1"/>
  <c r="AC8" i="158"/>
  <c r="AC35" i="158" s="1"/>
  <c r="AC8" i="155"/>
  <c r="AC35" i="155" s="1"/>
  <c r="AC8" i="157"/>
  <c r="AC35" i="157" s="1"/>
  <c r="CU12" i="155"/>
  <c r="CU39" i="155" s="1"/>
  <c r="CU12" i="156"/>
  <c r="CU39" i="156" s="1"/>
  <c r="CU12" i="158"/>
  <c r="CU39" i="158" s="1"/>
  <c r="CU12" i="157"/>
  <c r="CU39" i="157" s="1"/>
  <c r="BM14" i="156"/>
  <c r="BM41" i="156" s="1"/>
  <c r="BM14" i="158"/>
  <c r="BM41" i="158" s="1"/>
  <c r="BM14" i="155"/>
  <c r="BM41" i="155" s="1"/>
  <c r="BM14" i="157"/>
  <c r="BM41" i="157" s="1"/>
  <c r="BF23" i="119"/>
  <c r="BF50" i="119" s="1"/>
  <c r="BF23" i="135"/>
  <c r="BF23" i="95"/>
  <c r="BF23" i="138"/>
  <c r="BF50" i="138" s="1"/>
  <c r="BF23" i="137"/>
  <c r="BF50" i="137" s="1"/>
  <c r="BF23" i="118"/>
  <c r="BF50" i="118" s="1"/>
  <c r="AI23" i="154"/>
  <c r="BF23" i="136"/>
  <c r="BF23" i="94"/>
  <c r="CB23" i="94"/>
  <c r="CB23" i="118"/>
  <c r="CB50" i="118" s="1"/>
  <c r="BE23" i="154"/>
  <c r="CB23" i="95"/>
  <c r="CB23" i="135"/>
  <c r="CB23" i="119"/>
  <c r="CB50" i="119" s="1"/>
  <c r="CB23" i="138"/>
  <c r="CB50" i="138" s="1"/>
  <c r="CB23" i="136"/>
  <c r="CB23" i="137"/>
  <c r="CB50" i="137" s="1"/>
  <c r="EX29" i="137"/>
  <c r="EX56" i="137" s="1"/>
  <c r="EX29" i="135"/>
  <c r="EX29" i="95"/>
  <c r="EX29" i="119"/>
  <c r="EX56" i="119" s="1"/>
  <c r="EX29" i="94"/>
  <c r="EX29" i="138"/>
  <c r="EX56" i="138" s="1"/>
  <c r="EX29" i="118"/>
  <c r="EX56" i="118" s="1"/>
  <c r="EX29" i="136"/>
  <c r="EX25" i="118"/>
  <c r="EX52" i="118" s="1"/>
  <c r="EX25" i="119"/>
  <c r="EX52" i="119" s="1"/>
  <c r="EX25" i="136"/>
  <c r="EX25" i="138"/>
  <c r="EX52" i="138" s="1"/>
  <c r="EX25" i="137"/>
  <c r="EX52" i="137" s="1"/>
  <c r="EX25" i="94"/>
  <c r="EX25" i="95"/>
  <c r="EX25" i="135"/>
  <c r="CH29" i="156"/>
  <c r="CH56" i="156" s="1"/>
  <c r="CH29" i="155"/>
  <c r="CH56" i="155" s="1"/>
  <c r="CH29" i="158"/>
  <c r="CH56" i="158" s="1"/>
  <c r="CH29" i="157"/>
  <c r="CH56" i="157" s="1"/>
  <c r="BS23" i="158"/>
  <c r="BS50" i="158" s="1"/>
  <c r="BS23" i="156"/>
  <c r="BS50" i="156" s="1"/>
  <c r="BS23" i="155"/>
  <c r="BS50" i="155" s="1"/>
  <c r="BS23" i="157"/>
  <c r="BS50" i="157" s="1"/>
  <c r="V17" i="155"/>
  <c r="V44" i="155" s="1"/>
  <c r="V17" i="157"/>
  <c r="V44" i="157" s="1"/>
  <c r="V17" i="156"/>
  <c r="V44" i="156" s="1"/>
  <c r="V17" i="158"/>
  <c r="V44" i="158" s="1"/>
  <c r="DA11" i="158"/>
  <c r="DA38" i="158" s="1"/>
  <c r="DA11" i="155"/>
  <c r="DA38" i="155" s="1"/>
  <c r="DA11" i="156"/>
  <c r="DA38" i="156" s="1"/>
  <c r="DA11" i="157"/>
  <c r="DA38" i="157" s="1"/>
  <c r="DX12" i="138"/>
  <c r="DX39" i="138" s="1"/>
  <c r="DX12" i="137"/>
  <c r="DX39" i="137" s="1"/>
  <c r="DA12" i="154"/>
  <c r="DX12" i="95"/>
  <c r="DX12" i="136"/>
  <c r="DX12" i="94"/>
  <c r="DX12" i="118"/>
  <c r="DX39" i="118" s="1"/>
  <c r="DX12" i="135"/>
  <c r="DX12" i="119"/>
  <c r="DX39" i="119" s="1"/>
  <c r="CZ20" i="156"/>
  <c r="CZ47" i="156" s="1"/>
  <c r="CZ20" i="157"/>
  <c r="CZ47" i="157" s="1"/>
  <c r="CZ20" i="158"/>
  <c r="CZ47" i="158" s="1"/>
  <c r="CZ20" i="155"/>
  <c r="CZ47" i="155" s="1"/>
  <c r="DW21" i="95"/>
  <c r="CZ21" i="154"/>
  <c r="DW21" i="137"/>
  <c r="DW48" i="137" s="1"/>
  <c r="DW21" i="118"/>
  <c r="DW48" i="118" s="1"/>
  <c r="DW21" i="94"/>
  <c r="DW21" i="138"/>
  <c r="DW48" i="138" s="1"/>
  <c r="DW21" i="136"/>
  <c r="DW21" i="135"/>
  <c r="DW21" i="119"/>
  <c r="DW48" i="119" s="1"/>
  <c r="ED21" i="137"/>
  <c r="ED48" i="137" s="1"/>
  <c r="ED21" i="138"/>
  <c r="ED48" i="138" s="1"/>
  <c r="ED21" i="118"/>
  <c r="ED48" i="118" s="1"/>
  <c r="ED21" i="135"/>
  <c r="ED21" i="94"/>
  <c r="ED21" i="119"/>
  <c r="ED48" i="119" s="1"/>
  <c r="DG21" i="154"/>
  <c r="ED21" i="95"/>
  <c r="ED21" i="136"/>
  <c r="W17" i="157"/>
  <c r="W44" i="157" s="1"/>
  <c r="W17" i="155"/>
  <c r="W44" i="155" s="1"/>
  <c r="V29" i="158"/>
  <c r="V56" i="158" s="1"/>
  <c r="V29" i="157"/>
  <c r="V56" i="157" s="1"/>
  <c r="V29" i="156"/>
  <c r="V56" i="156" s="1"/>
  <c r="V29" i="155"/>
  <c r="V56" i="155" s="1"/>
  <c r="BB23" i="156"/>
  <c r="BB50" i="156" s="1"/>
  <c r="BB23" i="155"/>
  <c r="BB50" i="155" s="1"/>
  <c r="BB23" i="158"/>
  <c r="BB50" i="158" s="1"/>
  <c r="BB23" i="157"/>
  <c r="BB50" i="157" s="1"/>
  <c r="BZ23" i="158"/>
  <c r="BZ50" i="158" s="1"/>
  <c r="BZ23" i="155"/>
  <c r="BZ50" i="155" s="1"/>
  <c r="BZ23" i="157"/>
  <c r="BZ50" i="157" s="1"/>
  <c r="BZ23" i="156"/>
  <c r="BZ50" i="156" s="1"/>
  <c r="BX18" i="137"/>
  <c r="BX45" i="137" s="1"/>
  <c r="BX18" i="95"/>
  <c r="BX18" i="118"/>
  <c r="BX45" i="118" s="1"/>
  <c r="BX18" i="138"/>
  <c r="BX45" i="138" s="1"/>
  <c r="BX18" i="119"/>
  <c r="BX45" i="119" s="1"/>
  <c r="BX18" i="135"/>
  <c r="BX18" i="136"/>
  <c r="BA18" i="154"/>
  <c r="BX18" i="94"/>
  <c r="FC21" i="138"/>
  <c r="FC48" i="138" s="1"/>
  <c r="FC21" i="137"/>
  <c r="FC48" i="137" s="1"/>
  <c r="FC21" i="119"/>
  <c r="FC48" i="119" s="1"/>
  <c r="FC21" i="118"/>
  <c r="FC48" i="118" s="1"/>
  <c r="FC21" i="136"/>
  <c r="FC21" i="94"/>
  <c r="FC21" i="95"/>
  <c r="FC21" i="135"/>
  <c r="CV27" i="157"/>
  <c r="CV54" i="157" s="1"/>
  <c r="CV27" i="158"/>
  <c r="CV54" i="158" s="1"/>
  <c r="CV27" i="155"/>
  <c r="CV54" i="155" s="1"/>
  <c r="CV27" i="156"/>
  <c r="CV54" i="156" s="1"/>
  <c r="BA9" i="158"/>
  <c r="BA36" i="158" s="1"/>
  <c r="BA9" i="155"/>
  <c r="BA36" i="155" s="1"/>
  <c r="BA9" i="157"/>
  <c r="BA36" i="157" s="1"/>
  <c r="BA9" i="156"/>
  <c r="BA36" i="156" s="1"/>
  <c r="AQ12" i="138"/>
  <c r="AQ39" i="138" s="1"/>
  <c r="AQ12" i="119"/>
  <c r="AQ39" i="119" s="1"/>
  <c r="AQ12" i="135"/>
  <c r="AQ12" i="118"/>
  <c r="AQ39" i="118" s="1"/>
  <c r="AQ12" i="136"/>
  <c r="AQ12" i="94"/>
  <c r="AQ12" i="137"/>
  <c r="AQ39" i="137" s="1"/>
  <c r="AQ12" i="95"/>
  <c r="T12" i="154"/>
  <c r="AW12" i="155"/>
  <c r="AW39" i="155" s="1"/>
  <c r="AW12" i="158"/>
  <c r="AW39" i="158" s="1"/>
  <c r="AW12" i="156"/>
  <c r="AW39" i="156" s="1"/>
  <c r="AW12" i="157"/>
  <c r="AW39" i="157" s="1"/>
  <c r="CB25" i="155"/>
  <c r="CB52" i="155" s="1"/>
  <c r="CB25" i="157"/>
  <c r="CB52" i="157" s="1"/>
  <c r="CB25" i="158"/>
  <c r="CB52" i="158" s="1"/>
  <c r="CB25" i="156"/>
  <c r="CB52" i="156" s="1"/>
  <c r="AI11" i="156"/>
  <c r="AI38" i="156" s="1"/>
  <c r="AI11" i="158"/>
  <c r="AI38" i="158" s="1"/>
  <c r="AI11" i="157"/>
  <c r="AI38" i="157" s="1"/>
  <c r="AI11" i="155"/>
  <c r="AI38" i="155" s="1"/>
  <c r="CR23" i="138"/>
  <c r="CR50" i="138" s="1"/>
  <c r="CR23" i="95"/>
  <c r="CR23" i="119"/>
  <c r="CR50" i="119" s="1"/>
  <c r="CR23" i="135"/>
  <c r="CR23" i="118"/>
  <c r="CR50" i="118" s="1"/>
  <c r="BU23" i="154"/>
  <c r="CR23" i="137"/>
  <c r="CR50" i="137" s="1"/>
  <c r="CR23" i="94"/>
  <c r="CR23" i="136"/>
  <c r="BO9" i="155"/>
  <c r="BO36" i="155" s="1"/>
  <c r="BO9" i="156"/>
  <c r="BO36" i="156" s="1"/>
  <c r="BO9" i="158"/>
  <c r="BO36" i="158" s="1"/>
  <c r="BO9" i="157"/>
  <c r="BO36" i="157" s="1"/>
  <c r="CZ29" i="137"/>
  <c r="CZ56" i="137" s="1"/>
  <c r="CZ29" i="135"/>
  <c r="CZ29" i="136"/>
  <c r="CZ29" i="95"/>
  <c r="CZ29" i="118"/>
  <c r="CZ56" i="118" s="1"/>
  <c r="CZ29" i="94"/>
  <c r="CZ29" i="138"/>
  <c r="CZ56" i="138" s="1"/>
  <c r="CC29" i="154"/>
  <c r="CZ29" i="119"/>
  <c r="CZ56" i="119" s="1"/>
  <c r="BU11" i="157"/>
  <c r="BU38" i="157" s="1"/>
  <c r="BU11" i="158"/>
  <c r="BU38" i="158" s="1"/>
  <c r="BU11" i="155"/>
  <c r="BU38" i="155" s="1"/>
  <c r="BU11" i="156"/>
  <c r="BU38" i="156" s="1"/>
  <c r="CI23" i="137"/>
  <c r="CI50" i="137" s="1"/>
  <c r="CI23" i="138"/>
  <c r="CI50" i="138" s="1"/>
  <c r="CI23" i="95"/>
  <c r="CI23" i="94"/>
  <c r="BL23" i="154"/>
  <c r="CI23" i="136"/>
  <c r="CI23" i="119"/>
  <c r="CI50" i="119" s="1"/>
  <c r="CI23" i="135"/>
  <c r="CI23" i="118"/>
  <c r="CI50" i="118" s="1"/>
  <c r="DB21" i="119"/>
  <c r="DB48" i="119" s="1"/>
  <c r="CE21" i="154"/>
  <c r="DB21" i="137"/>
  <c r="DB48" i="137" s="1"/>
  <c r="DB21" i="135"/>
  <c r="DB21" i="136"/>
  <c r="DB21" i="95"/>
  <c r="DB21" i="138"/>
  <c r="DB48" i="138" s="1"/>
  <c r="DB21" i="118"/>
  <c r="DB48" i="118" s="1"/>
  <c r="DB21" i="94"/>
  <c r="BJ25" i="155"/>
  <c r="BJ52" i="155" s="1"/>
  <c r="BJ25" i="158"/>
  <c r="BJ52" i="158" s="1"/>
  <c r="BJ25" i="156"/>
  <c r="BJ52" i="156" s="1"/>
  <c r="BJ25" i="157"/>
  <c r="BJ52" i="157" s="1"/>
  <c r="BG11" i="156"/>
  <c r="BG38" i="156" s="1"/>
  <c r="BG11" i="158"/>
  <c r="BG38" i="158" s="1"/>
  <c r="BG11" i="157"/>
  <c r="BG38" i="157" s="1"/>
  <c r="BG11" i="155"/>
  <c r="BG38" i="155" s="1"/>
  <c r="DG14" i="158"/>
  <c r="DG41" i="158" s="1"/>
  <c r="DG14" i="156"/>
  <c r="DG41" i="156" s="1"/>
  <c r="DG14" i="155"/>
  <c r="DG41" i="155" s="1"/>
  <c r="DG14" i="157"/>
  <c r="DG41" i="157" s="1"/>
  <c r="CM29" i="138"/>
  <c r="CM56" i="138" s="1"/>
  <c r="CM29" i="137"/>
  <c r="CM56" i="137" s="1"/>
  <c r="CM29" i="136"/>
  <c r="BP29" i="154"/>
  <c r="CM29" i="118"/>
  <c r="CM56" i="118" s="1"/>
  <c r="CM29" i="135"/>
  <c r="CM29" i="95"/>
  <c r="CM29" i="119"/>
  <c r="CM56" i="119" s="1"/>
  <c r="CM29" i="94"/>
  <c r="FF18" i="138"/>
  <c r="FF45" i="138" s="1"/>
  <c r="FF18" i="94"/>
  <c r="FF18" i="137"/>
  <c r="FF45" i="137" s="1"/>
  <c r="FF18" i="118"/>
  <c r="FF45" i="118" s="1"/>
  <c r="FF18" i="135"/>
  <c r="FF18" i="136"/>
  <c r="FF18" i="95"/>
  <c r="FF18" i="119"/>
  <c r="FF45" i="119" s="1"/>
  <c r="CL12" i="138"/>
  <c r="CL39" i="138" s="1"/>
  <c r="CL12" i="118"/>
  <c r="CL39" i="118" s="1"/>
  <c r="CL12" i="137"/>
  <c r="CL39" i="137" s="1"/>
  <c r="CL12" i="119"/>
  <c r="CL39" i="119" s="1"/>
  <c r="CL12" i="95"/>
  <c r="CL12" i="136"/>
  <c r="CL12" i="94"/>
  <c r="CL12" i="135"/>
  <c r="BO12" i="154"/>
  <c r="BP12" i="119"/>
  <c r="BP39" i="119" s="1"/>
  <c r="BP12" i="137"/>
  <c r="BP39" i="137" s="1"/>
  <c r="BP12" i="118"/>
  <c r="BP39" i="118" s="1"/>
  <c r="BP12" i="136"/>
  <c r="BP12" i="138"/>
  <c r="BP39" i="138" s="1"/>
  <c r="AS12" i="154"/>
  <c r="BP12" i="94"/>
  <c r="BP12" i="95"/>
  <c r="BP12" i="135"/>
  <c r="AQ9" i="155"/>
  <c r="AQ36" i="155" s="1"/>
  <c r="AQ9" i="156"/>
  <c r="AQ36" i="156" s="1"/>
  <c r="AQ9" i="158"/>
  <c r="AQ36" i="158" s="1"/>
  <c r="AQ9" i="157"/>
  <c r="AQ36" i="157" s="1"/>
  <c r="CU23" i="119"/>
  <c r="CU50" i="119" s="1"/>
  <c r="CU23" i="137"/>
  <c r="CU50" i="137" s="1"/>
  <c r="CU23" i="94"/>
  <c r="CU23" i="135"/>
  <c r="CU23" i="136"/>
  <c r="BX23" i="154"/>
  <c r="CU23" i="118"/>
  <c r="CU50" i="118" s="1"/>
  <c r="CU23" i="95"/>
  <c r="CU23" i="138"/>
  <c r="CU50" i="138" s="1"/>
  <c r="DM23" i="94"/>
  <c r="DM23" i="138"/>
  <c r="DM50" i="138" s="1"/>
  <c r="DM23" i="118"/>
  <c r="DM50" i="118" s="1"/>
  <c r="CP23" i="154"/>
  <c r="DM23" i="136"/>
  <c r="DM23" i="95"/>
  <c r="DM23" i="135"/>
  <c r="DM23" i="137"/>
  <c r="DM50" i="137" s="1"/>
  <c r="DM23" i="119"/>
  <c r="DM50" i="119" s="1"/>
  <c r="EO29" i="138"/>
  <c r="EO56" i="138" s="1"/>
  <c r="EO29" i="137"/>
  <c r="EO56" i="137" s="1"/>
  <c r="DR29" i="154"/>
  <c r="EO29" i="135"/>
  <c r="EO29" i="119"/>
  <c r="EO56" i="119" s="1"/>
  <c r="EO29" i="95"/>
  <c r="EO29" i="118"/>
  <c r="EO56" i="118" s="1"/>
  <c r="EO29" i="94"/>
  <c r="EO29" i="136"/>
  <c r="DR21" i="157"/>
  <c r="DR48" i="157" s="1"/>
  <c r="DR21" i="156"/>
  <c r="DR48" i="156" s="1"/>
  <c r="DR21" i="158"/>
  <c r="DR48" i="158" s="1"/>
  <c r="DR21" i="155"/>
  <c r="DR48" i="155" s="1"/>
  <c r="EK18" i="138"/>
  <c r="EK45" i="138" s="1"/>
  <c r="EK18" i="137"/>
  <c r="EK45" i="137" s="1"/>
  <c r="EK18" i="95"/>
  <c r="EK18" i="119"/>
  <c r="EK45" i="119" s="1"/>
  <c r="EK18" i="135"/>
  <c r="EK18" i="136"/>
  <c r="EK18" i="94"/>
  <c r="DN18" i="154"/>
  <c r="EK18" i="118"/>
  <c r="EK45" i="118" s="1"/>
  <c r="CT18" i="138"/>
  <c r="CT45" i="138" s="1"/>
  <c r="CT18" i="137"/>
  <c r="CT45" i="137" s="1"/>
  <c r="CT18" i="94"/>
  <c r="CT18" i="95"/>
  <c r="CT18" i="135"/>
  <c r="CT18" i="136"/>
  <c r="CT18" i="119"/>
  <c r="CT45" i="119" s="1"/>
  <c r="CT18" i="118"/>
  <c r="CT45" i="118" s="1"/>
  <c r="BW18" i="154"/>
  <c r="BU25" i="155"/>
  <c r="BU52" i="155" s="1"/>
  <c r="BU25" i="156"/>
  <c r="BU52" i="156" s="1"/>
  <c r="BU25" i="158"/>
  <c r="BU52" i="158" s="1"/>
  <c r="BU25" i="157"/>
  <c r="BU52" i="157" s="1"/>
  <c r="BW15" i="137"/>
  <c r="BW42" i="137" s="1"/>
  <c r="BW15" i="118"/>
  <c r="BW42" i="118" s="1"/>
  <c r="AZ15" i="154"/>
  <c r="BW15" i="119"/>
  <c r="BW42" i="119" s="1"/>
  <c r="BW15" i="95"/>
  <c r="BW15" i="136"/>
  <c r="BW15" i="94"/>
  <c r="BW15" i="135"/>
  <c r="BW15" i="138"/>
  <c r="BW42" i="138" s="1"/>
  <c r="AE19" i="54"/>
  <c r="AE8" i="167"/>
  <c r="AE35" i="167" s="1"/>
  <c r="AE8" i="133"/>
  <c r="AE35" i="133" s="1"/>
  <c r="AE8" i="137"/>
  <c r="AE35" i="137" s="1"/>
  <c r="AE8" i="118"/>
  <c r="AE35" i="118" s="1"/>
  <c r="AE8" i="95"/>
  <c r="AE8" i="139"/>
  <c r="AE35" i="139" s="1"/>
  <c r="AE8" i="134"/>
  <c r="AE35" i="134" s="1"/>
  <c r="AE8" i="119"/>
  <c r="AE35" i="119" s="1"/>
  <c r="AE8" i="135"/>
  <c r="AE8" i="138"/>
  <c r="AE35" i="138" s="1"/>
  <c r="AE8" i="136"/>
  <c r="AE8" i="94"/>
  <c r="H8" i="154"/>
  <c r="G8" i="167"/>
  <c r="G35" i="167" s="1"/>
  <c r="G8" i="133"/>
  <c r="G35" i="133" s="1"/>
  <c r="G8" i="134"/>
  <c r="G35" i="134" s="1"/>
  <c r="G8" i="139"/>
  <c r="G35" i="139" s="1"/>
  <c r="G8" i="118"/>
  <c r="G35" i="118" s="1"/>
  <c r="G8" i="95"/>
  <c r="G8" i="138"/>
  <c r="G35" i="138" s="1"/>
  <c r="G8" i="119"/>
  <c r="G35" i="119" s="1"/>
  <c r="G8" i="146"/>
  <c r="G8" i="137"/>
  <c r="G35" i="137" s="1"/>
  <c r="G8" i="135"/>
  <c r="G8" i="136"/>
  <c r="G8" i="94"/>
  <c r="AZ9" i="94"/>
  <c r="AZ9" i="137"/>
  <c r="AZ36" i="137" s="1"/>
  <c r="AC9" i="154"/>
  <c r="AZ9" i="136"/>
  <c r="AZ9" i="119"/>
  <c r="AZ36" i="119" s="1"/>
  <c r="AZ9" i="95"/>
  <c r="AZ9" i="138"/>
  <c r="AZ36" i="138" s="1"/>
  <c r="AZ9" i="118"/>
  <c r="AZ36" i="118" s="1"/>
  <c r="AZ9" i="135"/>
  <c r="AR14" i="54"/>
  <c r="AR14" i="138"/>
  <c r="AR41" i="138" s="1"/>
  <c r="AR14" i="137"/>
  <c r="AR41" i="137" s="1"/>
  <c r="AR14" i="119"/>
  <c r="AR41" i="119" s="1"/>
  <c r="AR14" i="94"/>
  <c r="AR14" i="95"/>
  <c r="U14" i="154"/>
  <c r="AR14" i="135"/>
  <c r="AR14" i="136"/>
  <c r="AR14" i="118"/>
  <c r="AR41" i="118" s="1"/>
  <c r="AY20" i="54"/>
  <c r="AY20" i="118"/>
  <c r="AY47" i="118" s="1"/>
  <c r="AY20" i="136"/>
  <c r="AY20" i="137"/>
  <c r="AY47" i="137" s="1"/>
  <c r="AY20" i="138"/>
  <c r="AY47" i="138" s="1"/>
  <c r="AY20" i="94"/>
  <c r="AY20" i="95"/>
  <c r="AY20" i="119"/>
  <c r="AY47" i="119" s="1"/>
  <c r="AY20" i="135"/>
  <c r="AB20" i="154"/>
  <c r="BG23" i="119"/>
  <c r="BG50" i="119" s="1"/>
  <c r="BG23" i="138"/>
  <c r="BG50" i="138" s="1"/>
  <c r="BG23" i="137"/>
  <c r="BG50" i="137" s="1"/>
  <c r="BG23" i="118"/>
  <c r="BG50" i="118" s="1"/>
  <c r="BG23" i="95"/>
  <c r="AJ23" i="154"/>
  <c r="BG23" i="136"/>
  <c r="BG23" i="94"/>
  <c r="BG23" i="135"/>
  <c r="BQ25" i="137"/>
  <c r="BQ52" i="137" s="1"/>
  <c r="BQ25" i="95"/>
  <c r="BQ25" i="135"/>
  <c r="BQ25" i="136"/>
  <c r="BQ25" i="94"/>
  <c r="BQ25" i="138"/>
  <c r="BQ52" i="138" s="1"/>
  <c r="BQ25" i="118"/>
  <c r="BQ52" i="118" s="1"/>
  <c r="BQ25" i="119"/>
  <c r="BQ52" i="119" s="1"/>
  <c r="AT25" i="154"/>
  <c r="BR27" i="138"/>
  <c r="BR54" i="138" s="1"/>
  <c r="BR27" i="119"/>
  <c r="BR54" i="119" s="1"/>
  <c r="BR27" i="95"/>
  <c r="BR27" i="135"/>
  <c r="BR27" i="136"/>
  <c r="BR27" i="94"/>
  <c r="BR27" i="137"/>
  <c r="BR54" i="137" s="1"/>
  <c r="BR27" i="118"/>
  <c r="BR54" i="118" s="1"/>
  <c r="AU27" i="154"/>
  <c r="BO27" i="138"/>
  <c r="BO54" i="138" s="1"/>
  <c r="BO27" i="118"/>
  <c r="BO54" i="118" s="1"/>
  <c r="BO27" i="137"/>
  <c r="BO54" i="137" s="1"/>
  <c r="BO27" i="136"/>
  <c r="BO27" i="119"/>
  <c r="BO54" i="119" s="1"/>
  <c r="BO27" i="94"/>
  <c r="BO27" i="135"/>
  <c r="BO27" i="95"/>
  <c r="AR27" i="154"/>
  <c r="DV27" i="95"/>
  <c r="DV27" i="135"/>
  <c r="DV27" i="136"/>
  <c r="DV27" i="94"/>
  <c r="CY27" i="154"/>
  <c r="DV27" i="137"/>
  <c r="DV54" i="137" s="1"/>
  <c r="DV27" i="138"/>
  <c r="DV54" i="138" s="1"/>
  <c r="DV27" i="119"/>
  <c r="DV54" i="119" s="1"/>
  <c r="DV27" i="118"/>
  <c r="DV54" i="118" s="1"/>
  <c r="DP27" i="138"/>
  <c r="DP54" i="138" s="1"/>
  <c r="DP27" i="137"/>
  <c r="DP54" i="137" s="1"/>
  <c r="DP27" i="118"/>
  <c r="DP54" i="118" s="1"/>
  <c r="DP27" i="94"/>
  <c r="DP27" i="119"/>
  <c r="DP54" i="119" s="1"/>
  <c r="DP27" i="136"/>
  <c r="DP27" i="95"/>
  <c r="DP27" i="135"/>
  <c r="CS27" i="154"/>
  <c r="DN25" i="119"/>
  <c r="DN52" i="119" s="1"/>
  <c r="DN25" i="138"/>
  <c r="DN52" i="138" s="1"/>
  <c r="DN25" i="136"/>
  <c r="DN25" i="118"/>
  <c r="DN52" i="118" s="1"/>
  <c r="DN25" i="137"/>
  <c r="DN52" i="137" s="1"/>
  <c r="DN25" i="94"/>
  <c r="DN25" i="95"/>
  <c r="CQ25" i="154"/>
  <c r="DN25" i="135"/>
  <c r="ED27" i="138"/>
  <c r="ED54" i="138" s="1"/>
  <c r="ED27" i="119"/>
  <c r="ED54" i="119" s="1"/>
  <c r="ED27" i="95"/>
  <c r="ED27" i="135"/>
  <c r="ED27" i="136"/>
  <c r="ED27" i="94"/>
  <c r="DG27" i="154"/>
  <c r="ED27" i="118"/>
  <c r="ED54" i="118" s="1"/>
  <c r="ED27" i="137"/>
  <c r="ED54" i="137" s="1"/>
  <c r="FH25" i="119"/>
  <c r="FH52" i="119" s="1"/>
  <c r="FH25" i="138"/>
  <c r="FH52" i="138" s="1"/>
  <c r="FH25" i="135"/>
  <c r="FH25" i="118"/>
  <c r="FH52" i="118" s="1"/>
  <c r="FH25" i="136"/>
  <c r="FH25" i="94"/>
  <c r="FH25" i="137"/>
  <c r="FH52" i="137" s="1"/>
  <c r="FH25" i="95"/>
  <c r="EJ23" i="95"/>
  <c r="EJ23" i="135"/>
  <c r="EJ23" i="136"/>
  <c r="EJ23" i="94"/>
  <c r="DM23" i="154"/>
  <c r="EJ23" i="138"/>
  <c r="EJ50" i="138" s="1"/>
  <c r="EJ23" i="137"/>
  <c r="EJ50" i="137" s="1"/>
  <c r="EJ23" i="118"/>
  <c r="EJ50" i="118" s="1"/>
  <c r="EJ23" i="119"/>
  <c r="EJ50" i="119" s="1"/>
  <c r="FG29" i="138"/>
  <c r="FG56" i="138" s="1"/>
  <c r="FG29" i="137"/>
  <c r="FG56" i="137" s="1"/>
  <c r="FG29" i="118"/>
  <c r="FG56" i="118" s="1"/>
  <c r="FG29" i="119"/>
  <c r="FG56" i="119" s="1"/>
  <c r="FG29" i="136"/>
  <c r="FG29" i="95"/>
  <c r="FG29" i="94"/>
  <c r="FG29" i="135"/>
  <c r="EK29" i="138"/>
  <c r="EK56" i="138" s="1"/>
  <c r="EK29" i="137"/>
  <c r="EK56" i="137" s="1"/>
  <c r="EK29" i="95"/>
  <c r="EK29" i="135"/>
  <c r="EK29" i="136"/>
  <c r="EK29" i="118"/>
  <c r="EK56" i="118" s="1"/>
  <c r="EK29" i="94"/>
  <c r="DN29" i="154"/>
  <c r="EK29" i="119"/>
  <c r="EK56" i="119" s="1"/>
  <c r="FF27" i="118"/>
  <c r="FF54" i="118" s="1"/>
  <c r="FF27" i="119"/>
  <c r="FF54" i="119" s="1"/>
  <c r="FF27" i="135"/>
  <c r="FF27" i="94"/>
  <c r="FF27" i="138"/>
  <c r="FF54" i="138" s="1"/>
  <c r="FF27" i="95"/>
  <c r="FF27" i="137"/>
  <c r="FF54" i="137" s="1"/>
  <c r="FF27" i="136"/>
  <c r="FB29" i="119"/>
  <c r="FB56" i="119" s="1"/>
  <c r="FB29" i="118"/>
  <c r="FB56" i="118" s="1"/>
  <c r="FB29" i="138"/>
  <c r="FB56" i="138" s="1"/>
  <c r="FB29" i="135"/>
  <c r="FB29" i="137"/>
  <c r="FB56" i="137" s="1"/>
  <c r="FB29" i="94"/>
  <c r="FB29" i="136"/>
  <c r="FB29" i="95"/>
  <c r="DU25" i="138"/>
  <c r="DU52" i="138" s="1"/>
  <c r="DU25" i="137"/>
  <c r="DU52" i="137" s="1"/>
  <c r="DU25" i="95"/>
  <c r="DU25" i="135"/>
  <c r="DU25" i="136"/>
  <c r="DU25" i="94"/>
  <c r="CX25" i="154"/>
  <c r="DU25" i="119"/>
  <c r="DU52" i="119" s="1"/>
  <c r="DU25" i="118"/>
  <c r="DU52" i="118" s="1"/>
  <c r="CH9" i="157"/>
  <c r="CH36" i="157" s="1"/>
  <c r="CH9" i="156"/>
  <c r="CH36" i="156" s="1"/>
  <c r="CH9" i="158"/>
  <c r="CH36" i="158" s="1"/>
  <c r="CH9" i="155"/>
  <c r="CH36" i="155" s="1"/>
  <c r="DK12" i="137"/>
  <c r="DK39" i="137" s="1"/>
  <c r="DK12" i="138"/>
  <c r="DK39" i="138" s="1"/>
  <c r="DK12" i="135"/>
  <c r="DK12" i="119"/>
  <c r="DK39" i="119" s="1"/>
  <c r="DK12" i="136"/>
  <c r="DK12" i="94"/>
  <c r="DK12" i="118"/>
  <c r="DK39" i="118" s="1"/>
  <c r="DK12" i="95"/>
  <c r="CN12" i="154"/>
  <c r="BZ17" i="155"/>
  <c r="BZ44" i="155" s="1"/>
  <c r="BZ17" i="156"/>
  <c r="BZ44" i="156" s="1"/>
  <c r="BZ17" i="158"/>
  <c r="BZ44" i="158" s="1"/>
  <c r="BZ17" i="157"/>
  <c r="BZ44" i="157" s="1"/>
  <c r="DJ29" i="157"/>
  <c r="DJ56" i="157" s="1"/>
  <c r="DJ29" i="158"/>
  <c r="DJ56" i="158" s="1"/>
  <c r="DJ29" i="155"/>
  <c r="DJ56" i="155" s="1"/>
  <c r="DJ29" i="156"/>
  <c r="DJ56" i="156" s="1"/>
  <c r="DL20" i="155"/>
  <c r="DL47" i="155" s="1"/>
  <c r="DL20" i="156"/>
  <c r="DL47" i="156" s="1"/>
  <c r="DL20" i="157"/>
  <c r="DL47" i="157" s="1"/>
  <c r="DL20" i="158"/>
  <c r="DL47" i="158" s="1"/>
  <c r="CU25" i="155"/>
  <c r="CU52" i="155" s="1"/>
  <c r="CU25" i="156"/>
  <c r="CU52" i="156" s="1"/>
  <c r="CU25" i="158"/>
  <c r="CU52" i="158" s="1"/>
  <c r="CU25" i="157"/>
  <c r="CU52" i="157" s="1"/>
  <c r="CU21" i="95"/>
  <c r="CU21" i="135"/>
  <c r="CU21" i="136"/>
  <c r="CU21" i="94"/>
  <c r="CU21" i="138"/>
  <c r="CU48" i="138" s="1"/>
  <c r="BX21" i="154"/>
  <c r="CU21" i="118"/>
  <c r="CU48" i="118" s="1"/>
  <c r="CU21" i="119"/>
  <c r="CU48" i="119" s="1"/>
  <c r="CU21" i="137"/>
  <c r="CU48" i="137" s="1"/>
  <c r="BJ27" i="157"/>
  <c r="BJ54" i="157" s="1"/>
  <c r="BJ27" i="155"/>
  <c r="BJ54" i="155" s="1"/>
  <c r="BJ27" i="158"/>
  <c r="BJ54" i="158" s="1"/>
  <c r="CX18" i="118"/>
  <c r="CX45" i="118" s="1"/>
  <c r="CX18" i="137"/>
  <c r="CX45" i="137" s="1"/>
  <c r="CX18" i="119"/>
  <c r="CX45" i="119" s="1"/>
  <c r="CX18" i="138"/>
  <c r="CX45" i="138" s="1"/>
  <c r="CX18" i="135"/>
  <c r="CX18" i="95"/>
  <c r="CA18" i="154"/>
  <c r="CX18" i="94"/>
  <c r="CX18" i="136"/>
  <c r="BP18" i="137"/>
  <c r="BP45" i="137" s="1"/>
  <c r="BP18" i="138"/>
  <c r="BP45" i="138" s="1"/>
  <c r="BP18" i="95"/>
  <c r="BP18" i="135"/>
  <c r="BP18" i="136"/>
  <c r="BP18" i="94"/>
  <c r="BP18" i="118"/>
  <c r="BP45" i="118" s="1"/>
  <c r="AS18" i="154"/>
  <c r="BP18" i="119"/>
  <c r="BP45" i="119" s="1"/>
  <c r="Y17" i="158"/>
  <c r="Y44" i="158" s="1"/>
  <c r="Y17" i="156"/>
  <c r="Y44" i="156" s="1"/>
  <c r="Y17" i="155"/>
  <c r="Y44" i="155" s="1"/>
  <c r="Y17" i="157"/>
  <c r="Y44" i="157" s="1"/>
  <c r="AV18" i="119"/>
  <c r="AV45" i="119" s="1"/>
  <c r="AV18" i="118"/>
  <c r="AV45" i="118" s="1"/>
  <c r="AV18" i="95"/>
  <c r="Y18" i="154"/>
  <c r="AV18" i="94"/>
  <c r="AV18" i="137"/>
  <c r="AV45" i="137" s="1"/>
  <c r="AV18" i="138"/>
  <c r="AV45" i="138" s="1"/>
  <c r="AV18" i="135"/>
  <c r="AV18" i="136"/>
  <c r="ET12" i="118"/>
  <c r="ET39" i="118" s="1"/>
  <c r="ET12" i="119"/>
  <c r="ET39" i="119" s="1"/>
  <c r="ET12" i="136"/>
  <c r="ET12" i="137"/>
  <c r="ET39" i="137" s="1"/>
  <c r="ET12" i="95"/>
  <c r="ET12" i="135"/>
  <c r="ET12" i="138"/>
  <c r="ET39" i="138" s="1"/>
  <c r="ET12" i="94"/>
  <c r="AV15" i="137"/>
  <c r="AV42" i="137" s="1"/>
  <c r="AV15" i="95"/>
  <c r="Y15" i="154"/>
  <c r="AV15" i="118"/>
  <c r="AV42" i="118" s="1"/>
  <c r="AV15" i="136"/>
  <c r="AV15" i="119"/>
  <c r="AV42" i="119" s="1"/>
  <c r="AV15" i="135"/>
  <c r="AV15" i="138"/>
  <c r="AV42" i="138" s="1"/>
  <c r="AV15" i="94"/>
  <c r="BU18" i="156"/>
  <c r="BU45" i="156" s="1"/>
  <c r="BU18" i="155"/>
  <c r="BU45" i="155" s="1"/>
  <c r="BU18" i="157"/>
  <c r="BU45" i="157" s="1"/>
  <c r="BU18" i="158"/>
  <c r="BU45" i="158" s="1"/>
  <c r="AQ20" i="157"/>
  <c r="AQ47" i="157" s="1"/>
  <c r="AQ20" i="156"/>
  <c r="AQ47" i="156" s="1"/>
  <c r="AQ20" i="158"/>
  <c r="AQ47" i="158" s="1"/>
  <c r="AQ20" i="155"/>
  <c r="AQ47" i="155" s="1"/>
  <c r="BN21" i="119"/>
  <c r="BN48" i="119" s="1"/>
  <c r="BN21" i="138"/>
  <c r="BN48" i="138" s="1"/>
  <c r="BN21" i="136"/>
  <c r="BN21" i="95"/>
  <c r="BN21" i="94"/>
  <c r="AQ21" i="154"/>
  <c r="BN21" i="118"/>
  <c r="BN48" i="118" s="1"/>
  <c r="BN21" i="135"/>
  <c r="BN21" i="137"/>
  <c r="BN48" i="137" s="1"/>
  <c r="BN18" i="138"/>
  <c r="BN45" i="138" s="1"/>
  <c r="BN18" i="118"/>
  <c r="BN45" i="118" s="1"/>
  <c r="BN18" i="135"/>
  <c r="BN18" i="95"/>
  <c r="AQ18" i="154"/>
  <c r="BN18" i="137"/>
  <c r="BN45" i="137" s="1"/>
  <c r="BN18" i="94"/>
  <c r="BN18" i="136"/>
  <c r="BN18" i="119"/>
  <c r="BN45" i="119" s="1"/>
  <c r="BB18" i="156"/>
  <c r="BB45" i="156" s="1"/>
  <c r="BB18" i="158"/>
  <c r="BB45" i="158" s="1"/>
  <c r="BB18" i="157"/>
  <c r="BB45" i="157" s="1"/>
  <c r="BB18" i="155"/>
  <c r="BB45" i="155" s="1"/>
  <c r="BC12" i="156"/>
  <c r="BC39" i="156" s="1"/>
  <c r="BC12" i="155"/>
  <c r="BC39" i="155" s="1"/>
  <c r="BC12" i="157"/>
  <c r="BC39" i="157" s="1"/>
  <c r="BC12" i="158"/>
  <c r="BC39" i="158" s="1"/>
  <c r="BE23" i="118"/>
  <c r="BE50" i="118" s="1"/>
  <c r="BE23" i="119"/>
  <c r="BE50" i="119" s="1"/>
  <c r="BE23" i="135"/>
  <c r="AH23" i="154"/>
  <c r="BE23" i="138"/>
  <c r="BE50" i="138" s="1"/>
  <c r="BE23" i="95"/>
  <c r="BE23" i="94"/>
  <c r="BE23" i="136"/>
  <c r="BE23" i="137"/>
  <c r="BE50" i="137" s="1"/>
  <c r="DQ11" i="155"/>
  <c r="DQ38" i="155" s="1"/>
  <c r="DQ11" i="158"/>
  <c r="DQ38" i="158" s="1"/>
  <c r="DQ11" i="157"/>
  <c r="DQ38" i="157" s="1"/>
  <c r="DQ11" i="156"/>
  <c r="DQ38" i="156" s="1"/>
  <c r="DD14" i="158"/>
  <c r="DD41" i="158" s="1"/>
  <c r="DD14" i="156"/>
  <c r="DD41" i="156" s="1"/>
  <c r="DD14" i="157"/>
  <c r="DD41" i="157" s="1"/>
  <c r="DD14" i="155"/>
  <c r="DD41" i="155" s="1"/>
  <c r="EC12" i="95"/>
  <c r="EC12" i="135"/>
  <c r="EC12" i="136"/>
  <c r="EC12" i="94"/>
  <c r="EC12" i="137"/>
  <c r="EC39" i="137" s="1"/>
  <c r="EC12" i="119"/>
  <c r="EC39" i="119" s="1"/>
  <c r="DF12" i="154"/>
  <c r="EC12" i="118"/>
  <c r="EC39" i="118" s="1"/>
  <c r="EC12" i="138"/>
  <c r="EC39" i="138" s="1"/>
  <c r="DC14" i="156"/>
  <c r="DC41" i="156" s="1"/>
  <c r="DC14" i="158"/>
  <c r="DC41" i="158" s="1"/>
  <c r="DC14" i="155"/>
  <c r="DC41" i="155" s="1"/>
  <c r="DC14" i="157"/>
  <c r="DC41" i="157" s="1"/>
  <c r="CX12" i="137"/>
  <c r="CX39" i="137" s="1"/>
  <c r="CX12" i="119"/>
  <c r="CX39" i="119" s="1"/>
  <c r="CX12" i="94"/>
  <c r="CX12" i="136"/>
  <c r="CX12" i="95"/>
  <c r="CX12" i="135"/>
  <c r="CX12" i="138"/>
  <c r="CX39" i="138" s="1"/>
  <c r="CA12" i="154"/>
  <c r="CX12" i="118"/>
  <c r="CX39" i="118" s="1"/>
  <c r="EH18" i="137"/>
  <c r="EH45" i="137" s="1"/>
  <c r="EH18" i="119"/>
  <c r="EH45" i="119" s="1"/>
  <c r="DK18" i="154"/>
  <c r="EH18" i="135"/>
  <c r="EH18" i="118"/>
  <c r="EH45" i="118" s="1"/>
  <c r="EH18" i="138"/>
  <c r="EH45" i="138" s="1"/>
  <c r="EH18" i="95"/>
  <c r="EH18" i="136"/>
  <c r="EH18" i="94"/>
  <c r="BJ17" i="155"/>
  <c r="BJ44" i="155" s="1"/>
  <c r="BJ17" i="158"/>
  <c r="BJ44" i="158" s="1"/>
  <c r="BJ17" i="156"/>
  <c r="BJ44" i="156" s="1"/>
  <c r="BJ17" i="157"/>
  <c r="BJ44" i="157" s="1"/>
  <c r="ET15" i="119"/>
  <c r="ET42" i="119" s="1"/>
  <c r="ET15" i="118"/>
  <c r="ET42" i="118" s="1"/>
  <c r="ET15" i="94"/>
  <c r="ET15" i="138"/>
  <c r="ET42" i="138" s="1"/>
  <c r="ET15" i="136"/>
  <c r="ET15" i="95"/>
  <c r="ET15" i="135"/>
  <c r="ET15" i="137"/>
  <c r="ET42" i="137" s="1"/>
  <c r="DC27" i="118"/>
  <c r="DC54" i="118" s="1"/>
  <c r="DC27" i="138"/>
  <c r="DC54" i="138" s="1"/>
  <c r="CF27" i="154"/>
  <c r="DC27" i="135"/>
  <c r="DC27" i="119"/>
  <c r="DC54" i="119" s="1"/>
  <c r="DC27" i="95"/>
  <c r="DC27" i="137"/>
  <c r="DC54" i="137" s="1"/>
  <c r="DC27" i="136"/>
  <c r="DC27" i="94"/>
  <c r="BQ14" i="156"/>
  <c r="BQ41" i="156" s="1"/>
  <c r="BQ14" i="155"/>
  <c r="BQ41" i="155" s="1"/>
  <c r="BQ14" i="157"/>
  <c r="BQ41" i="157" s="1"/>
  <c r="BQ14" i="158"/>
  <c r="BQ41" i="158" s="1"/>
  <c r="BY23" i="158"/>
  <c r="BY50" i="158" s="1"/>
  <c r="BY23" i="155"/>
  <c r="BY50" i="155" s="1"/>
  <c r="BY23" i="156"/>
  <c r="BY50" i="156" s="1"/>
  <c r="BY23" i="157"/>
  <c r="BY50" i="157" s="1"/>
  <c r="CL15" i="119"/>
  <c r="CL42" i="119" s="1"/>
  <c r="CL15" i="118"/>
  <c r="CL42" i="118" s="1"/>
  <c r="CL15" i="135"/>
  <c r="CL15" i="94"/>
  <c r="CL15" i="95"/>
  <c r="CL15" i="137"/>
  <c r="CL42" i="137" s="1"/>
  <c r="BO15" i="154"/>
  <c r="CL15" i="136"/>
  <c r="CL15" i="138"/>
  <c r="CL42" i="138" s="1"/>
  <c r="FB21" i="137"/>
  <c r="FB48" i="137" s="1"/>
  <c r="FB21" i="136"/>
  <c r="FB21" i="138"/>
  <c r="FB48" i="138" s="1"/>
  <c r="FB21" i="135"/>
  <c r="FB21" i="95"/>
  <c r="FB21" i="118"/>
  <c r="FB48" i="118" s="1"/>
  <c r="FB21" i="119"/>
  <c r="FB48" i="119" s="1"/>
  <c r="FB21" i="94"/>
  <c r="AW21" i="156"/>
  <c r="AW48" i="156" s="1"/>
  <c r="AW21" i="158"/>
  <c r="AW48" i="158" s="1"/>
  <c r="AW21" i="157"/>
  <c r="AW48" i="157" s="1"/>
  <c r="AW21" i="155"/>
  <c r="AW48" i="155" s="1"/>
  <c r="BG9" i="155"/>
  <c r="BG36" i="155" s="1"/>
  <c r="BG9" i="158"/>
  <c r="BG36" i="158" s="1"/>
  <c r="BG9" i="157"/>
  <c r="BG36" i="157" s="1"/>
  <c r="BG9" i="156"/>
  <c r="BG36" i="156" s="1"/>
  <c r="DD20" i="155"/>
  <c r="DD47" i="155" s="1"/>
  <c r="DD20" i="156"/>
  <c r="DD47" i="156" s="1"/>
  <c r="DD20" i="158"/>
  <c r="DD47" i="158" s="1"/>
  <c r="DD20" i="157"/>
  <c r="DD47" i="157" s="1"/>
  <c r="CV25" i="119"/>
  <c r="CV52" i="119" s="1"/>
  <c r="CV25" i="118"/>
  <c r="CV52" i="118" s="1"/>
  <c r="CV25" i="135"/>
  <c r="CV25" i="137"/>
  <c r="CV52" i="137" s="1"/>
  <c r="CV25" i="94"/>
  <c r="BY25" i="154"/>
  <c r="CV25" i="138"/>
  <c r="CV52" i="138" s="1"/>
  <c r="CV25" i="95"/>
  <c r="CV25" i="136"/>
  <c r="CQ17" i="156"/>
  <c r="CQ44" i="156" s="1"/>
  <c r="CQ17" i="158"/>
  <c r="CQ44" i="158" s="1"/>
  <c r="CQ17" i="157"/>
  <c r="CQ44" i="157" s="1"/>
  <c r="CQ17" i="155"/>
  <c r="CQ44" i="155" s="1"/>
  <c r="CL25" i="156"/>
  <c r="CL52" i="156" s="1"/>
  <c r="CL25" i="158"/>
  <c r="CL52" i="158" s="1"/>
  <c r="CL25" i="155"/>
  <c r="CL52" i="155" s="1"/>
  <c r="CL25" i="157"/>
  <c r="CL52" i="157" s="1"/>
  <c r="DM12" i="138"/>
  <c r="DM39" i="138" s="1"/>
  <c r="DM12" i="95"/>
  <c r="DM12" i="135"/>
  <c r="DM12" i="136"/>
  <c r="DM12" i="94"/>
  <c r="DM12" i="137"/>
  <c r="DM39" i="137" s="1"/>
  <c r="DM12" i="119"/>
  <c r="DM39" i="119" s="1"/>
  <c r="CP12" i="154"/>
  <c r="DM12" i="118"/>
  <c r="DM39" i="118" s="1"/>
  <c r="DR21" i="119"/>
  <c r="DR48" i="119" s="1"/>
  <c r="DR21" i="137"/>
  <c r="DR48" i="137" s="1"/>
  <c r="CU21" i="154"/>
  <c r="DR21" i="136"/>
  <c r="DR21" i="94"/>
  <c r="DR21" i="138"/>
  <c r="DR48" i="138" s="1"/>
  <c r="DR21" i="95"/>
  <c r="DR21" i="135"/>
  <c r="DR21" i="118"/>
  <c r="DR48" i="118" s="1"/>
  <c r="ER18" i="137"/>
  <c r="ER45" i="137" s="1"/>
  <c r="ER18" i="138"/>
  <c r="ER45" i="138" s="1"/>
  <c r="ER18" i="118"/>
  <c r="ER45" i="118" s="1"/>
  <c r="ER18" i="135"/>
  <c r="ER18" i="119"/>
  <c r="ER45" i="119" s="1"/>
  <c r="ER18" i="94"/>
  <c r="ER18" i="95"/>
  <c r="ER18" i="136"/>
  <c r="CL21" i="119"/>
  <c r="CL48" i="119" s="1"/>
  <c r="CL21" i="95"/>
  <c r="BO21" i="154"/>
  <c r="CL21" i="136"/>
  <c r="CL21" i="138"/>
  <c r="CL48" i="138" s="1"/>
  <c r="CL21" i="137"/>
  <c r="CL48" i="137" s="1"/>
  <c r="CL21" i="135"/>
  <c r="CL21" i="94"/>
  <c r="CL21" i="118"/>
  <c r="CL48" i="118" s="1"/>
  <c r="BV15" i="138"/>
  <c r="BV42" i="138" s="1"/>
  <c r="BV15" i="119"/>
  <c r="BV42" i="119" s="1"/>
  <c r="BV15" i="95"/>
  <c r="BV15" i="137"/>
  <c r="BV42" i="137" s="1"/>
  <c r="BV15" i="94"/>
  <c r="BV15" i="135"/>
  <c r="BV15" i="118"/>
  <c r="BV42" i="118" s="1"/>
  <c r="BV15" i="136"/>
  <c r="AY15" i="154"/>
  <c r="EE15" i="138"/>
  <c r="EE42" i="138" s="1"/>
  <c r="EE15" i="95"/>
  <c r="EE15" i="135"/>
  <c r="EE15" i="136"/>
  <c r="EE15" i="94"/>
  <c r="EE15" i="118"/>
  <c r="EE42" i="118" s="1"/>
  <c r="EE15" i="137"/>
  <c r="EE42" i="137" s="1"/>
  <c r="EE15" i="119"/>
  <c r="EE42" i="119" s="1"/>
  <c r="DH15" i="154"/>
  <c r="CL20" i="158"/>
  <c r="CL47" i="158" s="1"/>
  <c r="CL20" i="155"/>
  <c r="CL47" i="155" s="1"/>
  <c r="CL20" i="156"/>
  <c r="CL47" i="156" s="1"/>
  <c r="CL20" i="157"/>
  <c r="CL47" i="157" s="1"/>
  <c r="CR9" i="158"/>
  <c r="CR36" i="158" s="1"/>
  <c r="CR9" i="155"/>
  <c r="CR36" i="155" s="1"/>
  <c r="CR9" i="157"/>
  <c r="CR36" i="157" s="1"/>
  <c r="CR9" i="156"/>
  <c r="CR36" i="156" s="1"/>
  <c r="BQ29" i="156"/>
  <c r="BQ56" i="156" s="1"/>
  <c r="BQ29" i="155"/>
  <c r="BQ56" i="155" s="1"/>
  <c r="BQ29" i="158"/>
  <c r="BQ56" i="158" s="1"/>
  <c r="BQ29" i="157"/>
  <c r="BQ56" i="157" s="1"/>
  <c r="BJ15" i="119"/>
  <c r="BJ42" i="119" s="1"/>
  <c r="BJ15" i="138"/>
  <c r="BJ42" i="138" s="1"/>
  <c r="BJ15" i="137"/>
  <c r="BJ42" i="137" s="1"/>
  <c r="BJ15" i="135"/>
  <c r="BJ15" i="95"/>
  <c r="BJ15" i="118"/>
  <c r="BJ42" i="118" s="1"/>
  <c r="BJ15" i="136"/>
  <c r="BJ15" i="94"/>
  <c r="AM15" i="154"/>
  <c r="FH21" i="138"/>
  <c r="FH48" i="138" s="1"/>
  <c r="FH21" i="119"/>
  <c r="FH48" i="119" s="1"/>
  <c r="FH21" i="95"/>
  <c r="FH21" i="137"/>
  <c r="FH48" i="137" s="1"/>
  <c r="FH21" i="118"/>
  <c r="FH48" i="118" s="1"/>
  <c r="FH21" i="94"/>
  <c r="FH21" i="136"/>
  <c r="FH21" i="135"/>
  <c r="CJ11" i="158"/>
  <c r="CJ38" i="158" s="1"/>
  <c r="CJ11" i="156"/>
  <c r="CJ38" i="156" s="1"/>
  <c r="CJ11" i="155"/>
  <c r="CJ38" i="155" s="1"/>
  <c r="CJ11" i="157"/>
  <c r="CJ38" i="157" s="1"/>
  <c r="AO27" i="156"/>
  <c r="AO54" i="156" s="1"/>
  <c r="AO27" i="158"/>
  <c r="AO54" i="158" s="1"/>
  <c r="AO27" i="157"/>
  <c r="AO54" i="157" s="1"/>
  <c r="AO27" i="155"/>
  <c r="AO54" i="155" s="1"/>
  <c r="CB27" i="138"/>
  <c r="CB54" i="138" s="1"/>
  <c r="CB27" i="118"/>
  <c r="CB54" i="118" s="1"/>
  <c r="CB27" i="135"/>
  <c r="CB27" i="136"/>
  <c r="BE27" i="154"/>
  <c r="CB27" i="137"/>
  <c r="CB54" i="137" s="1"/>
  <c r="CB27" i="119"/>
  <c r="CB54" i="119" s="1"/>
  <c r="CB27" i="95"/>
  <c r="CB27" i="94"/>
  <c r="DG9" i="155"/>
  <c r="DG36" i="155" s="1"/>
  <c r="DG9" i="156"/>
  <c r="DG36" i="156" s="1"/>
  <c r="DG9" i="158"/>
  <c r="DG36" i="158" s="1"/>
  <c r="DG9" i="157"/>
  <c r="DG36" i="157" s="1"/>
  <c r="BR18" i="118"/>
  <c r="BR45" i="118" s="1"/>
  <c r="BR18" i="119"/>
  <c r="BR45" i="119" s="1"/>
  <c r="BR18" i="138"/>
  <c r="BR45" i="138" s="1"/>
  <c r="BR18" i="137"/>
  <c r="BR45" i="137" s="1"/>
  <c r="BR18" i="94"/>
  <c r="BR18" i="95"/>
  <c r="AU18" i="154"/>
  <c r="BR18" i="135"/>
  <c r="BR18" i="136"/>
  <c r="EN18" i="119"/>
  <c r="EN45" i="119" s="1"/>
  <c r="EN18" i="136"/>
  <c r="EN18" i="94"/>
  <c r="EN18" i="118"/>
  <c r="EN45" i="118" s="1"/>
  <c r="EN18" i="137"/>
  <c r="EN45" i="137" s="1"/>
  <c r="EN18" i="135"/>
  <c r="DQ18" i="154"/>
  <c r="EN18" i="138"/>
  <c r="EN45" i="138" s="1"/>
  <c r="EN18" i="95"/>
  <c r="AA20" i="157"/>
  <c r="AA47" i="157" s="1"/>
  <c r="AA20" i="158"/>
  <c r="AA47" i="158" s="1"/>
  <c r="AA20" i="155"/>
  <c r="AA47" i="155" s="1"/>
  <c r="AA20" i="156"/>
  <c r="AA47" i="156" s="1"/>
  <c r="AD8" i="54"/>
  <c r="AD8" i="167"/>
  <c r="AD35" i="167" s="1"/>
  <c r="AD8" i="133"/>
  <c r="AD35" i="133" s="1"/>
  <c r="AD8" i="139"/>
  <c r="AD35" i="139" s="1"/>
  <c r="AD8" i="134"/>
  <c r="AD35" i="134" s="1"/>
  <c r="AD8" i="137"/>
  <c r="AD35" i="137" s="1"/>
  <c r="AD8" i="118"/>
  <c r="AD35" i="118" s="1"/>
  <c r="AD8" i="136"/>
  <c r="AD8" i="138"/>
  <c r="AD35" i="138" s="1"/>
  <c r="AD8" i="94"/>
  <c r="G8" i="154"/>
  <c r="AD8" i="119"/>
  <c r="AD35" i="119" s="1"/>
  <c r="AD8" i="95"/>
  <c r="AD8" i="135"/>
  <c r="F13" i="54"/>
  <c r="F8" i="167"/>
  <c r="F35" i="167" s="1"/>
  <c r="F8" i="133"/>
  <c r="F35" i="133" s="1"/>
  <c r="F8" i="134"/>
  <c r="F35" i="134" s="1"/>
  <c r="F8" i="95"/>
  <c r="F8" i="146"/>
  <c r="F8" i="139"/>
  <c r="F35" i="139" s="1"/>
  <c r="F8" i="135"/>
  <c r="F8" i="136"/>
  <c r="F8" i="138"/>
  <c r="F35" i="138" s="1"/>
  <c r="F8" i="94"/>
  <c r="F8" i="137"/>
  <c r="F35" i="137" s="1"/>
  <c r="F8" i="119"/>
  <c r="F35" i="119" s="1"/>
  <c r="F8" i="118"/>
  <c r="F35" i="118" s="1"/>
  <c r="AU9" i="138"/>
  <c r="AU36" i="138" s="1"/>
  <c r="AU9" i="137"/>
  <c r="AU36" i="137" s="1"/>
  <c r="AU9" i="135"/>
  <c r="X9" i="154"/>
  <c r="AU9" i="118"/>
  <c r="AU36" i="118" s="1"/>
  <c r="AU9" i="119"/>
  <c r="AU36" i="119" s="1"/>
  <c r="AU9" i="95"/>
  <c r="AU9" i="94"/>
  <c r="AU9" i="136"/>
  <c r="BR23" i="138"/>
  <c r="BR50" i="138" s="1"/>
  <c r="BR23" i="118"/>
  <c r="BR50" i="118" s="1"/>
  <c r="BR23" i="95"/>
  <c r="BR23" i="119"/>
  <c r="BR50" i="119" s="1"/>
  <c r="BR23" i="94"/>
  <c r="BR23" i="136"/>
  <c r="BR23" i="137"/>
  <c r="BR50" i="137" s="1"/>
  <c r="BR23" i="135"/>
  <c r="AU23" i="154"/>
  <c r="DV29" i="119"/>
  <c r="DV56" i="119" s="1"/>
  <c r="DV29" i="138"/>
  <c r="DV56" i="138" s="1"/>
  <c r="DV29" i="136"/>
  <c r="DV29" i="95"/>
  <c r="DV29" i="137"/>
  <c r="DV56" i="137" s="1"/>
  <c r="DV29" i="135"/>
  <c r="DV29" i="94"/>
  <c r="DV29" i="118"/>
  <c r="DV56" i="118" s="1"/>
  <c r="CY29" i="154"/>
  <c r="DN29" i="138"/>
  <c r="DN56" i="138" s="1"/>
  <c r="DN29" i="119"/>
  <c r="DN56" i="119" s="1"/>
  <c r="DN29" i="137"/>
  <c r="DN56" i="137" s="1"/>
  <c r="DN29" i="136"/>
  <c r="CQ29" i="154"/>
  <c r="DN29" i="118"/>
  <c r="DN56" i="118" s="1"/>
  <c r="DN29" i="94"/>
  <c r="DN29" i="135"/>
  <c r="DN29" i="95"/>
  <c r="FH29" i="138"/>
  <c r="FH56" i="138" s="1"/>
  <c r="FH29" i="118"/>
  <c r="FH56" i="118" s="1"/>
  <c r="FH29" i="137"/>
  <c r="FH56" i="137" s="1"/>
  <c r="FH29" i="136"/>
  <c r="FH29" i="135"/>
  <c r="FH29" i="119"/>
  <c r="FH56" i="119" s="1"/>
  <c r="FH29" i="95"/>
  <c r="FH29" i="94"/>
  <c r="FG23" i="119"/>
  <c r="FG50" i="119" s="1"/>
  <c r="FG23" i="118"/>
  <c r="FG50" i="118" s="1"/>
  <c r="FG23" i="94"/>
  <c r="FG23" i="136"/>
  <c r="FG23" i="137"/>
  <c r="FG50" i="137" s="1"/>
  <c r="FG23" i="95"/>
  <c r="FG23" i="135"/>
  <c r="FG23" i="138"/>
  <c r="FG50" i="138" s="1"/>
  <c r="EY27" i="118"/>
  <c r="EY54" i="118" s="1"/>
  <c r="EY27" i="138"/>
  <c r="EY54" i="138" s="1"/>
  <c r="EY27" i="137"/>
  <c r="EY54" i="137" s="1"/>
  <c r="EY27" i="95"/>
  <c r="EY27" i="119"/>
  <c r="EY54" i="119" s="1"/>
  <c r="EY27" i="94"/>
  <c r="EY27" i="136"/>
  <c r="EY27" i="135"/>
  <c r="FB27" i="138"/>
  <c r="FB54" i="138" s="1"/>
  <c r="FB27" i="137"/>
  <c r="FB54" i="137" s="1"/>
  <c r="FB27" i="95"/>
  <c r="FB27" i="135"/>
  <c r="FB27" i="136"/>
  <c r="FB27" i="94"/>
  <c r="FB27" i="119"/>
  <c r="FB54" i="119" s="1"/>
  <c r="FB27" i="118"/>
  <c r="FB54" i="118" s="1"/>
  <c r="EN25" i="138"/>
  <c r="EN52" i="138" s="1"/>
  <c r="EN25" i="137"/>
  <c r="EN52" i="137" s="1"/>
  <c r="EN25" i="118"/>
  <c r="EN52" i="118" s="1"/>
  <c r="EN25" i="136"/>
  <c r="EN25" i="94"/>
  <c r="EN25" i="119"/>
  <c r="EN52" i="119" s="1"/>
  <c r="EN25" i="95"/>
  <c r="DQ25" i="154"/>
  <c r="EN25" i="135"/>
  <c r="DE9" i="158"/>
  <c r="DE36" i="158" s="1"/>
  <c r="DE9" i="156"/>
  <c r="DE36" i="156" s="1"/>
  <c r="DE9" i="157"/>
  <c r="DE36" i="157" s="1"/>
  <c r="DE9" i="155"/>
  <c r="DE36" i="155" s="1"/>
  <c r="AN12" i="158"/>
  <c r="AN39" i="158" s="1"/>
  <c r="AN12" i="157"/>
  <c r="AN39" i="157" s="1"/>
  <c r="AN12" i="156"/>
  <c r="AN39" i="156" s="1"/>
  <c r="AN12" i="155"/>
  <c r="AN39" i="155" s="1"/>
  <c r="BI9" i="158"/>
  <c r="BI36" i="158" s="1"/>
  <c r="BI9" i="155"/>
  <c r="BI36" i="155" s="1"/>
  <c r="BI9" i="157"/>
  <c r="BI36" i="157" s="1"/>
  <c r="BI9" i="156"/>
  <c r="BI36" i="156" s="1"/>
  <c r="EE18" i="136"/>
  <c r="DH18" i="154"/>
  <c r="EE18" i="118"/>
  <c r="EE45" i="118" s="1"/>
  <c r="EE18" i="137"/>
  <c r="EE45" i="137" s="1"/>
  <c r="EE18" i="95"/>
  <c r="EE18" i="135"/>
  <c r="EE18" i="138"/>
  <c r="EE45" i="138" s="1"/>
  <c r="EE18" i="94"/>
  <c r="EE18" i="119"/>
  <c r="EE45" i="119" s="1"/>
  <c r="CH23" i="156"/>
  <c r="CH50" i="156" s="1"/>
  <c r="CH23" i="155"/>
  <c r="CH50" i="155" s="1"/>
  <c r="CH23" i="157"/>
  <c r="CH50" i="157" s="1"/>
  <c r="CH23" i="158"/>
  <c r="CH50" i="158" s="1"/>
  <c r="BG17" i="158"/>
  <c r="BG44" i="158" s="1"/>
  <c r="BG17" i="157"/>
  <c r="BG44" i="157" s="1"/>
  <c r="BG17" i="155"/>
  <c r="BG44" i="155" s="1"/>
  <c r="BG17" i="156"/>
  <c r="BG44" i="156" s="1"/>
  <c r="DK23" i="156"/>
  <c r="DK50" i="156" s="1"/>
  <c r="DK23" i="158"/>
  <c r="DK50" i="158" s="1"/>
  <c r="DK23" i="155"/>
  <c r="DK50" i="155" s="1"/>
  <c r="DK23" i="157"/>
  <c r="DK50" i="157" s="1"/>
  <c r="DR17" i="157"/>
  <c r="DR44" i="157" s="1"/>
  <c r="DR17" i="156"/>
  <c r="DR44" i="156" s="1"/>
  <c r="DR17" i="158"/>
  <c r="DR44" i="158" s="1"/>
  <c r="DR17" i="155"/>
  <c r="DR44" i="155" s="1"/>
  <c r="CM21" i="138"/>
  <c r="CM48" i="138" s="1"/>
  <c r="CM21" i="95"/>
  <c r="CM21" i="135"/>
  <c r="CM21" i="136"/>
  <c r="CM21" i="94"/>
  <c r="CM21" i="137"/>
  <c r="CM48" i="137" s="1"/>
  <c r="BP21" i="154"/>
  <c r="CM21" i="119"/>
  <c r="CM48" i="119" s="1"/>
  <c r="CM21" i="118"/>
  <c r="CM48" i="118" s="1"/>
  <c r="CF9" i="156"/>
  <c r="CF36" i="156" s="1"/>
  <c r="CF9" i="158"/>
  <c r="CF36" i="158" s="1"/>
  <c r="CF9" i="155"/>
  <c r="CF36" i="155" s="1"/>
  <c r="CF9" i="157"/>
  <c r="CF36" i="157" s="1"/>
  <c r="EW21" i="95"/>
  <c r="EW21" i="119"/>
  <c r="EW48" i="119" s="1"/>
  <c r="EW21" i="118"/>
  <c r="EW48" i="118" s="1"/>
  <c r="EW21" i="135"/>
  <c r="EW21" i="138"/>
  <c r="EW48" i="138" s="1"/>
  <c r="EW21" i="136"/>
  <c r="EW21" i="94"/>
  <c r="EW21" i="137"/>
  <c r="EW48" i="137" s="1"/>
  <c r="FD15" i="137"/>
  <c r="FD42" i="137" s="1"/>
  <c r="FD15" i="138"/>
  <c r="FD42" i="138" s="1"/>
  <c r="FD15" i="118"/>
  <c r="FD42" i="118" s="1"/>
  <c r="FD15" i="94"/>
  <c r="FD15" i="136"/>
  <c r="FD15" i="95"/>
  <c r="FD15" i="135"/>
  <c r="FD15" i="119"/>
  <c r="FD42" i="119" s="1"/>
  <c r="CB21" i="118"/>
  <c r="CB48" i="118" s="1"/>
  <c r="CB21" i="95"/>
  <c r="CB21" i="137"/>
  <c r="CB48" i="137" s="1"/>
  <c r="CB21" i="119"/>
  <c r="CB48" i="119" s="1"/>
  <c r="CB21" i="138"/>
  <c r="CB48" i="138" s="1"/>
  <c r="CB21" i="94"/>
  <c r="CB21" i="136"/>
  <c r="CB21" i="135"/>
  <c r="BE21" i="154"/>
  <c r="CX27" i="157"/>
  <c r="CX54" i="157" s="1"/>
  <c r="CX27" i="158"/>
  <c r="CX54" i="158" s="1"/>
  <c r="CX27" i="155"/>
  <c r="CX54" i="155" s="1"/>
  <c r="CX27" i="156"/>
  <c r="CX54" i="156" s="1"/>
  <c r="CI11" i="158"/>
  <c r="CI38" i="158" s="1"/>
  <c r="CI11" i="155"/>
  <c r="CI38" i="155" s="1"/>
  <c r="CI11" i="156"/>
  <c r="CI38" i="156" s="1"/>
  <c r="CI11" i="157"/>
  <c r="CI38" i="157" s="1"/>
  <c r="CF15" i="118"/>
  <c r="CF42" i="118" s="1"/>
  <c r="CF15" i="119"/>
  <c r="CF42" i="119" s="1"/>
  <c r="CF15" i="138"/>
  <c r="CF42" i="138" s="1"/>
  <c r="CF15" i="95"/>
  <c r="CF15" i="137"/>
  <c r="CF42" i="137" s="1"/>
  <c r="CF15" i="94"/>
  <c r="CF15" i="136"/>
  <c r="CF15" i="135"/>
  <c r="BI15" i="154"/>
  <c r="CD15" i="138"/>
  <c r="CD42" i="138" s="1"/>
  <c r="CD15" i="135"/>
  <c r="CD15" i="119"/>
  <c r="CD42" i="119" s="1"/>
  <c r="CD15" i="118"/>
  <c r="CD42" i="118" s="1"/>
  <c r="CD15" i="94"/>
  <c r="CD15" i="137"/>
  <c r="CD42" i="137" s="1"/>
  <c r="CD15" i="136"/>
  <c r="CD15" i="95"/>
  <c r="BG15" i="154"/>
  <c r="CB17" i="158"/>
  <c r="CB44" i="158" s="1"/>
  <c r="CB17" i="156"/>
  <c r="CB44" i="156" s="1"/>
  <c r="CB17" i="157"/>
  <c r="CB44" i="157" s="1"/>
  <c r="CB17" i="155"/>
  <c r="CB44" i="155" s="1"/>
  <c r="AU11" i="54"/>
  <c r="AU11" i="138"/>
  <c r="AU38" i="138" s="1"/>
  <c r="AU11" i="137"/>
  <c r="AU38" i="137" s="1"/>
  <c r="AU11" i="95"/>
  <c r="AU11" i="118"/>
  <c r="AU38" i="118" s="1"/>
  <c r="AU11" i="136"/>
  <c r="AU11" i="94"/>
  <c r="X11" i="154"/>
  <c r="AU11" i="135"/>
  <c r="AU11" i="119"/>
  <c r="AU38" i="119" s="1"/>
  <c r="AV15" i="156"/>
  <c r="AV42" i="156" s="1"/>
  <c r="AV15" i="158"/>
  <c r="AV42" i="158" s="1"/>
  <c r="AV15" i="155"/>
  <c r="AV42" i="155" s="1"/>
  <c r="AV15" i="157"/>
  <c r="AV42" i="157" s="1"/>
  <c r="EJ15" i="118"/>
  <c r="EJ42" i="118" s="1"/>
  <c r="EJ15" i="137"/>
  <c r="EJ42" i="137" s="1"/>
  <c r="EJ15" i="94"/>
  <c r="EJ15" i="138"/>
  <c r="EJ42" i="138" s="1"/>
  <c r="EJ15" i="119"/>
  <c r="EJ42" i="119" s="1"/>
  <c r="EJ15" i="136"/>
  <c r="EJ15" i="95"/>
  <c r="EJ15" i="135"/>
  <c r="DM15" i="154"/>
  <c r="CJ20" i="157"/>
  <c r="CJ47" i="157" s="1"/>
  <c r="CJ20" i="156"/>
  <c r="CJ47" i="156" s="1"/>
  <c r="CJ20" i="158"/>
  <c r="CJ47" i="158" s="1"/>
  <c r="CJ20" i="155"/>
  <c r="CJ47" i="155" s="1"/>
  <c r="CE15" i="138"/>
  <c r="CE42" i="138" s="1"/>
  <c r="CE15" i="137"/>
  <c r="CE42" i="137" s="1"/>
  <c r="CE15" i="95"/>
  <c r="BH15" i="154"/>
  <c r="CE15" i="119"/>
  <c r="CE42" i="119" s="1"/>
  <c r="CE15" i="118"/>
  <c r="CE42" i="118" s="1"/>
  <c r="CE15" i="136"/>
  <c r="CE15" i="135"/>
  <c r="CE15" i="94"/>
  <c r="CY15" i="138"/>
  <c r="CY42" i="138" s="1"/>
  <c r="CY15" i="95"/>
  <c r="CY15" i="135"/>
  <c r="CY15" i="136"/>
  <c r="CY15" i="94"/>
  <c r="CY15" i="137"/>
  <c r="CY42" i="137" s="1"/>
  <c r="CY15" i="118"/>
  <c r="CY42" i="118" s="1"/>
  <c r="CB15" i="154"/>
  <c r="CY15" i="119"/>
  <c r="CY42" i="119" s="1"/>
  <c r="AK17" i="157"/>
  <c r="AK44" i="157" s="1"/>
  <c r="AK17" i="156"/>
  <c r="AK44" i="156" s="1"/>
  <c r="AK17" i="158"/>
  <c r="AK44" i="158" s="1"/>
  <c r="AK17" i="155"/>
  <c r="AK44" i="155" s="1"/>
  <c r="AV23" i="118"/>
  <c r="AV50" i="118" s="1"/>
  <c r="AV23" i="135"/>
  <c r="AV23" i="137"/>
  <c r="AV50" i="137" s="1"/>
  <c r="AV23" i="119"/>
  <c r="AV50" i="119" s="1"/>
  <c r="AV23" i="138"/>
  <c r="AV50" i="138" s="1"/>
  <c r="AV23" i="95"/>
  <c r="AV23" i="136"/>
  <c r="AV23" i="94"/>
  <c r="Y23" i="154"/>
  <c r="BV23" i="138"/>
  <c r="BV50" i="138" s="1"/>
  <c r="BV23" i="137"/>
  <c r="BV50" i="137" s="1"/>
  <c r="BV23" i="119"/>
  <c r="BV50" i="119" s="1"/>
  <c r="BV23" i="118"/>
  <c r="BV50" i="118" s="1"/>
  <c r="BV23" i="136"/>
  <c r="BV23" i="135"/>
  <c r="BV23" i="94"/>
  <c r="AY23" i="154"/>
  <c r="BV23" i="95"/>
  <c r="BN9" i="157"/>
  <c r="BN36" i="157" s="1"/>
  <c r="BN9" i="156"/>
  <c r="BN36" i="156" s="1"/>
  <c r="BN9" i="158"/>
  <c r="BN36" i="158" s="1"/>
  <c r="BN9" i="155"/>
  <c r="BN36" i="155" s="1"/>
  <c r="DM9" i="155"/>
  <c r="DM36" i="155" s="1"/>
  <c r="DM9" i="157"/>
  <c r="DM36" i="157" s="1"/>
  <c r="DM9" i="156"/>
  <c r="DM36" i="156" s="1"/>
  <c r="DM9" i="158"/>
  <c r="DM36" i="158" s="1"/>
  <c r="CL27" i="156"/>
  <c r="CL54" i="156" s="1"/>
  <c r="CL27" i="158"/>
  <c r="CL54" i="158" s="1"/>
  <c r="CL27" i="155"/>
  <c r="CL54" i="155" s="1"/>
  <c r="CL27" i="157"/>
  <c r="CL54" i="157" s="1"/>
  <c r="BT25" i="158"/>
  <c r="BT52" i="158" s="1"/>
  <c r="BT25" i="155"/>
  <c r="BT52" i="155" s="1"/>
  <c r="BT25" i="156"/>
  <c r="BT52" i="156" s="1"/>
  <c r="BT25" i="157"/>
  <c r="BT52" i="157" s="1"/>
  <c r="AQ20" i="54"/>
  <c r="AQ20" i="138"/>
  <c r="AQ47" i="138" s="1"/>
  <c r="AQ20" i="137"/>
  <c r="AQ47" i="137" s="1"/>
  <c r="AQ20" i="119"/>
  <c r="AQ47" i="119" s="1"/>
  <c r="AQ20" i="136"/>
  <c r="AQ20" i="135"/>
  <c r="AQ20" i="95"/>
  <c r="AQ20" i="118"/>
  <c r="AQ47" i="118" s="1"/>
  <c r="AQ20" i="94"/>
  <c r="T20" i="154"/>
  <c r="AM11" i="156"/>
  <c r="AM38" i="156" s="1"/>
  <c r="AM11" i="157"/>
  <c r="AM38" i="157" s="1"/>
  <c r="AM11" i="155"/>
  <c r="AM38" i="155" s="1"/>
  <c r="AM11" i="158"/>
  <c r="AM38" i="158" s="1"/>
  <c r="EQ21" i="95"/>
  <c r="EQ21" i="135"/>
  <c r="EQ21" i="136"/>
  <c r="EQ21" i="94"/>
  <c r="EQ21" i="138"/>
  <c r="EQ48" i="138" s="1"/>
  <c r="EQ21" i="137"/>
  <c r="EQ48" i="137" s="1"/>
  <c r="EQ21" i="119"/>
  <c r="EQ48" i="119" s="1"/>
  <c r="EQ21" i="118"/>
  <c r="EQ48" i="118" s="1"/>
  <c r="BW9" i="155"/>
  <c r="BW36" i="155" s="1"/>
  <c r="BW9" i="157"/>
  <c r="BW36" i="157" s="1"/>
  <c r="BW9" i="156"/>
  <c r="BW36" i="156" s="1"/>
  <c r="BW9" i="158"/>
  <c r="BW36" i="158" s="1"/>
  <c r="CH25" i="156"/>
  <c r="CH52" i="156" s="1"/>
  <c r="CH25" i="155"/>
  <c r="CH52" i="155" s="1"/>
  <c r="CH25" i="157"/>
  <c r="CH52" i="157" s="1"/>
  <c r="CH25" i="158"/>
  <c r="CH52" i="158" s="1"/>
  <c r="CB29" i="137"/>
  <c r="CB56" i="137" s="1"/>
  <c r="CB29" i="94"/>
  <c r="CB29" i="138"/>
  <c r="CB56" i="138" s="1"/>
  <c r="CB29" i="118"/>
  <c r="CB56" i="118" s="1"/>
  <c r="CB29" i="119"/>
  <c r="CB56" i="119" s="1"/>
  <c r="CB29" i="135"/>
  <c r="CB29" i="136"/>
  <c r="BE29" i="154"/>
  <c r="CB29" i="95"/>
  <c r="BE9" i="157"/>
  <c r="BE36" i="157" s="1"/>
  <c r="BE9" i="156"/>
  <c r="BE36" i="156" s="1"/>
  <c r="BE9" i="158"/>
  <c r="BE36" i="158" s="1"/>
  <c r="BE9" i="155"/>
  <c r="BE36" i="155" s="1"/>
  <c r="DG15" i="138"/>
  <c r="DG42" i="138" s="1"/>
  <c r="DG15" i="137"/>
  <c r="DG42" i="137" s="1"/>
  <c r="DG15" i="95"/>
  <c r="DG15" i="135"/>
  <c r="DG15" i="136"/>
  <c r="DG15" i="94"/>
  <c r="DG15" i="119"/>
  <c r="DG42" i="119" s="1"/>
  <c r="DG15" i="118"/>
  <c r="DG42" i="118" s="1"/>
  <c r="CJ15" i="154"/>
  <c r="AS23" i="137"/>
  <c r="AS50" i="137" s="1"/>
  <c r="AS23" i="138"/>
  <c r="AS50" i="138" s="1"/>
  <c r="AS23" i="94"/>
  <c r="V23" i="154"/>
  <c r="AS23" i="118"/>
  <c r="AS50" i="118" s="1"/>
  <c r="AS23" i="119"/>
  <c r="AS50" i="119" s="1"/>
  <c r="AS23" i="135"/>
  <c r="AS23" i="95"/>
  <c r="AS23" i="136"/>
  <c r="BQ25" i="158"/>
  <c r="BQ52" i="158" s="1"/>
  <c r="BQ25" i="157"/>
  <c r="BQ52" i="157" s="1"/>
  <c r="BQ25" i="156"/>
  <c r="BQ52" i="156" s="1"/>
  <c r="BQ25" i="155"/>
  <c r="BQ52" i="155" s="1"/>
  <c r="AU15" i="95"/>
  <c r="AU15" i="135"/>
  <c r="AU15" i="136"/>
  <c r="AU15" i="94"/>
  <c r="AU15" i="137"/>
  <c r="AU42" i="137" s="1"/>
  <c r="AU15" i="138"/>
  <c r="AU42" i="138" s="1"/>
  <c r="AU15" i="118"/>
  <c r="AU42" i="118" s="1"/>
  <c r="X15" i="154"/>
  <c r="AU15" i="119"/>
  <c r="AU42" i="119" s="1"/>
  <c r="EM15" i="95"/>
  <c r="EM15" i="135"/>
  <c r="EM15" i="136"/>
  <c r="EM15" i="94"/>
  <c r="EM15" i="137"/>
  <c r="EM42" i="137" s="1"/>
  <c r="EM15" i="119"/>
  <c r="EM42" i="119" s="1"/>
  <c r="DP15" i="154"/>
  <c r="EM15" i="118"/>
  <c r="EM42" i="118" s="1"/>
  <c r="EM15" i="138"/>
  <c r="EM42" i="138" s="1"/>
  <c r="CX21" i="157"/>
  <c r="CX48" i="157" s="1"/>
  <c r="CX21" i="156"/>
  <c r="CX48" i="156" s="1"/>
  <c r="CX21" i="158"/>
  <c r="CX48" i="158" s="1"/>
  <c r="CX21" i="155"/>
  <c r="CX48" i="155" s="1"/>
  <c r="AK8" i="54"/>
  <c r="AK8" i="134"/>
  <c r="AK35" i="134" s="1"/>
  <c r="AK8" i="138"/>
  <c r="AK35" i="138" s="1"/>
  <c r="AK8" i="167"/>
  <c r="AK35" i="167" s="1"/>
  <c r="AK8" i="119"/>
  <c r="AK35" i="119" s="1"/>
  <c r="N8" i="154"/>
  <c r="AK8" i="133"/>
  <c r="AK35" i="133" s="1"/>
  <c r="AK8" i="94"/>
  <c r="AK8" i="137"/>
  <c r="AK35" i="137" s="1"/>
  <c r="AK8" i="118"/>
  <c r="AK35" i="118" s="1"/>
  <c r="AK8" i="135"/>
  <c r="AK8" i="136"/>
  <c r="AK8" i="139"/>
  <c r="AK35" i="139" s="1"/>
  <c r="AK8" i="95"/>
  <c r="M8" i="54"/>
  <c r="M22" i="54" s="1"/>
  <c r="M8" i="167"/>
  <c r="M35" i="167" s="1"/>
  <c r="M8" i="139"/>
  <c r="M35" i="139" s="1"/>
  <c r="M8" i="134"/>
  <c r="M35" i="134" s="1"/>
  <c r="M8" i="137"/>
  <c r="M35" i="137" s="1"/>
  <c r="M8" i="138"/>
  <c r="M35" i="138" s="1"/>
  <c r="M8" i="118"/>
  <c r="M35" i="118" s="1"/>
  <c r="M8" i="135"/>
  <c r="M8" i="119"/>
  <c r="M35" i="119" s="1"/>
  <c r="M8" i="95"/>
  <c r="M8" i="136"/>
  <c r="M8" i="133"/>
  <c r="M35" i="133" s="1"/>
  <c r="M8" i="94"/>
  <c r="DF9" i="158"/>
  <c r="DF36" i="158" s="1"/>
  <c r="DF9" i="156"/>
  <c r="DF36" i="156" s="1"/>
  <c r="DF9" i="157"/>
  <c r="DF36" i="157" s="1"/>
  <c r="DF9" i="155"/>
  <c r="DF36" i="155" s="1"/>
  <c r="DK12" i="157"/>
  <c r="DK39" i="157" s="1"/>
  <c r="DK12" i="155"/>
  <c r="DK39" i="155" s="1"/>
  <c r="DK12" i="156"/>
  <c r="DK39" i="156" s="1"/>
  <c r="DK12" i="158"/>
  <c r="DK39" i="158" s="1"/>
  <c r="EN23" i="94"/>
  <c r="EN23" i="137"/>
  <c r="EN50" i="137" s="1"/>
  <c r="EN23" i="95"/>
  <c r="EN23" i="135"/>
  <c r="DQ23" i="154"/>
  <c r="EN23" i="138"/>
  <c r="EN50" i="138" s="1"/>
  <c r="EN23" i="119"/>
  <c r="EN50" i="119" s="1"/>
  <c r="EN23" i="136"/>
  <c r="EN23" i="118"/>
  <c r="EN50" i="118" s="1"/>
  <c r="EI21" i="138"/>
  <c r="EI48" i="138" s="1"/>
  <c r="EI21" i="95"/>
  <c r="EI21" i="135"/>
  <c r="EI21" i="136"/>
  <c r="EI21" i="94"/>
  <c r="DL21" i="154"/>
  <c r="EI21" i="118"/>
  <c r="EI48" i="118" s="1"/>
  <c r="EI21" i="119"/>
  <c r="EI48" i="119" s="1"/>
  <c r="EI21" i="137"/>
  <c r="EI48" i="137" s="1"/>
  <c r="ER21" i="138"/>
  <c r="ER48" i="138" s="1"/>
  <c r="ER21" i="137"/>
  <c r="ER48" i="137" s="1"/>
  <c r="ER21" i="94"/>
  <c r="ER21" i="136"/>
  <c r="ER21" i="118"/>
  <c r="ER48" i="118" s="1"/>
  <c r="ER21" i="135"/>
  <c r="ER21" i="119"/>
  <c r="ER48" i="119" s="1"/>
  <c r="ER21" i="95"/>
  <c r="CT17" i="158"/>
  <c r="CT44" i="158" s="1"/>
  <c r="CT17" i="156"/>
  <c r="CT44" i="156" s="1"/>
  <c r="CT17" i="155"/>
  <c r="CT44" i="155" s="1"/>
  <c r="CT17" i="157"/>
  <c r="CT44" i="157" s="1"/>
  <c r="DA20" i="155"/>
  <c r="DA47" i="155" s="1"/>
  <c r="DA20" i="158"/>
  <c r="DA47" i="158" s="1"/>
  <c r="DA20" i="157"/>
  <c r="DA47" i="157" s="1"/>
  <c r="DA20" i="156"/>
  <c r="DA47" i="156" s="1"/>
  <c r="BC23" i="155"/>
  <c r="BC50" i="155" s="1"/>
  <c r="BC23" i="156"/>
  <c r="BC50" i="156" s="1"/>
  <c r="BC23" i="157"/>
  <c r="BC50" i="157" s="1"/>
  <c r="BC23" i="158"/>
  <c r="BC50" i="158" s="1"/>
  <c r="AK14" i="156"/>
  <c r="AK41" i="156" s="1"/>
  <c r="AK14" i="158"/>
  <c r="AK41" i="158" s="1"/>
  <c r="AK14" i="157"/>
  <c r="AK41" i="157" s="1"/>
  <c r="AK14" i="155"/>
  <c r="AK41" i="155" s="1"/>
  <c r="BQ12" i="138"/>
  <c r="BQ39" i="138" s="1"/>
  <c r="BQ12" i="137"/>
  <c r="BQ39" i="137" s="1"/>
  <c r="BQ12" i="95"/>
  <c r="BQ12" i="135"/>
  <c r="BQ12" i="136"/>
  <c r="BQ12" i="94"/>
  <c r="BQ12" i="119"/>
  <c r="BQ39" i="119" s="1"/>
  <c r="BQ12" i="118"/>
  <c r="BQ39" i="118" s="1"/>
  <c r="AT12" i="154"/>
  <c r="AQ14" i="156"/>
  <c r="AQ41" i="156" s="1"/>
  <c r="AQ14" i="157"/>
  <c r="AQ41" i="157" s="1"/>
  <c r="AQ14" i="158"/>
  <c r="AQ41" i="158" s="1"/>
  <c r="AQ14" i="155"/>
  <c r="AQ41" i="155" s="1"/>
  <c r="CF20" i="155"/>
  <c r="CF47" i="155" s="1"/>
  <c r="CF20" i="158"/>
  <c r="CF47" i="158" s="1"/>
  <c r="CF20" i="156"/>
  <c r="CF47" i="156" s="1"/>
  <c r="CF20" i="157"/>
  <c r="CF47" i="157" s="1"/>
  <c r="EA15" i="94"/>
  <c r="EA15" i="138"/>
  <c r="EA42" i="138" s="1"/>
  <c r="EA15" i="137"/>
  <c r="EA42" i="137" s="1"/>
  <c r="EA15" i="136"/>
  <c r="EA15" i="135"/>
  <c r="EA15" i="119"/>
  <c r="EA42" i="119" s="1"/>
  <c r="DD15" i="154"/>
  <c r="EA15" i="95"/>
  <c r="EA15" i="118"/>
  <c r="EA42" i="118" s="1"/>
  <c r="BS21" i="156"/>
  <c r="BS48" i="156" s="1"/>
  <c r="BS21" i="158"/>
  <c r="BS48" i="158" s="1"/>
  <c r="BS21" i="157"/>
  <c r="BS48" i="157" s="1"/>
  <c r="BS21" i="155"/>
  <c r="BS48" i="155" s="1"/>
  <c r="AV12" i="158"/>
  <c r="AV39" i="158" s="1"/>
  <c r="AV12" i="155"/>
  <c r="AV39" i="155" s="1"/>
  <c r="AV12" i="156"/>
  <c r="AV39" i="156" s="1"/>
  <c r="AV12" i="157"/>
  <c r="AV39" i="157" s="1"/>
  <c r="DK15" i="137"/>
  <c r="DK42" i="137" s="1"/>
  <c r="DK15" i="119"/>
  <c r="DK42" i="119" s="1"/>
  <c r="DK15" i="136"/>
  <c r="DK15" i="118"/>
  <c r="DK42" i="118" s="1"/>
  <c r="CN15" i="154"/>
  <c r="DK15" i="94"/>
  <c r="DK15" i="138"/>
  <c r="DK42" i="138" s="1"/>
  <c r="DK15" i="95"/>
  <c r="DK15" i="135"/>
  <c r="CL23" i="155"/>
  <c r="CL50" i="155" s="1"/>
  <c r="CL23" i="157"/>
  <c r="CL50" i="157" s="1"/>
  <c r="CL23" i="158"/>
  <c r="CL50" i="158" s="1"/>
  <c r="CL23" i="156"/>
  <c r="CL50" i="156" s="1"/>
  <c r="AF15" i="156"/>
  <c r="AF42" i="156" s="1"/>
  <c r="AF15" i="158"/>
  <c r="AF42" i="158" s="1"/>
  <c r="AF15" i="157"/>
  <c r="AF42" i="157" s="1"/>
  <c r="AF15" i="155"/>
  <c r="AF42" i="155" s="1"/>
  <c r="CW14" i="156"/>
  <c r="CW41" i="156" s="1"/>
  <c r="CW14" i="155"/>
  <c r="CW41" i="155" s="1"/>
  <c r="CW14" i="157"/>
  <c r="CW41" i="157" s="1"/>
  <c r="CW14" i="158"/>
  <c r="CW41" i="158" s="1"/>
  <c r="DO11" i="157"/>
  <c r="DO38" i="157" s="1"/>
  <c r="DO11" i="156"/>
  <c r="DO38" i="156" s="1"/>
  <c r="DO11" i="158"/>
  <c r="DO38" i="158" s="1"/>
  <c r="DO11" i="155"/>
  <c r="DO38" i="155" s="1"/>
  <c r="DN18" i="118"/>
  <c r="DN45" i="118" s="1"/>
  <c r="DN18" i="138"/>
  <c r="DN45" i="138" s="1"/>
  <c r="DN18" i="136"/>
  <c r="DN18" i="94"/>
  <c r="DN18" i="137"/>
  <c r="DN45" i="137" s="1"/>
  <c r="DN18" i="95"/>
  <c r="DN18" i="119"/>
  <c r="DN45" i="119" s="1"/>
  <c r="DN18" i="135"/>
  <c r="CQ18" i="154"/>
  <c r="DB25" i="118"/>
  <c r="DB52" i="118" s="1"/>
  <c r="DB25" i="137"/>
  <c r="DB52" i="137" s="1"/>
  <c r="CE25" i="154"/>
  <c r="DB25" i="119"/>
  <c r="DB52" i="119" s="1"/>
  <c r="DB25" i="138"/>
  <c r="DB52" i="138" s="1"/>
  <c r="DB25" i="136"/>
  <c r="DB25" i="95"/>
  <c r="DB25" i="135"/>
  <c r="DB25" i="94"/>
  <c r="CK29" i="138"/>
  <c r="CK56" i="138" s="1"/>
  <c r="CK29" i="118"/>
  <c r="CK56" i="118" s="1"/>
  <c r="CK29" i="94"/>
  <c r="CK29" i="95"/>
  <c r="CK29" i="136"/>
  <c r="CK29" i="135"/>
  <c r="CK29" i="119"/>
  <c r="CK56" i="119" s="1"/>
  <c r="CK29" i="137"/>
  <c r="CK56" i="137" s="1"/>
  <c r="BN29" i="154"/>
  <c r="BK27" i="157"/>
  <c r="BK54" i="157" s="1"/>
  <c r="BK27" i="156"/>
  <c r="BK54" i="156" s="1"/>
  <c r="BK27" i="158"/>
  <c r="BK54" i="158" s="1"/>
  <c r="BK27" i="155"/>
  <c r="BK54" i="155" s="1"/>
  <c r="AG27" i="156"/>
  <c r="AG54" i="156" s="1"/>
  <c r="AG27" i="158"/>
  <c r="AG54" i="158" s="1"/>
  <c r="AG27" i="155"/>
  <c r="AG54" i="155" s="1"/>
  <c r="AG27" i="157"/>
  <c r="AG54" i="157" s="1"/>
  <c r="BT18" i="157"/>
  <c r="BT45" i="157" s="1"/>
  <c r="BT18" i="156"/>
  <c r="BT45" i="156" s="1"/>
  <c r="BT18" i="158"/>
  <c r="BT45" i="158" s="1"/>
  <c r="BT18" i="155"/>
  <c r="BT45" i="155" s="1"/>
  <c r="CW29" i="158"/>
  <c r="CW56" i="158" s="1"/>
  <c r="CW29" i="155"/>
  <c r="CW56" i="155" s="1"/>
  <c r="CW29" i="157"/>
  <c r="CW56" i="157" s="1"/>
  <c r="CW29" i="156"/>
  <c r="CW56" i="156" s="1"/>
  <c r="CB29" i="156"/>
  <c r="CB56" i="156" s="1"/>
  <c r="CB29" i="158"/>
  <c r="CB56" i="158" s="1"/>
  <c r="CB29" i="157"/>
  <c r="CB56" i="157" s="1"/>
  <c r="CB29" i="155"/>
  <c r="CB56" i="155" s="1"/>
  <c r="BN11" i="155"/>
  <c r="BN38" i="155" s="1"/>
  <c r="BN11" i="157"/>
  <c r="BN38" i="157" s="1"/>
  <c r="BN11" i="156"/>
  <c r="BN38" i="156" s="1"/>
  <c r="BN11" i="158"/>
  <c r="BN38" i="158" s="1"/>
  <c r="BP11" i="155"/>
  <c r="BP38" i="155" s="1"/>
  <c r="BP11" i="157"/>
  <c r="BP38" i="157" s="1"/>
  <c r="BP11" i="158"/>
  <c r="BP38" i="158" s="1"/>
  <c r="BP11" i="156"/>
  <c r="BP38" i="156" s="1"/>
  <c r="BR12" i="138"/>
  <c r="BR39" i="138" s="1"/>
  <c r="BR12" i="137"/>
  <c r="BR39" i="137" s="1"/>
  <c r="BR12" i="135"/>
  <c r="BR12" i="119"/>
  <c r="BR39" i="119" s="1"/>
  <c r="AU12" i="154"/>
  <c r="BR12" i="95"/>
  <c r="BR12" i="136"/>
  <c r="BR12" i="118"/>
  <c r="BR39" i="118" s="1"/>
  <c r="BR12" i="94"/>
  <c r="CO25" i="158"/>
  <c r="CO52" i="158" s="1"/>
  <c r="CO25" i="155"/>
  <c r="CO52" i="155" s="1"/>
  <c r="CO25" i="157"/>
  <c r="CO52" i="157" s="1"/>
  <c r="CO25" i="156"/>
  <c r="CO52" i="156" s="1"/>
  <c r="BF27" i="138"/>
  <c r="BF54" i="138" s="1"/>
  <c r="BF27" i="137"/>
  <c r="BF54" i="137" s="1"/>
  <c r="BF27" i="136"/>
  <c r="BF27" i="118"/>
  <c r="BF54" i="118" s="1"/>
  <c r="BF27" i="94"/>
  <c r="BF27" i="135"/>
  <c r="BF27" i="119"/>
  <c r="BF54" i="119" s="1"/>
  <c r="AI27" i="154"/>
  <c r="BF27" i="95"/>
  <c r="DE25" i="156"/>
  <c r="DE52" i="156" s="1"/>
  <c r="DE25" i="158"/>
  <c r="DE52" i="158" s="1"/>
  <c r="DE25" i="155"/>
  <c r="DE52" i="155" s="1"/>
  <c r="DE25" i="157"/>
  <c r="DE52" i="157" s="1"/>
  <c r="DO20" i="156"/>
  <c r="DO47" i="156" s="1"/>
  <c r="DO20" i="155"/>
  <c r="DO47" i="155" s="1"/>
  <c r="DO20" i="157"/>
  <c r="DO47" i="157" s="1"/>
  <c r="DO20" i="158"/>
  <c r="DO47" i="158" s="1"/>
  <c r="BX27" i="138"/>
  <c r="BX54" i="138" s="1"/>
  <c r="BX27" i="137"/>
  <c r="BX54" i="137" s="1"/>
  <c r="BX27" i="119"/>
  <c r="BX54" i="119" s="1"/>
  <c r="BX27" i="136"/>
  <c r="BX27" i="118"/>
  <c r="BX54" i="118" s="1"/>
  <c r="BX27" i="135"/>
  <c r="BA27" i="154"/>
  <c r="BX27" i="95"/>
  <c r="BX27" i="94"/>
  <c r="BL21" i="158"/>
  <c r="BL48" i="158" s="1"/>
  <c r="BL21" i="155"/>
  <c r="BL48" i="155" s="1"/>
  <c r="BL21" i="156"/>
  <c r="BL48" i="156" s="1"/>
  <c r="BL21" i="157"/>
  <c r="BL48" i="157" s="1"/>
  <c r="CR27" i="138"/>
  <c r="CR54" i="138" s="1"/>
  <c r="CR27" i="118"/>
  <c r="CR54" i="118" s="1"/>
  <c r="CR27" i="136"/>
  <c r="CR27" i="135"/>
  <c r="CR27" i="95"/>
  <c r="CR27" i="119"/>
  <c r="CR54" i="119" s="1"/>
  <c r="BU27" i="154"/>
  <c r="CR27" i="137"/>
  <c r="CR54" i="137" s="1"/>
  <c r="CR27" i="94"/>
  <c r="DE12" i="137"/>
  <c r="DE39" i="137" s="1"/>
  <c r="DE12" i="119"/>
  <c r="DE39" i="119" s="1"/>
  <c r="DE12" i="95"/>
  <c r="DE12" i="135"/>
  <c r="DE12" i="136"/>
  <c r="DE12" i="94"/>
  <c r="DE12" i="118"/>
  <c r="DE39" i="118" s="1"/>
  <c r="CH12" i="154"/>
  <c r="DE12" i="138"/>
  <c r="DE39" i="138" s="1"/>
  <c r="AB8" i="133"/>
  <c r="AB35" i="133" s="1"/>
  <c r="AB8" i="167"/>
  <c r="AB35" i="167" s="1"/>
  <c r="AB8" i="138"/>
  <c r="AB35" i="138" s="1"/>
  <c r="AB8" i="137"/>
  <c r="AB35" i="137" s="1"/>
  <c r="AB8" i="139"/>
  <c r="AB35" i="139" s="1"/>
  <c r="AB8" i="119"/>
  <c r="AB35" i="119" s="1"/>
  <c r="AB8" i="95"/>
  <c r="AB8" i="94"/>
  <c r="AB8" i="136"/>
  <c r="E8" i="154"/>
  <c r="AB8" i="135"/>
  <c r="AB8" i="118"/>
  <c r="AB35" i="118" s="1"/>
  <c r="AB8" i="134"/>
  <c r="AB35" i="134" s="1"/>
  <c r="L19" i="54"/>
  <c r="L8" i="133"/>
  <c r="L35" i="133" s="1"/>
  <c r="L8" i="139"/>
  <c r="L35" i="139" s="1"/>
  <c r="L8" i="167"/>
  <c r="L35" i="167" s="1"/>
  <c r="L8" i="138"/>
  <c r="L35" i="138" s="1"/>
  <c r="L8" i="137"/>
  <c r="L35" i="137" s="1"/>
  <c r="L8" i="134"/>
  <c r="L35" i="134" s="1"/>
  <c r="L8" i="146"/>
  <c r="L8" i="136"/>
  <c r="L8" i="119"/>
  <c r="L35" i="119" s="1"/>
  <c r="L8" i="95"/>
  <c r="L8" i="94"/>
  <c r="L8" i="118"/>
  <c r="L35" i="118" s="1"/>
  <c r="L8" i="135"/>
  <c r="AQ9" i="95"/>
  <c r="AQ9" i="135"/>
  <c r="AQ9" i="136"/>
  <c r="AQ9" i="94"/>
  <c r="AQ9" i="137"/>
  <c r="AQ36" i="137" s="1"/>
  <c r="T9" i="154"/>
  <c r="AQ9" i="119"/>
  <c r="AQ36" i="119" s="1"/>
  <c r="AQ9" i="118"/>
  <c r="AQ36" i="118" s="1"/>
  <c r="AQ9" i="138"/>
  <c r="AQ36" i="138" s="1"/>
  <c r="BA29" i="137"/>
  <c r="BA56" i="137" s="1"/>
  <c r="BA29" i="136"/>
  <c r="BA29" i="138"/>
  <c r="BA56" i="138" s="1"/>
  <c r="BA29" i="95"/>
  <c r="BA29" i="94"/>
  <c r="BA29" i="119"/>
  <c r="BA56" i="119" s="1"/>
  <c r="AD29" i="154"/>
  <c r="BA29" i="118"/>
  <c r="BA56" i="118" s="1"/>
  <c r="BA29" i="135"/>
  <c r="BH29" i="118"/>
  <c r="BH56" i="118" s="1"/>
  <c r="BH29" i="138"/>
  <c r="BH56" i="138" s="1"/>
  <c r="BH29" i="95"/>
  <c r="AK29" i="154"/>
  <c r="BH29" i="135"/>
  <c r="BH29" i="119"/>
  <c r="BH56" i="119" s="1"/>
  <c r="BH29" i="136"/>
  <c r="BH29" i="94"/>
  <c r="BH29" i="137"/>
  <c r="BH56" i="137" s="1"/>
  <c r="BJ29" i="119"/>
  <c r="BJ56" i="119" s="1"/>
  <c r="BJ29" i="138"/>
  <c r="BJ56" i="138" s="1"/>
  <c r="BJ29" i="137"/>
  <c r="BJ56" i="137" s="1"/>
  <c r="BJ29" i="118"/>
  <c r="BJ56" i="118" s="1"/>
  <c r="AM29" i="154"/>
  <c r="BJ29" i="135"/>
  <c r="BJ29" i="94"/>
  <c r="BJ29" i="95"/>
  <c r="BJ29" i="136"/>
  <c r="DG23" i="138"/>
  <c r="DG50" i="138" s="1"/>
  <c r="DG23" i="137"/>
  <c r="DG50" i="137" s="1"/>
  <c r="DG23" i="119"/>
  <c r="DG50" i="119" s="1"/>
  <c r="DG23" i="118"/>
  <c r="DG50" i="118" s="1"/>
  <c r="DG23" i="136"/>
  <c r="DG23" i="135"/>
  <c r="DG23" i="94"/>
  <c r="DG23" i="95"/>
  <c r="CJ23" i="154"/>
  <c r="DY27" i="137"/>
  <c r="DY54" i="137" s="1"/>
  <c r="DY27" i="119"/>
  <c r="DY54" i="119" s="1"/>
  <c r="DY27" i="94"/>
  <c r="DY27" i="136"/>
  <c r="DY27" i="138"/>
  <c r="DY54" i="138" s="1"/>
  <c r="DY27" i="95"/>
  <c r="DB27" i="154"/>
  <c r="DY27" i="118"/>
  <c r="DY54" i="118" s="1"/>
  <c r="DY27" i="135"/>
  <c r="DO27" i="119"/>
  <c r="DO54" i="119" s="1"/>
  <c r="DO27" i="95"/>
  <c r="DO27" i="138"/>
  <c r="DO54" i="138" s="1"/>
  <c r="DO27" i="94"/>
  <c r="DO27" i="118"/>
  <c r="DO54" i="118" s="1"/>
  <c r="DO27" i="136"/>
  <c r="DO27" i="135"/>
  <c r="DO27" i="137"/>
  <c r="DO54" i="137" s="1"/>
  <c r="CR27" i="154"/>
  <c r="FC25" i="138"/>
  <c r="FC52" i="138" s="1"/>
  <c r="FC25" i="95"/>
  <c r="FC25" i="118"/>
  <c r="FC52" i="118" s="1"/>
  <c r="FC25" i="137"/>
  <c r="FC52" i="137" s="1"/>
  <c r="FC25" i="119"/>
  <c r="FC52" i="119" s="1"/>
  <c r="FC25" i="136"/>
  <c r="FC25" i="94"/>
  <c r="FC25" i="135"/>
  <c r="EI27" i="118"/>
  <c r="EI54" i="118" s="1"/>
  <c r="EI27" i="137"/>
  <c r="EI54" i="137" s="1"/>
  <c r="EI27" i="119"/>
  <c r="EI54" i="119" s="1"/>
  <c r="EI27" i="138"/>
  <c r="EI54" i="138" s="1"/>
  <c r="EI27" i="136"/>
  <c r="EI27" i="135"/>
  <c r="EI27" i="94"/>
  <c r="DL27" i="154"/>
  <c r="EI27" i="95"/>
  <c r="FA25" i="95"/>
  <c r="FA25" i="135"/>
  <c r="FA25" i="136"/>
  <c r="FA25" i="94"/>
  <c r="FA25" i="138"/>
  <c r="FA52" i="138" s="1"/>
  <c r="FA25" i="118"/>
  <c r="FA52" i="118" s="1"/>
  <c r="FA25" i="137"/>
  <c r="FA52" i="137" s="1"/>
  <c r="FA25" i="119"/>
  <c r="FA52" i="119" s="1"/>
  <c r="EU27" i="118"/>
  <c r="EU54" i="118" s="1"/>
  <c r="EU27" i="119"/>
  <c r="EU54" i="119" s="1"/>
  <c r="EU27" i="136"/>
  <c r="EU27" i="94"/>
  <c r="EU27" i="135"/>
  <c r="EU27" i="95"/>
  <c r="EU27" i="137"/>
  <c r="EU54" i="137" s="1"/>
  <c r="EU27" i="138"/>
  <c r="EU54" i="138" s="1"/>
  <c r="EM25" i="138"/>
  <c r="EM52" i="138" s="1"/>
  <c r="EM25" i="137"/>
  <c r="EM52" i="137" s="1"/>
  <c r="EM25" i="94"/>
  <c r="EM25" i="119"/>
  <c r="EM52" i="119" s="1"/>
  <c r="DP25" i="154"/>
  <c r="EM25" i="136"/>
  <c r="EM25" i="118"/>
  <c r="EM52" i="118" s="1"/>
  <c r="EM25" i="135"/>
  <c r="EM25" i="95"/>
  <c r="BX21" i="137"/>
  <c r="BX48" i="137" s="1"/>
  <c r="BX21" i="138"/>
  <c r="BX48" i="138" s="1"/>
  <c r="BX21" i="136"/>
  <c r="BX21" i="94"/>
  <c r="BX21" i="119"/>
  <c r="BX48" i="119" s="1"/>
  <c r="BX21" i="118"/>
  <c r="BX48" i="118" s="1"/>
  <c r="BX21" i="95"/>
  <c r="BX21" i="135"/>
  <c r="BA21" i="154"/>
  <c r="AI14" i="155"/>
  <c r="AI41" i="155" s="1"/>
  <c r="AI14" i="157"/>
  <c r="AI41" i="157" s="1"/>
  <c r="AI14" i="158"/>
  <c r="AI41" i="158" s="1"/>
  <c r="AI14" i="156"/>
  <c r="AI41" i="156" s="1"/>
  <c r="EP18" i="138"/>
  <c r="EP45" i="138" s="1"/>
  <c r="EP18" i="137"/>
  <c r="EP45" i="137" s="1"/>
  <c r="EP18" i="136"/>
  <c r="EP18" i="95"/>
  <c r="EP18" i="119"/>
  <c r="EP45" i="119" s="1"/>
  <c r="EP18" i="94"/>
  <c r="EP18" i="135"/>
  <c r="EP18" i="118"/>
  <c r="EP45" i="118" s="1"/>
  <c r="DS18" i="154"/>
  <c r="CY9" i="157"/>
  <c r="CY36" i="157" s="1"/>
  <c r="CY9" i="158"/>
  <c r="CY36" i="158" s="1"/>
  <c r="CY9" i="155"/>
  <c r="CY36" i="155" s="1"/>
  <c r="CY9" i="156"/>
  <c r="CY36" i="156" s="1"/>
  <c r="BY14" i="155"/>
  <c r="BY41" i="155" s="1"/>
  <c r="BY14" i="157"/>
  <c r="BY41" i="157" s="1"/>
  <c r="BY14" i="158"/>
  <c r="BY41" i="158" s="1"/>
  <c r="BY14" i="156"/>
  <c r="BY41" i="156" s="1"/>
  <c r="BG23" i="156"/>
  <c r="BG50" i="156" s="1"/>
  <c r="BG23" i="158"/>
  <c r="BG50" i="158" s="1"/>
  <c r="BG23" i="155"/>
  <c r="BG50" i="155" s="1"/>
  <c r="BG23" i="157"/>
  <c r="BG50" i="157" s="1"/>
  <c r="BH15" i="137"/>
  <c r="BH42" i="137" s="1"/>
  <c r="BH15" i="118"/>
  <c r="BH42" i="118" s="1"/>
  <c r="BH15" i="136"/>
  <c r="BH15" i="138"/>
  <c r="BH42" i="138" s="1"/>
  <c r="BH15" i="94"/>
  <c r="BH15" i="95"/>
  <c r="AK15" i="154"/>
  <c r="BH15" i="119"/>
  <c r="BH42" i="119" s="1"/>
  <c r="BH15" i="135"/>
  <c r="CI18" i="158"/>
  <c r="CI45" i="158" s="1"/>
  <c r="CI18" i="155"/>
  <c r="CI45" i="155" s="1"/>
  <c r="CI18" i="157"/>
  <c r="CI45" i="157" s="1"/>
  <c r="CI18" i="156"/>
  <c r="CI45" i="156" s="1"/>
  <c r="DI9" i="156"/>
  <c r="DI36" i="156" s="1"/>
  <c r="DI9" i="157"/>
  <c r="DI36" i="157" s="1"/>
  <c r="DI9" i="158"/>
  <c r="DI36" i="158" s="1"/>
  <c r="DI9" i="155"/>
  <c r="DI36" i="155" s="1"/>
  <c r="EF29" i="138"/>
  <c r="EF56" i="138" s="1"/>
  <c r="EF29" i="137"/>
  <c r="EF56" i="137" s="1"/>
  <c r="EF29" i="119"/>
  <c r="EF56" i="119" s="1"/>
  <c r="EF29" i="95"/>
  <c r="DI29" i="154"/>
  <c r="EF29" i="118"/>
  <c r="EF56" i="118" s="1"/>
  <c r="EF29" i="94"/>
  <c r="EF29" i="135"/>
  <c r="EF29" i="136"/>
  <c r="DC15" i="154"/>
  <c r="DZ15" i="137"/>
  <c r="DZ42" i="137" s="1"/>
  <c r="DZ15" i="95"/>
  <c r="DZ15" i="138"/>
  <c r="DZ42" i="138" s="1"/>
  <c r="DZ15" i="94"/>
  <c r="DZ15" i="119"/>
  <c r="DZ42" i="119" s="1"/>
  <c r="DZ15" i="136"/>
  <c r="DZ15" i="135"/>
  <c r="DZ15" i="118"/>
  <c r="DZ42" i="118" s="1"/>
  <c r="AF12" i="156"/>
  <c r="AF39" i="156" s="1"/>
  <c r="AF12" i="158"/>
  <c r="AF39" i="158" s="1"/>
  <c r="AF12" i="157"/>
  <c r="AF39" i="157" s="1"/>
  <c r="AF12" i="155"/>
  <c r="AF39" i="155" s="1"/>
  <c r="CN14" i="158"/>
  <c r="CN41" i="158" s="1"/>
  <c r="CN14" i="155"/>
  <c r="CN41" i="155" s="1"/>
  <c r="CN14" i="157"/>
  <c r="CN41" i="157" s="1"/>
  <c r="CN14" i="156"/>
  <c r="CN41" i="156" s="1"/>
  <c r="EY18" i="138"/>
  <c r="EY45" i="138" s="1"/>
  <c r="EY18" i="137"/>
  <c r="EY45" i="137" s="1"/>
  <c r="EY18" i="119"/>
  <c r="EY45" i="119" s="1"/>
  <c r="EY18" i="136"/>
  <c r="EY18" i="94"/>
  <c r="EY18" i="95"/>
  <c r="EY18" i="135"/>
  <c r="EY18" i="118"/>
  <c r="EY45" i="118" s="1"/>
  <c r="CS20" i="156"/>
  <c r="CS47" i="156" s="1"/>
  <c r="CS20" i="157"/>
  <c r="CS47" i="157" s="1"/>
  <c r="CS20" i="158"/>
  <c r="CS47" i="158" s="1"/>
  <c r="CS20" i="155"/>
  <c r="CS47" i="155" s="1"/>
  <c r="AS9" i="158"/>
  <c r="AS36" i="158" s="1"/>
  <c r="AS9" i="156"/>
  <c r="AS36" i="156" s="1"/>
  <c r="AS9" i="157"/>
  <c r="AS36" i="157" s="1"/>
  <c r="AS9" i="155"/>
  <c r="AS36" i="155" s="1"/>
  <c r="AG29" i="156"/>
  <c r="AG56" i="156" s="1"/>
  <c r="AG29" i="155"/>
  <c r="AG56" i="155" s="1"/>
  <c r="AG29" i="157"/>
  <c r="AG56" i="157" s="1"/>
  <c r="AG29" i="158"/>
  <c r="AG56" i="158" s="1"/>
  <c r="DG17" i="156"/>
  <c r="DG44" i="156" s="1"/>
  <c r="DG17" i="158"/>
  <c r="DG44" i="158" s="1"/>
  <c r="DG17" i="157"/>
  <c r="DG44" i="157" s="1"/>
  <c r="DG17" i="155"/>
  <c r="DG44" i="155" s="1"/>
  <c r="EK21" i="138"/>
  <c r="EK48" i="138" s="1"/>
  <c r="EK21" i="137"/>
  <c r="EK48" i="137" s="1"/>
  <c r="EK21" i="119"/>
  <c r="EK48" i="119" s="1"/>
  <c r="EK21" i="118"/>
  <c r="EK48" i="118" s="1"/>
  <c r="EK21" i="136"/>
  <c r="EK21" i="95"/>
  <c r="DN21" i="154"/>
  <c r="EK21" i="135"/>
  <c r="EK21" i="94"/>
  <c r="BJ21" i="137"/>
  <c r="BJ48" i="137" s="1"/>
  <c r="BJ21" i="95"/>
  <c r="BJ21" i="118"/>
  <c r="BJ48" i="118" s="1"/>
  <c r="BJ21" i="135"/>
  <c r="BJ21" i="94"/>
  <c r="BJ21" i="119"/>
  <c r="BJ48" i="119" s="1"/>
  <c r="BJ21" i="138"/>
  <c r="BJ48" i="138" s="1"/>
  <c r="AM21" i="154"/>
  <c r="BJ21" i="136"/>
  <c r="AG12" i="155"/>
  <c r="AG39" i="155" s="1"/>
  <c r="AG12" i="156"/>
  <c r="AG39" i="156" s="1"/>
  <c r="AG12" i="158"/>
  <c r="AG39" i="158" s="1"/>
  <c r="AG12" i="157"/>
  <c r="AG39" i="157" s="1"/>
  <c r="DD18" i="158"/>
  <c r="DD45" i="158" s="1"/>
  <c r="DD18" i="155"/>
  <c r="DD45" i="155" s="1"/>
  <c r="DD18" i="157"/>
  <c r="DD45" i="157" s="1"/>
  <c r="DD18" i="156"/>
  <c r="DD45" i="156" s="1"/>
  <c r="EC21" i="138"/>
  <c r="EC48" i="138" s="1"/>
  <c r="EC21" i="137"/>
  <c r="EC48" i="137" s="1"/>
  <c r="EC21" i="135"/>
  <c r="EC21" i="119"/>
  <c r="EC48" i="119" s="1"/>
  <c r="DF21" i="154"/>
  <c r="EC21" i="118"/>
  <c r="EC48" i="118" s="1"/>
  <c r="EC21" i="95"/>
  <c r="EC21" i="136"/>
  <c r="EC21" i="94"/>
  <c r="CC25" i="138"/>
  <c r="CC52" i="138" s="1"/>
  <c r="CC25" i="119"/>
  <c r="CC52" i="119" s="1"/>
  <c r="CC25" i="136"/>
  <c r="CC25" i="137"/>
  <c r="CC52" i="137" s="1"/>
  <c r="CC25" i="94"/>
  <c r="BF25" i="154"/>
  <c r="CC25" i="135"/>
  <c r="CC25" i="118"/>
  <c r="CC52" i="118" s="1"/>
  <c r="CC25" i="95"/>
  <c r="BV25" i="118"/>
  <c r="BV52" i="118" s="1"/>
  <c r="BV25" i="138"/>
  <c r="BV52" i="138" s="1"/>
  <c r="BV25" i="135"/>
  <c r="BV25" i="95"/>
  <c r="BV25" i="136"/>
  <c r="BV25" i="94"/>
  <c r="BV25" i="119"/>
  <c r="BV52" i="119" s="1"/>
  <c r="BV25" i="137"/>
  <c r="BV52" i="137" s="1"/>
  <c r="AY25" i="154"/>
  <c r="BH11" i="156"/>
  <c r="BH38" i="156" s="1"/>
  <c r="BH11" i="157"/>
  <c r="BH38" i="157" s="1"/>
  <c r="BH11" i="155"/>
  <c r="BH38" i="155" s="1"/>
  <c r="BH11" i="158"/>
  <c r="BH38" i="158" s="1"/>
  <c r="AL14" i="158"/>
  <c r="AL41" i="158" s="1"/>
  <c r="AL14" i="156"/>
  <c r="AL41" i="156" s="1"/>
  <c r="AL14" i="157"/>
  <c r="AL41" i="157" s="1"/>
  <c r="AL14" i="155"/>
  <c r="AL41" i="155" s="1"/>
  <c r="U8" i="156"/>
  <c r="U35" i="156" s="1"/>
  <c r="U8" i="158"/>
  <c r="U35" i="158" s="1"/>
  <c r="U8" i="155"/>
  <c r="U35" i="155" s="1"/>
  <c r="U8" i="157"/>
  <c r="U35" i="157" s="1"/>
  <c r="BQ18" i="138"/>
  <c r="BQ45" i="138" s="1"/>
  <c r="BQ18" i="137"/>
  <c r="BQ45" i="137" s="1"/>
  <c r="BQ18" i="94"/>
  <c r="BQ18" i="135"/>
  <c r="BQ18" i="136"/>
  <c r="BQ18" i="119"/>
  <c r="BQ45" i="119" s="1"/>
  <c r="BQ18" i="118"/>
  <c r="BQ45" i="118" s="1"/>
  <c r="BQ18" i="95"/>
  <c r="AT18" i="154"/>
  <c r="X14" i="155"/>
  <c r="X41" i="155" s="1"/>
  <c r="X14" i="156"/>
  <c r="X41" i="156" s="1"/>
  <c r="X14" i="158"/>
  <c r="X41" i="158" s="1"/>
  <c r="X14" i="157"/>
  <c r="X41" i="157" s="1"/>
  <c r="CG14" i="158"/>
  <c r="CG41" i="158" s="1"/>
  <c r="CG14" i="156"/>
  <c r="CG41" i="156" s="1"/>
  <c r="CG14" i="155"/>
  <c r="CG41" i="155" s="1"/>
  <c r="CG14" i="157"/>
  <c r="CG41" i="157" s="1"/>
  <c r="CC23" i="154"/>
  <c r="CZ23" i="138"/>
  <c r="CZ50" i="138" s="1"/>
  <c r="CZ23" i="137"/>
  <c r="CZ50" i="137" s="1"/>
  <c r="CZ23" i="135"/>
  <c r="CZ23" i="94"/>
  <c r="CZ23" i="118"/>
  <c r="CZ50" i="118" s="1"/>
  <c r="CZ23" i="136"/>
  <c r="CZ23" i="119"/>
  <c r="CZ50" i="119" s="1"/>
  <c r="CZ23" i="95"/>
  <c r="AA8" i="139"/>
  <c r="AA35" i="139" s="1"/>
  <c r="AA8" i="134"/>
  <c r="AA35" i="134" s="1"/>
  <c r="AA8" i="133"/>
  <c r="AA35" i="133" s="1"/>
  <c r="AA8" i="167"/>
  <c r="AA35" i="167" s="1"/>
  <c r="AA8" i="138"/>
  <c r="AA35" i="138" s="1"/>
  <c r="AA8" i="95"/>
  <c r="AA8" i="94"/>
  <c r="AA8" i="137"/>
  <c r="AA35" i="137" s="1"/>
  <c r="AA8" i="119"/>
  <c r="AA35" i="119" s="1"/>
  <c r="D8" i="154"/>
  <c r="AA8" i="135"/>
  <c r="AA8" i="118"/>
  <c r="AA35" i="118" s="1"/>
  <c r="AA8" i="136"/>
  <c r="C8" i="167"/>
  <c r="C35" i="167" s="1"/>
  <c r="C8" i="134"/>
  <c r="C35" i="134" s="1"/>
  <c r="C8" i="139"/>
  <c r="C35" i="139" s="1"/>
  <c r="C8" i="137"/>
  <c r="C35" i="137" s="1"/>
  <c r="C8" i="133"/>
  <c r="C35" i="133" s="1"/>
  <c r="C8" i="136"/>
  <c r="C8" i="135"/>
  <c r="C8" i="138"/>
  <c r="C35" i="138" s="1"/>
  <c r="C8" i="95"/>
  <c r="C8" i="146"/>
  <c r="C8" i="119"/>
  <c r="C35" i="119" s="1"/>
  <c r="C8" i="94"/>
  <c r="C8" i="118"/>
  <c r="C35" i="118" s="1"/>
  <c r="AY9" i="138"/>
  <c r="AY36" i="138" s="1"/>
  <c r="AY9" i="137"/>
  <c r="AY36" i="137" s="1"/>
  <c r="AY9" i="95"/>
  <c r="AY9" i="135"/>
  <c r="AY9" i="136"/>
  <c r="AY9" i="94"/>
  <c r="AB9" i="154"/>
  <c r="AY9" i="119"/>
  <c r="AY36" i="119" s="1"/>
  <c r="AY9" i="118"/>
  <c r="AY36" i="118" s="1"/>
  <c r="AW23" i="118"/>
  <c r="AW50" i="118" s="1"/>
  <c r="Z23" i="154"/>
  <c r="AW23" i="135"/>
  <c r="AW23" i="94"/>
  <c r="AW23" i="137"/>
  <c r="AW50" i="137" s="1"/>
  <c r="AW23" i="136"/>
  <c r="AW23" i="138"/>
  <c r="AW50" i="138" s="1"/>
  <c r="AW23" i="95"/>
  <c r="AW23" i="119"/>
  <c r="AW50" i="119" s="1"/>
  <c r="AY11" i="54"/>
  <c r="AY11" i="119"/>
  <c r="AY38" i="119" s="1"/>
  <c r="AY11" i="136"/>
  <c r="AB11" i="154"/>
  <c r="AY11" i="138"/>
  <c r="AY38" i="138" s="1"/>
  <c r="AY11" i="137"/>
  <c r="AY38" i="137" s="1"/>
  <c r="AY11" i="95"/>
  <c r="AY11" i="94"/>
  <c r="AY11" i="135"/>
  <c r="AY11" i="118"/>
  <c r="AY38" i="118" s="1"/>
  <c r="AW9" i="138"/>
  <c r="AW36" i="138" s="1"/>
  <c r="AW9" i="137"/>
  <c r="AW36" i="137" s="1"/>
  <c r="AW9" i="118"/>
  <c r="AW36" i="118" s="1"/>
  <c r="AW9" i="95"/>
  <c r="AW9" i="119"/>
  <c r="AW36" i="119" s="1"/>
  <c r="AW9" i="135"/>
  <c r="AW9" i="136"/>
  <c r="AW9" i="94"/>
  <c r="Z9" i="154"/>
  <c r="AW20" i="54"/>
  <c r="AW20" i="119"/>
  <c r="AW47" i="119" s="1"/>
  <c r="AW20" i="138"/>
  <c r="AW47" i="138" s="1"/>
  <c r="AW20" i="137"/>
  <c r="AW47" i="137" s="1"/>
  <c r="AW20" i="94"/>
  <c r="AW20" i="95"/>
  <c r="AW20" i="136"/>
  <c r="AW20" i="118"/>
  <c r="AW47" i="118" s="1"/>
  <c r="AW20" i="135"/>
  <c r="Z20" i="154"/>
  <c r="BH23" i="95"/>
  <c r="BH23" i="135"/>
  <c r="BH23" i="136"/>
  <c r="BH23" i="94"/>
  <c r="BH23" i="137"/>
  <c r="BH50" i="137" s="1"/>
  <c r="BH23" i="118"/>
  <c r="BH50" i="118" s="1"/>
  <c r="BH23" i="138"/>
  <c r="BH50" i="138" s="1"/>
  <c r="BH23" i="119"/>
  <c r="BH50" i="119" s="1"/>
  <c r="AK23" i="154"/>
  <c r="BW25" i="95"/>
  <c r="AZ25" i="154"/>
  <c r="BW25" i="136"/>
  <c r="BW25" i="135"/>
  <c r="BW25" i="94"/>
  <c r="BW25" i="119"/>
  <c r="BW52" i="119" s="1"/>
  <c r="BW25" i="118"/>
  <c r="BW52" i="118" s="1"/>
  <c r="BW25" i="138"/>
  <c r="BW52" i="138" s="1"/>
  <c r="BW25" i="137"/>
  <c r="BW52" i="137" s="1"/>
  <c r="BP27" i="137"/>
  <c r="BP54" i="137" s="1"/>
  <c r="BP27" i="118"/>
  <c r="BP54" i="118" s="1"/>
  <c r="BP27" i="136"/>
  <c r="BP27" i="119"/>
  <c r="BP54" i="119" s="1"/>
  <c r="BP27" i="94"/>
  <c r="BP27" i="135"/>
  <c r="BP27" i="138"/>
  <c r="BP54" i="138" s="1"/>
  <c r="BP27" i="95"/>
  <c r="AS27" i="154"/>
  <c r="BJ27" i="95"/>
  <c r="BJ27" i="135"/>
  <c r="BJ27" i="136"/>
  <c r="BJ27" i="94"/>
  <c r="BJ27" i="138"/>
  <c r="BJ54" i="138" s="1"/>
  <c r="AM27" i="154"/>
  <c r="BJ27" i="119"/>
  <c r="BJ54" i="119" s="1"/>
  <c r="BJ27" i="118"/>
  <c r="BJ54" i="118" s="1"/>
  <c r="BJ27" i="137"/>
  <c r="BJ54" i="137" s="1"/>
  <c r="DF25" i="118"/>
  <c r="DF52" i="118" s="1"/>
  <c r="DF25" i="135"/>
  <c r="DF25" i="119"/>
  <c r="DF52" i="119" s="1"/>
  <c r="DF25" i="95"/>
  <c r="DF25" i="138"/>
  <c r="DF52" i="138" s="1"/>
  <c r="DF25" i="137"/>
  <c r="DF52" i="137" s="1"/>
  <c r="DF25" i="136"/>
  <c r="DF25" i="94"/>
  <c r="CI25" i="154"/>
  <c r="DG25" i="138"/>
  <c r="DG52" i="138" s="1"/>
  <c r="DG25" i="137"/>
  <c r="DG52" i="137" s="1"/>
  <c r="DG25" i="118"/>
  <c r="DG52" i="118" s="1"/>
  <c r="DG25" i="135"/>
  <c r="DG25" i="94"/>
  <c r="DG25" i="119"/>
  <c r="DG52" i="119" s="1"/>
  <c r="DG25" i="95"/>
  <c r="DG25" i="136"/>
  <c r="CJ25" i="154"/>
  <c r="DX29" i="137"/>
  <c r="DX56" i="137" s="1"/>
  <c r="DX29" i="138"/>
  <c r="DX56" i="138" s="1"/>
  <c r="DX29" i="119"/>
  <c r="DX56" i="119" s="1"/>
  <c r="DX29" i="136"/>
  <c r="DX29" i="135"/>
  <c r="DX29" i="94"/>
  <c r="DX29" i="118"/>
  <c r="DX56" i="118" s="1"/>
  <c r="DA29" i="154"/>
  <c r="DX29" i="95"/>
  <c r="DY29" i="138"/>
  <c r="DY56" i="138" s="1"/>
  <c r="DY29" i="137"/>
  <c r="DY56" i="137" s="1"/>
  <c r="DY29" i="119"/>
  <c r="DY56" i="119" s="1"/>
  <c r="DY29" i="136"/>
  <c r="DB29" i="154"/>
  <c r="DY29" i="135"/>
  <c r="DY29" i="94"/>
  <c r="DY29" i="118"/>
  <c r="DY56" i="118" s="1"/>
  <c r="DY29" i="95"/>
  <c r="DW27" i="137"/>
  <c r="DW54" i="137" s="1"/>
  <c r="DW27" i="95"/>
  <c r="DW27" i="135"/>
  <c r="DW27" i="138"/>
  <c r="DW54" i="138" s="1"/>
  <c r="CZ27" i="154"/>
  <c r="DW27" i="94"/>
  <c r="DW27" i="136"/>
  <c r="DW27" i="119"/>
  <c r="DW54" i="119" s="1"/>
  <c r="DW27" i="118"/>
  <c r="DW54" i="118" s="1"/>
  <c r="DO29" i="137"/>
  <c r="DO56" i="137" s="1"/>
  <c r="DO29" i="95"/>
  <c r="DO29" i="135"/>
  <c r="DO29" i="136"/>
  <c r="DO29" i="94"/>
  <c r="DO29" i="119"/>
  <c r="DO56" i="119" s="1"/>
  <c r="CR29" i="154"/>
  <c r="DO29" i="118"/>
  <c r="DO56" i="118" s="1"/>
  <c r="DO29" i="138"/>
  <c r="DO56" i="138" s="1"/>
  <c r="DH27" i="154"/>
  <c r="EE27" i="135"/>
  <c r="EE27" i="118"/>
  <c r="EE54" i="118" s="1"/>
  <c r="EE27" i="95"/>
  <c r="EE27" i="119"/>
  <c r="EE54" i="119" s="1"/>
  <c r="EE27" i="136"/>
  <c r="EE27" i="137"/>
  <c r="EE54" i="137" s="1"/>
  <c r="EE27" i="138"/>
  <c r="EE54" i="138" s="1"/>
  <c r="EE27" i="94"/>
  <c r="EL27" i="118"/>
  <c r="EL54" i="118" s="1"/>
  <c r="EL27" i="95"/>
  <c r="EL27" i="135"/>
  <c r="EL27" i="136"/>
  <c r="EL27" i="94"/>
  <c r="DO27" i="154"/>
  <c r="EL27" i="137"/>
  <c r="EL54" i="137" s="1"/>
  <c r="EL27" i="138"/>
  <c r="EL54" i="138" s="1"/>
  <c r="EL27" i="119"/>
  <c r="EL54" i="119" s="1"/>
  <c r="EU25" i="138"/>
  <c r="EU52" i="138" s="1"/>
  <c r="EU25" i="137"/>
  <c r="EU52" i="137" s="1"/>
  <c r="EU25" i="118"/>
  <c r="EU52" i="118" s="1"/>
  <c r="EU25" i="94"/>
  <c r="EU25" i="119"/>
  <c r="EU52" i="119" s="1"/>
  <c r="EU25" i="135"/>
  <c r="EU25" i="136"/>
  <c r="EU25" i="95"/>
  <c r="CZ12" i="137"/>
  <c r="CZ39" i="137" s="1"/>
  <c r="CZ12" i="118"/>
  <c r="CZ39" i="118" s="1"/>
  <c r="CZ12" i="136"/>
  <c r="CZ12" i="119"/>
  <c r="CZ39" i="119" s="1"/>
  <c r="CZ12" i="94"/>
  <c r="CC12" i="154"/>
  <c r="CZ12" i="95"/>
  <c r="CZ12" i="135"/>
  <c r="CZ12" i="138"/>
  <c r="CZ39" i="138" s="1"/>
  <c r="EA12" i="137"/>
  <c r="EA39" i="137" s="1"/>
  <c r="EA12" i="138"/>
  <c r="EA39" i="138" s="1"/>
  <c r="EA12" i="136"/>
  <c r="EA12" i="118"/>
  <c r="EA39" i="118" s="1"/>
  <c r="EA12" i="119"/>
  <c r="EA39" i="119" s="1"/>
  <c r="DD12" i="154"/>
  <c r="EA12" i="95"/>
  <c r="EA12" i="135"/>
  <c r="EA12" i="94"/>
  <c r="EF12" i="138"/>
  <c r="EF39" i="138" s="1"/>
  <c r="EF12" i="95"/>
  <c r="EF12" i="137"/>
  <c r="EF39" i="137" s="1"/>
  <c r="EF12" i="135"/>
  <c r="EF12" i="94"/>
  <c r="EF12" i="119"/>
  <c r="EF39" i="119" s="1"/>
  <c r="DI12" i="154"/>
  <c r="EF12" i="136"/>
  <c r="EF12" i="118"/>
  <c r="EF39" i="118" s="1"/>
  <c r="DH17" i="156"/>
  <c r="DH44" i="156" s="1"/>
  <c r="DH17" i="155"/>
  <c r="DH44" i="155" s="1"/>
  <c r="DH17" i="157"/>
  <c r="DH44" i="157" s="1"/>
  <c r="DH17" i="158"/>
  <c r="DH44" i="158" s="1"/>
  <c r="DQ18" i="138"/>
  <c r="DQ45" i="138" s="1"/>
  <c r="DQ18" i="118"/>
  <c r="DQ45" i="118" s="1"/>
  <c r="DQ18" i="95"/>
  <c r="DQ18" i="135"/>
  <c r="DQ18" i="136"/>
  <c r="DQ18" i="94"/>
  <c r="CT18" i="154"/>
  <c r="DQ18" i="137"/>
  <c r="DQ45" i="137" s="1"/>
  <c r="DQ18" i="119"/>
  <c r="DQ45" i="119" s="1"/>
  <c r="CZ17" i="157"/>
  <c r="CZ44" i="157" s="1"/>
  <c r="CZ17" i="158"/>
  <c r="CZ44" i="158" s="1"/>
  <c r="CZ17" i="155"/>
  <c r="CZ44" i="155" s="1"/>
  <c r="CZ17" i="156"/>
  <c r="CZ44" i="156" s="1"/>
  <c r="CS9" i="157"/>
  <c r="CS36" i="157" s="1"/>
  <c r="CS9" i="156"/>
  <c r="CS36" i="156" s="1"/>
  <c r="CS9" i="155"/>
  <c r="CS36" i="155" s="1"/>
  <c r="CS9" i="158"/>
  <c r="CS36" i="158" s="1"/>
  <c r="AQ17" i="158"/>
  <c r="AQ44" i="158" s="1"/>
  <c r="AQ17" i="157"/>
  <c r="AQ44" i="157" s="1"/>
  <c r="AQ17" i="155"/>
  <c r="AQ44" i="155" s="1"/>
  <c r="AQ17" i="156"/>
  <c r="AQ44" i="156" s="1"/>
  <c r="DC21" i="138"/>
  <c r="DC48" i="138" s="1"/>
  <c r="DC21" i="95"/>
  <c r="DC21" i="135"/>
  <c r="DC21" i="136"/>
  <c r="DC21" i="94"/>
  <c r="DC21" i="137"/>
  <c r="DC48" i="137" s="1"/>
  <c r="CF21" i="154"/>
  <c r="DC21" i="119"/>
  <c r="DC48" i="119" s="1"/>
  <c r="DC21" i="118"/>
  <c r="DC48" i="118" s="1"/>
  <c r="BK23" i="156"/>
  <c r="BK50" i="156" s="1"/>
  <c r="BK23" i="158"/>
  <c r="BK50" i="158" s="1"/>
  <c r="BK23" i="157"/>
  <c r="BK50" i="157" s="1"/>
  <c r="BK23" i="155"/>
  <c r="BK50" i="155" s="1"/>
  <c r="AD9" i="157"/>
  <c r="AD36" i="157" s="1"/>
  <c r="AD9" i="158"/>
  <c r="AD36" i="158" s="1"/>
  <c r="AD9" i="155"/>
  <c r="AD36" i="155" s="1"/>
  <c r="AD9" i="156"/>
  <c r="AD36" i="156" s="1"/>
  <c r="AH15" i="157"/>
  <c r="AH42" i="157" s="1"/>
  <c r="AH15" i="156"/>
  <c r="AH42" i="156" s="1"/>
  <c r="AH15" i="155"/>
  <c r="AH42" i="155" s="1"/>
  <c r="AH15" i="158"/>
  <c r="AH42" i="158" s="1"/>
  <c r="DU15" i="138"/>
  <c r="DU42" i="138" s="1"/>
  <c r="DU15" i="137"/>
  <c r="DU42" i="137" s="1"/>
  <c r="DU15" i="119"/>
  <c r="DU42" i="119" s="1"/>
  <c r="DU15" i="136"/>
  <c r="DU15" i="118"/>
  <c r="DU42" i="118" s="1"/>
  <c r="DU15" i="95"/>
  <c r="DU15" i="135"/>
  <c r="DU15" i="94"/>
  <c r="CX15" i="154"/>
  <c r="DT23" i="137"/>
  <c r="DT50" i="137" s="1"/>
  <c r="DT23" i="95"/>
  <c r="DT23" i="135"/>
  <c r="DT23" i="136"/>
  <c r="DT23" i="94"/>
  <c r="DT23" i="119"/>
  <c r="DT50" i="119" s="1"/>
  <c r="DT23" i="118"/>
  <c r="DT50" i="118" s="1"/>
  <c r="DT23" i="138"/>
  <c r="DT50" i="138" s="1"/>
  <c r="CW23" i="154"/>
  <c r="DL9" i="156"/>
  <c r="DL36" i="156" s="1"/>
  <c r="DL9" i="158"/>
  <c r="DL36" i="158" s="1"/>
  <c r="DL9" i="157"/>
  <c r="DL36" i="157" s="1"/>
  <c r="DL9" i="155"/>
  <c r="DL36" i="155" s="1"/>
  <c r="BN14" i="158"/>
  <c r="BN41" i="158" s="1"/>
  <c r="BN14" i="155"/>
  <c r="BN41" i="155" s="1"/>
  <c r="BN14" i="157"/>
  <c r="BN41" i="157" s="1"/>
  <c r="BN14" i="156"/>
  <c r="BN41" i="156" s="1"/>
  <c r="CH21" i="157"/>
  <c r="CH48" i="157" s="1"/>
  <c r="CH21" i="158"/>
  <c r="CH48" i="158" s="1"/>
  <c r="CH21" i="155"/>
  <c r="CH48" i="155" s="1"/>
  <c r="CH21" i="156"/>
  <c r="CH48" i="156" s="1"/>
  <c r="BG12" i="138"/>
  <c r="BG39" i="138" s="1"/>
  <c r="BG12" i="137"/>
  <c r="BG39" i="137" s="1"/>
  <c r="BG12" i="118"/>
  <c r="BG39" i="118" s="1"/>
  <c r="BG12" i="136"/>
  <c r="BG12" i="95"/>
  <c r="AJ12" i="154"/>
  <c r="BG12" i="119"/>
  <c r="BG39" i="119" s="1"/>
  <c r="BG12" i="94"/>
  <c r="BG12" i="135"/>
  <c r="CR17" i="156"/>
  <c r="CR44" i="156" s="1"/>
  <c r="CR17" i="155"/>
  <c r="CR44" i="155" s="1"/>
  <c r="CR17" i="157"/>
  <c r="CR44" i="157" s="1"/>
  <c r="CR17" i="158"/>
  <c r="CR44" i="158" s="1"/>
  <c r="BY17" i="157"/>
  <c r="BY44" i="157" s="1"/>
  <c r="BY17" i="156"/>
  <c r="BY44" i="156" s="1"/>
  <c r="BY17" i="158"/>
  <c r="BY44" i="158" s="1"/>
  <c r="BY17" i="155"/>
  <c r="BY44" i="155" s="1"/>
  <c r="BX11" i="158"/>
  <c r="BX38" i="158" s="1"/>
  <c r="BX11" i="155"/>
  <c r="BX38" i="155" s="1"/>
  <c r="BX11" i="156"/>
  <c r="BX38" i="156" s="1"/>
  <c r="BX11" i="157"/>
  <c r="BX38" i="157" s="1"/>
  <c r="BF14" i="156"/>
  <c r="BF41" i="156" s="1"/>
  <c r="BF14" i="158"/>
  <c r="BF41" i="158" s="1"/>
  <c r="BF14" i="157"/>
  <c r="BF41" i="157" s="1"/>
  <c r="BF14" i="155"/>
  <c r="BF41" i="155" s="1"/>
  <c r="CB14" i="155"/>
  <c r="CB41" i="155" s="1"/>
  <c r="CB14" i="157"/>
  <c r="CB41" i="157" s="1"/>
  <c r="CB14" i="156"/>
  <c r="CB41" i="156" s="1"/>
  <c r="CB14" i="158"/>
  <c r="CB41" i="158" s="1"/>
  <c r="AZ17" i="158"/>
  <c r="AZ44" i="158" s="1"/>
  <c r="AZ17" i="156"/>
  <c r="AZ44" i="156" s="1"/>
  <c r="AZ17" i="157"/>
  <c r="AZ44" i="157" s="1"/>
  <c r="AZ17" i="155"/>
  <c r="AZ44" i="155" s="1"/>
  <c r="DD27" i="119"/>
  <c r="DD54" i="119" s="1"/>
  <c r="DD27" i="95"/>
  <c r="DD27" i="138"/>
  <c r="DD54" i="138" s="1"/>
  <c r="DD27" i="137"/>
  <c r="DD54" i="137" s="1"/>
  <c r="DD27" i="94"/>
  <c r="CG27" i="154"/>
  <c r="DD27" i="136"/>
  <c r="DD27" i="135"/>
  <c r="DD27" i="118"/>
  <c r="DD54" i="118" s="1"/>
  <c r="CE29" i="137"/>
  <c r="CE56" i="137" s="1"/>
  <c r="BH29" i="154"/>
  <c r="CE29" i="136"/>
  <c r="CE29" i="138"/>
  <c r="CE56" i="138" s="1"/>
  <c r="CE29" i="118"/>
  <c r="CE56" i="118" s="1"/>
  <c r="CE29" i="94"/>
  <c r="CE29" i="95"/>
  <c r="CE29" i="135"/>
  <c r="CE29" i="119"/>
  <c r="CE56" i="119" s="1"/>
  <c r="CC12" i="138"/>
  <c r="CC39" i="138" s="1"/>
  <c r="CC12" i="95"/>
  <c r="CC12" i="119"/>
  <c r="CC39" i="119" s="1"/>
  <c r="CC12" i="137"/>
  <c r="CC39" i="137" s="1"/>
  <c r="CC12" i="136"/>
  <c r="CC12" i="94"/>
  <c r="BF12" i="154"/>
  <c r="CC12" i="118"/>
  <c r="CC39" i="118" s="1"/>
  <c r="CC12" i="135"/>
  <c r="DF21" i="137"/>
  <c r="DF48" i="137" s="1"/>
  <c r="DF21" i="119"/>
  <c r="DF48" i="119" s="1"/>
  <c r="DF21" i="94"/>
  <c r="DF21" i="118"/>
  <c r="DF48" i="118" s="1"/>
  <c r="DF21" i="135"/>
  <c r="DF21" i="95"/>
  <c r="CI21" i="154"/>
  <c r="DF21" i="138"/>
  <c r="DF48" i="138" s="1"/>
  <c r="DF21" i="136"/>
  <c r="CL18" i="136"/>
  <c r="CL18" i="95"/>
  <c r="CL18" i="119"/>
  <c r="CL45" i="119" s="1"/>
  <c r="BO18" i="154"/>
  <c r="CL18" i="137"/>
  <c r="CL45" i="137" s="1"/>
  <c r="CL18" i="118"/>
  <c r="CL45" i="118" s="1"/>
  <c r="CL18" i="135"/>
  <c r="CL18" i="138"/>
  <c r="CL45" i="138" s="1"/>
  <c r="CL18" i="94"/>
  <c r="AQ17" i="54"/>
  <c r="AQ17" i="137"/>
  <c r="AQ44" i="137" s="1"/>
  <c r="AQ17" i="138"/>
  <c r="AQ44" i="138" s="1"/>
  <c r="AQ17" i="95"/>
  <c r="AQ17" i="119"/>
  <c r="AQ44" i="119" s="1"/>
  <c r="AQ17" i="135"/>
  <c r="AQ17" i="94"/>
  <c r="T17" i="154"/>
  <c r="AQ17" i="118"/>
  <c r="AQ44" i="118" s="1"/>
  <c r="AQ17" i="136"/>
  <c r="BI17" i="157"/>
  <c r="BI44" i="157" s="1"/>
  <c r="BI17" i="158"/>
  <c r="BI44" i="158" s="1"/>
  <c r="BI17" i="155"/>
  <c r="BI44" i="155" s="1"/>
  <c r="BI17" i="156"/>
  <c r="BI44" i="156" s="1"/>
  <c r="CS18" i="138"/>
  <c r="CS45" i="138" s="1"/>
  <c r="CS18" i="137"/>
  <c r="CS45" i="137" s="1"/>
  <c r="CS18" i="95"/>
  <c r="CS18" i="135"/>
  <c r="CS18" i="136"/>
  <c r="CS18" i="94"/>
  <c r="CS18" i="118"/>
  <c r="CS45" i="118" s="1"/>
  <c r="CS18" i="119"/>
  <c r="CS45" i="119" s="1"/>
  <c r="BV18" i="154"/>
  <c r="BE18" i="138"/>
  <c r="BE45" i="138" s="1"/>
  <c r="BE18" i="118"/>
  <c r="BE45" i="118" s="1"/>
  <c r="BE18" i="95"/>
  <c r="BE18" i="135"/>
  <c r="BE18" i="136"/>
  <c r="BE18" i="94"/>
  <c r="BE18" i="137"/>
  <c r="BE45" i="137" s="1"/>
  <c r="AH18" i="154"/>
  <c r="BE18" i="119"/>
  <c r="BE45" i="119" s="1"/>
  <c r="AN27" i="155"/>
  <c r="AN54" i="155" s="1"/>
  <c r="AN27" i="157"/>
  <c r="AN54" i="157" s="1"/>
  <c r="AN27" i="156"/>
  <c r="AN54" i="156" s="1"/>
  <c r="AN27" i="158"/>
  <c r="AN54" i="158" s="1"/>
  <c r="Z8" i="167"/>
  <c r="Z35" i="167" s="1"/>
  <c r="Z8" i="139"/>
  <c r="Z35" i="139" s="1"/>
  <c r="Z8" i="138"/>
  <c r="Z35" i="138" s="1"/>
  <c r="Z8" i="137"/>
  <c r="Z35" i="137" s="1"/>
  <c r="Z8" i="119"/>
  <c r="Z35" i="119" s="1"/>
  <c r="Z8" i="135"/>
  <c r="Z8" i="136"/>
  <c r="Z8" i="94"/>
  <c r="Z8" i="95"/>
  <c r="C8" i="154"/>
  <c r="Z8" i="118"/>
  <c r="Z35" i="118" s="1"/>
  <c r="Z8" i="134"/>
  <c r="Z35" i="134" s="1"/>
  <c r="Z8" i="133"/>
  <c r="Z35" i="133" s="1"/>
  <c r="B8" i="139"/>
  <c r="B35" i="139" s="1"/>
  <c r="B8" i="134"/>
  <c r="B35" i="134" s="1"/>
  <c r="B8" i="133"/>
  <c r="B35" i="133" s="1"/>
  <c r="B8" i="167"/>
  <c r="B35" i="167" s="1"/>
  <c r="B8" i="138"/>
  <c r="B35" i="138" s="1"/>
  <c r="B8" i="135"/>
  <c r="B8" i="136"/>
  <c r="B8" i="94"/>
  <c r="B8" i="95"/>
  <c r="B8" i="146"/>
  <c r="B8" i="119"/>
  <c r="B35" i="119" s="1"/>
  <c r="B8" i="137"/>
  <c r="B35" i="137" s="1"/>
  <c r="B8" i="118"/>
  <c r="B35" i="118" s="1"/>
  <c r="AV25" i="137"/>
  <c r="AV52" i="137" s="1"/>
  <c r="AV25" i="95"/>
  <c r="AV25" i="118"/>
  <c r="AV52" i="118" s="1"/>
  <c r="AV25" i="94"/>
  <c r="AV25" i="138"/>
  <c r="AV52" i="138" s="1"/>
  <c r="AV25" i="119"/>
  <c r="AV52" i="119" s="1"/>
  <c r="Y25" i="154"/>
  <c r="AV25" i="136"/>
  <c r="AV25" i="135"/>
  <c r="BQ29" i="138"/>
  <c r="BQ56" i="138" s="1"/>
  <c r="BQ29" i="118"/>
  <c r="BQ56" i="118" s="1"/>
  <c r="BQ29" i="137"/>
  <c r="BQ56" i="137" s="1"/>
  <c r="BQ29" i="95"/>
  <c r="AT29" i="154"/>
  <c r="BQ29" i="135"/>
  <c r="BQ29" i="94"/>
  <c r="BQ29" i="136"/>
  <c r="BQ29" i="119"/>
  <c r="BQ56" i="119" s="1"/>
  <c r="BP29" i="118"/>
  <c r="BP56" i="118" s="1"/>
  <c r="BP29" i="138"/>
  <c r="BP56" i="138" s="1"/>
  <c r="BP29" i="137"/>
  <c r="BP56" i="137" s="1"/>
  <c r="BP29" i="95"/>
  <c r="BP29" i="135"/>
  <c r="BP29" i="119"/>
  <c r="BP56" i="119" s="1"/>
  <c r="BP29" i="136"/>
  <c r="BP29" i="94"/>
  <c r="AS29" i="154"/>
  <c r="DF29" i="119"/>
  <c r="DF56" i="119" s="1"/>
  <c r="DF29" i="138"/>
  <c r="DF56" i="138" s="1"/>
  <c r="DF29" i="137"/>
  <c r="DF56" i="137" s="1"/>
  <c r="DF29" i="118"/>
  <c r="DF56" i="118" s="1"/>
  <c r="DF29" i="136"/>
  <c r="CI29" i="154"/>
  <c r="DF29" i="94"/>
  <c r="DF29" i="135"/>
  <c r="DF29" i="95"/>
  <c r="DX23" i="137"/>
  <c r="DX50" i="137" s="1"/>
  <c r="DX23" i="118"/>
  <c r="DX50" i="118" s="1"/>
  <c r="DX23" i="136"/>
  <c r="DX23" i="95"/>
  <c r="DX23" i="135"/>
  <c r="DX23" i="119"/>
  <c r="DX50" i="119" s="1"/>
  <c r="DX23" i="138"/>
  <c r="DX50" i="138" s="1"/>
  <c r="DA23" i="154"/>
  <c r="DX23" i="94"/>
  <c r="DO25" i="138"/>
  <c r="DO52" i="138" s="1"/>
  <c r="DO25" i="119"/>
  <c r="DO52" i="119" s="1"/>
  <c r="DO25" i="135"/>
  <c r="DO25" i="118"/>
  <c r="DO52" i="118" s="1"/>
  <c r="DO25" i="95"/>
  <c r="DO25" i="137"/>
  <c r="DO52" i="137" s="1"/>
  <c r="CR25" i="154"/>
  <c r="DO25" i="136"/>
  <c r="DO25" i="94"/>
  <c r="FC23" i="137"/>
  <c r="FC50" i="137" s="1"/>
  <c r="FC23" i="138"/>
  <c r="FC50" i="138" s="1"/>
  <c r="FC23" i="135"/>
  <c r="FC23" i="94"/>
  <c r="FC23" i="118"/>
  <c r="FC50" i="118" s="1"/>
  <c r="FC23" i="95"/>
  <c r="FC23" i="136"/>
  <c r="FC23" i="119"/>
  <c r="FC50" i="119" s="1"/>
  <c r="EI29" i="119"/>
  <c r="EI56" i="119" s="1"/>
  <c r="EI29" i="118"/>
  <c r="EI56" i="118" s="1"/>
  <c r="EI29" i="135"/>
  <c r="EI29" i="137"/>
  <c r="EI56" i="137" s="1"/>
  <c r="EI29" i="94"/>
  <c r="DL29" i="154"/>
  <c r="EI29" i="138"/>
  <c r="EI56" i="138" s="1"/>
  <c r="EI29" i="136"/>
  <c r="EI29" i="95"/>
  <c r="FA23" i="138"/>
  <c r="FA50" i="138" s="1"/>
  <c r="FA23" i="119"/>
  <c r="FA50" i="119" s="1"/>
  <c r="FA23" i="137"/>
  <c r="FA50" i="137" s="1"/>
  <c r="FA23" i="136"/>
  <c r="FA23" i="95"/>
  <c r="FA23" i="118"/>
  <c r="FA50" i="118" s="1"/>
  <c r="FA23" i="94"/>
  <c r="FA23" i="135"/>
  <c r="EU23" i="137"/>
  <c r="EU50" i="137" s="1"/>
  <c r="EU23" i="138"/>
  <c r="EU50" i="138" s="1"/>
  <c r="EU23" i="119"/>
  <c r="EU50" i="119" s="1"/>
  <c r="EU23" i="95"/>
  <c r="EU23" i="135"/>
  <c r="EU23" i="136"/>
  <c r="EU23" i="94"/>
  <c r="EU23" i="118"/>
  <c r="EU50" i="118" s="1"/>
  <c r="AX9" i="158"/>
  <c r="AX36" i="158" s="1"/>
  <c r="AX9" i="155"/>
  <c r="AX36" i="155" s="1"/>
  <c r="AX9" i="157"/>
  <c r="AX36" i="157" s="1"/>
  <c r="AX9" i="156"/>
  <c r="AX36" i="156" s="1"/>
  <c r="AF18" i="157"/>
  <c r="AF45" i="157" s="1"/>
  <c r="AF18" i="158"/>
  <c r="AF45" i="158" s="1"/>
  <c r="AF18" i="155"/>
  <c r="AF45" i="155" s="1"/>
  <c r="AF18" i="156"/>
  <c r="AF45" i="156" s="1"/>
  <c r="CQ15" i="137"/>
  <c r="CQ42" i="137" s="1"/>
  <c r="CQ15" i="95"/>
  <c r="CQ15" i="135"/>
  <c r="CQ15" i="136"/>
  <c r="CQ15" i="94"/>
  <c r="CQ15" i="119"/>
  <c r="CQ42" i="119" s="1"/>
  <c r="CQ15" i="118"/>
  <c r="CQ42" i="118" s="1"/>
  <c r="BT15" i="154"/>
  <c r="CQ15" i="138"/>
  <c r="CQ42" i="138" s="1"/>
  <c r="DQ21" i="155"/>
  <c r="DQ48" i="155" s="1"/>
  <c r="DQ21" i="156"/>
  <c r="DQ48" i="156" s="1"/>
  <c r="DQ21" i="157"/>
  <c r="DQ48" i="157" s="1"/>
  <c r="DQ21" i="158"/>
  <c r="DQ48" i="158" s="1"/>
  <c r="EY15" i="138"/>
  <c r="EY42" i="138" s="1"/>
  <c r="EY15" i="135"/>
  <c r="EY15" i="94"/>
  <c r="EY15" i="118"/>
  <c r="EY42" i="118" s="1"/>
  <c r="EY15" i="136"/>
  <c r="EY15" i="119"/>
  <c r="EY42" i="119" s="1"/>
  <c r="EY15" i="137"/>
  <c r="EY42" i="137" s="1"/>
  <c r="EY15" i="95"/>
  <c r="FH15" i="118"/>
  <c r="FH42" i="118" s="1"/>
  <c r="FH15" i="135"/>
  <c r="FH15" i="136"/>
  <c r="FH15" i="137"/>
  <c r="FH42" i="137" s="1"/>
  <c r="FH15" i="119"/>
  <c r="FH42" i="119" s="1"/>
  <c r="FH15" i="94"/>
  <c r="FH15" i="138"/>
  <c r="FH42" i="138" s="1"/>
  <c r="FH15" i="95"/>
  <c r="DX21" i="118"/>
  <c r="DX48" i="118" s="1"/>
  <c r="DX21" i="138"/>
  <c r="DX48" i="138" s="1"/>
  <c r="DX21" i="94"/>
  <c r="DX21" i="95"/>
  <c r="DA21" i="154"/>
  <c r="DX21" i="137"/>
  <c r="DX48" i="137" s="1"/>
  <c r="DX21" i="136"/>
  <c r="DX21" i="135"/>
  <c r="DX21" i="119"/>
  <c r="DX48" i="119" s="1"/>
  <c r="CV25" i="156"/>
  <c r="CV52" i="156" s="1"/>
  <c r="CV25" i="157"/>
  <c r="CV52" i="157" s="1"/>
  <c r="CV25" i="158"/>
  <c r="CV52" i="158" s="1"/>
  <c r="CV25" i="155"/>
  <c r="CV52" i="155" s="1"/>
  <c r="CV21" i="137"/>
  <c r="CV48" i="137" s="1"/>
  <c r="CV21" i="119"/>
  <c r="CV48" i="119" s="1"/>
  <c r="CV21" i="138"/>
  <c r="CV48" i="138" s="1"/>
  <c r="CV21" i="95"/>
  <c r="CV21" i="136"/>
  <c r="CV21" i="94"/>
  <c r="CV21" i="118"/>
  <c r="CV48" i="118" s="1"/>
  <c r="CV21" i="135"/>
  <c r="BY21" i="154"/>
  <c r="CV15" i="118"/>
  <c r="CV42" i="118" s="1"/>
  <c r="CV15" i="138"/>
  <c r="CV42" i="138" s="1"/>
  <c r="CV15" i="135"/>
  <c r="CV15" i="137"/>
  <c r="CV42" i="137" s="1"/>
  <c r="CV15" i="95"/>
  <c r="BY15" i="154"/>
  <c r="CV15" i="119"/>
  <c r="CV42" i="119" s="1"/>
  <c r="CV15" i="94"/>
  <c r="CV15" i="136"/>
  <c r="AV23" i="156"/>
  <c r="AV50" i="156" s="1"/>
  <c r="AV23" i="158"/>
  <c r="AV50" i="158" s="1"/>
  <c r="AV23" i="155"/>
  <c r="AV50" i="155" s="1"/>
  <c r="AV23" i="157"/>
  <c r="AV50" i="157" s="1"/>
  <c r="AW29" i="155"/>
  <c r="AW56" i="155" s="1"/>
  <c r="AW29" i="158"/>
  <c r="AW56" i="158" s="1"/>
  <c r="AW29" i="156"/>
  <c r="AW56" i="156" s="1"/>
  <c r="AW29" i="157"/>
  <c r="AW56" i="157" s="1"/>
  <c r="AN25" i="158"/>
  <c r="AN52" i="158" s="1"/>
  <c r="AN25" i="155"/>
  <c r="AN52" i="155" s="1"/>
  <c r="AN25" i="157"/>
  <c r="AN52" i="157" s="1"/>
  <c r="AN25" i="156"/>
  <c r="AN52" i="156" s="1"/>
  <c r="BA12" i="138"/>
  <c r="BA39" i="138" s="1"/>
  <c r="BA12" i="95"/>
  <c r="BA12" i="135"/>
  <c r="BA12" i="136"/>
  <c r="BA12" i="94"/>
  <c r="BA12" i="137"/>
  <c r="BA39" i="137" s="1"/>
  <c r="BA12" i="118"/>
  <c r="BA39" i="118" s="1"/>
  <c r="BA12" i="119"/>
  <c r="BA39" i="119" s="1"/>
  <c r="AD12" i="154"/>
  <c r="BO18" i="138"/>
  <c r="BO45" i="138" s="1"/>
  <c r="BO18" i="95"/>
  <c r="BO18" i="118"/>
  <c r="BO45" i="118" s="1"/>
  <c r="AR18" i="154"/>
  <c r="BO18" i="137"/>
  <c r="BO45" i="137" s="1"/>
  <c r="BO18" i="94"/>
  <c r="BO18" i="135"/>
  <c r="BO18" i="136"/>
  <c r="BO18" i="119"/>
  <c r="BO45" i="119" s="1"/>
  <c r="BH20" i="155"/>
  <c r="BH47" i="155" s="1"/>
  <c r="BH20" i="158"/>
  <c r="BH47" i="158" s="1"/>
  <c r="BH20" i="156"/>
  <c r="BH47" i="156" s="1"/>
  <c r="BH20" i="157"/>
  <c r="BH47" i="157" s="1"/>
  <c r="AF20" i="54"/>
  <c r="AF20" i="139"/>
  <c r="AF47" i="139" s="1"/>
  <c r="AF20" i="133"/>
  <c r="AF47" i="133" s="1"/>
  <c r="AF20" i="134"/>
  <c r="AF47" i="134" s="1"/>
  <c r="AF20" i="136"/>
  <c r="AF20" i="118"/>
  <c r="AF47" i="118" s="1"/>
  <c r="AF20" i="138"/>
  <c r="AF47" i="138" s="1"/>
  <c r="AF20" i="137"/>
  <c r="AF47" i="137" s="1"/>
  <c r="AF20" i="135"/>
  <c r="AF20" i="167"/>
  <c r="AF47" i="167" s="1"/>
  <c r="AF20" i="95"/>
  <c r="I20" i="154"/>
  <c r="AF20" i="119"/>
  <c r="AF47" i="119" s="1"/>
  <c r="AF20" i="94"/>
  <c r="Q20" i="54"/>
  <c r="Q20" i="167"/>
  <c r="Q47" i="167" s="1"/>
  <c r="Q20" i="133"/>
  <c r="Q47" i="133" s="1"/>
  <c r="Q20" i="139"/>
  <c r="Q47" i="139" s="1"/>
  <c r="Q20" i="119"/>
  <c r="Q47" i="119" s="1"/>
  <c r="Q20" i="137"/>
  <c r="Q47" i="137" s="1"/>
  <c r="Q20" i="118"/>
  <c r="Q47" i="118" s="1"/>
  <c r="Q20" i="135"/>
  <c r="Q20" i="95"/>
  <c r="Q20" i="134"/>
  <c r="Q47" i="134" s="1"/>
  <c r="Q20" i="138"/>
  <c r="Q47" i="138" s="1"/>
  <c r="Q20" i="136"/>
  <c r="Q20" i="94"/>
  <c r="C19" i="54"/>
  <c r="O16" i="54"/>
  <c r="AN14" i="54"/>
  <c r="AN14" i="167"/>
  <c r="AN41" i="167" s="1"/>
  <c r="AN14" i="139"/>
  <c r="AN41" i="139" s="1"/>
  <c r="AN14" i="138"/>
  <c r="AN41" i="138" s="1"/>
  <c r="AN14" i="137"/>
  <c r="AN41" i="137" s="1"/>
  <c r="AN14" i="133"/>
  <c r="AN41" i="133" s="1"/>
  <c r="AN14" i="134"/>
  <c r="AN41" i="134" s="1"/>
  <c r="AN14" i="135"/>
  <c r="AN14" i="119"/>
  <c r="AN41" i="119" s="1"/>
  <c r="Q14" i="154"/>
  <c r="AN14" i="94"/>
  <c r="AN14" i="136"/>
  <c r="AN14" i="118"/>
  <c r="AN41" i="118" s="1"/>
  <c r="AN14" i="95"/>
  <c r="H14" i="54"/>
  <c r="H14" i="139"/>
  <c r="H41" i="139" s="1"/>
  <c r="H14" i="167"/>
  <c r="H41" i="167" s="1"/>
  <c r="H14" i="134"/>
  <c r="H41" i="134" s="1"/>
  <c r="H14" i="138"/>
  <c r="H41" i="138" s="1"/>
  <c r="H14" i="137"/>
  <c r="H41" i="137" s="1"/>
  <c r="H14" i="133"/>
  <c r="H41" i="133" s="1"/>
  <c r="H14" i="146"/>
  <c r="H14" i="94"/>
  <c r="H14" i="136"/>
  <c r="H14" i="119"/>
  <c r="H41" i="119" s="1"/>
  <c r="H14" i="95"/>
  <c r="H14" i="135"/>
  <c r="H14" i="118"/>
  <c r="H41" i="118" s="1"/>
  <c r="X11" i="54"/>
  <c r="X11" i="167"/>
  <c r="X38" i="167" s="1"/>
  <c r="X11" i="139"/>
  <c r="X38" i="139" s="1"/>
  <c r="X11" i="133"/>
  <c r="X38" i="133" s="1"/>
  <c r="X11" i="134"/>
  <c r="X38" i="134" s="1"/>
  <c r="X11" i="138"/>
  <c r="X38" i="138" s="1"/>
  <c r="X11" i="118"/>
  <c r="X38" i="118" s="1"/>
  <c r="X11" i="136"/>
  <c r="X11" i="137"/>
  <c r="X38" i="137" s="1"/>
  <c r="X11" i="95"/>
  <c r="X11" i="135"/>
  <c r="X11" i="119"/>
  <c r="X38" i="119" s="1"/>
  <c r="X11" i="94"/>
  <c r="AF24" i="54"/>
  <c r="AF9" i="167"/>
  <c r="AF36" i="167" s="1"/>
  <c r="AF9" i="133"/>
  <c r="AF36" i="133" s="1"/>
  <c r="AF9" i="118"/>
  <c r="AF36" i="118" s="1"/>
  <c r="AF9" i="95"/>
  <c r="AF9" i="138"/>
  <c r="AF36" i="138" s="1"/>
  <c r="AF9" i="137"/>
  <c r="AF36" i="137" s="1"/>
  <c r="AF9" i="139"/>
  <c r="AF36" i="139" s="1"/>
  <c r="AF9" i="135"/>
  <c r="AF9" i="136"/>
  <c r="AF9" i="134"/>
  <c r="AF36" i="134" s="1"/>
  <c r="I9" i="154"/>
  <c r="AF9" i="119"/>
  <c r="AF36" i="119" s="1"/>
  <c r="AF9" i="94"/>
  <c r="AN16" i="54"/>
  <c r="AN8" i="139"/>
  <c r="AN35" i="139" s="1"/>
  <c r="AN8" i="167"/>
  <c r="AN35" i="167" s="1"/>
  <c r="AN8" i="133"/>
  <c r="AN35" i="133" s="1"/>
  <c r="AN8" i="137"/>
  <c r="AN35" i="137" s="1"/>
  <c r="AN8" i="134"/>
  <c r="AN35" i="134" s="1"/>
  <c r="AN8" i="138"/>
  <c r="AN35" i="138" s="1"/>
  <c r="AN8" i="118"/>
  <c r="AN35" i="118" s="1"/>
  <c r="AN8" i="135"/>
  <c r="AN8" i="95"/>
  <c r="AN8" i="119"/>
  <c r="AN35" i="119" s="1"/>
  <c r="AN8" i="136"/>
  <c r="AN8" i="94"/>
  <c r="Q8" i="154"/>
  <c r="AF16" i="54"/>
  <c r="AF8" i="139"/>
  <c r="AF35" i="139" s="1"/>
  <c r="AF8" i="167"/>
  <c r="AF35" i="167" s="1"/>
  <c r="AF8" i="134"/>
  <c r="AF35" i="134" s="1"/>
  <c r="AF8" i="137"/>
  <c r="AF35" i="137" s="1"/>
  <c r="AF8" i="118"/>
  <c r="AF35" i="118" s="1"/>
  <c r="AF8" i="119"/>
  <c r="AF35" i="119" s="1"/>
  <c r="AF8" i="135"/>
  <c r="AF8" i="138"/>
  <c r="AF35" i="138" s="1"/>
  <c r="AF8" i="133"/>
  <c r="AF35" i="133" s="1"/>
  <c r="AF8" i="136"/>
  <c r="AF8" i="94"/>
  <c r="I8" i="154"/>
  <c r="AF8" i="95"/>
  <c r="X16" i="54"/>
  <c r="X8" i="167"/>
  <c r="X35" i="167" s="1"/>
  <c r="X8" i="139"/>
  <c r="X35" i="139" s="1"/>
  <c r="X8" i="134"/>
  <c r="X35" i="134" s="1"/>
  <c r="X8" i="133"/>
  <c r="X35" i="133" s="1"/>
  <c r="X8" i="138"/>
  <c r="X35" i="138" s="1"/>
  <c r="X8" i="118"/>
  <c r="X35" i="118" s="1"/>
  <c r="X8" i="136"/>
  <c r="X8" i="135"/>
  <c r="X8" i="94"/>
  <c r="X8" i="119"/>
  <c r="X35" i="119" s="1"/>
  <c r="X8" i="95"/>
  <c r="X8" i="137"/>
  <c r="X35" i="137" s="1"/>
  <c r="P16" i="54"/>
  <c r="P8" i="139"/>
  <c r="P35" i="139" s="1"/>
  <c r="P8" i="167"/>
  <c r="P35" i="167" s="1"/>
  <c r="P8" i="133"/>
  <c r="P35" i="133" s="1"/>
  <c r="P8" i="134"/>
  <c r="P35" i="134" s="1"/>
  <c r="P8" i="138"/>
  <c r="P35" i="138" s="1"/>
  <c r="P8" i="118"/>
  <c r="P35" i="118" s="1"/>
  <c r="P8" i="137"/>
  <c r="P35" i="137" s="1"/>
  <c r="P8" i="119"/>
  <c r="P35" i="119" s="1"/>
  <c r="P8" i="135"/>
  <c r="P8" i="95"/>
  <c r="P8" i="136"/>
  <c r="P8" i="94"/>
  <c r="H16" i="54"/>
  <c r="H8" i="139"/>
  <c r="H35" i="139" s="1"/>
  <c r="H8" i="167"/>
  <c r="H35" i="167" s="1"/>
  <c r="H8" i="138"/>
  <c r="H35" i="138" s="1"/>
  <c r="H8" i="134"/>
  <c r="H35" i="134" s="1"/>
  <c r="H8" i="137"/>
  <c r="H35" i="137" s="1"/>
  <c r="H8" i="94"/>
  <c r="H8" i="119"/>
  <c r="H35" i="119" s="1"/>
  <c r="H8" i="95"/>
  <c r="H8" i="118"/>
  <c r="H35" i="118" s="1"/>
  <c r="H8" i="135"/>
  <c r="H8" i="133"/>
  <c r="H35" i="133" s="1"/>
  <c r="H8" i="146"/>
  <c r="H8" i="136"/>
  <c r="AP14" i="54"/>
  <c r="AP14" i="137"/>
  <c r="AP41" i="137" s="1"/>
  <c r="AP14" i="119"/>
  <c r="AP41" i="119" s="1"/>
  <c r="AP14" i="95"/>
  <c r="AP14" i="118"/>
  <c r="AP41" i="118" s="1"/>
  <c r="AP14" i="135"/>
  <c r="AP14" i="136"/>
  <c r="AP14" i="94"/>
  <c r="AP14" i="138"/>
  <c r="AP41" i="138" s="1"/>
  <c r="S14" i="154"/>
  <c r="AR9" i="119"/>
  <c r="AR36" i="119" s="1"/>
  <c r="AR9" i="138"/>
  <c r="AR36" i="138" s="1"/>
  <c r="AR9" i="137"/>
  <c r="AR36" i="137" s="1"/>
  <c r="AR9" i="94"/>
  <c r="AR9" i="118"/>
  <c r="AR36" i="118" s="1"/>
  <c r="U9" i="154"/>
  <c r="AR9" i="95"/>
  <c r="AR9" i="135"/>
  <c r="AR9" i="136"/>
  <c r="AX11" i="54"/>
  <c r="AX11" i="138"/>
  <c r="AX38" i="138" s="1"/>
  <c r="AX11" i="119"/>
  <c r="AX38" i="119" s="1"/>
  <c r="AX11" i="137"/>
  <c r="AX38" i="137" s="1"/>
  <c r="AX11" i="94"/>
  <c r="AX11" i="136"/>
  <c r="AX11" i="95"/>
  <c r="AA11" i="154"/>
  <c r="AX11" i="118"/>
  <c r="AX38" i="118" s="1"/>
  <c r="AX11" i="135"/>
  <c r="AR20" i="54"/>
  <c r="AR20" i="138"/>
  <c r="AR47" i="138" s="1"/>
  <c r="AR20" i="137"/>
  <c r="AR47" i="137" s="1"/>
  <c r="AR20" i="118"/>
  <c r="AR47" i="118" s="1"/>
  <c r="AR20" i="135"/>
  <c r="AR20" i="94"/>
  <c r="AR20" i="119"/>
  <c r="AR47" i="119" s="1"/>
  <c r="U20" i="154"/>
  <c r="AR20" i="136"/>
  <c r="AR20" i="95"/>
  <c r="BA23" i="138"/>
  <c r="BA50" i="138" s="1"/>
  <c r="BA23" i="94"/>
  <c r="BA23" i="119"/>
  <c r="BA50" i="119" s="1"/>
  <c r="AD23" i="154"/>
  <c r="BA23" i="135"/>
  <c r="BA23" i="136"/>
  <c r="BA23" i="95"/>
  <c r="BA23" i="118"/>
  <c r="BA50" i="118" s="1"/>
  <c r="BA23" i="137"/>
  <c r="BA50" i="137" s="1"/>
  <c r="BG29" i="138"/>
  <c r="BG56" i="138" s="1"/>
  <c r="BG29" i="95"/>
  <c r="AJ29" i="154"/>
  <c r="BG29" i="118"/>
  <c r="BG56" i="118" s="1"/>
  <c r="BG29" i="119"/>
  <c r="BG56" i="119" s="1"/>
  <c r="BG29" i="136"/>
  <c r="BG29" i="137"/>
  <c r="BG56" i="137" s="1"/>
  <c r="BG29" i="135"/>
  <c r="BG29" i="94"/>
  <c r="BQ23" i="138"/>
  <c r="BQ50" i="138" s="1"/>
  <c r="BQ23" i="118"/>
  <c r="BQ50" i="118" s="1"/>
  <c r="BQ23" i="95"/>
  <c r="BQ23" i="119"/>
  <c r="BQ50" i="119" s="1"/>
  <c r="BQ23" i="94"/>
  <c r="BQ23" i="136"/>
  <c r="BQ23" i="135"/>
  <c r="BQ23" i="137"/>
  <c r="BQ50" i="137" s="1"/>
  <c r="AT23" i="154"/>
  <c r="BI29" i="94"/>
  <c r="AL29" i="154"/>
  <c r="BI29" i="135"/>
  <c r="BI29" i="119"/>
  <c r="BI56" i="119" s="1"/>
  <c r="BI29" i="136"/>
  <c r="BI29" i="118"/>
  <c r="BI56" i="118" s="1"/>
  <c r="BI29" i="95"/>
  <c r="BI29" i="138"/>
  <c r="BI56" i="138" s="1"/>
  <c r="BI29" i="137"/>
  <c r="BI56" i="137" s="1"/>
  <c r="BR29" i="119"/>
  <c r="BR56" i="119" s="1"/>
  <c r="BR29" i="94"/>
  <c r="BR29" i="118"/>
  <c r="BR56" i="118" s="1"/>
  <c r="AU29" i="154"/>
  <c r="BR29" i="138"/>
  <c r="BR56" i="138" s="1"/>
  <c r="BR29" i="135"/>
  <c r="BR29" i="136"/>
  <c r="BR29" i="137"/>
  <c r="BR56" i="137" s="1"/>
  <c r="BR29" i="95"/>
  <c r="BO25" i="138"/>
  <c r="BO52" i="138" s="1"/>
  <c r="BO25" i="119"/>
  <c r="BO52" i="119" s="1"/>
  <c r="BO25" i="95"/>
  <c r="BO25" i="137"/>
  <c r="BO52" i="137" s="1"/>
  <c r="BO25" i="118"/>
  <c r="BO52" i="118" s="1"/>
  <c r="AR25" i="154"/>
  <c r="BO25" i="136"/>
  <c r="BO25" i="135"/>
  <c r="BO25" i="94"/>
  <c r="DH25" i="137"/>
  <c r="DH52" i="137" s="1"/>
  <c r="DH25" i="95"/>
  <c r="CK25" i="154"/>
  <c r="DH25" i="94"/>
  <c r="DH25" i="138"/>
  <c r="DH52" i="138" s="1"/>
  <c r="DH25" i="119"/>
  <c r="DH52" i="119" s="1"/>
  <c r="DH25" i="136"/>
  <c r="DH25" i="135"/>
  <c r="DH25" i="118"/>
  <c r="DH52" i="118" s="1"/>
  <c r="DV25" i="137"/>
  <c r="DV52" i="137" s="1"/>
  <c r="DV25" i="118"/>
  <c r="DV52" i="118" s="1"/>
  <c r="DV25" i="136"/>
  <c r="DV25" i="135"/>
  <c r="DV25" i="119"/>
  <c r="DV52" i="119" s="1"/>
  <c r="DV25" i="95"/>
  <c r="DV25" i="138"/>
  <c r="DV52" i="138" s="1"/>
  <c r="DV25" i="94"/>
  <c r="CY25" i="154"/>
  <c r="DP29" i="138"/>
  <c r="DP56" i="138" s="1"/>
  <c r="DP29" i="118"/>
  <c r="DP56" i="118" s="1"/>
  <c r="DP29" i="136"/>
  <c r="DP29" i="137"/>
  <c r="DP56" i="137" s="1"/>
  <c r="CS29" i="154"/>
  <c r="DP29" i="95"/>
  <c r="DP29" i="119"/>
  <c r="DP56" i="119" s="1"/>
  <c r="DP29" i="135"/>
  <c r="DP29" i="94"/>
  <c r="DQ29" i="138"/>
  <c r="DQ56" i="138" s="1"/>
  <c r="DQ29" i="119"/>
  <c r="DQ56" i="119" s="1"/>
  <c r="DQ29" i="118"/>
  <c r="DQ56" i="118" s="1"/>
  <c r="DQ29" i="135"/>
  <c r="DQ29" i="137"/>
  <c r="DQ56" i="137" s="1"/>
  <c r="DQ29" i="95"/>
  <c r="DQ29" i="136"/>
  <c r="CT29" i="154"/>
  <c r="DQ29" i="94"/>
  <c r="DN27" i="138"/>
  <c r="DN54" i="138" s="1"/>
  <c r="DN27" i="95"/>
  <c r="DN27" i="135"/>
  <c r="DN27" i="136"/>
  <c r="DN27" i="94"/>
  <c r="CQ27" i="154"/>
  <c r="DN27" i="118"/>
  <c r="DN54" i="118" s="1"/>
  <c r="DN27" i="119"/>
  <c r="DN54" i="119" s="1"/>
  <c r="DN27" i="137"/>
  <c r="DN54" i="137" s="1"/>
  <c r="ED25" i="138"/>
  <c r="ED52" i="138" s="1"/>
  <c r="ED25" i="137"/>
  <c r="ED52" i="137" s="1"/>
  <c r="DG25" i="154"/>
  <c r="ED25" i="118"/>
  <c r="ED52" i="118" s="1"/>
  <c r="ED25" i="94"/>
  <c r="ED25" i="119"/>
  <c r="ED52" i="119" s="1"/>
  <c r="ED25" i="136"/>
  <c r="ED25" i="135"/>
  <c r="ED25" i="95"/>
  <c r="FH23" i="137"/>
  <c r="FH50" i="137" s="1"/>
  <c r="FH23" i="95"/>
  <c r="FH23" i="135"/>
  <c r="FH23" i="136"/>
  <c r="FH23" i="94"/>
  <c r="FH23" i="138"/>
  <c r="FH50" i="138" s="1"/>
  <c r="FH23" i="118"/>
  <c r="FH50" i="118" s="1"/>
  <c r="FH23" i="119"/>
  <c r="FH50" i="119" s="1"/>
  <c r="EZ29" i="118"/>
  <c r="EZ56" i="118" s="1"/>
  <c r="EZ29" i="137"/>
  <c r="EZ56" i="137" s="1"/>
  <c r="EZ29" i="136"/>
  <c r="EZ29" i="138"/>
  <c r="EZ56" i="138" s="1"/>
  <c r="EZ29" i="135"/>
  <c r="EZ29" i="95"/>
  <c r="EZ29" i="94"/>
  <c r="EZ29" i="119"/>
  <c r="EZ56" i="119" s="1"/>
  <c r="EJ29" i="118"/>
  <c r="EJ56" i="118" s="1"/>
  <c r="EJ29" i="138"/>
  <c r="EJ56" i="138" s="1"/>
  <c r="EJ29" i="119"/>
  <c r="EJ56" i="119" s="1"/>
  <c r="EJ29" i="135"/>
  <c r="EJ29" i="137"/>
  <c r="EJ56" i="137" s="1"/>
  <c r="EJ29" i="136"/>
  <c r="EJ29" i="94"/>
  <c r="EJ29" i="95"/>
  <c r="DM29" i="154"/>
  <c r="FG25" i="137"/>
  <c r="FG52" i="137" s="1"/>
  <c r="FG25" i="119"/>
  <c r="FG52" i="119" s="1"/>
  <c r="FG25" i="118"/>
  <c r="FG52" i="118" s="1"/>
  <c r="FG25" i="136"/>
  <c r="FG25" i="94"/>
  <c r="FG25" i="138"/>
  <c r="FG52" i="138" s="1"/>
  <c r="FG25" i="135"/>
  <c r="FG25" i="95"/>
  <c r="EK25" i="95"/>
  <c r="EK25" i="135"/>
  <c r="EK25" i="136"/>
  <c r="EK25" i="94"/>
  <c r="EK25" i="118"/>
  <c r="EK52" i="118" s="1"/>
  <c r="EK25" i="137"/>
  <c r="EK52" i="137" s="1"/>
  <c r="EK25" i="119"/>
  <c r="EK52" i="119" s="1"/>
  <c r="EK25" i="138"/>
  <c r="EK52" i="138" s="1"/>
  <c r="DN25" i="154"/>
  <c r="EY23" i="119"/>
  <c r="EY50" i="119" s="1"/>
  <c r="EY23" i="137"/>
  <c r="EY50" i="137" s="1"/>
  <c r="EY23" i="138"/>
  <c r="EY50" i="138" s="1"/>
  <c r="EY23" i="136"/>
  <c r="EY23" i="95"/>
  <c r="EY23" i="94"/>
  <c r="EY23" i="118"/>
  <c r="EY50" i="118" s="1"/>
  <c r="EY23" i="135"/>
  <c r="FF29" i="137"/>
  <c r="FF56" i="137" s="1"/>
  <c r="FF29" i="138"/>
  <c r="FF56" i="138" s="1"/>
  <c r="FF29" i="118"/>
  <c r="FF56" i="118" s="1"/>
  <c r="FF29" i="94"/>
  <c r="FF29" i="95"/>
  <c r="FF29" i="119"/>
  <c r="FF56" i="119" s="1"/>
  <c r="FF29" i="135"/>
  <c r="FF29" i="136"/>
  <c r="FB25" i="95"/>
  <c r="FB25" i="119"/>
  <c r="FB52" i="119" s="1"/>
  <c r="FB25" i="136"/>
  <c r="FB25" i="94"/>
  <c r="FB25" i="118"/>
  <c r="FB52" i="118" s="1"/>
  <c r="FB25" i="135"/>
  <c r="FB25" i="138"/>
  <c r="FB52" i="138" s="1"/>
  <c r="FB25" i="137"/>
  <c r="FB52" i="137" s="1"/>
  <c r="DI18" i="156"/>
  <c r="DI45" i="156" s="1"/>
  <c r="DI18" i="157"/>
  <c r="DI45" i="157" s="1"/>
  <c r="DI18" i="158"/>
  <c r="DI45" i="158" s="1"/>
  <c r="DI18" i="155"/>
  <c r="DI45" i="155" s="1"/>
  <c r="CI15" i="155"/>
  <c r="CI42" i="155" s="1"/>
  <c r="CI15" i="157"/>
  <c r="CI42" i="157" s="1"/>
  <c r="CI15" i="158"/>
  <c r="CI42" i="158" s="1"/>
  <c r="CI15" i="156"/>
  <c r="CI42" i="156" s="1"/>
  <c r="DQ9" i="158"/>
  <c r="DQ36" i="158" s="1"/>
  <c r="DQ9" i="155"/>
  <c r="DQ36" i="155" s="1"/>
  <c r="DQ9" i="157"/>
  <c r="DQ36" i="157" s="1"/>
  <c r="DQ9" i="156"/>
  <c r="DQ36" i="156" s="1"/>
  <c r="CC11" i="157"/>
  <c r="CC38" i="157" s="1"/>
  <c r="CC11" i="155"/>
  <c r="CC38" i="155" s="1"/>
  <c r="CC11" i="156"/>
  <c r="CC38" i="156" s="1"/>
  <c r="CC11" i="158"/>
  <c r="CC38" i="158" s="1"/>
  <c r="CB12" i="137"/>
  <c r="CB39" i="137" s="1"/>
  <c r="CB12" i="138"/>
  <c r="CB39" i="138" s="1"/>
  <c r="CB12" i="119"/>
  <c r="CB39" i="119" s="1"/>
  <c r="CB12" i="135"/>
  <c r="CB12" i="136"/>
  <c r="CB12" i="94"/>
  <c r="BE12" i="154"/>
  <c r="CB12" i="95"/>
  <c r="CB12" i="118"/>
  <c r="CB39" i="118" s="1"/>
  <c r="EK12" i="138"/>
  <c r="EK39" i="138" s="1"/>
  <c r="EK12" i="137"/>
  <c r="EK39" i="137" s="1"/>
  <c r="EK12" i="119"/>
  <c r="EK39" i="119" s="1"/>
  <c r="EK12" i="118"/>
  <c r="EK39" i="118" s="1"/>
  <c r="EK12" i="95"/>
  <c r="EK12" i="135"/>
  <c r="EK12" i="136"/>
  <c r="EK12" i="94"/>
  <c r="DN12" i="154"/>
  <c r="CN11" i="157"/>
  <c r="CN38" i="157" s="1"/>
  <c r="CN11" i="156"/>
  <c r="CN38" i="156" s="1"/>
  <c r="CN11" i="158"/>
  <c r="CN38" i="158" s="1"/>
  <c r="CN11" i="155"/>
  <c r="CN38" i="155" s="1"/>
  <c r="CF25" i="119"/>
  <c r="CF52" i="119" s="1"/>
  <c r="CF25" i="137"/>
  <c r="CF52" i="137" s="1"/>
  <c r="CF25" i="95"/>
  <c r="CF25" i="118"/>
  <c r="CF52" i="118" s="1"/>
  <c r="CF25" i="136"/>
  <c r="CF25" i="135"/>
  <c r="BI25" i="154"/>
  <c r="CF25" i="138"/>
  <c r="CF52" i="138" s="1"/>
  <c r="CF25" i="94"/>
  <c r="FA21" i="138"/>
  <c r="FA48" i="138" s="1"/>
  <c r="FA21" i="94"/>
  <c r="FA21" i="137"/>
  <c r="FA48" i="137" s="1"/>
  <c r="FA21" i="135"/>
  <c r="FA21" i="95"/>
  <c r="FA21" i="119"/>
  <c r="FA48" i="119" s="1"/>
  <c r="FA21" i="136"/>
  <c r="FA21" i="118"/>
  <c r="FA48" i="118" s="1"/>
  <c r="DS29" i="158"/>
  <c r="DS56" i="158" s="1"/>
  <c r="DS29" i="155"/>
  <c r="DS56" i="155" s="1"/>
  <c r="DS29" i="157"/>
  <c r="DS56" i="157" s="1"/>
  <c r="DS29" i="156"/>
  <c r="DS56" i="156" s="1"/>
  <c r="DP18" i="119"/>
  <c r="DP45" i="119" s="1"/>
  <c r="DP18" i="138"/>
  <c r="DP45" i="138" s="1"/>
  <c r="DP18" i="137"/>
  <c r="DP45" i="137" s="1"/>
  <c r="DP18" i="135"/>
  <c r="DP18" i="95"/>
  <c r="CS18" i="154"/>
  <c r="DP18" i="94"/>
  <c r="DP18" i="136"/>
  <c r="DP18" i="118"/>
  <c r="DP45" i="118" s="1"/>
  <c r="BX20" i="155"/>
  <c r="BX47" i="155" s="1"/>
  <c r="BX20" i="156"/>
  <c r="BX47" i="156" s="1"/>
  <c r="BX20" i="157"/>
  <c r="BX47" i="157" s="1"/>
  <c r="BX20" i="158"/>
  <c r="BX47" i="158" s="1"/>
  <c r="BI27" i="156"/>
  <c r="BI54" i="156" s="1"/>
  <c r="BI27" i="157"/>
  <c r="BI54" i="157" s="1"/>
  <c r="BI27" i="158"/>
  <c r="BI54" i="158" s="1"/>
  <c r="BI27" i="155"/>
  <c r="BI54" i="155" s="1"/>
  <c r="AS17" i="157"/>
  <c r="AS44" i="157" s="1"/>
  <c r="AS17" i="155"/>
  <c r="AS44" i="155" s="1"/>
  <c r="AS17" i="156"/>
  <c r="AS44" i="156" s="1"/>
  <c r="AS17" i="158"/>
  <c r="AS44" i="158" s="1"/>
  <c r="AX27" i="157"/>
  <c r="AX54" i="157" s="1"/>
  <c r="AX27" i="156"/>
  <c r="AX54" i="156" s="1"/>
  <c r="AX27" i="158"/>
  <c r="AX54" i="158" s="1"/>
  <c r="AX27" i="155"/>
  <c r="AX54" i="155" s="1"/>
  <c r="AZ9" i="156"/>
  <c r="AZ36" i="156" s="1"/>
  <c r="AZ9" i="158"/>
  <c r="AZ36" i="158" s="1"/>
  <c r="AZ9" i="155"/>
  <c r="AZ36" i="155" s="1"/>
  <c r="AZ9" i="157"/>
  <c r="AZ36" i="157" s="1"/>
  <c r="AD8" i="156"/>
  <c r="AD35" i="156" s="1"/>
  <c r="AD8" i="155"/>
  <c r="AD35" i="155" s="1"/>
  <c r="AD8" i="157"/>
  <c r="AD35" i="157" s="1"/>
  <c r="AD8" i="158"/>
  <c r="AD35" i="158" s="1"/>
  <c r="CU18" i="156"/>
  <c r="CU45" i="156" s="1"/>
  <c r="CU18" i="158"/>
  <c r="CU45" i="158" s="1"/>
  <c r="CU18" i="155"/>
  <c r="CU45" i="155" s="1"/>
  <c r="CU18" i="157"/>
  <c r="CU45" i="157" s="1"/>
  <c r="DB20" i="156"/>
  <c r="DB47" i="156" s="1"/>
  <c r="DB20" i="157"/>
  <c r="DB47" i="157" s="1"/>
  <c r="DB20" i="155"/>
  <c r="DB47" i="155" s="1"/>
  <c r="DB20" i="158"/>
  <c r="DB47" i="158" s="1"/>
  <c r="CY20" i="158"/>
  <c r="CY47" i="158" s="1"/>
  <c r="CY20" i="157"/>
  <c r="CY47" i="157" s="1"/>
  <c r="CY20" i="156"/>
  <c r="CY47" i="156" s="1"/>
  <c r="CY20" i="155"/>
  <c r="CY47" i="155" s="1"/>
  <c r="CK9" i="155"/>
  <c r="CK36" i="155" s="1"/>
  <c r="CK9" i="157"/>
  <c r="CK36" i="157" s="1"/>
  <c r="CK9" i="156"/>
  <c r="CK36" i="156" s="1"/>
  <c r="CK9" i="158"/>
  <c r="CK36" i="158" s="1"/>
  <c r="CE23" i="138"/>
  <c r="CE50" i="138" s="1"/>
  <c r="CE23" i="119"/>
  <c r="CE50" i="119" s="1"/>
  <c r="CE23" i="137"/>
  <c r="CE50" i="137" s="1"/>
  <c r="CE23" i="118"/>
  <c r="CE50" i="118" s="1"/>
  <c r="CE23" i="136"/>
  <c r="CE23" i="95"/>
  <c r="CE23" i="94"/>
  <c r="CE23" i="135"/>
  <c r="BH23" i="154"/>
  <c r="AR17" i="157"/>
  <c r="AR44" i="157" s="1"/>
  <c r="AR17" i="155"/>
  <c r="AR44" i="155" s="1"/>
  <c r="AR17" i="156"/>
  <c r="AR44" i="156" s="1"/>
  <c r="AR17" i="158"/>
  <c r="AR44" i="158" s="1"/>
  <c r="Y14" i="156"/>
  <c r="Y41" i="156" s="1"/>
  <c r="Y14" i="158"/>
  <c r="Y41" i="158" s="1"/>
  <c r="Y14" i="157"/>
  <c r="Y41" i="157" s="1"/>
  <c r="Y14" i="155"/>
  <c r="Y41" i="155" s="1"/>
  <c r="DR15" i="157"/>
  <c r="DR42" i="157" s="1"/>
  <c r="DR15" i="155"/>
  <c r="DR42" i="155" s="1"/>
  <c r="DR15" i="156"/>
  <c r="DR42" i="156" s="1"/>
  <c r="DR15" i="158"/>
  <c r="DR42" i="158" s="1"/>
  <c r="EW15" i="138"/>
  <c r="EW42" i="138" s="1"/>
  <c r="EW15" i="137"/>
  <c r="EW42" i="137" s="1"/>
  <c r="EW15" i="136"/>
  <c r="EW15" i="119"/>
  <c r="EW42" i="119" s="1"/>
  <c r="EW15" i="118"/>
  <c r="EW42" i="118" s="1"/>
  <c r="EW15" i="94"/>
  <c r="EW15" i="95"/>
  <c r="EW15" i="135"/>
  <c r="CV12" i="156"/>
  <c r="CV39" i="156" s="1"/>
  <c r="CV12" i="158"/>
  <c r="CV39" i="158" s="1"/>
  <c r="CV12" i="155"/>
  <c r="CV39" i="155" s="1"/>
  <c r="CV12" i="157"/>
  <c r="CV39" i="157" s="1"/>
  <c r="EO18" i="137"/>
  <c r="EO45" i="137" s="1"/>
  <c r="EO18" i="95"/>
  <c r="EO18" i="135"/>
  <c r="EO18" i="136"/>
  <c r="EO18" i="94"/>
  <c r="EO18" i="138"/>
  <c r="EO45" i="138" s="1"/>
  <c r="EO18" i="119"/>
  <c r="EO45" i="119" s="1"/>
  <c r="EO18" i="118"/>
  <c r="EO45" i="118" s="1"/>
  <c r="DR18" i="154"/>
  <c r="DL12" i="138"/>
  <c r="DL39" i="138" s="1"/>
  <c r="DL12" i="119"/>
  <c r="DL39" i="119" s="1"/>
  <c r="DL12" i="135"/>
  <c r="DL12" i="136"/>
  <c r="DL12" i="94"/>
  <c r="DL12" i="95"/>
  <c r="DL12" i="118"/>
  <c r="DL39" i="118" s="1"/>
  <c r="DL12" i="137"/>
  <c r="DL39" i="137" s="1"/>
  <c r="CO12" i="154"/>
  <c r="EZ15" i="138"/>
  <c r="EZ42" i="138" s="1"/>
  <c r="EZ15" i="118"/>
  <c r="EZ42" i="118" s="1"/>
  <c r="EZ15" i="95"/>
  <c r="EZ15" i="137"/>
  <c r="EZ42" i="137" s="1"/>
  <c r="EZ15" i="94"/>
  <c r="EZ15" i="135"/>
  <c r="EZ15" i="136"/>
  <c r="EZ15" i="119"/>
  <c r="EZ42" i="119" s="1"/>
  <c r="CM29" i="158"/>
  <c r="CM56" i="158" s="1"/>
  <c r="CM29" i="155"/>
  <c r="CM56" i="155" s="1"/>
  <c r="CM29" i="156"/>
  <c r="CM56" i="156" s="1"/>
  <c r="CM29" i="157"/>
  <c r="CM56" i="157" s="1"/>
  <c r="EB21" i="138"/>
  <c r="EB48" i="138" s="1"/>
  <c r="EB21" i="137"/>
  <c r="EB48" i="137" s="1"/>
  <c r="EB21" i="119"/>
  <c r="EB48" i="119" s="1"/>
  <c r="EB21" i="118"/>
  <c r="EB48" i="118" s="1"/>
  <c r="EB21" i="136"/>
  <c r="EB21" i="135"/>
  <c r="EB21" i="94"/>
  <c r="EB21" i="95"/>
  <c r="DE21" i="154"/>
  <c r="CK25" i="138"/>
  <c r="CK52" i="138" s="1"/>
  <c r="CK25" i="137"/>
  <c r="CK52" i="137" s="1"/>
  <c r="CK25" i="118"/>
  <c r="CK52" i="118" s="1"/>
  <c r="CK25" i="136"/>
  <c r="BN25" i="154"/>
  <c r="CK25" i="135"/>
  <c r="CK25" i="95"/>
  <c r="CK25" i="119"/>
  <c r="CK52" i="119" s="1"/>
  <c r="CK25" i="94"/>
  <c r="BR21" i="137"/>
  <c r="BR48" i="137" s="1"/>
  <c r="BR21" i="138"/>
  <c r="BR48" i="138" s="1"/>
  <c r="BR21" i="119"/>
  <c r="BR48" i="119" s="1"/>
  <c r="BR21" i="135"/>
  <c r="BR21" i="118"/>
  <c r="BR48" i="118" s="1"/>
  <c r="BR21" i="136"/>
  <c r="BR21" i="94"/>
  <c r="AU21" i="154"/>
  <c r="BR21" i="95"/>
  <c r="ED18" i="118"/>
  <c r="ED45" i="118" s="1"/>
  <c r="ED18" i="138"/>
  <c r="ED45" i="138" s="1"/>
  <c r="ED18" i="137"/>
  <c r="ED45" i="137" s="1"/>
  <c r="ED18" i="119"/>
  <c r="ED45" i="119" s="1"/>
  <c r="ED18" i="94"/>
  <c r="ED18" i="135"/>
  <c r="ED18" i="136"/>
  <c r="ED18" i="95"/>
  <c r="DG18" i="154"/>
  <c r="DC23" i="119"/>
  <c r="DC50" i="119" s="1"/>
  <c r="DC23" i="94"/>
  <c r="DC23" i="95"/>
  <c r="DC23" i="118"/>
  <c r="DC50" i="118" s="1"/>
  <c r="DC23" i="137"/>
  <c r="DC50" i="137" s="1"/>
  <c r="CF23" i="154"/>
  <c r="DC23" i="136"/>
  <c r="DC23" i="135"/>
  <c r="DC23" i="138"/>
  <c r="DC50" i="138" s="1"/>
  <c r="CG17" i="157"/>
  <c r="CG44" i="157" s="1"/>
  <c r="CG17" i="155"/>
  <c r="CG44" i="155" s="1"/>
  <c r="CG17" i="156"/>
  <c r="CG44" i="156" s="1"/>
  <c r="CG17" i="158"/>
  <c r="CG44" i="158" s="1"/>
  <c r="CN18" i="156"/>
  <c r="CN45" i="156" s="1"/>
  <c r="CN18" i="158"/>
  <c r="CN45" i="158" s="1"/>
  <c r="CN18" i="155"/>
  <c r="CN45" i="155" s="1"/>
  <c r="CN18" i="157"/>
  <c r="CN45" i="157" s="1"/>
  <c r="FE25" i="137"/>
  <c r="FE52" i="137" s="1"/>
  <c r="FE25" i="118"/>
  <c r="FE52" i="118" s="1"/>
  <c r="FE25" i="119"/>
  <c r="FE52" i="119" s="1"/>
  <c r="FE25" i="135"/>
  <c r="FE25" i="136"/>
  <c r="FE25" i="95"/>
  <c r="FE25" i="138"/>
  <c r="FE52" i="138" s="1"/>
  <c r="FE25" i="94"/>
  <c r="BY9" i="156"/>
  <c r="BY36" i="156" s="1"/>
  <c r="BY9" i="155"/>
  <c r="BY36" i="155" s="1"/>
  <c r="BY9" i="157"/>
  <c r="BY36" i="157" s="1"/>
  <c r="BY9" i="158"/>
  <c r="BY36" i="158" s="1"/>
  <c r="EL12" i="138"/>
  <c r="EL39" i="138" s="1"/>
  <c r="EL12" i="137"/>
  <c r="EL39" i="137" s="1"/>
  <c r="EL12" i="118"/>
  <c r="EL39" i="118" s="1"/>
  <c r="EL12" i="136"/>
  <c r="EL12" i="94"/>
  <c r="DO12" i="154"/>
  <c r="EL12" i="119"/>
  <c r="EL39" i="119" s="1"/>
  <c r="EL12" i="135"/>
  <c r="EL12" i="95"/>
  <c r="FB18" i="118"/>
  <c r="FB45" i="118" s="1"/>
  <c r="FB18" i="95"/>
  <c r="FB18" i="138"/>
  <c r="FB45" i="138" s="1"/>
  <c r="FB18" i="119"/>
  <c r="FB45" i="119" s="1"/>
  <c r="FB18" i="135"/>
  <c r="FB18" i="136"/>
  <c r="FB18" i="137"/>
  <c r="FB45" i="137" s="1"/>
  <c r="FB18" i="94"/>
  <c r="DC25" i="157"/>
  <c r="DC52" i="157" s="1"/>
  <c r="DC25" i="155"/>
  <c r="DC52" i="155" s="1"/>
  <c r="DC25" i="156"/>
  <c r="DC52" i="156" s="1"/>
  <c r="DC25" i="158"/>
  <c r="DC52" i="158" s="1"/>
  <c r="CT9" i="157"/>
  <c r="CT36" i="157" s="1"/>
  <c r="CT9" i="156"/>
  <c r="CT36" i="156" s="1"/>
  <c r="CT9" i="155"/>
  <c r="CT36" i="155" s="1"/>
  <c r="CT9" i="158"/>
  <c r="CT36" i="158" s="1"/>
  <c r="AF25" i="158"/>
  <c r="AF52" i="158" s="1"/>
  <c r="AF25" i="157"/>
  <c r="AF52" i="157" s="1"/>
  <c r="AF25" i="156"/>
  <c r="AF52" i="156" s="1"/>
  <c r="AF25" i="155"/>
  <c r="AF52" i="155" s="1"/>
  <c r="BH12" i="119"/>
  <c r="BH39" i="119" s="1"/>
  <c r="BH12" i="137"/>
  <c r="BH39" i="137" s="1"/>
  <c r="BH12" i="135"/>
  <c r="BH12" i="118"/>
  <c r="BH39" i="118" s="1"/>
  <c r="BH12" i="95"/>
  <c r="AK12" i="154"/>
  <c r="BH12" i="136"/>
  <c r="BH12" i="94"/>
  <c r="BH12" i="138"/>
  <c r="BH39" i="138" s="1"/>
  <c r="AO23" i="157"/>
  <c r="AO50" i="157" s="1"/>
  <c r="AO23" i="156"/>
  <c r="AO50" i="156" s="1"/>
  <c r="AO23" i="158"/>
  <c r="AO50" i="158" s="1"/>
  <c r="AO23" i="155"/>
  <c r="AO50" i="155" s="1"/>
  <c r="AJ9" i="156"/>
  <c r="AJ36" i="156" s="1"/>
  <c r="AJ9" i="158"/>
  <c r="AJ36" i="158" s="1"/>
  <c r="AJ9" i="155"/>
  <c r="AJ36" i="155" s="1"/>
  <c r="AJ9" i="157"/>
  <c r="AJ36" i="157" s="1"/>
  <c r="X8" i="156"/>
  <c r="X35" i="156" s="1"/>
  <c r="X8" i="158"/>
  <c r="X35" i="158" s="1"/>
  <c r="X8" i="155"/>
  <c r="X35" i="155" s="1"/>
  <c r="X8" i="157"/>
  <c r="X35" i="157" s="1"/>
  <c r="DB15" i="157"/>
  <c r="DB42" i="157" s="1"/>
  <c r="DB15" i="156"/>
  <c r="DB42" i="156" s="1"/>
  <c r="DB15" i="155"/>
  <c r="DB42" i="155" s="1"/>
  <c r="DB15" i="158"/>
  <c r="DB42" i="158" s="1"/>
  <c r="DU18" i="137"/>
  <c r="DU45" i="137" s="1"/>
  <c r="DU18" i="94"/>
  <c r="DU18" i="118"/>
  <c r="DU45" i="118" s="1"/>
  <c r="CX18" i="154"/>
  <c r="DU18" i="95"/>
  <c r="DU18" i="138"/>
  <c r="DU45" i="138" s="1"/>
  <c r="DU18" i="135"/>
  <c r="DU18" i="136"/>
  <c r="DU18" i="119"/>
  <c r="DU45" i="119" s="1"/>
  <c r="EJ12" i="137"/>
  <c r="EJ39" i="137" s="1"/>
  <c r="EJ12" i="119"/>
  <c r="EJ39" i="119" s="1"/>
  <c r="EJ12" i="118"/>
  <c r="EJ39" i="118" s="1"/>
  <c r="EJ12" i="136"/>
  <c r="EJ12" i="138"/>
  <c r="EJ39" i="138" s="1"/>
  <c r="EJ12" i="94"/>
  <c r="EJ12" i="135"/>
  <c r="DM12" i="154"/>
  <c r="EJ12" i="95"/>
  <c r="BG21" i="138"/>
  <c r="BG48" i="138" s="1"/>
  <c r="BG21" i="137"/>
  <c r="BG48" i="137" s="1"/>
  <c r="BG21" i="119"/>
  <c r="BG48" i="119" s="1"/>
  <c r="BG21" i="118"/>
  <c r="BG48" i="118" s="1"/>
  <c r="BG21" i="95"/>
  <c r="BG21" i="135"/>
  <c r="BG21" i="136"/>
  <c r="BG21" i="94"/>
  <c r="AJ21" i="154"/>
  <c r="DL17" i="158"/>
  <c r="DL44" i="158" s="1"/>
  <c r="DL17" i="157"/>
  <c r="DL44" i="157" s="1"/>
  <c r="DL17" i="155"/>
  <c r="DL44" i="155" s="1"/>
  <c r="DL17" i="156"/>
  <c r="DL44" i="156" s="1"/>
  <c r="CN27" i="157"/>
  <c r="CN54" i="157" s="1"/>
  <c r="CN27" i="156"/>
  <c r="CN54" i="156" s="1"/>
  <c r="CN27" i="158"/>
  <c r="CN54" i="158" s="1"/>
  <c r="CN27" i="155"/>
  <c r="CN54" i="155" s="1"/>
  <c r="DB27" i="138"/>
  <c r="DB54" i="138" s="1"/>
  <c r="DB27" i="119"/>
  <c r="DB54" i="119" s="1"/>
  <c r="DB27" i="135"/>
  <c r="DB27" i="118"/>
  <c r="DB54" i="118" s="1"/>
  <c r="DB27" i="136"/>
  <c r="DB27" i="137"/>
  <c r="DB54" i="137" s="1"/>
  <c r="CE27" i="154"/>
  <c r="DB27" i="94"/>
  <c r="DB27" i="95"/>
  <c r="BD29" i="156"/>
  <c r="BD56" i="156" s="1"/>
  <c r="BD29" i="158"/>
  <c r="BD56" i="158" s="1"/>
  <c r="BD29" i="157"/>
  <c r="BD56" i="157" s="1"/>
  <c r="BD29" i="155"/>
  <c r="BD56" i="155" s="1"/>
  <c r="AP27" i="155"/>
  <c r="AP54" i="155" s="1"/>
  <c r="AP27" i="156"/>
  <c r="AP54" i="156" s="1"/>
  <c r="AP27" i="157"/>
  <c r="AP54" i="157" s="1"/>
  <c r="AP27" i="158"/>
  <c r="AP54" i="158" s="1"/>
  <c r="AT20" i="157"/>
  <c r="AT47" i="157" s="1"/>
  <c r="AT20" i="156"/>
  <c r="AT47" i="156" s="1"/>
  <c r="AT20" i="155"/>
  <c r="AT47" i="155" s="1"/>
  <c r="AT20" i="158"/>
  <c r="AT47" i="158" s="1"/>
  <c r="CH18" i="156"/>
  <c r="CH45" i="156" s="1"/>
  <c r="CH18" i="158"/>
  <c r="CH45" i="158" s="1"/>
  <c r="CH18" i="155"/>
  <c r="CH45" i="155" s="1"/>
  <c r="CH18" i="157"/>
  <c r="CH45" i="157" s="1"/>
  <c r="DD29" i="118"/>
  <c r="DD56" i="118" s="1"/>
  <c r="DD29" i="138"/>
  <c r="DD56" i="138" s="1"/>
  <c r="DD29" i="137"/>
  <c r="DD56" i="137" s="1"/>
  <c r="DD29" i="119"/>
  <c r="DD56" i="119" s="1"/>
  <c r="CG29" i="154"/>
  <c r="DD29" i="94"/>
  <c r="DD29" i="135"/>
  <c r="DD29" i="136"/>
  <c r="DD29" i="95"/>
  <c r="DH14" i="155"/>
  <c r="DH41" i="155" s="1"/>
  <c r="DH14" i="156"/>
  <c r="DH41" i="156" s="1"/>
  <c r="DH14" i="158"/>
  <c r="DH41" i="158" s="1"/>
  <c r="DH14" i="157"/>
  <c r="DH41" i="157" s="1"/>
  <c r="BM25" i="155"/>
  <c r="BM52" i="155" s="1"/>
  <c r="BM25" i="157"/>
  <c r="BM52" i="157" s="1"/>
  <c r="BM25" i="156"/>
  <c r="BM52" i="156" s="1"/>
  <c r="BM25" i="158"/>
  <c r="BM52" i="158" s="1"/>
  <c r="BV18" i="137"/>
  <c r="BV45" i="137" s="1"/>
  <c r="BV18" i="119"/>
  <c r="BV45" i="119" s="1"/>
  <c r="BV18" i="118"/>
  <c r="BV45" i="118" s="1"/>
  <c r="BV18" i="135"/>
  <c r="BV18" i="138"/>
  <c r="BV45" i="138" s="1"/>
  <c r="AY18" i="154"/>
  <c r="BV18" i="136"/>
  <c r="BV18" i="95"/>
  <c r="BV18" i="94"/>
  <c r="DJ14" i="155"/>
  <c r="DJ41" i="155" s="1"/>
  <c r="DJ14" i="157"/>
  <c r="DJ41" i="157" s="1"/>
  <c r="DJ14" i="156"/>
  <c r="DJ41" i="156" s="1"/>
  <c r="DJ14" i="158"/>
  <c r="DJ41" i="158" s="1"/>
  <c r="BK21" i="157"/>
  <c r="BK48" i="157" s="1"/>
  <c r="BK21" i="158"/>
  <c r="BK48" i="158" s="1"/>
  <c r="BK21" i="155"/>
  <c r="BK48" i="155" s="1"/>
  <c r="BK21" i="156"/>
  <c r="BK48" i="156" s="1"/>
  <c r="EV12" i="137"/>
  <c r="EV39" i="137" s="1"/>
  <c r="EV12" i="138"/>
  <c r="EV39" i="138" s="1"/>
  <c r="EV12" i="135"/>
  <c r="EV12" i="119"/>
  <c r="EV39" i="119" s="1"/>
  <c r="EV12" i="118"/>
  <c r="EV39" i="118" s="1"/>
  <c r="EV12" i="136"/>
  <c r="EV12" i="94"/>
  <c r="EV12" i="95"/>
  <c r="CV20" i="155"/>
  <c r="CV47" i="155" s="1"/>
  <c r="CV20" i="158"/>
  <c r="CV47" i="158" s="1"/>
  <c r="CV20" i="157"/>
  <c r="CV47" i="157" s="1"/>
  <c r="CV20" i="156"/>
  <c r="CV47" i="156" s="1"/>
  <c r="DK29" i="156"/>
  <c r="DK56" i="156" s="1"/>
  <c r="DK29" i="155"/>
  <c r="DK56" i="155" s="1"/>
  <c r="DK29" i="157"/>
  <c r="DK56" i="157" s="1"/>
  <c r="DK29" i="158"/>
  <c r="DK56" i="158" s="1"/>
  <c r="CN18" i="138"/>
  <c r="CN45" i="138" s="1"/>
  <c r="CN18" i="137"/>
  <c r="CN45" i="137" s="1"/>
  <c r="CN18" i="119"/>
  <c r="CN45" i="119" s="1"/>
  <c r="CN18" i="135"/>
  <c r="CN18" i="118"/>
  <c r="CN45" i="118" s="1"/>
  <c r="BQ18" i="154"/>
  <c r="CN18" i="95"/>
  <c r="CN18" i="136"/>
  <c r="CN18" i="94"/>
  <c r="BY11" i="156"/>
  <c r="BY38" i="156" s="1"/>
  <c r="BY11" i="158"/>
  <c r="BY38" i="158" s="1"/>
  <c r="BY11" i="157"/>
  <c r="BY38" i="157" s="1"/>
  <c r="BY11" i="155"/>
  <c r="BY38" i="155" s="1"/>
  <c r="CT12" i="118"/>
  <c r="CT39" i="118" s="1"/>
  <c r="CT12" i="138"/>
  <c r="CT39" i="138" s="1"/>
  <c r="CT12" i="119"/>
  <c r="CT39" i="119" s="1"/>
  <c r="CT12" i="135"/>
  <c r="CT12" i="137"/>
  <c r="CT39" i="137" s="1"/>
  <c r="CT12" i="95"/>
  <c r="CT12" i="136"/>
  <c r="BW12" i="154"/>
  <c r="CT12" i="94"/>
  <c r="BF11" i="155"/>
  <c r="BF38" i="155" s="1"/>
  <c r="BF11" i="158"/>
  <c r="BF38" i="158" s="1"/>
  <c r="BF11" i="156"/>
  <c r="BF38" i="156" s="1"/>
  <c r="BF11" i="157"/>
  <c r="BF38" i="157" s="1"/>
  <c r="CZ21" i="118"/>
  <c r="CZ48" i="118" s="1"/>
  <c r="CZ21" i="137"/>
  <c r="CZ48" i="137" s="1"/>
  <c r="CZ21" i="138"/>
  <c r="CZ48" i="138" s="1"/>
  <c r="CZ21" i="119"/>
  <c r="CZ48" i="119" s="1"/>
  <c r="CZ21" i="136"/>
  <c r="CZ21" i="95"/>
  <c r="CC21" i="154"/>
  <c r="CZ21" i="135"/>
  <c r="CZ21" i="94"/>
  <c r="BB12" i="156"/>
  <c r="BB39" i="156" s="1"/>
  <c r="BB12" i="157"/>
  <c r="BB39" i="157" s="1"/>
  <c r="BB12" i="155"/>
  <c r="BB39" i="155" s="1"/>
  <c r="BB12" i="158"/>
  <c r="BB39" i="158" s="1"/>
  <c r="DA14" i="156"/>
  <c r="DA41" i="156" s="1"/>
  <c r="DA14" i="158"/>
  <c r="DA41" i="158" s="1"/>
  <c r="DA14" i="155"/>
  <c r="DA41" i="155" s="1"/>
  <c r="DA14" i="157"/>
  <c r="DA41" i="157" s="1"/>
  <c r="DX15" i="138"/>
  <c r="DX42" i="138" s="1"/>
  <c r="DX15" i="137"/>
  <c r="DX42" i="137" s="1"/>
  <c r="DX15" i="118"/>
  <c r="DX42" i="118" s="1"/>
  <c r="DX15" i="119"/>
  <c r="DX42" i="119" s="1"/>
  <c r="DX15" i="135"/>
  <c r="DX15" i="136"/>
  <c r="DA15" i="154"/>
  <c r="DX15" i="94"/>
  <c r="DX15" i="95"/>
  <c r="CL11" i="155"/>
  <c r="CL38" i="155" s="1"/>
  <c r="CL11" i="156"/>
  <c r="CL38" i="156" s="1"/>
  <c r="CL11" i="157"/>
  <c r="CL38" i="157" s="1"/>
  <c r="CL11" i="158"/>
  <c r="CL38" i="158" s="1"/>
  <c r="CV18" i="156"/>
  <c r="CV45" i="156" s="1"/>
  <c r="CV18" i="157"/>
  <c r="CV45" i="157" s="1"/>
  <c r="CV18" i="155"/>
  <c r="CV45" i="155" s="1"/>
  <c r="CV18" i="158"/>
  <c r="CV45" i="158" s="1"/>
  <c r="DO18" i="156"/>
  <c r="DO45" i="156" s="1"/>
  <c r="DO18" i="158"/>
  <c r="DO45" i="158" s="1"/>
  <c r="DO18" i="155"/>
  <c r="DO45" i="155" s="1"/>
  <c r="DO18" i="157"/>
  <c r="DO45" i="157" s="1"/>
  <c r="BG29" i="157"/>
  <c r="BG56" i="157" s="1"/>
  <c r="BG29" i="155"/>
  <c r="BG56" i="155" s="1"/>
  <c r="BG29" i="158"/>
  <c r="BG56" i="158" s="1"/>
  <c r="BG29" i="156"/>
  <c r="BG56" i="156" s="1"/>
  <c r="BS29" i="155"/>
  <c r="BS56" i="155" s="1"/>
  <c r="BS29" i="157"/>
  <c r="BS56" i="157" s="1"/>
  <c r="BS29" i="158"/>
  <c r="BS56" i="158" s="1"/>
  <c r="BS29" i="156"/>
  <c r="BS56" i="156" s="1"/>
  <c r="CT23" i="119"/>
  <c r="CT50" i="119" s="1"/>
  <c r="CT23" i="94"/>
  <c r="CT23" i="137"/>
  <c r="CT50" i="137" s="1"/>
  <c r="CT23" i="138"/>
  <c r="CT50" i="138" s="1"/>
  <c r="CT23" i="95"/>
  <c r="CT23" i="136"/>
  <c r="CT23" i="135"/>
  <c r="CT23" i="118"/>
  <c r="CT50" i="118" s="1"/>
  <c r="BW23" i="154"/>
  <c r="AT14" i="155"/>
  <c r="AT41" i="155" s="1"/>
  <c r="AT14" i="157"/>
  <c r="AT41" i="157" s="1"/>
  <c r="AT14" i="156"/>
  <c r="AT41" i="156" s="1"/>
  <c r="AT14" i="158"/>
  <c r="AT41" i="158" s="1"/>
  <c r="AY17" i="54"/>
  <c r="AY17" i="137"/>
  <c r="AY44" i="137" s="1"/>
  <c r="AY17" i="138"/>
  <c r="AY44" i="138" s="1"/>
  <c r="AY17" i="118"/>
  <c r="AY44" i="118" s="1"/>
  <c r="AY17" i="135"/>
  <c r="AY17" i="119"/>
  <c r="AY44" i="119" s="1"/>
  <c r="AY17" i="95"/>
  <c r="AB17" i="154"/>
  <c r="AY17" i="136"/>
  <c r="AY17" i="94"/>
  <c r="AO12" i="155"/>
  <c r="AO39" i="155" s="1"/>
  <c r="AO12" i="157"/>
  <c r="AO39" i="157" s="1"/>
  <c r="AO12" i="158"/>
  <c r="AO39" i="158" s="1"/>
  <c r="AO12" i="156"/>
  <c r="AO39" i="156" s="1"/>
  <c r="CE12" i="138"/>
  <c r="CE39" i="138" s="1"/>
  <c r="CE12" i="94"/>
  <c r="CE12" i="119"/>
  <c r="CE39" i="119" s="1"/>
  <c r="CE12" i="95"/>
  <c r="CE12" i="135"/>
  <c r="BH12" i="154"/>
  <c r="CE12" i="118"/>
  <c r="CE39" i="118" s="1"/>
  <c r="CE12" i="137"/>
  <c r="CE39" i="137" s="1"/>
  <c r="CE12" i="136"/>
  <c r="BI15" i="138"/>
  <c r="BI42" i="138" s="1"/>
  <c r="BI15" i="136"/>
  <c r="BI15" i="118"/>
  <c r="BI42" i="118" s="1"/>
  <c r="BI15" i="94"/>
  <c r="BI15" i="95"/>
  <c r="BI15" i="137"/>
  <c r="BI42" i="137" s="1"/>
  <c r="AL15" i="154"/>
  <c r="BI15" i="119"/>
  <c r="BI42" i="119" s="1"/>
  <c r="BI15" i="135"/>
  <c r="BF25" i="118"/>
  <c r="BF52" i="118" s="1"/>
  <c r="BF25" i="137"/>
  <c r="BF52" i="137" s="1"/>
  <c r="BF25" i="95"/>
  <c r="BF25" i="94"/>
  <c r="BF25" i="136"/>
  <c r="BF25" i="135"/>
  <c r="BF25" i="138"/>
  <c r="BF52" i="138" s="1"/>
  <c r="BF25" i="119"/>
  <c r="BF52" i="119" s="1"/>
  <c r="AI25" i="154"/>
  <c r="AH17" i="158"/>
  <c r="AH44" i="158" s="1"/>
  <c r="AH17" i="157"/>
  <c r="AH44" i="157" s="1"/>
  <c r="AH17" i="155"/>
  <c r="AH44" i="155" s="1"/>
  <c r="AH17" i="156"/>
  <c r="AH44" i="156" s="1"/>
  <c r="CU23" i="156"/>
  <c r="CU50" i="156" s="1"/>
  <c r="CU23" i="158"/>
  <c r="CU50" i="158" s="1"/>
  <c r="CU23" i="155"/>
  <c r="CU50" i="155" s="1"/>
  <c r="CU23" i="157"/>
  <c r="CU50" i="157" s="1"/>
  <c r="CK18" i="95"/>
  <c r="CK18" i="135"/>
  <c r="CK18" i="136"/>
  <c r="CK18" i="94"/>
  <c r="CK18" i="137"/>
  <c r="CK45" i="137" s="1"/>
  <c r="CK18" i="118"/>
  <c r="CK45" i="118" s="1"/>
  <c r="CK18" i="119"/>
  <c r="CK45" i="119" s="1"/>
  <c r="BN18" i="154"/>
  <c r="CK18" i="138"/>
  <c r="CK45" i="138" s="1"/>
  <c r="AX29" i="155"/>
  <c r="AX56" i="155" s="1"/>
  <c r="AS18" i="138"/>
  <c r="AS45" i="138" s="1"/>
  <c r="AS18" i="136"/>
  <c r="AS18" i="94"/>
  <c r="AS18" i="119"/>
  <c r="AS45" i="119" s="1"/>
  <c r="AS18" i="137"/>
  <c r="AS45" i="137" s="1"/>
  <c r="AS18" i="95"/>
  <c r="AS18" i="118"/>
  <c r="AS45" i="118" s="1"/>
  <c r="AS18" i="135"/>
  <c r="V18" i="154"/>
  <c r="CC18" i="95"/>
  <c r="CC18" i="135"/>
  <c r="CC18" i="136"/>
  <c r="CC18" i="94"/>
  <c r="CC18" i="137"/>
  <c r="CC45" i="137" s="1"/>
  <c r="CC18" i="119"/>
  <c r="CC45" i="119" s="1"/>
  <c r="CC18" i="118"/>
  <c r="CC45" i="118" s="1"/>
  <c r="CC18" i="138"/>
  <c r="CC45" i="138" s="1"/>
  <c r="BF18" i="154"/>
  <c r="DY18" i="138"/>
  <c r="DY45" i="138" s="1"/>
  <c r="DY18" i="137"/>
  <c r="DY45" i="137" s="1"/>
  <c r="DY18" i="119"/>
  <c r="DY45" i="119" s="1"/>
  <c r="DY18" i="95"/>
  <c r="DY18" i="135"/>
  <c r="DY18" i="136"/>
  <c r="DY18" i="94"/>
  <c r="DY18" i="118"/>
  <c r="DY45" i="118" s="1"/>
  <c r="DB18" i="154"/>
  <c r="DO21" i="138"/>
  <c r="DO48" i="138" s="1"/>
  <c r="DO21" i="137"/>
  <c r="DO48" i="137" s="1"/>
  <c r="DO21" i="94"/>
  <c r="CR21" i="154"/>
  <c r="DO21" i="135"/>
  <c r="DO21" i="136"/>
  <c r="DO21" i="119"/>
  <c r="DO48" i="119" s="1"/>
  <c r="DO21" i="95"/>
  <c r="DO21" i="118"/>
  <c r="DO48" i="118" s="1"/>
  <c r="AU17" i="156"/>
  <c r="AU44" i="156" s="1"/>
  <c r="AU17" i="158"/>
  <c r="AU44" i="158" s="1"/>
  <c r="AU17" i="155"/>
  <c r="AU44" i="155" s="1"/>
  <c r="AU17" i="157"/>
  <c r="AU44" i="157" s="1"/>
  <c r="BA17" i="157"/>
  <c r="BA44" i="157" s="1"/>
  <c r="BA17" i="156"/>
  <c r="BA44" i="156" s="1"/>
  <c r="BA17" i="155"/>
  <c r="BA44" i="155" s="1"/>
  <c r="BA17" i="158"/>
  <c r="BA44" i="158" s="1"/>
  <c r="X17" i="157"/>
  <c r="X44" i="157" s="1"/>
  <c r="X17" i="156"/>
  <c r="X44" i="156" s="1"/>
  <c r="X17" i="155"/>
  <c r="X44" i="155" s="1"/>
  <c r="X17" i="158"/>
  <c r="X44" i="158" s="1"/>
  <c r="DH20" i="158"/>
  <c r="DH47" i="158" s="1"/>
  <c r="DH20" i="157"/>
  <c r="DH47" i="157" s="1"/>
  <c r="DH20" i="155"/>
  <c r="DH47" i="155" s="1"/>
  <c r="DH20" i="156"/>
  <c r="DH47" i="156" s="1"/>
  <c r="EE21" i="95"/>
  <c r="EE21" i="137"/>
  <c r="EE48" i="137" s="1"/>
  <c r="EE21" i="118"/>
  <c r="EE48" i="118" s="1"/>
  <c r="EE21" i="135"/>
  <c r="EE21" i="94"/>
  <c r="EE21" i="119"/>
  <c r="EE48" i="119" s="1"/>
  <c r="DH21" i="154"/>
  <c r="EE21" i="138"/>
  <c r="EE48" i="138" s="1"/>
  <c r="EE21" i="136"/>
  <c r="CS11" i="158"/>
  <c r="CS38" i="158" s="1"/>
  <c r="CS11" i="157"/>
  <c r="CS38" i="157" s="1"/>
  <c r="CS11" i="155"/>
  <c r="CS38" i="155" s="1"/>
  <c r="CS11" i="156"/>
  <c r="CS38" i="156" s="1"/>
  <c r="AV27" i="155"/>
  <c r="AV54" i="155" s="1"/>
  <c r="AV27" i="158"/>
  <c r="AV54" i="158" s="1"/>
  <c r="AV27" i="156"/>
  <c r="AV54" i="156" s="1"/>
  <c r="AV27" i="157"/>
  <c r="AV54" i="157" s="1"/>
  <c r="AG18" i="155"/>
  <c r="AG45" i="155" s="1"/>
  <c r="AG18" i="157"/>
  <c r="AG45" i="157" s="1"/>
  <c r="AG18" i="156"/>
  <c r="AG45" i="156" s="1"/>
  <c r="AG18" i="158"/>
  <c r="AG45" i="158" s="1"/>
  <c r="DP20" i="155"/>
  <c r="DP47" i="155" s="1"/>
  <c r="DP20" i="156"/>
  <c r="DP47" i="156" s="1"/>
  <c r="DP20" i="158"/>
  <c r="DP47" i="158" s="1"/>
  <c r="DP20" i="157"/>
  <c r="DP47" i="157" s="1"/>
  <c r="CN12" i="119"/>
  <c r="CN39" i="119" s="1"/>
  <c r="CN12" i="94"/>
  <c r="CN12" i="138"/>
  <c r="CN39" i="138" s="1"/>
  <c r="CN12" i="137"/>
  <c r="CN39" i="137" s="1"/>
  <c r="CN12" i="118"/>
  <c r="CN39" i="118" s="1"/>
  <c r="CN12" i="136"/>
  <c r="CN12" i="135"/>
  <c r="BQ12" i="154"/>
  <c r="CN12" i="95"/>
  <c r="BL9" i="155"/>
  <c r="BL36" i="155" s="1"/>
  <c r="BL9" i="157"/>
  <c r="BL36" i="157" s="1"/>
  <c r="BL9" i="156"/>
  <c r="BL36" i="156" s="1"/>
  <c r="BL9" i="158"/>
  <c r="BL36" i="158" s="1"/>
  <c r="CD12" i="118"/>
  <c r="CD39" i="118" s="1"/>
  <c r="CD12" i="138"/>
  <c r="CD39" i="138" s="1"/>
  <c r="CD12" i="95"/>
  <c r="CD12" i="119"/>
  <c r="CD39" i="119" s="1"/>
  <c r="BG12" i="154"/>
  <c r="CD12" i="94"/>
  <c r="CD12" i="137"/>
  <c r="CD39" i="137" s="1"/>
  <c r="CD12" i="136"/>
  <c r="CD12" i="135"/>
  <c r="AT27" i="95"/>
  <c r="AT27" i="135"/>
  <c r="AT27" i="136"/>
  <c r="AT27" i="94"/>
  <c r="AT27" i="119"/>
  <c r="AT54" i="119" s="1"/>
  <c r="AT27" i="118"/>
  <c r="AT54" i="118" s="1"/>
  <c r="W27" i="154"/>
  <c r="AT27" i="137"/>
  <c r="AT54" i="137" s="1"/>
  <c r="AT27" i="138"/>
  <c r="AT54" i="138" s="1"/>
  <c r="FG15" i="119"/>
  <c r="FG42" i="119" s="1"/>
  <c r="FG15" i="118"/>
  <c r="FG42" i="118" s="1"/>
  <c r="FG15" i="135"/>
  <c r="FG15" i="137"/>
  <c r="FG42" i="137" s="1"/>
  <c r="FG15" i="94"/>
  <c r="FG15" i="138"/>
  <c r="FG42" i="138" s="1"/>
  <c r="FG15" i="95"/>
  <c r="FG15" i="136"/>
  <c r="DA17" i="158"/>
  <c r="DA44" i="158" s="1"/>
  <c r="DA17" i="157"/>
  <c r="DA44" i="157" s="1"/>
  <c r="DA17" i="156"/>
  <c r="DA44" i="156" s="1"/>
  <c r="DA17" i="155"/>
  <c r="DA44" i="155" s="1"/>
  <c r="DX18" i="138"/>
  <c r="DX45" i="138" s="1"/>
  <c r="DX18" i="119"/>
  <c r="DX45" i="119" s="1"/>
  <c r="DX18" i="137"/>
  <c r="DX45" i="137" s="1"/>
  <c r="DX18" i="135"/>
  <c r="DX18" i="118"/>
  <c r="DX45" i="118" s="1"/>
  <c r="DX18" i="94"/>
  <c r="DX18" i="95"/>
  <c r="DA18" i="154"/>
  <c r="DX18" i="136"/>
  <c r="BX17" i="157"/>
  <c r="BX44" i="157" s="1"/>
  <c r="BX17" i="158"/>
  <c r="BX44" i="158" s="1"/>
  <c r="BX17" i="155"/>
  <c r="BX44" i="155" s="1"/>
  <c r="BX17" i="156"/>
  <c r="BX44" i="156" s="1"/>
  <c r="CU18" i="138"/>
  <c r="CU45" i="138" s="1"/>
  <c r="CU18" i="136"/>
  <c r="CU18" i="119"/>
  <c r="CU45" i="119" s="1"/>
  <c r="CU18" i="137"/>
  <c r="CU45" i="137" s="1"/>
  <c r="CU18" i="94"/>
  <c r="CU18" i="118"/>
  <c r="CU45" i="118" s="1"/>
  <c r="BX18" i="154"/>
  <c r="CU18" i="95"/>
  <c r="CU18" i="135"/>
  <c r="DK20" i="156"/>
  <c r="DK47" i="156" s="1"/>
  <c r="DK20" i="157"/>
  <c r="DK47" i="157" s="1"/>
  <c r="DK20" i="155"/>
  <c r="DK47" i="155" s="1"/>
  <c r="DK20" i="158"/>
  <c r="DK47" i="158" s="1"/>
  <c r="CM25" i="135"/>
  <c r="CM25" i="118"/>
  <c r="CM52" i="118" s="1"/>
  <c r="CM25" i="136"/>
  <c r="CM25" i="94"/>
  <c r="CM25" i="138"/>
  <c r="CM52" i="138" s="1"/>
  <c r="CM25" i="137"/>
  <c r="CM52" i="137" s="1"/>
  <c r="CM25" i="95"/>
  <c r="CM25" i="119"/>
  <c r="CM52" i="119" s="1"/>
  <c r="BP25" i="154"/>
  <c r="EM12" i="138"/>
  <c r="EM39" i="138" s="1"/>
  <c r="EM12" i="137"/>
  <c r="EM39" i="137" s="1"/>
  <c r="EM12" i="135"/>
  <c r="EM12" i="118"/>
  <c r="EM39" i="118" s="1"/>
  <c r="EM12" i="119"/>
  <c r="EM39" i="119" s="1"/>
  <c r="EM12" i="136"/>
  <c r="EM12" i="94"/>
  <c r="EM12" i="95"/>
  <c r="DP12" i="154"/>
  <c r="BH17" i="158"/>
  <c r="BH44" i="158" s="1"/>
  <c r="BH17" i="155"/>
  <c r="BH44" i="155" s="1"/>
  <c r="BH17" i="157"/>
  <c r="BH44" i="157" s="1"/>
  <c r="BH17" i="156"/>
  <c r="BH44" i="156" s="1"/>
  <c r="CE18" i="138"/>
  <c r="CE45" i="138" s="1"/>
  <c r="CE18" i="137"/>
  <c r="CE45" i="137" s="1"/>
  <c r="CE18" i="119"/>
  <c r="CE45" i="119" s="1"/>
  <c r="CE18" i="135"/>
  <c r="BH18" i="154"/>
  <c r="CE18" i="136"/>
  <c r="CE18" i="94"/>
  <c r="CE18" i="118"/>
  <c r="CE45" i="118" s="1"/>
  <c r="CE18" i="95"/>
  <c r="BJ23" i="158"/>
  <c r="BJ50" i="158" s="1"/>
  <c r="BJ23" i="157"/>
  <c r="BJ50" i="157" s="1"/>
  <c r="BJ23" i="155"/>
  <c r="BJ50" i="155" s="1"/>
  <c r="BJ23" i="156"/>
  <c r="BJ50" i="156" s="1"/>
  <c r="V11" i="158"/>
  <c r="V38" i="158" s="1"/>
  <c r="V11" i="155"/>
  <c r="V38" i="155" s="1"/>
  <c r="V11" i="156"/>
  <c r="V38" i="156" s="1"/>
  <c r="V11" i="157"/>
  <c r="V38" i="157" s="1"/>
  <c r="EW27" i="137"/>
  <c r="EW54" i="137" s="1"/>
  <c r="EW27" i="138"/>
  <c r="EW54" i="138" s="1"/>
  <c r="EW27" i="118"/>
  <c r="EW54" i="118" s="1"/>
  <c r="EW27" i="135"/>
  <c r="EW27" i="136"/>
  <c r="EW27" i="119"/>
  <c r="EW54" i="119" s="1"/>
  <c r="EW27" i="94"/>
  <c r="EW27" i="95"/>
  <c r="EG21" i="137"/>
  <c r="EG48" i="137" s="1"/>
  <c r="EG21" i="94"/>
  <c r="EG21" i="138"/>
  <c r="EG48" i="138" s="1"/>
  <c r="EG21" i="119"/>
  <c r="EG48" i="119" s="1"/>
  <c r="DJ21" i="154"/>
  <c r="EG21" i="136"/>
  <c r="EG21" i="95"/>
  <c r="EG21" i="135"/>
  <c r="EG21" i="118"/>
  <c r="EG48" i="118" s="1"/>
  <c r="CU27" i="118"/>
  <c r="CU54" i="118" s="1"/>
  <c r="CU27" i="95"/>
  <c r="CU27" i="137"/>
  <c r="CU54" i="137" s="1"/>
  <c r="CU27" i="119"/>
  <c r="CU54" i="119" s="1"/>
  <c r="CU27" i="138"/>
  <c r="CU54" i="138" s="1"/>
  <c r="CU27" i="94"/>
  <c r="BX27" i="154"/>
  <c r="CU27" i="135"/>
  <c r="CU27" i="136"/>
  <c r="AP20" i="158"/>
  <c r="AP47" i="158" s="1"/>
  <c r="AP20" i="156"/>
  <c r="AP47" i="156" s="1"/>
  <c r="AP20" i="155"/>
  <c r="AP47" i="155" s="1"/>
  <c r="AP20" i="157"/>
  <c r="AP47" i="157" s="1"/>
  <c r="BW17" i="156"/>
  <c r="BW44" i="156" s="1"/>
  <c r="BW17" i="157"/>
  <c r="BW44" i="157" s="1"/>
  <c r="BW17" i="158"/>
  <c r="BW44" i="158" s="1"/>
  <c r="BW17" i="155"/>
  <c r="BW44" i="155" s="1"/>
  <c r="AJ17" i="155"/>
  <c r="AJ44" i="155" s="1"/>
  <c r="AJ17" i="156"/>
  <c r="AJ44" i="156" s="1"/>
  <c r="AJ17" i="158"/>
  <c r="AJ44" i="158" s="1"/>
  <c r="AJ17" i="157"/>
  <c r="AJ44" i="157" s="1"/>
  <c r="BW27" i="155"/>
  <c r="BW54" i="155" s="1"/>
  <c r="BW27" i="156"/>
  <c r="BW54" i="156" s="1"/>
  <c r="BW27" i="158"/>
  <c r="BW54" i="158" s="1"/>
  <c r="BW27" i="157"/>
  <c r="BW54" i="157" s="1"/>
  <c r="O22" i="54"/>
  <c r="AF10" i="54"/>
  <c r="AU22" i="54"/>
  <c r="AU26" i="54"/>
  <c r="P8" i="54"/>
  <c r="AW26" i="54"/>
  <c r="AW24" i="54"/>
  <c r="AZ28" i="54"/>
  <c r="AZ22" i="54"/>
  <c r="AZ24" i="54"/>
  <c r="AZ26" i="54"/>
  <c r="AQ24" i="54"/>
  <c r="AQ26" i="54"/>
  <c r="AQ22" i="54"/>
  <c r="AQ28" i="54"/>
  <c r="AR28" i="54"/>
  <c r="AR22" i="54"/>
  <c r="AR24" i="54"/>
  <c r="AR26" i="54"/>
  <c r="AX24" i="54"/>
  <c r="AX26" i="54"/>
  <c r="AX22" i="54"/>
  <c r="AX28" i="54"/>
  <c r="AY28" i="54"/>
  <c r="AY24" i="54"/>
  <c r="AY26" i="54"/>
  <c r="AY22" i="54"/>
  <c r="AP28" i="54"/>
  <c r="AP26" i="54"/>
  <c r="AP24" i="54"/>
  <c r="AP22" i="54"/>
  <c r="AD28" i="54"/>
  <c r="N19" i="54"/>
  <c r="AD10" i="54"/>
  <c r="N10" i="54"/>
  <c r="F8" i="54"/>
  <c r="AF28" i="54"/>
  <c r="AE26" i="54"/>
  <c r="H22" i="54"/>
  <c r="AM19" i="54"/>
  <c r="AM10" i="54"/>
  <c r="AE28" i="54"/>
  <c r="AL19" i="54"/>
  <c r="V19" i="54"/>
  <c r="AE16" i="54"/>
  <c r="AE13" i="54"/>
  <c r="N13" i="54"/>
  <c r="AL10" i="54"/>
  <c r="AN8" i="54"/>
  <c r="V8" i="54"/>
  <c r="X28" i="54"/>
  <c r="AF22" i="54"/>
  <c r="AD16" i="54"/>
  <c r="F16" i="54"/>
  <c r="AD13" i="54"/>
  <c r="F10" i="54"/>
  <c r="AM8" i="54"/>
  <c r="O28" i="54"/>
  <c r="O26" i="54"/>
  <c r="V16" i="54"/>
  <c r="V10" i="54"/>
  <c r="N8" i="54"/>
  <c r="N24" i="54" s="1"/>
  <c r="AD19" i="54"/>
  <c r="AL8" i="54"/>
  <c r="F19" i="54"/>
  <c r="AM16" i="54"/>
  <c r="AL16" i="54"/>
  <c r="AK28" i="54"/>
  <c r="AK22" i="54"/>
  <c r="AK26" i="54"/>
  <c r="M28" i="54"/>
  <c r="M24" i="54"/>
  <c r="M26" i="54"/>
  <c r="AC10" i="54"/>
  <c r="AC8" i="54"/>
  <c r="AC13" i="54"/>
  <c r="AC16" i="54"/>
  <c r="E10" i="54"/>
  <c r="E8" i="54"/>
  <c r="E16" i="54"/>
  <c r="E13" i="54"/>
  <c r="U13" i="54"/>
  <c r="AB10" i="54"/>
  <c r="AB13" i="54"/>
  <c r="AB16" i="54"/>
  <c r="D10" i="54"/>
  <c r="D13" i="54"/>
  <c r="D8" i="54"/>
  <c r="D16" i="54"/>
  <c r="AC19" i="54"/>
  <c r="U19" i="54"/>
  <c r="M19" i="54"/>
  <c r="E19" i="54"/>
  <c r="AB19" i="54"/>
  <c r="D19" i="54"/>
  <c r="AB8" i="54"/>
  <c r="AK19" i="54"/>
  <c r="M10" i="54"/>
  <c r="M13" i="54"/>
  <c r="AK13" i="54"/>
  <c r="L10" i="54"/>
  <c r="L13" i="54"/>
  <c r="L8" i="54"/>
  <c r="M16" i="54"/>
  <c r="X24" i="54"/>
  <c r="X22" i="54"/>
  <c r="AK10" i="54"/>
  <c r="AK16" i="54"/>
  <c r="U10" i="54"/>
  <c r="U8" i="54"/>
  <c r="AJ10" i="54"/>
  <c r="AJ13" i="54"/>
  <c r="AJ16" i="54"/>
  <c r="AJ8" i="54"/>
  <c r="T10" i="54"/>
  <c r="T13" i="54"/>
  <c r="T8" i="54"/>
  <c r="T16" i="54"/>
  <c r="L16" i="54"/>
  <c r="AM28" i="54"/>
  <c r="W24" i="54"/>
  <c r="W22" i="54"/>
  <c r="W26" i="54"/>
  <c r="AI8" i="54"/>
  <c r="AI13" i="54"/>
  <c r="AA8" i="54"/>
  <c r="AA13" i="54"/>
  <c r="S8" i="54"/>
  <c r="S13" i="54"/>
  <c r="K8" i="54"/>
  <c r="K13" i="54"/>
  <c r="C8" i="54"/>
  <c r="C13" i="54"/>
  <c r="AI19" i="54"/>
  <c r="K10" i="54"/>
  <c r="AH13" i="54"/>
  <c r="AH8" i="54"/>
  <c r="Z13" i="54"/>
  <c r="Z8" i="54"/>
  <c r="R13" i="54"/>
  <c r="R8" i="54"/>
  <c r="J13" i="54"/>
  <c r="J8" i="54"/>
  <c r="B13" i="54"/>
  <c r="B8" i="54"/>
  <c r="AH19" i="54"/>
  <c r="S16" i="54"/>
  <c r="J10" i="54"/>
  <c r="AO8" i="54"/>
  <c r="AO16" i="54"/>
  <c r="AG8" i="54"/>
  <c r="AG16" i="54"/>
  <c r="Y8" i="54"/>
  <c r="Y16" i="54"/>
  <c r="Q8" i="54"/>
  <c r="Q16" i="54"/>
  <c r="I8" i="54"/>
  <c r="I16" i="54"/>
  <c r="H28" i="54"/>
  <c r="AO19" i="54"/>
  <c r="AG19" i="54"/>
  <c r="R16" i="54"/>
  <c r="AO10" i="54"/>
  <c r="S10" i="54"/>
  <c r="I10" i="54"/>
  <c r="H26" i="54"/>
  <c r="AA16" i="54"/>
  <c r="Y13" i="54"/>
  <c r="R10" i="54"/>
  <c r="Z16" i="54"/>
  <c r="AA10" i="54"/>
  <c r="Q10" i="54"/>
  <c r="BR12" i="155" l="1"/>
  <c r="BR39" i="155" s="1"/>
  <c r="BR12" i="158"/>
  <c r="BR39" i="158" s="1"/>
  <c r="BR12" i="157"/>
  <c r="BR39" i="157" s="1"/>
  <c r="BR12" i="156"/>
  <c r="BR39" i="156" s="1"/>
  <c r="DC12" i="155"/>
  <c r="DC39" i="155" s="1"/>
  <c r="G14" i="139"/>
  <c r="G41" i="139" s="1"/>
  <c r="G14" i="138"/>
  <c r="G41" i="138" s="1"/>
  <c r="G14" i="146"/>
  <c r="G14" i="145" s="1"/>
  <c r="G41" i="145" s="1"/>
  <c r="G14" i="133"/>
  <c r="G41" i="133" s="1"/>
  <c r="BM21" i="155"/>
  <c r="BM48" i="155" s="1"/>
  <c r="BM21" i="156"/>
  <c r="BM48" i="156" s="1"/>
  <c r="BM21" i="157"/>
  <c r="BM48" i="157" s="1"/>
  <c r="BM21" i="158"/>
  <c r="BM48" i="158" s="1"/>
  <c r="BS18" i="157"/>
  <c r="BS45" i="157" s="1"/>
  <c r="BS18" i="155"/>
  <c r="BS45" i="155" s="1"/>
  <c r="BS18" i="158"/>
  <c r="BS45" i="158" s="1"/>
  <c r="BS18" i="156"/>
  <c r="BS45" i="156" s="1"/>
  <c r="AX29" i="156"/>
  <c r="AX56" i="156" s="1"/>
  <c r="BD25" i="157"/>
  <c r="BD52" i="157" s="1"/>
  <c r="W17" i="156"/>
  <c r="W44" i="156" s="1"/>
  <c r="CH15" i="157"/>
  <c r="CH42" i="157" s="1"/>
  <c r="G14" i="136"/>
  <c r="G14" i="167"/>
  <c r="G41" i="167" s="1"/>
  <c r="BD25" i="155"/>
  <c r="BD52" i="155" s="1"/>
  <c r="CH15" i="158"/>
  <c r="CH42" i="158" s="1"/>
  <c r="G14" i="137"/>
  <c r="G41" i="137" s="1"/>
  <c r="CD15" i="158"/>
  <c r="CD42" i="158" s="1"/>
  <c r="CD15" i="157"/>
  <c r="CD42" i="157" s="1"/>
  <c r="CD15" i="155"/>
  <c r="CD42" i="155" s="1"/>
  <c r="CD15" i="156"/>
  <c r="CD42" i="156" s="1"/>
  <c r="BD25" i="156"/>
  <c r="BD52" i="156" s="1"/>
  <c r="G14" i="119"/>
  <c r="G41" i="119" s="1"/>
  <c r="G14" i="54"/>
  <c r="AO21" i="156"/>
  <c r="AO48" i="156" s="1"/>
  <c r="AO21" i="157"/>
  <c r="AO48" i="157" s="1"/>
  <c r="AO21" i="158"/>
  <c r="AO48" i="158" s="1"/>
  <c r="AO21" i="155"/>
  <c r="AO48" i="155" s="1"/>
  <c r="BC18" i="158"/>
  <c r="BC45" i="158" s="1"/>
  <c r="BC18" i="155"/>
  <c r="BC45" i="155" s="1"/>
  <c r="BC18" i="157"/>
  <c r="BC45" i="157" s="1"/>
  <c r="BC18" i="156"/>
  <c r="BC45" i="156" s="1"/>
  <c r="G14" i="95"/>
  <c r="G14" i="134"/>
  <c r="G41" i="134" s="1"/>
  <c r="AW15" i="155"/>
  <c r="AW42" i="155" s="1"/>
  <c r="AW15" i="156"/>
  <c r="AW42" i="156" s="1"/>
  <c r="AW15" i="158"/>
  <c r="AW42" i="158" s="1"/>
  <c r="AW15" i="157"/>
  <c r="AW42" i="157" s="1"/>
  <c r="BK12" i="156"/>
  <c r="BK39" i="156" s="1"/>
  <c r="BK12" i="155"/>
  <c r="BK39" i="155" s="1"/>
  <c r="BK12" i="157"/>
  <c r="BK39" i="157" s="1"/>
  <c r="BK12" i="158"/>
  <c r="BK39" i="158" s="1"/>
  <c r="AX29" i="158"/>
  <c r="AX56" i="158" s="1"/>
  <c r="G14" i="135"/>
  <c r="BU15" i="158"/>
  <c r="BU42" i="158" s="1"/>
  <c r="BU15" i="156"/>
  <c r="BU42" i="156" s="1"/>
  <c r="BU15" i="155"/>
  <c r="BU42" i="155" s="1"/>
  <c r="BU15" i="157"/>
  <c r="BU42" i="157" s="1"/>
  <c r="BM27" i="158"/>
  <c r="BM54" i="158" s="1"/>
  <c r="BM27" i="157"/>
  <c r="BM54" i="157" s="1"/>
  <c r="BM27" i="155"/>
  <c r="BM54" i="155" s="1"/>
  <c r="BM27" i="156"/>
  <c r="BM54" i="156" s="1"/>
  <c r="Y11" i="54"/>
  <c r="Y11" i="133"/>
  <c r="Y38" i="133" s="1"/>
  <c r="Y11" i="167"/>
  <c r="Y38" i="167" s="1"/>
  <c r="Y11" i="139"/>
  <c r="Y38" i="139" s="1"/>
  <c r="Y11" i="138"/>
  <c r="Y38" i="138" s="1"/>
  <c r="Y11" i="137"/>
  <c r="Y38" i="137" s="1"/>
  <c r="Y11" i="118"/>
  <c r="Y38" i="118" s="1"/>
  <c r="Y11" i="134"/>
  <c r="Y38" i="134" s="1"/>
  <c r="Y11" i="119"/>
  <c r="Y38" i="119" s="1"/>
  <c r="Y11" i="136"/>
  <c r="B11" i="154"/>
  <c r="Y11" i="135"/>
  <c r="Y11" i="95"/>
  <c r="Y11" i="94"/>
  <c r="AG14" i="54"/>
  <c r="AG14" i="133"/>
  <c r="AG41" i="133" s="1"/>
  <c r="AG14" i="167"/>
  <c r="AG41" i="167" s="1"/>
  <c r="AG14" i="139"/>
  <c r="AG41" i="139" s="1"/>
  <c r="AG14" i="134"/>
  <c r="AG41" i="134" s="1"/>
  <c r="AG14" i="138"/>
  <c r="AG41" i="138" s="1"/>
  <c r="AG14" i="95"/>
  <c r="J14" i="154"/>
  <c r="AG14" i="137"/>
  <c r="AG41" i="137" s="1"/>
  <c r="AG14" i="135"/>
  <c r="AG14" i="94"/>
  <c r="AG14" i="118"/>
  <c r="AG41" i="118" s="1"/>
  <c r="AG14" i="119"/>
  <c r="AG41" i="119" s="1"/>
  <c r="AG14" i="136"/>
  <c r="W17" i="54"/>
  <c r="W17" i="134"/>
  <c r="W44" i="134" s="1"/>
  <c r="W17" i="139"/>
  <c r="W44" i="139" s="1"/>
  <c r="W17" i="133"/>
  <c r="W44" i="133" s="1"/>
  <c r="W17" i="167"/>
  <c r="W44" i="167" s="1"/>
  <c r="W17" i="119"/>
  <c r="W44" i="119" s="1"/>
  <c r="W17" i="118"/>
  <c r="W44" i="118" s="1"/>
  <c r="W17" i="135"/>
  <c r="W17" i="138"/>
  <c r="W44" i="138" s="1"/>
  <c r="W17" i="136"/>
  <c r="W17" i="137"/>
  <c r="W44" i="137" s="1"/>
  <c r="W17" i="95"/>
  <c r="W17" i="94"/>
  <c r="AP21" i="158"/>
  <c r="AP48" i="158" s="1"/>
  <c r="AP21" i="155"/>
  <c r="AP48" i="155" s="1"/>
  <c r="AP21" i="157"/>
  <c r="AP48" i="157" s="1"/>
  <c r="AP21" i="156"/>
  <c r="AP48" i="156" s="1"/>
  <c r="AX12" i="156"/>
  <c r="AX39" i="156" s="1"/>
  <c r="AX12" i="158"/>
  <c r="AX39" i="158" s="1"/>
  <c r="AX12" i="157"/>
  <c r="AX39" i="157" s="1"/>
  <c r="AX12" i="155"/>
  <c r="AX39" i="155" s="1"/>
  <c r="CY18" i="157"/>
  <c r="CY45" i="157" s="1"/>
  <c r="CY18" i="156"/>
  <c r="CY45" i="156" s="1"/>
  <c r="CY18" i="155"/>
  <c r="CY45" i="155" s="1"/>
  <c r="CY18" i="158"/>
  <c r="CY45" i="158" s="1"/>
  <c r="W18" i="158"/>
  <c r="W45" i="158" s="1"/>
  <c r="W18" i="155"/>
  <c r="W45" i="155" s="1"/>
  <c r="W18" i="157"/>
  <c r="W45" i="157" s="1"/>
  <c r="W18" i="156"/>
  <c r="W45" i="156" s="1"/>
  <c r="BN27" i="158"/>
  <c r="BN54" i="158" s="1"/>
  <c r="BN27" i="155"/>
  <c r="BN54" i="155" s="1"/>
  <c r="BN27" i="156"/>
  <c r="BN54" i="156" s="1"/>
  <c r="BN27" i="157"/>
  <c r="BN54" i="157" s="1"/>
  <c r="BV27" i="156"/>
  <c r="BV54" i="156" s="1"/>
  <c r="BV27" i="158"/>
  <c r="BV54" i="158" s="1"/>
  <c r="BV27" i="157"/>
  <c r="BV54" i="157" s="1"/>
  <c r="BV27" i="155"/>
  <c r="BV54" i="155" s="1"/>
  <c r="DF29" i="158"/>
  <c r="DF56" i="158" s="1"/>
  <c r="DF29" i="156"/>
  <c r="DF56" i="156" s="1"/>
  <c r="DF29" i="155"/>
  <c r="DF56" i="155" s="1"/>
  <c r="DF29" i="157"/>
  <c r="DF56" i="157" s="1"/>
  <c r="CZ29" i="156"/>
  <c r="CZ56" i="156" s="1"/>
  <c r="CZ29" i="158"/>
  <c r="CZ56" i="158" s="1"/>
  <c r="CZ29" i="155"/>
  <c r="CZ56" i="155" s="1"/>
  <c r="CZ29" i="157"/>
  <c r="CZ56" i="157" s="1"/>
  <c r="DB23" i="155"/>
  <c r="DB50" i="155" s="1"/>
  <c r="DB23" i="156"/>
  <c r="DB50" i="156" s="1"/>
  <c r="DB23" i="158"/>
  <c r="DB50" i="158" s="1"/>
  <c r="DB23" i="157"/>
  <c r="DB50" i="157" s="1"/>
  <c r="AJ25" i="157"/>
  <c r="AJ52" i="157" s="1"/>
  <c r="AJ25" i="156"/>
  <c r="AJ52" i="156" s="1"/>
  <c r="AJ25" i="155"/>
  <c r="AJ52" i="155" s="1"/>
  <c r="AJ25" i="158"/>
  <c r="AJ52" i="158" s="1"/>
  <c r="AD14" i="155"/>
  <c r="AD41" i="155" s="1"/>
  <c r="AD14" i="157"/>
  <c r="AD41" i="157" s="1"/>
  <c r="AD14" i="156"/>
  <c r="AD41" i="156" s="1"/>
  <c r="AD14" i="158"/>
  <c r="AD41" i="158" s="1"/>
  <c r="O14" i="54"/>
  <c r="O14" i="167"/>
  <c r="O41" i="167" s="1"/>
  <c r="O14" i="139"/>
  <c r="O41" i="139" s="1"/>
  <c r="O14" i="133"/>
  <c r="O41" i="133" s="1"/>
  <c r="O14" i="137"/>
  <c r="O41" i="137" s="1"/>
  <c r="O14" i="138"/>
  <c r="O41" i="138" s="1"/>
  <c r="O14" i="118"/>
  <c r="O41" i="118" s="1"/>
  <c r="O14" i="95"/>
  <c r="O14" i="134"/>
  <c r="O41" i="134" s="1"/>
  <c r="O14" i="119"/>
  <c r="O41" i="119" s="1"/>
  <c r="O14" i="135"/>
  <c r="O14" i="94"/>
  <c r="O14" i="136"/>
  <c r="H20" i="143"/>
  <c r="H47" i="143" s="1"/>
  <c r="H20" i="106"/>
  <c r="H47" i="106" s="1"/>
  <c r="H20" i="144"/>
  <c r="H47" i="144" s="1"/>
  <c r="H20" i="145"/>
  <c r="H47" i="145" s="1"/>
  <c r="CF18" i="157"/>
  <c r="CF45" i="157" s="1"/>
  <c r="CF18" i="156"/>
  <c r="CF45" i="156" s="1"/>
  <c r="CF18" i="155"/>
  <c r="CF45" i="155" s="1"/>
  <c r="CF18" i="158"/>
  <c r="CF45" i="158" s="1"/>
  <c r="BO23" i="156"/>
  <c r="BO50" i="156" s="1"/>
  <c r="BO23" i="158"/>
  <c r="BO50" i="158" s="1"/>
  <c r="BO23" i="157"/>
  <c r="BO50" i="157" s="1"/>
  <c r="BO23" i="155"/>
  <c r="BO50" i="155" s="1"/>
  <c r="CY12" i="158"/>
  <c r="CY39" i="158" s="1"/>
  <c r="CY12" i="157"/>
  <c r="CY39" i="157" s="1"/>
  <c r="CY12" i="155"/>
  <c r="CY39" i="155" s="1"/>
  <c r="CY12" i="156"/>
  <c r="CY39" i="156" s="1"/>
  <c r="V25" i="155"/>
  <c r="V52" i="155" s="1"/>
  <c r="V25" i="157"/>
  <c r="V52" i="157" s="1"/>
  <c r="V25" i="156"/>
  <c r="V52" i="156" s="1"/>
  <c r="V25" i="158"/>
  <c r="V52" i="158" s="1"/>
  <c r="W12" i="156"/>
  <c r="W39" i="156" s="1"/>
  <c r="W12" i="157"/>
  <c r="W39" i="157" s="1"/>
  <c r="W12" i="158"/>
  <c r="W39" i="158" s="1"/>
  <c r="W12" i="155"/>
  <c r="W39" i="155" s="1"/>
  <c r="AX23" i="155"/>
  <c r="AX50" i="155" s="1"/>
  <c r="AX23" i="158"/>
  <c r="AX50" i="158" s="1"/>
  <c r="AX23" i="157"/>
  <c r="AX50" i="157" s="1"/>
  <c r="AX23" i="156"/>
  <c r="AX50" i="156" s="1"/>
  <c r="AC17" i="157"/>
  <c r="AC44" i="157" s="1"/>
  <c r="AC17" i="156"/>
  <c r="AC44" i="156" s="1"/>
  <c r="AC17" i="158"/>
  <c r="AC44" i="158" s="1"/>
  <c r="AC17" i="155"/>
  <c r="AC44" i="155" s="1"/>
  <c r="AZ18" i="137"/>
  <c r="AZ45" i="137" s="1"/>
  <c r="AZ18" i="138"/>
  <c r="AZ45" i="138" s="1"/>
  <c r="AZ18" i="94"/>
  <c r="AZ18" i="118"/>
  <c r="AZ45" i="118" s="1"/>
  <c r="AZ18" i="119"/>
  <c r="AZ45" i="119" s="1"/>
  <c r="AC18" i="154"/>
  <c r="AZ18" i="95"/>
  <c r="AZ18" i="135"/>
  <c r="AZ18" i="136"/>
  <c r="AP15" i="157"/>
  <c r="AP42" i="157" s="1"/>
  <c r="AP15" i="156"/>
  <c r="AP42" i="156" s="1"/>
  <c r="AP15" i="158"/>
  <c r="AP42" i="158" s="1"/>
  <c r="AP15" i="155"/>
  <c r="AP42" i="155" s="1"/>
  <c r="DI21" i="158"/>
  <c r="DI48" i="158" s="1"/>
  <c r="DI21" i="155"/>
  <c r="DI48" i="155" s="1"/>
  <c r="DI21" i="157"/>
  <c r="DI48" i="157" s="1"/>
  <c r="DI21" i="156"/>
  <c r="DI48" i="156" s="1"/>
  <c r="H11" i="106"/>
  <c r="H38" i="106" s="1"/>
  <c r="H11" i="144"/>
  <c r="H38" i="144" s="1"/>
  <c r="H11" i="143"/>
  <c r="H38" i="143" s="1"/>
  <c r="H11" i="145"/>
  <c r="H38" i="145" s="1"/>
  <c r="CP29" i="155"/>
  <c r="CP56" i="155" s="1"/>
  <c r="CP29" i="157"/>
  <c r="CP56" i="157" s="1"/>
  <c r="CP29" i="156"/>
  <c r="CP56" i="156" s="1"/>
  <c r="CP29" i="158"/>
  <c r="CP56" i="158" s="1"/>
  <c r="CC18" i="156"/>
  <c r="CC45" i="156" s="1"/>
  <c r="CC18" i="158"/>
  <c r="CC45" i="158" s="1"/>
  <c r="CC18" i="155"/>
  <c r="CC45" i="155" s="1"/>
  <c r="CC18" i="157"/>
  <c r="CC45" i="157" s="1"/>
  <c r="CG23" i="156"/>
  <c r="CG50" i="156" s="1"/>
  <c r="CG23" i="158"/>
  <c r="CG50" i="158" s="1"/>
  <c r="CG23" i="157"/>
  <c r="CG50" i="157" s="1"/>
  <c r="CG23" i="155"/>
  <c r="CG50" i="155" s="1"/>
  <c r="BH25" i="157"/>
  <c r="BH52" i="157" s="1"/>
  <c r="BH25" i="158"/>
  <c r="BH52" i="158" s="1"/>
  <c r="BH25" i="156"/>
  <c r="BH52" i="156" s="1"/>
  <c r="BH25" i="155"/>
  <c r="BH52" i="155" s="1"/>
  <c r="W14" i="157"/>
  <c r="W41" i="157" s="1"/>
  <c r="W14" i="158"/>
  <c r="W41" i="158" s="1"/>
  <c r="W14" i="155"/>
  <c r="W41" i="155" s="1"/>
  <c r="W14" i="156"/>
  <c r="W41" i="156" s="1"/>
  <c r="DM27" i="156"/>
  <c r="DM54" i="156" s="1"/>
  <c r="DM27" i="158"/>
  <c r="DM54" i="158" s="1"/>
  <c r="DM27" i="157"/>
  <c r="DM54" i="157" s="1"/>
  <c r="DM27" i="155"/>
  <c r="DM54" i="155" s="1"/>
  <c r="DG23" i="157"/>
  <c r="DG50" i="157" s="1"/>
  <c r="DG23" i="158"/>
  <c r="DG50" i="158" s="1"/>
  <c r="DG23" i="155"/>
  <c r="DG50" i="155" s="1"/>
  <c r="DG23" i="156"/>
  <c r="DG50" i="156" s="1"/>
  <c r="CS25" i="155"/>
  <c r="CS52" i="155" s="1"/>
  <c r="CS25" i="158"/>
  <c r="CS52" i="158" s="1"/>
  <c r="CS25" i="157"/>
  <c r="CS52" i="157" s="1"/>
  <c r="CS25" i="156"/>
  <c r="CS52" i="156" s="1"/>
  <c r="CY23" i="156"/>
  <c r="CY50" i="156" s="1"/>
  <c r="CY23" i="157"/>
  <c r="CY50" i="157" s="1"/>
  <c r="CY23" i="155"/>
  <c r="CY50" i="155" s="1"/>
  <c r="CY23" i="158"/>
  <c r="CY50" i="158" s="1"/>
  <c r="AK27" i="156"/>
  <c r="AK54" i="156" s="1"/>
  <c r="AK27" i="155"/>
  <c r="AK54" i="155" s="1"/>
  <c r="AK27" i="157"/>
  <c r="AK54" i="157" s="1"/>
  <c r="AK27" i="158"/>
  <c r="AK54" i="158" s="1"/>
  <c r="Z17" i="156"/>
  <c r="Z44" i="156" s="1"/>
  <c r="Z17" i="155"/>
  <c r="Z44" i="155" s="1"/>
  <c r="Z17" i="158"/>
  <c r="Z44" i="158" s="1"/>
  <c r="Z17" i="157"/>
  <c r="Z44" i="157" s="1"/>
  <c r="AQ15" i="118"/>
  <c r="AQ42" i="118" s="1"/>
  <c r="T15" i="154"/>
  <c r="AQ15" i="119"/>
  <c r="AQ42" i="119" s="1"/>
  <c r="AQ15" i="136"/>
  <c r="AQ15" i="94"/>
  <c r="AQ15" i="138"/>
  <c r="AQ42" i="138" s="1"/>
  <c r="AQ15" i="137"/>
  <c r="AQ42" i="137" s="1"/>
  <c r="AQ15" i="95"/>
  <c r="AQ15" i="135"/>
  <c r="U17" i="54"/>
  <c r="U17" i="167"/>
  <c r="U44" i="167" s="1"/>
  <c r="U17" i="133"/>
  <c r="U44" i="133" s="1"/>
  <c r="U17" i="118"/>
  <c r="U44" i="118" s="1"/>
  <c r="U17" i="137"/>
  <c r="U44" i="137" s="1"/>
  <c r="U17" i="139"/>
  <c r="U44" i="139" s="1"/>
  <c r="U17" i="119"/>
  <c r="U44" i="119" s="1"/>
  <c r="U17" i="136"/>
  <c r="U17" i="138"/>
  <c r="U44" i="138" s="1"/>
  <c r="U17" i="94"/>
  <c r="U17" i="134"/>
  <c r="U44" i="134" s="1"/>
  <c r="U17" i="95"/>
  <c r="U17" i="135"/>
  <c r="F8" i="156"/>
  <c r="F35" i="156" s="1"/>
  <c r="F8" i="157"/>
  <c r="F35" i="157" s="1"/>
  <c r="F8" i="158"/>
  <c r="F35" i="158" s="1"/>
  <c r="F8" i="155"/>
  <c r="F35" i="155" s="1"/>
  <c r="W28" i="54"/>
  <c r="W9" i="167"/>
  <c r="W36" i="167" s="1"/>
  <c r="W9" i="134"/>
  <c r="W36" i="134" s="1"/>
  <c r="W9" i="139"/>
  <c r="W36" i="139" s="1"/>
  <c r="W9" i="137"/>
  <c r="W36" i="137" s="1"/>
  <c r="W9" i="95"/>
  <c r="W9" i="135"/>
  <c r="W9" i="136"/>
  <c r="W9" i="94"/>
  <c r="W9" i="138"/>
  <c r="W36" i="138" s="1"/>
  <c r="W9" i="119"/>
  <c r="W36" i="119" s="1"/>
  <c r="W9" i="133"/>
  <c r="W36" i="133" s="1"/>
  <c r="W9" i="118"/>
  <c r="W36" i="118" s="1"/>
  <c r="DK21" i="155"/>
  <c r="DK48" i="155" s="1"/>
  <c r="DK21" i="158"/>
  <c r="DK48" i="158" s="1"/>
  <c r="DK21" i="157"/>
  <c r="DK48" i="157" s="1"/>
  <c r="DK21" i="156"/>
  <c r="DK48" i="156" s="1"/>
  <c r="DQ15" i="155"/>
  <c r="DQ42" i="155" s="1"/>
  <c r="DQ15" i="158"/>
  <c r="DQ42" i="158" s="1"/>
  <c r="DQ15" i="156"/>
  <c r="DQ42" i="156" s="1"/>
  <c r="DQ15" i="157"/>
  <c r="DQ42" i="157" s="1"/>
  <c r="CJ12" i="155"/>
  <c r="CJ39" i="155" s="1"/>
  <c r="CJ12" i="158"/>
  <c r="CJ39" i="158" s="1"/>
  <c r="CJ12" i="156"/>
  <c r="CJ39" i="156" s="1"/>
  <c r="CJ12" i="157"/>
  <c r="CJ39" i="157" s="1"/>
  <c r="DJ15" i="157"/>
  <c r="DJ42" i="157" s="1"/>
  <c r="DJ15" i="156"/>
  <c r="DJ42" i="156" s="1"/>
  <c r="DJ15" i="158"/>
  <c r="DJ42" i="158" s="1"/>
  <c r="DJ15" i="155"/>
  <c r="DJ42" i="155" s="1"/>
  <c r="CB21" i="156"/>
  <c r="CB48" i="156" s="1"/>
  <c r="CB21" i="155"/>
  <c r="CB48" i="155" s="1"/>
  <c r="CB21" i="158"/>
  <c r="CB48" i="158" s="1"/>
  <c r="CB21" i="157"/>
  <c r="CB48" i="157" s="1"/>
  <c r="AC14" i="158"/>
  <c r="AC41" i="158" s="1"/>
  <c r="AC14" i="156"/>
  <c r="AC41" i="156" s="1"/>
  <c r="AC14" i="155"/>
  <c r="AC41" i="155" s="1"/>
  <c r="AC14" i="157"/>
  <c r="AC41" i="157" s="1"/>
  <c r="AP21" i="119"/>
  <c r="AP48" i="119" s="1"/>
  <c r="AP21" i="118"/>
  <c r="AP48" i="118" s="1"/>
  <c r="AP21" i="135"/>
  <c r="AP21" i="95"/>
  <c r="AP21" i="136"/>
  <c r="AP21" i="137"/>
  <c r="AP48" i="137" s="1"/>
  <c r="AP21" i="138"/>
  <c r="AP48" i="138" s="1"/>
  <c r="AP21" i="94"/>
  <c r="S21" i="154"/>
  <c r="DR23" i="155"/>
  <c r="DR50" i="155" s="1"/>
  <c r="DR23" i="158"/>
  <c r="DR50" i="158" s="1"/>
  <c r="DR23" i="156"/>
  <c r="DR50" i="156" s="1"/>
  <c r="DR23" i="157"/>
  <c r="DR50" i="157" s="1"/>
  <c r="BL29" i="156"/>
  <c r="BL56" i="156" s="1"/>
  <c r="BL29" i="158"/>
  <c r="BL56" i="158" s="1"/>
  <c r="BL29" i="157"/>
  <c r="BL56" i="157" s="1"/>
  <c r="BL29" i="155"/>
  <c r="BL56" i="155" s="1"/>
  <c r="AI12" i="157"/>
  <c r="AI39" i="157" s="1"/>
  <c r="AI12" i="158"/>
  <c r="AI39" i="158" s="1"/>
  <c r="AI12" i="155"/>
  <c r="AI39" i="155" s="1"/>
  <c r="AI12" i="156"/>
  <c r="AI39" i="156" s="1"/>
  <c r="CG25" i="158"/>
  <c r="CG52" i="158" s="1"/>
  <c r="CG25" i="157"/>
  <c r="CG52" i="157" s="1"/>
  <c r="CG25" i="156"/>
  <c r="CG52" i="156" s="1"/>
  <c r="CG25" i="155"/>
  <c r="CG52" i="155" s="1"/>
  <c r="I14" i="156"/>
  <c r="I41" i="156" s="1"/>
  <c r="I14" i="158"/>
  <c r="I41" i="158" s="1"/>
  <c r="I14" i="155"/>
  <c r="I41" i="155" s="1"/>
  <c r="I14" i="157"/>
  <c r="I41" i="157" s="1"/>
  <c r="K17" i="145"/>
  <c r="K44" i="145" s="1"/>
  <c r="K17" i="106"/>
  <c r="K44" i="106" s="1"/>
  <c r="K17" i="143"/>
  <c r="K44" i="143" s="1"/>
  <c r="K17" i="144"/>
  <c r="K44" i="144" s="1"/>
  <c r="D20" i="155"/>
  <c r="D47" i="155" s="1"/>
  <c r="D20" i="157"/>
  <c r="D47" i="157" s="1"/>
  <c r="D20" i="156"/>
  <c r="D47" i="156" s="1"/>
  <c r="D20" i="158"/>
  <c r="D47" i="158" s="1"/>
  <c r="C11" i="144"/>
  <c r="C38" i="144" s="1"/>
  <c r="C11" i="143"/>
  <c r="C38" i="143" s="1"/>
  <c r="C11" i="106"/>
  <c r="C38" i="106" s="1"/>
  <c r="C11" i="145"/>
  <c r="C38" i="145" s="1"/>
  <c r="R11" i="54"/>
  <c r="R11" i="139"/>
  <c r="R38" i="139" s="1"/>
  <c r="R11" i="167"/>
  <c r="R38" i="167" s="1"/>
  <c r="R11" i="133"/>
  <c r="R38" i="133" s="1"/>
  <c r="R11" i="134"/>
  <c r="R38" i="134" s="1"/>
  <c r="R11" i="137"/>
  <c r="R38" i="137" s="1"/>
  <c r="R11" i="138"/>
  <c r="R38" i="138" s="1"/>
  <c r="R11" i="119"/>
  <c r="R38" i="119" s="1"/>
  <c r="R11" i="135"/>
  <c r="R11" i="118"/>
  <c r="R38" i="118" s="1"/>
  <c r="R11" i="136"/>
  <c r="R11" i="94"/>
  <c r="R11" i="95"/>
  <c r="W23" i="134"/>
  <c r="W50" i="134" s="1"/>
  <c r="W23" i="139"/>
  <c r="W50" i="139" s="1"/>
  <c r="W23" i="137"/>
  <c r="W50" i="137" s="1"/>
  <c r="W23" i="133"/>
  <c r="W50" i="133" s="1"/>
  <c r="W23" i="138"/>
  <c r="W50" i="138" s="1"/>
  <c r="W23" i="167"/>
  <c r="W50" i="167" s="1"/>
  <c r="W23" i="95"/>
  <c r="W23" i="118"/>
  <c r="W50" i="118" s="1"/>
  <c r="W23" i="94"/>
  <c r="W23" i="135"/>
  <c r="W23" i="119"/>
  <c r="W50" i="119" s="1"/>
  <c r="W23" i="136"/>
  <c r="AB11" i="54"/>
  <c r="AB11" i="139"/>
  <c r="AB38" i="139" s="1"/>
  <c r="AB11" i="133"/>
  <c r="AB38" i="133" s="1"/>
  <c r="AB11" i="137"/>
  <c r="AB38" i="137" s="1"/>
  <c r="AB11" i="95"/>
  <c r="AB11" i="135"/>
  <c r="AB11" i="136"/>
  <c r="AB11" i="94"/>
  <c r="AB11" i="119"/>
  <c r="AB38" i="119" s="1"/>
  <c r="AB11" i="167"/>
  <c r="AB38" i="167" s="1"/>
  <c r="AB11" i="138"/>
  <c r="AB38" i="138" s="1"/>
  <c r="AB11" i="134"/>
  <c r="AB38" i="134" s="1"/>
  <c r="E11" i="154"/>
  <c r="AB11" i="118"/>
  <c r="AB38" i="118" s="1"/>
  <c r="AE27" i="139"/>
  <c r="AE54" i="139" s="1"/>
  <c r="AE27" i="133"/>
  <c r="AE54" i="133" s="1"/>
  <c r="AE27" i="134"/>
  <c r="AE54" i="134" s="1"/>
  <c r="AE27" i="137"/>
  <c r="AE54" i="137" s="1"/>
  <c r="AE27" i="136"/>
  <c r="AE27" i="95"/>
  <c r="AE27" i="94"/>
  <c r="AE27" i="138"/>
  <c r="AE54" i="138" s="1"/>
  <c r="AE27" i="135"/>
  <c r="AE27" i="119"/>
  <c r="AE54" i="119" s="1"/>
  <c r="AE27" i="118"/>
  <c r="AE54" i="118" s="1"/>
  <c r="H27" i="154"/>
  <c r="AE27" i="167"/>
  <c r="AE54" i="167" s="1"/>
  <c r="AZ29" i="118"/>
  <c r="AZ56" i="118" s="1"/>
  <c r="AZ29" i="137"/>
  <c r="AZ56" i="137" s="1"/>
  <c r="AZ29" i="94"/>
  <c r="AZ29" i="138"/>
  <c r="AZ56" i="138" s="1"/>
  <c r="AZ29" i="95"/>
  <c r="AZ29" i="119"/>
  <c r="AZ56" i="119" s="1"/>
  <c r="AC29" i="154"/>
  <c r="AZ29" i="135"/>
  <c r="AZ29" i="136"/>
  <c r="BF18" i="156"/>
  <c r="BF45" i="156" s="1"/>
  <c r="BF18" i="155"/>
  <c r="BF45" i="155" s="1"/>
  <c r="BF18" i="157"/>
  <c r="BF45" i="157" s="1"/>
  <c r="BF18" i="158"/>
  <c r="BF45" i="158" s="1"/>
  <c r="AU29" i="155"/>
  <c r="AU56" i="155" s="1"/>
  <c r="AU29" i="157"/>
  <c r="AU56" i="157" s="1"/>
  <c r="AU29" i="158"/>
  <c r="AU56" i="158" s="1"/>
  <c r="AU29" i="156"/>
  <c r="AU56" i="156" s="1"/>
  <c r="AD23" i="156"/>
  <c r="AD50" i="156" s="1"/>
  <c r="AD23" i="155"/>
  <c r="AD50" i="155" s="1"/>
  <c r="AD23" i="158"/>
  <c r="AD50" i="158" s="1"/>
  <c r="AD23" i="157"/>
  <c r="AD50" i="157" s="1"/>
  <c r="DH27" i="155"/>
  <c r="DH54" i="155" s="1"/>
  <c r="DH27" i="158"/>
  <c r="DH54" i="158" s="1"/>
  <c r="DH27" i="157"/>
  <c r="DH54" i="157" s="1"/>
  <c r="DH27" i="156"/>
  <c r="DH54" i="156" s="1"/>
  <c r="DA29" i="158"/>
  <c r="DA56" i="158" s="1"/>
  <c r="DA29" i="155"/>
  <c r="DA56" i="155" s="1"/>
  <c r="DA29" i="156"/>
  <c r="DA56" i="156" s="1"/>
  <c r="DA29" i="157"/>
  <c r="DA56" i="157" s="1"/>
  <c r="AB11" i="157"/>
  <c r="AB38" i="157" s="1"/>
  <c r="AB11" i="156"/>
  <c r="AB38" i="156" s="1"/>
  <c r="AB11" i="158"/>
  <c r="AB38" i="158" s="1"/>
  <c r="AB11" i="155"/>
  <c r="AB38" i="155" s="1"/>
  <c r="AK29" i="158"/>
  <c r="AK56" i="158" s="1"/>
  <c r="AK29" i="157"/>
  <c r="AK56" i="157" s="1"/>
  <c r="AK29" i="155"/>
  <c r="AK56" i="155" s="1"/>
  <c r="AK29" i="156"/>
  <c r="AK56" i="156" s="1"/>
  <c r="DD15" i="158"/>
  <c r="DD42" i="158" s="1"/>
  <c r="DD15" i="155"/>
  <c r="DD42" i="155" s="1"/>
  <c r="DD15" i="157"/>
  <c r="DD42" i="157" s="1"/>
  <c r="DD15" i="156"/>
  <c r="DD42" i="156" s="1"/>
  <c r="DH15" i="156"/>
  <c r="DH42" i="156" s="1"/>
  <c r="DH15" i="158"/>
  <c r="DH42" i="158" s="1"/>
  <c r="DH15" i="155"/>
  <c r="DH42" i="155" s="1"/>
  <c r="DH15" i="157"/>
  <c r="DH42" i="157" s="1"/>
  <c r="BX21" i="156"/>
  <c r="BX48" i="156" s="1"/>
  <c r="BX21" i="158"/>
  <c r="BX48" i="158" s="1"/>
  <c r="BX21" i="155"/>
  <c r="BX48" i="155" s="1"/>
  <c r="BX21" i="157"/>
  <c r="BX48" i="157" s="1"/>
  <c r="DM23" i="158"/>
  <c r="DM50" i="158" s="1"/>
  <c r="DM23" i="156"/>
  <c r="DM50" i="156" s="1"/>
  <c r="DM23" i="155"/>
  <c r="DM50" i="155" s="1"/>
  <c r="DM23" i="157"/>
  <c r="DM50" i="157" s="1"/>
  <c r="BE23" i="157"/>
  <c r="BE50" i="157" s="1"/>
  <c r="BE23" i="156"/>
  <c r="BE50" i="156" s="1"/>
  <c r="BE23" i="158"/>
  <c r="BE50" i="158" s="1"/>
  <c r="BE23" i="155"/>
  <c r="BE50" i="155" s="1"/>
  <c r="AI21" i="155"/>
  <c r="AI48" i="155" s="1"/>
  <c r="AI21" i="157"/>
  <c r="AI48" i="157" s="1"/>
  <c r="AI21" i="156"/>
  <c r="AI48" i="156" s="1"/>
  <c r="AI21" i="158"/>
  <c r="AI48" i="158" s="1"/>
  <c r="I14" i="145"/>
  <c r="I41" i="145" s="1"/>
  <c r="I14" i="144"/>
  <c r="I41" i="144" s="1"/>
  <c r="I14" i="143"/>
  <c r="I41" i="143" s="1"/>
  <c r="I14" i="106"/>
  <c r="I41" i="106" s="1"/>
  <c r="DH23" i="156"/>
  <c r="DH50" i="156" s="1"/>
  <c r="DH23" i="158"/>
  <c r="DH50" i="158" s="1"/>
  <c r="DH23" i="157"/>
  <c r="DH50" i="157" s="1"/>
  <c r="DH23" i="155"/>
  <c r="DH50" i="155" s="1"/>
  <c r="CA15" i="155"/>
  <c r="CA42" i="155" s="1"/>
  <c r="CA15" i="157"/>
  <c r="CA42" i="157" s="1"/>
  <c r="CA15" i="156"/>
  <c r="CA42" i="156" s="1"/>
  <c r="CA15" i="158"/>
  <c r="CA42" i="158" s="1"/>
  <c r="BQ27" i="155"/>
  <c r="BQ54" i="155" s="1"/>
  <c r="BQ27" i="157"/>
  <c r="BQ54" i="157" s="1"/>
  <c r="BQ27" i="158"/>
  <c r="BQ54" i="158" s="1"/>
  <c r="BQ27" i="156"/>
  <c r="BQ54" i="156" s="1"/>
  <c r="BT21" i="157"/>
  <c r="BT48" i="157" s="1"/>
  <c r="BT21" i="158"/>
  <c r="BT48" i="158" s="1"/>
  <c r="BT21" i="155"/>
  <c r="BT48" i="155" s="1"/>
  <c r="BT21" i="156"/>
  <c r="BT48" i="156" s="1"/>
  <c r="DL15" i="156"/>
  <c r="DL42" i="156" s="1"/>
  <c r="DL15" i="157"/>
  <c r="DL42" i="157" s="1"/>
  <c r="DL15" i="158"/>
  <c r="DL42" i="158" s="1"/>
  <c r="DL15" i="155"/>
  <c r="DL42" i="155" s="1"/>
  <c r="C17" i="145"/>
  <c r="C44" i="145" s="1"/>
  <c r="C17" i="106"/>
  <c r="C44" i="106" s="1"/>
  <c r="C17" i="143"/>
  <c r="C44" i="143" s="1"/>
  <c r="C17" i="144"/>
  <c r="C44" i="144" s="1"/>
  <c r="J20" i="106"/>
  <c r="J47" i="106" s="1"/>
  <c r="J20" i="144"/>
  <c r="J47" i="144" s="1"/>
  <c r="J20" i="145"/>
  <c r="J47" i="145" s="1"/>
  <c r="J20" i="143"/>
  <c r="J47" i="143" s="1"/>
  <c r="DM25" i="155"/>
  <c r="DM52" i="155" s="1"/>
  <c r="DM25" i="157"/>
  <c r="DM52" i="157" s="1"/>
  <c r="DM25" i="156"/>
  <c r="DM52" i="156" s="1"/>
  <c r="DM25" i="158"/>
  <c r="DM52" i="158" s="1"/>
  <c r="Q20" i="158"/>
  <c r="Q47" i="158" s="1"/>
  <c r="Q20" i="155"/>
  <c r="Q47" i="155" s="1"/>
  <c r="Q20" i="157"/>
  <c r="Q47" i="157" s="1"/>
  <c r="Q20" i="156"/>
  <c r="Q47" i="156" s="1"/>
  <c r="AJ17" i="54"/>
  <c r="AJ17" i="167"/>
  <c r="AJ44" i="167" s="1"/>
  <c r="AJ17" i="139"/>
  <c r="AJ44" i="139" s="1"/>
  <c r="AJ17" i="137"/>
  <c r="AJ44" i="137" s="1"/>
  <c r="AJ17" i="94"/>
  <c r="AJ17" i="134"/>
  <c r="AJ44" i="134" s="1"/>
  <c r="AJ17" i="138"/>
  <c r="AJ44" i="138" s="1"/>
  <c r="AJ17" i="119"/>
  <c r="AJ44" i="119" s="1"/>
  <c r="AJ17" i="136"/>
  <c r="AJ17" i="135"/>
  <c r="AJ17" i="95"/>
  <c r="M17" i="154"/>
  <c r="AJ17" i="118"/>
  <c r="AJ44" i="118" s="1"/>
  <c r="AJ17" i="133"/>
  <c r="AJ44" i="133" s="1"/>
  <c r="V17" i="54"/>
  <c r="V17" i="134"/>
  <c r="V44" i="134" s="1"/>
  <c r="V17" i="133"/>
  <c r="V44" i="133" s="1"/>
  <c r="V17" i="167"/>
  <c r="V44" i="167" s="1"/>
  <c r="V17" i="137"/>
  <c r="V44" i="137" s="1"/>
  <c r="V17" i="119"/>
  <c r="V44" i="119" s="1"/>
  <c r="V17" i="135"/>
  <c r="V17" i="139"/>
  <c r="V44" i="139" s="1"/>
  <c r="V17" i="138"/>
  <c r="V44" i="138" s="1"/>
  <c r="V17" i="136"/>
  <c r="V17" i="118"/>
  <c r="V44" i="118" s="1"/>
  <c r="V17" i="94"/>
  <c r="V17" i="95"/>
  <c r="BH18" i="156"/>
  <c r="BH45" i="156" s="1"/>
  <c r="BH18" i="157"/>
  <c r="BH45" i="157" s="1"/>
  <c r="BH18" i="155"/>
  <c r="BH45" i="155" s="1"/>
  <c r="BH18" i="158"/>
  <c r="BH45" i="158" s="1"/>
  <c r="BQ12" i="158"/>
  <c r="BQ39" i="158" s="1"/>
  <c r="BQ12" i="155"/>
  <c r="BQ39" i="155" s="1"/>
  <c r="BQ12" i="157"/>
  <c r="BQ39" i="157" s="1"/>
  <c r="BQ12" i="156"/>
  <c r="BQ39" i="156" s="1"/>
  <c r="CX18" i="156"/>
  <c r="CX45" i="156" s="1"/>
  <c r="CX18" i="158"/>
  <c r="CX45" i="158" s="1"/>
  <c r="CX18" i="157"/>
  <c r="CX45" i="157" s="1"/>
  <c r="CX18" i="155"/>
  <c r="CX45" i="155" s="1"/>
  <c r="DM29" i="158"/>
  <c r="DM56" i="158" s="1"/>
  <c r="DM29" i="155"/>
  <c r="DM56" i="155" s="1"/>
  <c r="DM29" i="157"/>
  <c r="DM56" i="157" s="1"/>
  <c r="DM29" i="156"/>
  <c r="DM56" i="156" s="1"/>
  <c r="H8" i="106"/>
  <c r="H35" i="106" s="1"/>
  <c r="H8" i="144"/>
  <c r="H35" i="144" s="1"/>
  <c r="H8" i="143"/>
  <c r="H35" i="143" s="1"/>
  <c r="H8" i="145"/>
  <c r="H35" i="145" s="1"/>
  <c r="DO27" i="157"/>
  <c r="DO54" i="157" s="1"/>
  <c r="DO27" i="158"/>
  <c r="DO54" i="158" s="1"/>
  <c r="DO27" i="155"/>
  <c r="DO54" i="155" s="1"/>
  <c r="DO27" i="156"/>
  <c r="DO54" i="156" s="1"/>
  <c r="CJ25" i="156"/>
  <c r="CJ52" i="156" s="1"/>
  <c r="CJ25" i="155"/>
  <c r="CJ52" i="155" s="1"/>
  <c r="CJ25" i="157"/>
  <c r="CJ52" i="157" s="1"/>
  <c r="CJ25" i="158"/>
  <c r="CJ52" i="158" s="1"/>
  <c r="CA18" i="158"/>
  <c r="CA45" i="158" s="1"/>
  <c r="CA18" i="157"/>
  <c r="CA45" i="157" s="1"/>
  <c r="CA18" i="156"/>
  <c r="CA45" i="156" s="1"/>
  <c r="CA18" i="155"/>
  <c r="CA45" i="155" s="1"/>
  <c r="DN29" i="157"/>
  <c r="DN56" i="157" s="1"/>
  <c r="DN29" i="156"/>
  <c r="DN56" i="156" s="1"/>
  <c r="DN29" i="158"/>
  <c r="DN56" i="158" s="1"/>
  <c r="DN29" i="155"/>
  <c r="DN56" i="155" s="1"/>
  <c r="CQ25" i="158"/>
  <c r="CQ52" i="158" s="1"/>
  <c r="CQ25" i="155"/>
  <c r="CQ52" i="155" s="1"/>
  <c r="CQ25" i="157"/>
  <c r="CQ52" i="157" s="1"/>
  <c r="CQ25" i="156"/>
  <c r="CQ52" i="156" s="1"/>
  <c r="DO23" i="155"/>
  <c r="DO50" i="155" s="1"/>
  <c r="DO23" i="158"/>
  <c r="DO50" i="158" s="1"/>
  <c r="DO23" i="156"/>
  <c r="DO50" i="156" s="1"/>
  <c r="DO23" i="157"/>
  <c r="DO50" i="157" s="1"/>
  <c r="DJ25" i="156"/>
  <c r="DJ52" i="156" s="1"/>
  <c r="DJ25" i="158"/>
  <c r="DJ52" i="158" s="1"/>
  <c r="DJ25" i="157"/>
  <c r="DJ52" i="157" s="1"/>
  <c r="DJ25" i="155"/>
  <c r="DJ52" i="155" s="1"/>
  <c r="W25" i="158"/>
  <c r="W52" i="158" s="1"/>
  <c r="W25" i="157"/>
  <c r="W52" i="157" s="1"/>
  <c r="W25" i="155"/>
  <c r="W52" i="155" s="1"/>
  <c r="W25" i="156"/>
  <c r="W52" i="156" s="1"/>
  <c r="AI17" i="54"/>
  <c r="AI17" i="139"/>
  <c r="AI44" i="139" s="1"/>
  <c r="AI17" i="133"/>
  <c r="AI44" i="133" s="1"/>
  <c r="AI17" i="167"/>
  <c r="AI44" i="167" s="1"/>
  <c r="AI17" i="138"/>
  <c r="AI44" i="138" s="1"/>
  <c r="AI17" i="137"/>
  <c r="AI44" i="137" s="1"/>
  <c r="AI17" i="118"/>
  <c r="AI44" i="118" s="1"/>
  <c r="AI17" i="95"/>
  <c r="AI17" i="134"/>
  <c r="AI44" i="134" s="1"/>
  <c r="AI17" i="135"/>
  <c r="AI17" i="136"/>
  <c r="AI17" i="94"/>
  <c r="L17" i="154"/>
  <c r="AI17" i="119"/>
  <c r="AI44" i="119" s="1"/>
  <c r="K11" i="156"/>
  <c r="K38" i="156" s="1"/>
  <c r="K11" i="158"/>
  <c r="K38" i="158" s="1"/>
  <c r="K11" i="157"/>
  <c r="K38" i="157" s="1"/>
  <c r="K11" i="155"/>
  <c r="K38" i="155" s="1"/>
  <c r="DO15" i="155"/>
  <c r="DO42" i="155" s="1"/>
  <c r="DO15" i="158"/>
  <c r="DO42" i="158" s="1"/>
  <c r="DO15" i="156"/>
  <c r="DO42" i="156" s="1"/>
  <c r="DO15" i="157"/>
  <c r="DO42" i="157" s="1"/>
  <c r="CW21" i="158"/>
  <c r="CW48" i="158" s="1"/>
  <c r="CW21" i="156"/>
  <c r="CW48" i="156" s="1"/>
  <c r="CW21" i="157"/>
  <c r="CW48" i="157" s="1"/>
  <c r="CW21" i="155"/>
  <c r="CW48" i="155" s="1"/>
  <c r="AG17" i="54"/>
  <c r="AG17" i="167"/>
  <c r="AG44" i="167" s="1"/>
  <c r="AG17" i="133"/>
  <c r="AG44" i="133" s="1"/>
  <c r="AG17" i="139"/>
  <c r="AG44" i="139" s="1"/>
  <c r="AG17" i="134"/>
  <c r="AG44" i="134" s="1"/>
  <c r="AG17" i="118"/>
  <c r="AG44" i="118" s="1"/>
  <c r="AG17" i="138"/>
  <c r="AG44" i="138" s="1"/>
  <c r="J17" i="154"/>
  <c r="AG17" i="137"/>
  <c r="AG44" i="137" s="1"/>
  <c r="AG17" i="119"/>
  <c r="AG44" i="119" s="1"/>
  <c r="AG17" i="135"/>
  <c r="AG17" i="136"/>
  <c r="AG17" i="94"/>
  <c r="AG17" i="95"/>
  <c r="AK20" i="54"/>
  <c r="AK20" i="167"/>
  <c r="AK47" i="167" s="1"/>
  <c r="AK20" i="134"/>
  <c r="AK47" i="134" s="1"/>
  <c r="AK20" i="139"/>
  <c r="AK47" i="139" s="1"/>
  <c r="AK20" i="133"/>
  <c r="AK47" i="133" s="1"/>
  <c r="AK20" i="137"/>
  <c r="AK47" i="137" s="1"/>
  <c r="AK20" i="138"/>
  <c r="AK47" i="138" s="1"/>
  <c r="AK20" i="119"/>
  <c r="AK47" i="119" s="1"/>
  <c r="AK20" i="95"/>
  <c r="N20" i="154"/>
  <c r="AK20" i="136"/>
  <c r="AK20" i="94"/>
  <c r="AK20" i="135"/>
  <c r="AK20" i="118"/>
  <c r="AK47" i="118" s="1"/>
  <c r="O27" i="167"/>
  <c r="O54" i="167" s="1"/>
  <c r="O27" i="134"/>
  <c r="O54" i="134" s="1"/>
  <c r="O27" i="119"/>
  <c r="O54" i="119" s="1"/>
  <c r="O27" i="139"/>
  <c r="O54" i="139" s="1"/>
  <c r="O27" i="135"/>
  <c r="O27" i="137"/>
  <c r="O54" i="137" s="1"/>
  <c r="O27" i="138"/>
  <c r="O54" i="138" s="1"/>
  <c r="O27" i="94"/>
  <c r="O27" i="95"/>
  <c r="O27" i="133"/>
  <c r="O54" i="133" s="1"/>
  <c r="O27" i="136"/>
  <c r="O27" i="118"/>
  <c r="O54" i="118" s="1"/>
  <c r="AX23" i="95"/>
  <c r="AX23" i="118"/>
  <c r="AX50" i="118" s="1"/>
  <c r="AX23" i="138"/>
  <c r="AX50" i="138" s="1"/>
  <c r="AX23" i="94"/>
  <c r="AX23" i="136"/>
  <c r="AX23" i="135"/>
  <c r="AX23" i="119"/>
  <c r="AX50" i="119" s="1"/>
  <c r="AX23" i="137"/>
  <c r="AX50" i="137" s="1"/>
  <c r="AA23" i="154"/>
  <c r="BA21" i="157"/>
  <c r="BA48" i="157" s="1"/>
  <c r="BA21" i="158"/>
  <c r="BA48" i="158" s="1"/>
  <c r="BA21" i="155"/>
  <c r="BA48" i="155" s="1"/>
  <c r="BA21" i="156"/>
  <c r="BA48" i="156" s="1"/>
  <c r="BO21" i="155"/>
  <c r="BO48" i="155" s="1"/>
  <c r="BO21" i="157"/>
  <c r="BO48" i="157" s="1"/>
  <c r="BO21" i="156"/>
  <c r="BO48" i="156" s="1"/>
  <c r="BO21" i="158"/>
  <c r="BO48" i="158" s="1"/>
  <c r="AC9" i="155"/>
  <c r="AC36" i="155" s="1"/>
  <c r="AC9" i="157"/>
  <c r="AC36" i="157" s="1"/>
  <c r="AC9" i="158"/>
  <c r="AC36" i="158" s="1"/>
  <c r="AC9" i="156"/>
  <c r="AC36" i="156" s="1"/>
  <c r="BX23" i="156"/>
  <c r="BX50" i="156" s="1"/>
  <c r="BX23" i="158"/>
  <c r="BX50" i="158" s="1"/>
  <c r="BX23" i="155"/>
  <c r="BX50" i="155" s="1"/>
  <c r="BX23" i="157"/>
  <c r="BX50" i="157" s="1"/>
  <c r="AR12" i="138"/>
  <c r="AR39" i="138" s="1"/>
  <c r="AR12" i="119"/>
  <c r="AR39" i="119" s="1"/>
  <c r="AR12" i="137"/>
  <c r="AR39" i="137" s="1"/>
  <c r="AR12" i="95"/>
  <c r="AR12" i="118"/>
  <c r="AR39" i="118" s="1"/>
  <c r="AR12" i="136"/>
  <c r="AR12" i="94"/>
  <c r="AR12" i="135"/>
  <c r="U12" i="154"/>
  <c r="BA12" i="156"/>
  <c r="BA39" i="156" s="1"/>
  <c r="BA12" i="155"/>
  <c r="BA39" i="155" s="1"/>
  <c r="BA12" i="157"/>
  <c r="BA39" i="157" s="1"/>
  <c r="BA12" i="158"/>
  <c r="BA39" i="158" s="1"/>
  <c r="AP23" i="155"/>
  <c r="AP50" i="155" s="1"/>
  <c r="AP23" i="156"/>
  <c r="AP50" i="156" s="1"/>
  <c r="AP23" i="157"/>
  <c r="AP50" i="157" s="1"/>
  <c r="AP23" i="158"/>
  <c r="AP50" i="158" s="1"/>
  <c r="BU21" i="158"/>
  <c r="BU48" i="158" s="1"/>
  <c r="BU21" i="155"/>
  <c r="BU48" i="155" s="1"/>
  <c r="BU21" i="157"/>
  <c r="BU48" i="157" s="1"/>
  <c r="BU21" i="156"/>
  <c r="BU48" i="156" s="1"/>
  <c r="J11" i="155"/>
  <c r="J38" i="155" s="1"/>
  <c r="J11" i="156"/>
  <c r="J38" i="156" s="1"/>
  <c r="J11" i="157"/>
  <c r="J38" i="157" s="1"/>
  <c r="J11" i="158"/>
  <c r="J38" i="158" s="1"/>
  <c r="DK15" i="156"/>
  <c r="DK42" i="156" s="1"/>
  <c r="DK15" i="157"/>
  <c r="DK42" i="157" s="1"/>
  <c r="DK15" i="158"/>
  <c r="DK42" i="158" s="1"/>
  <c r="DK15" i="155"/>
  <c r="DK42" i="155" s="1"/>
  <c r="CE15" i="156"/>
  <c r="CE42" i="156" s="1"/>
  <c r="CE15" i="158"/>
  <c r="CE42" i="158" s="1"/>
  <c r="CE15" i="157"/>
  <c r="CE42" i="157" s="1"/>
  <c r="CE15" i="155"/>
  <c r="CE42" i="155" s="1"/>
  <c r="BW29" i="157"/>
  <c r="BW56" i="157" s="1"/>
  <c r="BW29" i="155"/>
  <c r="BW56" i="155" s="1"/>
  <c r="BW29" i="158"/>
  <c r="BW56" i="158" s="1"/>
  <c r="BW29" i="156"/>
  <c r="BW56" i="156" s="1"/>
  <c r="CT21" i="157"/>
  <c r="CT48" i="157" s="1"/>
  <c r="CT21" i="155"/>
  <c r="CT48" i="155" s="1"/>
  <c r="CT21" i="158"/>
  <c r="CT48" i="158" s="1"/>
  <c r="CT21" i="156"/>
  <c r="CT48" i="156" s="1"/>
  <c r="AR29" i="155"/>
  <c r="AR56" i="155" s="1"/>
  <c r="AR29" i="156"/>
  <c r="AR56" i="156" s="1"/>
  <c r="AR29" i="158"/>
  <c r="AR56" i="158" s="1"/>
  <c r="AR29" i="157"/>
  <c r="AR56" i="157" s="1"/>
  <c r="H27" i="139"/>
  <c r="H54" i="139" s="1"/>
  <c r="H27" i="167"/>
  <c r="H54" i="167" s="1"/>
  <c r="H27" i="138"/>
  <c r="H54" i="138" s="1"/>
  <c r="H27" i="146"/>
  <c r="H27" i="95"/>
  <c r="H27" i="133"/>
  <c r="H54" i="133" s="1"/>
  <c r="H27" i="118"/>
  <c r="H54" i="118" s="1"/>
  <c r="H27" i="136"/>
  <c r="H27" i="134"/>
  <c r="H54" i="134" s="1"/>
  <c r="H27" i="137"/>
  <c r="H54" i="137" s="1"/>
  <c r="H27" i="119"/>
  <c r="H54" i="119" s="1"/>
  <c r="H27" i="94"/>
  <c r="H27" i="135"/>
  <c r="L17" i="54"/>
  <c r="L17" i="133"/>
  <c r="L44" i="133" s="1"/>
  <c r="L17" i="167"/>
  <c r="L44" i="167" s="1"/>
  <c r="L17" i="139"/>
  <c r="L44" i="139" s="1"/>
  <c r="L17" i="137"/>
  <c r="L44" i="137" s="1"/>
  <c r="L17" i="118"/>
  <c r="L44" i="118" s="1"/>
  <c r="L17" i="136"/>
  <c r="L17" i="146"/>
  <c r="L17" i="94"/>
  <c r="L17" i="95"/>
  <c r="L17" i="134"/>
  <c r="L44" i="134" s="1"/>
  <c r="L17" i="138"/>
  <c r="L44" i="138" s="1"/>
  <c r="L17" i="119"/>
  <c r="L44" i="119" s="1"/>
  <c r="L17" i="135"/>
  <c r="E17" i="54"/>
  <c r="E17" i="139"/>
  <c r="E44" i="139" s="1"/>
  <c r="E17" i="118"/>
  <c r="E44" i="118" s="1"/>
  <c r="E17" i="134"/>
  <c r="E44" i="134" s="1"/>
  <c r="E17" i="137"/>
  <c r="E44" i="137" s="1"/>
  <c r="E17" i="135"/>
  <c r="E17" i="133"/>
  <c r="E44" i="133" s="1"/>
  <c r="E17" i="167"/>
  <c r="E44" i="167" s="1"/>
  <c r="E17" i="119"/>
  <c r="E44" i="119" s="1"/>
  <c r="E17" i="136"/>
  <c r="E17" i="146"/>
  <c r="E17" i="95"/>
  <c r="E17" i="94"/>
  <c r="E17" i="138"/>
  <c r="E44" i="138" s="1"/>
  <c r="G23" i="134"/>
  <c r="G50" i="134" s="1"/>
  <c r="G23" i="133"/>
  <c r="G50" i="133" s="1"/>
  <c r="G23" i="139"/>
  <c r="G50" i="139" s="1"/>
  <c r="G23" i="137"/>
  <c r="G50" i="137" s="1"/>
  <c r="G23" i="138"/>
  <c r="G50" i="138" s="1"/>
  <c r="G23" i="94"/>
  <c r="G23" i="118"/>
  <c r="G50" i="118" s="1"/>
  <c r="G23" i="146"/>
  <c r="G23" i="167"/>
  <c r="G50" i="167" s="1"/>
  <c r="G23" i="95"/>
  <c r="G23" i="136"/>
  <c r="G23" i="135"/>
  <c r="G23" i="119"/>
  <c r="G50" i="119" s="1"/>
  <c r="DP12" i="158"/>
  <c r="DP39" i="158" s="1"/>
  <c r="DP12" i="155"/>
  <c r="DP39" i="155" s="1"/>
  <c r="DP12" i="157"/>
  <c r="DP39" i="157" s="1"/>
  <c r="DP12" i="156"/>
  <c r="DP39" i="156" s="1"/>
  <c r="BW23" i="156"/>
  <c r="BW50" i="156" s="1"/>
  <c r="BW23" i="158"/>
  <c r="BW50" i="158" s="1"/>
  <c r="BW23" i="155"/>
  <c r="BW50" i="155" s="1"/>
  <c r="BW23" i="157"/>
  <c r="BW50" i="157" s="1"/>
  <c r="BI25" i="155"/>
  <c r="BI52" i="155" s="1"/>
  <c r="BI25" i="157"/>
  <c r="BI52" i="157" s="1"/>
  <c r="BI25" i="156"/>
  <c r="BI52" i="156" s="1"/>
  <c r="BI25" i="158"/>
  <c r="BI52" i="158" s="1"/>
  <c r="CQ27" i="157"/>
  <c r="CQ54" i="157" s="1"/>
  <c r="CQ27" i="155"/>
  <c r="CQ54" i="155" s="1"/>
  <c r="CQ27" i="156"/>
  <c r="CQ54" i="156" s="1"/>
  <c r="CQ27" i="158"/>
  <c r="CQ54" i="158" s="1"/>
  <c r="CI25" i="158"/>
  <c r="CI52" i="158" s="1"/>
  <c r="CI25" i="157"/>
  <c r="CI52" i="157" s="1"/>
  <c r="CI25" i="156"/>
  <c r="CI52" i="156" s="1"/>
  <c r="CI25" i="155"/>
  <c r="CI52" i="155" s="1"/>
  <c r="AK23" i="155"/>
  <c r="AK50" i="155" s="1"/>
  <c r="AK23" i="158"/>
  <c r="AK50" i="158" s="1"/>
  <c r="AK23" i="157"/>
  <c r="AK50" i="157" s="1"/>
  <c r="AK23" i="156"/>
  <c r="AK50" i="156" s="1"/>
  <c r="BH15" i="157"/>
  <c r="BH42" i="157" s="1"/>
  <c r="BH15" i="156"/>
  <c r="BH42" i="156" s="1"/>
  <c r="BH15" i="155"/>
  <c r="BH42" i="155" s="1"/>
  <c r="BH15" i="158"/>
  <c r="BH42" i="158" s="1"/>
  <c r="AH23" i="155"/>
  <c r="AH50" i="155" s="1"/>
  <c r="AH23" i="158"/>
  <c r="AH50" i="158" s="1"/>
  <c r="AH23" i="157"/>
  <c r="AH50" i="157" s="1"/>
  <c r="AH23" i="156"/>
  <c r="AH50" i="156" s="1"/>
  <c r="CP23" i="156"/>
  <c r="CP50" i="156" s="1"/>
  <c r="CP23" i="158"/>
  <c r="CP50" i="158" s="1"/>
  <c r="CP23" i="157"/>
  <c r="CP50" i="157" s="1"/>
  <c r="CP23" i="155"/>
  <c r="CP50" i="155" s="1"/>
  <c r="DM21" i="158"/>
  <c r="DM48" i="158" s="1"/>
  <c r="DM21" i="155"/>
  <c r="DM48" i="155" s="1"/>
  <c r="DM21" i="157"/>
  <c r="DM48" i="157" s="1"/>
  <c r="DM21" i="156"/>
  <c r="DM48" i="156" s="1"/>
  <c r="BP18" i="158"/>
  <c r="BP45" i="158" s="1"/>
  <c r="BP18" i="156"/>
  <c r="BP45" i="156" s="1"/>
  <c r="BP18" i="155"/>
  <c r="BP45" i="155" s="1"/>
  <c r="BP18" i="157"/>
  <c r="BP45" i="157" s="1"/>
  <c r="V14" i="155"/>
  <c r="V41" i="155" s="1"/>
  <c r="V14" i="158"/>
  <c r="V41" i="158" s="1"/>
  <c r="V14" i="157"/>
  <c r="V41" i="157" s="1"/>
  <c r="V14" i="156"/>
  <c r="V41" i="156" s="1"/>
  <c r="DL25" i="157"/>
  <c r="DL52" i="157" s="1"/>
  <c r="DL25" i="158"/>
  <c r="DL52" i="158" s="1"/>
  <c r="DL25" i="156"/>
  <c r="DL52" i="156" s="1"/>
  <c r="DL25" i="155"/>
  <c r="DL52" i="155" s="1"/>
  <c r="I27" i="156"/>
  <c r="I54" i="156" s="1"/>
  <c r="I27" i="158"/>
  <c r="I54" i="158" s="1"/>
  <c r="I27" i="157"/>
  <c r="I54" i="157" s="1"/>
  <c r="I27" i="155"/>
  <c r="I54" i="155" s="1"/>
  <c r="DR12" i="156"/>
  <c r="DR39" i="156" s="1"/>
  <c r="DR12" i="158"/>
  <c r="DR39" i="158" s="1"/>
  <c r="DR12" i="157"/>
  <c r="DR39" i="157" s="1"/>
  <c r="DR12" i="155"/>
  <c r="DR39" i="155" s="1"/>
  <c r="BD21" i="155"/>
  <c r="BD48" i="155" s="1"/>
  <c r="BD21" i="157"/>
  <c r="BD48" i="157" s="1"/>
  <c r="BD21" i="156"/>
  <c r="BD48" i="156" s="1"/>
  <c r="BD21" i="158"/>
  <c r="BD48" i="158" s="1"/>
  <c r="CT25" i="156"/>
  <c r="CT52" i="156" s="1"/>
  <c r="CT25" i="158"/>
  <c r="CT52" i="158" s="1"/>
  <c r="CT25" i="157"/>
  <c r="CT52" i="157" s="1"/>
  <c r="CT25" i="155"/>
  <c r="CT52" i="155" s="1"/>
  <c r="L11" i="158"/>
  <c r="L38" i="158" s="1"/>
  <c r="L11" i="155"/>
  <c r="L38" i="155" s="1"/>
  <c r="L11" i="157"/>
  <c r="L38" i="157" s="1"/>
  <c r="L11" i="156"/>
  <c r="L38" i="156" s="1"/>
  <c r="DK25" i="158"/>
  <c r="DK52" i="158" s="1"/>
  <c r="DK25" i="155"/>
  <c r="DK52" i="155" s="1"/>
  <c r="DK25" i="156"/>
  <c r="DK52" i="156" s="1"/>
  <c r="DK25" i="157"/>
  <c r="DK52" i="157" s="1"/>
  <c r="BI21" i="156"/>
  <c r="BI48" i="156" s="1"/>
  <c r="BI21" i="158"/>
  <c r="BI48" i="158" s="1"/>
  <c r="BI21" i="155"/>
  <c r="BI48" i="155" s="1"/>
  <c r="BI21" i="157"/>
  <c r="BI48" i="157" s="1"/>
  <c r="AI20" i="54"/>
  <c r="AI20" i="167"/>
  <c r="AI47" i="167" s="1"/>
  <c r="AI20" i="134"/>
  <c r="AI47" i="134" s="1"/>
  <c r="AI20" i="139"/>
  <c r="AI47" i="139" s="1"/>
  <c r="AI20" i="138"/>
  <c r="AI47" i="138" s="1"/>
  <c r="AI20" i="137"/>
  <c r="AI47" i="137" s="1"/>
  <c r="AI20" i="118"/>
  <c r="AI47" i="118" s="1"/>
  <c r="AI20" i="135"/>
  <c r="AI20" i="133"/>
  <c r="AI47" i="133" s="1"/>
  <c r="AI20" i="95"/>
  <c r="AI20" i="136"/>
  <c r="AI20" i="119"/>
  <c r="AI47" i="119" s="1"/>
  <c r="L20" i="154"/>
  <c r="AI20" i="94"/>
  <c r="D14" i="54"/>
  <c r="D14" i="167"/>
  <c r="D41" i="167" s="1"/>
  <c r="D14" i="139"/>
  <c r="D41" i="139" s="1"/>
  <c r="D14" i="134"/>
  <c r="D41" i="134" s="1"/>
  <c r="D14" i="138"/>
  <c r="D41" i="138" s="1"/>
  <c r="D14" i="137"/>
  <c r="D41" i="137" s="1"/>
  <c r="D14" i="133"/>
  <c r="D41" i="133" s="1"/>
  <c r="D14" i="118"/>
  <c r="D41" i="118" s="1"/>
  <c r="D14" i="95"/>
  <c r="D14" i="135"/>
  <c r="D14" i="136"/>
  <c r="D14" i="94"/>
  <c r="D14" i="146"/>
  <c r="D14" i="119"/>
  <c r="D41" i="119" s="1"/>
  <c r="F20" i="54"/>
  <c r="F20" i="167"/>
  <c r="F47" i="167" s="1"/>
  <c r="F20" i="133"/>
  <c r="F47" i="133" s="1"/>
  <c r="F20" i="119"/>
  <c r="F47" i="119" s="1"/>
  <c r="F20" i="136"/>
  <c r="F20" i="135"/>
  <c r="F20" i="134"/>
  <c r="F47" i="134" s="1"/>
  <c r="F20" i="95"/>
  <c r="F20" i="118"/>
  <c r="F47" i="118" s="1"/>
  <c r="F20" i="137"/>
  <c r="F47" i="137" s="1"/>
  <c r="F20" i="138"/>
  <c r="F47" i="138" s="1"/>
  <c r="F20" i="146"/>
  <c r="F20" i="94"/>
  <c r="F20" i="139"/>
  <c r="F47" i="139" s="1"/>
  <c r="AD11" i="54"/>
  <c r="AD11" i="139"/>
  <c r="AD38" i="139" s="1"/>
  <c r="AD11" i="134"/>
  <c r="AD38" i="134" s="1"/>
  <c r="AD11" i="138"/>
  <c r="AD38" i="138" s="1"/>
  <c r="AD11" i="137"/>
  <c r="AD38" i="137" s="1"/>
  <c r="AD11" i="167"/>
  <c r="AD38" i="167" s="1"/>
  <c r="AD11" i="119"/>
  <c r="AD38" i="119" s="1"/>
  <c r="AD11" i="133"/>
  <c r="AD38" i="133" s="1"/>
  <c r="AD11" i="95"/>
  <c r="AD11" i="118"/>
  <c r="AD38" i="118" s="1"/>
  <c r="AD11" i="94"/>
  <c r="AD11" i="135"/>
  <c r="AD11" i="136"/>
  <c r="G11" i="154"/>
  <c r="AU27" i="137"/>
  <c r="AU54" i="137" s="1"/>
  <c r="AU27" i="138"/>
  <c r="AU54" i="138" s="1"/>
  <c r="AU27" i="118"/>
  <c r="AU54" i="118" s="1"/>
  <c r="AU27" i="94"/>
  <c r="AU27" i="119"/>
  <c r="AU54" i="119" s="1"/>
  <c r="AU27" i="95"/>
  <c r="AU27" i="136"/>
  <c r="X27" i="154"/>
  <c r="AU27" i="135"/>
  <c r="DE21" i="157"/>
  <c r="DE48" i="157" s="1"/>
  <c r="DE21" i="156"/>
  <c r="DE48" i="156" s="1"/>
  <c r="DE21" i="155"/>
  <c r="DE48" i="155" s="1"/>
  <c r="DE21" i="158"/>
  <c r="DE48" i="158" s="1"/>
  <c r="H14" i="144"/>
  <c r="H41" i="144" s="1"/>
  <c r="H14" i="106"/>
  <c r="H41" i="106" s="1"/>
  <c r="H14" i="145"/>
  <c r="H41" i="145" s="1"/>
  <c r="H14" i="143"/>
  <c r="H41" i="143" s="1"/>
  <c r="AD12" i="157"/>
  <c r="AD39" i="157" s="1"/>
  <c r="AD12" i="155"/>
  <c r="AD39" i="155" s="1"/>
  <c r="AD12" i="156"/>
  <c r="AD39" i="156" s="1"/>
  <c r="AD12" i="158"/>
  <c r="AD39" i="158" s="1"/>
  <c r="DA23" i="156"/>
  <c r="DA50" i="156" s="1"/>
  <c r="DA23" i="158"/>
  <c r="DA50" i="158" s="1"/>
  <c r="DA23" i="157"/>
  <c r="DA50" i="157" s="1"/>
  <c r="DA23" i="155"/>
  <c r="DA50" i="155" s="1"/>
  <c r="CX15" i="155"/>
  <c r="CX42" i="155" s="1"/>
  <c r="CX15" i="156"/>
  <c r="CX42" i="156" s="1"/>
  <c r="CX15" i="157"/>
  <c r="CX42" i="157" s="1"/>
  <c r="CX15" i="158"/>
  <c r="CX42" i="158" s="1"/>
  <c r="BE29" i="156"/>
  <c r="BE56" i="156" s="1"/>
  <c r="BE29" i="155"/>
  <c r="BE56" i="155" s="1"/>
  <c r="BE29" i="158"/>
  <c r="BE56" i="158" s="1"/>
  <c r="BE29" i="157"/>
  <c r="BE56" i="157" s="1"/>
  <c r="DM15" i="157"/>
  <c r="DM42" i="157" s="1"/>
  <c r="DM15" i="156"/>
  <c r="DM42" i="156" s="1"/>
  <c r="DM15" i="155"/>
  <c r="DM42" i="155" s="1"/>
  <c r="DM15" i="158"/>
  <c r="DM42" i="158" s="1"/>
  <c r="CO23" i="158"/>
  <c r="CO50" i="158" s="1"/>
  <c r="CO23" i="156"/>
  <c r="CO50" i="156" s="1"/>
  <c r="CO23" i="157"/>
  <c r="CO50" i="157" s="1"/>
  <c r="CO23" i="155"/>
  <c r="CO50" i="155" s="1"/>
  <c r="L14" i="54"/>
  <c r="L14" i="167"/>
  <c r="L41" i="167" s="1"/>
  <c r="L14" i="139"/>
  <c r="L41" i="139" s="1"/>
  <c r="L14" i="133"/>
  <c r="L41" i="133" s="1"/>
  <c r="L14" i="134"/>
  <c r="L41" i="134" s="1"/>
  <c r="L14" i="135"/>
  <c r="L14" i="95"/>
  <c r="L14" i="146"/>
  <c r="L14" i="138"/>
  <c r="L41" i="138" s="1"/>
  <c r="L14" i="118"/>
  <c r="L41" i="118" s="1"/>
  <c r="L14" i="94"/>
  <c r="L14" i="136"/>
  <c r="L14" i="119"/>
  <c r="L41" i="119" s="1"/>
  <c r="L14" i="137"/>
  <c r="L41" i="137" s="1"/>
  <c r="AM11" i="54"/>
  <c r="AM11" i="167"/>
  <c r="AM38" i="167" s="1"/>
  <c r="AM11" i="138"/>
  <c r="AM38" i="138" s="1"/>
  <c r="AM11" i="137"/>
  <c r="AM38" i="137" s="1"/>
  <c r="AM11" i="139"/>
  <c r="AM38" i="139" s="1"/>
  <c r="AM11" i="95"/>
  <c r="AM11" i="94"/>
  <c r="AM11" i="136"/>
  <c r="AM11" i="118"/>
  <c r="AM38" i="118" s="1"/>
  <c r="AM11" i="119"/>
  <c r="AM38" i="119" s="1"/>
  <c r="AM11" i="133"/>
  <c r="AM38" i="133" s="1"/>
  <c r="AM11" i="134"/>
  <c r="AM38" i="134" s="1"/>
  <c r="AM11" i="135"/>
  <c r="P11" i="154"/>
  <c r="AY18" i="156"/>
  <c r="AY45" i="156" s="1"/>
  <c r="AY18" i="158"/>
  <c r="AY45" i="158" s="1"/>
  <c r="AY18" i="155"/>
  <c r="AY45" i="155" s="1"/>
  <c r="AY18" i="157"/>
  <c r="AY45" i="157" s="1"/>
  <c r="CS18" i="158"/>
  <c r="CS45" i="158" s="1"/>
  <c r="CS18" i="155"/>
  <c r="CS45" i="155" s="1"/>
  <c r="CS18" i="156"/>
  <c r="CS45" i="156" s="1"/>
  <c r="CS18" i="157"/>
  <c r="CS45" i="157" s="1"/>
  <c r="CY25" i="158"/>
  <c r="CY52" i="158" s="1"/>
  <c r="CY25" i="155"/>
  <c r="CY52" i="155" s="1"/>
  <c r="CY25" i="156"/>
  <c r="CY52" i="156" s="1"/>
  <c r="CY25" i="157"/>
  <c r="CY52" i="157" s="1"/>
  <c r="CK25" i="155"/>
  <c r="CK52" i="155" s="1"/>
  <c r="CK25" i="156"/>
  <c r="CK52" i="156" s="1"/>
  <c r="CK25" i="157"/>
  <c r="CK52" i="157" s="1"/>
  <c r="CK25" i="158"/>
  <c r="CK52" i="158" s="1"/>
  <c r="AL29" i="157"/>
  <c r="AL56" i="157" s="1"/>
  <c r="AL29" i="155"/>
  <c r="AL56" i="155" s="1"/>
  <c r="AL29" i="156"/>
  <c r="AL56" i="156" s="1"/>
  <c r="AL29" i="158"/>
  <c r="AL56" i="158" s="1"/>
  <c r="S14" i="155"/>
  <c r="S41" i="155" s="1"/>
  <c r="S14" i="157"/>
  <c r="S41" i="157" s="1"/>
  <c r="S14" i="156"/>
  <c r="S41" i="156" s="1"/>
  <c r="S14" i="158"/>
  <c r="S41" i="158" s="1"/>
  <c r="X17" i="54"/>
  <c r="X17" i="139"/>
  <c r="X44" i="139" s="1"/>
  <c r="X17" i="133"/>
  <c r="X44" i="133" s="1"/>
  <c r="X17" i="167"/>
  <c r="X44" i="167" s="1"/>
  <c r="X17" i="138"/>
  <c r="X44" i="138" s="1"/>
  <c r="X17" i="137"/>
  <c r="X44" i="137" s="1"/>
  <c r="X17" i="118"/>
  <c r="X44" i="118" s="1"/>
  <c r="X17" i="95"/>
  <c r="X17" i="135"/>
  <c r="X17" i="136"/>
  <c r="X17" i="94"/>
  <c r="X17" i="119"/>
  <c r="X44" i="119" s="1"/>
  <c r="X17" i="134"/>
  <c r="X44" i="134" s="1"/>
  <c r="AF17" i="139"/>
  <c r="AF44" i="139" s="1"/>
  <c r="AF17" i="134"/>
  <c r="AF44" i="134" s="1"/>
  <c r="AF17" i="167"/>
  <c r="AF44" i="167" s="1"/>
  <c r="AF17" i="119"/>
  <c r="AF44" i="119" s="1"/>
  <c r="AF17" i="95"/>
  <c r="AF17" i="135"/>
  <c r="AF17" i="136"/>
  <c r="AF17" i="94"/>
  <c r="AF17" i="137"/>
  <c r="AF44" i="137" s="1"/>
  <c r="I17" i="154"/>
  <c r="AF17" i="138"/>
  <c r="AF44" i="138" s="1"/>
  <c r="AF17" i="118"/>
  <c r="AF44" i="118" s="1"/>
  <c r="AF17" i="133"/>
  <c r="AF44" i="133" s="1"/>
  <c r="AF17" i="54"/>
  <c r="AN17" i="54"/>
  <c r="AN17" i="139"/>
  <c r="AN44" i="139" s="1"/>
  <c r="AN17" i="167"/>
  <c r="AN44" i="167" s="1"/>
  <c r="AN17" i="134"/>
  <c r="AN44" i="134" s="1"/>
  <c r="AN17" i="133"/>
  <c r="AN44" i="133" s="1"/>
  <c r="AN17" i="137"/>
  <c r="AN44" i="137" s="1"/>
  <c r="AN17" i="95"/>
  <c r="AN17" i="135"/>
  <c r="AN17" i="136"/>
  <c r="AN17" i="94"/>
  <c r="AN17" i="118"/>
  <c r="AN44" i="118" s="1"/>
  <c r="AN17" i="119"/>
  <c r="AN44" i="119" s="1"/>
  <c r="AN17" i="138"/>
  <c r="AN44" i="138" s="1"/>
  <c r="Q17" i="154"/>
  <c r="AF25" i="134"/>
  <c r="AF52" i="134" s="1"/>
  <c r="AF25" i="137"/>
  <c r="AF52" i="137" s="1"/>
  <c r="AF25" i="167"/>
  <c r="AF52" i="167" s="1"/>
  <c r="AF25" i="139"/>
  <c r="AF52" i="139" s="1"/>
  <c r="AF25" i="133"/>
  <c r="AF52" i="133" s="1"/>
  <c r="AF25" i="94"/>
  <c r="AF25" i="119"/>
  <c r="AF52" i="119" s="1"/>
  <c r="AF25" i="136"/>
  <c r="I25" i="154"/>
  <c r="AF25" i="135"/>
  <c r="AF25" i="138"/>
  <c r="AF52" i="138" s="1"/>
  <c r="AF25" i="95"/>
  <c r="AF25" i="118"/>
  <c r="AF52" i="118" s="1"/>
  <c r="O17" i="54"/>
  <c r="O17" i="139"/>
  <c r="O44" i="139" s="1"/>
  <c r="O17" i="134"/>
  <c r="O44" i="134" s="1"/>
  <c r="O17" i="167"/>
  <c r="O44" i="167" s="1"/>
  <c r="O17" i="119"/>
  <c r="O44" i="119" s="1"/>
  <c r="O17" i="118"/>
  <c r="O44" i="118" s="1"/>
  <c r="O17" i="95"/>
  <c r="O17" i="133"/>
  <c r="O44" i="133" s="1"/>
  <c r="O17" i="138"/>
  <c r="O44" i="138" s="1"/>
  <c r="O17" i="135"/>
  <c r="O17" i="136"/>
  <c r="O17" i="94"/>
  <c r="O17" i="137"/>
  <c r="O44" i="137" s="1"/>
  <c r="Q21" i="134"/>
  <c r="Q48" i="134" s="1"/>
  <c r="Q21" i="167"/>
  <c r="Q48" i="167" s="1"/>
  <c r="Q21" i="139"/>
  <c r="Q48" i="139" s="1"/>
  <c r="Q21" i="119"/>
  <c r="Q48" i="119" s="1"/>
  <c r="Q21" i="95"/>
  <c r="Q21" i="137"/>
  <c r="Q48" i="137" s="1"/>
  <c r="Q21" i="94"/>
  <c r="Q21" i="136"/>
  <c r="Q21" i="135"/>
  <c r="Q21" i="118"/>
  <c r="Q48" i="118" s="1"/>
  <c r="Q21" i="133"/>
  <c r="Q48" i="133" s="1"/>
  <c r="Q21" i="138"/>
  <c r="Q48" i="138" s="1"/>
  <c r="AF21" i="138"/>
  <c r="AF48" i="138" s="1"/>
  <c r="AF21" i="118"/>
  <c r="AF48" i="118" s="1"/>
  <c r="AF21" i="133"/>
  <c r="AF48" i="133" s="1"/>
  <c r="AF21" i="134"/>
  <c r="AF48" i="134" s="1"/>
  <c r="AF21" i="167"/>
  <c r="AF48" i="167" s="1"/>
  <c r="AF21" i="137"/>
  <c r="AF48" i="137" s="1"/>
  <c r="AF21" i="135"/>
  <c r="AF21" i="94"/>
  <c r="AF21" i="95"/>
  <c r="AF21" i="119"/>
  <c r="AF48" i="119" s="1"/>
  <c r="AF21" i="136"/>
  <c r="I21" i="154"/>
  <c r="AF21" i="139"/>
  <c r="AF48" i="139" s="1"/>
  <c r="BY15" i="156"/>
  <c r="BY42" i="156" s="1"/>
  <c r="BY15" i="158"/>
  <c r="BY42" i="158" s="1"/>
  <c r="BY15" i="155"/>
  <c r="BY42" i="155" s="1"/>
  <c r="BY15" i="157"/>
  <c r="BY42" i="157" s="1"/>
  <c r="BY21" i="157"/>
  <c r="BY48" i="157" s="1"/>
  <c r="BY21" i="156"/>
  <c r="BY48" i="156" s="1"/>
  <c r="BY21" i="158"/>
  <c r="BY48" i="158" s="1"/>
  <c r="BY21" i="155"/>
  <c r="BY48" i="155" s="1"/>
  <c r="Y25" i="155"/>
  <c r="Y52" i="155" s="1"/>
  <c r="Y25" i="156"/>
  <c r="Y52" i="156" s="1"/>
  <c r="Y25" i="158"/>
  <c r="Y52" i="158" s="1"/>
  <c r="Y25" i="157"/>
  <c r="Y52" i="157" s="1"/>
  <c r="CG27" i="158"/>
  <c r="CG54" i="158" s="1"/>
  <c r="CG27" i="157"/>
  <c r="CG54" i="157" s="1"/>
  <c r="CG27" i="155"/>
  <c r="CG54" i="155" s="1"/>
  <c r="CG27" i="156"/>
  <c r="CG54" i="156" s="1"/>
  <c r="CF21" i="156"/>
  <c r="CF48" i="156" s="1"/>
  <c r="CF21" i="158"/>
  <c r="CF48" i="158" s="1"/>
  <c r="CF21" i="155"/>
  <c r="CF48" i="155" s="1"/>
  <c r="CF21" i="157"/>
  <c r="CF48" i="157" s="1"/>
  <c r="CC12" i="155"/>
  <c r="CC39" i="155" s="1"/>
  <c r="CC12" i="156"/>
  <c r="CC39" i="156" s="1"/>
  <c r="CC12" i="157"/>
  <c r="CC39" i="157" s="1"/>
  <c r="CC12" i="158"/>
  <c r="CC39" i="158" s="1"/>
  <c r="Z20" i="158"/>
  <c r="Z47" i="158" s="1"/>
  <c r="Z20" i="157"/>
  <c r="Z47" i="157" s="1"/>
  <c r="Z20" i="155"/>
  <c r="Z47" i="155" s="1"/>
  <c r="Z20" i="156"/>
  <c r="Z47" i="156" s="1"/>
  <c r="C8" i="145"/>
  <c r="C35" i="145" s="1"/>
  <c r="C8" i="144"/>
  <c r="C35" i="144" s="1"/>
  <c r="C8" i="143"/>
  <c r="C35" i="143" s="1"/>
  <c r="C8" i="106"/>
  <c r="C35" i="106" s="1"/>
  <c r="AM29" i="155"/>
  <c r="AM56" i="155" s="1"/>
  <c r="AM29" i="158"/>
  <c r="AM56" i="158" s="1"/>
  <c r="AM29" i="156"/>
  <c r="AM56" i="156" s="1"/>
  <c r="AM29" i="157"/>
  <c r="AM56" i="157" s="1"/>
  <c r="M9" i="167"/>
  <c r="M36" i="167" s="1"/>
  <c r="M9" i="134"/>
  <c r="M36" i="134" s="1"/>
  <c r="M9" i="138"/>
  <c r="M36" i="138" s="1"/>
  <c r="M9" i="137"/>
  <c r="M36" i="137" s="1"/>
  <c r="M9" i="133"/>
  <c r="M36" i="133" s="1"/>
  <c r="M9" i="95"/>
  <c r="M9" i="135"/>
  <c r="M9" i="136"/>
  <c r="M9" i="94"/>
  <c r="M9" i="139"/>
  <c r="M36" i="139" s="1"/>
  <c r="M9" i="119"/>
  <c r="M36" i="119" s="1"/>
  <c r="M9" i="118"/>
  <c r="M36" i="118" s="1"/>
  <c r="AK9" i="133"/>
  <c r="AK36" i="133" s="1"/>
  <c r="AK9" i="167"/>
  <c r="AK36" i="167" s="1"/>
  <c r="AK9" i="138"/>
  <c r="AK36" i="138" s="1"/>
  <c r="AK9" i="137"/>
  <c r="AK36" i="137" s="1"/>
  <c r="AK9" i="139"/>
  <c r="AK36" i="139" s="1"/>
  <c r="AK9" i="134"/>
  <c r="AK36" i="134" s="1"/>
  <c r="AK9" i="118"/>
  <c r="AK36" i="118" s="1"/>
  <c r="AK9" i="136"/>
  <c r="AK9" i="94"/>
  <c r="AK9" i="119"/>
  <c r="AK36" i="119" s="1"/>
  <c r="N9" i="154"/>
  <c r="AK9" i="135"/>
  <c r="AK9" i="95"/>
  <c r="X15" i="156"/>
  <c r="X42" i="156" s="1"/>
  <c r="X15" i="158"/>
  <c r="X42" i="158" s="1"/>
  <c r="X15" i="157"/>
  <c r="X42" i="157" s="1"/>
  <c r="X15" i="155"/>
  <c r="X42" i="155" s="1"/>
  <c r="AY23" i="156"/>
  <c r="AY50" i="156" s="1"/>
  <c r="AY23" i="158"/>
  <c r="AY50" i="158" s="1"/>
  <c r="AY23" i="157"/>
  <c r="AY50" i="157" s="1"/>
  <c r="AY23" i="155"/>
  <c r="AY50" i="155" s="1"/>
  <c r="CB15" i="156"/>
  <c r="CB42" i="156" s="1"/>
  <c r="CB15" i="158"/>
  <c r="CB42" i="158" s="1"/>
  <c r="CB15" i="155"/>
  <c r="CB42" i="155" s="1"/>
  <c r="CB15" i="157"/>
  <c r="CB42" i="157" s="1"/>
  <c r="BE21" i="155"/>
  <c r="BE48" i="155" s="1"/>
  <c r="BE21" i="157"/>
  <c r="BE48" i="157" s="1"/>
  <c r="BE21" i="156"/>
  <c r="BE48" i="156" s="1"/>
  <c r="BE21" i="158"/>
  <c r="BE48" i="158" s="1"/>
  <c r="CY29" i="155"/>
  <c r="CY56" i="155" s="1"/>
  <c r="CY29" i="158"/>
  <c r="CY56" i="158" s="1"/>
  <c r="CY29" i="157"/>
  <c r="CY56" i="157" s="1"/>
  <c r="CY29" i="156"/>
  <c r="CY56" i="156" s="1"/>
  <c r="DF12" i="158"/>
  <c r="DF39" i="158" s="1"/>
  <c r="DF12" i="155"/>
  <c r="DF39" i="155" s="1"/>
  <c r="DF12" i="157"/>
  <c r="DF39" i="157" s="1"/>
  <c r="DF12" i="156"/>
  <c r="DF39" i="156" s="1"/>
  <c r="AQ21" i="155"/>
  <c r="AQ48" i="155" s="1"/>
  <c r="AQ21" i="158"/>
  <c r="AQ48" i="158" s="1"/>
  <c r="AQ21" i="157"/>
  <c r="AQ48" i="157" s="1"/>
  <c r="AQ21" i="156"/>
  <c r="AQ48" i="156" s="1"/>
  <c r="AS18" i="155"/>
  <c r="AS45" i="155" s="1"/>
  <c r="AS18" i="156"/>
  <c r="AS45" i="156" s="1"/>
  <c r="AS18" i="158"/>
  <c r="AS45" i="158" s="1"/>
  <c r="AS18" i="157"/>
  <c r="AS45" i="157" s="1"/>
  <c r="H8" i="158"/>
  <c r="H35" i="158" s="1"/>
  <c r="H8" i="156"/>
  <c r="H35" i="156" s="1"/>
  <c r="H8" i="155"/>
  <c r="H35" i="155" s="1"/>
  <c r="H8" i="157"/>
  <c r="H35" i="157" s="1"/>
  <c r="AI23" i="156"/>
  <c r="AI50" i="156" s="1"/>
  <c r="AI23" i="158"/>
  <c r="AI50" i="158" s="1"/>
  <c r="AI23" i="157"/>
  <c r="AI50" i="157" s="1"/>
  <c r="AI23" i="155"/>
  <c r="AI50" i="155" s="1"/>
  <c r="BW21" i="155"/>
  <c r="BW48" i="155" s="1"/>
  <c r="BW21" i="158"/>
  <c r="BW48" i="158" s="1"/>
  <c r="BW21" i="156"/>
  <c r="BW48" i="156" s="1"/>
  <c r="BW21" i="157"/>
  <c r="BW48" i="157" s="1"/>
  <c r="BQ15" i="157"/>
  <c r="BQ42" i="157" s="1"/>
  <c r="BQ15" i="158"/>
  <c r="BQ42" i="158" s="1"/>
  <c r="BQ15" i="155"/>
  <c r="BQ42" i="155" s="1"/>
  <c r="BQ15" i="156"/>
  <c r="BQ42" i="156" s="1"/>
  <c r="DP29" i="156"/>
  <c r="DP56" i="156" s="1"/>
  <c r="DP29" i="158"/>
  <c r="DP56" i="158" s="1"/>
  <c r="DP29" i="157"/>
  <c r="DP56" i="157" s="1"/>
  <c r="DP29" i="155"/>
  <c r="DP56" i="155" s="1"/>
  <c r="CI27" i="157"/>
  <c r="CI54" i="157" s="1"/>
  <c r="CI27" i="155"/>
  <c r="CI54" i="155" s="1"/>
  <c r="CI27" i="158"/>
  <c r="CI54" i="158" s="1"/>
  <c r="CI27" i="156"/>
  <c r="CI54" i="156" s="1"/>
  <c r="AS23" i="157"/>
  <c r="AS50" i="157" s="1"/>
  <c r="AS23" i="155"/>
  <c r="AS50" i="155" s="1"/>
  <c r="AS23" i="156"/>
  <c r="AS50" i="156" s="1"/>
  <c r="AS23" i="158"/>
  <c r="AS50" i="158" s="1"/>
  <c r="S17" i="158"/>
  <c r="S44" i="158" s="1"/>
  <c r="S17" i="155"/>
  <c r="S44" i="155" s="1"/>
  <c r="S17" i="156"/>
  <c r="S44" i="156" s="1"/>
  <c r="S17" i="157"/>
  <c r="S44" i="157" s="1"/>
  <c r="R8" i="158"/>
  <c r="R35" i="158" s="1"/>
  <c r="R8" i="155"/>
  <c r="R35" i="155" s="1"/>
  <c r="R8" i="157"/>
  <c r="R35" i="157" s="1"/>
  <c r="R8" i="156"/>
  <c r="R35" i="156" s="1"/>
  <c r="R14" i="156"/>
  <c r="R41" i="156" s="1"/>
  <c r="R14" i="155"/>
  <c r="R41" i="155" s="1"/>
  <c r="R14" i="157"/>
  <c r="R41" i="157" s="1"/>
  <c r="R14" i="158"/>
  <c r="R41" i="158" s="1"/>
  <c r="R20" i="54"/>
  <c r="R20" i="139"/>
  <c r="R47" i="139" s="1"/>
  <c r="R20" i="133"/>
  <c r="R47" i="133" s="1"/>
  <c r="R20" i="134"/>
  <c r="R47" i="134" s="1"/>
  <c r="R20" i="95"/>
  <c r="R20" i="135"/>
  <c r="R20" i="136"/>
  <c r="R20" i="94"/>
  <c r="R20" i="119"/>
  <c r="R47" i="119" s="1"/>
  <c r="R20" i="118"/>
  <c r="R47" i="118" s="1"/>
  <c r="R20" i="138"/>
  <c r="R47" i="138" s="1"/>
  <c r="R20" i="167"/>
  <c r="R47" i="167" s="1"/>
  <c r="R20" i="137"/>
  <c r="R47" i="137" s="1"/>
  <c r="AI18" i="158"/>
  <c r="AI45" i="158" s="1"/>
  <c r="AI18" i="155"/>
  <c r="AI45" i="155" s="1"/>
  <c r="AI18" i="157"/>
  <c r="AI45" i="157" s="1"/>
  <c r="AI18" i="156"/>
  <c r="AI45" i="156" s="1"/>
  <c r="DC18" i="155"/>
  <c r="DC45" i="155" s="1"/>
  <c r="DC18" i="158"/>
  <c r="DC45" i="158" s="1"/>
  <c r="DC18" i="157"/>
  <c r="DC45" i="157" s="1"/>
  <c r="DC18" i="156"/>
  <c r="DC45" i="156" s="1"/>
  <c r="BY18" i="155"/>
  <c r="BY45" i="155" s="1"/>
  <c r="BY18" i="158"/>
  <c r="BY45" i="158" s="1"/>
  <c r="BY18" i="157"/>
  <c r="BY45" i="157" s="1"/>
  <c r="BY18" i="156"/>
  <c r="BY45" i="156" s="1"/>
  <c r="DQ12" i="155"/>
  <c r="DQ39" i="155" s="1"/>
  <c r="DQ12" i="158"/>
  <c r="DQ39" i="158" s="1"/>
  <c r="DQ12" i="157"/>
  <c r="DQ39" i="157" s="1"/>
  <c r="DQ12" i="156"/>
  <c r="DQ39" i="156" s="1"/>
  <c r="DP23" i="157"/>
  <c r="DP50" i="157" s="1"/>
  <c r="DP23" i="158"/>
  <c r="DP50" i="158" s="1"/>
  <c r="DP23" i="155"/>
  <c r="DP50" i="155" s="1"/>
  <c r="DP23" i="156"/>
  <c r="DP50" i="156" s="1"/>
  <c r="DO25" i="156"/>
  <c r="DO52" i="156" s="1"/>
  <c r="DO25" i="157"/>
  <c r="DO52" i="157" s="1"/>
  <c r="DO25" i="155"/>
  <c r="DO52" i="155" s="1"/>
  <c r="DO25" i="158"/>
  <c r="DO52" i="158" s="1"/>
  <c r="AM23" i="156"/>
  <c r="AM50" i="156" s="1"/>
  <c r="AM23" i="158"/>
  <c r="AM50" i="158" s="1"/>
  <c r="AM23" i="155"/>
  <c r="AM50" i="155" s="1"/>
  <c r="AM23" i="157"/>
  <c r="AM50" i="157" s="1"/>
  <c r="AX15" i="94"/>
  <c r="AX15" i="138"/>
  <c r="AX42" i="138" s="1"/>
  <c r="AX15" i="137"/>
  <c r="AX42" i="137" s="1"/>
  <c r="AX15" i="119"/>
  <c r="AX42" i="119" s="1"/>
  <c r="AX15" i="136"/>
  <c r="AX15" i="118"/>
  <c r="AX42" i="118" s="1"/>
  <c r="AX15" i="135"/>
  <c r="AX15" i="95"/>
  <c r="AA15" i="154"/>
  <c r="X15" i="139"/>
  <c r="X42" i="139" s="1"/>
  <c r="X15" i="167"/>
  <c r="X42" i="167" s="1"/>
  <c r="X15" i="134"/>
  <c r="X42" i="134" s="1"/>
  <c r="X15" i="137"/>
  <c r="X42" i="137" s="1"/>
  <c r="X15" i="136"/>
  <c r="X15" i="118"/>
  <c r="X42" i="118" s="1"/>
  <c r="X15" i="95"/>
  <c r="X15" i="135"/>
  <c r="X15" i="119"/>
  <c r="X42" i="119" s="1"/>
  <c r="X15" i="94"/>
  <c r="X15" i="133"/>
  <c r="X42" i="133" s="1"/>
  <c r="X15" i="138"/>
  <c r="X42" i="138" s="1"/>
  <c r="H21" i="167"/>
  <c r="H48" i="167" s="1"/>
  <c r="H21" i="134"/>
  <c r="H48" i="134" s="1"/>
  <c r="H21" i="133"/>
  <c r="H48" i="133" s="1"/>
  <c r="H21" i="118"/>
  <c r="H48" i="118" s="1"/>
  <c r="H21" i="139"/>
  <c r="H48" i="139" s="1"/>
  <c r="H21" i="138"/>
  <c r="H48" i="138" s="1"/>
  <c r="H21" i="137"/>
  <c r="H48" i="137" s="1"/>
  <c r="H21" i="95"/>
  <c r="H21" i="136"/>
  <c r="H21" i="119"/>
  <c r="H48" i="119" s="1"/>
  <c r="H21" i="135"/>
  <c r="H21" i="146"/>
  <c r="H21" i="94"/>
  <c r="CK18" i="155"/>
  <c r="CK45" i="155" s="1"/>
  <c r="CK18" i="157"/>
  <c r="CK45" i="157" s="1"/>
  <c r="CK18" i="158"/>
  <c r="CK45" i="158" s="1"/>
  <c r="CK18" i="156"/>
  <c r="CK45" i="156" s="1"/>
  <c r="BU12" i="155"/>
  <c r="BU39" i="155" s="1"/>
  <c r="BU12" i="157"/>
  <c r="BU39" i="157" s="1"/>
  <c r="BU12" i="158"/>
  <c r="BU39" i="158" s="1"/>
  <c r="BU12" i="156"/>
  <c r="BU39" i="156" s="1"/>
  <c r="BP12" i="157"/>
  <c r="BP39" i="157" s="1"/>
  <c r="BP12" i="158"/>
  <c r="BP39" i="158" s="1"/>
  <c r="BP12" i="155"/>
  <c r="BP39" i="155" s="1"/>
  <c r="BP12" i="156"/>
  <c r="BP39" i="156" s="1"/>
  <c r="CY21" i="155"/>
  <c r="CY48" i="155" s="1"/>
  <c r="CY21" i="157"/>
  <c r="CY48" i="157" s="1"/>
  <c r="CY21" i="158"/>
  <c r="CY48" i="158" s="1"/>
  <c r="CY21" i="156"/>
  <c r="CY48" i="156" s="1"/>
  <c r="I20" i="106"/>
  <c r="I47" i="106" s="1"/>
  <c r="I20" i="144"/>
  <c r="I47" i="144" s="1"/>
  <c r="I20" i="145"/>
  <c r="I47" i="145" s="1"/>
  <c r="I20" i="143"/>
  <c r="I47" i="143" s="1"/>
  <c r="DB12" i="156"/>
  <c r="DB39" i="156" s="1"/>
  <c r="DB12" i="158"/>
  <c r="DB39" i="158" s="1"/>
  <c r="DB12" i="157"/>
  <c r="DB39" i="157" s="1"/>
  <c r="DB12" i="155"/>
  <c r="DB39" i="155" s="1"/>
  <c r="Z14" i="158"/>
  <c r="Z41" i="158" s="1"/>
  <c r="Z14" i="155"/>
  <c r="Z41" i="155" s="1"/>
  <c r="Z14" i="157"/>
  <c r="Z41" i="157" s="1"/>
  <c r="Z14" i="156"/>
  <c r="Z41" i="156" s="1"/>
  <c r="AS21" i="138"/>
  <c r="AS48" i="138" s="1"/>
  <c r="AS21" i="95"/>
  <c r="V21" i="154"/>
  <c r="AS21" i="94"/>
  <c r="AS21" i="119"/>
  <c r="AS48" i="119" s="1"/>
  <c r="AS21" i="136"/>
  <c r="AS21" i="137"/>
  <c r="AS48" i="137" s="1"/>
  <c r="AS21" i="118"/>
  <c r="AS48" i="118" s="1"/>
  <c r="AS21" i="135"/>
  <c r="V20" i="155"/>
  <c r="V47" i="155" s="1"/>
  <c r="V20" i="157"/>
  <c r="V47" i="157" s="1"/>
  <c r="V20" i="156"/>
  <c r="V47" i="156" s="1"/>
  <c r="V20" i="158"/>
  <c r="V47" i="158" s="1"/>
  <c r="BV12" i="156"/>
  <c r="BV39" i="156" s="1"/>
  <c r="BV12" i="158"/>
  <c r="BV39" i="158" s="1"/>
  <c r="BV12" i="155"/>
  <c r="BV39" i="155" s="1"/>
  <c r="BV12" i="157"/>
  <c r="BV39" i="157" s="1"/>
  <c r="CK15" i="158"/>
  <c r="CK42" i="158" s="1"/>
  <c r="CK15" i="155"/>
  <c r="CK42" i="155" s="1"/>
  <c r="CK15" i="156"/>
  <c r="CK42" i="156" s="1"/>
  <c r="CK15" i="157"/>
  <c r="CK42" i="157" s="1"/>
  <c r="BV23" i="155"/>
  <c r="BV50" i="155" s="1"/>
  <c r="BV23" i="156"/>
  <c r="BV50" i="156" s="1"/>
  <c r="BV23" i="157"/>
  <c r="BV50" i="157" s="1"/>
  <c r="BV23" i="158"/>
  <c r="BV50" i="158" s="1"/>
  <c r="DE23" i="155"/>
  <c r="DE50" i="155" s="1"/>
  <c r="DE23" i="158"/>
  <c r="DE50" i="158" s="1"/>
  <c r="DE23" i="157"/>
  <c r="DE50" i="157" s="1"/>
  <c r="DE23" i="156"/>
  <c r="DE50" i="156" s="1"/>
  <c r="DQ29" i="158"/>
  <c r="DQ56" i="158" s="1"/>
  <c r="DQ29" i="157"/>
  <c r="DQ56" i="157" s="1"/>
  <c r="DQ29" i="155"/>
  <c r="DQ56" i="155" s="1"/>
  <c r="DQ29" i="156"/>
  <c r="DQ56" i="156" s="1"/>
  <c r="T20" i="54"/>
  <c r="T20" i="167"/>
  <c r="T47" i="167" s="1"/>
  <c r="T20" i="138"/>
  <c r="T47" i="138" s="1"/>
  <c r="T20" i="139"/>
  <c r="T47" i="139" s="1"/>
  <c r="T20" i="133"/>
  <c r="T47" i="133" s="1"/>
  <c r="T20" i="118"/>
  <c r="T47" i="118" s="1"/>
  <c r="T20" i="95"/>
  <c r="T20" i="135"/>
  <c r="T20" i="137"/>
  <c r="T47" i="137" s="1"/>
  <c r="T20" i="119"/>
  <c r="T47" i="119" s="1"/>
  <c r="T20" i="136"/>
  <c r="T20" i="94"/>
  <c r="T20" i="134"/>
  <c r="T47" i="134" s="1"/>
  <c r="AJ20" i="54"/>
  <c r="AJ20" i="139"/>
  <c r="AJ47" i="139" s="1"/>
  <c r="AJ20" i="138"/>
  <c r="AJ47" i="138" s="1"/>
  <c r="AJ20" i="133"/>
  <c r="AJ47" i="133" s="1"/>
  <c r="AJ20" i="167"/>
  <c r="AJ47" i="167" s="1"/>
  <c r="AJ20" i="137"/>
  <c r="AJ47" i="137" s="1"/>
  <c r="AJ20" i="135"/>
  <c r="AJ20" i="136"/>
  <c r="AJ20" i="94"/>
  <c r="M20" i="154"/>
  <c r="AJ20" i="134"/>
  <c r="AJ47" i="134" s="1"/>
  <c r="AJ20" i="95"/>
  <c r="AJ20" i="119"/>
  <c r="AJ47" i="119" s="1"/>
  <c r="AJ20" i="118"/>
  <c r="AJ47" i="118" s="1"/>
  <c r="Q15" i="167"/>
  <c r="Q42" i="167" s="1"/>
  <c r="Q15" i="138"/>
  <c r="Q42" i="138" s="1"/>
  <c r="Q15" i="137"/>
  <c r="Q42" i="137" s="1"/>
  <c r="Q15" i="133"/>
  <c r="Q42" i="133" s="1"/>
  <c r="Q15" i="134"/>
  <c r="Q42" i="134" s="1"/>
  <c r="Q15" i="139"/>
  <c r="Q42" i="139" s="1"/>
  <c r="Q15" i="119"/>
  <c r="Q42" i="119" s="1"/>
  <c r="Q15" i="118"/>
  <c r="Q42" i="118" s="1"/>
  <c r="Q15" i="135"/>
  <c r="Q15" i="94"/>
  <c r="Q15" i="95"/>
  <c r="Q15" i="136"/>
  <c r="C18" i="139"/>
  <c r="C45" i="139" s="1"/>
  <c r="C18" i="138"/>
  <c r="C45" i="138" s="1"/>
  <c r="C18" i="167"/>
  <c r="C45" i="167" s="1"/>
  <c r="C18" i="133"/>
  <c r="C45" i="133" s="1"/>
  <c r="C18" i="146"/>
  <c r="C18" i="95"/>
  <c r="C18" i="118"/>
  <c r="C45" i="118" s="1"/>
  <c r="C18" i="119"/>
  <c r="C45" i="119" s="1"/>
  <c r="C18" i="94"/>
  <c r="C18" i="134"/>
  <c r="C45" i="134" s="1"/>
  <c r="C18" i="135"/>
  <c r="C18" i="136"/>
  <c r="C18" i="137"/>
  <c r="C45" i="137" s="1"/>
  <c r="X21" i="139"/>
  <c r="X48" i="139" s="1"/>
  <c r="X21" i="133"/>
  <c r="X48" i="133" s="1"/>
  <c r="X21" i="167"/>
  <c r="X48" i="167" s="1"/>
  <c r="X21" i="118"/>
  <c r="X48" i="118" s="1"/>
  <c r="X21" i="138"/>
  <c r="X48" i="138" s="1"/>
  <c r="X21" i="137"/>
  <c r="X48" i="137" s="1"/>
  <c r="X21" i="135"/>
  <c r="X21" i="94"/>
  <c r="X21" i="134"/>
  <c r="X48" i="134" s="1"/>
  <c r="X21" i="136"/>
  <c r="X21" i="95"/>
  <c r="X21" i="119"/>
  <c r="X48" i="119" s="1"/>
  <c r="CP27" i="158"/>
  <c r="CP54" i="158" s="1"/>
  <c r="CP27" i="157"/>
  <c r="CP54" i="157" s="1"/>
  <c r="CP27" i="156"/>
  <c r="CP54" i="156" s="1"/>
  <c r="CP27" i="155"/>
  <c r="CP54" i="155" s="1"/>
  <c r="AQ23" i="156"/>
  <c r="AQ50" i="156" s="1"/>
  <c r="AQ23" i="158"/>
  <c r="AQ50" i="158" s="1"/>
  <c r="AQ23" i="157"/>
  <c r="AQ50" i="157" s="1"/>
  <c r="AQ23" i="155"/>
  <c r="AQ50" i="155" s="1"/>
  <c r="CT12" i="156"/>
  <c r="CT39" i="156" s="1"/>
  <c r="CT12" i="158"/>
  <c r="CT39" i="158" s="1"/>
  <c r="CT12" i="157"/>
  <c r="CT39" i="157" s="1"/>
  <c r="CT12" i="155"/>
  <c r="CT39" i="155" s="1"/>
  <c r="BM15" i="157"/>
  <c r="BM42" i="157" s="1"/>
  <c r="BM15" i="155"/>
  <c r="BM42" i="155" s="1"/>
  <c r="BM15" i="156"/>
  <c r="BM42" i="156" s="1"/>
  <c r="BM15" i="158"/>
  <c r="BM42" i="158" s="1"/>
  <c r="CE23" i="156"/>
  <c r="CE50" i="156" s="1"/>
  <c r="CE23" i="158"/>
  <c r="CE50" i="158" s="1"/>
  <c r="CE23" i="155"/>
  <c r="CE50" i="155" s="1"/>
  <c r="CE23" i="157"/>
  <c r="CE50" i="157" s="1"/>
  <c r="W20" i="155"/>
  <c r="W47" i="155" s="1"/>
  <c r="W20" i="156"/>
  <c r="W47" i="156" s="1"/>
  <c r="W20" i="157"/>
  <c r="W47" i="157" s="1"/>
  <c r="W20" i="158"/>
  <c r="W47" i="158" s="1"/>
  <c r="AT15" i="138"/>
  <c r="AT42" i="138" s="1"/>
  <c r="AT15" i="119"/>
  <c r="AT42" i="119" s="1"/>
  <c r="AT15" i="95"/>
  <c r="AT15" i="118"/>
  <c r="AT42" i="118" s="1"/>
  <c r="AT15" i="137"/>
  <c r="AT42" i="137" s="1"/>
  <c r="AT15" i="136"/>
  <c r="AT15" i="94"/>
  <c r="W15" i="154"/>
  <c r="AT15" i="135"/>
  <c r="CE18" i="156"/>
  <c r="CE45" i="156" s="1"/>
  <c r="CE18" i="155"/>
  <c r="CE45" i="155" s="1"/>
  <c r="CE18" i="157"/>
  <c r="CE45" i="157" s="1"/>
  <c r="CE18" i="158"/>
  <c r="CE45" i="158" s="1"/>
  <c r="CQ23" i="156"/>
  <c r="CQ50" i="156" s="1"/>
  <c r="CQ23" i="155"/>
  <c r="CQ50" i="155" s="1"/>
  <c r="CQ23" i="158"/>
  <c r="CQ50" i="158" s="1"/>
  <c r="CQ23" i="157"/>
  <c r="CQ50" i="157" s="1"/>
  <c r="AC11" i="156"/>
  <c r="AC38" i="156" s="1"/>
  <c r="AC11" i="157"/>
  <c r="AC38" i="157" s="1"/>
  <c r="AC11" i="158"/>
  <c r="AC38" i="158" s="1"/>
  <c r="AC11" i="155"/>
  <c r="AC38" i="155" s="1"/>
  <c r="AZ12" i="119"/>
  <c r="AZ39" i="119" s="1"/>
  <c r="AZ12" i="135"/>
  <c r="AZ12" i="95"/>
  <c r="AZ12" i="137"/>
  <c r="AZ39" i="137" s="1"/>
  <c r="AZ12" i="118"/>
  <c r="AZ39" i="118" s="1"/>
  <c r="AZ12" i="138"/>
  <c r="AZ39" i="138" s="1"/>
  <c r="AZ12" i="94"/>
  <c r="AZ12" i="136"/>
  <c r="AC12" i="154"/>
  <c r="O11" i="54"/>
  <c r="O11" i="167"/>
  <c r="O38" i="167" s="1"/>
  <c r="O11" i="134"/>
  <c r="O38" i="134" s="1"/>
  <c r="O11" i="139"/>
  <c r="O38" i="139" s="1"/>
  <c r="O11" i="133"/>
  <c r="O38" i="133" s="1"/>
  <c r="O11" i="138"/>
  <c r="O38" i="138" s="1"/>
  <c r="O11" i="119"/>
  <c r="O38" i="119" s="1"/>
  <c r="O11" i="118"/>
  <c r="O38" i="118" s="1"/>
  <c r="O11" i="136"/>
  <c r="O11" i="137"/>
  <c r="O38" i="137" s="1"/>
  <c r="O11" i="95"/>
  <c r="O11" i="94"/>
  <c r="O11" i="135"/>
  <c r="AI12" i="167"/>
  <c r="AI39" i="167" s="1"/>
  <c r="AI12" i="138"/>
  <c r="AI39" i="138" s="1"/>
  <c r="AI12" i="134"/>
  <c r="AI39" i="134" s="1"/>
  <c r="AI12" i="139"/>
  <c r="AI39" i="139" s="1"/>
  <c r="AI12" i="119"/>
  <c r="AI39" i="119" s="1"/>
  <c r="AI12" i="133"/>
  <c r="AI39" i="133" s="1"/>
  <c r="AI12" i="95"/>
  <c r="AI12" i="118"/>
  <c r="AI39" i="118" s="1"/>
  <c r="AI12" i="135"/>
  <c r="L12" i="154"/>
  <c r="AI12" i="137"/>
  <c r="AI39" i="137" s="1"/>
  <c r="AI12" i="94"/>
  <c r="AI12" i="136"/>
  <c r="K20" i="145"/>
  <c r="K47" i="145" s="1"/>
  <c r="K20" i="106"/>
  <c r="K47" i="106" s="1"/>
  <c r="K20" i="144"/>
  <c r="K47" i="144" s="1"/>
  <c r="K20" i="143"/>
  <c r="K47" i="143" s="1"/>
  <c r="BP27" i="158"/>
  <c r="BP54" i="158" s="1"/>
  <c r="BP27" i="155"/>
  <c r="BP54" i="155" s="1"/>
  <c r="BP27" i="157"/>
  <c r="BP54" i="157" s="1"/>
  <c r="BP27" i="156"/>
  <c r="BP54" i="156" s="1"/>
  <c r="BA29" i="156"/>
  <c r="BA56" i="156" s="1"/>
  <c r="BA29" i="157"/>
  <c r="BA56" i="157" s="1"/>
  <c r="BA29" i="155"/>
  <c r="BA56" i="155" s="1"/>
  <c r="BA29" i="158"/>
  <c r="BA56" i="158" s="1"/>
  <c r="BP23" i="158"/>
  <c r="BP50" i="158" s="1"/>
  <c r="BP23" i="155"/>
  <c r="BP50" i="155" s="1"/>
  <c r="BP23" i="157"/>
  <c r="BP50" i="157" s="1"/>
  <c r="BP23" i="156"/>
  <c r="BP50" i="156" s="1"/>
  <c r="U17" i="157"/>
  <c r="U44" i="157" s="1"/>
  <c r="U17" i="158"/>
  <c r="U44" i="158" s="1"/>
  <c r="U17" i="156"/>
  <c r="U44" i="156" s="1"/>
  <c r="U17" i="155"/>
  <c r="U44" i="155" s="1"/>
  <c r="AX21" i="156"/>
  <c r="AX48" i="156" s="1"/>
  <c r="AX21" i="158"/>
  <c r="AX48" i="158" s="1"/>
  <c r="AX21" i="157"/>
  <c r="AX48" i="157" s="1"/>
  <c r="AX21" i="155"/>
  <c r="AX48" i="155" s="1"/>
  <c r="CT27" i="158"/>
  <c r="CT54" i="158" s="1"/>
  <c r="CT27" i="155"/>
  <c r="CT54" i="155" s="1"/>
  <c r="CT27" i="157"/>
  <c r="CT54" i="157" s="1"/>
  <c r="CT27" i="156"/>
  <c r="CT54" i="156" s="1"/>
  <c r="P21" i="133"/>
  <c r="P48" i="133" s="1"/>
  <c r="P21" i="134"/>
  <c r="P48" i="134" s="1"/>
  <c r="P21" i="118"/>
  <c r="P48" i="118" s="1"/>
  <c r="P21" i="167"/>
  <c r="P48" i="167" s="1"/>
  <c r="P21" i="137"/>
  <c r="P48" i="137" s="1"/>
  <c r="P21" i="139"/>
  <c r="P48" i="139" s="1"/>
  <c r="P21" i="119"/>
  <c r="P48" i="119" s="1"/>
  <c r="P21" i="95"/>
  <c r="P21" i="136"/>
  <c r="P21" i="138"/>
  <c r="P48" i="138" s="1"/>
  <c r="P21" i="94"/>
  <c r="P21" i="135"/>
  <c r="AA21" i="167"/>
  <c r="AA48" i="167" s="1"/>
  <c r="AA21" i="134"/>
  <c r="AA48" i="134" s="1"/>
  <c r="AA21" i="139"/>
  <c r="AA48" i="139" s="1"/>
  <c r="AA21" i="137"/>
  <c r="AA48" i="137" s="1"/>
  <c r="AA21" i="95"/>
  <c r="AA21" i="135"/>
  <c r="AA21" i="136"/>
  <c r="AA21" i="94"/>
  <c r="AA21" i="119"/>
  <c r="AA48" i="119" s="1"/>
  <c r="D21" i="154"/>
  <c r="AA21" i="118"/>
  <c r="AA48" i="118" s="1"/>
  <c r="AA21" i="138"/>
  <c r="AA48" i="138" s="1"/>
  <c r="AA21" i="133"/>
  <c r="AA48" i="133" s="1"/>
  <c r="B12" i="167"/>
  <c r="B39" i="167" s="1"/>
  <c r="B12" i="139"/>
  <c r="B39" i="139" s="1"/>
  <c r="B12" i="133"/>
  <c r="B39" i="133" s="1"/>
  <c r="B12" i="134"/>
  <c r="B39" i="134" s="1"/>
  <c r="B12" i="138"/>
  <c r="B39" i="138" s="1"/>
  <c r="B12" i="118"/>
  <c r="B39" i="118" s="1"/>
  <c r="B12" i="119"/>
  <c r="B39" i="119" s="1"/>
  <c r="B12" i="137"/>
  <c r="B39" i="137" s="1"/>
  <c r="B12" i="94"/>
  <c r="B12" i="135"/>
  <c r="B12" i="146"/>
  <c r="B12" i="95"/>
  <c r="B12" i="136"/>
  <c r="Z12" i="167"/>
  <c r="Z39" i="167" s="1"/>
  <c r="Z12" i="139"/>
  <c r="Z39" i="139" s="1"/>
  <c r="Z12" i="138"/>
  <c r="Z39" i="138" s="1"/>
  <c r="Z12" i="133"/>
  <c r="Z39" i="133" s="1"/>
  <c r="Z12" i="118"/>
  <c r="Z39" i="118" s="1"/>
  <c r="Z12" i="137"/>
  <c r="Z39" i="137" s="1"/>
  <c r="Z12" i="134"/>
  <c r="Z39" i="134" s="1"/>
  <c r="Z12" i="95"/>
  <c r="Z12" i="135"/>
  <c r="Z12" i="136"/>
  <c r="Z12" i="94"/>
  <c r="C12" i="154"/>
  <c r="Z12" i="119"/>
  <c r="Z39" i="119" s="1"/>
  <c r="C12" i="167"/>
  <c r="C39" i="167" s="1"/>
  <c r="C12" i="139"/>
  <c r="C39" i="139" s="1"/>
  <c r="C12" i="133"/>
  <c r="C39" i="133" s="1"/>
  <c r="C12" i="137"/>
  <c r="C39" i="137" s="1"/>
  <c r="C12" i="138"/>
  <c r="C39" i="138" s="1"/>
  <c r="C12" i="136"/>
  <c r="C12" i="146"/>
  <c r="C12" i="134"/>
  <c r="C39" i="134" s="1"/>
  <c r="C12" i="119"/>
  <c r="C39" i="119" s="1"/>
  <c r="C12" i="95"/>
  <c r="C12" i="135"/>
  <c r="C12" i="118"/>
  <c r="C39" i="118" s="1"/>
  <c r="C12" i="94"/>
  <c r="G21" i="167"/>
  <c r="G48" i="167" s="1"/>
  <c r="G21" i="133"/>
  <c r="G48" i="133" s="1"/>
  <c r="G21" i="139"/>
  <c r="G48" i="139" s="1"/>
  <c r="G21" i="95"/>
  <c r="G21" i="119"/>
  <c r="G48" i="119" s="1"/>
  <c r="G21" i="146"/>
  <c r="G21" i="137"/>
  <c r="G48" i="137" s="1"/>
  <c r="G21" i="134"/>
  <c r="G48" i="134" s="1"/>
  <c r="G21" i="135"/>
  <c r="G21" i="118"/>
  <c r="G48" i="118" s="1"/>
  <c r="G21" i="138"/>
  <c r="G48" i="138" s="1"/>
  <c r="G21" i="136"/>
  <c r="G21" i="94"/>
  <c r="AE12" i="139"/>
  <c r="AE39" i="139" s="1"/>
  <c r="AE12" i="138"/>
  <c r="AE39" i="138" s="1"/>
  <c r="AE12" i="137"/>
  <c r="AE39" i="137" s="1"/>
  <c r="AE12" i="134"/>
  <c r="AE39" i="134" s="1"/>
  <c r="AE12" i="167"/>
  <c r="AE39" i="167" s="1"/>
  <c r="AE12" i="118"/>
  <c r="AE39" i="118" s="1"/>
  <c r="AE12" i="119"/>
  <c r="AE39" i="119" s="1"/>
  <c r="AE12" i="136"/>
  <c r="H12" i="154"/>
  <c r="AE12" i="94"/>
  <c r="AE12" i="133"/>
  <c r="AE39" i="133" s="1"/>
  <c r="AE12" i="95"/>
  <c r="AE12" i="135"/>
  <c r="K9" i="167"/>
  <c r="K36" i="167" s="1"/>
  <c r="K9" i="133"/>
  <c r="K36" i="133" s="1"/>
  <c r="K9" i="134"/>
  <c r="K36" i="134" s="1"/>
  <c r="K9" i="138"/>
  <c r="K36" i="138" s="1"/>
  <c r="K9" i="95"/>
  <c r="K9" i="135"/>
  <c r="K9" i="136"/>
  <c r="K9" i="94"/>
  <c r="K9" i="137"/>
  <c r="K36" i="137" s="1"/>
  <c r="K9" i="146"/>
  <c r="K9" i="118"/>
  <c r="K36" i="118" s="1"/>
  <c r="K9" i="119"/>
  <c r="K36" i="119" s="1"/>
  <c r="K9" i="139"/>
  <c r="K36" i="139" s="1"/>
  <c r="U20" i="54"/>
  <c r="U20" i="139"/>
  <c r="U47" i="139" s="1"/>
  <c r="U20" i="167"/>
  <c r="U47" i="167" s="1"/>
  <c r="U20" i="137"/>
  <c r="U47" i="137" s="1"/>
  <c r="U20" i="133"/>
  <c r="U47" i="133" s="1"/>
  <c r="U20" i="138"/>
  <c r="U47" i="138" s="1"/>
  <c r="U20" i="94"/>
  <c r="U20" i="118"/>
  <c r="U47" i="118" s="1"/>
  <c r="U20" i="135"/>
  <c r="U20" i="134"/>
  <c r="U47" i="134" s="1"/>
  <c r="U20" i="95"/>
  <c r="U20" i="119"/>
  <c r="U47" i="119" s="1"/>
  <c r="U20" i="136"/>
  <c r="AD17" i="54"/>
  <c r="AD17" i="167"/>
  <c r="AD44" i="167" s="1"/>
  <c r="AD17" i="133"/>
  <c r="AD44" i="133" s="1"/>
  <c r="AD17" i="139"/>
  <c r="AD44" i="139" s="1"/>
  <c r="AD17" i="137"/>
  <c r="AD44" i="137" s="1"/>
  <c r="AD17" i="119"/>
  <c r="AD44" i="119" s="1"/>
  <c r="AD17" i="134"/>
  <c r="AD44" i="134" s="1"/>
  <c r="AD17" i="136"/>
  <c r="AD17" i="135"/>
  <c r="G17" i="154"/>
  <c r="AD17" i="138"/>
  <c r="AD44" i="138" s="1"/>
  <c r="AD17" i="95"/>
  <c r="AD17" i="94"/>
  <c r="AD17" i="118"/>
  <c r="AD44" i="118" s="1"/>
  <c r="I20" i="157"/>
  <c r="I47" i="157" s="1"/>
  <c r="I20" i="155"/>
  <c r="I47" i="155" s="1"/>
  <c r="I20" i="156"/>
  <c r="I47" i="156" s="1"/>
  <c r="I20" i="158"/>
  <c r="I47" i="158" s="1"/>
  <c r="BF12" i="156"/>
  <c r="BF39" i="156" s="1"/>
  <c r="BF12" i="158"/>
  <c r="BF39" i="158" s="1"/>
  <c r="BF12" i="155"/>
  <c r="BF39" i="155" s="1"/>
  <c r="BF12" i="157"/>
  <c r="BF39" i="157" s="1"/>
  <c r="AM27" i="157"/>
  <c r="AM54" i="157" s="1"/>
  <c r="AM27" i="158"/>
  <c r="AM54" i="158" s="1"/>
  <c r="AM27" i="155"/>
  <c r="AM54" i="155" s="1"/>
  <c r="AM27" i="156"/>
  <c r="AM54" i="156" s="1"/>
  <c r="AZ25" i="157"/>
  <c r="AZ52" i="157" s="1"/>
  <c r="AZ25" i="158"/>
  <c r="AZ52" i="158" s="1"/>
  <c r="AZ25" i="155"/>
  <c r="AZ52" i="155" s="1"/>
  <c r="AZ25" i="156"/>
  <c r="AZ52" i="156" s="1"/>
  <c r="Z9" i="158"/>
  <c r="Z36" i="158" s="1"/>
  <c r="Z9" i="155"/>
  <c r="Z36" i="155" s="1"/>
  <c r="Z9" i="156"/>
  <c r="Z36" i="156" s="1"/>
  <c r="Z9" i="157"/>
  <c r="Z36" i="157" s="1"/>
  <c r="AK15" i="158"/>
  <c r="AK42" i="158" s="1"/>
  <c r="AK15" i="155"/>
  <c r="AK42" i="155" s="1"/>
  <c r="AK15" i="157"/>
  <c r="AK42" i="157" s="1"/>
  <c r="AK15" i="156"/>
  <c r="AK42" i="156" s="1"/>
  <c r="L20" i="54"/>
  <c r="L20" i="138"/>
  <c r="L47" i="138" s="1"/>
  <c r="L20" i="133"/>
  <c r="L47" i="133" s="1"/>
  <c r="L20" i="167"/>
  <c r="L47" i="167" s="1"/>
  <c r="L20" i="134"/>
  <c r="L47" i="134" s="1"/>
  <c r="L20" i="137"/>
  <c r="L47" i="137" s="1"/>
  <c r="L20" i="146"/>
  <c r="L20" i="94"/>
  <c r="L20" i="139"/>
  <c r="L47" i="139" s="1"/>
  <c r="L20" i="119"/>
  <c r="L47" i="119" s="1"/>
  <c r="L20" i="136"/>
  <c r="L20" i="118"/>
  <c r="L47" i="118" s="1"/>
  <c r="L20" i="135"/>
  <c r="L20" i="95"/>
  <c r="CN15" i="155"/>
  <c r="CN42" i="155" s="1"/>
  <c r="CN15" i="157"/>
  <c r="CN42" i="157" s="1"/>
  <c r="CN15" i="158"/>
  <c r="CN42" i="158" s="1"/>
  <c r="CN15" i="156"/>
  <c r="CN42" i="156" s="1"/>
  <c r="DG27" i="157"/>
  <c r="DG54" i="157" s="1"/>
  <c r="DG27" i="155"/>
  <c r="DG54" i="155" s="1"/>
  <c r="DG27" i="158"/>
  <c r="DG54" i="158" s="1"/>
  <c r="DG27" i="156"/>
  <c r="DG54" i="156" s="1"/>
  <c r="AU27" i="157"/>
  <c r="AU54" i="157" s="1"/>
  <c r="AU27" i="158"/>
  <c r="AU54" i="158" s="1"/>
  <c r="AU27" i="156"/>
  <c r="AU54" i="156" s="1"/>
  <c r="AU27" i="155"/>
  <c r="AU54" i="155" s="1"/>
  <c r="AY21" i="95"/>
  <c r="AY21" i="135"/>
  <c r="AY21" i="136"/>
  <c r="AY21" i="94"/>
  <c r="AY21" i="138"/>
  <c r="AY48" i="138" s="1"/>
  <c r="AY21" i="118"/>
  <c r="AY48" i="118" s="1"/>
  <c r="AB21" i="154"/>
  <c r="AY21" i="137"/>
  <c r="AY48" i="137" s="1"/>
  <c r="AY21" i="119"/>
  <c r="AY48" i="119" s="1"/>
  <c r="CB18" i="157"/>
  <c r="CB45" i="157" s="1"/>
  <c r="CB18" i="155"/>
  <c r="CB45" i="155" s="1"/>
  <c r="CB18" i="158"/>
  <c r="CB45" i="158" s="1"/>
  <c r="CB18" i="156"/>
  <c r="CB45" i="156" s="1"/>
  <c r="CR23" i="156"/>
  <c r="CR50" i="156" s="1"/>
  <c r="CR23" i="155"/>
  <c r="CR50" i="155" s="1"/>
  <c r="CR23" i="157"/>
  <c r="CR50" i="157" s="1"/>
  <c r="CR23" i="158"/>
  <c r="CR50" i="158" s="1"/>
  <c r="CC27" i="156"/>
  <c r="CC54" i="156" s="1"/>
  <c r="CC27" i="158"/>
  <c r="CC54" i="158" s="1"/>
  <c r="CC27" i="157"/>
  <c r="CC54" i="157" s="1"/>
  <c r="CC27" i="155"/>
  <c r="CC54" i="155" s="1"/>
  <c r="DO21" i="158"/>
  <c r="DO48" i="158" s="1"/>
  <c r="DO21" i="157"/>
  <c r="DO48" i="157" s="1"/>
  <c r="DO21" i="156"/>
  <c r="DO48" i="156" s="1"/>
  <c r="DO21" i="155"/>
  <c r="DO48" i="155" s="1"/>
  <c r="X18" i="157"/>
  <c r="X45" i="157" s="1"/>
  <c r="X18" i="158"/>
  <c r="X45" i="158" s="1"/>
  <c r="X18" i="155"/>
  <c r="X45" i="155" s="1"/>
  <c r="X18" i="156"/>
  <c r="X45" i="156" s="1"/>
  <c r="CF12" i="157"/>
  <c r="CF39" i="157" s="1"/>
  <c r="CF12" i="155"/>
  <c r="CF39" i="155" s="1"/>
  <c r="CF12" i="158"/>
  <c r="CF39" i="158" s="1"/>
  <c r="CF12" i="156"/>
  <c r="CF39" i="156" s="1"/>
  <c r="DP27" i="155"/>
  <c r="DP54" i="155" s="1"/>
  <c r="DP27" i="157"/>
  <c r="DP54" i="157" s="1"/>
  <c r="DP27" i="156"/>
  <c r="DP54" i="156" s="1"/>
  <c r="DP27" i="158"/>
  <c r="DP54" i="158" s="1"/>
  <c r="BJ18" i="156"/>
  <c r="BJ45" i="156" s="1"/>
  <c r="BJ18" i="158"/>
  <c r="BJ45" i="158" s="1"/>
  <c r="BJ18" i="155"/>
  <c r="BJ45" i="155" s="1"/>
  <c r="BJ18" i="157"/>
  <c r="BJ45" i="157" s="1"/>
  <c r="Z29" i="157"/>
  <c r="Z56" i="157" s="1"/>
  <c r="Z29" i="156"/>
  <c r="Z56" i="156" s="1"/>
  <c r="Z29" i="155"/>
  <c r="Z56" i="155" s="1"/>
  <c r="Z29" i="158"/>
  <c r="Z56" i="158" s="1"/>
  <c r="CX29" i="158"/>
  <c r="CX56" i="158" s="1"/>
  <c r="CX29" i="157"/>
  <c r="CX56" i="157" s="1"/>
  <c r="CX29" i="155"/>
  <c r="CX56" i="155" s="1"/>
  <c r="CX29" i="156"/>
  <c r="CX56" i="156" s="1"/>
  <c r="AU25" i="156"/>
  <c r="AU52" i="156" s="1"/>
  <c r="AU25" i="155"/>
  <c r="AU52" i="155" s="1"/>
  <c r="AU25" i="157"/>
  <c r="AU52" i="157" s="1"/>
  <c r="AU25" i="158"/>
  <c r="AU52" i="158" s="1"/>
  <c r="AW18" i="137"/>
  <c r="AW45" i="137" s="1"/>
  <c r="AW18" i="95"/>
  <c r="AW18" i="135"/>
  <c r="AW18" i="136"/>
  <c r="AW18" i="94"/>
  <c r="AW18" i="118"/>
  <c r="AW45" i="118" s="1"/>
  <c r="AW18" i="119"/>
  <c r="AW45" i="119" s="1"/>
  <c r="AW18" i="138"/>
  <c r="AW45" i="138" s="1"/>
  <c r="Z18" i="154"/>
  <c r="DR27" i="158"/>
  <c r="DR54" i="158" s="1"/>
  <c r="DR27" i="156"/>
  <c r="DR54" i="156" s="1"/>
  <c r="DR27" i="157"/>
  <c r="DR54" i="157" s="1"/>
  <c r="DR27" i="155"/>
  <c r="DR54" i="155" s="1"/>
  <c r="CG18" i="155"/>
  <c r="CG45" i="155" s="1"/>
  <c r="CG18" i="158"/>
  <c r="CG45" i="158" s="1"/>
  <c r="CG18" i="156"/>
  <c r="CG45" i="156" s="1"/>
  <c r="CG18" i="157"/>
  <c r="CG45" i="157" s="1"/>
  <c r="B9" i="133"/>
  <c r="B36" i="133" s="1"/>
  <c r="B9" i="167"/>
  <c r="B36" i="167" s="1"/>
  <c r="B9" i="119"/>
  <c r="B36" i="119" s="1"/>
  <c r="B9" i="139"/>
  <c r="B36" i="139" s="1"/>
  <c r="B9" i="138"/>
  <c r="B36" i="138" s="1"/>
  <c r="B9" i="135"/>
  <c r="B9" i="134"/>
  <c r="B36" i="134" s="1"/>
  <c r="B9" i="137"/>
  <c r="B36" i="137" s="1"/>
  <c r="B9" i="146"/>
  <c r="B9" i="136"/>
  <c r="B9" i="118"/>
  <c r="B36" i="118" s="1"/>
  <c r="B9" i="94"/>
  <c r="B9" i="95"/>
  <c r="M11" i="54"/>
  <c r="M11" i="133"/>
  <c r="M38" i="133" s="1"/>
  <c r="M11" i="138"/>
  <c r="M38" i="138" s="1"/>
  <c r="M11" i="137"/>
  <c r="M38" i="137" s="1"/>
  <c r="M11" i="94"/>
  <c r="M11" i="118"/>
  <c r="M38" i="118" s="1"/>
  <c r="M11" i="136"/>
  <c r="M11" i="167"/>
  <c r="M38" i="167" s="1"/>
  <c r="M11" i="95"/>
  <c r="M11" i="135"/>
  <c r="M11" i="139"/>
  <c r="M38" i="139" s="1"/>
  <c r="M11" i="134"/>
  <c r="M38" i="134" s="1"/>
  <c r="M11" i="119"/>
  <c r="M38" i="119" s="1"/>
  <c r="V20" i="54"/>
  <c r="V20" i="167"/>
  <c r="V47" i="167" s="1"/>
  <c r="V20" i="139"/>
  <c r="V47" i="139" s="1"/>
  <c r="V20" i="137"/>
  <c r="V47" i="137" s="1"/>
  <c r="V20" i="94"/>
  <c r="V20" i="136"/>
  <c r="V20" i="138"/>
  <c r="V47" i="138" s="1"/>
  <c r="V20" i="134"/>
  <c r="V47" i="134" s="1"/>
  <c r="V20" i="119"/>
  <c r="V47" i="119" s="1"/>
  <c r="V20" i="118"/>
  <c r="V47" i="118" s="1"/>
  <c r="V20" i="135"/>
  <c r="V20" i="133"/>
  <c r="V47" i="133" s="1"/>
  <c r="V20" i="95"/>
  <c r="I9" i="158"/>
  <c r="I36" i="158" s="1"/>
  <c r="I9" i="155"/>
  <c r="I36" i="155" s="1"/>
  <c r="I9" i="157"/>
  <c r="I36" i="157" s="1"/>
  <c r="I9" i="156"/>
  <c r="I36" i="156" s="1"/>
  <c r="DL29" i="155"/>
  <c r="DL56" i="155" s="1"/>
  <c r="DL29" i="157"/>
  <c r="DL56" i="157" s="1"/>
  <c r="DL29" i="156"/>
  <c r="DL56" i="156" s="1"/>
  <c r="DL29" i="158"/>
  <c r="DL56" i="158" s="1"/>
  <c r="BV18" i="155"/>
  <c r="BV45" i="155" s="1"/>
  <c r="BV18" i="157"/>
  <c r="BV45" i="157" s="1"/>
  <c r="BV18" i="156"/>
  <c r="BV45" i="156" s="1"/>
  <c r="BV18" i="158"/>
  <c r="BV45" i="158" s="1"/>
  <c r="AQ18" i="138"/>
  <c r="AQ45" i="138" s="1"/>
  <c r="AQ18" i="118"/>
  <c r="AQ45" i="118" s="1"/>
  <c r="AQ18" i="94"/>
  <c r="AQ18" i="135"/>
  <c r="AQ18" i="136"/>
  <c r="AQ18" i="137"/>
  <c r="AQ45" i="137" s="1"/>
  <c r="AQ18" i="95"/>
  <c r="T18" i="154"/>
  <c r="AQ18" i="119"/>
  <c r="AQ45" i="119" s="1"/>
  <c r="AB9" i="156"/>
  <c r="AB36" i="156" s="1"/>
  <c r="AB9" i="158"/>
  <c r="AB36" i="158" s="1"/>
  <c r="AB9" i="155"/>
  <c r="AB36" i="155" s="1"/>
  <c r="AB9" i="157"/>
  <c r="AB36" i="157" s="1"/>
  <c r="AT18" i="156"/>
  <c r="AT45" i="156" s="1"/>
  <c r="AT18" i="158"/>
  <c r="AT45" i="158" s="1"/>
  <c r="AT18" i="155"/>
  <c r="AT45" i="155" s="1"/>
  <c r="AT18" i="157"/>
  <c r="AT45" i="157" s="1"/>
  <c r="DL27" i="158"/>
  <c r="DL54" i="158" s="1"/>
  <c r="DL27" i="157"/>
  <c r="DL54" i="157" s="1"/>
  <c r="DL27" i="156"/>
  <c r="DL54" i="156" s="1"/>
  <c r="DL27" i="155"/>
  <c r="DL54" i="155" s="1"/>
  <c r="T20" i="155"/>
  <c r="T47" i="155" s="1"/>
  <c r="T20" i="158"/>
  <c r="T47" i="158" s="1"/>
  <c r="T20" i="156"/>
  <c r="T47" i="156" s="1"/>
  <c r="T20" i="157"/>
  <c r="T47" i="157" s="1"/>
  <c r="BU23" i="157"/>
  <c r="BU50" i="157" s="1"/>
  <c r="BU23" i="155"/>
  <c r="BU50" i="155" s="1"/>
  <c r="BU23" i="156"/>
  <c r="BU50" i="156" s="1"/>
  <c r="BU23" i="158"/>
  <c r="BU50" i="158" s="1"/>
  <c r="BN21" i="155"/>
  <c r="BN48" i="155" s="1"/>
  <c r="BN21" i="156"/>
  <c r="BN48" i="156" s="1"/>
  <c r="BN21" i="157"/>
  <c r="BN48" i="157" s="1"/>
  <c r="BN21" i="158"/>
  <c r="BN48" i="158" s="1"/>
  <c r="DF23" i="157"/>
  <c r="DF50" i="157" s="1"/>
  <c r="DF23" i="155"/>
  <c r="DF50" i="155" s="1"/>
  <c r="DF23" i="158"/>
  <c r="DF50" i="158" s="1"/>
  <c r="DF23" i="156"/>
  <c r="DF50" i="156" s="1"/>
  <c r="B18" i="134"/>
  <c r="B45" i="134" s="1"/>
  <c r="B18" i="167"/>
  <c r="B45" i="167" s="1"/>
  <c r="B18" i="139"/>
  <c r="B45" i="139" s="1"/>
  <c r="B18" i="133"/>
  <c r="B45" i="133" s="1"/>
  <c r="B18" i="118"/>
  <c r="B45" i="118" s="1"/>
  <c r="B18" i="138"/>
  <c r="B45" i="138" s="1"/>
  <c r="B18" i="137"/>
  <c r="B45" i="137" s="1"/>
  <c r="B18" i="135"/>
  <c r="B18" i="94"/>
  <c r="B18" i="146"/>
  <c r="B18" i="119"/>
  <c r="B45" i="119" s="1"/>
  <c r="B18" i="95"/>
  <c r="B18" i="136"/>
  <c r="I21" i="167"/>
  <c r="I48" i="167" s="1"/>
  <c r="I21" i="133"/>
  <c r="I48" i="133" s="1"/>
  <c r="I21" i="118"/>
  <c r="I48" i="118" s="1"/>
  <c r="I21" i="94"/>
  <c r="I21" i="137"/>
  <c r="I48" i="137" s="1"/>
  <c r="I21" i="139"/>
  <c r="I48" i="139" s="1"/>
  <c r="I21" i="95"/>
  <c r="I21" i="146"/>
  <c r="I21" i="136"/>
  <c r="I21" i="134"/>
  <c r="I48" i="134" s="1"/>
  <c r="I21" i="138"/>
  <c r="I48" i="138" s="1"/>
  <c r="I21" i="119"/>
  <c r="I48" i="119" s="1"/>
  <c r="I21" i="135"/>
  <c r="DF27" i="157"/>
  <c r="DF54" i="157" s="1"/>
  <c r="DF27" i="155"/>
  <c r="DF54" i="155" s="1"/>
  <c r="DF27" i="158"/>
  <c r="DF54" i="158" s="1"/>
  <c r="DF27" i="156"/>
  <c r="DF54" i="156" s="1"/>
  <c r="BO29" i="155"/>
  <c r="BO56" i="155" s="1"/>
  <c r="BO29" i="156"/>
  <c r="BO56" i="156" s="1"/>
  <c r="BO29" i="158"/>
  <c r="BO56" i="158" s="1"/>
  <c r="BO29" i="157"/>
  <c r="BO56" i="157" s="1"/>
  <c r="CK29" i="156"/>
  <c r="CK56" i="156" s="1"/>
  <c r="CK29" i="158"/>
  <c r="CK56" i="158" s="1"/>
  <c r="CK29" i="155"/>
  <c r="CK56" i="155" s="1"/>
  <c r="CK29" i="157"/>
  <c r="CK56" i="157" s="1"/>
  <c r="DR25" i="156"/>
  <c r="DR52" i="156" s="1"/>
  <c r="DR25" i="158"/>
  <c r="DR52" i="158" s="1"/>
  <c r="DR25" i="157"/>
  <c r="DR52" i="157" s="1"/>
  <c r="DR25" i="155"/>
  <c r="DR52" i="155" s="1"/>
  <c r="AW12" i="137"/>
  <c r="AW39" i="137" s="1"/>
  <c r="AW12" i="118"/>
  <c r="AW39" i="118" s="1"/>
  <c r="AW12" i="136"/>
  <c r="AW12" i="135"/>
  <c r="AW12" i="138"/>
  <c r="AW39" i="138" s="1"/>
  <c r="AW12" i="95"/>
  <c r="AW12" i="119"/>
  <c r="AW39" i="119" s="1"/>
  <c r="Z12" i="154"/>
  <c r="AW12" i="94"/>
  <c r="S9" i="167"/>
  <c r="S36" i="167" s="1"/>
  <c r="S9" i="139"/>
  <c r="S36" i="139" s="1"/>
  <c r="S9" i="133"/>
  <c r="S36" i="133" s="1"/>
  <c r="S9" i="137"/>
  <c r="S36" i="137" s="1"/>
  <c r="S9" i="134"/>
  <c r="S36" i="134" s="1"/>
  <c r="S9" i="118"/>
  <c r="S36" i="118" s="1"/>
  <c r="S9" i="95"/>
  <c r="S9" i="135"/>
  <c r="S9" i="136"/>
  <c r="S9" i="94"/>
  <c r="S9" i="119"/>
  <c r="S36" i="119" s="1"/>
  <c r="S9" i="138"/>
  <c r="S36" i="138" s="1"/>
  <c r="M27" i="139"/>
  <c r="M54" i="139" s="1"/>
  <c r="M27" i="133"/>
  <c r="M54" i="133" s="1"/>
  <c r="M27" i="134"/>
  <c r="M54" i="134" s="1"/>
  <c r="M27" i="119"/>
  <c r="M54" i="119" s="1"/>
  <c r="M27" i="167"/>
  <c r="M54" i="167" s="1"/>
  <c r="M27" i="138"/>
  <c r="M54" i="138" s="1"/>
  <c r="M27" i="136"/>
  <c r="M27" i="95"/>
  <c r="M27" i="135"/>
  <c r="M27" i="94"/>
  <c r="M27" i="118"/>
  <c r="M54" i="118" s="1"/>
  <c r="M27" i="137"/>
  <c r="M54" i="137" s="1"/>
  <c r="F9" i="139"/>
  <c r="F36" i="139" s="1"/>
  <c r="F9" i="134"/>
  <c r="F36" i="134" s="1"/>
  <c r="F9" i="138"/>
  <c r="F36" i="138" s="1"/>
  <c r="F9" i="167"/>
  <c r="F36" i="167" s="1"/>
  <c r="F9" i="119"/>
  <c r="F36" i="119" s="1"/>
  <c r="F9" i="118"/>
  <c r="F36" i="118" s="1"/>
  <c r="F9" i="94"/>
  <c r="F9" i="137"/>
  <c r="F36" i="137" s="1"/>
  <c r="F9" i="135"/>
  <c r="F9" i="136"/>
  <c r="F9" i="146"/>
  <c r="F9" i="133"/>
  <c r="F36" i="133" s="1"/>
  <c r="F9" i="95"/>
  <c r="AW27" i="138"/>
  <c r="AW54" i="138" s="1"/>
  <c r="AW27" i="137"/>
  <c r="AW54" i="137" s="1"/>
  <c r="AW27" i="136"/>
  <c r="AW27" i="118"/>
  <c r="AW54" i="118" s="1"/>
  <c r="AW27" i="95"/>
  <c r="Z27" i="154"/>
  <c r="AW27" i="135"/>
  <c r="AW27" i="94"/>
  <c r="AW27" i="119"/>
  <c r="AW54" i="119" s="1"/>
  <c r="AI25" i="155"/>
  <c r="AI52" i="155" s="1"/>
  <c r="AI25" i="157"/>
  <c r="AI52" i="157" s="1"/>
  <c r="AI25" i="158"/>
  <c r="AI52" i="158" s="1"/>
  <c r="AI25" i="156"/>
  <c r="AI52" i="156" s="1"/>
  <c r="AK12" i="158"/>
  <c r="AK39" i="158" s="1"/>
  <c r="AK12" i="155"/>
  <c r="AK39" i="155" s="1"/>
  <c r="AK12" i="156"/>
  <c r="AK39" i="156" s="1"/>
  <c r="AK12" i="157"/>
  <c r="AK39" i="157" s="1"/>
  <c r="AA11" i="156"/>
  <c r="AA38" i="156" s="1"/>
  <c r="AA11" i="158"/>
  <c r="AA38" i="158" s="1"/>
  <c r="AA11" i="155"/>
  <c r="AA38" i="155" s="1"/>
  <c r="AA11" i="157"/>
  <c r="AA38" i="157" s="1"/>
  <c r="DC15" i="157"/>
  <c r="DC42" i="157" s="1"/>
  <c r="DC15" i="155"/>
  <c r="DC42" i="155" s="1"/>
  <c r="DC15" i="156"/>
  <c r="DC42" i="156" s="1"/>
  <c r="DC15" i="158"/>
  <c r="DC42" i="158" s="1"/>
  <c r="AT25" i="156"/>
  <c r="AT52" i="156" s="1"/>
  <c r="AT25" i="155"/>
  <c r="AT52" i="155" s="1"/>
  <c r="AT25" i="157"/>
  <c r="AT52" i="157" s="1"/>
  <c r="AT25" i="158"/>
  <c r="AT52" i="158" s="1"/>
  <c r="BN12" i="156"/>
  <c r="BN39" i="156" s="1"/>
  <c r="BN12" i="158"/>
  <c r="BN39" i="158" s="1"/>
  <c r="BN12" i="157"/>
  <c r="BN39" i="157" s="1"/>
  <c r="BN12" i="155"/>
  <c r="BN39" i="155" s="1"/>
  <c r="CG12" i="156"/>
  <c r="CG39" i="156" s="1"/>
  <c r="CG12" i="157"/>
  <c r="CG39" i="157" s="1"/>
  <c r="CG12" i="155"/>
  <c r="CG39" i="155" s="1"/>
  <c r="CG12" i="158"/>
  <c r="CG39" i="158" s="1"/>
  <c r="AH12" i="156"/>
  <c r="AH39" i="156" s="1"/>
  <c r="AH12" i="158"/>
  <c r="AH39" i="158" s="1"/>
  <c r="AH12" i="155"/>
  <c r="AH39" i="155" s="1"/>
  <c r="AH12" i="157"/>
  <c r="AH39" i="157" s="1"/>
  <c r="CF25" i="157"/>
  <c r="CF52" i="157" s="1"/>
  <c r="CF25" i="158"/>
  <c r="CF52" i="158" s="1"/>
  <c r="CF25" i="155"/>
  <c r="CF52" i="155" s="1"/>
  <c r="CF25" i="156"/>
  <c r="CF52" i="156" s="1"/>
  <c r="AZ27" i="156"/>
  <c r="AZ54" i="156" s="1"/>
  <c r="AZ27" i="155"/>
  <c r="AZ54" i="155" s="1"/>
  <c r="AZ27" i="158"/>
  <c r="AZ54" i="158" s="1"/>
  <c r="AZ27" i="157"/>
  <c r="AZ54" i="157" s="1"/>
  <c r="AU21" i="119"/>
  <c r="AU48" i="119" s="1"/>
  <c r="AU21" i="94"/>
  <c r="AU21" i="137"/>
  <c r="AU48" i="137" s="1"/>
  <c r="AU21" i="135"/>
  <c r="AU21" i="136"/>
  <c r="AU21" i="138"/>
  <c r="AU48" i="138" s="1"/>
  <c r="AU21" i="118"/>
  <c r="AU48" i="118" s="1"/>
  <c r="AU21" i="95"/>
  <c r="X21" i="154"/>
  <c r="AM12" i="156"/>
  <c r="AM39" i="156" s="1"/>
  <c r="AM12" i="158"/>
  <c r="AM39" i="158" s="1"/>
  <c r="AM12" i="155"/>
  <c r="AM39" i="155" s="1"/>
  <c r="AM12" i="157"/>
  <c r="AM39" i="157" s="1"/>
  <c r="V12" i="158"/>
  <c r="V39" i="158" s="1"/>
  <c r="V12" i="156"/>
  <c r="V39" i="156" s="1"/>
  <c r="V12" i="157"/>
  <c r="V39" i="157" s="1"/>
  <c r="V12" i="155"/>
  <c r="V39" i="155" s="1"/>
  <c r="K11" i="54"/>
  <c r="K11" i="139"/>
  <c r="K38" i="139" s="1"/>
  <c r="K11" i="138"/>
  <c r="K38" i="138" s="1"/>
  <c r="K11" i="119"/>
  <c r="K38" i="119" s="1"/>
  <c r="K11" i="167"/>
  <c r="K38" i="167" s="1"/>
  <c r="K11" i="95"/>
  <c r="K11" i="135"/>
  <c r="K11" i="133"/>
  <c r="K38" i="133" s="1"/>
  <c r="K11" i="94"/>
  <c r="K11" i="134"/>
  <c r="K38" i="134" s="1"/>
  <c r="K11" i="146"/>
  <c r="K11" i="118"/>
  <c r="K38" i="118" s="1"/>
  <c r="K11" i="136"/>
  <c r="K11" i="137"/>
  <c r="K38" i="137" s="1"/>
  <c r="D9" i="139"/>
  <c r="D36" i="139" s="1"/>
  <c r="D9" i="133"/>
  <c r="D36" i="133" s="1"/>
  <c r="D9" i="138"/>
  <c r="D36" i="138" s="1"/>
  <c r="D9" i="134"/>
  <c r="D36" i="134" s="1"/>
  <c r="D9" i="119"/>
  <c r="D36" i="119" s="1"/>
  <c r="D9" i="167"/>
  <c r="D36" i="167" s="1"/>
  <c r="D9" i="95"/>
  <c r="D9" i="118"/>
  <c r="D36" i="118" s="1"/>
  <c r="D9" i="94"/>
  <c r="D9" i="135"/>
  <c r="D9" i="137"/>
  <c r="D36" i="137" s="1"/>
  <c r="D9" i="136"/>
  <c r="D9" i="146"/>
  <c r="O29" i="139"/>
  <c r="O56" i="139" s="1"/>
  <c r="O29" i="134"/>
  <c r="O56" i="134" s="1"/>
  <c r="O29" i="133"/>
  <c r="O56" i="133" s="1"/>
  <c r="O29" i="138"/>
  <c r="O56" i="138" s="1"/>
  <c r="O29" i="95"/>
  <c r="O29" i="135"/>
  <c r="O29" i="136"/>
  <c r="O29" i="94"/>
  <c r="O29" i="119"/>
  <c r="O56" i="119" s="1"/>
  <c r="O29" i="167"/>
  <c r="O56" i="167" s="1"/>
  <c r="O29" i="137"/>
  <c r="O56" i="137" s="1"/>
  <c r="O29" i="118"/>
  <c r="O56" i="118" s="1"/>
  <c r="AP27" i="119"/>
  <c r="AP54" i="119" s="1"/>
  <c r="AP27" i="137"/>
  <c r="AP54" i="137" s="1"/>
  <c r="AP27" i="135"/>
  <c r="S27" i="154"/>
  <c r="AP27" i="138"/>
  <c r="AP54" i="138" s="1"/>
  <c r="AP27" i="94"/>
  <c r="AP27" i="95"/>
  <c r="AP27" i="118"/>
  <c r="AP54" i="118" s="1"/>
  <c r="AP27" i="136"/>
  <c r="P9" i="167"/>
  <c r="P36" i="167" s="1"/>
  <c r="P9" i="133"/>
  <c r="P36" i="133" s="1"/>
  <c r="P9" i="139"/>
  <c r="P36" i="139" s="1"/>
  <c r="P9" i="138"/>
  <c r="P36" i="138" s="1"/>
  <c r="P9" i="118"/>
  <c r="P36" i="118" s="1"/>
  <c r="P9" i="119"/>
  <c r="P36" i="119" s="1"/>
  <c r="P9" i="134"/>
  <c r="P36" i="134" s="1"/>
  <c r="P9" i="94"/>
  <c r="P9" i="95"/>
  <c r="P9" i="137"/>
  <c r="P36" i="137" s="1"/>
  <c r="P9" i="135"/>
  <c r="P9" i="136"/>
  <c r="DM12" i="156"/>
  <c r="DM39" i="156" s="1"/>
  <c r="DM12" i="158"/>
  <c r="DM39" i="158" s="1"/>
  <c r="DM12" i="157"/>
  <c r="DM39" i="157" s="1"/>
  <c r="DM12" i="155"/>
  <c r="DM39" i="155" s="1"/>
  <c r="BT15" i="156"/>
  <c r="BT42" i="156" s="1"/>
  <c r="BT15" i="158"/>
  <c r="BT42" i="158" s="1"/>
  <c r="BT15" i="157"/>
  <c r="BT42" i="157" s="1"/>
  <c r="BT15" i="155"/>
  <c r="BT42" i="155" s="1"/>
  <c r="CT18" i="157"/>
  <c r="CT45" i="157" s="1"/>
  <c r="CT18" i="155"/>
  <c r="CT45" i="155" s="1"/>
  <c r="CT18" i="158"/>
  <c r="CT45" i="158" s="1"/>
  <c r="CT18" i="156"/>
  <c r="CT45" i="156" s="1"/>
  <c r="D8" i="155"/>
  <c r="D35" i="155" s="1"/>
  <c r="D8" i="157"/>
  <c r="D35" i="157" s="1"/>
  <c r="D8" i="158"/>
  <c r="D35" i="158" s="1"/>
  <c r="D8" i="156"/>
  <c r="D35" i="156" s="1"/>
  <c r="AI27" i="156"/>
  <c r="AI54" i="156" s="1"/>
  <c r="AI27" i="158"/>
  <c r="AI54" i="158" s="1"/>
  <c r="AI27" i="155"/>
  <c r="AI54" i="155" s="1"/>
  <c r="AI27" i="157"/>
  <c r="AI54" i="157" s="1"/>
  <c r="BI15" i="156"/>
  <c r="BI42" i="156" s="1"/>
  <c r="BI15" i="157"/>
  <c r="BI42" i="157" s="1"/>
  <c r="BI15" i="155"/>
  <c r="BI42" i="155" s="1"/>
  <c r="BI15" i="158"/>
  <c r="BI42" i="158" s="1"/>
  <c r="F8" i="145"/>
  <c r="F35" i="145" s="1"/>
  <c r="F8" i="106"/>
  <c r="F35" i="106" s="1"/>
  <c r="F8" i="144"/>
  <c r="F35" i="144" s="1"/>
  <c r="F8" i="143"/>
  <c r="F35" i="143" s="1"/>
  <c r="BE27" i="156"/>
  <c r="BE54" i="156" s="1"/>
  <c r="BE27" i="158"/>
  <c r="BE54" i="158" s="1"/>
  <c r="BE27" i="155"/>
  <c r="BE54" i="155" s="1"/>
  <c r="BE27" i="157"/>
  <c r="BE54" i="157" s="1"/>
  <c r="AQ18" i="155"/>
  <c r="AQ45" i="155" s="1"/>
  <c r="AQ18" i="156"/>
  <c r="AQ45" i="156" s="1"/>
  <c r="AQ18" i="158"/>
  <c r="AQ45" i="158" s="1"/>
  <c r="AQ18" i="157"/>
  <c r="AQ45" i="157" s="1"/>
  <c r="AR15" i="118"/>
  <c r="AR42" i="118" s="1"/>
  <c r="AR15" i="137"/>
  <c r="AR42" i="137" s="1"/>
  <c r="AR15" i="119"/>
  <c r="AR42" i="119" s="1"/>
  <c r="AR15" i="135"/>
  <c r="AR15" i="94"/>
  <c r="AR15" i="136"/>
  <c r="U15" i="154"/>
  <c r="AR15" i="138"/>
  <c r="AR42" i="138" s="1"/>
  <c r="AR15" i="95"/>
  <c r="BW18" i="157"/>
  <c r="BW45" i="157" s="1"/>
  <c r="BW18" i="158"/>
  <c r="BW45" i="158" s="1"/>
  <c r="BW18" i="155"/>
  <c r="BW45" i="155" s="1"/>
  <c r="BW18" i="156"/>
  <c r="BW45" i="156" s="1"/>
  <c r="I15" i="167"/>
  <c r="I42" i="167" s="1"/>
  <c r="I15" i="138"/>
  <c r="I42" i="138" s="1"/>
  <c r="I15" i="137"/>
  <c r="I42" i="137" s="1"/>
  <c r="I15" i="139"/>
  <c r="I42" i="139" s="1"/>
  <c r="I15" i="133"/>
  <c r="I42" i="133" s="1"/>
  <c r="I15" i="146"/>
  <c r="I15" i="134"/>
  <c r="I42" i="134" s="1"/>
  <c r="I15" i="135"/>
  <c r="I15" i="94"/>
  <c r="I15" i="118"/>
  <c r="I42" i="118" s="1"/>
  <c r="I15" i="95"/>
  <c r="I15" i="136"/>
  <c r="I15" i="119"/>
  <c r="I42" i="119" s="1"/>
  <c r="AO15" i="138"/>
  <c r="AO42" i="138" s="1"/>
  <c r="AO15" i="137"/>
  <c r="AO42" i="137" s="1"/>
  <c r="AO15" i="167"/>
  <c r="AO42" i="167" s="1"/>
  <c r="AO15" i="133"/>
  <c r="AO42" i="133" s="1"/>
  <c r="AO15" i="139"/>
  <c r="AO42" i="139" s="1"/>
  <c r="AO15" i="134"/>
  <c r="AO42" i="134" s="1"/>
  <c r="AO15" i="94"/>
  <c r="AO15" i="136"/>
  <c r="AO15" i="119"/>
  <c r="AO42" i="119" s="1"/>
  <c r="AO15" i="118"/>
  <c r="AO42" i="118" s="1"/>
  <c r="AO15" i="95"/>
  <c r="AO15" i="135"/>
  <c r="R15" i="154"/>
  <c r="DA27" i="156"/>
  <c r="DA54" i="156" s="1"/>
  <c r="DA27" i="158"/>
  <c r="DA54" i="158" s="1"/>
  <c r="DA27" i="157"/>
  <c r="DA54" i="157" s="1"/>
  <c r="DA27" i="155"/>
  <c r="DA54" i="155" s="1"/>
  <c r="DD21" i="156"/>
  <c r="DD48" i="156" s="1"/>
  <c r="DD21" i="158"/>
  <c r="DD48" i="158" s="1"/>
  <c r="DD21" i="155"/>
  <c r="DD48" i="155" s="1"/>
  <c r="DD21" i="157"/>
  <c r="DD48" i="157" s="1"/>
  <c r="S20" i="157"/>
  <c r="S47" i="157" s="1"/>
  <c r="S20" i="156"/>
  <c r="S47" i="156" s="1"/>
  <c r="S20" i="158"/>
  <c r="S47" i="158" s="1"/>
  <c r="S20" i="155"/>
  <c r="S47" i="155" s="1"/>
  <c r="CZ12" i="158"/>
  <c r="CZ39" i="158" s="1"/>
  <c r="CZ12" i="157"/>
  <c r="CZ39" i="157" s="1"/>
  <c r="CZ12" i="155"/>
  <c r="CZ39" i="155" s="1"/>
  <c r="CZ12" i="156"/>
  <c r="CZ39" i="156" s="1"/>
  <c r="I17" i="54"/>
  <c r="I17" i="167"/>
  <c r="I44" i="167" s="1"/>
  <c r="I17" i="133"/>
  <c r="I44" i="133" s="1"/>
  <c r="I17" i="134"/>
  <c r="I44" i="134" s="1"/>
  <c r="I17" i="94"/>
  <c r="I17" i="137"/>
  <c r="I44" i="137" s="1"/>
  <c r="I17" i="146"/>
  <c r="I17" i="119"/>
  <c r="I44" i="119" s="1"/>
  <c r="I17" i="136"/>
  <c r="I17" i="139"/>
  <c r="I44" i="139" s="1"/>
  <c r="I17" i="138"/>
  <c r="I44" i="138" s="1"/>
  <c r="I17" i="95"/>
  <c r="I17" i="135"/>
  <c r="I17" i="118"/>
  <c r="I44" i="118" s="1"/>
  <c r="L9" i="167"/>
  <c r="L36" i="167" s="1"/>
  <c r="L9" i="139"/>
  <c r="L36" i="139" s="1"/>
  <c r="L9" i="133"/>
  <c r="L36" i="133" s="1"/>
  <c r="L9" i="138"/>
  <c r="L36" i="138" s="1"/>
  <c r="L9" i="137"/>
  <c r="L36" i="137" s="1"/>
  <c r="L9" i="135"/>
  <c r="L9" i="136"/>
  <c r="L9" i="94"/>
  <c r="L9" i="146"/>
  <c r="L9" i="118"/>
  <c r="L36" i="118" s="1"/>
  <c r="L9" i="95"/>
  <c r="L9" i="119"/>
  <c r="L36" i="119" s="1"/>
  <c r="L9" i="134"/>
  <c r="L36" i="134" s="1"/>
  <c r="AN9" i="139"/>
  <c r="AN36" i="139" s="1"/>
  <c r="AN9" i="134"/>
  <c r="AN36" i="134" s="1"/>
  <c r="AN9" i="118"/>
  <c r="AN36" i="118" s="1"/>
  <c r="AN9" i="137"/>
  <c r="AN36" i="137" s="1"/>
  <c r="AN9" i="167"/>
  <c r="AN36" i="167" s="1"/>
  <c r="AN9" i="95"/>
  <c r="AN9" i="133"/>
  <c r="AN36" i="133" s="1"/>
  <c r="AN9" i="135"/>
  <c r="AN9" i="136"/>
  <c r="AN9" i="119"/>
  <c r="AN36" i="119" s="1"/>
  <c r="AN9" i="94"/>
  <c r="AN9" i="138"/>
  <c r="AN36" i="138" s="1"/>
  <c r="Q9" i="154"/>
  <c r="DH21" i="155"/>
  <c r="DH48" i="155" s="1"/>
  <c r="DH21" i="156"/>
  <c r="DH48" i="156" s="1"/>
  <c r="DH21" i="158"/>
  <c r="DH48" i="158" s="1"/>
  <c r="DH21" i="157"/>
  <c r="DH48" i="157" s="1"/>
  <c r="AR25" i="157"/>
  <c r="AR52" i="157" s="1"/>
  <c r="AR25" i="155"/>
  <c r="AR52" i="155" s="1"/>
  <c r="AR25" i="156"/>
  <c r="AR52" i="156" s="1"/>
  <c r="AR25" i="158"/>
  <c r="AR52" i="158" s="1"/>
  <c r="H15" i="167"/>
  <c r="H42" i="167" s="1"/>
  <c r="H15" i="139"/>
  <c r="H42" i="139" s="1"/>
  <c r="H15" i="138"/>
  <c r="H42" i="138" s="1"/>
  <c r="H15" i="119"/>
  <c r="H42" i="119" s="1"/>
  <c r="H15" i="118"/>
  <c r="H42" i="118" s="1"/>
  <c r="H15" i="134"/>
  <c r="H42" i="134" s="1"/>
  <c r="H15" i="135"/>
  <c r="H15" i="133"/>
  <c r="H42" i="133" s="1"/>
  <c r="H15" i="94"/>
  <c r="H15" i="136"/>
  <c r="H15" i="95"/>
  <c r="H15" i="137"/>
  <c r="H42" i="137" s="1"/>
  <c r="H15" i="146"/>
  <c r="Z23" i="155"/>
  <c r="Z50" i="155" s="1"/>
  <c r="Z23" i="158"/>
  <c r="Z50" i="158" s="1"/>
  <c r="Z23" i="156"/>
  <c r="Z50" i="156" s="1"/>
  <c r="Z23" i="157"/>
  <c r="Z50" i="157" s="1"/>
  <c r="E8" i="156"/>
  <c r="E35" i="156" s="1"/>
  <c r="E8" i="158"/>
  <c r="E35" i="158" s="1"/>
  <c r="E8" i="155"/>
  <c r="E35" i="155" s="1"/>
  <c r="E8" i="157"/>
  <c r="E35" i="157" s="1"/>
  <c r="I11" i="54"/>
  <c r="I11" i="133"/>
  <c r="I38" i="133" s="1"/>
  <c r="I11" i="134"/>
  <c r="I38" i="134" s="1"/>
  <c r="I11" i="167"/>
  <c r="I38" i="167" s="1"/>
  <c r="I11" i="139"/>
  <c r="I38" i="139" s="1"/>
  <c r="I11" i="118"/>
  <c r="I38" i="118" s="1"/>
  <c r="I11" i="135"/>
  <c r="I11" i="95"/>
  <c r="I11" i="146"/>
  <c r="I11" i="138"/>
  <c r="I38" i="138" s="1"/>
  <c r="I11" i="136"/>
  <c r="I11" i="137"/>
  <c r="I38" i="137" s="1"/>
  <c r="I11" i="119"/>
  <c r="I38" i="119" s="1"/>
  <c r="I11" i="94"/>
  <c r="U11" i="54"/>
  <c r="U11" i="167"/>
  <c r="U38" i="167" s="1"/>
  <c r="U11" i="134"/>
  <c r="U38" i="134" s="1"/>
  <c r="U11" i="133"/>
  <c r="U38" i="133" s="1"/>
  <c r="U11" i="139"/>
  <c r="U38" i="139" s="1"/>
  <c r="U11" i="95"/>
  <c r="U11" i="118"/>
  <c r="U38" i="118" s="1"/>
  <c r="U11" i="137"/>
  <c r="U38" i="137" s="1"/>
  <c r="U11" i="119"/>
  <c r="U38" i="119" s="1"/>
  <c r="U11" i="94"/>
  <c r="U11" i="138"/>
  <c r="U38" i="138" s="1"/>
  <c r="U11" i="136"/>
  <c r="U11" i="135"/>
  <c r="F11" i="54"/>
  <c r="F11" i="167"/>
  <c r="F38" i="167" s="1"/>
  <c r="F11" i="139"/>
  <c r="F38" i="139" s="1"/>
  <c r="F11" i="138"/>
  <c r="F38" i="138" s="1"/>
  <c r="F11" i="137"/>
  <c r="F38" i="137" s="1"/>
  <c r="F11" i="133"/>
  <c r="F38" i="133" s="1"/>
  <c r="F11" i="134"/>
  <c r="F38" i="134" s="1"/>
  <c r="F11" i="118"/>
  <c r="F38" i="118" s="1"/>
  <c r="F11" i="146"/>
  <c r="F11" i="136"/>
  <c r="F11" i="94"/>
  <c r="F11" i="135"/>
  <c r="F11" i="119"/>
  <c r="F38" i="119" s="1"/>
  <c r="F11" i="95"/>
  <c r="BP25" i="157"/>
  <c r="BP52" i="157" s="1"/>
  <c r="BP25" i="156"/>
  <c r="BP52" i="156" s="1"/>
  <c r="BP25" i="158"/>
  <c r="BP52" i="158" s="1"/>
  <c r="BP25" i="155"/>
  <c r="BP52" i="155" s="1"/>
  <c r="AC17" i="54"/>
  <c r="AC17" i="167"/>
  <c r="AC44" i="167" s="1"/>
  <c r="AC17" i="139"/>
  <c r="AC44" i="139" s="1"/>
  <c r="AC17" i="134"/>
  <c r="AC44" i="134" s="1"/>
  <c r="AC17" i="138"/>
  <c r="AC44" i="138" s="1"/>
  <c r="AC17" i="118"/>
  <c r="AC44" i="118" s="1"/>
  <c r="AC17" i="133"/>
  <c r="AC44" i="133" s="1"/>
  <c r="AC17" i="136"/>
  <c r="AC17" i="135"/>
  <c r="F17" i="154"/>
  <c r="AC17" i="137"/>
  <c r="AC44" i="137" s="1"/>
  <c r="AC17" i="95"/>
  <c r="AC17" i="94"/>
  <c r="AC17" i="119"/>
  <c r="AC44" i="119" s="1"/>
  <c r="AZ25" i="138"/>
  <c r="AZ52" i="138" s="1"/>
  <c r="AZ25" i="119"/>
  <c r="AZ52" i="119" s="1"/>
  <c r="AZ25" i="137"/>
  <c r="AZ52" i="137" s="1"/>
  <c r="AZ25" i="136"/>
  <c r="AC25" i="154"/>
  <c r="AZ25" i="135"/>
  <c r="AZ25" i="118"/>
  <c r="AZ52" i="118" s="1"/>
  <c r="AZ25" i="95"/>
  <c r="AZ25" i="94"/>
  <c r="DB18" i="157"/>
  <c r="DB45" i="157" s="1"/>
  <c r="DB18" i="155"/>
  <c r="DB45" i="155" s="1"/>
  <c r="DB18" i="158"/>
  <c r="DB45" i="158" s="1"/>
  <c r="DB18" i="156"/>
  <c r="DB45" i="156" s="1"/>
  <c r="Q8" i="157"/>
  <c r="Q35" i="157" s="1"/>
  <c r="Q8" i="155"/>
  <c r="Q35" i="155" s="1"/>
  <c r="Q8" i="156"/>
  <c r="Q35" i="156" s="1"/>
  <c r="Q8" i="158"/>
  <c r="Q35" i="158" s="1"/>
  <c r="Y23" i="157"/>
  <c r="Y50" i="157" s="1"/>
  <c r="Y23" i="158"/>
  <c r="Y50" i="158" s="1"/>
  <c r="Y23" i="155"/>
  <c r="Y50" i="155" s="1"/>
  <c r="Y23" i="156"/>
  <c r="Y50" i="156" s="1"/>
  <c r="DH18" i="157"/>
  <c r="DH45" i="157" s="1"/>
  <c r="DH18" i="156"/>
  <c r="DH45" i="156" s="1"/>
  <c r="DH18" i="158"/>
  <c r="DH45" i="158" s="1"/>
  <c r="DH18" i="155"/>
  <c r="DH45" i="155" s="1"/>
  <c r="DQ25" i="155"/>
  <c r="DQ52" i="155" s="1"/>
  <c r="DQ25" i="156"/>
  <c r="DQ52" i="156" s="1"/>
  <c r="DQ25" i="158"/>
  <c r="DQ52" i="158" s="1"/>
  <c r="DQ25" i="157"/>
  <c r="DQ52" i="157" s="1"/>
  <c r="X9" i="156"/>
  <c r="X36" i="156" s="1"/>
  <c r="X9" i="158"/>
  <c r="X36" i="158" s="1"/>
  <c r="X9" i="157"/>
  <c r="X36" i="157" s="1"/>
  <c r="X9" i="155"/>
  <c r="X36" i="155" s="1"/>
  <c r="G8" i="157"/>
  <c r="G35" i="157" s="1"/>
  <c r="G8" i="158"/>
  <c r="G35" i="158" s="1"/>
  <c r="G8" i="156"/>
  <c r="G35" i="156" s="1"/>
  <c r="G8" i="155"/>
  <c r="G35" i="155" s="1"/>
  <c r="CU21" i="155"/>
  <c r="CU48" i="155" s="1"/>
  <c r="CU21" i="157"/>
  <c r="CU48" i="157" s="1"/>
  <c r="CU21" i="158"/>
  <c r="CU48" i="158" s="1"/>
  <c r="CU21" i="156"/>
  <c r="CU48" i="156" s="1"/>
  <c r="BY25" i="155"/>
  <c r="BY52" i="155" s="1"/>
  <c r="BY25" i="157"/>
  <c r="BY52" i="157" s="1"/>
  <c r="BY25" i="158"/>
  <c r="BY52" i="158" s="1"/>
  <c r="BY25" i="156"/>
  <c r="BY52" i="156" s="1"/>
  <c r="CA12" i="155"/>
  <c r="CA39" i="155" s="1"/>
  <c r="CA12" i="158"/>
  <c r="CA39" i="158" s="1"/>
  <c r="CA12" i="156"/>
  <c r="CA39" i="156" s="1"/>
  <c r="CA12" i="157"/>
  <c r="CA39" i="157" s="1"/>
  <c r="CN12" i="157"/>
  <c r="CN39" i="157" s="1"/>
  <c r="CN12" i="158"/>
  <c r="CN39" i="158" s="1"/>
  <c r="CN12" i="156"/>
  <c r="CN39" i="156" s="1"/>
  <c r="CN12" i="155"/>
  <c r="CN39" i="155" s="1"/>
  <c r="CX25" i="156"/>
  <c r="CX52" i="156" s="1"/>
  <c r="CX25" i="157"/>
  <c r="CX52" i="157" s="1"/>
  <c r="CX25" i="158"/>
  <c r="CX52" i="158" s="1"/>
  <c r="CX25" i="155"/>
  <c r="CX52" i="155" s="1"/>
  <c r="AR27" i="156"/>
  <c r="AR54" i="156" s="1"/>
  <c r="AR27" i="158"/>
  <c r="AR54" i="158" s="1"/>
  <c r="AR27" i="157"/>
  <c r="AR54" i="157" s="1"/>
  <c r="AR27" i="155"/>
  <c r="AR54" i="155" s="1"/>
  <c r="AB20" i="155"/>
  <c r="AB47" i="155" s="1"/>
  <c r="AB20" i="157"/>
  <c r="AB47" i="157" s="1"/>
  <c r="AB20" i="158"/>
  <c r="AB47" i="158" s="1"/>
  <c r="AB20" i="156"/>
  <c r="AB47" i="156" s="1"/>
  <c r="CZ21" i="157"/>
  <c r="CZ48" i="157" s="1"/>
  <c r="CZ21" i="155"/>
  <c r="CZ48" i="155" s="1"/>
  <c r="CZ21" i="156"/>
  <c r="CZ48" i="156" s="1"/>
  <c r="CZ21" i="158"/>
  <c r="CZ48" i="158" s="1"/>
  <c r="AY12" i="157"/>
  <c r="AY39" i="157" s="1"/>
  <c r="AY12" i="156"/>
  <c r="AY39" i="156" s="1"/>
  <c r="AY12" i="158"/>
  <c r="AY39" i="158" s="1"/>
  <c r="AY12" i="155"/>
  <c r="AY39" i="155" s="1"/>
  <c r="DL18" i="155"/>
  <c r="DL45" i="155" s="1"/>
  <c r="DL18" i="157"/>
  <c r="DL45" i="157" s="1"/>
  <c r="DL18" i="158"/>
  <c r="DL45" i="158" s="1"/>
  <c r="DL18" i="156"/>
  <c r="DL45" i="156" s="1"/>
  <c r="CV15" i="158"/>
  <c r="CV42" i="158" s="1"/>
  <c r="CV15" i="155"/>
  <c r="CV42" i="155" s="1"/>
  <c r="CV15" i="156"/>
  <c r="CV42" i="156" s="1"/>
  <c r="CV15" i="157"/>
  <c r="CV42" i="157" s="1"/>
  <c r="DI23" i="157"/>
  <c r="DI50" i="157" s="1"/>
  <c r="DI23" i="156"/>
  <c r="DI50" i="156" s="1"/>
  <c r="DI23" i="158"/>
  <c r="DI50" i="158" s="1"/>
  <c r="DI23" i="155"/>
  <c r="DI50" i="155" s="1"/>
  <c r="CX23" i="157"/>
  <c r="CX50" i="157" s="1"/>
  <c r="CX23" i="155"/>
  <c r="CX50" i="155" s="1"/>
  <c r="CX23" i="156"/>
  <c r="CX50" i="156" s="1"/>
  <c r="CX23" i="158"/>
  <c r="CX50" i="158" s="1"/>
  <c r="CT15" i="157"/>
  <c r="CT42" i="157" s="1"/>
  <c r="CT15" i="158"/>
  <c r="CT42" i="158" s="1"/>
  <c r="CT15" i="155"/>
  <c r="CT42" i="155" s="1"/>
  <c r="CT15" i="156"/>
  <c r="CT42" i="156" s="1"/>
  <c r="CZ23" i="157"/>
  <c r="CZ50" i="157" s="1"/>
  <c r="CZ23" i="158"/>
  <c r="CZ50" i="158" s="1"/>
  <c r="CZ23" i="155"/>
  <c r="CZ50" i="155" s="1"/>
  <c r="CZ23" i="156"/>
  <c r="CZ50" i="156" s="1"/>
  <c r="DB25" i="156"/>
  <c r="DB52" i="156" s="1"/>
  <c r="DB25" i="158"/>
  <c r="DB52" i="158" s="1"/>
  <c r="DB25" i="157"/>
  <c r="DB52" i="157" s="1"/>
  <c r="DB25" i="155"/>
  <c r="DB52" i="155" s="1"/>
  <c r="AM25" i="157"/>
  <c r="AM52" i="157" s="1"/>
  <c r="AM25" i="158"/>
  <c r="AM52" i="158" s="1"/>
  <c r="AM25" i="156"/>
  <c r="AM52" i="156" s="1"/>
  <c r="AM25" i="155"/>
  <c r="AM52" i="155" s="1"/>
  <c r="AT27" i="158"/>
  <c r="AT54" i="158" s="1"/>
  <c r="AT27" i="155"/>
  <c r="AT54" i="155" s="1"/>
  <c r="AT27" i="157"/>
  <c r="AT54" i="157" s="1"/>
  <c r="AT27" i="156"/>
  <c r="AT54" i="156" s="1"/>
  <c r="AD17" i="155"/>
  <c r="AD44" i="155" s="1"/>
  <c r="AD17" i="158"/>
  <c r="AD44" i="158" s="1"/>
  <c r="AD17" i="157"/>
  <c r="AD44" i="157" s="1"/>
  <c r="AD17" i="156"/>
  <c r="AD44" i="156" s="1"/>
  <c r="Y29" i="156"/>
  <c r="Y56" i="156" s="1"/>
  <c r="Y29" i="155"/>
  <c r="Y56" i="155" s="1"/>
  <c r="Y29" i="158"/>
  <c r="Y56" i="158" s="1"/>
  <c r="Y29" i="157"/>
  <c r="Y56" i="157" s="1"/>
  <c r="J8" i="158"/>
  <c r="J35" i="158" s="1"/>
  <c r="J8" i="156"/>
  <c r="J35" i="156" s="1"/>
  <c r="J8" i="155"/>
  <c r="J35" i="155" s="1"/>
  <c r="J8" i="157"/>
  <c r="J35" i="157" s="1"/>
  <c r="CA21" i="157"/>
  <c r="CA48" i="157" s="1"/>
  <c r="CA21" i="156"/>
  <c r="CA48" i="156" s="1"/>
  <c r="CA21" i="158"/>
  <c r="CA48" i="158" s="1"/>
  <c r="CA21" i="155"/>
  <c r="CA48" i="155" s="1"/>
  <c r="BK18" i="158"/>
  <c r="BK45" i="158" s="1"/>
  <c r="BK18" i="155"/>
  <c r="BK45" i="155" s="1"/>
  <c r="BK18" i="156"/>
  <c r="BK45" i="156" s="1"/>
  <c r="BK18" i="157"/>
  <c r="BK45" i="157" s="1"/>
  <c r="CL18" i="155"/>
  <c r="CL45" i="155" s="1"/>
  <c r="CL18" i="157"/>
  <c r="CL45" i="157" s="1"/>
  <c r="CL18" i="158"/>
  <c r="CL45" i="158" s="1"/>
  <c r="CL18" i="156"/>
  <c r="CL45" i="156" s="1"/>
  <c r="S20" i="54"/>
  <c r="S20" i="134"/>
  <c r="S47" i="134" s="1"/>
  <c r="S20" i="167"/>
  <c r="S47" i="167" s="1"/>
  <c r="S20" i="133"/>
  <c r="S47" i="133" s="1"/>
  <c r="S20" i="139"/>
  <c r="S47" i="139" s="1"/>
  <c r="S20" i="95"/>
  <c r="S20" i="118"/>
  <c r="S47" i="118" s="1"/>
  <c r="S20" i="136"/>
  <c r="S20" i="137"/>
  <c r="S47" i="137" s="1"/>
  <c r="S20" i="119"/>
  <c r="S47" i="119" s="1"/>
  <c r="S20" i="94"/>
  <c r="S20" i="138"/>
  <c r="S47" i="138" s="1"/>
  <c r="S20" i="135"/>
  <c r="DJ12" i="156"/>
  <c r="DJ39" i="156" s="1"/>
  <c r="DJ12" i="158"/>
  <c r="DJ39" i="158" s="1"/>
  <c r="DJ12" i="157"/>
  <c r="DJ39" i="157" s="1"/>
  <c r="DJ12" i="155"/>
  <c r="DJ39" i="155" s="1"/>
  <c r="CK21" i="157"/>
  <c r="CK48" i="157" s="1"/>
  <c r="CK21" i="158"/>
  <c r="CK48" i="158" s="1"/>
  <c r="CK21" i="155"/>
  <c r="CK48" i="155" s="1"/>
  <c r="CK21" i="156"/>
  <c r="CK48" i="156" s="1"/>
  <c r="W29" i="155"/>
  <c r="W56" i="155" s="1"/>
  <c r="W29" i="156"/>
  <c r="W56" i="156" s="1"/>
  <c r="W29" i="158"/>
  <c r="W56" i="158" s="1"/>
  <c r="W29" i="157"/>
  <c r="W56" i="157" s="1"/>
  <c r="AY29" i="156"/>
  <c r="AY56" i="156" s="1"/>
  <c r="AY29" i="157"/>
  <c r="AY56" i="157" s="1"/>
  <c r="AY29" i="158"/>
  <c r="AY56" i="158" s="1"/>
  <c r="AY29" i="155"/>
  <c r="AY56" i="155" s="1"/>
  <c r="BH21" i="156"/>
  <c r="BH48" i="156" s="1"/>
  <c r="BH21" i="158"/>
  <c r="BH48" i="158" s="1"/>
  <c r="BH21" i="157"/>
  <c r="BH48" i="157" s="1"/>
  <c r="BH21" i="155"/>
  <c r="BH48" i="155" s="1"/>
  <c r="DH25" i="155"/>
  <c r="DH52" i="155" s="1"/>
  <c r="DH25" i="156"/>
  <c r="DH52" i="156" s="1"/>
  <c r="DH25" i="157"/>
  <c r="DH52" i="157" s="1"/>
  <c r="DH25" i="158"/>
  <c r="DH52" i="158" s="1"/>
  <c r="CZ25" i="158"/>
  <c r="CZ52" i="158" s="1"/>
  <c r="CZ25" i="155"/>
  <c r="CZ52" i="155" s="1"/>
  <c r="CZ25" i="156"/>
  <c r="CZ52" i="156" s="1"/>
  <c r="CZ25" i="157"/>
  <c r="CZ52" i="157" s="1"/>
  <c r="O24" i="54"/>
  <c r="O9" i="167"/>
  <c r="O36" i="167" s="1"/>
  <c r="O9" i="139"/>
  <c r="O36" i="139" s="1"/>
  <c r="O9" i="134"/>
  <c r="O36" i="134" s="1"/>
  <c r="O9" i="138"/>
  <c r="O36" i="138" s="1"/>
  <c r="O9" i="94"/>
  <c r="O9" i="133"/>
  <c r="O36" i="133" s="1"/>
  <c r="O9" i="118"/>
  <c r="O36" i="118" s="1"/>
  <c r="O9" i="119"/>
  <c r="O36" i="119" s="1"/>
  <c r="O9" i="137"/>
  <c r="O36" i="137" s="1"/>
  <c r="O9" i="135"/>
  <c r="O9" i="136"/>
  <c r="O9" i="95"/>
  <c r="H12" i="167"/>
  <c r="H39" i="167" s="1"/>
  <c r="H12" i="139"/>
  <c r="H39" i="139" s="1"/>
  <c r="H12" i="133"/>
  <c r="H39" i="133" s="1"/>
  <c r="H12" i="138"/>
  <c r="H39" i="138" s="1"/>
  <c r="H12" i="137"/>
  <c r="H39" i="137" s="1"/>
  <c r="H12" i="95"/>
  <c r="H12" i="119"/>
  <c r="H39" i="119" s="1"/>
  <c r="H12" i="134"/>
  <c r="H39" i="134" s="1"/>
  <c r="H12" i="146"/>
  <c r="H12" i="94"/>
  <c r="H12" i="135"/>
  <c r="H12" i="118"/>
  <c r="H39" i="118" s="1"/>
  <c r="H12" i="136"/>
  <c r="AH12" i="167"/>
  <c r="AH39" i="167" s="1"/>
  <c r="AH12" i="139"/>
  <c r="AH39" i="139" s="1"/>
  <c r="AH12" i="133"/>
  <c r="AH39" i="133" s="1"/>
  <c r="AH12" i="118"/>
  <c r="AH39" i="118" s="1"/>
  <c r="AH12" i="138"/>
  <c r="AH39" i="138" s="1"/>
  <c r="AH12" i="135"/>
  <c r="AH12" i="119"/>
  <c r="AH39" i="119" s="1"/>
  <c r="AH12" i="95"/>
  <c r="K12" i="154"/>
  <c r="AH12" i="137"/>
  <c r="AH39" i="137" s="1"/>
  <c r="AH12" i="94"/>
  <c r="AH12" i="134"/>
  <c r="AH39" i="134" s="1"/>
  <c r="AH12" i="136"/>
  <c r="J18" i="167"/>
  <c r="J45" i="167" s="1"/>
  <c r="J18" i="139"/>
  <c r="J45" i="139" s="1"/>
  <c r="J18" i="133"/>
  <c r="J45" i="133" s="1"/>
  <c r="J18" i="134"/>
  <c r="J45" i="134" s="1"/>
  <c r="J18" i="137"/>
  <c r="J45" i="137" s="1"/>
  <c r="J18" i="119"/>
  <c r="J45" i="119" s="1"/>
  <c r="J18" i="135"/>
  <c r="J18" i="118"/>
  <c r="J45" i="118" s="1"/>
  <c r="J18" i="136"/>
  <c r="J18" i="94"/>
  <c r="J18" i="95"/>
  <c r="J18" i="146"/>
  <c r="J18" i="138"/>
  <c r="J45" i="138" s="1"/>
  <c r="J21" i="139"/>
  <c r="J48" i="139" s="1"/>
  <c r="J21" i="119"/>
  <c r="J48" i="119" s="1"/>
  <c r="J21" i="133"/>
  <c r="J48" i="133" s="1"/>
  <c r="J21" i="134"/>
  <c r="J48" i="134" s="1"/>
  <c r="J21" i="118"/>
  <c r="J48" i="118" s="1"/>
  <c r="J21" i="94"/>
  <c r="J21" i="138"/>
  <c r="J48" i="138" s="1"/>
  <c r="J21" i="135"/>
  <c r="J21" i="137"/>
  <c r="J48" i="137" s="1"/>
  <c r="J21" i="95"/>
  <c r="J21" i="146"/>
  <c r="J21" i="136"/>
  <c r="J21" i="167"/>
  <c r="J48" i="167" s="1"/>
  <c r="BE15" i="155"/>
  <c r="BE42" i="155" s="1"/>
  <c r="BE15" i="158"/>
  <c r="BE42" i="158" s="1"/>
  <c r="BE15" i="156"/>
  <c r="BE42" i="156" s="1"/>
  <c r="BE15" i="157"/>
  <c r="BE42" i="157" s="1"/>
  <c r="BG21" i="155"/>
  <c r="BG48" i="155" s="1"/>
  <c r="BG21" i="156"/>
  <c r="BG48" i="156" s="1"/>
  <c r="BG21" i="158"/>
  <c r="BG48" i="158" s="1"/>
  <c r="BG21" i="157"/>
  <c r="BG48" i="157" s="1"/>
  <c r="BN23" i="155"/>
  <c r="BN50" i="155" s="1"/>
  <c r="BN23" i="156"/>
  <c r="BN50" i="156" s="1"/>
  <c r="BN23" i="157"/>
  <c r="BN50" i="157" s="1"/>
  <c r="BN23" i="158"/>
  <c r="BN50" i="158" s="1"/>
  <c r="AD25" i="158"/>
  <c r="AD52" i="158" s="1"/>
  <c r="AD25" i="155"/>
  <c r="AD52" i="155" s="1"/>
  <c r="AD25" i="157"/>
  <c r="AD52" i="157" s="1"/>
  <c r="AD25" i="156"/>
  <c r="AD52" i="156" s="1"/>
  <c r="W14" i="54"/>
  <c r="W14" i="167"/>
  <c r="W41" i="167" s="1"/>
  <c r="W14" i="139"/>
  <c r="W41" i="139" s="1"/>
  <c r="W14" i="134"/>
  <c r="W41" i="134" s="1"/>
  <c r="W14" i="137"/>
  <c r="W41" i="137" s="1"/>
  <c r="W14" i="95"/>
  <c r="W14" i="136"/>
  <c r="W14" i="133"/>
  <c r="W41" i="133" s="1"/>
  <c r="W14" i="119"/>
  <c r="W41" i="119" s="1"/>
  <c r="W14" i="118"/>
  <c r="W41" i="118" s="1"/>
  <c r="W14" i="135"/>
  <c r="W14" i="138"/>
  <c r="W41" i="138" s="1"/>
  <c r="W14" i="94"/>
  <c r="AX18" i="158"/>
  <c r="AX45" i="158" s="1"/>
  <c r="AX18" i="156"/>
  <c r="AX45" i="156" s="1"/>
  <c r="AX18" i="157"/>
  <c r="AX45" i="157" s="1"/>
  <c r="AX18" i="155"/>
  <c r="AX45" i="155" s="1"/>
  <c r="DE15" i="158"/>
  <c r="DE42" i="158" s="1"/>
  <c r="DE15" i="155"/>
  <c r="DE42" i="155" s="1"/>
  <c r="DE15" i="156"/>
  <c r="DE42" i="156" s="1"/>
  <c r="DE15" i="157"/>
  <c r="DE42" i="157" s="1"/>
  <c r="CF29" i="157"/>
  <c r="CF56" i="157" s="1"/>
  <c r="CF29" i="156"/>
  <c r="CF56" i="156" s="1"/>
  <c r="CF29" i="158"/>
  <c r="CF56" i="158" s="1"/>
  <c r="CF29" i="155"/>
  <c r="CF56" i="155" s="1"/>
  <c r="CT23" i="155"/>
  <c r="CT50" i="155" s="1"/>
  <c r="CT23" i="158"/>
  <c r="CT50" i="158" s="1"/>
  <c r="CT23" i="156"/>
  <c r="CT50" i="156" s="1"/>
  <c r="CT23" i="157"/>
  <c r="CT50" i="157" s="1"/>
  <c r="CS23" i="156"/>
  <c r="CS50" i="156" s="1"/>
  <c r="CS23" i="155"/>
  <c r="CS50" i="155" s="1"/>
  <c r="CS23" i="157"/>
  <c r="CS50" i="157" s="1"/>
  <c r="CS23" i="158"/>
  <c r="CS50" i="158" s="1"/>
  <c r="AZ15" i="118"/>
  <c r="AZ42" i="118" s="1"/>
  <c r="AZ15" i="138"/>
  <c r="AZ42" i="138" s="1"/>
  <c r="AZ15" i="119"/>
  <c r="AZ42" i="119" s="1"/>
  <c r="AZ15" i="136"/>
  <c r="AZ15" i="95"/>
  <c r="AZ15" i="135"/>
  <c r="AZ15" i="137"/>
  <c r="AZ42" i="137" s="1"/>
  <c r="AC15" i="154"/>
  <c r="AZ15" i="94"/>
  <c r="J17" i="144"/>
  <c r="J44" i="144" s="1"/>
  <c r="J17" i="143"/>
  <c r="J44" i="143" s="1"/>
  <c r="J17" i="106"/>
  <c r="J44" i="106" s="1"/>
  <c r="J17" i="145"/>
  <c r="J44" i="145" s="1"/>
  <c r="O20" i="54"/>
  <c r="O20" i="139"/>
  <c r="O47" i="139" s="1"/>
  <c r="O20" i="167"/>
  <c r="O47" i="167" s="1"/>
  <c r="O20" i="118"/>
  <c r="O47" i="118" s="1"/>
  <c r="O20" i="133"/>
  <c r="O47" i="133" s="1"/>
  <c r="O20" i="134"/>
  <c r="O47" i="134" s="1"/>
  <c r="O20" i="119"/>
  <c r="O47" i="119" s="1"/>
  <c r="O20" i="136"/>
  <c r="O20" i="138"/>
  <c r="O47" i="138" s="1"/>
  <c r="O20" i="137"/>
  <c r="O47" i="137" s="1"/>
  <c r="O20" i="95"/>
  <c r="O20" i="135"/>
  <c r="O20" i="94"/>
  <c r="Z21" i="167"/>
  <c r="Z48" i="167" s="1"/>
  <c r="Z21" i="134"/>
  <c r="Z48" i="134" s="1"/>
  <c r="Z21" i="139"/>
  <c r="Z48" i="139" s="1"/>
  <c r="Z21" i="133"/>
  <c r="Z48" i="133" s="1"/>
  <c r="Z21" i="119"/>
  <c r="Z48" i="119" s="1"/>
  <c r="Z21" i="95"/>
  <c r="Z21" i="136"/>
  <c r="C21" i="154"/>
  <c r="Z21" i="138"/>
  <c r="Z48" i="138" s="1"/>
  <c r="Z21" i="135"/>
  <c r="Z21" i="94"/>
  <c r="Z21" i="137"/>
  <c r="Z48" i="137" s="1"/>
  <c r="Z21" i="118"/>
  <c r="Z48" i="118" s="1"/>
  <c r="BO27" i="158"/>
  <c r="BO54" i="158" s="1"/>
  <c r="BO27" i="157"/>
  <c r="BO54" i="157" s="1"/>
  <c r="BO27" i="155"/>
  <c r="BO54" i="155" s="1"/>
  <c r="BO27" i="156"/>
  <c r="BO54" i="156" s="1"/>
  <c r="AR18" i="137"/>
  <c r="AR45" i="137" s="1"/>
  <c r="AR18" i="136"/>
  <c r="AR18" i="118"/>
  <c r="AR45" i="118" s="1"/>
  <c r="AR18" i="119"/>
  <c r="AR45" i="119" s="1"/>
  <c r="AR18" i="135"/>
  <c r="AR18" i="95"/>
  <c r="AR18" i="138"/>
  <c r="AR45" i="138" s="1"/>
  <c r="AR18" i="94"/>
  <c r="U18" i="154"/>
  <c r="AZ21" i="156"/>
  <c r="AZ48" i="156" s="1"/>
  <c r="AZ21" i="158"/>
  <c r="AZ48" i="158" s="1"/>
  <c r="AZ21" i="157"/>
  <c r="AZ48" i="157" s="1"/>
  <c r="AZ21" i="155"/>
  <c r="AZ48" i="155" s="1"/>
  <c r="AM14" i="54"/>
  <c r="AM14" i="167"/>
  <c r="AM41" i="167" s="1"/>
  <c r="AM14" i="133"/>
  <c r="AM41" i="133" s="1"/>
  <c r="AM14" i="139"/>
  <c r="AM41" i="139" s="1"/>
  <c r="AM14" i="134"/>
  <c r="AM41" i="134" s="1"/>
  <c r="AM14" i="135"/>
  <c r="AM14" i="137"/>
  <c r="AM41" i="137" s="1"/>
  <c r="AM14" i="95"/>
  <c r="AM14" i="138"/>
  <c r="AM41" i="138" s="1"/>
  <c r="AM14" i="119"/>
  <c r="AM41" i="119" s="1"/>
  <c r="AM14" i="136"/>
  <c r="AM14" i="94"/>
  <c r="AM14" i="118"/>
  <c r="AM41" i="118" s="1"/>
  <c r="P14" i="154"/>
  <c r="W12" i="167"/>
  <c r="W39" i="167" s="1"/>
  <c r="W12" i="133"/>
  <c r="W39" i="133" s="1"/>
  <c r="W12" i="138"/>
  <c r="W39" i="138" s="1"/>
  <c r="W12" i="137"/>
  <c r="W39" i="137" s="1"/>
  <c r="W12" i="134"/>
  <c r="W39" i="134" s="1"/>
  <c r="W12" i="136"/>
  <c r="W12" i="95"/>
  <c r="W12" i="139"/>
  <c r="W39" i="139" s="1"/>
  <c r="W12" i="119"/>
  <c r="W39" i="119" s="1"/>
  <c r="W12" i="94"/>
  <c r="W12" i="135"/>
  <c r="W12" i="118"/>
  <c r="W39" i="118" s="1"/>
  <c r="G15" i="167"/>
  <c r="G42" i="167" s="1"/>
  <c r="G15" i="134"/>
  <c r="G42" i="134" s="1"/>
  <c r="G15" i="133"/>
  <c r="G42" i="133" s="1"/>
  <c r="G15" i="138"/>
  <c r="G42" i="138" s="1"/>
  <c r="G15" i="95"/>
  <c r="G15" i="135"/>
  <c r="G15" i="136"/>
  <c r="G15" i="94"/>
  <c r="G15" i="146"/>
  <c r="G15" i="139"/>
  <c r="G42" i="139" s="1"/>
  <c r="G15" i="118"/>
  <c r="G42" i="118" s="1"/>
  <c r="G15" i="137"/>
  <c r="G42" i="137" s="1"/>
  <c r="G15" i="119"/>
  <c r="G42" i="119" s="1"/>
  <c r="AF15" i="139"/>
  <c r="AF42" i="139" s="1"/>
  <c r="AF15" i="137"/>
  <c r="AF42" i="137" s="1"/>
  <c r="AF15" i="167"/>
  <c r="AF42" i="167" s="1"/>
  <c r="AF15" i="134"/>
  <c r="AF42" i="134" s="1"/>
  <c r="AF15" i="119"/>
  <c r="AF42" i="119" s="1"/>
  <c r="AF15" i="133"/>
  <c r="AF42" i="133" s="1"/>
  <c r="AF15" i="94"/>
  <c r="AF15" i="138"/>
  <c r="AF42" i="138" s="1"/>
  <c r="I15" i="154"/>
  <c r="AF15" i="136"/>
  <c r="AF15" i="95"/>
  <c r="AF15" i="135"/>
  <c r="AF15" i="118"/>
  <c r="AF42" i="118" s="1"/>
  <c r="K18" i="134"/>
  <c r="K45" i="134" s="1"/>
  <c r="K18" i="138"/>
  <c r="K45" i="138" s="1"/>
  <c r="K18" i="133"/>
  <c r="K45" i="133" s="1"/>
  <c r="K18" i="139"/>
  <c r="K45" i="139" s="1"/>
  <c r="K18" i="167"/>
  <c r="K45" i="167" s="1"/>
  <c r="K18" i="118"/>
  <c r="K45" i="118" s="1"/>
  <c r="K18" i="146"/>
  <c r="K18" i="135"/>
  <c r="K18" i="136"/>
  <c r="K18" i="94"/>
  <c r="K18" i="137"/>
  <c r="K45" i="137" s="1"/>
  <c r="K18" i="119"/>
  <c r="K45" i="119" s="1"/>
  <c r="K18" i="95"/>
  <c r="B21" i="139"/>
  <c r="B48" i="139" s="1"/>
  <c r="B21" i="167"/>
  <c r="B48" i="167" s="1"/>
  <c r="B21" i="119"/>
  <c r="B48" i="119" s="1"/>
  <c r="B21" i="138"/>
  <c r="B48" i="138" s="1"/>
  <c r="B21" i="134"/>
  <c r="B48" i="134" s="1"/>
  <c r="B21" i="137"/>
  <c r="B48" i="137" s="1"/>
  <c r="B21" i="136"/>
  <c r="B21" i="146"/>
  <c r="B21" i="118"/>
  <c r="B48" i="118" s="1"/>
  <c r="B21" i="94"/>
  <c r="B21" i="95"/>
  <c r="B21" i="133"/>
  <c r="B48" i="133" s="1"/>
  <c r="B21" i="135"/>
  <c r="R17" i="54"/>
  <c r="R17" i="167"/>
  <c r="R44" i="167" s="1"/>
  <c r="R17" i="138"/>
  <c r="R44" i="138" s="1"/>
  <c r="R17" i="134"/>
  <c r="R44" i="134" s="1"/>
  <c r="R17" i="133"/>
  <c r="R44" i="133" s="1"/>
  <c r="R17" i="139"/>
  <c r="R44" i="139" s="1"/>
  <c r="R17" i="94"/>
  <c r="R17" i="137"/>
  <c r="R44" i="137" s="1"/>
  <c r="R17" i="135"/>
  <c r="R17" i="136"/>
  <c r="R17" i="95"/>
  <c r="R17" i="119"/>
  <c r="R44" i="119" s="1"/>
  <c r="R17" i="118"/>
  <c r="R44" i="118" s="1"/>
  <c r="Y17" i="54"/>
  <c r="Y17" i="167"/>
  <c r="Y44" i="167" s="1"/>
  <c r="Y17" i="139"/>
  <c r="Y44" i="139" s="1"/>
  <c r="Y17" i="133"/>
  <c r="Y44" i="133" s="1"/>
  <c r="Y17" i="138"/>
  <c r="Y44" i="138" s="1"/>
  <c r="Y17" i="134"/>
  <c r="Y44" i="134" s="1"/>
  <c r="Y17" i="95"/>
  <c r="B17" i="154"/>
  <c r="Y17" i="118"/>
  <c r="Y44" i="118" s="1"/>
  <c r="Y17" i="119"/>
  <c r="Y44" i="119" s="1"/>
  <c r="Y17" i="136"/>
  <c r="Y17" i="137"/>
  <c r="Y44" i="137" s="1"/>
  <c r="Y17" i="94"/>
  <c r="Y17" i="135"/>
  <c r="AH20" i="54"/>
  <c r="AH20" i="167"/>
  <c r="AH47" i="167" s="1"/>
  <c r="AH20" i="139"/>
  <c r="AH47" i="139" s="1"/>
  <c r="AH20" i="134"/>
  <c r="AH47" i="134" s="1"/>
  <c r="AH20" i="138"/>
  <c r="AH47" i="138" s="1"/>
  <c r="AH20" i="137"/>
  <c r="AH47" i="137" s="1"/>
  <c r="AH20" i="133"/>
  <c r="AH47" i="133" s="1"/>
  <c r="AH20" i="119"/>
  <c r="AH47" i="119" s="1"/>
  <c r="AH20" i="95"/>
  <c r="AH20" i="135"/>
  <c r="AH20" i="136"/>
  <c r="AH20" i="94"/>
  <c r="AH20" i="118"/>
  <c r="AH47" i="118" s="1"/>
  <c r="K20" i="154"/>
  <c r="Z14" i="54"/>
  <c r="Z14" i="167"/>
  <c r="Z41" i="167" s="1"/>
  <c r="Z14" i="134"/>
  <c r="Z41" i="134" s="1"/>
  <c r="Z14" i="137"/>
  <c r="Z41" i="137" s="1"/>
  <c r="Z14" i="94"/>
  <c r="Z14" i="95"/>
  <c r="Z14" i="133"/>
  <c r="Z41" i="133" s="1"/>
  <c r="Z14" i="119"/>
  <c r="Z41" i="119" s="1"/>
  <c r="Z14" i="139"/>
  <c r="Z41" i="139" s="1"/>
  <c r="Z14" i="138"/>
  <c r="Z41" i="138" s="1"/>
  <c r="Z14" i="136"/>
  <c r="Z14" i="118"/>
  <c r="Z41" i="118" s="1"/>
  <c r="Z14" i="135"/>
  <c r="C14" i="154"/>
  <c r="AJ9" i="167"/>
  <c r="AJ36" i="167" s="1"/>
  <c r="AJ9" i="139"/>
  <c r="AJ36" i="139" s="1"/>
  <c r="AJ9" i="134"/>
  <c r="AJ36" i="134" s="1"/>
  <c r="AJ9" i="138"/>
  <c r="AJ36" i="138" s="1"/>
  <c r="AJ9" i="133"/>
  <c r="AJ36" i="133" s="1"/>
  <c r="AJ9" i="119"/>
  <c r="AJ36" i="119" s="1"/>
  <c r="AJ9" i="136"/>
  <c r="AJ9" i="135"/>
  <c r="AJ9" i="94"/>
  <c r="M9" i="154"/>
  <c r="AJ9" i="118"/>
  <c r="AJ36" i="118" s="1"/>
  <c r="AJ9" i="137"/>
  <c r="AJ36" i="137" s="1"/>
  <c r="AJ9" i="95"/>
  <c r="X23" i="139"/>
  <c r="X50" i="139" s="1"/>
  <c r="X23" i="134"/>
  <c r="X50" i="134" s="1"/>
  <c r="X23" i="167"/>
  <c r="X50" i="167" s="1"/>
  <c r="X23" i="133"/>
  <c r="X50" i="133" s="1"/>
  <c r="X23" i="138"/>
  <c r="X50" i="138" s="1"/>
  <c r="X23" i="95"/>
  <c r="X23" i="119"/>
  <c r="X50" i="119" s="1"/>
  <c r="X23" i="94"/>
  <c r="X23" i="137"/>
  <c r="X50" i="137" s="1"/>
  <c r="X23" i="136"/>
  <c r="X23" i="135"/>
  <c r="X23" i="118"/>
  <c r="X50" i="118" s="1"/>
  <c r="M14" i="54"/>
  <c r="M14" i="167"/>
  <c r="M41" i="167" s="1"/>
  <c r="M14" i="139"/>
  <c r="M41" i="139" s="1"/>
  <c r="M14" i="134"/>
  <c r="M41" i="134" s="1"/>
  <c r="M14" i="138"/>
  <c r="M41" i="138" s="1"/>
  <c r="M14" i="119"/>
  <c r="M41" i="119" s="1"/>
  <c r="M14" i="133"/>
  <c r="M41" i="133" s="1"/>
  <c r="M14" i="137"/>
  <c r="M41" i="137" s="1"/>
  <c r="M14" i="95"/>
  <c r="M14" i="118"/>
  <c r="M41" i="118" s="1"/>
  <c r="M14" i="135"/>
  <c r="M14" i="94"/>
  <c r="M14" i="136"/>
  <c r="AC9" i="139"/>
  <c r="AC36" i="139" s="1"/>
  <c r="AC9" i="133"/>
  <c r="AC36" i="133" s="1"/>
  <c r="AC9" i="134"/>
  <c r="AC36" i="134" s="1"/>
  <c r="AC9" i="138"/>
  <c r="AC36" i="138" s="1"/>
  <c r="AC9" i="137"/>
  <c r="AC36" i="137" s="1"/>
  <c r="AC9" i="167"/>
  <c r="AC36" i="167" s="1"/>
  <c r="AC9" i="135"/>
  <c r="AC9" i="118"/>
  <c r="AC36" i="118" s="1"/>
  <c r="AC9" i="136"/>
  <c r="F9" i="154"/>
  <c r="AC9" i="94"/>
  <c r="AC9" i="95"/>
  <c r="AC9" i="119"/>
  <c r="AC36" i="119" s="1"/>
  <c r="AK23" i="167"/>
  <c r="AK50" i="167" s="1"/>
  <c r="AK23" i="139"/>
  <c r="AK50" i="139" s="1"/>
  <c r="AK23" i="138"/>
  <c r="AK50" i="138" s="1"/>
  <c r="AK23" i="137"/>
  <c r="AK50" i="137" s="1"/>
  <c r="AK23" i="118"/>
  <c r="AK50" i="118" s="1"/>
  <c r="AK23" i="136"/>
  <c r="AK23" i="119"/>
  <c r="AK50" i="119" s="1"/>
  <c r="AK23" i="94"/>
  <c r="AK23" i="95"/>
  <c r="AK23" i="133"/>
  <c r="AK50" i="133" s="1"/>
  <c r="AK23" i="134"/>
  <c r="AK50" i="134" s="1"/>
  <c r="AK23" i="135"/>
  <c r="N23" i="154"/>
  <c r="V11" i="54"/>
  <c r="V11" i="167"/>
  <c r="V38" i="167" s="1"/>
  <c r="V11" i="138"/>
  <c r="V38" i="138" s="1"/>
  <c r="V11" i="137"/>
  <c r="V38" i="137" s="1"/>
  <c r="V11" i="139"/>
  <c r="V38" i="139" s="1"/>
  <c r="V11" i="134"/>
  <c r="V38" i="134" s="1"/>
  <c r="V11" i="133"/>
  <c r="V38" i="133" s="1"/>
  <c r="V11" i="94"/>
  <c r="V11" i="118"/>
  <c r="V38" i="118" s="1"/>
  <c r="V11" i="95"/>
  <c r="V11" i="136"/>
  <c r="V11" i="119"/>
  <c r="V38" i="119" s="1"/>
  <c r="V11" i="135"/>
  <c r="AE17" i="54"/>
  <c r="AE17" i="167"/>
  <c r="AE44" i="167" s="1"/>
  <c r="AE17" i="134"/>
  <c r="AE44" i="134" s="1"/>
  <c r="AE17" i="139"/>
  <c r="AE44" i="139" s="1"/>
  <c r="AE17" i="119"/>
  <c r="AE44" i="119" s="1"/>
  <c r="AE17" i="137"/>
  <c r="AE44" i="137" s="1"/>
  <c r="AE17" i="135"/>
  <c r="AE17" i="94"/>
  <c r="H17" i="154"/>
  <c r="AE17" i="138"/>
  <c r="AE44" i="138" s="1"/>
  <c r="AE17" i="95"/>
  <c r="AE17" i="118"/>
  <c r="AE44" i="118" s="1"/>
  <c r="AE17" i="133"/>
  <c r="AE44" i="133" s="1"/>
  <c r="AE17" i="136"/>
  <c r="AD29" i="167"/>
  <c r="AD56" i="167" s="1"/>
  <c r="AD29" i="133"/>
  <c r="AD56" i="133" s="1"/>
  <c r="AD29" i="119"/>
  <c r="AD56" i="119" s="1"/>
  <c r="AD29" i="118"/>
  <c r="AD56" i="118" s="1"/>
  <c r="AD29" i="138"/>
  <c r="AD56" i="138" s="1"/>
  <c r="AD29" i="134"/>
  <c r="AD56" i="134" s="1"/>
  <c r="AD29" i="135"/>
  <c r="AD29" i="136"/>
  <c r="AD29" i="139"/>
  <c r="AD56" i="139" s="1"/>
  <c r="AD29" i="137"/>
  <c r="AD56" i="137" s="1"/>
  <c r="G29" i="154"/>
  <c r="AD29" i="95"/>
  <c r="AD29" i="94"/>
  <c r="AB29" i="154"/>
  <c r="AY29" i="95"/>
  <c r="AY29" i="119"/>
  <c r="AY56" i="119" s="1"/>
  <c r="AY29" i="118"/>
  <c r="AY56" i="118" s="1"/>
  <c r="AY29" i="137"/>
  <c r="AY56" i="137" s="1"/>
  <c r="AY29" i="138"/>
  <c r="AY56" i="138" s="1"/>
  <c r="AY29" i="135"/>
  <c r="AY29" i="136"/>
  <c r="AY29" i="94"/>
  <c r="AR29" i="118"/>
  <c r="AR56" i="118" s="1"/>
  <c r="AR29" i="138"/>
  <c r="AR56" i="138" s="1"/>
  <c r="AR29" i="119"/>
  <c r="AR56" i="119" s="1"/>
  <c r="AR29" i="94"/>
  <c r="AR29" i="135"/>
  <c r="AR29" i="136"/>
  <c r="AR29" i="95"/>
  <c r="AR29" i="137"/>
  <c r="AR56" i="137" s="1"/>
  <c r="U29" i="154"/>
  <c r="CG29" i="155"/>
  <c r="CG56" i="155" s="1"/>
  <c r="CG29" i="156"/>
  <c r="CG56" i="156" s="1"/>
  <c r="CG29" i="158"/>
  <c r="CG56" i="158" s="1"/>
  <c r="CG29" i="157"/>
  <c r="CG56" i="157" s="1"/>
  <c r="CE27" i="156"/>
  <c r="CE54" i="156" s="1"/>
  <c r="CE27" i="157"/>
  <c r="CE54" i="157" s="1"/>
  <c r="CE27" i="155"/>
  <c r="CE54" i="155" s="1"/>
  <c r="CE27" i="158"/>
  <c r="CE54" i="158" s="1"/>
  <c r="AJ21" i="156"/>
  <c r="AJ48" i="156" s="1"/>
  <c r="AJ21" i="158"/>
  <c r="AJ48" i="158" s="1"/>
  <c r="AJ21" i="157"/>
  <c r="AJ48" i="157" s="1"/>
  <c r="AJ21" i="155"/>
  <c r="AJ48" i="155" s="1"/>
  <c r="DO12" i="155"/>
  <c r="DO39" i="155" s="1"/>
  <c r="DO12" i="156"/>
  <c r="DO39" i="156" s="1"/>
  <c r="DO12" i="158"/>
  <c r="DO39" i="158" s="1"/>
  <c r="DO12" i="157"/>
  <c r="DO39" i="157" s="1"/>
  <c r="BH23" i="155"/>
  <c r="BH50" i="155" s="1"/>
  <c r="BH23" i="157"/>
  <c r="BH50" i="157" s="1"/>
  <c r="BH23" i="158"/>
  <c r="BH50" i="158" s="1"/>
  <c r="BH23" i="156"/>
  <c r="BH50" i="156" s="1"/>
  <c r="CI29" i="155"/>
  <c r="CI56" i="155" s="1"/>
  <c r="CI29" i="156"/>
  <c r="CI56" i="156" s="1"/>
  <c r="CI29" i="157"/>
  <c r="CI56" i="157" s="1"/>
  <c r="CI29" i="158"/>
  <c r="CI56" i="158" s="1"/>
  <c r="DI12" i="155"/>
  <c r="DI39" i="155" s="1"/>
  <c r="DI12" i="158"/>
  <c r="DI39" i="158" s="1"/>
  <c r="DI12" i="156"/>
  <c r="DI39" i="156" s="1"/>
  <c r="DI12" i="157"/>
  <c r="DI39" i="157" s="1"/>
  <c r="CZ27" i="155"/>
  <c r="CZ54" i="155" s="1"/>
  <c r="CZ27" i="156"/>
  <c r="CZ54" i="156" s="1"/>
  <c r="CZ27" i="157"/>
  <c r="CZ54" i="157" s="1"/>
  <c r="CZ27" i="158"/>
  <c r="CZ54" i="158" s="1"/>
  <c r="DI29" i="155"/>
  <c r="DI56" i="155" s="1"/>
  <c r="DI29" i="158"/>
  <c r="DI56" i="158" s="1"/>
  <c r="DI29" i="157"/>
  <c r="DI56" i="157" s="1"/>
  <c r="DI29" i="156"/>
  <c r="DI56" i="156" s="1"/>
  <c r="DP25" i="156"/>
  <c r="DP52" i="156" s="1"/>
  <c r="DP25" i="155"/>
  <c r="DP52" i="155" s="1"/>
  <c r="DP25" i="158"/>
  <c r="DP52" i="158" s="1"/>
  <c r="DP25" i="157"/>
  <c r="DP52" i="157" s="1"/>
  <c r="L8" i="144"/>
  <c r="L35" i="144" s="1"/>
  <c r="L8" i="145"/>
  <c r="L35" i="145" s="1"/>
  <c r="L8" i="143"/>
  <c r="L35" i="143" s="1"/>
  <c r="L8" i="106"/>
  <c r="L35" i="106" s="1"/>
  <c r="AT12" i="158"/>
  <c r="AT39" i="158" s="1"/>
  <c r="AT12" i="157"/>
  <c r="AT39" i="157" s="1"/>
  <c r="AT12" i="155"/>
  <c r="AT39" i="155" s="1"/>
  <c r="AT12" i="156"/>
  <c r="AT39" i="156" s="1"/>
  <c r="AS12" i="156"/>
  <c r="AS39" i="156" s="1"/>
  <c r="AS12" i="157"/>
  <c r="AS39" i="157" s="1"/>
  <c r="AS12" i="158"/>
  <c r="AS39" i="158" s="1"/>
  <c r="AS12" i="155"/>
  <c r="AS39" i="155" s="1"/>
  <c r="T12" i="157"/>
  <c r="T39" i="157" s="1"/>
  <c r="T12" i="158"/>
  <c r="T39" i="158" s="1"/>
  <c r="T12" i="155"/>
  <c r="T39" i="155" s="1"/>
  <c r="T12" i="156"/>
  <c r="T39" i="156" s="1"/>
  <c r="AU15" i="155"/>
  <c r="AU42" i="155" s="1"/>
  <c r="AU15" i="158"/>
  <c r="AU42" i="158" s="1"/>
  <c r="AU15" i="156"/>
  <c r="AU42" i="156" s="1"/>
  <c r="AU15" i="157"/>
  <c r="AU42" i="157" s="1"/>
  <c r="BH27" i="155"/>
  <c r="BH54" i="155" s="1"/>
  <c r="BH27" i="157"/>
  <c r="BH54" i="157" s="1"/>
  <c r="BH27" i="158"/>
  <c r="BH54" i="158" s="1"/>
  <c r="BH27" i="156"/>
  <c r="BH54" i="156" s="1"/>
  <c r="DH12" i="155"/>
  <c r="DH39" i="155" s="1"/>
  <c r="DH12" i="158"/>
  <c r="DH39" i="158" s="1"/>
  <c r="DH12" i="157"/>
  <c r="DH39" i="157" s="1"/>
  <c r="DH12" i="156"/>
  <c r="DH39" i="156" s="1"/>
  <c r="BQ21" i="156"/>
  <c r="BQ48" i="156" s="1"/>
  <c r="BQ21" i="155"/>
  <c r="BQ48" i="155" s="1"/>
  <c r="BQ21" i="157"/>
  <c r="BQ48" i="157" s="1"/>
  <c r="BQ21" i="158"/>
  <c r="BQ48" i="158" s="1"/>
  <c r="CJ29" i="156"/>
  <c r="CJ56" i="156" s="1"/>
  <c r="CJ29" i="158"/>
  <c r="CJ56" i="158" s="1"/>
  <c r="CJ29" i="155"/>
  <c r="CJ56" i="155" s="1"/>
  <c r="CJ29" i="157"/>
  <c r="CJ56" i="157" s="1"/>
  <c r="U11" i="156"/>
  <c r="U38" i="156" s="1"/>
  <c r="U11" i="155"/>
  <c r="U38" i="155" s="1"/>
  <c r="U11" i="157"/>
  <c r="U38" i="157" s="1"/>
  <c r="U11" i="158"/>
  <c r="U38" i="158" s="1"/>
  <c r="BL27" i="155"/>
  <c r="BL54" i="155" s="1"/>
  <c r="BL27" i="156"/>
  <c r="BL54" i="156" s="1"/>
  <c r="BL27" i="158"/>
  <c r="BL54" i="158" s="1"/>
  <c r="BL27" i="157"/>
  <c r="BL54" i="157" s="1"/>
  <c r="AX15" i="157"/>
  <c r="AX42" i="157" s="1"/>
  <c r="AX15" i="156"/>
  <c r="AX42" i="156" s="1"/>
  <c r="AX15" i="158"/>
  <c r="AX42" i="158" s="1"/>
  <c r="AX15" i="155"/>
  <c r="AX42" i="155" s="1"/>
  <c r="AK21" i="158"/>
  <c r="AK48" i="158" s="1"/>
  <c r="AK21" i="157"/>
  <c r="AK48" i="157" s="1"/>
  <c r="AK21" i="156"/>
  <c r="AK48" i="156" s="1"/>
  <c r="AK21" i="155"/>
  <c r="AK48" i="155" s="1"/>
  <c r="BP15" i="156"/>
  <c r="BP42" i="156" s="1"/>
  <c r="BP15" i="158"/>
  <c r="BP42" i="158" s="1"/>
  <c r="BP15" i="155"/>
  <c r="BP42" i="155" s="1"/>
  <c r="BP15" i="157"/>
  <c r="BP42" i="157" s="1"/>
  <c r="CI12" i="158"/>
  <c r="CI39" i="158" s="1"/>
  <c r="CI12" i="157"/>
  <c r="CI39" i="157" s="1"/>
  <c r="CI12" i="155"/>
  <c r="CI39" i="155" s="1"/>
  <c r="CI12" i="156"/>
  <c r="CI39" i="156" s="1"/>
  <c r="BA15" i="138"/>
  <c r="BA42" i="138" s="1"/>
  <c r="BA15" i="119"/>
  <c r="BA42" i="119" s="1"/>
  <c r="BA15" i="135"/>
  <c r="BA15" i="137"/>
  <c r="BA42" i="137" s="1"/>
  <c r="BA15" i="118"/>
  <c r="BA42" i="118" s="1"/>
  <c r="BA15" i="95"/>
  <c r="AD15" i="154"/>
  <c r="BA15" i="136"/>
  <c r="BA15" i="94"/>
  <c r="K8" i="157"/>
  <c r="K35" i="157" s="1"/>
  <c r="K8" i="156"/>
  <c r="K35" i="156" s="1"/>
  <c r="K8" i="158"/>
  <c r="K35" i="158" s="1"/>
  <c r="K8" i="155"/>
  <c r="K35" i="155" s="1"/>
  <c r="DG15" i="155"/>
  <c r="DG42" i="155" s="1"/>
  <c r="DG15" i="158"/>
  <c r="DG42" i="158" s="1"/>
  <c r="DG15" i="157"/>
  <c r="DG42" i="157" s="1"/>
  <c r="DG15" i="156"/>
  <c r="DG42" i="156" s="1"/>
  <c r="AL12" i="158"/>
  <c r="AL39" i="158" s="1"/>
  <c r="AL12" i="155"/>
  <c r="AL39" i="155" s="1"/>
  <c r="AL12" i="156"/>
  <c r="AL39" i="156" s="1"/>
  <c r="AL12" i="157"/>
  <c r="AL39" i="157" s="1"/>
  <c r="BF21" i="156"/>
  <c r="BF48" i="156" s="1"/>
  <c r="BF21" i="157"/>
  <c r="BF48" i="157" s="1"/>
  <c r="BF21" i="158"/>
  <c r="BF48" i="158" s="1"/>
  <c r="BF21" i="155"/>
  <c r="BF48" i="155" s="1"/>
  <c r="BX15" i="156"/>
  <c r="BX42" i="156" s="1"/>
  <c r="BX15" i="155"/>
  <c r="BX42" i="155" s="1"/>
  <c r="BX15" i="158"/>
  <c r="BX42" i="158" s="1"/>
  <c r="BX15" i="157"/>
  <c r="BX42" i="157" s="1"/>
  <c r="B17" i="144"/>
  <c r="B44" i="144" s="1"/>
  <c r="B17" i="143"/>
  <c r="B44" i="143" s="1"/>
  <c r="B17" i="106"/>
  <c r="B44" i="106" s="1"/>
  <c r="B17" i="145"/>
  <c r="B44" i="145" s="1"/>
  <c r="AQ25" i="158"/>
  <c r="AQ52" i="158" s="1"/>
  <c r="AQ25" i="155"/>
  <c r="AQ52" i="155" s="1"/>
  <c r="AQ25" i="157"/>
  <c r="AQ52" i="157" s="1"/>
  <c r="AQ25" i="156"/>
  <c r="AQ52" i="156" s="1"/>
  <c r="CM12" i="156"/>
  <c r="CM39" i="156" s="1"/>
  <c r="CM12" i="158"/>
  <c r="CM39" i="158" s="1"/>
  <c r="CM12" i="155"/>
  <c r="CM39" i="155" s="1"/>
  <c r="CM12" i="157"/>
  <c r="CM39" i="157" s="1"/>
  <c r="BF29" i="157"/>
  <c r="BF56" i="157" s="1"/>
  <c r="BF29" i="155"/>
  <c r="BF56" i="155" s="1"/>
  <c r="BF29" i="156"/>
  <c r="BF56" i="156" s="1"/>
  <c r="BF29" i="158"/>
  <c r="BF56" i="158" s="1"/>
  <c r="BG18" i="158"/>
  <c r="BG45" i="158" s="1"/>
  <c r="BG18" i="155"/>
  <c r="BG45" i="155" s="1"/>
  <c r="BG18" i="156"/>
  <c r="BG45" i="156" s="1"/>
  <c r="BG18" i="157"/>
  <c r="BG45" i="157" s="1"/>
  <c r="CG15" i="157"/>
  <c r="CG42" i="157" s="1"/>
  <c r="CG15" i="158"/>
  <c r="CG42" i="158" s="1"/>
  <c r="CG15" i="155"/>
  <c r="CG42" i="155" s="1"/>
  <c r="CG15" i="156"/>
  <c r="CG42" i="156" s="1"/>
  <c r="AT15" i="158"/>
  <c r="AT42" i="158" s="1"/>
  <c r="AT15" i="155"/>
  <c r="AT42" i="155" s="1"/>
  <c r="AT15" i="156"/>
  <c r="AT42" i="156" s="1"/>
  <c r="AT15" i="157"/>
  <c r="AT42" i="157" s="1"/>
  <c r="AK18" i="155"/>
  <c r="AK45" i="155" s="1"/>
  <c r="AK18" i="158"/>
  <c r="AK45" i="158" s="1"/>
  <c r="AK18" i="157"/>
  <c r="AK45" i="157" s="1"/>
  <c r="AK18" i="156"/>
  <c r="AK45" i="156" s="1"/>
  <c r="BQ23" i="158"/>
  <c r="BQ50" i="158" s="1"/>
  <c r="BQ23" i="155"/>
  <c r="BQ50" i="155" s="1"/>
  <c r="BQ23" i="157"/>
  <c r="BQ50" i="157" s="1"/>
  <c r="BQ23" i="156"/>
  <c r="BQ50" i="156" s="1"/>
  <c r="BF15" i="157"/>
  <c r="BF42" i="157" s="1"/>
  <c r="BF15" i="158"/>
  <c r="BF42" i="158" s="1"/>
  <c r="BF15" i="155"/>
  <c r="BF42" i="155" s="1"/>
  <c r="BF15" i="156"/>
  <c r="BF42" i="156" s="1"/>
  <c r="DN23" i="157"/>
  <c r="DN50" i="157" s="1"/>
  <c r="DN23" i="158"/>
  <c r="DN50" i="158" s="1"/>
  <c r="DN23" i="155"/>
  <c r="DN50" i="155" s="1"/>
  <c r="DN23" i="156"/>
  <c r="DN50" i="156" s="1"/>
  <c r="CK23" i="157"/>
  <c r="CK50" i="157" s="1"/>
  <c r="CK23" i="158"/>
  <c r="CK50" i="158" s="1"/>
  <c r="CK23" i="155"/>
  <c r="CK50" i="155" s="1"/>
  <c r="CK23" i="156"/>
  <c r="CK50" i="156" s="1"/>
  <c r="AK25" i="156"/>
  <c r="AK52" i="156" s="1"/>
  <c r="AK25" i="155"/>
  <c r="AK52" i="155" s="1"/>
  <c r="AK25" i="157"/>
  <c r="AK52" i="157" s="1"/>
  <c r="AK25" i="158"/>
  <c r="AK52" i="158" s="1"/>
  <c r="P12" i="167"/>
  <c r="P39" i="167" s="1"/>
  <c r="P12" i="137"/>
  <c r="P39" i="137" s="1"/>
  <c r="P12" i="118"/>
  <c r="P39" i="118" s="1"/>
  <c r="P12" i="135"/>
  <c r="P12" i="134"/>
  <c r="P39" i="134" s="1"/>
  <c r="P12" i="119"/>
  <c r="P39" i="119" s="1"/>
  <c r="P12" i="95"/>
  <c r="P12" i="136"/>
  <c r="P12" i="139"/>
  <c r="P39" i="139" s="1"/>
  <c r="P12" i="138"/>
  <c r="P39" i="138" s="1"/>
  <c r="P12" i="133"/>
  <c r="P39" i="133" s="1"/>
  <c r="P12" i="94"/>
  <c r="AN12" i="167"/>
  <c r="AN39" i="167" s="1"/>
  <c r="AN12" i="139"/>
  <c r="AN39" i="139" s="1"/>
  <c r="AN12" i="134"/>
  <c r="AN39" i="134" s="1"/>
  <c r="AN12" i="137"/>
  <c r="AN39" i="137" s="1"/>
  <c r="AN12" i="118"/>
  <c r="AN39" i="118" s="1"/>
  <c r="AN12" i="136"/>
  <c r="AN12" i="133"/>
  <c r="AN39" i="133" s="1"/>
  <c r="AN12" i="94"/>
  <c r="AN12" i="119"/>
  <c r="AN39" i="119" s="1"/>
  <c r="AN12" i="95"/>
  <c r="AN12" i="135"/>
  <c r="AN12" i="138"/>
  <c r="AN39" i="138" s="1"/>
  <c r="Q12" i="154"/>
  <c r="C20" i="157"/>
  <c r="C47" i="157" s="1"/>
  <c r="C20" i="156"/>
  <c r="C47" i="156" s="1"/>
  <c r="C20" i="155"/>
  <c r="C47" i="155" s="1"/>
  <c r="C20" i="158"/>
  <c r="C47" i="158" s="1"/>
  <c r="AA21" i="155"/>
  <c r="AA48" i="155" s="1"/>
  <c r="AA21" i="158"/>
  <c r="AA48" i="158" s="1"/>
  <c r="AA21" i="156"/>
  <c r="AA48" i="156" s="1"/>
  <c r="AA21" i="157"/>
  <c r="AA48" i="157" s="1"/>
  <c r="W23" i="156"/>
  <c r="W50" i="156" s="1"/>
  <c r="W23" i="158"/>
  <c r="W50" i="158" s="1"/>
  <c r="W23" i="157"/>
  <c r="W50" i="157" s="1"/>
  <c r="W23" i="155"/>
  <c r="W50" i="155" s="1"/>
  <c r="AZ21" i="137"/>
  <c r="AZ48" i="137" s="1"/>
  <c r="AZ21" i="138"/>
  <c r="AZ48" i="138" s="1"/>
  <c r="AZ21" i="118"/>
  <c r="AZ48" i="118" s="1"/>
  <c r="AZ21" i="135"/>
  <c r="AZ21" i="136"/>
  <c r="AC21" i="154"/>
  <c r="AZ21" i="94"/>
  <c r="AZ21" i="119"/>
  <c r="AZ48" i="119" s="1"/>
  <c r="AZ21" i="95"/>
  <c r="P8" i="157"/>
  <c r="P35" i="157" s="1"/>
  <c r="P8" i="155"/>
  <c r="P35" i="155" s="1"/>
  <c r="P8" i="156"/>
  <c r="P35" i="156" s="1"/>
  <c r="P8" i="158"/>
  <c r="P35" i="158" s="1"/>
  <c r="B11" i="106"/>
  <c r="B38" i="106" s="1"/>
  <c r="B11" i="145"/>
  <c r="B38" i="145" s="1"/>
  <c r="B11" i="144"/>
  <c r="B38" i="144" s="1"/>
  <c r="B11" i="143"/>
  <c r="B38" i="143" s="1"/>
  <c r="Y14" i="54"/>
  <c r="Y14" i="133"/>
  <c r="Y41" i="133" s="1"/>
  <c r="Y14" i="167"/>
  <c r="Y41" i="167" s="1"/>
  <c r="Y14" i="134"/>
  <c r="Y41" i="134" s="1"/>
  <c r="Y14" i="137"/>
  <c r="Y41" i="137" s="1"/>
  <c r="Y14" i="94"/>
  <c r="Y14" i="118"/>
  <c r="Y41" i="118" s="1"/>
  <c r="Y14" i="119"/>
  <c r="Y41" i="119" s="1"/>
  <c r="Y14" i="139"/>
  <c r="Y41" i="139" s="1"/>
  <c r="Y14" i="136"/>
  <c r="Y14" i="95"/>
  <c r="Y14" i="135"/>
  <c r="Y14" i="138"/>
  <c r="Y41" i="138" s="1"/>
  <c r="B14" i="154"/>
  <c r="AG20" i="54"/>
  <c r="AG20" i="167"/>
  <c r="AG47" i="167" s="1"/>
  <c r="AG20" i="133"/>
  <c r="AG47" i="133" s="1"/>
  <c r="AG20" i="134"/>
  <c r="AG47" i="134" s="1"/>
  <c r="AG20" i="119"/>
  <c r="AG47" i="119" s="1"/>
  <c r="AG20" i="138"/>
  <c r="AG47" i="138" s="1"/>
  <c r="AG20" i="136"/>
  <c r="AG20" i="118"/>
  <c r="AG47" i="118" s="1"/>
  <c r="AG20" i="137"/>
  <c r="AG47" i="137" s="1"/>
  <c r="AG20" i="95"/>
  <c r="AG20" i="135"/>
  <c r="AG20" i="139"/>
  <c r="AG47" i="139" s="1"/>
  <c r="J20" i="154"/>
  <c r="AG20" i="94"/>
  <c r="Y9" i="167"/>
  <c r="Y36" i="167" s="1"/>
  <c r="Y9" i="133"/>
  <c r="Y36" i="133" s="1"/>
  <c r="Y9" i="139"/>
  <c r="Y36" i="139" s="1"/>
  <c r="Y9" i="138"/>
  <c r="Y36" i="138" s="1"/>
  <c r="Y9" i="119"/>
  <c r="Y36" i="119" s="1"/>
  <c r="Y9" i="94"/>
  <c r="Y9" i="134"/>
  <c r="Y36" i="134" s="1"/>
  <c r="Y9" i="118"/>
  <c r="Y36" i="118" s="1"/>
  <c r="Y9" i="95"/>
  <c r="Y9" i="137"/>
  <c r="Y36" i="137" s="1"/>
  <c r="Y9" i="135"/>
  <c r="Y9" i="136"/>
  <c r="B9" i="154"/>
  <c r="AH9" i="167"/>
  <c r="AH36" i="167" s="1"/>
  <c r="AH9" i="133"/>
  <c r="AH36" i="133" s="1"/>
  <c r="AH9" i="139"/>
  <c r="AH36" i="139" s="1"/>
  <c r="AH9" i="119"/>
  <c r="AH36" i="119" s="1"/>
  <c r="AH9" i="94"/>
  <c r="AH9" i="135"/>
  <c r="AH9" i="136"/>
  <c r="AH9" i="138"/>
  <c r="AH36" i="138" s="1"/>
  <c r="AH9" i="95"/>
  <c r="K9" i="154"/>
  <c r="AH9" i="137"/>
  <c r="AH36" i="137" s="1"/>
  <c r="AH9" i="118"/>
  <c r="AH36" i="118" s="1"/>
  <c r="AH9" i="134"/>
  <c r="AH36" i="134" s="1"/>
  <c r="S14" i="54"/>
  <c r="S14" i="134"/>
  <c r="S41" i="134" s="1"/>
  <c r="S14" i="133"/>
  <c r="S41" i="133" s="1"/>
  <c r="S14" i="139"/>
  <c r="S41" i="139" s="1"/>
  <c r="S14" i="118"/>
  <c r="S41" i="118" s="1"/>
  <c r="S14" i="138"/>
  <c r="S41" i="138" s="1"/>
  <c r="S14" i="167"/>
  <c r="S41" i="167" s="1"/>
  <c r="S14" i="119"/>
  <c r="S41" i="119" s="1"/>
  <c r="S14" i="136"/>
  <c r="S14" i="137"/>
  <c r="S41" i="137" s="1"/>
  <c r="S14" i="94"/>
  <c r="S14" i="95"/>
  <c r="S14" i="135"/>
  <c r="W25" i="138"/>
  <c r="W52" i="138" s="1"/>
  <c r="W25" i="133"/>
  <c r="W52" i="133" s="1"/>
  <c r="W25" i="134"/>
  <c r="W52" i="134" s="1"/>
  <c r="W25" i="137"/>
  <c r="W52" i="137" s="1"/>
  <c r="W25" i="167"/>
  <c r="W52" i="167" s="1"/>
  <c r="W25" i="139"/>
  <c r="W52" i="139" s="1"/>
  <c r="W25" i="94"/>
  <c r="W25" i="119"/>
  <c r="W52" i="119" s="1"/>
  <c r="W25" i="95"/>
  <c r="W25" i="135"/>
  <c r="W25" i="118"/>
  <c r="W52" i="118" s="1"/>
  <c r="W25" i="136"/>
  <c r="X25" i="167"/>
  <c r="X52" i="167" s="1"/>
  <c r="X25" i="139"/>
  <c r="X52" i="139" s="1"/>
  <c r="X25" i="137"/>
  <c r="X52" i="137" s="1"/>
  <c r="X25" i="133"/>
  <c r="X52" i="133" s="1"/>
  <c r="X25" i="134"/>
  <c r="X52" i="134" s="1"/>
  <c r="X25" i="119"/>
  <c r="X52" i="119" s="1"/>
  <c r="X25" i="138"/>
  <c r="X52" i="138" s="1"/>
  <c r="X25" i="118"/>
  <c r="X52" i="118" s="1"/>
  <c r="X25" i="136"/>
  <c r="X25" i="95"/>
  <c r="X25" i="135"/>
  <c r="X25" i="94"/>
  <c r="AC20" i="54"/>
  <c r="AC20" i="167"/>
  <c r="AC47" i="167" s="1"/>
  <c r="AC20" i="139"/>
  <c r="AC47" i="139" s="1"/>
  <c r="AC20" i="133"/>
  <c r="AC47" i="133" s="1"/>
  <c r="AC20" i="137"/>
  <c r="AC47" i="137" s="1"/>
  <c r="AC20" i="134"/>
  <c r="AC47" i="134" s="1"/>
  <c r="F20" i="154"/>
  <c r="AC20" i="138"/>
  <c r="AC47" i="138" s="1"/>
  <c r="AC20" i="95"/>
  <c r="AC20" i="119"/>
  <c r="AC47" i="119" s="1"/>
  <c r="AC20" i="135"/>
  <c r="AC20" i="94"/>
  <c r="AC20" i="118"/>
  <c r="AC47" i="118" s="1"/>
  <c r="AC20" i="136"/>
  <c r="U14" i="54"/>
  <c r="U14" i="167"/>
  <c r="U41" i="167" s="1"/>
  <c r="U14" i="138"/>
  <c r="U41" i="138" s="1"/>
  <c r="U14" i="119"/>
  <c r="U41" i="119" s="1"/>
  <c r="U14" i="134"/>
  <c r="U41" i="134" s="1"/>
  <c r="U14" i="133"/>
  <c r="U41" i="133" s="1"/>
  <c r="U14" i="135"/>
  <c r="U14" i="139"/>
  <c r="U41" i="139" s="1"/>
  <c r="U14" i="136"/>
  <c r="U14" i="118"/>
  <c r="U41" i="118" s="1"/>
  <c r="U14" i="137"/>
  <c r="U41" i="137" s="1"/>
  <c r="U14" i="95"/>
  <c r="U14" i="94"/>
  <c r="AC11" i="54"/>
  <c r="AC11" i="139"/>
  <c r="AC38" i="139" s="1"/>
  <c r="AC11" i="134"/>
  <c r="AC38" i="134" s="1"/>
  <c r="AC11" i="133"/>
  <c r="AC38" i="133" s="1"/>
  <c r="AC11" i="138"/>
  <c r="AC38" i="138" s="1"/>
  <c r="AC11" i="95"/>
  <c r="AC11" i="118"/>
  <c r="AC38" i="118" s="1"/>
  <c r="AC11" i="94"/>
  <c r="AC11" i="135"/>
  <c r="AC11" i="167"/>
  <c r="AC38" i="167" s="1"/>
  <c r="AC11" i="137"/>
  <c r="AC38" i="137" s="1"/>
  <c r="AC11" i="119"/>
  <c r="AC38" i="119" s="1"/>
  <c r="AC11" i="136"/>
  <c r="F11" i="154"/>
  <c r="AK29" i="167"/>
  <c r="AK56" i="167" s="1"/>
  <c r="AK29" i="133"/>
  <c r="AK56" i="133" s="1"/>
  <c r="AK29" i="139"/>
  <c r="AK56" i="139" s="1"/>
  <c r="AK29" i="138"/>
  <c r="AK56" i="138" s="1"/>
  <c r="AK29" i="134"/>
  <c r="AK56" i="134" s="1"/>
  <c r="AK29" i="137"/>
  <c r="AK56" i="137" s="1"/>
  <c r="AK29" i="118"/>
  <c r="AK56" i="118" s="1"/>
  <c r="AK29" i="136"/>
  <c r="AK29" i="119"/>
  <c r="AK56" i="119" s="1"/>
  <c r="AK29" i="95"/>
  <c r="N29" i="154"/>
  <c r="AK29" i="135"/>
  <c r="AK29" i="94"/>
  <c r="AF23" i="139"/>
  <c r="AF50" i="139" s="1"/>
  <c r="AF23" i="167"/>
  <c r="AF50" i="167" s="1"/>
  <c r="AF23" i="138"/>
  <c r="AF50" i="138" s="1"/>
  <c r="AF23" i="137"/>
  <c r="AF50" i="137" s="1"/>
  <c r="AF23" i="95"/>
  <c r="AF23" i="134"/>
  <c r="AF50" i="134" s="1"/>
  <c r="AF23" i="135"/>
  <c r="AF23" i="118"/>
  <c r="AF50" i="118" s="1"/>
  <c r="AF23" i="133"/>
  <c r="AF50" i="133" s="1"/>
  <c r="AF23" i="136"/>
  <c r="AF23" i="94"/>
  <c r="I23" i="154"/>
  <c r="AF23" i="119"/>
  <c r="AF50" i="119" s="1"/>
  <c r="AF29" i="167"/>
  <c r="AF56" i="167" s="1"/>
  <c r="AF29" i="133"/>
  <c r="AF56" i="133" s="1"/>
  <c r="AF29" i="134"/>
  <c r="AF56" i="134" s="1"/>
  <c r="AF29" i="139"/>
  <c r="AF56" i="139" s="1"/>
  <c r="AF29" i="95"/>
  <c r="AF29" i="138"/>
  <c r="AF56" i="138" s="1"/>
  <c r="AF29" i="135"/>
  <c r="I29" i="154"/>
  <c r="AF29" i="136"/>
  <c r="AF29" i="137"/>
  <c r="AF56" i="137" s="1"/>
  <c r="AF29" i="119"/>
  <c r="AF56" i="119" s="1"/>
  <c r="AF29" i="94"/>
  <c r="AF29" i="118"/>
  <c r="AF56" i="118" s="1"/>
  <c r="AP23" i="138"/>
  <c r="AP50" i="138" s="1"/>
  <c r="AP23" i="95"/>
  <c r="S23" i="154"/>
  <c r="AP23" i="137"/>
  <c r="AP50" i="137" s="1"/>
  <c r="AP23" i="118"/>
  <c r="AP50" i="118" s="1"/>
  <c r="AP23" i="136"/>
  <c r="AP23" i="94"/>
  <c r="AP23" i="119"/>
  <c r="AP50" i="119" s="1"/>
  <c r="AP23" i="135"/>
  <c r="AX29" i="137"/>
  <c r="AX56" i="137" s="1"/>
  <c r="AX29" i="95"/>
  <c r="AX29" i="138"/>
  <c r="AX56" i="138" s="1"/>
  <c r="AX29" i="118"/>
  <c r="AX56" i="118" s="1"/>
  <c r="AA29" i="154"/>
  <c r="AX29" i="135"/>
  <c r="AX29" i="136"/>
  <c r="AX29" i="94"/>
  <c r="AX29" i="119"/>
  <c r="AX56" i="119" s="1"/>
  <c r="AQ29" i="137"/>
  <c r="AQ56" i="137" s="1"/>
  <c r="AQ29" i="94"/>
  <c r="T29" i="154"/>
  <c r="AQ29" i="135"/>
  <c r="AQ29" i="136"/>
  <c r="AQ29" i="118"/>
  <c r="AQ56" i="118" s="1"/>
  <c r="AQ29" i="95"/>
  <c r="AQ29" i="138"/>
  <c r="AQ56" i="138" s="1"/>
  <c r="AQ29" i="119"/>
  <c r="AQ56" i="119" s="1"/>
  <c r="AW25" i="95"/>
  <c r="AW25" i="118"/>
  <c r="AW52" i="118" s="1"/>
  <c r="AW25" i="94"/>
  <c r="AW25" i="119"/>
  <c r="AW52" i="119" s="1"/>
  <c r="AW25" i="138"/>
  <c r="AW52" i="138" s="1"/>
  <c r="AW25" i="137"/>
  <c r="AW52" i="137" s="1"/>
  <c r="Z25" i="154"/>
  <c r="AW25" i="136"/>
  <c r="AW25" i="135"/>
  <c r="BN18" i="157"/>
  <c r="BN45" i="157" s="1"/>
  <c r="BN18" i="158"/>
  <c r="BN45" i="158" s="1"/>
  <c r="BN18" i="155"/>
  <c r="BN45" i="155" s="1"/>
  <c r="BN18" i="156"/>
  <c r="BN45" i="156" s="1"/>
  <c r="BH12" i="157"/>
  <c r="BH39" i="157" s="1"/>
  <c r="BH12" i="158"/>
  <c r="BH39" i="158" s="1"/>
  <c r="BH12" i="155"/>
  <c r="BH39" i="155" s="1"/>
  <c r="BH12" i="156"/>
  <c r="BH39" i="156" s="1"/>
  <c r="AU21" i="157"/>
  <c r="AU48" i="157" s="1"/>
  <c r="AU21" i="158"/>
  <c r="AU48" i="158" s="1"/>
  <c r="AU21" i="155"/>
  <c r="AU48" i="155" s="1"/>
  <c r="AU21" i="156"/>
  <c r="AU48" i="156" s="1"/>
  <c r="B8" i="106"/>
  <c r="B35" i="106" s="1"/>
  <c r="B8" i="144"/>
  <c r="B35" i="144" s="1"/>
  <c r="B8" i="143"/>
  <c r="B35" i="143" s="1"/>
  <c r="B8" i="145"/>
  <c r="B35" i="145" s="1"/>
  <c r="AH18" i="155"/>
  <c r="AH45" i="155" s="1"/>
  <c r="AH18" i="158"/>
  <c r="AH45" i="158" s="1"/>
  <c r="AH18" i="157"/>
  <c r="AH45" i="157" s="1"/>
  <c r="AH18" i="156"/>
  <c r="AH45" i="156" s="1"/>
  <c r="T17" i="156"/>
  <c r="T44" i="156" s="1"/>
  <c r="T17" i="158"/>
  <c r="T44" i="158" s="1"/>
  <c r="T17" i="155"/>
  <c r="T44" i="155" s="1"/>
  <c r="T17" i="157"/>
  <c r="T44" i="157" s="1"/>
  <c r="DB29" i="157"/>
  <c r="DB56" i="157" s="1"/>
  <c r="DB29" i="156"/>
  <c r="DB56" i="156" s="1"/>
  <c r="DB29" i="158"/>
  <c r="DB56" i="158" s="1"/>
  <c r="DB29" i="155"/>
  <c r="DB56" i="155" s="1"/>
  <c r="DN21" i="158"/>
  <c r="DN48" i="158" s="1"/>
  <c r="DN21" i="157"/>
  <c r="DN48" i="157" s="1"/>
  <c r="DN21" i="155"/>
  <c r="DN48" i="155" s="1"/>
  <c r="DN21" i="156"/>
  <c r="DN48" i="156" s="1"/>
  <c r="CH12" i="158"/>
  <c r="CH39" i="158" s="1"/>
  <c r="CH12" i="156"/>
  <c r="CH39" i="156" s="1"/>
  <c r="CH12" i="157"/>
  <c r="CH39" i="157" s="1"/>
  <c r="CH12" i="155"/>
  <c r="CH39" i="155" s="1"/>
  <c r="DQ23" i="156"/>
  <c r="DQ50" i="156" s="1"/>
  <c r="DQ23" i="158"/>
  <c r="DQ50" i="158" s="1"/>
  <c r="DQ23" i="155"/>
  <c r="DQ50" i="155" s="1"/>
  <c r="DQ23" i="157"/>
  <c r="DQ50" i="157" s="1"/>
  <c r="BG15" i="156"/>
  <c r="BG42" i="156" s="1"/>
  <c r="BG15" i="158"/>
  <c r="BG42" i="158" s="1"/>
  <c r="BG15" i="157"/>
  <c r="BG42" i="157" s="1"/>
  <c r="BG15" i="155"/>
  <c r="BG42" i="155" s="1"/>
  <c r="DQ18" i="157"/>
  <c r="DQ45" i="157" s="1"/>
  <c r="DQ18" i="158"/>
  <c r="DQ45" i="158" s="1"/>
  <c r="DQ18" i="156"/>
  <c r="DQ45" i="156" s="1"/>
  <c r="DQ18" i="155"/>
  <c r="DQ45" i="155" s="1"/>
  <c r="DK18" i="157"/>
  <c r="DK45" i="157" s="1"/>
  <c r="DK18" i="155"/>
  <c r="DK45" i="155" s="1"/>
  <c r="DK18" i="156"/>
  <c r="DK45" i="156" s="1"/>
  <c r="DK18" i="158"/>
  <c r="DK45" i="158" s="1"/>
  <c r="CY27" i="158"/>
  <c r="CY54" i="158" s="1"/>
  <c r="CY27" i="156"/>
  <c r="CY54" i="156" s="1"/>
  <c r="CY27" i="157"/>
  <c r="CY54" i="157" s="1"/>
  <c r="CY27" i="155"/>
  <c r="CY54" i="155" s="1"/>
  <c r="DR29" i="157"/>
  <c r="DR56" i="157" s="1"/>
  <c r="DR29" i="155"/>
  <c r="DR56" i="155" s="1"/>
  <c r="DR29" i="158"/>
  <c r="DR56" i="158" s="1"/>
  <c r="DR29" i="156"/>
  <c r="DR56" i="156" s="1"/>
  <c r="CC29" i="158"/>
  <c r="CC56" i="158" s="1"/>
  <c r="CC29" i="155"/>
  <c r="CC56" i="155" s="1"/>
  <c r="CC29" i="157"/>
  <c r="CC56" i="157" s="1"/>
  <c r="CC29" i="156"/>
  <c r="CC56" i="156" s="1"/>
  <c r="Y11" i="157"/>
  <c r="Y38" i="157" s="1"/>
  <c r="Y11" i="155"/>
  <c r="Y38" i="155" s="1"/>
  <c r="Y11" i="158"/>
  <c r="Y38" i="158" s="1"/>
  <c r="Y11" i="156"/>
  <c r="Y38" i="156" s="1"/>
  <c r="BW15" i="155"/>
  <c r="BW42" i="155" s="1"/>
  <c r="BW15" i="157"/>
  <c r="BW42" i="157" s="1"/>
  <c r="BW15" i="156"/>
  <c r="BW42" i="156" s="1"/>
  <c r="BW15" i="158"/>
  <c r="BW42" i="158" s="1"/>
  <c r="DL23" i="156"/>
  <c r="DL50" i="156" s="1"/>
  <c r="DL23" i="155"/>
  <c r="DL50" i="155" s="1"/>
  <c r="DL23" i="157"/>
  <c r="DL50" i="157" s="1"/>
  <c r="DL23" i="158"/>
  <c r="DL50" i="158" s="1"/>
  <c r="DH29" i="156"/>
  <c r="DH56" i="156" s="1"/>
  <c r="DH29" i="158"/>
  <c r="DH56" i="158" s="1"/>
  <c r="DH29" i="155"/>
  <c r="DH56" i="155" s="1"/>
  <c r="DH29" i="157"/>
  <c r="DH56" i="157" s="1"/>
  <c r="DA25" i="155"/>
  <c r="DA52" i="155" s="1"/>
  <c r="DA25" i="158"/>
  <c r="DA52" i="158" s="1"/>
  <c r="DA25" i="157"/>
  <c r="DA52" i="157" s="1"/>
  <c r="DA25" i="156"/>
  <c r="DA52" i="156" s="1"/>
  <c r="AZ23" i="157"/>
  <c r="AZ50" i="157" s="1"/>
  <c r="AZ23" i="158"/>
  <c r="AZ50" i="158" s="1"/>
  <c r="AZ23" i="155"/>
  <c r="AZ50" i="155" s="1"/>
  <c r="AZ23" i="156"/>
  <c r="AZ50" i="156" s="1"/>
  <c r="I8" i="143"/>
  <c r="I35" i="143" s="1"/>
  <c r="I8" i="106"/>
  <c r="I35" i="106" s="1"/>
  <c r="I8" i="145"/>
  <c r="I35" i="145" s="1"/>
  <c r="I8" i="144"/>
  <c r="I35" i="144" s="1"/>
  <c r="CF15" i="155"/>
  <c r="CF42" i="155" s="1"/>
  <c r="CF15" i="157"/>
  <c r="CF42" i="157" s="1"/>
  <c r="CF15" i="156"/>
  <c r="CF42" i="156" s="1"/>
  <c r="CF15" i="158"/>
  <c r="CF42" i="158" s="1"/>
  <c r="AY21" i="155"/>
  <c r="AY48" i="155" s="1"/>
  <c r="AY21" i="156"/>
  <c r="AY48" i="156" s="1"/>
  <c r="AY21" i="158"/>
  <c r="AY48" i="158" s="1"/>
  <c r="AY21" i="157"/>
  <c r="AY48" i="157" s="1"/>
  <c r="H25" i="139"/>
  <c r="H52" i="139" s="1"/>
  <c r="H25" i="133"/>
  <c r="H52" i="133" s="1"/>
  <c r="H25" i="137"/>
  <c r="H52" i="137" s="1"/>
  <c r="H25" i="119"/>
  <c r="H52" i="119" s="1"/>
  <c r="H25" i="138"/>
  <c r="H52" i="138" s="1"/>
  <c r="H25" i="136"/>
  <c r="H25" i="134"/>
  <c r="H52" i="134" s="1"/>
  <c r="H25" i="118"/>
  <c r="H52" i="118" s="1"/>
  <c r="H25" i="95"/>
  <c r="H25" i="135"/>
  <c r="H25" i="146"/>
  <c r="H25" i="167"/>
  <c r="H52" i="167" s="1"/>
  <c r="H25" i="94"/>
  <c r="P15" i="133"/>
  <c r="P42" i="133" s="1"/>
  <c r="P15" i="134"/>
  <c r="P42" i="134" s="1"/>
  <c r="P15" i="139"/>
  <c r="P42" i="139" s="1"/>
  <c r="P15" i="138"/>
  <c r="P42" i="138" s="1"/>
  <c r="P15" i="167"/>
  <c r="P42" i="167" s="1"/>
  <c r="P15" i="137"/>
  <c r="P42" i="137" s="1"/>
  <c r="P15" i="136"/>
  <c r="P15" i="95"/>
  <c r="P15" i="135"/>
  <c r="P15" i="119"/>
  <c r="P42" i="119" s="1"/>
  <c r="P15" i="94"/>
  <c r="P15" i="118"/>
  <c r="P42" i="118" s="1"/>
  <c r="AW15" i="138"/>
  <c r="AW42" i="138" s="1"/>
  <c r="AW15" i="137"/>
  <c r="AW42" i="137" s="1"/>
  <c r="AW15" i="94"/>
  <c r="Z15" i="154"/>
  <c r="AW15" i="119"/>
  <c r="AW42" i="119" s="1"/>
  <c r="AW15" i="118"/>
  <c r="AW42" i="118" s="1"/>
  <c r="AW15" i="135"/>
  <c r="AW15" i="136"/>
  <c r="AW15" i="95"/>
  <c r="CK12" i="155"/>
  <c r="CK39" i="155" s="1"/>
  <c r="CK12" i="158"/>
  <c r="CK39" i="158" s="1"/>
  <c r="CK12" i="156"/>
  <c r="CK39" i="156" s="1"/>
  <c r="CK12" i="157"/>
  <c r="CK39" i="157" s="1"/>
  <c r="AT21" i="157"/>
  <c r="AT48" i="157" s="1"/>
  <c r="AT21" i="158"/>
  <c r="AT48" i="158" s="1"/>
  <c r="AT21" i="155"/>
  <c r="AT48" i="155" s="1"/>
  <c r="AT21" i="156"/>
  <c r="AT48" i="156" s="1"/>
  <c r="CS21" i="155"/>
  <c r="CS48" i="155" s="1"/>
  <c r="CS21" i="158"/>
  <c r="CS48" i="158" s="1"/>
  <c r="CS21" i="157"/>
  <c r="CS48" i="157" s="1"/>
  <c r="CS21" i="156"/>
  <c r="CS48" i="156" s="1"/>
  <c r="AB14" i="156"/>
  <c r="AB41" i="156" s="1"/>
  <c r="AB14" i="158"/>
  <c r="AB41" i="158" s="1"/>
  <c r="AB14" i="155"/>
  <c r="AB41" i="155" s="1"/>
  <c r="AB14" i="157"/>
  <c r="AB41" i="157" s="1"/>
  <c r="AD20" i="158"/>
  <c r="AD47" i="158" s="1"/>
  <c r="AD20" i="155"/>
  <c r="AD47" i="155" s="1"/>
  <c r="AD20" i="157"/>
  <c r="AD47" i="157" s="1"/>
  <c r="AD20" i="156"/>
  <c r="AD47" i="156" s="1"/>
  <c r="BA23" i="158"/>
  <c r="BA50" i="158" s="1"/>
  <c r="BA23" i="156"/>
  <c r="BA50" i="156" s="1"/>
  <c r="BA23" i="155"/>
  <c r="BA50" i="155" s="1"/>
  <c r="BA23" i="157"/>
  <c r="BA50" i="157" s="1"/>
  <c r="AU25" i="138"/>
  <c r="AU52" i="138" s="1"/>
  <c r="AU25" i="118"/>
  <c r="AU52" i="118" s="1"/>
  <c r="X25" i="154"/>
  <c r="AU25" i="119"/>
  <c r="AU52" i="119" s="1"/>
  <c r="AU25" i="135"/>
  <c r="AU25" i="136"/>
  <c r="AU25" i="94"/>
  <c r="AU25" i="95"/>
  <c r="AU25" i="137"/>
  <c r="AU52" i="137" s="1"/>
  <c r="S12" i="157"/>
  <c r="S39" i="157" s="1"/>
  <c r="S12" i="158"/>
  <c r="S39" i="158" s="1"/>
  <c r="S12" i="155"/>
  <c r="S39" i="155" s="1"/>
  <c r="S12" i="156"/>
  <c r="S39" i="156" s="1"/>
  <c r="BY12" i="158"/>
  <c r="BY39" i="158" s="1"/>
  <c r="BY12" i="155"/>
  <c r="BY39" i="155" s="1"/>
  <c r="BY12" i="156"/>
  <c r="BY39" i="156" s="1"/>
  <c r="BY12" i="157"/>
  <c r="BY39" i="157" s="1"/>
  <c r="BZ18" i="156"/>
  <c r="BZ45" i="156" s="1"/>
  <c r="BZ18" i="158"/>
  <c r="BZ45" i="158" s="1"/>
  <c r="BZ18" i="155"/>
  <c r="BZ45" i="155" s="1"/>
  <c r="BZ18" i="157"/>
  <c r="BZ45" i="157" s="1"/>
  <c r="AD27" i="158"/>
  <c r="AD54" i="158" s="1"/>
  <c r="AD27" i="157"/>
  <c r="AD54" i="157" s="1"/>
  <c r="AD27" i="156"/>
  <c r="AD54" i="156" s="1"/>
  <c r="AD27" i="155"/>
  <c r="AD54" i="155" s="1"/>
  <c r="X27" i="167"/>
  <c r="X54" i="167" s="1"/>
  <c r="X27" i="139"/>
  <c r="X54" i="139" s="1"/>
  <c r="X27" i="138"/>
  <c r="X54" i="138" s="1"/>
  <c r="X27" i="134"/>
  <c r="X54" i="134" s="1"/>
  <c r="X27" i="133"/>
  <c r="X54" i="133" s="1"/>
  <c r="X27" i="119"/>
  <c r="X54" i="119" s="1"/>
  <c r="X27" i="135"/>
  <c r="X27" i="95"/>
  <c r="X27" i="136"/>
  <c r="X27" i="137"/>
  <c r="X54" i="137" s="1"/>
  <c r="X27" i="118"/>
  <c r="X54" i="118" s="1"/>
  <c r="X27" i="94"/>
  <c r="DP21" i="157"/>
  <c r="DP48" i="157" s="1"/>
  <c r="DP21" i="156"/>
  <c r="DP48" i="156" s="1"/>
  <c r="DP21" i="158"/>
  <c r="DP48" i="158" s="1"/>
  <c r="DP21" i="155"/>
  <c r="DP48" i="155" s="1"/>
  <c r="CV21" i="156"/>
  <c r="CV48" i="156" s="1"/>
  <c r="CV21" i="158"/>
  <c r="CV48" i="158" s="1"/>
  <c r="CV21" i="157"/>
  <c r="CV48" i="157" s="1"/>
  <c r="CV21" i="155"/>
  <c r="CV48" i="155" s="1"/>
  <c r="DG12" i="158"/>
  <c r="DG39" i="158" s="1"/>
  <c r="DG12" i="155"/>
  <c r="DG39" i="155" s="1"/>
  <c r="DG12" i="157"/>
  <c r="DG39" i="157" s="1"/>
  <c r="DG12" i="156"/>
  <c r="DG39" i="156" s="1"/>
  <c r="AI15" i="158"/>
  <c r="AI42" i="158" s="1"/>
  <c r="AI15" i="155"/>
  <c r="AI42" i="155" s="1"/>
  <c r="AI15" i="156"/>
  <c r="AI42" i="156" s="1"/>
  <c r="AI15" i="157"/>
  <c r="AI42" i="157" s="1"/>
  <c r="AC20" i="156"/>
  <c r="AC47" i="156" s="1"/>
  <c r="AC20" i="158"/>
  <c r="AC47" i="158" s="1"/>
  <c r="AC20" i="155"/>
  <c r="AC47" i="155" s="1"/>
  <c r="AC20" i="157"/>
  <c r="AC47" i="157" s="1"/>
  <c r="Q11" i="54"/>
  <c r="Q11" i="167"/>
  <c r="Q38" i="167" s="1"/>
  <c r="Q11" i="133"/>
  <c r="Q38" i="133" s="1"/>
  <c r="Q11" i="139"/>
  <c r="Q38" i="139" s="1"/>
  <c r="Q11" i="118"/>
  <c r="Q38" i="118" s="1"/>
  <c r="Q11" i="134"/>
  <c r="Q38" i="134" s="1"/>
  <c r="Q11" i="137"/>
  <c r="Q38" i="137" s="1"/>
  <c r="Q11" i="138"/>
  <c r="Q38" i="138" s="1"/>
  <c r="Q11" i="135"/>
  <c r="Q11" i="94"/>
  <c r="Q11" i="136"/>
  <c r="Q11" i="119"/>
  <c r="Q38" i="119" s="1"/>
  <c r="Q11" i="95"/>
  <c r="AA17" i="54"/>
  <c r="AA17" i="167"/>
  <c r="AA44" i="167" s="1"/>
  <c r="AA17" i="139"/>
  <c r="AA44" i="139" s="1"/>
  <c r="AA17" i="137"/>
  <c r="AA44" i="137" s="1"/>
  <c r="AA17" i="138"/>
  <c r="AA44" i="138" s="1"/>
  <c r="AA17" i="133"/>
  <c r="AA44" i="133" s="1"/>
  <c r="AA17" i="134"/>
  <c r="AA44" i="134" s="1"/>
  <c r="AA17" i="94"/>
  <c r="AA17" i="118"/>
  <c r="AA44" i="118" s="1"/>
  <c r="AA17" i="95"/>
  <c r="AA17" i="119"/>
  <c r="AA44" i="119" s="1"/>
  <c r="AA17" i="135"/>
  <c r="D17" i="154"/>
  <c r="AA17" i="136"/>
  <c r="AO20" i="54"/>
  <c r="AO20" i="167"/>
  <c r="AO47" i="167" s="1"/>
  <c r="AO20" i="133"/>
  <c r="AO47" i="133" s="1"/>
  <c r="AO20" i="134"/>
  <c r="AO47" i="134" s="1"/>
  <c r="AO20" i="119"/>
  <c r="AO47" i="119" s="1"/>
  <c r="AO20" i="139"/>
  <c r="AO47" i="139" s="1"/>
  <c r="AO20" i="138"/>
  <c r="AO47" i="138" s="1"/>
  <c r="AO20" i="118"/>
  <c r="AO47" i="118" s="1"/>
  <c r="AO20" i="136"/>
  <c r="AO20" i="95"/>
  <c r="AO20" i="94"/>
  <c r="R20" i="154"/>
  <c r="AO20" i="137"/>
  <c r="AO47" i="137" s="1"/>
  <c r="AO20" i="135"/>
  <c r="B14" i="54"/>
  <c r="B14" i="167"/>
  <c r="B41" i="167" s="1"/>
  <c r="B14" i="133"/>
  <c r="B41" i="133" s="1"/>
  <c r="B14" i="134"/>
  <c r="B41" i="134" s="1"/>
  <c r="B14" i="139"/>
  <c r="B41" i="139" s="1"/>
  <c r="B14" i="135"/>
  <c r="B14" i="146"/>
  <c r="B14" i="95"/>
  <c r="B14" i="136"/>
  <c r="B14" i="138"/>
  <c r="B41" i="138" s="1"/>
  <c r="B14" i="94"/>
  <c r="B14" i="119"/>
  <c r="B41" i="119" s="1"/>
  <c r="B14" i="118"/>
  <c r="B41" i="118" s="1"/>
  <c r="B14" i="137"/>
  <c r="B41" i="137" s="1"/>
  <c r="AH14" i="54"/>
  <c r="AH14" i="167"/>
  <c r="AH41" i="167" s="1"/>
  <c r="AH14" i="134"/>
  <c r="AH41" i="134" s="1"/>
  <c r="AH14" i="133"/>
  <c r="AH41" i="133" s="1"/>
  <c r="AH14" i="137"/>
  <c r="AH41" i="137" s="1"/>
  <c r="AH14" i="139"/>
  <c r="AH41" i="139" s="1"/>
  <c r="AH14" i="138"/>
  <c r="AH41" i="138" s="1"/>
  <c r="AH14" i="119"/>
  <c r="AH41" i="119" s="1"/>
  <c r="AH14" i="118"/>
  <c r="AH41" i="118" s="1"/>
  <c r="AH14" i="94"/>
  <c r="AH14" i="136"/>
  <c r="K14" i="154"/>
  <c r="AH14" i="135"/>
  <c r="AH14" i="95"/>
  <c r="AM29" i="167"/>
  <c r="AM56" i="167" s="1"/>
  <c r="AM29" i="133"/>
  <c r="AM56" i="133" s="1"/>
  <c r="AM29" i="139"/>
  <c r="AM56" i="139" s="1"/>
  <c r="AM29" i="119"/>
  <c r="AM56" i="119" s="1"/>
  <c r="AM29" i="118"/>
  <c r="AM56" i="118" s="1"/>
  <c r="AM29" i="95"/>
  <c r="AM29" i="135"/>
  <c r="AM29" i="136"/>
  <c r="AM29" i="94"/>
  <c r="AM29" i="137"/>
  <c r="AM56" i="137" s="1"/>
  <c r="AM29" i="134"/>
  <c r="AM56" i="134" s="1"/>
  <c r="AM29" i="138"/>
  <c r="AM56" i="138" s="1"/>
  <c r="P29" i="154"/>
  <c r="AJ14" i="54"/>
  <c r="AJ14" i="167"/>
  <c r="AJ41" i="167" s="1"/>
  <c r="AJ14" i="139"/>
  <c r="AJ41" i="139" s="1"/>
  <c r="AJ14" i="137"/>
  <c r="AJ41" i="137" s="1"/>
  <c r="AJ14" i="134"/>
  <c r="AJ41" i="134" s="1"/>
  <c r="AJ14" i="119"/>
  <c r="AJ41" i="119" s="1"/>
  <c r="AJ14" i="138"/>
  <c r="AJ41" i="138" s="1"/>
  <c r="AJ14" i="136"/>
  <c r="AJ14" i="118"/>
  <c r="AJ41" i="118" s="1"/>
  <c r="AJ14" i="133"/>
  <c r="AJ41" i="133" s="1"/>
  <c r="AJ14" i="94"/>
  <c r="M14" i="154"/>
  <c r="AJ14" i="95"/>
  <c r="AJ14" i="135"/>
  <c r="M17" i="54"/>
  <c r="M17" i="139"/>
  <c r="M44" i="139" s="1"/>
  <c r="M17" i="167"/>
  <c r="M44" i="167" s="1"/>
  <c r="M17" i="133"/>
  <c r="M44" i="133" s="1"/>
  <c r="M17" i="134"/>
  <c r="M44" i="134" s="1"/>
  <c r="M17" i="118"/>
  <c r="M44" i="118" s="1"/>
  <c r="M17" i="138"/>
  <c r="M44" i="138" s="1"/>
  <c r="M17" i="137"/>
  <c r="M44" i="137" s="1"/>
  <c r="M17" i="119"/>
  <c r="M44" i="119" s="1"/>
  <c r="M17" i="135"/>
  <c r="M17" i="95"/>
  <c r="M17" i="94"/>
  <c r="M17" i="136"/>
  <c r="D17" i="54"/>
  <c r="D17" i="134"/>
  <c r="D44" i="134" s="1"/>
  <c r="D17" i="133"/>
  <c r="D44" i="133" s="1"/>
  <c r="D17" i="137"/>
  <c r="D44" i="137" s="1"/>
  <c r="D17" i="119"/>
  <c r="D44" i="119" s="1"/>
  <c r="D17" i="135"/>
  <c r="D17" i="167"/>
  <c r="D44" i="167" s="1"/>
  <c r="D17" i="138"/>
  <c r="D44" i="138" s="1"/>
  <c r="D17" i="136"/>
  <c r="D17" i="146"/>
  <c r="D17" i="139"/>
  <c r="D44" i="139" s="1"/>
  <c r="D17" i="118"/>
  <c r="D44" i="118" s="1"/>
  <c r="D17" i="94"/>
  <c r="D17" i="95"/>
  <c r="E14" i="54"/>
  <c r="E14" i="139"/>
  <c r="E41" i="139" s="1"/>
  <c r="E14" i="167"/>
  <c r="E41" i="167" s="1"/>
  <c r="E14" i="119"/>
  <c r="E41" i="119" s="1"/>
  <c r="E14" i="146"/>
  <c r="E14" i="118"/>
  <c r="E41" i="118" s="1"/>
  <c r="E14" i="95"/>
  <c r="E14" i="134"/>
  <c r="E41" i="134" s="1"/>
  <c r="E14" i="135"/>
  <c r="E14" i="136"/>
  <c r="E14" i="94"/>
  <c r="E14" i="137"/>
  <c r="E41" i="137" s="1"/>
  <c r="E14" i="138"/>
  <c r="E41" i="138" s="1"/>
  <c r="E14" i="133"/>
  <c r="E41" i="133" s="1"/>
  <c r="AL17" i="54"/>
  <c r="AL17" i="134"/>
  <c r="AL44" i="134" s="1"/>
  <c r="AL17" i="139"/>
  <c r="AL44" i="139" s="1"/>
  <c r="AL17" i="133"/>
  <c r="AL44" i="133" s="1"/>
  <c r="AL17" i="138"/>
  <c r="AL44" i="138" s="1"/>
  <c r="AL17" i="136"/>
  <c r="AL17" i="95"/>
  <c r="O17" i="154"/>
  <c r="AL17" i="118"/>
  <c r="AL44" i="118" s="1"/>
  <c r="AL17" i="167"/>
  <c r="AL44" i="167" s="1"/>
  <c r="AL17" i="137"/>
  <c r="AL44" i="137" s="1"/>
  <c r="AL17" i="94"/>
  <c r="AL17" i="135"/>
  <c r="AL17" i="119"/>
  <c r="AL44" i="119" s="1"/>
  <c r="X29" i="139"/>
  <c r="X56" i="139" s="1"/>
  <c r="X29" i="167"/>
  <c r="X56" i="167" s="1"/>
  <c r="X29" i="133"/>
  <c r="X56" i="133" s="1"/>
  <c r="X29" i="134"/>
  <c r="X56" i="134" s="1"/>
  <c r="X29" i="137"/>
  <c r="X56" i="137" s="1"/>
  <c r="X29" i="119"/>
  <c r="X56" i="119" s="1"/>
  <c r="X29" i="95"/>
  <c r="X29" i="94"/>
  <c r="X29" i="135"/>
  <c r="X29" i="136"/>
  <c r="X29" i="118"/>
  <c r="X56" i="118" s="1"/>
  <c r="X29" i="138"/>
  <c r="X56" i="138" s="1"/>
  <c r="AL20" i="54"/>
  <c r="AL20" i="167"/>
  <c r="AL47" i="167" s="1"/>
  <c r="AL20" i="133"/>
  <c r="AL47" i="133" s="1"/>
  <c r="AL20" i="139"/>
  <c r="AL47" i="139" s="1"/>
  <c r="AL20" i="137"/>
  <c r="AL47" i="137" s="1"/>
  <c r="AL20" i="119"/>
  <c r="AL47" i="119" s="1"/>
  <c r="AL20" i="95"/>
  <c r="O20" i="154"/>
  <c r="AL20" i="138"/>
  <c r="AL47" i="138" s="1"/>
  <c r="AL20" i="134"/>
  <c r="AL47" i="134" s="1"/>
  <c r="AL20" i="118"/>
  <c r="AL47" i="118" s="1"/>
  <c r="AL20" i="135"/>
  <c r="AL20" i="94"/>
  <c r="AL20" i="136"/>
  <c r="AP25" i="118"/>
  <c r="AP52" i="118" s="1"/>
  <c r="AP25" i="137"/>
  <c r="AP52" i="137" s="1"/>
  <c r="AP25" i="138"/>
  <c r="AP52" i="138" s="1"/>
  <c r="AP25" i="136"/>
  <c r="AP25" i="95"/>
  <c r="AP25" i="135"/>
  <c r="AP25" i="119"/>
  <c r="AP52" i="119" s="1"/>
  <c r="AP25" i="94"/>
  <c r="S25" i="154"/>
  <c r="AQ23" i="119"/>
  <c r="AQ50" i="119" s="1"/>
  <c r="AQ23" i="138"/>
  <c r="AQ50" i="138" s="1"/>
  <c r="AQ23" i="94"/>
  <c r="AQ23" i="137"/>
  <c r="AQ50" i="137" s="1"/>
  <c r="AQ23" i="135"/>
  <c r="T23" i="154"/>
  <c r="AQ23" i="118"/>
  <c r="AQ50" i="118" s="1"/>
  <c r="AQ23" i="95"/>
  <c r="AQ23" i="136"/>
  <c r="BX27" i="158"/>
  <c r="BX54" i="158" s="1"/>
  <c r="BX27" i="157"/>
  <c r="BX54" i="157" s="1"/>
  <c r="BX27" i="155"/>
  <c r="BX54" i="155" s="1"/>
  <c r="BX27" i="156"/>
  <c r="BX54" i="156" s="1"/>
  <c r="DA18" i="158"/>
  <c r="DA45" i="158" s="1"/>
  <c r="DA18" i="157"/>
  <c r="DA45" i="157" s="1"/>
  <c r="DA18" i="155"/>
  <c r="DA45" i="155" s="1"/>
  <c r="DA18" i="156"/>
  <c r="DA45" i="156" s="1"/>
  <c r="W27" i="157"/>
  <c r="W54" i="157" s="1"/>
  <c r="W27" i="155"/>
  <c r="W54" i="155" s="1"/>
  <c r="W27" i="156"/>
  <c r="W54" i="156" s="1"/>
  <c r="W27" i="158"/>
  <c r="W54" i="158" s="1"/>
  <c r="CR21" i="156"/>
  <c r="CR48" i="156" s="1"/>
  <c r="CR21" i="158"/>
  <c r="CR48" i="158" s="1"/>
  <c r="CR21" i="155"/>
  <c r="CR48" i="155" s="1"/>
  <c r="CR21" i="157"/>
  <c r="CR48" i="157" s="1"/>
  <c r="V18" i="156"/>
  <c r="V45" i="156" s="1"/>
  <c r="V18" i="158"/>
  <c r="V45" i="158" s="1"/>
  <c r="V18" i="155"/>
  <c r="V45" i="155" s="1"/>
  <c r="V18" i="157"/>
  <c r="V45" i="157" s="1"/>
  <c r="BW12" i="156"/>
  <c r="BW39" i="156" s="1"/>
  <c r="BW12" i="158"/>
  <c r="BW39" i="158" s="1"/>
  <c r="BW12" i="155"/>
  <c r="BW39" i="155" s="1"/>
  <c r="BW12" i="157"/>
  <c r="BW39" i="157" s="1"/>
  <c r="BQ18" i="155"/>
  <c r="BQ45" i="155" s="1"/>
  <c r="BQ18" i="156"/>
  <c r="BQ45" i="156" s="1"/>
  <c r="BQ18" i="158"/>
  <c r="BQ45" i="158" s="1"/>
  <c r="BQ18" i="157"/>
  <c r="BQ45" i="157" s="1"/>
  <c r="CT29" i="157"/>
  <c r="CT56" i="157" s="1"/>
  <c r="CT29" i="156"/>
  <c r="CT56" i="156" s="1"/>
  <c r="CT29" i="158"/>
  <c r="CT56" i="158" s="1"/>
  <c r="CT29" i="155"/>
  <c r="CT56" i="155" s="1"/>
  <c r="AX12" i="118"/>
  <c r="AX39" i="118" s="1"/>
  <c r="AX12" i="138"/>
  <c r="AX39" i="138" s="1"/>
  <c r="AX12" i="136"/>
  <c r="AX12" i="119"/>
  <c r="AX39" i="119" s="1"/>
  <c r="AA12" i="154"/>
  <c r="AX12" i="137"/>
  <c r="AX39" i="137" s="1"/>
  <c r="AX12" i="135"/>
  <c r="AX12" i="94"/>
  <c r="AX12" i="95"/>
  <c r="Q14" i="156"/>
  <c r="Q41" i="156" s="1"/>
  <c r="Q14" i="158"/>
  <c r="Q41" i="158" s="1"/>
  <c r="Q14" i="155"/>
  <c r="Q41" i="155" s="1"/>
  <c r="Q14" i="157"/>
  <c r="Q41" i="157" s="1"/>
  <c r="CW23" i="155"/>
  <c r="CW50" i="155" s="1"/>
  <c r="CW23" i="157"/>
  <c r="CW50" i="157" s="1"/>
  <c r="CW23" i="158"/>
  <c r="CW50" i="158" s="1"/>
  <c r="CW23" i="156"/>
  <c r="CW50" i="156" s="1"/>
  <c r="T9" i="156"/>
  <c r="T36" i="156" s="1"/>
  <c r="T9" i="158"/>
  <c r="T36" i="158" s="1"/>
  <c r="T9" i="155"/>
  <c r="T36" i="155" s="1"/>
  <c r="T9" i="157"/>
  <c r="T36" i="157" s="1"/>
  <c r="BA27" i="156"/>
  <c r="BA54" i="156" s="1"/>
  <c r="BA27" i="155"/>
  <c r="BA54" i="155" s="1"/>
  <c r="BA27" i="157"/>
  <c r="BA54" i="157" s="1"/>
  <c r="BA27" i="158"/>
  <c r="BA54" i="158" s="1"/>
  <c r="CQ18" i="157"/>
  <c r="CQ45" i="157" s="1"/>
  <c r="CQ18" i="158"/>
  <c r="CQ45" i="158" s="1"/>
  <c r="CQ18" i="156"/>
  <c r="CQ45" i="156" s="1"/>
  <c r="CQ18" i="155"/>
  <c r="CQ45" i="155" s="1"/>
  <c r="F14" i="54"/>
  <c r="F14" i="167"/>
  <c r="F41" i="167" s="1"/>
  <c r="F14" i="134"/>
  <c r="F41" i="134" s="1"/>
  <c r="F14" i="139"/>
  <c r="F41" i="139" s="1"/>
  <c r="F14" i="95"/>
  <c r="F14" i="135"/>
  <c r="F14" i="136"/>
  <c r="F14" i="94"/>
  <c r="F14" i="133"/>
  <c r="F41" i="133" s="1"/>
  <c r="F14" i="119"/>
  <c r="F41" i="119" s="1"/>
  <c r="F14" i="137"/>
  <c r="F41" i="137" s="1"/>
  <c r="F14" i="146"/>
  <c r="F14" i="118"/>
  <c r="F41" i="118" s="1"/>
  <c r="F14" i="138"/>
  <c r="F41" i="138" s="1"/>
  <c r="AD9" i="139"/>
  <c r="AD36" i="139" s="1"/>
  <c r="AD9" i="133"/>
  <c r="AD36" i="133" s="1"/>
  <c r="AD9" i="137"/>
  <c r="AD36" i="137" s="1"/>
  <c r="AD9" i="134"/>
  <c r="AD36" i="134" s="1"/>
  <c r="AD9" i="138"/>
  <c r="AD36" i="138" s="1"/>
  <c r="AD9" i="119"/>
  <c r="AD36" i="119" s="1"/>
  <c r="AD9" i="135"/>
  <c r="AD9" i="118"/>
  <c r="AD36" i="118" s="1"/>
  <c r="AD9" i="167"/>
  <c r="AD36" i="167" s="1"/>
  <c r="AD9" i="136"/>
  <c r="G9" i="154"/>
  <c r="AD9" i="94"/>
  <c r="AD9" i="95"/>
  <c r="AM15" i="155"/>
  <c r="AM42" i="155" s="1"/>
  <c r="AM15" i="157"/>
  <c r="AM42" i="157" s="1"/>
  <c r="AM15" i="158"/>
  <c r="AM42" i="158" s="1"/>
  <c r="AM15" i="156"/>
  <c r="AM42" i="156" s="1"/>
  <c r="CP12" i="157"/>
  <c r="CP39" i="157" s="1"/>
  <c r="CP12" i="156"/>
  <c r="CP39" i="156" s="1"/>
  <c r="CP12" i="155"/>
  <c r="CP39" i="155" s="1"/>
  <c r="CP12" i="158"/>
  <c r="CP39" i="158" s="1"/>
  <c r="CF27" i="156"/>
  <c r="CF54" i="156" s="1"/>
  <c r="CF27" i="158"/>
  <c r="CF54" i="158" s="1"/>
  <c r="CF27" i="157"/>
  <c r="CF54" i="157" s="1"/>
  <c r="CF27" i="155"/>
  <c r="CF54" i="155" s="1"/>
  <c r="Y15" i="158"/>
  <c r="Y42" i="158" s="1"/>
  <c r="Y15" i="155"/>
  <c r="Y42" i="155" s="1"/>
  <c r="Y15" i="157"/>
  <c r="Y42" i="157" s="1"/>
  <c r="Y15" i="156"/>
  <c r="Y42" i="156" s="1"/>
  <c r="CS27" i="156"/>
  <c r="CS54" i="156" s="1"/>
  <c r="CS27" i="158"/>
  <c r="CS54" i="158" s="1"/>
  <c r="CS27" i="155"/>
  <c r="CS54" i="155" s="1"/>
  <c r="CS27" i="157"/>
  <c r="CS54" i="157" s="1"/>
  <c r="G8" i="143"/>
  <c r="G35" i="143" s="1"/>
  <c r="G8" i="144"/>
  <c r="G35" i="144" s="1"/>
  <c r="G8" i="106"/>
  <c r="G35" i="106" s="1"/>
  <c r="G8" i="145"/>
  <c r="G35" i="145" s="1"/>
  <c r="CQ12" i="158"/>
  <c r="CQ39" i="158" s="1"/>
  <c r="CQ12" i="156"/>
  <c r="CQ39" i="156" s="1"/>
  <c r="CQ12" i="155"/>
  <c r="CQ39" i="155" s="1"/>
  <c r="CQ12" i="157"/>
  <c r="CQ39" i="157" s="1"/>
  <c r="CR18" i="158"/>
  <c r="CR45" i="158" s="1"/>
  <c r="CR18" i="155"/>
  <c r="CR45" i="155" s="1"/>
  <c r="CR18" i="156"/>
  <c r="CR45" i="156" s="1"/>
  <c r="CR18" i="157"/>
  <c r="CR45" i="157" s="1"/>
  <c r="CO15" i="155"/>
  <c r="CO42" i="155" s="1"/>
  <c r="CO15" i="156"/>
  <c r="CO42" i="156" s="1"/>
  <c r="CO15" i="157"/>
  <c r="CO42" i="157" s="1"/>
  <c r="CO15" i="158"/>
  <c r="CO42" i="158" s="1"/>
  <c r="DI25" i="155"/>
  <c r="DI52" i="155" s="1"/>
  <c r="DI25" i="158"/>
  <c r="DI52" i="158" s="1"/>
  <c r="DI25" i="157"/>
  <c r="DI52" i="157" s="1"/>
  <c r="DI25" i="156"/>
  <c r="DI52" i="156" s="1"/>
  <c r="CJ27" i="155"/>
  <c r="CJ54" i="155" s="1"/>
  <c r="CJ27" i="158"/>
  <c r="CJ54" i="158" s="1"/>
  <c r="CJ27" i="157"/>
  <c r="CJ54" i="157" s="1"/>
  <c r="CJ27" i="156"/>
  <c r="CJ54" i="156" s="1"/>
  <c r="AA14" i="156"/>
  <c r="AA41" i="156" s="1"/>
  <c r="AA14" i="155"/>
  <c r="AA41" i="155" s="1"/>
  <c r="AA14" i="157"/>
  <c r="AA41" i="157" s="1"/>
  <c r="AA14" i="158"/>
  <c r="AA41" i="158" s="1"/>
  <c r="AH17" i="54"/>
  <c r="AH17" i="139"/>
  <c r="AH44" i="139" s="1"/>
  <c r="AH17" i="133"/>
  <c r="AH44" i="133" s="1"/>
  <c r="AH17" i="138"/>
  <c r="AH44" i="138" s="1"/>
  <c r="AH17" i="167"/>
  <c r="AH44" i="167" s="1"/>
  <c r="AH17" i="134"/>
  <c r="AH44" i="134" s="1"/>
  <c r="AH17" i="118"/>
  <c r="AH44" i="118" s="1"/>
  <c r="AH17" i="95"/>
  <c r="AH17" i="136"/>
  <c r="AH17" i="135"/>
  <c r="AH17" i="94"/>
  <c r="K17" i="154"/>
  <c r="AH17" i="119"/>
  <c r="AH44" i="119" s="1"/>
  <c r="AH17" i="137"/>
  <c r="AH44" i="137" s="1"/>
  <c r="DS21" i="155"/>
  <c r="DS48" i="155" s="1"/>
  <c r="DS21" i="156"/>
  <c r="DS48" i="156" s="1"/>
  <c r="DS21" i="157"/>
  <c r="DS48" i="157" s="1"/>
  <c r="DS21" i="158"/>
  <c r="DS48" i="158" s="1"/>
  <c r="AS15" i="137"/>
  <c r="AS42" i="137" s="1"/>
  <c r="AS15" i="118"/>
  <c r="AS42" i="118" s="1"/>
  <c r="AS15" i="138"/>
  <c r="AS42" i="138" s="1"/>
  <c r="AS15" i="135"/>
  <c r="AS15" i="94"/>
  <c r="AS15" i="136"/>
  <c r="V15" i="154"/>
  <c r="AS15" i="95"/>
  <c r="AS15" i="119"/>
  <c r="AS42" i="119" s="1"/>
  <c r="G11" i="54"/>
  <c r="G11" i="167"/>
  <c r="G38" i="167" s="1"/>
  <c r="G11" i="134"/>
  <c r="G38" i="134" s="1"/>
  <c r="G11" i="133"/>
  <c r="G38" i="133" s="1"/>
  <c r="G11" i="139"/>
  <c r="G38" i="139" s="1"/>
  <c r="G11" i="137"/>
  <c r="G38" i="137" s="1"/>
  <c r="G11" i="119"/>
  <c r="G38" i="119" s="1"/>
  <c r="G11" i="136"/>
  <c r="G11" i="138"/>
  <c r="G38" i="138" s="1"/>
  <c r="G11" i="118"/>
  <c r="G38" i="118" s="1"/>
  <c r="G11" i="135"/>
  <c r="G11" i="146"/>
  <c r="G11" i="94"/>
  <c r="G11" i="95"/>
  <c r="AG12" i="134"/>
  <c r="AG39" i="134" s="1"/>
  <c r="AG12" i="139"/>
  <c r="AG39" i="139" s="1"/>
  <c r="AG12" i="133"/>
  <c r="AG39" i="133" s="1"/>
  <c r="AG12" i="167"/>
  <c r="AG39" i="167" s="1"/>
  <c r="AG12" i="138"/>
  <c r="AG39" i="138" s="1"/>
  <c r="AG12" i="135"/>
  <c r="J12" i="154"/>
  <c r="AG12" i="95"/>
  <c r="AG12" i="136"/>
  <c r="AG12" i="119"/>
  <c r="AG39" i="119" s="1"/>
  <c r="AG12" i="137"/>
  <c r="AG39" i="137" s="1"/>
  <c r="AG12" i="94"/>
  <c r="AG12" i="118"/>
  <c r="AG39" i="118" s="1"/>
  <c r="W20" i="54"/>
  <c r="W20" i="133"/>
  <c r="W47" i="133" s="1"/>
  <c r="W20" i="134"/>
  <c r="W47" i="134" s="1"/>
  <c r="W20" i="118"/>
  <c r="W47" i="118" s="1"/>
  <c r="W20" i="138"/>
  <c r="W47" i="138" s="1"/>
  <c r="W20" i="136"/>
  <c r="W20" i="137"/>
  <c r="W47" i="137" s="1"/>
  <c r="W20" i="139"/>
  <c r="W47" i="139" s="1"/>
  <c r="W20" i="119"/>
  <c r="W47" i="119" s="1"/>
  <c r="W20" i="94"/>
  <c r="W20" i="95"/>
  <c r="W20" i="167"/>
  <c r="W47" i="167" s="1"/>
  <c r="W20" i="135"/>
  <c r="AM18" i="158"/>
  <c r="AM45" i="158" s="1"/>
  <c r="AM18" i="155"/>
  <c r="AM45" i="155" s="1"/>
  <c r="AM18" i="157"/>
  <c r="AM45" i="157" s="1"/>
  <c r="AM18" i="156"/>
  <c r="AM45" i="156" s="1"/>
  <c r="BL25" i="156"/>
  <c r="BL52" i="156" s="1"/>
  <c r="BL25" i="155"/>
  <c r="BL52" i="155" s="1"/>
  <c r="BL25" i="157"/>
  <c r="BL52" i="157" s="1"/>
  <c r="BL25" i="158"/>
  <c r="BL52" i="158" s="1"/>
  <c r="AZ18" i="155"/>
  <c r="AZ45" i="155" s="1"/>
  <c r="AZ18" i="158"/>
  <c r="AZ45" i="158" s="1"/>
  <c r="AZ18" i="156"/>
  <c r="AZ45" i="156" s="1"/>
  <c r="AZ18" i="157"/>
  <c r="AZ45" i="157" s="1"/>
  <c r="BL18" i="157"/>
  <c r="BL45" i="157" s="1"/>
  <c r="BL18" i="156"/>
  <c r="BL45" i="156" s="1"/>
  <c r="BL18" i="158"/>
  <c r="BL45" i="158" s="1"/>
  <c r="BL18" i="155"/>
  <c r="BL45" i="155" s="1"/>
  <c r="AS15" i="158"/>
  <c r="AS42" i="158" s="1"/>
  <c r="AS15" i="155"/>
  <c r="AS42" i="155" s="1"/>
  <c r="AS15" i="157"/>
  <c r="AS42" i="157" s="1"/>
  <c r="AS15" i="156"/>
  <c r="AS42" i="156" s="1"/>
  <c r="AT21" i="137"/>
  <c r="AT48" i="137" s="1"/>
  <c r="AT21" i="138"/>
  <c r="AT48" i="138" s="1"/>
  <c r="AT21" i="94"/>
  <c r="W21" i="154"/>
  <c r="AT21" i="95"/>
  <c r="AT21" i="136"/>
  <c r="AT21" i="118"/>
  <c r="AT48" i="118" s="1"/>
  <c r="AT21" i="135"/>
  <c r="AT21" i="119"/>
  <c r="AT48" i="119" s="1"/>
  <c r="DN27" i="157"/>
  <c r="DN54" i="157" s="1"/>
  <c r="DN27" i="158"/>
  <c r="DN54" i="158" s="1"/>
  <c r="DN27" i="155"/>
  <c r="DN54" i="155" s="1"/>
  <c r="DN27" i="156"/>
  <c r="DN54" i="156" s="1"/>
  <c r="AR23" i="158"/>
  <c r="AR50" i="158" s="1"/>
  <c r="AR23" i="156"/>
  <c r="AR50" i="156" s="1"/>
  <c r="AR23" i="155"/>
  <c r="AR50" i="155" s="1"/>
  <c r="AR23" i="157"/>
  <c r="AR50" i="157" s="1"/>
  <c r="AJ18" i="156"/>
  <c r="AJ45" i="156" s="1"/>
  <c r="AJ18" i="158"/>
  <c r="AJ45" i="158" s="1"/>
  <c r="AJ18" i="155"/>
  <c r="AJ45" i="155" s="1"/>
  <c r="AJ18" i="157"/>
  <c r="AJ45" i="157" s="1"/>
  <c r="BI12" i="155"/>
  <c r="BI39" i="155" s="1"/>
  <c r="BI12" i="157"/>
  <c r="BI39" i="157" s="1"/>
  <c r="BI12" i="158"/>
  <c r="BI39" i="158" s="1"/>
  <c r="BI12" i="156"/>
  <c r="BI39" i="156" s="1"/>
  <c r="CQ21" i="158"/>
  <c r="CQ48" i="158" s="1"/>
  <c r="CQ21" i="155"/>
  <c r="CQ48" i="155" s="1"/>
  <c r="CQ21" i="156"/>
  <c r="CQ48" i="156" s="1"/>
  <c r="CQ21" i="157"/>
  <c r="CQ48" i="157" s="1"/>
  <c r="BI18" i="155"/>
  <c r="BI45" i="155" s="1"/>
  <c r="BI18" i="156"/>
  <c r="BI45" i="156" s="1"/>
  <c r="BI18" i="157"/>
  <c r="BI45" i="157" s="1"/>
  <c r="BI18" i="158"/>
  <c r="BI45" i="158" s="1"/>
  <c r="V14" i="54"/>
  <c r="V14" i="167"/>
  <c r="V41" i="167" s="1"/>
  <c r="V14" i="139"/>
  <c r="V41" i="139" s="1"/>
  <c r="V14" i="138"/>
  <c r="V41" i="138" s="1"/>
  <c r="V14" i="134"/>
  <c r="V41" i="134" s="1"/>
  <c r="V14" i="95"/>
  <c r="V14" i="135"/>
  <c r="V14" i="136"/>
  <c r="V14" i="94"/>
  <c r="V14" i="118"/>
  <c r="V41" i="118" s="1"/>
  <c r="V14" i="137"/>
  <c r="V41" i="137" s="1"/>
  <c r="V14" i="119"/>
  <c r="V41" i="119" s="1"/>
  <c r="V14" i="133"/>
  <c r="V41" i="133" s="1"/>
  <c r="AL14" i="54"/>
  <c r="AL14" i="167"/>
  <c r="AL41" i="167" s="1"/>
  <c r="AL14" i="139"/>
  <c r="AL41" i="139" s="1"/>
  <c r="AL14" i="133"/>
  <c r="AL41" i="133" s="1"/>
  <c r="AL14" i="118"/>
  <c r="AL41" i="118" s="1"/>
  <c r="AL14" i="95"/>
  <c r="AL14" i="135"/>
  <c r="AL14" i="136"/>
  <c r="AL14" i="94"/>
  <c r="AL14" i="137"/>
  <c r="AL41" i="137" s="1"/>
  <c r="AL14" i="138"/>
  <c r="AL41" i="138" s="1"/>
  <c r="AL14" i="119"/>
  <c r="AL41" i="119" s="1"/>
  <c r="O14" i="154"/>
  <c r="AL14" i="134"/>
  <c r="AL41" i="134" s="1"/>
  <c r="Q11" i="157"/>
  <c r="Q38" i="157" s="1"/>
  <c r="Q11" i="155"/>
  <c r="Q38" i="155" s="1"/>
  <c r="Q11" i="156"/>
  <c r="Q38" i="156" s="1"/>
  <c r="Q11" i="158"/>
  <c r="Q38" i="158" s="1"/>
  <c r="V27" i="156"/>
  <c r="V54" i="156" s="1"/>
  <c r="V27" i="158"/>
  <c r="V54" i="158" s="1"/>
  <c r="V27" i="157"/>
  <c r="V54" i="157" s="1"/>
  <c r="V27" i="155"/>
  <c r="V54" i="155" s="1"/>
  <c r="DF15" i="158"/>
  <c r="DF42" i="158" s="1"/>
  <c r="DF15" i="155"/>
  <c r="DF42" i="155" s="1"/>
  <c r="DF15" i="157"/>
  <c r="DF42" i="157" s="1"/>
  <c r="DF15" i="156"/>
  <c r="DF42" i="156" s="1"/>
  <c r="AL27" i="157"/>
  <c r="AL54" i="157" s="1"/>
  <c r="AL27" i="156"/>
  <c r="AL54" i="156" s="1"/>
  <c r="AL27" i="155"/>
  <c r="AL54" i="155" s="1"/>
  <c r="AL27" i="158"/>
  <c r="AL54" i="158" s="1"/>
  <c r="B20" i="106"/>
  <c r="B47" i="106" s="1"/>
  <c r="B20" i="145"/>
  <c r="B47" i="145" s="1"/>
  <c r="B20" i="144"/>
  <c r="B47" i="144" s="1"/>
  <c r="B20" i="143"/>
  <c r="B47" i="143" s="1"/>
  <c r="AA11" i="54"/>
  <c r="AA11" i="167"/>
  <c r="AA38" i="167" s="1"/>
  <c r="AA11" i="133"/>
  <c r="AA38" i="133" s="1"/>
  <c r="AA11" i="119"/>
  <c r="AA38" i="119" s="1"/>
  <c r="AA11" i="139"/>
  <c r="AA38" i="139" s="1"/>
  <c r="AA11" i="137"/>
  <c r="AA38" i="137" s="1"/>
  <c r="AA11" i="134"/>
  <c r="AA38" i="134" s="1"/>
  <c r="AA11" i="118"/>
  <c r="AA38" i="118" s="1"/>
  <c r="AA11" i="135"/>
  <c r="AA11" i="94"/>
  <c r="AA11" i="138"/>
  <c r="AA38" i="138" s="1"/>
  <c r="AA11" i="136"/>
  <c r="AA11" i="95"/>
  <c r="D11" i="154"/>
  <c r="H29" i="167"/>
  <c r="H56" i="167" s="1"/>
  <c r="H29" i="139"/>
  <c r="H56" i="139" s="1"/>
  <c r="H29" i="138"/>
  <c r="H56" i="138" s="1"/>
  <c r="H29" i="137"/>
  <c r="H56" i="137" s="1"/>
  <c r="H29" i="134"/>
  <c r="H56" i="134" s="1"/>
  <c r="H29" i="133"/>
  <c r="H56" i="133" s="1"/>
  <c r="H29" i="118"/>
  <c r="H56" i="118" s="1"/>
  <c r="H29" i="135"/>
  <c r="H29" i="95"/>
  <c r="H29" i="146"/>
  <c r="H29" i="119"/>
  <c r="H56" i="119" s="1"/>
  <c r="H29" i="94"/>
  <c r="H29" i="136"/>
  <c r="AG9" i="167"/>
  <c r="AG36" i="167" s="1"/>
  <c r="AG9" i="139"/>
  <c r="AG36" i="139" s="1"/>
  <c r="AG9" i="134"/>
  <c r="AG36" i="134" s="1"/>
  <c r="AG9" i="133"/>
  <c r="AG36" i="133" s="1"/>
  <c r="AG9" i="138"/>
  <c r="AG36" i="138" s="1"/>
  <c r="AG9" i="94"/>
  <c r="AG9" i="119"/>
  <c r="AG36" i="119" s="1"/>
  <c r="AG9" i="95"/>
  <c r="J9" i="154"/>
  <c r="AG9" i="137"/>
  <c r="AG36" i="137" s="1"/>
  <c r="AG9" i="118"/>
  <c r="AG36" i="118" s="1"/>
  <c r="AG9" i="135"/>
  <c r="AG9" i="136"/>
  <c r="J9" i="167"/>
  <c r="J36" i="167" s="1"/>
  <c r="J9" i="139"/>
  <c r="J36" i="139" s="1"/>
  <c r="J9" i="137"/>
  <c r="J36" i="137" s="1"/>
  <c r="J9" i="119"/>
  <c r="J36" i="119" s="1"/>
  <c r="J9" i="134"/>
  <c r="J36" i="134" s="1"/>
  <c r="J9" i="118"/>
  <c r="J36" i="118" s="1"/>
  <c r="J9" i="133"/>
  <c r="J36" i="133" s="1"/>
  <c r="J9" i="135"/>
  <c r="J9" i="138"/>
  <c r="J36" i="138" s="1"/>
  <c r="J9" i="146"/>
  <c r="J9" i="95"/>
  <c r="J9" i="136"/>
  <c r="J9" i="94"/>
  <c r="AA14" i="54"/>
  <c r="AA14" i="134"/>
  <c r="AA41" i="134" s="1"/>
  <c r="AA14" i="133"/>
  <c r="AA41" i="133" s="1"/>
  <c r="AA14" i="137"/>
  <c r="AA41" i="137" s="1"/>
  <c r="AA14" i="118"/>
  <c r="AA41" i="118" s="1"/>
  <c r="AA14" i="119"/>
  <c r="AA41" i="119" s="1"/>
  <c r="AA14" i="139"/>
  <c r="AA41" i="139" s="1"/>
  <c r="AA14" i="136"/>
  <c r="AA14" i="167"/>
  <c r="AA41" i="167" s="1"/>
  <c r="AA14" i="135"/>
  <c r="AA14" i="95"/>
  <c r="AA14" i="94"/>
  <c r="AA14" i="138"/>
  <c r="AA41" i="138" s="1"/>
  <c r="D14" i="154"/>
  <c r="AJ11" i="54"/>
  <c r="AJ11" i="167"/>
  <c r="AJ38" i="167" s="1"/>
  <c r="AJ11" i="139"/>
  <c r="AJ38" i="139" s="1"/>
  <c r="AJ11" i="134"/>
  <c r="AJ38" i="134" s="1"/>
  <c r="AJ11" i="133"/>
  <c r="AJ38" i="133" s="1"/>
  <c r="AJ11" i="138"/>
  <c r="AJ38" i="138" s="1"/>
  <c r="AJ11" i="119"/>
  <c r="AJ38" i="119" s="1"/>
  <c r="AJ11" i="95"/>
  <c r="AJ11" i="135"/>
  <c r="AJ11" i="136"/>
  <c r="AJ11" i="94"/>
  <c r="AJ11" i="118"/>
  <c r="AJ38" i="118" s="1"/>
  <c r="M11" i="154"/>
  <c r="AJ11" i="137"/>
  <c r="AJ38" i="137" s="1"/>
  <c r="N25" i="167"/>
  <c r="N52" i="167" s="1"/>
  <c r="N25" i="139"/>
  <c r="N52" i="139" s="1"/>
  <c r="N25" i="134"/>
  <c r="N52" i="134" s="1"/>
  <c r="N25" i="137"/>
  <c r="N52" i="137" s="1"/>
  <c r="N25" i="133"/>
  <c r="N52" i="133" s="1"/>
  <c r="N25" i="119"/>
  <c r="N52" i="119" s="1"/>
  <c r="N25" i="94"/>
  <c r="N25" i="95"/>
  <c r="N25" i="138"/>
  <c r="N52" i="138" s="1"/>
  <c r="N25" i="118"/>
  <c r="N52" i="118" s="1"/>
  <c r="N25" i="136"/>
  <c r="N25" i="135"/>
  <c r="AB9" i="139"/>
  <c r="AB36" i="139" s="1"/>
  <c r="AB9" i="167"/>
  <c r="AB36" i="167" s="1"/>
  <c r="AB9" i="134"/>
  <c r="AB36" i="134" s="1"/>
  <c r="AB9" i="137"/>
  <c r="AB36" i="137" s="1"/>
  <c r="AB9" i="118"/>
  <c r="AB36" i="118" s="1"/>
  <c r="AB9" i="138"/>
  <c r="AB36" i="138" s="1"/>
  <c r="AB9" i="136"/>
  <c r="AB9" i="95"/>
  <c r="AB9" i="94"/>
  <c r="AB9" i="119"/>
  <c r="AB36" i="119" s="1"/>
  <c r="E9" i="154"/>
  <c r="AB9" i="135"/>
  <c r="AB9" i="133"/>
  <c r="AB36" i="133" s="1"/>
  <c r="M25" i="167"/>
  <c r="M52" i="167" s="1"/>
  <c r="M25" i="139"/>
  <c r="M52" i="139" s="1"/>
  <c r="M25" i="133"/>
  <c r="M52" i="133" s="1"/>
  <c r="M25" i="95"/>
  <c r="M25" i="135"/>
  <c r="M25" i="136"/>
  <c r="M25" i="94"/>
  <c r="M25" i="137"/>
  <c r="M52" i="137" s="1"/>
  <c r="M25" i="134"/>
  <c r="M52" i="134" s="1"/>
  <c r="M25" i="138"/>
  <c r="M52" i="138" s="1"/>
  <c r="M25" i="119"/>
  <c r="M52" i="119" s="1"/>
  <c r="M25" i="118"/>
  <c r="M52" i="118" s="1"/>
  <c r="AM17" i="54"/>
  <c r="AM17" i="167"/>
  <c r="AM44" i="167" s="1"/>
  <c r="AM17" i="133"/>
  <c r="AM44" i="133" s="1"/>
  <c r="AM17" i="138"/>
  <c r="AM44" i="138" s="1"/>
  <c r="AM17" i="119"/>
  <c r="AM44" i="119" s="1"/>
  <c r="AM17" i="139"/>
  <c r="AM44" i="139" s="1"/>
  <c r="AM17" i="137"/>
  <c r="AM44" i="137" s="1"/>
  <c r="AM17" i="134"/>
  <c r="AM44" i="134" s="1"/>
  <c r="AM17" i="136"/>
  <c r="AM17" i="95"/>
  <c r="P17" i="154"/>
  <c r="AM17" i="118"/>
  <c r="AM44" i="118" s="1"/>
  <c r="AM17" i="94"/>
  <c r="AM17" i="135"/>
  <c r="V9" i="167"/>
  <c r="V36" i="167" s="1"/>
  <c r="V9" i="139"/>
  <c r="V36" i="139" s="1"/>
  <c r="V9" i="134"/>
  <c r="V36" i="134" s="1"/>
  <c r="V9" i="133"/>
  <c r="V36" i="133" s="1"/>
  <c r="V9" i="95"/>
  <c r="V9" i="135"/>
  <c r="V9" i="136"/>
  <c r="V9" i="138"/>
  <c r="V36" i="138" s="1"/>
  <c r="V9" i="119"/>
  <c r="V36" i="119" s="1"/>
  <c r="V9" i="94"/>
  <c r="V9" i="137"/>
  <c r="V36" i="137" s="1"/>
  <c r="V9" i="118"/>
  <c r="V36" i="118" s="1"/>
  <c r="N11" i="54"/>
  <c r="N11" i="139"/>
  <c r="N38" i="139" s="1"/>
  <c r="N11" i="138"/>
  <c r="N38" i="138" s="1"/>
  <c r="N11" i="137"/>
  <c r="N38" i="137" s="1"/>
  <c r="N11" i="119"/>
  <c r="N38" i="119" s="1"/>
  <c r="N11" i="167"/>
  <c r="N38" i="167" s="1"/>
  <c r="N11" i="133"/>
  <c r="N38" i="133" s="1"/>
  <c r="N11" i="118"/>
  <c r="N38" i="118" s="1"/>
  <c r="N11" i="94"/>
  <c r="N11" i="136"/>
  <c r="N11" i="135"/>
  <c r="N11" i="134"/>
  <c r="N38" i="134" s="1"/>
  <c r="N11" i="95"/>
  <c r="AX27" i="138"/>
  <c r="AX54" i="138" s="1"/>
  <c r="AX27" i="118"/>
  <c r="AX54" i="118" s="1"/>
  <c r="AX27" i="136"/>
  <c r="AX27" i="95"/>
  <c r="AA27" i="154"/>
  <c r="AX27" i="135"/>
  <c r="AX27" i="119"/>
  <c r="AX54" i="119" s="1"/>
  <c r="AX27" i="94"/>
  <c r="AX27" i="137"/>
  <c r="AX54" i="137" s="1"/>
  <c r="AQ27" i="118"/>
  <c r="AQ54" i="118" s="1"/>
  <c r="AQ27" i="137"/>
  <c r="AQ54" i="137" s="1"/>
  <c r="AQ27" i="138"/>
  <c r="AQ54" i="138" s="1"/>
  <c r="AQ27" i="135"/>
  <c r="AQ27" i="136"/>
  <c r="T27" i="154"/>
  <c r="AQ27" i="119"/>
  <c r="AQ54" i="119" s="1"/>
  <c r="AQ27" i="95"/>
  <c r="AQ27" i="94"/>
  <c r="DA15" i="156"/>
  <c r="DA42" i="156" s="1"/>
  <c r="DA15" i="155"/>
  <c r="DA42" i="155" s="1"/>
  <c r="DA15" i="157"/>
  <c r="DA42" i="157" s="1"/>
  <c r="DA15" i="158"/>
  <c r="DA42" i="158" s="1"/>
  <c r="CO12" i="157"/>
  <c r="CO39" i="157" s="1"/>
  <c r="CO12" i="156"/>
  <c r="CO39" i="156" s="1"/>
  <c r="CO12" i="158"/>
  <c r="CO39" i="158" s="1"/>
  <c r="CO12" i="155"/>
  <c r="CO39" i="155" s="1"/>
  <c r="BE12" i="155"/>
  <c r="BE39" i="155" s="1"/>
  <c r="BE12" i="158"/>
  <c r="BE39" i="158" s="1"/>
  <c r="BE12" i="157"/>
  <c r="BE39" i="157" s="1"/>
  <c r="BE12" i="156"/>
  <c r="BE39" i="156" s="1"/>
  <c r="DG25" i="156"/>
  <c r="DG52" i="156" s="1"/>
  <c r="DG25" i="158"/>
  <c r="DG52" i="158" s="1"/>
  <c r="DG25" i="155"/>
  <c r="DG52" i="155" s="1"/>
  <c r="DG25" i="157"/>
  <c r="DG52" i="157" s="1"/>
  <c r="CR25" i="158"/>
  <c r="CR52" i="158" s="1"/>
  <c r="CR25" i="157"/>
  <c r="CR52" i="157" s="1"/>
  <c r="CR25" i="155"/>
  <c r="CR52" i="155" s="1"/>
  <c r="CR25" i="156"/>
  <c r="CR52" i="156" s="1"/>
  <c r="DD12" i="156"/>
  <c r="DD39" i="156" s="1"/>
  <c r="DD12" i="158"/>
  <c r="DD39" i="158" s="1"/>
  <c r="DD12" i="157"/>
  <c r="DD39" i="157" s="1"/>
  <c r="DD12" i="155"/>
  <c r="DD39" i="155" s="1"/>
  <c r="CR29" i="156"/>
  <c r="CR56" i="156" s="1"/>
  <c r="CR29" i="158"/>
  <c r="CR56" i="158" s="1"/>
  <c r="CR29" i="155"/>
  <c r="CR56" i="155" s="1"/>
  <c r="CR29" i="157"/>
  <c r="CR56" i="157" s="1"/>
  <c r="CR27" i="155"/>
  <c r="CR54" i="155" s="1"/>
  <c r="CR27" i="156"/>
  <c r="CR54" i="156" s="1"/>
  <c r="CR27" i="157"/>
  <c r="CR54" i="157" s="1"/>
  <c r="CR27" i="158"/>
  <c r="CR54" i="158" s="1"/>
  <c r="AQ21" i="95"/>
  <c r="AQ21" i="135"/>
  <c r="AQ21" i="136"/>
  <c r="AQ21" i="94"/>
  <c r="T21" i="154"/>
  <c r="AQ21" i="118"/>
  <c r="AQ48" i="118" s="1"/>
  <c r="AQ21" i="119"/>
  <c r="AQ48" i="119" s="1"/>
  <c r="AQ21" i="138"/>
  <c r="AQ48" i="138" s="1"/>
  <c r="AQ21" i="137"/>
  <c r="AQ48" i="137" s="1"/>
  <c r="AU18" i="157"/>
  <c r="AU45" i="157" s="1"/>
  <c r="AU18" i="155"/>
  <c r="AU45" i="155" s="1"/>
  <c r="AU18" i="158"/>
  <c r="AU45" i="158" s="1"/>
  <c r="AU18" i="156"/>
  <c r="AU45" i="156" s="1"/>
  <c r="AY15" i="157"/>
  <c r="AY42" i="157" s="1"/>
  <c r="AY15" i="155"/>
  <c r="AY42" i="155" s="1"/>
  <c r="AY15" i="156"/>
  <c r="AY42" i="156" s="1"/>
  <c r="AY15" i="158"/>
  <c r="AY42" i="158" s="1"/>
  <c r="Y18" i="155"/>
  <c r="Y45" i="155" s="1"/>
  <c r="Y18" i="158"/>
  <c r="Y45" i="158" s="1"/>
  <c r="Y18" i="157"/>
  <c r="Y45" i="157" s="1"/>
  <c r="Y18" i="156"/>
  <c r="Y45" i="156" s="1"/>
  <c r="AZ15" i="156"/>
  <c r="AZ42" i="156" s="1"/>
  <c r="AZ15" i="155"/>
  <c r="AZ42" i="155" s="1"/>
  <c r="AZ15" i="157"/>
  <c r="AZ42" i="157" s="1"/>
  <c r="AZ15" i="158"/>
  <c r="AZ42" i="158" s="1"/>
  <c r="AV12" i="138"/>
  <c r="AV39" i="138" s="1"/>
  <c r="AV12" i="137"/>
  <c r="AV39" i="137" s="1"/>
  <c r="AV12" i="119"/>
  <c r="AV39" i="119" s="1"/>
  <c r="AV12" i="94"/>
  <c r="AV12" i="95"/>
  <c r="AV12" i="136"/>
  <c r="Y12" i="154"/>
  <c r="AV12" i="135"/>
  <c r="AV12" i="118"/>
  <c r="AV39" i="118" s="1"/>
  <c r="BV21" i="158"/>
  <c r="BV48" i="158" s="1"/>
  <c r="BV21" i="155"/>
  <c r="BV48" i="155" s="1"/>
  <c r="BV21" i="157"/>
  <c r="BV48" i="157" s="1"/>
  <c r="BV21" i="156"/>
  <c r="BV48" i="156" s="1"/>
  <c r="BF23" i="155"/>
  <c r="BF50" i="155" s="1"/>
  <c r="BF23" i="157"/>
  <c r="BF50" i="157" s="1"/>
  <c r="BF23" i="158"/>
  <c r="BF50" i="158" s="1"/>
  <c r="BF23" i="156"/>
  <c r="BF50" i="156" s="1"/>
  <c r="CJ18" i="157"/>
  <c r="CJ45" i="157" s="1"/>
  <c r="CJ18" i="158"/>
  <c r="CJ45" i="158" s="1"/>
  <c r="CJ18" i="155"/>
  <c r="CJ45" i="155" s="1"/>
  <c r="CJ18" i="156"/>
  <c r="CJ45" i="156" s="1"/>
  <c r="AJ27" i="158"/>
  <c r="AJ54" i="158" s="1"/>
  <c r="AJ27" i="155"/>
  <c r="AJ54" i="155" s="1"/>
  <c r="AJ27" i="156"/>
  <c r="AJ54" i="156" s="1"/>
  <c r="AJ27" i="157"/>
  <c r="AJ54" i="157" s="1"/>
  <c r="BO25" i="158"/>
  <c r="BO52" i="158" s="1"/>
  <c r="BO25" i="155"/>
  <c r="BO52" i="155" s="1"/>
  <c r="BO25" i="156"/>
  <c r="BO52" i="156" s="1"/>
  <c r="BO25" i="157"/>
  <c r="BO52" i="157" s="1"/>
  <c r="CS12" i="155"/>
  <c r="CS39" i="155" s="1"/>
  <c r="CS12" i="156"/>
  <c r="CS39" i="156" s="1"/>
  <c r="CS12" i="157"/>
  <c r="CS39" i="157" s="1"/>
  <c r="CS12" i="158"/>
  <c r="CS39" i="158" s="1"/>
  <c r="CL21" i="157"/>
  <c r="CL48" i="157" s="1"/>
  <c r="CL21" i="156"/>
  <c r="CL48" i="156" s="1"/>
  <c r="CL21" i="155"/>
  <c r="CL48" i="155" s="1"/>
  <c r="CL21" i="158"/>
  <c r="CL48" i="158" s="1"/>
  <c r="G24" i="54"/>
  <c r="G9" i="167"/>
  <c r="G36" i="167" s="1"/>
  <c r="G9" i="133"/>
  <c r="G36" i="133" s="1"/>
  <c r="G9" i="139"/>
  <c r="G36" i="139" s="1"/>
  <c r="G9" i="134"/>
  <c r="G36" i="134" s="1"/>
  <c r="G9" i="119"/>
  <c r="G36" i="119" s="1"/>
  <c r="G9" i="137"/>
  <c r="G36" i="137" s="1"/>
  <c r="G9" i="118"/>
  <c r="G36" i="118" s="1"/>
  <c r="G9" i="94"/>
  <c r="G9" i="138"/>
  <c r="G36" i="138" s="1"/>
  <c r="G9" i="95"/>
  <c r="G9" i="135"/>
  <c r="G9" i="136"/>
  <c r="G9" i="146"/>
  <c r="BX12" i="157"/>
  <c r="BX39" i="157" s="1"/>
  <c r="BX12" i="156"/>
  <c r="BX39" i="156" s="1"/>
  <c r="BX12" i="158"/>
  <c r="BX39" i="158" s="1"/>
  <c r="BX12" i="155"/>
  <c r="BX39" i="155" s="1"/>
  <c r="DN15" i="158"/>
  <c r="DN42" i="158" s="1"/>
  <c r="DN15" i="155"/>
  <c r="DN42" i="155" s="1"/>
  <c r="DN15" i="157"/>
  <c r="DN42" i="157" s="1"/>
  <c r="DN15" i="156"/>
  <c r="DN42" i="156" s="1"/>
  <c r="CC25" i="155"/>
  <c r="CC52" i="155" s="1"/>
  <c r="CC25" i="157"/>
  <c r="CC52" i="157" s="1"/>
  <c r="CC25" i="158"/>
  <c r="CC52" i="158" s="1"/>
  <c r="CC25" i="156"/>
  <c r="CC52" i="156" s="1"/>
  <c r="CC15" i="155"/>
  <c r="CC42" i="155" s="1"/>
  <c r="CC15" i="157"/>
  <c r="CC42" i="157" s="1"/>
  <c r="CC15" i="156"/>
  <c r="CC42" i="156" s="1"/>
  <c r="CC15" i="158"/>
  <c r="CC42" i="158" s="1"/>
  <c r="BW25" i="156"/>
  <c r="BW52" i="156" s="1"/>
  <c r="BW25" i="158"/>
  <c r="BW52" i="158" s="1"/>
  <c r="BW25" i="155"/>
  <c r="BW52" i="155" s="1"/>
  <c r="BW25" i="157"/>
  <c r="BW52" i="157" s="1"/>
  <c r="CM18" i="156"/>
  <c r="CM45" i="156" s="1"/>
  <c r="CM18" i="158"/>
  <c r="CM45" i="158" s="1"/>
  <c r="CM18" i="155"/>
  <c r="CM45" i="155" s="1"/>
  <c r="CM18" i="157"/>
  <c r="CM45" i="157" s="1"/>
  <c r="DO29" i="155"/>
  <c r="DO56" i="155" s="1"/>
  <c r="DO29" i="158"/>
  <c r="DO56" i="158" s="1"/>
  <c r="DO29" i="156"/>
  <c r="DO56" i="156" s="1"/>
  <c r="DO29" i="157"/>
  <c r="DO56" i="157" s="1"/>
  <c r="X20" i="157"/>
  <c r="X47" i="157" s="1"/>
  <c r="X20" i="156"/>
  <c r="X47" i="156" s="1"/>
  <c r="X20" i="155"/>
  <c r="X47" i="155" s="1"/>
  <c r="X20" i="158"/>
  <c r="X47" i="158" s="1"/>
  <c r="BL15" i="156"/>
  <c r="BL42" i="156" s="1"/>
  <c r="BL15" i="158"/>
  <c r="BL42" i="158" s="1"/>
  <c r="BL15" i="157"/>
  <c r="BL42" i="157" s="1"/>
  <c r="BL15" i="155"/>
  <c r="BL42" i="155" s="1"/>
  <c r="T14" i="158"/>
  <c r="T41" i="158" s="1"/>
  <c r="T14" i="155"/>
  <c r="T41" i="155" s="1"/>
  <c r="T14" i="157"/>
  <c r="T41" i="157" s="1"/>
  <c r="T14" i="156"/>
  <c r="T41" i="156" s="1"/>
  <c r="Z11" i="155"/>
  <c r="Z38" i="155" s="1"/>
  <c r="Z11" i="157"/>
  <c r="Z38" i="157" s="1"/>
  <c r="Z11" i="158"/>
  <c r="Z38" i="158" s="1"/>
  <c r="Z11" i="156"/>
  <c r="Z38" i="156" s="1"/>
  <c r="N17" i="54"/>
  <c r="N17" i="167"/>
  <c r="N44" i="167" s="1"/>
  <c r="N17" i="139"/>
  <c r="N44" i="139" s="1"/>
  <c r="N17" i="133"/>
  <c r="N44" i="133" s="1"/>
  <c r="N17" i="138"/>
  <c r="N44" i="138" s="1"/>
  <c r="N17" i="134"/>
  <c r="N44" i="134" s="1"/>
  <c r="N17" i="118"/>
  <c r="N44" i="118" s="1"/>
  <c r="N17" i="135"/>
  <c r="N17" i="137"/>
  <c r="N44" i="137" s="1"/>
  <c r="N17" i="95"/>
  <c r="N17" i="94"/>
  <c r="N17" i="136"/>
  <c r="N17" i="119"/>
  <c r="N44" i="119" s="1"/>
  <c r="BX29" i="155"/>
  <c r="BX56" i="155" s="1"/>
  <c r="BX29" i="156"/>
  <c r="BX56" i="156" s="1"/>
  <c r="BX29" i="158"/>
  <c r="BX56" i="158" s="1"/>
  <c r="BX29" i="157"/>
  <c r="BX56" i="157" s="1"/>
  <c r="Z17" i="54"/>
  <c r="Z17" i="167"/>
  <c r="Z44" i="167" s="1"/>
  <c r="Z17" i="138"/>
  <c r="Z44" i="138" s="1"/>
  <c r="Z17" i="133"/>
  <c r="Z44" i="133" s="1"/>
  <c r="Z17" i="95"/>
  <c r="Z17" i="139"/>
  <c r="Z44" i="139" s="1"/>
  <c r="Z17" i="94"/>
  <c r="Z17" i="119"/>
  <c r="Z44" i="119" s="1"/>
  <c r="Z17" i="134"/>
  <c r="Z44" i="134" s="1"/>
  <c r="Z17" i="118"/>
  <c r="Z44" i="118" s="1"/>
  <c r="Z17" i="136"/>
  <c r="Z17" i="137"/>
  <c r="Z44" i="137" s="1"/>
  <c r="Z17" i="135"/>
  <c r="C17" i="154"/>
  <c r="G28" i="54"/>
  <c r="AO17" i="54"/>
  <c r="AO17" i="167"/>
  <c r="AO44" i="167" s="1"/>
  <c r="AO17" i="133"/>
  <c r="AO44" i="133" s="1"/>
  <c r="AO17" i="119"/>
  <c r="AO44" i="119" s="1"/>
  <c r="AO17" i="135"/>
  <c r="R17" i="154"/>
  <c r="AO17" i="139"/>
  <c r="AO44" i="139" s="1"/>
  <c r="AO17" i="134"/>
  <c r="AO44" i="134" s="1"/>
  <c r="AO17" i="118"/>
  <c r="AO44" i="118" s="1"/>
  <c r="AO17" i="137"/>
  <c r="AO44" i="137" s="1"/>
  <c r="AO17" i="136"/>
  <c r="AO17" i="95"/>
  <c r="AO17" i="94"/>
  <c r="AO17" i="138"/>
  <c r="AO44" i="138" s="1"/>
  <c r="J14" i="54"/>
  <c r="J14" i="167"/>
  <c r="J41" i="167" s="1"/>
  <c r="J14" i="139"/>
  <c r="J41" i="139" s="1"/>
  <c r="J14" i="133"/>
  <c r="J41" i="133" s="1"/>
  <c r="J14" i="118"/>
  <c r="J41" i="118" s="1"/>
  <c r="J14" i="134"/>
  <c r="J41" i="134" s="1"/>
  <c r="J14" i="137"/>
  <c r="J41" i="137" s="1"/>
  <c r="J14" i="136"/>
  <c r="J14" i="138"/>
  <c r="J41" i="138" s="1"/>
  <c r="J14" i="119"/>
  <c r="J41" i="119" s="1"/>
  <c r="J14" i="95"/>
  <c r="J14" i="135"/>
  <c r="J14" i="94"/>
  <c r="J14" i="146"/>
  <c r="AA9" i="167"/>
  <c r="AA36" i="167" s="1"/>
  <c r="AA9" i="134"/>
  <c r="AA36" i="134" s="1"/>
  <c r="AA9" i="133"/>
  <c r="AA36" i="133" s="1"/>
  <c r="AA9" i="138"/>
  <c r="AA36" i="138" s="1"/>
  <c r="AA9" i="139"/>
  <c r="AA36" i="139" s="1"/>
  <c r="AA9" i="95"/>
  <c r="AA9" i="135"/>
  <c r="AA9" i="136"/>
  <c r="AA9" i="94"/>
  <c r="AA9" i="118"/>
  <c r="AA36" i="118" s="1"/>
  <c r="D9" i="154"/>
  <c r="AA9" i="137"/>
  <c r="AA36" i="137" s="1"/>
  <c r="AA9" i="119"/>
  <c r="AA36" i="119" s="1"/>
  <c r="T17" i="54"/>
  <c r="T17" i="139"/>
  <c r="T44" i="139" s="1"/>
  <c r="T17" i="119"/>
  <c r="T44" i="119" s="1"/>
  <c r="T17" i="136"/>
  <c r="T17" i="138"/>
  <c r="T44" i="138" s="1"/>
  <c r="T17" i="94"/>
  <c r="T17" i="167"/>
  <c r="T44" i="167" s="1"/>
  <c r="T17" i="137"/>
  <c r="T44" i="137" s="1"/>
  <c r="T17" i="118"/>
  <c r="T44" i="118" s="1"/>
  <c r="T17" i="135"/>
  <c r="T17" i="134"/>
  <c r="T44" i="134" s="1"/>
  <c r="T17" i="133"/>
  <c r="T44" i="133" s="1"/>
  <c r="T17" i="95"/>
  <c r="U9" i="167"/>
  <c r="U36" i="167" s="1"/>
  <c r="U9" i="134"/>
  <c r="U36" i="134" s="1"/>
  <c r="U9" i="139"/>
  <c r="U36" i="139" s="1"/>
  <c r="U9" i="138"/>
  <c r="U36" i="138" s="1"/>
  <c r="U9" i="137"/>
  <c r="U36" i="137" s="1"/>
  <c r="U9" i="133"/>
  <c r="U36" i="133" s="1"/>
  <c r="U9" i="135"/>
  <c r="U9" i="119"/>
  <c r="U36" i="119" s="1"/>
  <c r="U9" i="95"/>
  <c r="U9" i="94"/>
  <c r="U9" i="118"/>
  <c r="U36" i="118" s="1"/>
  <c r="U9" i="136"/>
  <c r="D20" i="54"/>
  <c r="D20" i="167"/>
  <c r="D47" i="167" s="1"/>
  <c r="D20" i="139"/>
  <c r="D47" i="139" s="1"/>
  <c r="D20" i="138"/>
  <c r="D47" i="138" s="1"/>
  <c r="D20" i="134"/>
  <c r="D47" i="134" s="1"/>
  <c r="D20" i="146"/>
  <c r="D20" i="94"/>
  <c r="D20" i="118"/>
  <c r="D47" i="118" s="1"/>
  <c r="D20" i="137"/>
  <c r="D47" i="137" s="1"/>
  <c r="D20" i="95"/>
  <c r="D20" i="133"/>
  <c r="D47" i="133" s="1"/>
  <c r="D20" i="136"/>
  <c r="D20" i="119"/>
  <c r="D47" i="119" s="1"/>
  <c r="D20" i="135"/>
  <c r="E9" i="134"/>
  <c r="E36" i="134" s="1"/>
  <c r="E9" i="167"/>
  <c r="E36" i="167" s="1"/>
  <c r="E9" i="138"/>
  <c r="E36" i="138" s="1"/>
  <c r="E9" i="137"/>
  <c r="E36" i="137" s="1"/>
  <c r="E9" i="146"/>
  <c r="E9" i="95"/>
  <c r="E9" i="139"/>
  <c r="E36" i="139" s="1"/>
  <c r="E9" i="94"/>
  <c r="E9" i="133"/>
  <c r="E36" i="133" s="1"/>
  <c r="E9" i="135"/>
  <c r="E9" i="118"/>
  <c r="E36" i="118" s="1"/>
  <c r="E9" i="136"/>
  <c r="E9" i="119"/>
  <c r="E36" i="119" s="1"/>
  <c r="M23" i="167"/>
  <c r="M50" i="167" s="1"/>
  <c r="M23" i="133"/>
  <c r="M50" i="133" s="1"/>
  <c r="M23" i="134"/>
  <c r="M50" i="134" s="1"/>
  <c r="M23" i="139"/>
  <c r="M50" i="139" s="1"/>
  <c r="M23" i="135"/>
  <c r="M23" i="94"/>
  <c r="M23" i="138"/>
  <c r="M50" i="138" s="1"/>
  <c r="M23" i="119"/>
  <c r="M50" i="119" s="1"/>
  <c r="M23" i="137"/>
  <c r="M50" i="137" s="1"/>
  <c r="M23" i="118"/>
  <c r="M50" i="118" s="1"/>
  <c r="M23" i="95"/>
  <c r="M23" i="136"/>
  <c r="AM9" i="167"/>
  <c r="AM36" i="167" s="1"/>
  <c r="AM9" i="139"/>
  <c r="AM36" i="139" s="1"/>
  <c r="AM9" i="138"/>
  <c r="AM36" i="138" s="1"/>
  <c r="AM9" i="134"/>
  <c r="AM36" i="134" s="1"/>
  <c r="AM9" i="118"/>
  <c r="AM36" i="118" s="1"/>
  <c r="AM9" i="135"/>
  <c r="AM9" i="133"/>
  <c r="AM36" i="133" s="1"/>
  <c r="AM9" i="95"/>
  <c r="AM9" i="119"/>
  <c r="AM36" i="119" s="1"/>
  <c r="AM9" i="94"/>
  <c r="AM9" i="136"/>
  <c r="P9" i="154"/>
  <c r="AM9" i="137"/>
  <c r="AM36" i="137" s="1"/>
  <c r="AE29" i="133"/>
  <c r="AE56" i="133" s="1"/>
  <c r="AE29" i="167"/>
  <c r="AE56" i="167" s="1"/>
  <c r="AE29" i="138"/>
  <c r="AE56" i="138" s="1"/>
  <c r="AE29" i="137"/>
  <c r="AE56" i="137" s="1"/>
  <c r="AE29" i="95"/>
  <c r="AE29" i="135"/>
  <c r="AE29" i="136"/>
  <c r="AE29" i="94"/>
  <c r="AE29" i="139"/>
  <c r="AE56" i="139" s="1"/>
  <c r="AE29" i="118"/>
  <c r="AE56" i="118" s="1"/>
  <c r="AE29" i="119"/>
  <c r="AE56" i="119" s="1"/>
  <c r="H29" i="154"/>
  <c r="AE29" i="134"/>
  <c r="AE56" i="134" s="1"/>
  <c r="AP29" i="137"/>
  <c r="AP56" i="137" s="1"/>
  <c r="AP29" i="95"/>
  <c r="AP29" i="136"/>
  <c r="S29" i="154"/>
  <c r="AP29" i="135"/>
  <c r="AP29" i="138"/>
  <c r="AP56" i="138" s="1"/>
  <c r="AP29" i="119"/>
  <c r="AP56" i="119" s="1"/>
  <c r="AP29" i="94"/>
  <c r="AP29" i="118"/>
  <c r="AP56" i="118" s="1"/>
  <c r="AX25" i="118"/>
  <c r="AX52" i="118" s="1"/>
  <c r="AX25" i="138"/>
  <c r="AX52" i="138" s="1"/>
  <c r="AX25" i="94"/>
  <c r="AX25" i="95"/>
  <c r="AA25" i="154"/>
  <c r="AX25" i="119"/>
  <c r="AX52" i="119" s="1"/>
  <c r="AX25" i="135"/>
  <c r="AX25" i="137"/>
  <c r="AX52" i="137" s="1"/>
  <c r="AX25" i="136"/>
  <c r="AQ25" i="138"/>
  <c r="AQ52" i="138" s="1"/>
  <c r="AQ25" i="137"/>
  <c r="AQ52" i="137" s="1"/>
  <c r="AQ25" i="136"/>
  <c r="T25" i="154"/>
  <c r="AQ25" i="118"/>
  <c r="AQ52" i="118" s="1"/>
  <c r="AQ25" i="95"/>
  <c r="AQ25" i="135"/>
  <c r="AQ25" i="119"/>
  <c r="AQ52" i="119" s="1"/>
  <c r="AQ25" i="94"/>
  <c r="X12" i="167"/>
  <c r="X39" i="167" s="1"/>
  <c r="X12" i="139"/>
  <c r="X39" i="139" s="1"/>
  <c r="X12" i="133"/>
  <c r="X39" i="133" s="1"/>
  <c r="X12" i="138"/>
  <c r="X39" i="138" s="1"/>
  <c r="X12" i="135"/>
  <c r="X12" i="137"/>
  <c r="X39" i="137" s="1"/>
  <c r="X12" i="95"/>
  <c r="X12" i="94"/>
  <c r="X12" i="118"/>
  <c r="X39" i="118" s="1"/>
  <c r="X12" i="134"/>
  <c r="X39" i="134" s="1"/>
  <c r="X12" i="119"/>
  <c r="X39" i="119" s="1"/>
  <c r="X12" i="136"/>
  <c r="AN15" i="139"/>
  <c r="AN42" i="139" s="1"/>
  <c r="AN15" i="138"/>
  <c r="AN42" i="138" s="1"/>
  <c r="AN15" i="133"/>
  <c r="AN42" i="133" s="1"/>
  <c r="AN15" i="137"/>
  <c r="AN42" i="137" s="1"/>
  <c r="AN15" i="94"/>
  <c r="AN15" i="134"/>
  <c r="AN42" i="134" s="1"/>
  <c r="AN15" i="119"/>
  <c r="AN42" i="119" s="1"/>
  <c r="AN15" i="118"/>
  <c r="AN42" i="118" s="1"/>
  <c r="AN15" i="95"/>
  <c r="AN15" i="135"/>
  <c r="Q15" i="154"/>
  <c r="AN15" i="167"/>
  <c r="AN42" i="167" s="1"/>
  <c r="AN15" i="136"/>
  <c r="AY12" i="135"/>
  <c r="AY12" i="119"/>
  <c r="AY39" i="119" s="1"/>
  <c r="AB12" i="154"/>
  <c r="AY12" i="138"/>
  <c r="AY39" i="138" s="1"/>
  <c r="AY12" i="95"/>
  <c r="AY12" i="137"/>
  <c r="AY39" i="137" s="1"/>
  <c r="AY12" i="94"/>
  <c r="AY12" i="136"/>
  <c r="AY12" i="118"/>
  <c r="AY39" i="118" s="1"/>
  <c r="BF25" i="156"/>
  <c r="BF52" i="156" s="1"/>
  <c r="BF25" i="158"/>
  <c r="BF52" i="158" s="1"/>
  <c r="BF25" i="157"/>
  <c r="BF52" i="157" s="1"/>
  <c r="BF25" i="155"/>
  <c r="BF52" i="155" s="1"/>
  <c r="DS18" i="158"/>
  <c r="DS45" i="158" s="1"/>
  <c r="DS18" i="156"/>
  <c r="DS45" i="156" s="1"/>
  <c r="DS18" i="155"/>
  <c r="DS45" i="155" s="1"/>
  <c r="DS18" i="157"/>
  <c r="DS45" i="157" s="1"/>
  <c r="BU27" i="156"/>
  <c r="BU54" i="156" s="1"/>
  <c r="BU27" i="158"/>
  <c r="BU54" i="158" s="1"/>
  <c r="BU27" i="157"/>
  <c r="BU54" i="157" s="1"/>
  <c r="BU27" i="155"/>
  <c r="BU54" i="155" s="1"/>
  <c r="AU12" i="158"/>
  <c r="AU39" i="158" s="1"/>
  <c r="AU12" i="155"/>
  <c r="AU39" i="155" s="1"/>
  <c r="AU12" i="156"/>
  <c r="AU39" i="156" s="1"/>
  <c r="AU12" i="157"/>
  <c r="AU39" i="157" s="1"/>
  <c r="DP15" i="156"/>
  <c r="DP42" i="156" s="1"/>
  <c r="DP15" i="158"/>
  <c r="DP42" i="158" s="1"/>
  <c r="DP15" i="155"/>
  <c r="DP42" i="155" s="1"/>
  <c r="DP15" i="157"/>
  <c r="DP42" i="157" s="1"/>
  <c r="CJ15" i="156"/>
  <c r="CJ42" i="156" s="1"/>
  <c r="CJ15" i="158"/>
  <c r="CJ42" i="158" s="1"/>
  <c r="CJ15" i="155"/>
  <c r="CJ42" i="155" s="1"/>
  <c r="CJ15" i="157"/>
  <c r="CJ42" i="157" s="1"/>
  <c r="X11" i="158"/>
  <c r="X38" i="158" s="1"/>
  <c r="X11" i="155"/>
  <c r="X38" i="155" s="1"/>
  <c r="X11" i="157"/>
  <c r="X38" i="157" s="1"/>
  <c r="X11" i="156"/>
  <c r="X38" i="156" s="1"/>
  <c r="AU12" i="138"/>
  <c r="AU39" i="138" s="1"/>
  <c r="AU12" i="137"/>
  <c r="AU39" i="137" s="1"/>
  <c r="AU12" i="94"/>
  <c r="X12" i="154"/>
  <c r="AU12" i="118"/>
  <c r="AU39" i="118" s="1"/>
  <c r="AU12" i="136"/>
  <c r="AU12" i="119"/>
  <c r="AU39" i="119" s="1"/>
  <c r="AU12" i="95"/>
  <c r="AU12" i="135"/>
  <c r="BO15" i="158"/>
  <c r="BO42" i="158" s="1"/>
  <c r="BO15" i="155"/>
  <c r="BO42" i="155" s="1"/>
  <c r="BO15" i="157"/>
  <c r="BO42" i="157" s="1"/>
  <c r="BO15" i="156"/>
  <c r="BO42" i="156" s="1"/>
  <c r="U14" i="158"/>
  <c r="U41" i="158" s="1"/>
  <c r="U14" i="155"/>
  <c r="U41" i="155" s="1"/>
  <c r="U14" i="157"/>
  <c r="U41" i="157" s="1"/>
  <c r="U14" i="156"/>
  <c r="U41" i="156" s="1"/>
  <c r="AE20" i="54"/>
  <c r="AE20" i="118"/>
  <c r="AE47" i="118" s="1"/>
  <c r="AE20" i="133"/>
  <c r="AE47" i="133" s="1"/>
  <c r="AE20" i="139"/>
  <c r="AE47" i="139" s="1"/>
  <c r="AE20" i="94"/>
  <c r="AE20" i="138"/>
  <c r="AE47" i="138" s="1"/>
  <c r="AE20" i="137"/>
  <c r="AE47" i="137" s="1"/>
  <c r="AE20" i="135"/>
  <c r="AE20" i="95"/>
  <c r="AE20" i="136"/>
  <c r="H20" i="154"/>
  <c r="AE20" i="119"/>
  <c r="AE47" i="119" s="1"/>
  <c r="AE20" i="167"/>
  <c r="AE47" i="167" s="1"/>
  <c r="AE20" i="134"/>
  <c r="AE47" i="134" s="1"/>
  <c r="BA18" i="155"/>
  <c r="BA45" i="155" s="1"/>
  <c r="BA18" i="156"/>
  <c r="BA45" i="156" s="1"/>
  <c r="BA18" i="157"/>
  <c r="BA45" i="157" s="1"/>
  <c r="BA18" i="158"/>
  <c r="BA45" i="158" s="1"/>
  <c r="DA12" i="155"/>
  <c r="DA39" i="155" s="1"/>
  <c r="DA12" i="157"/>
  <c r="DA39" i="157" s="1"/>
  <c r="DA12" i="156"/>
  <c r="DA39" i="156" s="1"/>
  <c r="DA12" i="158"/>
  <c r="DA39" i="158" s="1"/>
  <c r="CG21" i="155"/>
  <c r="CG48" i="155" s="1"/>
  <c r="CG21" i="158"/>
  <c r="CG48" i="158" s="1"/>
  <c r="CG21" i="157"/>
  <c r="CG48" i="157" s="1"/>
  <c r="CG21" i="156"/>
  <c r="CG48" i="156" s="1"/>
  <c r="AD24" i="54"/>
  <c r="I9" i="133"/>
  <c r="I36" i="133" s="1"/>
  <c r="I9" i="167"/>
  <c r="I36" i="167" s="1"/>
  <c r="I9" i="134"/>
  <c r="I36" i="134" s="1"/>
  <c r="I9" i="137"/>
  <c r="I36" i="137" s="1"/>
  <c r="I9" i="138"/>
  <c r="I36" i="138" s="1"/>
  <c r="I9" i="136"/>
  <c r="I9" i="135"/>
  <c r="I9" i="95"/>
  <c r="I9" i="118"/>
  <c r="I36" i="118" s="1"/>
  <c r="I9" i="139"/>
  <c r="I36" i="139" s="1"/>
  <c r="I9" i="146"/>
  <c r="I9" i="94"/>
  <c r="I9" i="119"/>
  <c r="I36" i="119" s="1"/>
  <c r="AO9" i="167"/>
  <c r="AO36" i="167" s="1"/>
  <c r="AO9" i="133"/>
  <c r="AO36" i="133" s="1"/>
  <c r="AO9" i="134"/>
  <c r="AO36" i="134" s="1"/>
  <c r="AO9" i="137"/>
  <c r="AO36" i="137" s="1"/>
  <c r="AO9" i="139"/>
  <c r="AO36" i="139" s="1"/>
  <c r="AO9" i="119"/>
  <c r="AO36" i="119" s="1"/>
  <c r="AO9" i="95"/>
  <c r="AO9" i="135"/>
  <c r="AO9" i="136"/>
  <c r="AO9" i="138"/>
  <c r="AO36" i="138" s="1"/>
  <c r="AO9" i="118"/>
  <c r="AO36" i="118" s="1"/>
  <c r="R9" i="154"/>
  <c r="AO9" i="94"/>
  <c r="R9" i="139"/>
  <c r="R36" i="139" s="1"/>
  <c r="R9" i="133"/>
  <c r="R36" i="133" s="1"/>
  <c r="R9" i="134"/>
  <c r="R36" i="134" s="1"/>
  <c r="R9" i="119"/>
  <c r="R36" i="119" s="1"/>
  <c r="R9" i="137"/>
  <c r="R36" i="137" s="1"/>
  <c r="R9" i="167"/>
  <c r="R36" i="167" s="1"/>
  <c r="R9" i="118"/>
  <c r="R36" i="118" s="1"/>
  <c r="R9" i="136"/>
  <c r="R9" i="94"/>
  <c r="R9" i="95"/>
  <c r="R9" i="138"/>
  <c r="R36" i="138" s="1"/>
  <c r="R9" i="135"/>
  <c r="C14" i="54"/>
  <c r="C14" i="167"/>
  <c r="C41" i="167" s="1"/>
  <c r="C14" i="134"/>
  <c r="C41" i="134" s="1"/>
  <c r="C14" i="139"/>
  <c r="C41" i="139" s="1"/>
  <c r="C14" i="133"/>
  <c r="C41" i="133" s="1"/>
  <c r="C14" i="118"/>
  <c r="C41" i="118" s="1"/>
  <c r="C14" i="137"/>
  <c r="C41" i="137" s="1"/>
  <c r="C14" i="138"/>
  <c r="C41" i="138" s="1"/>
  <c r="C14" i="119"/>
  <c r="C41" i="119" s="1"/>
  <c r="C14" i="135"/>
  <c r="C14" i="146"/>
  <c r="C14" i="136"/>
  <c r="C14" i="94"/>
  <c r="C14" i="95"/>
  <c r="AI14" i="54"/>
  <c r="AI14" i="134"/>
  <c r="AI41" i="134" s="1"/>
  <c r="AI14" i="139"/>
  <c r="AI41" i="139" s="1"/>
  <c r="AI14" i="118"/>
  <c r="AI41" i="118" s="1"/>
  <c r="AI14" i="137"/>
  <c r="AI41" i="137" s="1"/>
  <c r="AI14" i="133"/>
  <c r="AI41" i="133" s="1"/>
  <c r="AI14" i="138"/>
  <c r="AI41" i="138" s="1"/>
  <c r="AI14" i="94"/>
  <c r="AI14" i="119"/>
  <c r="AI41" i="119" s="1"/>
  <c r="AI14" i="136"/>
  <c r="L14" i="154"/>
  <c r="AI14" i="95"/>
  <c r="AI14" i="167"/>
  <c r="AI41" i="167" s="1"/>
  <c r="AI14" i="135"/>
  <c r="T9" i="139"/>
  <c r="T36" i="139" s="1"/>
  <c r="T9" i="133"/>
  <c r="T36" i="133" s="1"/>
  <c r="T9" i="167"/>
  <c r="T36" i="167" s="1"/>
  <c r="T9" i="137"/>
  <c r="T36" i="137" s="1"/>
  <c r="T9" i="135"/>
  <c r="T9" i="134"/>
  <c r="T36" i="134" s="1"/>
  <c r="T9" i="119"/>
  <c r="T36" i="119" s="1"/>
  <c r="T9" i="95"/>
  <c r="T9" i="118"/>
  <c r="T36" i="118" s="1"/>
  <c r="T9" i="94"/>
  <c r="T9" i="138"/>
  <c r="T36" i="138" s="1"/>
  <c r="T9" i="136"/>
  <c r="AB20" i="54"/>
  <c r="AB20" i="167"/>
  <c r="AB47" i="167" s="1"/>
  <c r="AB20" i="133"/>
  <c r="AB47" i="133" s="1"/>
  <c r="AB20" i="134"/>
  <c r="AB47" i="134" s="1"/>
  <c r="AB20" i="138"/>
  <c r="AB47" i="138" s="1"/>
  <c r="AB20" i="139"/>
  <c r="AB47" i="139" s="1"/>
  <c r="AB20" i="95"/>
  <c r="AB20" i="119"/>
  <c r="AB47" i="119" s="1"/>
  <c r="E20" i="154"/>
  <c r="AB20" i="118"/>
  <c r="AB47" i="118" s="1"/>
  <c r="AB20" i="94"/>
  <c r="AB20" i="137"/>
  <c r="AB47" i="137" s="1"/>
  <c r="AB20" i="136"/>
  <c r="AB20" i="135"/>
  <c r="D11" i="54"/>
  <c r="D11" i="167"/>
  <c r="D38" i="167" s="1"/>
  <c r="D11" i="138"/>
  <c r="D38" i="138" s="1"/>
  <c r="D11" i="139"/>
  <c r="D38" i="139" s="1"/>
  <c r="D11" i="119"/>
  <c r="D38" i="119" s="1"/>
  <c r="D11" i="95"/>
  <c r="D11" i="135"/>
  <c r="D11" i="136"/>
  <c r="D11" i="94"/>
  <c r="D11" i="118"/>
  <c r="D38" i="118" s="1"/>
  <c r="D11" i="134"/>
  <c r="D38" i="134" s="1"/>
  <c r="D11" i="137"/>
  <c r="D38" i="137" s="1"/>
  <c r="D11" i="146"/>
  <c r="D11" i="133"/>
  <c r="D38" i="133" s="1"/>
  <c r="E11" i="54"/>
  <c r="E11" i="167"/>
  <c r="E38" i="167" s="1"/>
  <c r="E11" i="139"/>
  <c r="E38" i="139" s="1"/>
  <c r="E11" i="133"/>
  <c r="E38" i="133" s="1"/>
  <c r="E11" i="137"/>
  <c r="E38" i="137" s="1"/>
  <c r="E11" i="119"/>
  <c r="E38" i="119" s="1"/>
  <c r="E11" i="118"/>
  <c r="E38" i="118" s="1"/>
  <c r="E11" i="94"/>
  <c r="E11" i="138"/>
  <c r="E38" i="138" s="1"/>
  <c r="E11" i="134"/>
  <c r="E38" i="134" s="1"/>
  <c r="E11" i="135"/>
  <c r="E11" i="146"/>
  <c r="E11" i="95"/>
  <c r="E11" i="136"/>
  <c r="M29" i="167"/>
  <c r="M56" i="167" s="1"/>
  <c r="M29" i="133"/>
  <c r="M56" i="133" s="1"/>
  <c r="M29" i="134"/>
  <c r="M56" i="134" s="1"/>
  <c r="M29" i="139"/>
  <c r="M56" i="139" s="1"/>
  <c r="M29" i="138"/>
  <c r="M56" i="138" s="1"/>
  <c r="M29" i="119"/>
  <c r="M56" i="119" s="1"/>
  <c r="M29" i="95"/>
  <c r="M29" i="137"/>
  <c r="M56" i="137" s="1"/>
  <c r="M29" i="94"/>
  <c r="M29" i="135"/>
  <c r="M29" i="118"/>
  <c r="M56" i="118" s="1"/>
  <c r="M29" i="136"/>
  <c r="AL9" i="139"/>
  <c r="AL36" i="139" s="1"/>
  <c r="AL9" i="137"/>
  <c r="AL36" i="137" s="1"/>
  <c r="AL9" i="138"/>
  <c r="AL36" i="138" s="1"/>
  <c r="AL9" i="134"/>
  <c r="AL36" i="134" s="1"/>
  <c r="AL9" i="118"/>
  <c r="AL36" i="118" s="1"/>
  <c r="AL9" i="135"/>
  <c r="AL9" i="136"/>
  <c r="AL9" i="94"/>
  <c r="AL9" i="119"/>
  <c r="AL36" i="119" s="1"/>
  <c r="AL9" i="133"/>
  <c r="AL36" i="133" s="1"/>
  <c r="AL9" i="95"/>
  <c r="AL9" i="167"/>
  <c r="AL36" i="167" s="1"/>
  <c r="O9" i="154"/>
  <c r="AL11" i="54"/>
  <c r="AL11" i="139"/>
  <c r="AL38" i="139" s="1"/>
  <c r="AL11" i="134"/>
  <c r="AL38" i="134" s="1"/>
  <c r="AL11" i="138"/>
  <c r="AL38" i="138" s="1"/>
  <c r="AL11" i="137"/>
  <c r="AL38" i="137" s="1"/>
  <c r="AL11" i="133"/>
  <c r="AL38" i="133" s="1"/>
  <c r="AL11" i="167"/>
  <c r="AL38" i="167" s="1"/>
  <c r="AL11" i="95"/>
  <c r="AL11" i="136"/>
  <c r="AL11" i="135"/>
  <c r="AL11" i="119"/>
  <c r="AL38" i="119" s="1"/>
  <c r="O11" i="154"/>
  <c r="AL11" i="118"/>
  <c r="AL38" i="118" s="1"/>
  <c r="AL11" i="94"/>
  <c r="N20" i="54"/>
  <c r="N20" i="167"/>
  <c r="N47" i="167" s="1"/>
  <c r="N20" i="133"/>
  <c r="N47" i="133" s="1"/>
  <c r="N20" i="134"/>
  <c r="N47" i="134" s="1"/>
  <c r="N20" i="139"/>
  <c r="N47" i="139" s="1"/>
  <c r="N20" i="138"/>
  <c r="N47" i="138" s="1"/>
  <c r="N20" i="136"/>
  <c r="N20" i="137"/>
  <c r="N47" i="137" s="1"/>
  <c r="N20" i="94"/>
  <c r="N20" i="95"/>
  <c r="N20" i="135"/>
  <c r="N20" i="118"/>
  <c r="N47" i="118" s="1"/>
  <c r="N20" i="119"/>
  <c r="N47" i="119" s="1"/>
  <c r="AY23" i="119"/>
  <c r="AY50" i="119" s="1"/>
  <c r="AY23" i="137"/>
  <c r="AY50" i="137" s="1"/>
  <c r="AY23" i="95"/>
  <c r="AY23" i="118"/>
  <c r="AY50" i="118" s="1"/>
  <c r="AY23" i="135"/>
  <c r="AY23" i="136"/>
  <c r="AY23" i="138"/>
  <c r="AY50" i="138" s="1"/>
  <c r="AB23" i="154"/>
  <c r="AY23" i="94"/>
  <c r="AR27" i="95"/>
  <c r="AR27" i="138"/>
  <c r="AR54" i="138" s="1"/>
  <c r="AR27" i="137"/>
  <c r="AR54" i="137" s="1"/>
  <c r="AR27" i="136"/>
  <c r="AR27" i="118"/>
  <c r="AR54" i="118" s="1"/>
  <c r="AR27" i="119"/>
  <c r="AR54" i="119" s="1"/>
  <c r="AR27" i="94"/>
  <c r="U27" i="154"/>
  <c r="AR27" i="135"/>
  <c r="AZ27" i="135"/>
  <c r="AZ27" i="137"/>
  <c r="AZ54" i="137" s="1"/>
  <c r="AZ27" i="119"/>
  <c r="AZ54" i="119" s="1"/>
  <c r="AZ27" i="118"/>
  <c r="AZ54" i="118" s="1"/>
  <c r="AC27" i="154"/>
  <c r="AZ27" i="136"/>
  <c r="AZ27" i="95"/>
  <c r="AZ27" i="138"/>
  <c r="AZ54" i="138" s="1"/>
  <c r="AZ27" i="94"/>
  <c r="AU23" i="138"/>
  <c r="AU50" i="138" s="1"/>
  <c r="AU23" i="137"/>
  <c r="AU50" i="137" s="1"/>
  <c r="AU23" i="119"/>
  <c r="AU50" i="119" s="1"/>
  <c r="AU23" i="136"/>
  <c r="AU23" i="95"/>
  <c r="AU23" i="135"/>
  <c r="AU23" i="118"/>
  <c r="AU50" i="118" s="1"/>
  <c r="X23" i="154"/>
  <c r="AU23" i="94"/>
  <c r="BX18" i="157"/>
  <c r="BX45" i="157" s="1"/>
  <c r="BX18" i="158"/>
  <c r="BX45" i="158" s="1"/>
  <c r="BX18" i="155"/>
  <c r="BX45" i="155" s="1"/>
  <c r="BX18" i="156"/>
  <c r="BX45" i="156" s="1"/>
  <c r="CC21" i="157"/>
  <c r="CC48" i="157" s="1"/>
  <c r="CC21" i="156"/>
  <c r="CC48" i="156" s="1"/>
  <c r="CC21" i="155"/>
  <c r="CC48" i="155" s="1"/>
  <c r="CC21" i="158"/>
  <c r="CC48" i="158" s="1"/>
  <c r="DR18" i="157"/>
  <c r="DR45" i="157" s="1"/>
  <c r="DR18" i="158"/>
  <c r="DR45" i="158" s="1"/>
  <c r="DR18" i="156"/>
  <c r="DR45" i="156" s="1"/>
  <c r="DR18" i="155"/>
  <c r="DR45" i="155" s="1"/>
  <c r="G26" i="54"/>
  <c r="S11" i="54"/>
  <c r="S11" i="167"/>
  <c r="S38" i="167" s="1"/>
  <c r="S11" i="134"/>
  <c r="S38" i="134" s="1"/>
  <c r="S11" i="133"/>
  <c r="S38" i="133" s="1"/>
  <c r="S11" i="119"/>
  <c r="S38" i="119" s="1"/>
  <c r="S11" i="137"/>
  <c r="S38" i="137" s="1"/>
  <c r="S11" i="139"/>
  <c r="S38" i="139" s="1"/>
  <c r="S11" i="95"/>
  <c r="S11" i="138"/>
  <c r="S38" i="138" s="1"/>
  <c r="S11" i="136"/>
  <c r="S11" i="94"/>
  <c r="S11" i="118"/>
  <c r="S38" i="118" s="1"/>
  <c r="S11" i="135"/>
  <c r="Q17" i="54"/>
  <c r="Q17" i="167"/>
  <c r="Q44" i="167" s="1"/>
  <c r="Q17" i="133"/>
  <c r="Q44" i="133" s="1"/>
  <c r="Q17" i="139"/>
  <c r="Q44" i="139" s="1"/>
  <c r="Q17" i="134"/>
  <c r="Q44" i="134" s="1"/>
  <c r="Q17" i="138"/>
  <c r="Q44" i="138" s="1"/>
  <c r="Q17" i="137"/>
  <c r="Q44" i="137" s="1"/>
  <c r="Q17" i="95"/>
  <c r="Q17" i="135"/>
  <c r="Q17" i="136"/>
  <c r="Q17" i="94"/>
  <c r="Q17" i="119"/>
  <c r="Q44" i="119" s="1"/>
  <c r="Q17" i="118"/>
  <c r="Q44" i="118" s="1"/>
  <c r="J11" i="54"/>
  <c r="J11" i="134"/>
  <c r="J38" i="134" s="1"/>
  <c r="J11" i="167"/>
  <c r="J38" i="167" s="1"/>
  <c r="J11" i="95"/>
  <c r="J11" i="146"/>
  <c r="J11" i="119"/>
  <c r="J38" i="119" s="1"/>
  <c r="J11" i="133"/>
  <c r="J38" i="133" s="1"/>
  <c r="J11" i="135"/>
  <c r="J11" i="139"/>
  <c r="J38" i="139" s="1"/>
  <c r="J11" i="138"/>
  <c r="J38" i="138" s="1"/>
  <c r="J11" i="118"/>
  <c r="J38" i="118" s="1"/>
  <c r="J11" i="136"/>
  <c r="J11" i="137"/>
  <c r="J38" i="137" s="1"/>
  <c r="J11" i="94"/>
  <c r="R14" i="54"/>
  <c r="R14" i="133"/>
  <c r="R41" i="133" s="1"/>
  <c r="R14" i="139"/>
  <c r="R41" i="139" s="1"/>
  <c r="R14" i="137"/>
  <c r="R41" i="137" s="1"/>
  <c r="R14" i="119"/>
  <c r="R41" i="119" s="1"/>
  <c r="R14" i="138"/>
  <c r="R41" i="138" s="1"/>
  <c r="R14" i="167"/>
  <c r="R41" i="167" s="1"/>
  <c r="R14" i="136"/>
  <c r="R14" i="94"/>
  <c r="R14" i="135"/>
  <c r="R14" i="134"/>
  <c r="R41" i="134" s="1"/>
  <c r="R14" i="95"/>
  <c r="R14" i="118"/>
  <c r="R41" i="118" s="1"/>
  <c r="C9" i="167"/>
  <c r="C36" i="167" s="1"/>
  <c r="C9" i="139"/>
  <c r="C36" i="139" s="1"/>
  <c r="C9" i="133"/>
  <c r="C36" i="133" s="1"/>
  <c r="C9" i="95"/>
  <c r="C9" i="135"/>
  <c r="C9" i="136"/>
  <c r="C9" i="94"/>
  <c r="C9" i="118"/>
  <c r="C36" i="118" s="1"/>
  <c r="C9" i="119"/>
  <c r="C36" i="119" s="1"/>
  <c r="C9" i="134"/>
  <c r="C36" i="134" s="1"/>
  <c r="C9" i="137"/>
  <c r="C36" i="137" s="1"/>
  <c r="C9" i="146"/>
  <c r="C9" i="138"/>
  <c r="C36" i="138" s="1"/>
  <c r="AI9" i="167"/>
  <c r="AI36" i="167" s="1"/>
  <c r="AI9" i="139"/>
  <c r="AI36" i="139" s="1"/>
  <c r="AI9" i="133"/>
  <c r="AI36" i="133" s="1"/>
  <c r="AI9" i="134"/>
  <c r="AI36" i="134" s="1"/>
  <c r="AI9" i="119"/>
  <c r="AI36" i="119" s="1"/>
  <c r="AI9" i="137"/>
  <c r="AI36" i="137" s="1"/>
  <c r="AI9" i="95"/>
  <c r="AI9" i="135"/>
  <c r="AI9" i="136"/>
  <c r="AI9" i="94"/>
  <c r="L9" i="154"/>
  <c r="AI9" i="138"/>
  <c r="AI36" i="138" s="1"/>
  <c r="AI9" i="118"/>
  <c r="AI36" i="118" s="1"/>
  <c r="T14" i="54"/>
  <c r="T14" i="167"/>
  <c r="T41" i="167" s="1"/>
  <c r="T14" i="139"/>
  <c r="T41" i="139" s="1"/>
  <c r="T14" i="133"/>
  <c r="T41" i="133" s="1"/>
  <c r="T14" i="138"/>
  <c r="T41" i="138" s="1"/>
  <c r="T14" i="118"/>
  <c r="T41" i="118" s="1"/>
  <c r="T14" i="135"/>
  <c r="T14" i="137"/>
  <c r="T41" i="137" s="1"/>
  <c r="T14" i="136"/>
  <c r="T14" i="119"/>
  <c r="T41" i="119" s="1"/>
  <c r="T14" i="94"/>
  <c r="T14" i="95"/>
  <c r="T14" i="134"/>
  <c r="T41" i="134" s="1"/>
  <c r="AK17" i="54"/>
  <c r="AK17" i="133"/>
  <c r="AK44" i="133" s="1"/>
  <c r="AK17" i="167"/>
  <c r="AK44" i="167" s="1"/>
  <c r="AK17" i="139"/>
  <c r="AK44" i="139" s="1"/>
  <c r="AK17" i="118"/>
  <c r="AK44" i="118" s="1"/>
  <c r="AK17" i="134"/>
  <c r="AK44" i="134" s="1"/>
  <c r="AK17" i="138"/>
  <c r="AK44" i="138" s="1"/>
  <c r="AK17" i="94"/>
  <c r="AK17" i="119"/>
  <c r="AK44" i="119" s="1"/>
  <c r="AK17" i="136"/>
  <c r="AK17" i="137"/>
  <c r="AK44" i="137" s="1"/>
  <c r="AK17" i="95"/>
  <c r="AK17" i="135"/>
  <c r="N17" i="154"/>
  <c r="L11" i="54"/>
  <c r="L11" i="167"/>
  <c r="L38" i="167" s="1"/>
  <c r="L11" i="134"/>
  <c r="L38" i="134" s="1"/>
  <c r="L11" i="133"/>
  <c r="L38" i="133" s="1"/>
  <c r="L11" i="138"/>
  <c r="L38" i="138" s="1"/>
  <c r="L11" i="95"/>
  <c r="L11" i="135"/>
  <c r="L11" i="136"/>
  <c r="L11" i="94"/>
  <c r="L11" i="119"/>
  <c r="L38" i="119" s="1"/>
  <c r="L11" i="139"/>
  <c r="L38" i="139" s="1"/>
  <c r="L11" i="118"/>
  <c r="L38" i="118" s="1"/>
  <c r="L11" i="146"/>
  <c r="L11" i="137"/>
  <c r="L38" i="137" s="1"/>
  <c r="E20" i="54"/>
  <c r="E20" i="139"/>
  <c r="E47" i="139" s="1"/>
  <c r="E20" i="133"/>
  <c r="E47" i="133" s="1"/>
  <c r="E20" i="167"/>
  <c r="E47" i="167" s="1"/>
  <c r="E20" i="137"/>
  <c r="E47" i="137" s="1"/>
  <c r="E20" i="119"/>
  <c r="E47" i="119" s="1"/>
  <c r="E20" i="136"/>
  <c r="E20" i="134"/>
  <c r="E47" i="134" s="1"/>
  <c r="E20" i="95"/>
  <c r="E20" i="118"/>
  <c r="E47" i="118" s="1"/>
  <c r="E20" i="135"/>
  <c r="E20" i="146"/>
  <c r="E20" i="94"/>
  <c r="E20" i="138"/>
  <c r="E47" i="138" s="1"/>
  <c r="AB17" i="54"/>
  <c r="AB17" i="167"/>
  <c r="AB44" i="167" s="1"/>
  <c r="AB17" i="139"/>
  <c r="AB44" i="139" s="1"/>
  <c r="AB17" i="134"/>
  <c r="AB44" i="134" s="1"/>
  <c r="AB17" i="133"/>
  <c r="AB44" i="133" s="1"/>
  <c r="AB17" i="138"/>
  <c r="AB44" i="138" s="1"/>
  <c r="AB17" i="94"/>
  <c r="AB17" i="137"/>
  <c r="AB44" i="137" s="1"/>
  <c r="AB17" i="118"/>
  <c r="AB44" i="118" s="1"/>
  <c r="AB17" i="95"/>
  <c r="AB17" i="119"/>
  <c r="AB44" i="119" s="1"/>
  <c r="AB17" i="135"/>
  <c r="E17" i="154"/>
  <c r="AB17" i="136"/>
  <c r="AK27" i="139"/>
  <c r="AK54" i="139" s="1"/>
  <c r="AK27" i="133"/>
  <c r="AK54" i="133" s="1"/>
  <c r="AK27" i="134"/>
  <c r="AK54" i="134" s="1"/>
  <c r="AK27" i="119"/>
  <c r="AK54" i="119" s="1"/>
  <c r="AK27" i="167"/>
  <c r="AK54" i="167" s="1"/>
  <c r="AK27" i="118"/>
  <c r="AK54" i="118" s="1"/>
  <c r="AK27" i="94"/>
  <c r="N27" i="154"/>
  <c r="AK27" i="95"/>
  <c r="AK27" i="138"/>
  <c r="AK54" i="138" s="1"/>
  <c r="AK27" i="136"/>
  <c r="AK27" i="137"/>
  <c r="AK54" i="137" s="1"/>
  <c r="AK27" i="135"/>
  <c r="AD20" i="54"/>
  <c r="AD20" i="167"/>
  <c r="AD47" i="167" s="1"/>
  <c r="AD20" i="118"/>
  <c r="AD47" i="118" s="1"/>
  <c r="AD20" i="94"/>
  <c r="AD20" i="133"/>
  <c r="AD47" i="133" s="1"/>
  <c r="AD20" i="95"/>
  <c r="AD20" i="139"/>
  <c r="AD47" i="139" s="1"/>
  <c r="AD20" i="137"/>
  <c r="AD47" i="137" s="1"/>
  <c r="AD20" i="136"/>
  <c r="G20" i="154"/>
  <c r="AD20" i="119"/>
  <c r="AD47" i="119" s="1"/>
  <c r="AD20" i="135"/>
  <c r="AD20" i="134"/>
  <c r="AD47" i="134" s="1"/>
  <c r="AD20" i="138"/>
  <c r="AD47" i="138" s="1"/>
  <c r="AD14" i="54"/>
  <c r="AD14" i="139"/>
  <c r="AD41" i="139" s="1"/>
  <c r="AD14" i="133"/>
  <c r="AD41" i="133" s="1"/>
  <c r="AD14" i="138"/>
  <c r="AD41" i="138" s="1"/>
  <c r="AD14" i="167"/>
  <c r="AD41" i="167" s="1"/>
  <c r="AD14" i="95"/>
  <c r="AD14" i="135"/>
  <c r="AD14" i="136"/>
  <c r="AD14" i="94"/>
  <c r="AD14" i="119"/>
  <c r="AD41" i="119" s="1"/>
  <c r="AD14" i="118"/>
  <c r="AD41" i="118" s="1"/>
  <c r="G14" i="154"/>
  <c r="AD14" i="137"/>
  <c r="AD41" i="137" s="1"/>
  <c r="AD14" i="134"/>
  <c r="AD41" i="134" s="1"/>
  <c r="N14" i="54"/>
  <c r="N14" i="167"/>
  <c r="N41" i="167" s="1"/>
  <c r="N14" i="133"/>
  <c r="N41" i="133" s="1"/>
  <c r="N14" i="134"/>
  <c r="N41" i="134" s="1"/>
  <c r="N14" i="139"/>
  <c r="N41" i="139" s="1"/>
  <c r="N14" i="137"/>
  <c r="N41" i="137" s="1"/>
  <c r="N14" i="119"/>
  <c r="N41" i="119" s="1"/>
  <c r="N14" i="95"/>
  <c r="N14" i="135"/>
  <c r="N14" i="136"/>
  <c r="N14" i="94"/>
  <c r="N14" i="118"/>
  <c r="N41" i="118" s="1"/>
  <c r="N14" i="138"/>
  <c r="N41" i="138" s="1"/>
  <c r="AM20" i="54"/>
  <c r="AM20" i="139"/>
  <c r="AM47" i="139" s="1"/>
  <c r="AM20" i="167"/>
  <c r="AM47" i="167" s="1"/>
  <c r="AM20" i="133"/>
  <c r="AM47" i="133" s="1"/>
  <c r="AM20" i="118"/>
  <c r="AM47" i="118" s="1"/>
  <c r="AM20" i="134"/>
  <c r="AM47" i="134" s="1"/>
  <c r="AM20" i="94"/>
  <c r="AM20" i="137"/>
  <c r="AM47" i="137" s="1"/>
  <c r="AM20" i="136"/>
  <c r="AM20" i="135"/>
  <c r="AM20" i="138"/>
  <c r="AM47" i="138" s="1"/>
  <c r="AM20" i="95"/>
  <c r="AM20" i="119"/>
  <c r="AM47" i="119" s="1"/>
  <c r="P20" i="154"/>
  <c r="AD26" i="54"/>
  <c r="AY27" i="118"/>
  <c r="AY54" i="118" s="1"/>
  <c r="AY27" i="138"/>
  <c r="AY54" i="138" s="1"/>
  <c r="AY27" i="119"/>
  <c r="AY54" i="119" s="1"/>
  <c r="AY27" i="135"/>
  <c r="AB27" i="154"/>
  <c r="AY27" i="95"/>
  <c r="AY27" i="136"/>
  <c r="AY27" i="94"/>
  <c r="AY27" i="137"/>
  <c r="AY54" i="137" s="1"/>
  <c r="AR25" i="119"/>
  <c r="AR52" i="119" s="1"/>
  <c r="AR25" i="118"/>
  <c r="AR52" i="118" s="1"/>
  <c r="AR25" i="137"/>
  <c r="AR52" i="137" s="1"/>
  <c r="AR25" i="136"/>
  <c r="U25" i="154"/>
  <c r="AR25" i="94"/>
  <c r="AR25" i="138"/>
  <c r="AR52" i="138" s="1"/>
  <c r="AR25" i="95"/>
  <c r="AR25" i="135"/>
  <c r="AF11" i="54"/>
  <c r="AF11" i="139"/>
  <c r="AF38" i="139" s="1"/>
  <c r="AF11" i="167"/>
  <c r="AF38" i="167" s="1"/>
  <c r="AF11" i="134"/>
  <c r="AF38" i="134" s="1"/>
  <c r="AF11" i="119"/>
  <c r="AF38" i="119" s="1"/>
  <c r="AF11" i="138"/>
  <c r="AF38" i="138" s="1"/>
  <c r="AF11" i="137"/>
  <c r="AF38" i="137" s="1"/>
  <c r="AF11" i="94"/>
  <c r="I11" i="154"/>
  <c r="AF11" i="95"/>
  <c r="AF11" i="136"/>
  <c r="AF11" i="133"/>
  <c r="AF38" i="133" s="1"/>
  <c r="AF11" i="118"/>
  <c r="AF38" i="118" s="1"/>
  <c r="AF11" i="135"/>
  <c r="BG12" i="158"/>
  <c r="BG39" i="158" s="1"/>
  <c r="BG12" i="155"/>
  <c r="BG39" i="155" s="1"/>
  <c r="BG12" i="156"/>
  <c r="BG39" i="156" s="1"/>
  <c r="BG12" i="157"/>
  <c r="BG39" i="157" s="1"/>
  <c r="AL15" i="155"/>
  <c r="AL42" i="155" s="1"/>
  <c r="AL15" i="157"/>
  <c r="AL42" i="157" s="1"/>
  <c r="AL15" i="156"/>
  <c r="AL42" i="156" s="1"/>
  <c r="AL15" i="158"/>
  <c r="AL42" i="158" s="1"/>
  <c r="AB17" i="155"/>
  <c r="AB44" i="155" s="1"/>
  <c r="AB17" i="157"/>
  <c r="AB44" i="157" s="1"/>
  <c r="AB17" i="158"/>
  <c r="AB44" i="158" s="1"/>
  <c r="AB17" i="156"/>
  <c r="AB44" i="156" s="1"/>
  <c r="AY18" i="138"/>
  <c r="AY45" i="138" s="1"/>
  <c r="AY18" i="94"/>
  <c r="AY18" i="119"/>
  <c r="AY45" i="119" s="1"/>
  <c r="AY18" i="118"/>
  <c r="AY45" i="118" s="1"/>
  <c r="AB18" i="154"/>
  <c r="AY18" i="137"/>
  <c r="AY45" i="137" s="1"/>
  <c r="AY18" i="95"/>
  <c r="AY18" i="135"/>
  <c r="AY18" i="136"/>
  <c r="BN25" i="156"/>
  <c r="BN52" i="156" s="1"/>
  <c r="BN25" i="158"/>
  <c r="BN52" i="158" s="1"/>
  <c r="BN25" i="155"/>
  <c r="BN52" i="155" s="1"/>
  <c r="BN25" i="157"/>
  <c r="BN52" i="157" s="1"/>
  <c r="DN25" i="157"/>
  <c r="DN52" i="157" s="1"/>
  <c r="DN25" i="158"/>
  <c r="DN52" i="158" s="1"/>
  <c r="DN25" i="155"/>
  <c r="DN52" i="155" s="1"/>
  <c r="DN25" i="156"/>
  <c r="DN52" i="156" s="1"/>
  <c r="U9" i="155"/>
  <c r="U36" i="155" s="1"/>
  <c r="U9" i="157"/>
  <c r="U36" i="157" s="1"/>
  <c r="U9" i="156"/>
  <c r="U36" i="156" s="1"/>
  <c r="U9" i="158"/>
  <c r="U36" i="158" s="1"/>
  <c r="P17" i="139"/>
  <c r="P44" i="139" s="1"/>
  <c r="P17" i="138"/>
  <c r="P44" i="138" s="1"/>
  <c r="P17" i="133"/>
  <c r="P44" i="133" s="1"/>
  <c r="P17" i="134"/>
  <c r="P44" i="134" s="1"/>
  <c r="P17" i="95"/>
  <c r="P17" i="135"/>
  <c r="P17" i="136"/>
  <c r="P17" i="94"/>
  <c r="P17" i="118"/>
  <c r="P44" i="118" s="1"/>
  <c r="P17" i="137"/>
  <c r="P44" i="137" s="1"/>
  <c r="P17" i="119"/>
  <c r="P44" i="119" s="1"/>
  <c r="P17" i="167"/>
  <c r="P44" i="167" s="1"/>
  <c r="P17" i="54"/>
  <c r="C20" i="54"/>
  <c r="C20" i="134"/>
  <c r="C47" i="134" s="1"/>
  <c r="C20" i="167"/>
  <c r="C47" i="167" s="1"/>
  <c r="C20" i="139"/>
  <c r="C47" i="139" s="1"/>
  <c r="C20" i="133"/>
  <c r="C47" i="133" s="1"/>
  <c r="C20" i="138"/>
  <c r="C47" i="138" s="1"/>
  <c r="C20" i="94"/>
  <c r="C20" i="95"/>
  <c r="C20" i="136"/>
  <c r="C20" i="146"/>
  <c r="C20" i="119"/>
  <c r="C47" i="119" s="1"/>
  <c r="C20" i="137"/>
  <c r="C47" i="137" s="1"/>
  <c r="C20" i="118"/>
  <c r="C47" i="118" s="1"/>
  <c r="C20" i="135"/>
  <c r="DA21" i="156"/>
  <c r="DA48" i="156" s="1"/>
  <c r="DA21" i="158"/>
  <c r="DA48" i="158" s="1"/>
  <c r="DA21" i="155"/>
  <c r="DA48" i="155" s="1"/>
  <c r="DA21" i="157"/>
  <c r="DA48" i="157" s="1"/>
  <c r="AT29" i="158"/>
  <c r="AT56" i="158" s="1"/>
  <c r="AT29" i="156"/>
  <c r="AT56" i="156" s="1"/>
  <c r="AT29" i="157"/>
  <c r="AT56" i="157" s="1"/>
  <c r="AT29" i="155"/>
  <c r="AT56" i="155" s="1"/>
  <c r="CI21" i="156"/>
  <c r="CI48" i="156" s="1"/>
  <c r="CI21" i="158"/>
  <c r="CI48" i="158" s="1"/>
  <c r="CI21" i="155"/>
  <c r="CI48" i="155" s="1"/>
  <c r="CI21" i="157"/>
  <c r="CI48" i="157" s="1"/>
  <c r="AM21" i="155"/>
  <c r="AM48" i="155" s="1"/>
  <c r="AM21" i="156"/>
  <c r="AM48" i="156" s="1"/>
  <c r="AM21" i="158"/>
  <c r="AM48" i="158" s="1"/>
  <c r="AM21" i="157"/>
  <c r="AM48" i="157" s="1"/>
  <c r="BN29" i="157"/>
  <c r="BN56" i="157" s="1"/>
  <c r="BN29" i="156"/>
  <c r="BN56" i="156" s="1"/>
  <c r="BN29" i="158"/>
  <c r="BN56" i="158" s="1"/>
  <c r="BN29" i="155"/>
  <c r="BN56" i="155" s="1"/>
  <c r="DL21" i="156"/>
  <c r="DL48" i="156" s="1"/>
  <c r="DL21" i="158"/>
  <c r="DL48" i="158" s="1"/>
  <c r="DL21" i="155"/>
  <c r="DL48" i="155" s="1"/>
  <c r="DL21" i="157"/>
  <c r="DL48" i="157" s="1"/>
  <c r="N8" i="158"/>
  <c r="N35" i="158" s="1"/>
  <c r="N8" i="155"/>
  <c r="N35" i="155" s="1"/>
  <c r="N8" i="157"/>
  <c r="N35" i="157" s="1"/>
  <c r="N8" i="156"/>
  <c r="N35" i="156" s="1"/>
  <c r="P28" i="54"/>
  <c r="AO11" i="54"/>
  <c r="AO11" i="133"/>
  <c r="AO38" i="133" s="1"/>
  <c r="AO11" i="167"/>
  <c r="AO38" i="167" s="1"/>
  <c r="AO11" i="139"/>
  <c r="AO38" i="139" s="1"/>
  <c r="AO11" i="118"/>
  <c r="AO38" i="118" s="1"/>
  <c r="AO11" i="134"/>
  <c r="AO38" i="134" s="1"/>
  <c r="AO11" i="119"/>
  <c r="AO38" i="119" s="1"/>
  <c r="R11" i="154"/>
  <c r="AO11" i="94"/>
  <c r="AO11" i="138"/>
  <c r="AO38" i="138" s="1"/>
  <c r="AO11" i="136"/>
  <c r="AO11" i="137"/>
  <c r="AO38" i="137" s="1"/>
  <c r="AO11" i="135"/>
  <c r="AO11" i="95"/>
  <c r="Q9" i="167"/>
  <c r="Q36" i="167" s="1"/>
  <c r="Q9" i="133"/>
  <c r="Q36" i="133" s="1"/>
  <c r="Q9" i="134"/>
  <c r="Q36" i="134" s="1"/>
  <c r="Q9" i="139"/>
  <c r="Q36" i="139" s="1"/>
  <c r="Q9" i="118"/>
  <c r="Q36" i="118" s="1"/>
  <c r="Q9" i="136"/>
  <c r="Q9" i="119"/>
  <c r="Q36" i="119" s="1"/>
  <c r="Q9" i="138"/>
  <c r="Q36" i="138" s="1"/>
  <c r="Q9" i="94"/>
  <c r="Q9" i="95"/>
  <c r="Q9" i="137"/>
  <c r="Q36" i="137" s="1"/>
  <c r="Q9" i="135"/>
  <c r="S17" i="54"/>
  <c r="S17" i="167"/>
  <c r="S44" i="167" s="1"/>
  <c r="S17" i="139"/>
  <c r="S44" i="139" s="1"/>
  <c r="S17" i="134"/>
  <c r="S44" i="134" s="1"/>
  <c r="S17" i="138"/>
  <c r="S44" i="138" s="1"/>
  <c r="S17" i="137"/>
  <c r="S44" i="137" s="1"/>
  <c r="S17" i="94"/>
  <c r="S17" i="136"/>
  <c r="S17" i="135"/>
  <c r="S17" i="133"/>
  <c r="S44" i="133" s="1"/>
  <c r="S17" i="119"/>
  <c r="S44" i="119" s="1"/>
  <c r="S17" i="118"/>
  <c r="S44" i="118" s="1"/>
  <c r="S17" i="95"/>
  <c r="Z9" i="167"/>
  <c r="Z36" i="167" s="1"/>
  <c r="Z9" i="139"/>
  <c r="Z36" i="139" s="1"/>
  <c r="Z9" i="138"/>
  <c r="Z36" i="138" s="1"/>
  <c r="Z9" i="119"/>
  <c r="Z36" i="119" s="1"/>
  <c r="Z9" i="133"/>
  <c r="Z36" i="133" s="1"/>
  <c r="Z9" i="134"/>
  <c r="Z36" i="134" s="1"/>
  <c r="Z9" i="137"/>
  <c r="Z36" i="137" s="1"/>
  <c r="Z9" i="136"/>
  <c r="Z9" i="94"/>
  <c r="Z9" i="118"/>
  <c r="Z36" i="118" s="1"/>
  <c r="Z9" i="95"/>
  <c r="Z9" i="135"/>
  <c r="C9" i="154"/>
  <c r="K14" i="54"/>
  <c r="K14" i="134"/>
  <c r="K41" i="134" s="1"/>
  <c r="K14" i="167"/>
  <c r="K41" i="167" s="1"/>
  <c r="K14" i="139"/>
  <c r="K41" i="139" s="1"/>
  <c r="K14" i="138"/>
  <c r="K41" i="138" s="1"/>
  <c r="K14" i="118"/>
  <c r="K41" i="118" s="1"/>
  <c r="K14" i="135"/>
  <c r="K14" i="133"/>
  <c r="K41" i="133" s="1"/>
  <c r="K14" i="137"/>
  <c r="K41" i="137" s="1"/>
  <c r="K14" i="119"/>
  <c r="K41" i="119" s="1"/>
  <c r="K14" i="95"/>
  <c r="K14" i="94"/>
  <c r="K14" i="136"/>
  <c r="K14" i="146"/>
  <c r="W27" i="133"/>
  <c r="W54" i="133" s="1"/>
  <c r="W27" i="134"/>
  <c r="W54" i="134" s="1"/>
  <c r="W27" i="139"/>
  <c r="W54" i="139" s="1"/>
  <c r="W27" i="118"/>
  <c r="W54" i="118" s="1"/>
  <c r="W27" i="167"/>
  <c r="W54" i="167" s="1"/>
  <c r="W27" i="136"/>
  <c r="W27" i="119"/>
  <c r="W54" i="119" s="1"/>
  <c r="W27" i="138"/>
  <c r="W54" i="138" s="1"/>
  <c r="W27" i="137"/>
  <c r="W54" i="137" s="1"/>
  <c r="W27" i="94"/>
  <c r="W27" i="95"/>
  <c r="W27" i="135"/>
  <c r="T11" i="54"/>
  <c r="T11" i="139"/>
  <c r="T38" i="139" s="1"/>
  <c r="T11" i="167"/>
  <c r="T38" i="167" s="1"/>
  <c r="T11" i="134"/>
  <c r="T38" i="134" s="1"/>
  <c r="T11" i="138"/>
  <c r="T38" i="138" s="1"/>
  <c r="T11" i="133"/>
  <c r="T38" i="133" s="1"/>
  <c r="T11" i="95"/>
  <c r="T11" i="135"/>
  <c r="T11" i="136"/>
  <c r="T11" i="94"/>
  <c r="T11" i="119"/>
  <c r="T38" i="119" s="1"/>
  <c r="T11" i="137"/>
  <c r="T38" i="137" s="1"/>
  <c r="T11" i="118"/>
  <c r="T38" i="118" s="1"/>
  <c r="AK11" i="54"/>
  <c r="AK11" i="167"/>
  <c r="AK38" i="167" s="1"/>
  <c r="AK11" i="133"/>
  <c r="AK38" i="133" s="1"/>
  <c r="AK11" i="137"/>
  <c r="AK38" i="137" s="1"/>
  <c r="AK11" i="138"/>
  <c r="AK38" i="138" s="1"/>
  <c r="AK11" i="118"/>
  <c r="AK38" i="118" s="1"/>
  <c r="AK11" i="135"/>
  <c r="AK11" i="139"/>
  <c r="AK38" i="139" s="1"/>
  <c r="AK11" i="119"/>
  <c r="AK38" i="119" s="1"/>
  <c r="AK11" i="136"/>
  <c r="N11" i="154"/>
  <c r="AK11" i="134"/>
  <c r="AK38" i="134" s="1"/>
  <c r="AK11" i="95"/>
  <c r="AK11" i="94"/>
  <c r="AK14" i="54"/>
  <c r="AK14" i="167"/>
  <c r="AK41" i="167" s="1"/>
  <c r="AK14" i="133"/>
  <c r="AK41" i="133" s="1"/>
  <c r="AK14" i="139"/>
  <c r="AK41" i="139" s="1"/>
  <c r="AK14" i="119"/>
  <c r="AK41" i="119" s="1"/>
  <c r="N14" i="154"/>
  <c r="AK14" i="138"/>
  <c r="AK41" i="138" s="1"/>
  <c r="AK14" i="136"/>
  <c r="AK14" i="95"/>
  <c r="AK14" i="137"/>
  <c r="AK41" i="137" s="1"/>
  <c r="AK14" i="135"/>
  <c r="AK14" i="94"/>
  <c r="AK14" i="118"/>
  <c r="AK41" i="118" s="1"/>
  <c r="AK14" i="134"/>
  <c r="AK41" i="134" s="1"/>
  <c r="M20" i="54"/>
  <c r="M20" i="167"/>
  <c r="M47" i="167" s="1"/>
  <c r="M20" i="134"/>
  <c r="M47" i="134" s="1"/>
  <c r="M20" i="137"/>
  <c r="M47" i="137" s="1"/>
  <c r="M20" i="139"/>
  <c r="M47" i="139" s="1"/>
  <c r="M20" i="138"/>
  <c r="M47" i="138" s="1"/>
  <c r="M20" i="133"/>
  <c r="M47" i="133" s="1"/>
  <c r="M20" i="94"/>
  <c r="M20" i="119"/>
  <c r="M47" i="119" s="1"/>
  <c r="M20" i="135"/>
  <c r="M20" i="118"/>
  <c r="M47" i="118" s="1"/>
  <c r="M20" i="136"/>
  <c r="M20" i="95"/>
  <c r="AB14" i="54"/>
  <c r="AB14" i="167"/>
  <c r="AB41" i="167" s="1"/>
  <c r="AB14" i="133"/>
  <c r="AB41" i="133" s="1"/>
  <c r="AB14" i="139"/>
  <c r="AB41" i="139" s="1"/>
  <c r="AB14" i="134"/>
  <c r="AB41" i="134" s="1"/>
  <c r="AB14" i="137"/>
  <c r="AB41" i="137" s="1"/>
  <c r="AB14" i="136"/>
  <c r="AB14" i="118"/>
  <c r="AB41" i="118" s="1"/>
  <c r="AB14" i="135"/>
  <c r="AB14" i="138"/>
  <c r="AB41" i="138" s="1"/>
  <c r="AB14" i="95"/>
  <c r="E14" i="154"/>
  <c r="AB14" i="119"/>
  <c r="AB41" i="119" s="1"/>
  <c r="AB14" i="94"/>
  <c r="AC14" i="54"/>
  <c r="AC14" i="139"/>
  <c r="AC41" i="139" s="1"/>
  <c r="AC14" i="133"/>
  <c r="AC41" i="133" s="1"/>
  <c r="AC14" i="119"/>
  <c r="AC41" i="119" s="1"/>
  <c r="AC14" i="167"/>
  <c r="AC41" i="167" s="1"/>
  <c r="AC14" i="137"/>
  <c r="AC41" i="137" s="1"/>
  <c r="AC14" i="118"/>
  <c r="AC41" i="118" s="1"/>
  <c r="AC14" i="135"/>
  <c r="F14" i="154"/>
  <c r="AC14" i="138"/>
  <c r="AC41" i="138" s="1"/>
  <c r="AC14" i="136"/>
  <c r="AC14" i="94"/>
  <c r="AC14" i="95"/>
  <c r="AC14" i="134"/>
  <c r="AC41" i="134" s="1"/>
  <c r="AK24" i="54"/>
  <c r="N26" i="54"/>
  <c r="N9" i="133"/>
  <c r="N36" i="133" s="1"/>
  <c r="N9" i="167"/>
  <c r="N36" i="167" s="1"/>
  <c r="N9" i="139"/>
  <c r="N36" i="139" s="1"/>
  <c r="N9" i="138"/>
  <c r="N36" i="138" s="1"/>
  <c r="N9" i="119"/>
  <c r="N36" i="119" s="1"/>
  <c r="N9" i="137"/>
  <c r="N36" i="137" s="1"/>
  <c r="N9" i="95"/>
  <c r="N9" i="134"/>
  <c r="N36" i="134" s="1"/>
  <c r="N9" i="135"/>
  <c r="N9" i="136"/>
  <c r="N9" i="118"/>
  <c r="N36" i="118" s="1"/>
  <c r="N9" i="94"/>
  <c r="F17" i="54"/>
  <c r="F17" i="139"/>
  <c r="F44" i="139" s="1"/>
  <c r="F17" i="167"/>
  <c r="F44" i="167" s="1"/>
  <c r="F17" i="118"/>
  <c r="F44" i="118" s="1"/>
  <c r="F17" i="133"/>
  <c r="F44" i="133" s="1"/>
  <c r="F17" i="95"/>
  <c r="F17" i="134"/>
  <c r="F44" i="134" s="1"/>
  <c r="F17" i="137"/>
  <c r="F44" i="137" s="1"/>
  <c r="F17" i="135"/>
  <c r="F17" i="94"/>
  <c r="F17" i="119"/>
  <c r="F44" i="119" s="1"/>
  <c r="F17" i="136"/>
  <c r="F17" i="146"/>
  <c r="F17" i="138"/>
  <c r="F44" i="138" s="1"/>
  <c r="AE14" i="54"/>
  <c r="AE14" i="167"/>
  <c r="AE41" i="167" s="1"/>
  <c r="AE14" i="139"/>
  <c r="AE41" i="139" s="1"/>
  <c r="AE14" i="133"/>
  <c r="AE41" i="133" s="1"/>
  <c r="AE14" i="138"/>
  <c r="AE41" i="138" s="1"/>
  <c r="AE14" i="134"/>
  <c r="AE41" i="134" s="1"/>
  <c r="AE14" i="119"/>
  <c r="AE41" i="119" s="1"/>
  <c r="AE14" i="135"/>
  <c r="H14" i="154"/>
  <c r="AE14" i="136"/>
  <c r="AE14" i="94"/>
  <c r="AE14" i="137"/>
  <c r="AE41" i="137" s="1"/>
  <c r="AE14" i="118"/>
  <c r="AE41" i="118" s="1"/>
  <c r="AE14" i="95"/>
  <c r="H23" i="139"/>
  <c r="H50" i="139" s="1"/>
  <c r="H23" i="167"/>
  <c r="H50" i="167" s="1"/>
  <c r="H23" i="134"/>
  <c r="H50" i="134" s="1"/>
  <c r="H23" i="138"/>
  <c r="H50" i="138" s="1"/>
  <c r="H23" i="94"/>
  <c r="H23" i="137"/>
  <c r="H50" i="137" s="1"/>
  <c r="H23" i="118"/>
  <c r="H50" i="118" s="1"/>
  <c r="H23" i="133"/>
  <c r="H50" i="133" s="1"/>
  <c r="H23" i="95"/>
  <c r="H23" i="146"/>
  <c r="H23" i="136"/>
  <c r="H23" i="135"/>
  <c r="H23" i="119"/>
  <c r="H50" i="119" s="1"/>
  <c r="AD22" i="54"/>
  <c r="AY25" i="137"/>
  <c r="AY52" i="137" s="1"/>
  <c r="AY25" i="138"/>
  <c r="AY52" i="138" s="1"/>
  <c r="AY25" i="119"/>
  <c r="AY52" i="119" s="1"/>
  <c r="AY25" i="135"/>
  <c r="AY25" i="136"/>
  <c r="AY25" i="118"/>
  <c r="AY52" i="118" s="1"/>
  <c r="AY25" i="95"/>
  <c r="AB25" i="154"/>
  <c r="AY25" i="94"/>
  <c r="AR23" i="95"/>
  <c r="AR23" i="135"/>
  <c r="AR23" i="136"/>
  <c r="AR23" i="94"/>
  <c r="AR23" i="137"/>
  <c r="AR50" i="137" s="1"/>
  <c r="U23" i="154"/>
  <c r="AR23" i="118"/>
  <c r="AR50" i="118" s="1"/>
  <c r="AR23" i="138"/>
  <c r="AR50" i="138" s="1"/>
  <c r="AR23" i="119"/>
  <c r="AR50" i="119" s="1"/>
  <c r="AZ23" i="138"/>
  <c r="AZ50" i="138" s="1"/>
  <c r="AZ23" i="95"/>
  <c r="AZ23" i="135"/>
  <c r="AZ23" i="136"/>
  <c r="AZ23" i="94"/>
  <c r="AZ23" i="118"/>
  <c r="AZ50" i="118" s="1"/>
  <c r="AZ23" i="119"/>
  <c r="AZ50" i="119" s="1"/>
  <c r="AC23" i="154"/>
  <c r="AZ23" i="137"/>
  <c r="AZ50" i="137" s="1"/>
  <c r="O23" i="134"/>
  <c r="O50" i="134" s="1"/>
  <c r="O23" i="167"/>
  <c r="O50" i="167" s="1"/>
  <c r="O23" i="139"/>
  <c r="O50" i="139" s="1"/>
  <c r="O23" i="133"/>
  <c r="O50" i="133" s="1"/>
  <c r="O23" i="137"/>
  <c r="O50" i="137" s="1"/>
  <c r="O23" i="119"/>
  <c r="O50" i="119" s="1"/>
  <c r="O23" i="95"/>
  <c r="O23" i="135"/>
  <c r="O23" i="136"/>
  <c r="O23" i="138"/>
  <c r="O50" i="138" s="1"/>
  <c r="O23" i="118"/>
  <c r="O50" i="118" s="1"/>
  <c r="O23" i="94"/>
  <c r="DJ21" i="157"/>
  <c r="DJ48" i="157" s="1"/>
  <c r="DJ21" i="156"/>
  <c r="DJ48" i="156" s="1"/>
  <c r="DJ21" i="158"/>
  <c r="DJ48" i="158" s="1"/>
  <c r="DJ21" i="155"/>
  <c r="DJ48" i="155" s="1"/>
  <c r="CF23" i="156"/>
  <c r="CF50" i="156" s="1"/>
  <c r="CF23" i="158"/>
  <c r="CF50" i="158" s="1"/>
  <c r="CF23" i="157"/>
  <c r="CF50" i="157" s="1"/>
  <c r="CF23" i="155"/>
  <c r="CF50" i="155" s="1"/>
  <c r="DG18" i="156"/>
  <c r="DG45" i="156" s="1"/>
  <c r="DG18" i="155"/>
  <c r="DG45" i="155" s="1"/>
  <c r="DG18" i="157"/>
  <c r="DG45" i="157" s="1"/>
  <c r="DG18" i="158"/>
  <c r="DG45" i="158" s="1"/>
  <c r="DN12" i="156"/>
  <c r="DN39" i="156" s="1"/>
  <c r="DN12" i="158"/>
  <c r="DN39" i="158" s="1"/>
  <c r="DN12" i="157"/>
  <c r="DN39" i="157" s="1"/>
  <c r="DN12" i="155"/>
  <c r="DN39" i="155" s="1"/>
  <c r="CS29" i="156"/>
  <c r="CS56" i="156" s="1"/>
  <c r="CS29" i="155"/>
  <c r="CS56" i="155" s="1"/>
  <c r="CS29" i="157"/>
  <c r="CS56" i="157" s="1"/>
  <c r="CS29" i="158"/>
  <c r="CS56" i="158" s="1"/>
  <c r="AT23" i="155"/>
  <c r="AT50" i="155" s="1"/>
  <c r="AT23" i="157"/>
  <c r="AT50" i="157" s="1"/>
  <c r="AT23" i="158"/>
  <c r="AT50" i="158" s="1"/>
  <c r="AT23" i="156"/>
  <c r="AT50" i="156" s="1"/>
  <c r="AJ29" i="156"/>
  <c r="AJ56" i="156" s="1"/>
  <c r="AJ29" i="158"/>
  <c r="AJ56" i="158" s="1"/>
  <c r="AJ29" i="157"/>
  <c r="AJ56" i="157" s="1"/>
  <c r="AJ29" i="155"/>
  <c r="AJ56" i="155" s="1"/>
  <c r="U20" i="156"/>
  <c r="U47" i="156" s="1"/>
  <c r="U20" i="158"/>
  <c r="U47" i="158" s="1"/>
  <c r="U20" i="155"/>
  <c r="U47" i="155" s="1"/>
  <c r="U20" i="157"/>
  <c r="U47" i="157" s="1"/>
  <c r="AR21" i="138"/>
  <c r="AR48" i="138" s="1"/>
  <c r="AR21" i="95"/>
  <c r="AR21" i="118"/>
  <c r="AR48" i="118" s="1"/>
  <c r="AR21" i="119"/>
  <c r="AR48" i="119" s="1"/>
  <c r="AR21" i="136"/>
  <c r="AR21" i="137"/>
  <c r="AR48" i="137" s="1"/>
  <c r="AR21" i="135"/>
  <c r="AR21" i="94"/>
  <c r="U21" i="154"/>
  <c r="AP15" i="137"/>
  <c r="AP42" i="137" s="1"/>
  <c r="AP15" i="138"/>
  <c r="AP42" i="138" s="1"/>
  <c r="AP15" i="119"/>
  <c r="AP42" i="119" s="1"/>
  <c r="AP15" i="136"/>
  <c r="AP15" i="118"/>
  <c r="AP42" i="118" s="1"/>
  <c r="AP15" i="94"/>
  <c r="AP15" i="95"/>
  <c r="AP15" i="135"/>
  <c r="S15" i="154"/>
  <c r="H17" i="167"/>
  <c r="H44" i="167" s="1"/>
  <c r="H17" i="139"/>
  <c r="H44" i="139" s="1"/>
  <c r="H17" i="133"/>
  <c r="H44" i="133" s="1"/>
  <c r="H17" i="134"/>
  <c r="H44" i="134" s="1"/>
  <c r="H17" i="138"/>
  <c r="H44" i="138" s="1"/>
  <c r="H17" i="95"/>
  <c r="H17" i="135"/>
  <c r="H17" i="136"/>
  <c r="H17" i="94"/>
  <c r="H17" i="119"/>
  <c r="H44" i="119" s="1"/>
  <c r="H17" i="137"/>
  <c r="H44" i="137" s="1"/>
  <c r="H17" i="146"/>
  <c r="H17" i="118"/>
  <c r="H44" i="118" s="1"/>
  <c r="H17" i="54"/>
  <c r="I8" i="156"/>
  <c r="I35" i="156" s="1"/>
  <c r="I8" i="158"/>
  <c r="I35" i="158" s="1"/>
  <c r="I8" i="155"/>
  <c r="I35" i="155" s="1"/>
  <c r="I8" i="157"/>
  <c r="I35" i="157" s="1"/>
  <c r="AR18" i="158"/>
  <c r="AR45" i="158" s="1"/>
  <c r="AR18" i="155"/>
  <c r="AR45" i="155" s="1"/>
  <c r="AR18" i="157"/>
  <c r="AR45" i="157" s="1"/>
  <c r="AR18" i="156"/>
  <c r="AR45" i="156" s="1"/>
  <c r="AS29" i="156"/>
  <c r="AS56" i="156" s="1"/>
  <c r="AS29" i="157"/>
  <c r="AS56" i="157" s="1"/>
  <c r="AS29" i="155"/>
  <c r="AS56" i="155" s="1"/>
  <c r="AS29" i="158"/>
  <c r="AS56" i="158" s="1"/>
  <c r="C8" i="157"/>
  <c r="C35" i="157" s="1"/>
  <c r="C8" i="155"/>
  <c r="C35" i="155" s="1"/>
  <c r="C8" i="158"/>
  <c r="C35" i="158" s="1"/>
  <c r="C8" i="156"/>
  <c r="C35" i="156" s="1"/>
  <c r="BO18" i="157"/>
  <c r="BO45" i="157" s="1"/>
  <c r="BO18" i="158"/>
  <c r="BO45" i="158" s="1"/>
  <c r="BO18" i="155"/>
  <c r="BO45" i="155" s="1"/>
  <c r="BO18" i="156"/>
  <c r="BO45" i="156" s="1"/>
  <c r="BH29" i="156"/>
  <c r="BH56" i="156" s="1"/>
  <c r="BH29" i="158"/>
  <c r="BH56" i="158" s="1"/>
  <c r="BH29" i="155"/>
  <c r="BH56" i="155" s="1"/>
  <c r="BH29" i="157"/>
  <c r="BH56" i="157" s="1"/>
  <c r="AJ12" i="157"/>
  <c r="AJ39" i="157" s="1"/>
  <c r="AJ12" i="156"/>
  <c r="AJ39" i="156" s="1"/>
  <c r="AJ12" i="155"/>
  <c r="AJ39" i="155" s="1"/>
  <c r="AJ12" i="158"/>
  <c r="AJ39" i="158" s="1"/>
  <c r="AS27" i="158"/>
  <c r="AS54" i="158" s="1"/>
  <c r="AS27" i="155"/>
  <c r="AS54" i="155" s="1"/>
  <c r="AS27" i="157"/>
  <c r="AS54" i="157" s="1"/>
  <c r="AS27" i="156"/>
  <c r="AS54" i="156" s="1"/>
  <c r="AW21" i="137"/>
  <c r="AW48" i="137" s="1"/>
  <c r="AW21" i="138"/>
  <c r="AW48" i="138" s="1"/>
  <c r="AW21" i="119"/>
  <c r="AW48" i="119" s="1"/>
  <c r="AW21" i="136"/>
  <c r="AW21" i="94"/>
  <c r="Z21" i="154"/>
  <c r="AW21" i="135"/>
  <c r="AW21" i="118"/>
  <c r="AW48" i="118" s="1"/>
  <c r="AW21" i="95"/>
  <c r="CC23" i="157"/>
  <c r="CC50" i="157" s="1"/>
  <c r="CC23" i="156"/>
  <c r="CC50" i="156" s="1"/>
  <c r="CC23" i="158"/>
  <c r="CC50" i="158" s="1"/>
  <c r="CC23" i="155"/>
  <c r="CC50" i="155" s="1"/>
  <c r="AY25" i="158"/>
  <c r="AY52" i="158" s="1"/>
  <c r="AY25" i="155"/>
  <c r="AY52" i="155" s="1"/>
  <c r="AY25" i="157"/>
  <c r="AY52" i="157" s="1"/>
  <c r="AY25" i="156"/>
  <c r="AY52" i="156" s="1"/>
  <c r="DF21" i="158"/>
  <c r="DF48" i="158" s="1"/>
  <c r="DF21" i="157"/>
  <c r="DF48" i="157" s="1"/>
  <c r="DF21" i="155"/>
  <c r="DF48" i="155" s="1"/>
  <c r="DF21" i="156"/>
  <c r="DF48" i="156" s="1"/>
  <c r="DB27" i="155"/>
  <c r="DB54" i="155" s="1"/>
  <c r="DB27" i="156"/>
  <c r="DB54" i="156" s="1"/>
  <c r="DB27" i="157"/>
  <c r="DB54" i="157" s="1"/>
  <c r="DB27" i="158"/>
  <c r="DB54" i="158" s="1"/>
  <c r="CJ23" i="157"/>
  <c r="CJ50" i="157" s="1"/>
  <c r="CJ23" i="158"/>
  <c r="CJ50" i="158" s="1"/>
  <c r="CJ23" i="155"/>
  <c r="CJ50" i="155" s="1"/>
  <c r="CJ23" i="156"/>
  <c r="CJ50" i="156" s="1"/>
  <c r="AD29" i="155"/>
  <c r="AD56" i="155" s="1"/>
  <c r="AD29" i="157"/>
  <c r="AD56" i="157" s="1"/>
  <c r="AD29" i="158"/>
  <c r="AD56" i="158" s="1"/>
  <c r="AD29" i="156"/>
  <c r="AD56" i="156" s="1"/>
  <c r="CE25" i="156"/>
  <c r="CE52" i="156" s="1"/>
  <c r="CE25" i="158"/>
  <c r="CE52" i="158" s="1"/>
  <c r="CE25" i="155"/>
  <c r="CE52" i="155" s="1"/>
  <c r="CE25" i="157"/>
  <c r="CE52" i="157" s="1"/>
  <c r="V23" i="156"/>
  <c r="V50" i="156" s="1"/>
  <c r="V23" i="158"/>
  <c r="V50" i="158" s="1"/>
  <c r="V23" i="157"/>
  <c r="V50" i="157" s="1"/>
  <c r="V23" i="155"/>
  <c r="V50" i="155" s="1"/>
  <c r="BP21" i="156"/>
  <c r="BP48" i="156" s="1"/>
  <c r="BP21" i="158"/>
  <c r="BP48" i="158" s="1"/>
  <c r="BP21" i="157"/>
  <c r="BP48" i="157" s="1"/>
  <c r="BP21" i="155"/>
  <c r="BP48" i="155" s="1"/>
  <c r="CQ29" i="155"/>
  <c r="CQ56" i="155" s="1"/>
  <c r="CQ29" i="156"/>
  <c r="CQ56" i="156" s="1"/>
  <c r="CQ29" i="157"/>
  <c r="CQ56" i="157" s="1"/>
  <c r="CQ29" i="158"/>
  <c r="CQ56" i="158" s="1"/>
  <c r="AU23" i="158"/>
  <c r="AU50" i="158" s="1"/>
  <c r="AU23" i="155"/>
  <c r="AU50" i="155" s="1"/>
  <c r="AU23" i="157"/>
  <c r="AU50" i="157" s="1"/>
  <c r="AU23" i="156"/>
  <c r="AU50" i="156" s="1"/>
  <c r="AJ23" i="155"/>
  <c r="AJ50" i="155" s="1"/>
  <c r="AJ23" i="158"/>
  <c r="AJ50" i="158" s="1"/>
  <c r="AJ23" i="156"/>
  <c r="AJ50" i="156" s="1"/>
  <c r="AJ23" i="157"/>
  <c r="AJ50" i="157" s="1"/>
  <c r="DN18" i="156"/>
  <c r="DN45" i="156" s="1"/>
  <c r="DN18" i="158"/>
  <c r="DN45" i="158" s="1"/>
  <c r="DN18" i="155"/>
  <c r="DN45" i="155" s="1"/>
  <c r="DN18" i="157"/>
  <c r="DN45" i="157" s="1"/>
  <c r="BO12" i="156"/>
  <c r="BO39" i="156" s="1"/>
  <c r="BO12" i="157"/>
  <c r="BO39" i="157" s="1"/>
  <c r="BO12" i="158"/>
  <c r="BO39" i="158" s="1"/>
  <c r="BO12" i="155"/>
  <c r="BO39" i="155" s="1"/>
  <c r="BP29" i="156"/>
  <c r="BP56" i="156" s="1"/>
  <c r="BP29" i="155"/>
  <c r="BP56" i="155" s="1"/>
  <c r="BP29" i="158"/>
  <c r="BP56" i="158" s="1"/>
  <c r="BP29" i="157"/>
  <c r="BP56" i="157" s="1"/>
  <c r="CE21" i="155"/>
  <c r="CE48" i="155" s="1"/>
  <c r="CE21" i="157"/>
  <c r="CE48" i="157" s="1"/>
  <c r="CE21" i="156"/>
  <c r="CE48" i="156" s="1"/>
  <c r="CE21" i="158"/>
  <c r="CE48" i="158" s="1"/>
  <c r="BL23" i="155"/>
  <c r="BL50" i="155" s="1"/>
  <c r="BL23" i="156"/>
  <c r="BL50" i="156" s="1"/>
  <c r="BL23" i="158"/>
  <c r="BL50" i="158" s="1"/>
  <c r="BL23" i="157"/>
  <c r="BL50" i="157" s="1"/>
  <c r="DG21" i="157"/>
  <c r="DG48" i="157" s="1"/>
  <c r="DG21" i="156"/>
  <c r="DG48" i="156" s="1"/>
  <c r="DG21" i="155"/>
  <c r="DG48" i="155" s="1"/>
  <c r="DG21" i="158"/>
  <c r="DG48" i="158" s="1"/>
  <c r="AA17" i="155"/>
  <c r="AA44" i="155" s="1"/>
  <c r="AA17" i="157"/>
  <c r="AA44" i="157" s="1"/>
  <c r="AA17" i="156"/>
  <c r="AA44" i="156" s="1"/>
  <c r="AA17" i="158"/>
  <c r="AA44" i="158" s="1"/>
  <c r="AX18" i="138"/>
  <c r="AX45" i="138" s="1"/>
  <c r="AX18" i="119"/>
  <c r="AX45" i="119" s="1"/>
  <c r="AX18" i="95"/>
  <c r="AX18" i="118"/>
  <c r="AX45" i="118" s="1"/>
  <c r="AX18" i="94"/>
  <c r="AX18" i="137"/>
  <c r="AX45" i="137" s="1"/>
  <c r="AX18" i="135"/>
  <c r="AX18" i="136"/>
  <c r="AA18" i="154"/>
  <c r="CS15" i="157"/>
  <c r="CS42" i="157" s="1"/>
  <c r="CS15" i="158"/>
  <c r="CS42" i="158" s="1"/>
  <c r="CS15" i="156"/>
  <c r="CS42" i="156" s="1"/>
  <c r="CS15" i="155"/>
  <c r="CS42" i="155" s="1"/>
  <c r="CL12" i="156"/>
  <c r="CL39" i="156" s="1"/>
  <c r="CL12" i="158"/>
  <c r="CL39" i="158" s="1"/>
  <c r="CL12" i="157"/>
  <c r="CL39" i="157" s="1"/>
  <c r="CL12" i="155"/>
  <c r="CL39" i="155" s="1"/>
  <c r="CJ21" i="157"/>
  <c r="CJ48" i="157" s="1"/>
  <c r="CJ21" i="158"/>
  <c r="CJ48" i="158" s="1"/>
  <c r="CJ21" i="155"/>
  <c r="CJ48" i="155" s="1"/>
  <c r="CJ21" i="156"/>
  <c r="CJ48" i="156" s="1"/>
  <c r="BN15" i="157"/>
  <c r="BN42" i="157" s="1"/>
  <c r="BN15" i="155"/>
  <c r="BN42" i="155" s="1"/>
  <c r="BN15" i="158"/>
  <c r="BN42" i="158" s="1"/>
  <c r="BN15" i="156"/>
  <c r="BN42" i="156" s="1"/>
  <c r="BV29" i="157"/>
  <c r="BV56" i="157" s="1"/>
  <c r="BV29" i="158"/>
  <c r="BV56" i="158" s="1"/>
  <c r="BV29" i="155"/>
  <c r="BV56" i="155" s="1"/>
  <c r="BV29" i="156"/>
  <c r="BV56" i="156" s="1"/>
  <c r="BA18" i="118"/>
  <c r="BA45" i="118" s="1"/>
  <c r="BA18" i="136"/>
  <c r="BA18" i="138"/>
  <c r="BA45" i="138" s="1"/>
  <c r="BA18" i="95"/>
  <c r="BA18" i="119"/>
  <c r="BA45" i="119" s="1"/>
  <c r="BA18" i="135"/>
  <c r="AD18" i="154"/>
  <c r="BA18" i="94"/>
  <c r="BA18" i="137"/>
  <c r="BA45" i="137" s="1"/>
  <c r="AP18" i="94"/>
  <c r="AP18" i="137"/>
  <c r="AP45" i="137" s="1"/>
  <c r="AP18" i="95"/>
  <c r="S18" i="154"/>
  <c r="AP18" i="135"/>
  <c r="AP18" i="136"/>
  <c r="AP18" i="118"/>
  <c r="AP45" i="118" s="1"/>
  <c r="AP18" i="119"/>
  <c r="AP45" i="119" s="1"/>
  <c r="AP18" i="138"/>
  <c r="AP45" i="138" s="1"/>
  <c r="CP25" i="158"/>
  <c r="CP52" i="158" s="1"/>
  <c r="CP25" i="155"/>
  <c r="CP52" i="155" s="1"/>
  <c r="CP25" i="157"/>
  <c r="CP52" i="157" s="1"/>
  <c r="CP25" i="156"/>
  <c r="CP52" i="156" s="1"/>
  <c r="BE25" i="155"/>
  <c r="BE52" i="155" s="1"/>
  <c r="BE25" i="156"/>
  <c r="BE52" i="156" s="1"/>
  <c r="BE25" i="157"/>
  <c r="BE52" i="157" s="1"/>
  <c r="BE25" i="158"/>
  <c r="BE52" i="158" s="1"/>
  <c r="BX25" i="157"/>
  <c r="BX52" i="157" s="1"/>
  <c r="BX25" i="156"/>
  <c r="BX52" i="156" s="1"/>
  <c r="BX25" i="158"/>
  <c r="BX52" i="158" s="1"/>
  <c r="BX25" i="155"/>
  <c r="BX52" i="155" s="1"/>
  <c r="AL21" i="157"/>
  <c r="AL48" i="157" s="1"/>
  <c r="AL21" i="156"/>
  <c r="AL48" i="156" s="1"/>
  <c r="AL21" i="155"/>
  <c r="AL48" i="155" s="1"/>
  <c r="AL21" i="158"/>
  <c r="AL48" i="158" s="1"/>
  <c r="CR12" i="157"/>
  <c r="CR39" i="157" s="1"/>
  <c r="CR12" i="156"/>
  <c r="CR39" i="156" s="1"/>
  <c r="CR12" i="155"/>
  <c r="CR39" i="155" s="1"/>
  <c r="CR12" i="158"/>
  <c r="CR39" i="158" s="1"/>
  <c r="AL18" i="156"/>
  <c r="AL45" i="156" s="1"/>
  <c r="AL18" i="158"/>
  <c r="AL45" i="158" s="1"/>
  <c r="AL18" i="157"/>
  <c r="AL45" i="157" s="1"/>
  <c r="AL18" i="155"/>
  <c r="AL45" i="155" s="1"/>
  <c r="AZ29" i="157"/>
  <c r="AZ56" i="157" s="1"/>
  <c r="AZ29" i="158"/>
  <c r="AZ56" i="158" s="1"/>
  <c r="AZ29" i="155"/>
  <c r="AZ56" i="155" s="1"/>
  <c r="AZ29" i="156"/>
  <c r="AZ56" i="156" s="1"/>
  <c r="J8" i="106"/>
  <c r="J35" i="106" s="1"/>
  <c r="J8" i="145"/>
  <c r="J35" i="145" s="1"/>
  <c r="J8" i="143"/>
  <c r="J35" i="143" s="1"/>
  <c r="J8" i="144"/>
  <c r="J35" i="144" s="1"/>
  <c r="DE12" i="156"/>
  <c r="DE39" i="156" s="1"/>
  <c r="DE12" i="158"/>
  <c r="DE39" i="158" s="1"/>
  <c r="DE12" i="157"/>
  <c r="DE39" i="157" s="1"/>
  <c r="DE12" i="155"/>
  <c r="DE39" i="155" s="1"/>
  <c r="K8" i="106"/>
  <c r="K35" i="106" s="1"/>
  <c r="K8" i="144"/>
  <c r="K35" i="144" s="1"/>
  <c r="K8" i="143"/>
  <c r="K35" i="143" s="1"/>
  <c r="K8" i="145"/>
  <c r="K35" i="145" s="1"/>
  <c r="L8" i="155"/>
  <c r="L35" i="155" s="1"/>
  <c r="L8" i="156"/>
  <c r="L35" i="156" s="1"/>
  <c r="L8" i="157"/>
  <c r="L35" i="157" s="1"/>
  <c r="L8" i="158"/>
  <c r="L35" i="158" s="1"/>
  <c r="H9" i="143"/>
  <c r="H36" i="143" s="1"/>
  <c r="H9" i="144"/>
  <c r="H36" i="144" s="1"/>
  <c r="H9" i="106"/>
  <c r="H36" i="106" s="1"/>
  <c r="H9" i="145"/>
  <c r="H36" i="145" s="1"/>
  <c r="BU29" i="155"/>
  <c r="BU56" i="155" s="1"/>
  <c r="BU29" i="157"/>
  <c r="BU56" i="157" s="1"/>
  <c r="BU29" i="156"/>
  <c r="BU56" i="156" s="1"/>
  <c r="BU29" i="158"/>
  <c r="BU56" i="158" s="1"/>
  <c r="BV15" i="157"/>
  <c r="BV42" i="157" s="1"/>
  <c r="BV15" i="156"/>
  <c r="BV42" i="156" s="1"/>
  <c r="BV15" i="155"/>
  <c r="BV42" i="155" s="1"/>
  <c r="BV15" i="158"/>
  <c r="BV42" i="158" s="1"/>
  <c r="AQ15" i="157"/>
  <c r="AQ42" i="157" s="1"/>
  <c r="AQ15" i="156"/>
  <c r="AQ42" i="156" s="1"/>
  <c r="AQ15" i="158"/>
  <c r="AQ42" i="158" s="1"/>
  <c r="AQ15" i="155"/>
  <c r="AQ42" i="155" s="1"/>
  <c r="CI23" i="155"/>
  <c r="CI50" i="155" s="1"/>
  <c r="CI23" i="157"/>
  <c r="CI50" i="157" s="1"/>
  <c r="CI23" i="156"/>
  <c r="CI50" i="156" s="1"/>
  <c r="CI23" i="158"/>
  <c r="CI50" i="158" s="1"/>
  <c r="AS25" i="156"/>
  <c r="AS52" i="156" s="1"/>
  <c r="AS25" i="155"/>
  <c r="AS52" i="155" s="1"/>
  <c r="AS25" i="157"/>
  <c r="AS52" i="157" s="1"/>
  <c r="AS25" i="158"/>
  <c r="AS52" i="158" s="1"/>
  <c r="AY15" i="138"/>
  <c r="AY42" i="138" s="1"/>
  <c r="AY15" i="137"/>
  <c r="AY42" i="137" s="1"/>
  <c r="AY15" i="136"/>
  <c r="AB15" i="154"/>
  <c r="AY15" i="95"/>
  <c r="AY15" i="135"/>
  <c r="AY15" i="119"/>
  <c r="AY42" i="119" s="1"/>
  <c r="AY15" i="118"/>
  <c r="AY42" i="118" s="1"/>
  <c r="AY15" i="94"/>
  <c r="D8" i="144"/>
  <c r="D35" i="144" s="1"/>
  <c r="D8" i="106"/>
  <c r="D35" i="106" s="1"/>
  <c r="D8" i="145"/>
  <c r="D35" i="145" s="1"/>
  <c r="D8" i="143"/>
  <c r="D35" i="143" s="1"/>
  <c r="M8" i="156"/>
  <c r="M35" i="156" s="1"/>
  <c r="M8" i="158"/>
  <c r="M35" i="158" s="1"/>
  <c r="M8" i="155"/>
  <c r="M35" i="155" s="1"/>
  <c r="M8" i="157"/>
  <c r="M35" i="157" s="1"/>
  <c r="AQ29" i="156"/>
  <c r="AQ56" i="156" s="1"/>
  <c r="AQ29" i="155"/>
  <c r="AQ56" i="155" s="1"/>
  <c r="AQ29" i="158"/>
  <c r="AQ56" i="158" s="1"/>
  <c r="AQ29" i="157"/>
  <c r="AQ56" i="157" s="1"/>
  <c r="AS21" i="158"/>
  <c r="AS48" i="158" s="1"/>
  <c r="AS21" i="155"/>
  <c r="AS48" i="155" s="1"/>
  <c r="AS21" i="157"/>
  <c r="AS48" i="157" s="1"/>
  <c r="AS21" i="156"/>
  <c r="AS48" i="156" s="1"/>
  <c r="CW15" i="156"/>
  <c r="CW42" i="156" s="1"/>
  <c r="CW15" i="157"/>
  <c r="CW42" i="157" s="1"/>
  <c r="CW15" i="158"/>
  <c r="CW42" i="158" s="1"/>
  <c r="CW15" i="155"/>
  <c r="CW42" i="155" s="1"/>
  <c r="CW25" i="156"/>
  <c r="CW52" i="156" s="1"/>
  <c r="CW25" i="157"/>
  <c r="CW52" i="157" s="1"/>
  <c r="CW25" i="158"/>
  <c r="CW52" i="158" s="1"/>
  <c r="CW25" i="155"/>
  <c r="CW52" i="155" s="1"/>
  <c r="BA21" i="138"/>
  <c r="BA48" i="138" s="1"/>
  <c r="BA21" i="95"/>
  <c r="BA21" i="137"/>
  <c r="BA48" i="137" s="1"/>
  <c r="BA21" i="136"/>
  <c r="AD21" i="154"/>
  <c r="BA21" i="119"/>
  <c r="BA48" i="119" s="1"/>
  <c r="BA21" i="94"/>
  <c r="BA21" i="135"/>
  <c r="BA21" i="118"/>
  <c r="BA48" i="118" s="1"/>
  <c r="CZ18" i="156"/>
  <c r="CZ45" i="156" s="1"/>
  <c r="CZ18" i="157"/>
  <c r="CZ45" i="157" s="1"/>
  <c r="CZ18" i="158"/>
  <c r="CZ45" i="158" s="1"/>
  <c r="CZ18" i="155"/>
  <c r="CZ45" i="155" s="1"/>
  <c r="CB12" i="158"/>
  <c r="CB39" i="158" s="1"/>
  <c r="CB12" i="155"/>
  <c r="CB39" i="155" s="1"/>
  <c r="CB12" i="156"/>
  <c r="CB39" i="156" s="1"/>
  <c r="CB12" i="157"/>
  <c r="CB39" i="157" s="1"/>
  <c r="AL25" i="157"/>
  <c r="AL52" i="157" s="1"/>
  <c r="AL25" i="156"/>
  <c r="AL52" i="156" s="1"/>
  <c r="AL25" i="158"/>
  <c r="AL52" i="158" s="1"/>
  <c r="AL25" i="155"/>
  <c r="AL52" i="155" s="1"/>
  <c r="AA9" i="155"/>
  <c r="AA36" i="155" s="1"/>
  <c r="AA9" i="157"/>
  <c r="AA36" i="157" s="1"/>
  <c r="AA9" i="156"/>
  <c r="AA36" i="156" s="1"/>
  <c r="AA9" i="158"/>
  <c r="AA36" i="158" s="1"/>
  <c r="E8" i="145"/>
  <c r="E35" i="145" s="1"/>
  <c r="E8" i="106"/>
  <c r="E35" i="106" s="1"/>
  <c r="E8" i="144"/>
  <c r="E35" i="144" s="1"/>
  <c r="E8" i="143"/>
  <c r="E35" i="143" s="1"/>
  <c r="G17" i="134"/>
  <c r="G44" i="134" s="1"/>
  <c r="G17" i="139"/>
  <c r="G44" i="139" s="1"/>
  <c r="G17" i="167"/>
  <c r="G44" i="167" s="1"/>
  <c r="G17" i="138"/>
  <c r="G44" i="138" s="1"/>
  <c r="G17" i="133"/>
  <c r="G44" i="133" s="1"/>
  <c r="G17" i="119"/>
  <c r="G44" i="119" s="1"/>
  <c r="G17" i="95"/>
  <c r="G17" i="136"/>
  <c r="G17" i="135"/>
  <c r="G17" i="94"/>
  <c r="G17" i="118"/>
  <c r="G44" i="118" s="1"/>
  <c r="G17" i="137"/>
  <c r="G44" i="137" s="1"/>
  <c r="G17" i="146"/>
  <c r="G17" i="54"/>
  <c r="K21" i="167"/>
  <c r="K48" i="167" s="1"/>
  <c r="K21" i="133"/>
  <c r="K48" i="133" s="1"/>
  <c r="K21" i="95"/>
  <c r="K21" i="135"/>
  <c r="K21" i="136"/>
  <c r="K21" i="94"/>
  <c r="K21" i="146"/>
  <c r="K21" i="137"/>
  <c r="K48" i="137" s="1"/>
  <c r="K21" i="138"/>
  <c r="K48" i="138" s="1"/>
  <c r="K21" i="139"/>
  <c r="K48" i="139" s="1"/>
  <c r="K21" i="118"/>
  <c r="K48" i="118" s="1"/>
  <c r="K21" i="134"/>
  <c r="K48" i="134" s="1"/>
  <c r="K21" i="119"/>
  <c r="K48" i="119" s="1"/>
  <c r="Y21" i="167"/>
  <c r="Y48" i="167" s="1"/>
  <c r="Y21" i="139"/>
  <c r="Y48" i="139" s="1"/>
  <c r="Y21" i="133"/>
  <c r="Y48" i="133" s="1"/>
  <c r="Y21" i="134"/>
  <c r="Y48" i="134" s="1"/>
  <c r="Y21" i="138"/>
  <c r="Y48" i="138" s="1"/>
  <c r="Y21" i="95"/>
  <c r="Y21" i="119"/>
  <c r="Y48" i="119" s="1"/>
  <c r="Y21" i="135"/>
  <c r="Y21" i="94"/>
  <c r="Y21" i="136"/>
  <c r="Y21" i="137"/>
  <c r="Y48" i="137" s="1"/>
  <c r="Y21" i="118"/>
  <c r="Y48" i="118" s="1"/>
  <c r="B21" i="154"/>
  <c r="DB21" i="157"/>
  <c r="DB48" i="157" s="1"/>
  <c r="DB21" i="158"/>
  <c r="DB48" i="158" s="1"/>
  <c r="DB21" i="155"/>
  <c r="DB48" i="155" s="1"/>
  <c r="DB21" i="156"/>
  <c r="DB48" i="156" s="1"/>
  <c r="DG29" i="155"/>
  <c r="DG56" i="155" s="1"/>
  <c r="DG29" i="156"/>
  <c r="DG56" i="156" s="1"/>
  <c r="DG29" i="157"/>
  <c r="DG56" i="157" s="1"/>
  <c r="DG29" i="158"/>
  <c r="DG56" i="158" s="1"/>
  <c r="AL23" i="158"/>
  <c r="AL50" i="158" s="1"/>
  <c r="AL23" i="155"/>
  <c r="AL50" i="155" s="1"/>
  <c r="AL23" i="157"/>
  <c r="AL50" i="157" s="1"/>
  <c r="AL23" i="156"/>
  <c r="AL50" i="156" s="1"/>
  <c r="BA25" i="155"/>
  <c r="BA52" i="155" s="1"/>
  <c r="BA25" i="158"/>
  <c r="BA52" i="158" s="1"/>
  <c r="BA25" i="157"/>
  <c r="BA52" i="157" s="1"/>
  <c r="BA25" i="156"/>
  <c r="BA52" i="156" s="1"/>
  <c r="O8" i="156"/>
  <c r="O35" i="156" s="1"/>
  <c r="O8" i="158"/>
  <c r="O35" i="158" s="1"/>
  <c r="O8" i="155"/>
  <c r="O35" i="155" s="1"/>
  <c r="O8" i="157"/>
  <c r="O35" i="157" s="1"/>
  <c r="AZ12" i="157"/>
  <c r="AZ39" i="157" s="1"/>
  <c r="AZ12" i="155"/>
  <c r="AZ39" i="155" s="1"/>
  <c r="AZ12" i="156"/>
  <c r="AZ39" i="156" s="1"/>
  <c r="AZ12" i="158"/>
  <c r="AZ39" i="158" s="1"/>
  <c r="AQ27" i="158"/>
  <c r="AQ54" i="158" s="1"/>
  <c r="AQ27" i="157"/>
  <c r="AQ54" i="157" s="1"/>
  <c r="AQ27" i="155"/>
  <c r="AQ54" i="155" s="1"/>
  <c r="AQ27" i="156"/>
  <c r="AQ54" i="156" s="1"/>
  <c r="AR12" i="157"/>
  <c r="AR39" i="157" s="1"/>
  <c r="AR12" i="156"/>
  <c r="AR39" i="156" s="1"/>
  <c r="AR12" i="155"/>
  <c r="AR39" i="155" s="1"/>
  <c r="AR12" i="158"/>
  <c r="AR39" i="158" s="1"/>
  <c r="AY27" i="155"/>
  <c r="AY54" i="155" s="1"/>
  <c r="AY27" i="156"/>
  <c r="AY54" i="156" s="1"/>
  <c r="AY27" i="157"/>
  <c r="AY54" i="157" s="1"/>
  <c r="AY27" i="158"/>
  <c r="AY54" i="158" s="1"/>
  <c r="CK27" i="156"/>
  <c r="CK54" i="156" s="1"/>
  <c r="CK27" i="158"/>
  <c r="CK54" i="158" s="1"/>
  <c r="CK27" i="155"/>
  <c r="CK54" i="155" s="1"/>
  <c r="CK27" i="157"/>
  <c r="CK54" i="157" s="1"/>
  <c r="S9" i="155"/>
  <c r="S36" i="155" s="1"/>
  <c r="S9" i="158"/>
  <c r="S36" i="158" s="1"/>
  <c r="S9" i="157"/>
  <c r="S36" i="157" s="1"/>
  <c r="S9" i="156"/>
  <c r="S36" i="156" s="1"/>
  <c r="AE24" i="54"/>
  <c r="AE9" i="167"/>
  <c r="AE36" i="167" s="1"/>
  <c r="AE9" i="133"/>
  <c r="AE36" i="133" s="1"/>
  <c r="AE9" i="137"/>
  <c r="AE36" i="137" s="1"/>
  <c r="AE9" i="95"/>
  <c r="AE9" i="138"/>
  <c r="AE36" i="138" s="1"/>
  <c r="AE9" i="119"/>
  <c r="AE36" i="119" s="1"/>
  <c r="AE9" i="118"/>
  <c r="AE36" i="118" s="1"/>
  <c r="AE9" i="134"/>
  <c r="AE36" i="134" s="1"/>
  <c r="AE9" i="139"/>
  <c r="AE36" i="139" s="1"/>
  <c r="AE9" i="135"/>
  <c r="AE9" i="136"/>
  <c r="H9" i="154"/>
  <c r="AE9" i="94"/>
  <c r="AE22" i="54"/>
  <c r="C11" i="156"/>
  <c r="C38" i="156" s="1"/>
  <c r="C11" i="158"/>
  <c r="C38" i="158" s="1"/>
  <c r="C11" i="155"/>
  <c r="C38" i="155" s="1"/>
  <c r="C11" i="157"/>
  <c r="C38" i="157" s="1"/>
  <c r="G20" i="143"/>
  <c r="G47" i="143" s="1"/>
  <c r="G20" i="106"/>
  <c r="G47" i="106" s="1"/>
  <c r="G20" i="144"/>
  <c r="G47" i="144" s="1"/>
  <c r="G20" i="145"/>
  <c r="G47" i="145" s="1"/>
  <c r="H11" i="155"/>
  <c r="H38" i="155" s="1"/>
  <c r="H11" i="156"/>
  <c r="H38" i="156" s="1"/>
  <c r="H11" i="157"/>
  <c r="H38" i="157" s="1"/>
  <c r="H11" i="158"/>
  <c r="H38" i="158" s="1"/>
  <c r="X29" i="156"/>
  <c r="X56" i="156" s="1"/>
  <c r="X29" i="158"/>
  <c r="X56" i="158" s="1"/>
  <c r="X29" i="155"/>
  <c r="X56" i="155" s="1"/>
  <c r="X29" i="157"/>
  <c r="X56" i="157" s="1"/>
  <c r="AN21" i="167"/>
  <c r="AN48" i="167" s="1"/>
  <c r="AN21" i="134"/>
  <c r="AN48" i="134" s="1"/>
  <c r="AN21" i="139"/>
  <c r="AN48" i="139" s="1"/>
  <c r="AN21" i="118"/>
  <c r="AN48" i="118" s="1"/>
  <c r="AN21" i="137"/>
  <c r="AN48" i="137" s="1"/>
  <c r="AN21" i="119"/>
  <c r="AN48" i="119" s="1"/>
  <c r="AN21" i="133"/>
  <c r="AN48" i="133" s="1"/>
  <c r="AN21" i="136"/>
  <c r="Q21" i="154"/>
  <c r="AN21" i="95"/>
  <c r="AN21" i="135"/>
  <c r="AN21" i="138"/>
  <c r="AN48" i="138" s="1"/>
  <c r="AN21" i="94"/>
  <c r="P24" i="54"/>
  <c r="P22" i="54"/>
  <c r="P26" i="54"/>
  <c r="V28" i="54"/>
  <c r="V22" i="54"/>
  <c r="V26" i="54"/>
  <c r="V24" i="54"/>
  <c r="AL26" i="54"/>
  <c r="AL24" i="54"/>
  <c r="AL28" i="54"/>
  <c r="AL22" i="54"/>
  <c r="AM24" i="54"/>
  <c r="AM26" i="54"/>
  <c r="AN24" i="54"/>
  <c r="AN26" i="54"/>
  <c r="AN22" i="54"/>
  <c r="AN28" i="54"/>
  <c r="F28" i="54"/>
  <c r="F22" i="54"/>
  <c r="F24" i="54"/>
  <c r="F26" i="54"/>
  <c r="AM22" i="54"/>
  <c r="N22" i="54"/>
  <c r="N28" i="54"/>
  <c r="D22" i="54"/>
  <c r="D28" i="54"/>
  <c r="D24" i="54"/>
  <c r="D26" i="54"/>
  <c r="Q26" i="54"/>
  <c r="Q28" i="54"/>
  <c r="Q22" i="54"/>
  <c r="Q24" i="54"/>
  <c r="S26" i="54"/>
  <c r="S28" i="54"/>
  <c r="S24" i="54"/>
  <c r="S22" i="54"/>
  <c r="AJ22" i="54"/>
  <c r="AJ28" i="54"/>
  <c r="AJ24" i="54"/>
  <c r="AJ26" i="54"/>
  <c r="Y22" i="54"/>
  <c r="Y24" i="54"/>
  <c r="Y26" i="54"/>
  <c r="Y28" i="54"/>
  <c r="AA26" i="54"/>
  <c r="AA28" i="54"/>
  <c r="AA22" i="54"/>
  <c r="AA24" i="54"/>
  <c r="B26" i="54"/>
  <c r="B22" i="54"/>
  <c r="B24" i="54"/>
  <c r="B28" i="54"/>
  <c r="AH26" i="54"/>
  <c r="AH22" i="54"/>
  <c r="AH24" i="54"/>
  <c r="AH28" i="54"/>
  <c r="U28" i="54"/>
  <c r="U22" i="54"/>
  <c r="U24" i="54"/>
  <c r="U26" i="54"/>
  <c r="I26" i="54"/>
  <c r="I28" i="54"/>
  <c r="I22" i="54"/>
  <c r="I24" i="54"/>
  <c r="AO26" i="54"/>
  <c r="AO28" i="54"/>
  <c r="AO24" i="54"/>
  <c r="AO22" i="54"/>
  <c r="K26" i="54"/>
  <c r="K22" i="54"/>
  <c r="K24" i="54"/>
  <c r="K28" i="54"/>
  <c r="T22" i="54"/>
  <c r="T24" i="54"/>
  <c r="T26" i="54"/>
  <c r="T28" i="54"/>
  <c r="AB22" i="54"/>
  <c r="AB28" i="54"/>
  <c r="AB26" i="54"/>
  <c r="AB24" i="54"/>
  <c r="J26" i="54"/>
  <c r="J24" i="54"/>
  <c r="J28" i="54"/>
  <c r="J22" i="54"/>
  <c r="L22" i="54"/>
  <c r="L24" i="54"/>
  <c r="L26" i="54"/>
  <c r="L28" i="54"/>
  <c r="Z26" i="54"/>
  <c r="Z28" i="54"/>
  <c r="Z22" i="54"/>
  <c r="Z24" i="54"/>
  <c r="AC28" i="54"/>
  <c r="AC22" i="54"/>
  <c r="AC26" i="54"/>
  <c r="AC24" i="54"/>
  <c r="E28" i="54"/>
  <c r="E22" i="54"/>
  <c r="E24" i="54"/>
  <c r="E26" i="54"/>
  <c r="R26" i="54"/>
  <c r="R28" i="54"/>
  <c r="R24" i="54"/>
  <c r="R22" i="54"/>
  <c r="AG22" i="54"/>
  <c r="AG24" i="54"/>
  <c r="AG26" i="54"/>
  <c r="AG28" i="54"/>
  <c r="C26" i="54"/>
  <c r="C22" i="54"/>
  <c r="C24" i="54"/>
  <c r="C28" i="54"/>
  <c r="AI26" i="54"/>
  <c r="AI22" i="54"/>
  <c r="AI24" i="54"/>
  <c r="AI28" i="54"/>
  <c r="G14" i="143" l="1"/>
  <c r="G41" i="143" s="1"/>
  <c r="G14" i="144"/>
  <c r="G41" i="144" s="1"/>
  <c r="G14" i="106"/>
  <c r="G41" i="106" s="1"/>
  <c r="AG27" i="167"/>
  <c r="AG54" i="167" s="1"/>
  <c r="AG27" i="133"/>
  <c r="AG54" i="133" s="1"/>
  <c r="AG27" i="139"/>
  <c r="AG54" i="139" s="1"/>
  <c r="AG27" i="134"/>
  <c r="AG54" i="134" s="1"/>
  <c r="AG27" i="137"/>
  <c r="AG54" i="137" s="1"/>
  <c r="AG27" i="119"/>
  <c r="AG54" i="119" s="1"/>
  <c r="AG27" i="135"/>
  <c r="J27" i="154"/>
  <c r="AG27" i="136"/>
  <c r="AG27" i="138"/>
  <c r="AG54" i="138" s="1"/>
  <c r="AG27" i="118"/>
  <c r="AG54" i="118" s="1"/>
  <c r="AG27" i="95"/>
  <c r="AG27" i="94"/>
  <c r="Z23" i="167"/>
  <c r="Z50" i="167" s="1"/>
  <c r="Z23" i="133"/>
  <c r="Z50" i="133" s="1"/>
  <c r="Z23" i="139"/>
  <c r="Z50" i="139" s="1"/>
  <c r="Z23" i="137"/>
  <c r="Z50" i="137" s="1"/>
  <c r="Z23" i="119"/>
  <c r="Z50" i="119" s="1"/>
  <c r="Z23" i="94"/>
  <c r="Z23" i="135"/>
  <c r="Z23" i="136"/>
  <c r="C23" i="154"/>
  <c r="Z23" i="118"/>
  <c r="Z50" i="118" s="1"/>
  <c r="Z23" i="138"/>
  <c r="Z50" i="138" s="1"/>
  <c r="Z23" i="134"/>
  <c r="Z50" i="134" s="1"/>
  <c r="Z23" i="95"/>
  <c r="T27" i="167"/>
  <c r="T54" i="167" s="1"/>
  <c r="T27" i="134"/>
  <c r="T54" i="134" s="1"/>
  <c r="T27" i="139"/>
  <c r="T54" i="139" s="1"/>
  <c r="T27" i="137"/>
  <c r="T54" i="137" s="1"/>
  <c r="T27" i="138"/>
  <c r="T54" i="138" s="1"/>
  <c r="T27" i="136"/>
  <c r="T27" i="135"/>
  <c r="T27" i="118"/>
  <c r="T54" i="118" s="1"/>
  <c r="T27" i="133"/>
  <c r="T54" i="133" s="1"/>
  <c r="T27" i="119"/>
  <c r="T54" i="119" s="1"/>
  <c r="T27" i="94"/>
  <c r="T27" i="95"/>
  <c r="U25" i="167"/>
  <c r="U52" i="167" s="1"/>
  <c r="U25" i="133"/>
  <c r="U52" i="133" s="1"/>
  <c r="U25" i="134"/>
  <c r="U52" i="134" s="1"/>
  <c r="U25" i="95"/>
  <c r="U25" i="135"/>
  <c r="U25" i="136"/>
  <c r="U25" i="94"/>
  <c r="U25" i="138"/>
  <c r="U52" i="138" s="1"/>
  <c r="U25" i="137"/>
  <c r="U52" i="137" s="1"/>
  <c r="U25" i="118"/>
  <c r="U52" i="118" s="1"/>
  <c r="U25" i="139"/>
  <c r="U52" i="139" s="1"/>
  <c r="U25" i="119"/>
  <c r="U52" i="119" s="1"/>
  <c r="S25" i="139"/>
  <c r="S52" i="139" s="1"/>
  <c r="S25" i="167"/>
  <c r="S52" i="167" s="1"/>
  <c r="S25" i="138"/>
  <c r="S52" i="138" s="1"/>
  <c r="S25" i="134"/>
  <c r="S52" i="134" s="1"/>
  <c r="S25" i="135"/>
  <c r="S25" i="94"/>
  <c r="S25" i="137"/>
  <c r="S52" i="137" s="1"/>
  <c r="S25" i="119"/>
  <c r="S52" i="119" s="1"/>
  <c r="S25" i="133"/>
  <c r="S52" i="133" s="1"/>
  <c r="S25" i="118"/>
  <c r="S52" i="118" s="1"/>
  <c r="S25" i="95"/>
  <c r="S25" i="136"/>
  <c r="AL23" i="139"/>
  <c r="AL50" i="139" s="1"/>
  <c r="AL23" i="134"/>
  <c r="AL50" i="134" s="1"/>
  <c r="AL23" i="138"/>
  <c r="AL50" i="138" s="1"/>
  <c r="AL23" i="167"/>
  <c r="AL50" i="167" s="1"/>
  <c r="AL23" i="133"/>
  <c r="AL50" i="133" s="1"/>
  <c r="AL23" i="119"/>
  <c r="AL50" i="119" s="1"/>
  <c r="AL23" i="118"/>
  <c r="AL50" i="118" s="1"/>
  <c r="AL23" i="136"/>
  <c r="AL23" i="135"/>
  <c r="AL23" i="94"/>
  <c r="AL23" i="137"/>
  <c r="AL50" i="137" s="1"/>
  <c r="AL23" i="95"/>
  <c r="O23" i="154"/>
  <c r="AB25" i="157"/>
  <c r="AB52" i="157" s="1"/>
  <c r="AB25" i="156"/>
  <c r="AB52" i="156" s="1"/>
  <c r="AB25" i="158"/>
  <c r="AB52" i="158" s="1"/>
  <c r="AB25" i="155"/>
  <c r="AB52" i="155" s="1"/>
  <c r="AE15" i="167"/>
  <c r="AE42" i="167" s="1"/>
  <c r="AE15" i="134"/>
  <c r="AE42" i="134" s="1"/>
  <c r="AE15" i="139"/>
  <c r="AE42" i="139" s="1"/>
  <c r="AE15" i="95"/>
  <c r="AE15" i="135"/>
  <c r="AE15" i="136"/>
  <c r="AE15" i="94"/>
  <c r="AE15" i="133"/>
  <c r="AE42" i="133" s="1"/>
  <c r="AE15" i="138"/>
  <c r="AE42" i="138" s="1"/>
  <c r="AE15" i="137"/>
  <c r="AE42" i="137" s="1"/>
  <c r="H15" i="154"/>
  <c r="AE15" i="119"/>
  <c r="AE42" i="119" s="1"/>
  <c r="AE15" i="118"/>
  <c r="AE42" i="118" s="1"/>
  <c r="F18" i="167"/>
  <c r="F45" i="167" s="1"/>
  <c r="F18" i="133"/>
  <c r="F45" i="133" s="1"/>
  <c r="F18" i="118"/>
  <c r="F45" i="118" s="1"/>
  <c r="F18" i="139"/>
  <c r="F45" i="139" s="1"/>
  <c r="F18" i="134"/>
  <c r="F45" i="134" s="1"/>
  <c r="F18" i="138"/>
  <c r="F45" i="138" s="1"/>
  <c r="F18" i="94"/>
  <c r="F18" i="135"/>
  <c r="F18" i="136"/>
  <c r="F18" i="146"/>
  <c r="F18" i="137"/>
  <c r="F45" i="137" s="1"/>
  <c r="F18" i="95"/>
  <c r="F18" i="119"/>
  <c r="F45" i="119" s="1"/>
  <c r="AK25" i="167"/>
  <c r="AK52" i="167" s="1"/>
  <c r="AK25" i="133"/>
  <c r="AK52" i="133" s="1"/>
  <c r="AK25" i="134"/>
  <c r="AK52" i="134" s="1"/>
  <c r="AK25" i="95"/>
  <c r="AK25" i="135"/>
  <c r="AK25" i="136"/>
  <c r="AK25" i="94"/>
  <c r="AK25" i="138"/>
  <c r="AK52" i="138" s="1"/>
  <c r="AK25" i="118"/>
  <c r="AK52" i="118" s="1"/>
  <c r="AK25" i="119"/>
  <c r="AK52" i="119" s="1"/>
  <c r="AK25" i="139"/>
  <c r="AK52" i="139" s="1"/>
  <c r="AK25" i="137"/>
  <c r="AK52" i="137" s="1"/>
  <c r="N25" i="154"/>
  <c r="AC15" i="167"/>
  <c r="AC42" i="167" s="1"/>
  <c r="AC15" i="133"/>
  <c r="AC42" i="133" s="1"/>
  <c r="AC15" i="134"/>
  <c r="AC42" i="134" s="1"/>
  <c r="AC15" i="139"/>
  <c r="AC42" i="139" s="1"/>
  <c r="AC15" i="138"/>
  <c r="AC42" i="138" s="1"/>
  <c r="AC15" i="95"/>
  <c r="AC15" i="136"/>
  <c r="AC15" i="118"/>
  <c r="AC42" i="118" s="1"/>
  <c r="AC15" i="135"/>
  <c r="AC15" i="119"/>
  <c r="AC42" i="119" s="1"/>
  <c r="F15" i="154"/>
  <c r="AC15" i="137"/>
  <c r="AC42" i="137" s="1"/>
  <c r="AC15" i="94"/>
  <c r="AB15" i="139"/>
  <c r="AB42" i="139" s="1"/>
  <c r="AB15" i="167"/>
  <c r="AB42" i="167" s="1"/>
  <c r="AB15" i="133"/>
  <c r="AB42" i="133" s="1"/>
  <c r="AB15" i="138"/>
  <c r="AB42" i="138" s="1"/>
  <c r="AB15" i="118"/>
  <c r="AB42" i="118" s="1"/>
  <c r="AB15" i="137"/>
  <c r="AB42" i="137" s="1"/>
  <c r="AB15" i="95"/>
  <c r="AB15" i="135"/>
  <c r="AB15" i="119"/>
  <c r="AB42" i="119" s="1"/>
  <c r="AB15" i="134"/>
  <c r="AB42" i="134" s="1"/>
  <c r="AB15" i="136"/>
  <c r="E15" i="154"/>
  <c r="AB15" i="94"/>
  <c r="N14" i="156"/>
  <c r="N41" i="156" s="1"/>
  <c r="N14" i="158"/>
  <c r="N41" i="158" s="1"/>
  <c r="N14" i="155"/>
  <c r="N41" i="155" s="1"/>
  <c r="N14" i="157"/>
  <c r="N41" i="157" s="1"/>
  <c r="AO12" i="167"/>
  <c r="AO39" i="167" s="1"/>
  <c r="AO12" i="134"/>
  <c r="AO39" i="134" s="1"/>
  <c r="AO12" i="137"/>
  <c r="AO39" i="137" s="1"/>
  <c r="AO12" i="136"/>
  <c r="AO12" i="133"/>
  <c r="AO39" i="133" s="1"/>
  <c r="AO12" i="138"/>
  <c r="AO39" i="138" s="1"/>
  <c r="R12" i="154"/>
  <c r="AO12" i="139"/>
  <c r="AO39" i="139" s="1"/>
  <c r="AO12" i="94"/>
  <c r="AO12" i="119"/>
  <c r="AO39" i="119" s="1"/>
  <c r="AO12" i="135"/>
  <c r="AO12" i="118"/>
  <c r="AO39" i="118" s="1"/>
  <c r="AO12" i="95"/>
  <c r="T15" i="139"/>
  <c r="T42" i="139" s="1"/>
  <c r="T15" i="133"/>
  <c r="T42" i="133" s="1"/>
  <c r="T15" i="167"/>
  <c r="T42" i="167" s="1"/>
  <c r="T15" i="138"/>
  <c r="T42" i="138" s="1"/>
  <c r="T15" i="118"/>
  <c r="T42" i="118" s="1"/>
  <c r="T15" i="134"/>
  <c r="T42" i="134" s="1"/>
  <c r="T15" i="95"/>
  <c r="T15" i="94"/>
  <c r="T15" i="137"/>
  <c r="T42" i="137" s="1"/>
  <c r="T15" i="119"/>
  <c r="T42" i="119" s="1"/>
  <c r="T15" i="135"/>
  <c r="T15" i="136"/>
  <c r="AB12" i="157"/>
  <c r="AB39" i="157" s="1"/>
  <c r="AB12" i="158"/>
  <c r="AB39" i="158" s="1"/>
  <c r="AB12" i="155"/>
  <c r="AB39" i="155" s="1"/>
  <c r="AB12" i="156"/>
  <c r="AB39" i="156" s="1"/>
  <c r="G11" i="145"/>
  <c r="G38" i="145" s="1"/>
  <c r="G11" i="106"/>
  <c r="G38" i="106" s="1"/>
  <c r="G11" i="144"/>
  <c r="G38" i="144" s="1"/>
  <c r="G11" i="143"/>
  <c r="G38" i="143" s="1"/>
  <c r="V15" i="156"/>
  <c r="V42" i="156" s="1"/>
  <c r="V15" i="157"/>
  <c r="V42" i="157" s="1"/>
  <c r="V15" i="155"/>
  <c r="V42" i="155" s="1"/>
  <c r="V15" i="158"/>
  <c r="V42" i="158" s="1"/>
  <c r="AH15" i="167"/>
  <c r="AH42" i="167" s="1"/>
  <c r="AH15" i="134"/>
  <c r="AH42" i="134" s="1"/>
  <c r="AH15" i="139"/>
  <c r="AH42" i="139" s="1"/>
  <c r="AH15" i="133"/>
  <c r="AH42" i="133" s="1"/>
  <c r="AH15" i="137"/>
  <c r="AH42" i="137" s="1"/>
  <c r="AH15" i="118"/>
  <c r="AH42" i="118" s="1"/>
  <c r="AH15" i="136"/>
  <c r="AH15" i="138"/>
  <c r="AH42" i="138" s="1"/>
  <c r="AH15" i="94"/>
  <c r="AH15" i="119"/>
  <c r="AH42" i="119" s="1"/>
  <c r="AH15" i="95"/>
  <c r="AH15" i="135"/>
  <c r="K15" i="154"/>
  <c r="B15" i="133"/>
  <c r="B42" i="133" s="1"/>
  <c r="B15" i="139"/>
  <c r="B42" i="139" s="1"/>
  <c r="B15" i="137"/>
  <c r="B42" i="137" s="1"/>
  <c r="B15" i="118"/>
  <c r="B42" i="118" s="1"/>
  <c r="B15" i="119"/>
  <c r="B42" i="119" s="1"/>
  <c r="B15" i="95"/>
  <c r="B15" i="167"/>
  <c r="B42" i="167" s="1"/>
  <c r="B15" i="136"/>
  <c r="B15" i="146"/>
  <c r="B15" i="134"/>
  <c r="B42" i="134" s="1"/>
  <c r="B15" i="135"/>
  <c r="B15" i="138"/>
  <c r="B42" i="138" s="1"/>
  <c r="B15" i="94"/>
  <c r="AO21" i="138"/>
  <c r="AO48" i="138" s="1"/>
  <c r="AO21" i="134"/>
  <c r="AO48" i="134" s="1"/>
  <c r="AO21" i="137"/>
  <c r="AO48" i="137" s="1"/>
  <c r="AO21" i="139"/>
  <c r="AO48" i="139" s="1"/>
  <c r="AO21" i="118"/>
  <c r="AO48" i="118" s="1"/>
  <c r="AO21" i="167"/>
  <c r="AO48" i="167" s="1"/>
  <c r="AO21" i="135"/>
  <c r="AO21" i="133"/>
  <c r="AO48" i="133" s="1"/>
  <c r="AO21" i="119"/>
  <c r="AO48" i="119" s="1"/>
  <c r="AO21" i="95"/>
  <c r="AO21" i="136"/>
  <c r="R21" i="154"/>
  <c r="AO21" i="94"/>
  <c r="AA29" i="156"/>
  <c r="AA56" i="156" s="1"/>
  <c r="AA29" i="157"/>
  <c r="AA56" i="157" s="1"/>
  <c r="AA29" i="155"/>
  <c r="AA56" i="155" s="1"/>
  <c r="AA29" i="158"/>
  <c r="AA56" i="158" s="1"/>
  <c r="AB29" i="158"/>
  <c r="AB56" i="158" s="1"/>
  <c r="AB29" i="155"/>
  <c r="AB56" i="155" s="1"/>
  <c r="AB29" i="156"/>
  <c r="AB56" i="156" s="1"/>
  <c r="AB29" i="157"/>
  <c r="AB56" i="157" s="1"/>
  <c r="AH21" i="167"/>
  <c r="AH48" i="167" s="1"/>
  <c r="AH21" i="133"/>
  <c r="AH48" i="133" s="1"/>
  <c r="AH21" i="139"/>
  <c r="AH48" i="139" s="1"/>
  <c r="AH21" i="119"/>
  <c r="AH48" i="119" s="1"/>
  <c r="AH21" i="138"/>
  <c r="AH48" i="138" s="1"/>
  <c r="AH21" i="95"/>
  <c r="AH21" i="137"/>
  <c r="AH48" i="137" s="1"/>
  <c r="K21" i="154"/>
  <c r="AH21" i="134"/>
  <c r="AH48" i="134" s="1"/>
  <c r="AH21" i="135"/>
  <c r="AH21" i="136"/>
  <c r="AH21" i="118"/>
  <c r="AH48" i="118" s="1"/>
  <c r="AH21" i="94"/>
  <c r="Y18" i="134"/>
  <c r="Y45" i="134" s="1"/>
  <c r="Y18" i="139"/>
  <c r="Y45" i="139" s="1"/>
  <c r="Y18" i="138"/>
  <c r="Y45" i="138" s="1"/>
  <c r="Y18" i="95"/>
  <c r="Y18" i="135"/>
  <c r="Y18" i="136"/>
  <c r="Y18" i="94"/>
  <c r="Y18" i="118"/>
  <c r="Y45" i="118" s="1"/>
  <c r="B18" i="154"/>
  <c r="Y18" i="133"/>
  <c r="Y45" i="133" s="1"/>
  <c r="Y18" i="119"/>
  <c r="Y45" i="119" s="1"/>
  <c r="Y18" i="137"/>
  <c r="Y45" i="137" s="1"/>
  <c r="Y18" i="167"/>
  <c r="Y45" i="167" s="1"/>
  <c r="S21" i="139"/>
  <c r="S48" i="139" s="1"/>
  <c r="S21" i="167"/>
  <c r="S48" i="167" s="1"/>
  <c r="S21" i="134"/>
  <c r="S48" i="134" s="1"/>
  <c r="S21" i="95"/>
  <c r="S21" i="135"/>
  <c r="S21" i="136"/>
  <c r="S21" i="94"/>
  <c r="S21" i="118"/>
  <c r="S48" i="118" s="1"/>
  <c r="S21" i="138"/>
  <c r="S48" i="138" s="1"/>
  <c r="S21" i="133"/>
  <c r="S48" i="133" s="1"/>
  <c r="S21" i="119"/>
  <c r="S48" i="119" s="1"/>
  <c r="S21" i="137"/>
  <c r="S48" i="137" s="1"/>
  <c r="X21" i="156"/>
  <c r="X48" i="156" s="1"/>
  <c r="X21" i="157"/>
  <c r="X48" i="157" s="1"/>
  <c r="X21" i="155"/>
  <c r="X48" i="155" s="1"/>
  <c r="X21" i="158"/>
  <c r="X48" i="158" s="1"/>
  <c r="U21" i="167"/>
  <c r="U48" i="167" s="1"/>
  <c r="U21" i="133"/>
  <c r="U48" i="133" s="1"/>
  <c r="U21" i="134"/>
  <c r="U48" i="134" s="1"/>
  <c r="U21" i="138"/>
  <c r="U48" i="138" s="1"/>
  <c r="U21" i="139"/>
  <c r="U48" i="139" s="1"/>
  <c r="U21" i="137"/>
  <c r="U48" i="137" s="1"/>
  <c r="U21" i="136"/>
  <c r="U21" i="119"/>
  <c r="U48" i="119" s="1"/>
  <c r="U21" i="118"/>
  <c r="U48" i="118" s="1"/>
  <c r="U21" i="135"/>
  <c r="U21" i="94"/>
  <c r="U21" i="95"/>
  <c r="C18" i="144"/>
  <c r="C45" i="144" s="1"/>
  <c r="C18" i="106"/>
  <c r="C45" i="106" s="1"/>
  <c r="C18" i="145"/>
  <c r="C45" i="145" s="1"/>
  <c r="C18" i="143"/>
  <c r="C45" i="143" s="1"/>
  <c r="AF18" i="167"/>
  <c r="AF45" i="167" s="1"/>
  <c r="AF18" i="133"/>
  <c r="AF45" i="133" s="1"/>
  <c r="AF18" i="139"/>
  <c r="AF45" i="139" s="1"/>
  <c r="AF18" i="134"/>
  <c r="AF45" i="134" s="1"/>
  <c r="AF18" i="119"/>
  <c r="AF45" i="119" s="1"/>
  <c r="AF18" i="94"/>
  <c r="AF18" i="138"/>
  <c r="AF45" i="138" s="1"/>
  <c r="AF18" i="135"/>
  <c r="AF18" i="136"/>
  <c r="AF18" i="118"/>
  <c r="AF45" i="118" s="1"/>
  <c r="I18" i="154"/>
  <c r="AF18" i="95"/>
  <c r="AF18" i="137"/>
  <c r="AF45" i="137" s="1"/>
  <c r="X27" i="155"/>
  <c r="X54" i="155" s="1"/>
  <c r="X27" i="158"/>
  <c r="X54" i="158" s="1"/>
  <c r="X27" i="156"/>
  <c r="X54" i="156" s="1"/>
  <c r="X27" i="157"/>
  <c r="X54" i="157" s="1"/>
  <c r="AD12" i="167"/>
  <c r="AD39" i="167" s="1"/>
  <c r="AD12" i="139"/>
  <c r="AD39" i="139" s="1"/>
  <c r="AD12" i="137"/>
  <c r="AD39" i="137" s="1"/>
  <c r="AD12" i="134"/>
  <c r="AD39" i="134" s="1"/>
  <c r="AD12" i="119"/>
  <c r="AD39" i="119" s="1"/>
  <c r="AD12" i="94"/>
  <c r="AD12" i="118"/>
  <c r="AD39" i="118" s="1"/>
  <c r="AD12" i="136"/>
  <c r="AD12" i="138"/>
  <c r="AD39" i="138" s="1"/>
  <c r="AD12" i="133"/>
  <c r="AD39" i="133" s="1"/>
  <c r="AD12" i="95"/>
  <c r="G12" i="154"/>
  <c r="AD12" i="135"/>
  <c r="F21" i="167"/>
  <c r="F48" i="167" s="1"/>
  <c r="F21" i="139"/>
  <c r="F48" i="139" s="1"/>
  <c r="F21" i="134"/>
  <c r="F48" i="134" s="1"/>
  <c r="F21" i="137"/>
  <c r="F48" i="137" s="1"/>
  <c r="F21" i="133"/>
  <c r="F48" i="133" s="1"/>
  <c r="F21" i="119"/>
  <c r="F48" i="119" s="1"/>
  <c r="F21" i="138"/>
  <c r="F48" i="138" s="1"/>
  <c r="F21" i="135"/>
  <c r="F21" i="146"/>
  <c r="F21" i="95"/>
  <c r="F21" i="136"/>
  <c r="F21" i="94"/>
  <c r="F21" i="118"/>
  <c r="F48" i="118" s="1"/>
  <c r="AI21" i="167"/>
  <c r="AI48" i="167" s="1"/>
  <c r="AI21" i="139"/>
  <c r="AI48" i="139" s="1"/>
  <c r="AI21" i="133"/>
  <c r="AI48" i="133" s="1"/>
  <c r="AI21" i="134"/>
  <c r="AI48" i="134" s="1"/>
  <c r="AI21" i="138"/>
  <c r="AI48" i="138" s="1"/>
  <c r="AI21" i="95"/>
  <c r="AI21" i="135"/>
  <c r="AI21" i="136"/>
  <c r="AI21" i="94"/>
  <c r="AI21" i="137"/>
  <c r="AI48" i="137" s="1"/>
  <c r="L21" i="154"/>
  <c r="AI21" i="118"/>
  <c r="AI48" i="118" s="1"/>
  <c r="AI21" i="119"/>
  <c r="AI48" i="119" s="1"/>
  <c r="AI18" i="139"/>
  <c r="AI45" i="139" s="1"/>
  <c r="AI18" i="167"/>
  <c r="AI45" i="167" s="1"/>
  <c r="AI18" i="138"/>
  <c r="AI45" i="138" s="1"/>
  <c r="AI18" i="133"/>
  <c r="AI45" i="133" s="1"/>
  <c r="AI18" i="134"/>
  <c r="AI45" i="134" s="1"/>
  <c r="AI18" i="137"/>
  <c r="AI45" i="137" s="1"/>
  <c r="AI18" i="136"/>
  <c r="AI18" i="94"/>
  <c r="AI18" i="119"/>
  <c r="AI45" i="119" s="1"/>
  <c r="AI18" i="118"/>
  <c r="AI45" i="118" s="1"/>
  <c r="L18" i="154"/>
  <c r="AI18" i="135"/>
  <c r="AI18" i="95"/>
  <c r="AB12" i="139"/>
  <c r="AB39" i="139" s="1"/>
  <c r="AB12" i="134"/>
  <c r="AB39" i="134" s="1"/>
  <c r="AB12" i="119"/>
  <c r="AB39" i="119" s="1"/>
  <c r="AB12" i="133"/>
  <c r="AB39" i="133" s="1"/>
  <c r="AB12" i="94"/>
  <c r="AB12" i="138"/>
  <c r="AB39" i="138" s="1"/>
  <c r="AB12" i="136"/>
  <c r="AB12" i="167"/>
  <c r="AB39" i="167" s="1"/>
  <c r="AB12" i="137"/>
  <c r="AB39" i="137" s="1"/>
  <c r="AB12" i="118"/>
  <c r="AB39" i="118" s="1"/>
  <c r="AB12" i="95"/>
  <c r="E12" i="154"/>
  <c r="AB12" i="135"/>
  <c r="AC18" i="155"/>
  <c r="AC45" i="155" s="1"/>
  <c r="AC18" i="157"/>
  <c r="AC45" i="157" s="1"/>
  <c r="AC18" i="156"/>
  <c r="AC45" i="156" s="1"/>
  <c r="AC18" i="158"/>
  <c r="AC45" i="158" s="1"/>
  <c r="AG25" i="167"/>
  <c r="AG52" i="167" s="1"/>
  <c r="AG25" i="134"/>
  <c r="AG52" i="134" s="1"/>
  <c r="AG25" i="137"/>
  <c r="AG52" i="137" s="1"/>
  <c r="AG25" i="139"/>
  <c r="AG52" i="139" s="1"/>
  <c r="AG25" i="133"/>
  <c r="AG52" i="133" s="1"/>
  <c r="AG25" i="118"/>
  <c r="AG52" i="118" s="1"/>
  <c r="AG25" i="94"/>
  <c r="AG25" i="136"/>
  <c r="J25" i="154"/>
  <c r="AG25" i="135"/>
  <c r="AG25" i="138"/>
  <c r="AG52" i="138" s="1"/>
  <c r="AG25" i="119"/>
  <c r="AG52" i="119" s="1"/>
  <c r="AG25" i="95"/>
  <c r="Z29" i="167"/>
  <c r="Z56" i="167" s="1"/>
  <c r="Z29" i="139"/>
  <c r="Z56" i="139" s="1"/>
  <c r="Z29" i="133"/>
  <c r="Z56" i="133" s="1"/>
  <c r="Z29" i="134"/>
  <c r="Z56" i="134" s="1"/>
  <c r="Z29" i="137"/>
  <c r="Z56" i="137" s="1"/>
  <c r="Z29" i="138"/>
  <c r="Z56" i="138" s="1"/>
  <c r="Z29" i="118"/>
  <c r="Z56" i="118" s="1"/>
  <c r="Z29" i="119"/>
  <c r="Z56" i="119" s="1"/>
  <c r="Z29" i="135"/>
  <c r="Z29" i="136"/>
  <c r="C29" i="154"/>
  <c r="Z29" i="95"/>
  <c r="Z29" i="94"/>
  <c r="T25" i="139"/>
  <c r="T52" i="139" s="1"/>
  <c r="T25" i="167"/>
  <c r="T52" i="167" s="1"/>
  <c r="T25" i="134"/>
  <c r="T52" i="134" s="1"/>
  <c r="T25" i="133"/>
  <c r="T52" i="133" s="1"/>
  <c r="T25" i="119"/>
  <c r="T52" i="119" s="1"/>
  <c r="T25" i="138"/>
  <c r="T52" i="138" s="1"/>
  <c r="T25" i="95"/>
  <c r="T25" i="94"/>
  <c r="T25" i="137"/>
  <c r="T52" i="137" s="1"/>
  <c r="T25" i="118"/>
  <c r="T52" i="118" s="1"/>
  <c r="T25" i="136"/>
  <c r="T25" i="135"/>
  <c r="U23" i="133"/>
  <c r="U50" i="133" s="1"/>
  <c r="U23" i="139"/>
  <c r="U50" i="139" s="1"/>
  <c r="U23" i="167"/>
  <c r="U50" i="167" s="1"/>
  <c r="U23" i="138"/>
  <c r="U50" i="138" s="1"/>
  <c r="U23" i="134"/>
  <c r="U50" i="134" s="1"/>
  <c r="U23" i="135"/>
  <c r="U23" i="95"/>
  <c r="U23" i="94"/>
  <c r="U23" i="136"/>
  <c r="U23" i="119"/>
  <c r="U50" i="119" s="1"/>
  <c r="U23" i="137"/>
  <c r="U50" i="137" s="1"/>
  <c r="U23" i="118"/>
  <c r="U50" i="118" s="1"/>
  <c r="Y25" i="134"/>
  <c r="Y52" i="134" s="1"/>
  <c r="Y25" i="167"/>
  <c r="Y52" i="167" s="1"/>
  <c r="Y25" i="139"/>
  <c r="Y52" i="139" s="1"/>
  <c r="Y25" i="138"/>
  <c r="Y52" i="138" s="1"/>
  <c r="Y25" i="133"/>
  <c r="Y52" i="133" s="1"/>
  <c r="Y25" i="137"/>
  <c r="Y52" i="137" s="1"/>
  <c r="Y25" i="118"/>
  <c r="Y52" i="118" s="1"/>
  <c r="Y25" i="136"/>
  <c r="Y25" i="119"/>
  <c r="Y52" i="119" s="1"/>
  <c r="Y25" i="95"/>
  <c r="Y25" i="135"/>
  <c r="B25" i="154"/>
  <c r="Y25" i="94"/>
  <c r="D29" i="139"/>
  <c r="D56" i="139" s="1"/>
  <c r="D29" i="167"/>
  <c r="D56" i="167" s="1"/>
  <c r="D29" i="134"/>
  <c r="D56" i="134" s="1"/>
  <c r="D29" i="118"/>
  <c r="D56" i="118" s="1"/>
  <c r="D29" i="95"/>
  <c r="D29" i="119"/>
  <c r="D56" i="119" s="1"/>
  <c r="D29" i="133"/>
  <c r="D56" i="133" s="1"/>
  <c r="D29" i="138"/>
  <c r="D56" i="138" s="1"/>
  <c r="D29" i="146"/>
  <c r="D29" i="137"/>
  <c r="D56" i="137" s="1"/>
  <c r="D29" i="94"/>
  <c r="D29" i="135"/>
  <c r="D29" i="136"/>
  <c r="P23" i="139"/>
  <c r="P50" i="139" s="1"/>
  <c r="P23" i="167"/>
  <c r="P50" i="167" s="1"/>
  <c r="P23" i="133"/>
  <c r="P50" i="133" s="1"/>
  <c r="P23" i="118"/>
  <c r="P50" i="118" s="1"/>
  <c r="P23" i="94"/>
  <c r="P23" i="119"/>
  <c r="P50" i="119" s="1"/>
  <c r="P23" i="135"/>
  <c r="P23" i="136"/>
  <c r="P23" i="138"/>
  <c r="P50" i="138" s="1"/>
  <c r="P23" i="95"/>
  <c r="P23" i="137"/>
  <c r="P50" i="137" s="1"/>
  <c r="P23" i="134"/>
  <c r="P50" i="134" s="1"/>
  <c r="AA18" i="156"/>
  <c r="AA45" i="156" s="1"/>
  <c r="AA18" i="158"/>
  <c r="AA45" i="158" s="1"/>
  <c r="AA18" i="155"/>
  <c r="AA45" i="155" s="1"/>
  <c r="AA18" i="157"/>
  <c r="AA45" i="157" s="1"/>
  <c r="S15" i="156"/>
  <c r="S42" i="156" s="1"/>
  <c r="S15" i="157"/>
  <c r="S42" i="157" s="1"/>
  <c r="S15" i="155"/>
  <c r="S42" i="155" s="1"/>
  <c r="S15" i="158"/>
  <c r="S42" i="158" s="1"/>
  <c r="U23" i="156"/>
  <c r="U50" i="156" s="1"/>
  <c r="U23" i="158"/>
  <c r="U50" i="158" s="1"/>
  <c r="U23" i="155"/>
  <c r="U50" i="155" s="1"/>
  <c r="U23" i="157"/>
  <c r="U50" i="157" s="1"/>
  <c r="AD23" i="167"/>
  <c r="AD50" i="167" s="1"/>
  <c r="AD23" i="133"/>
  <c r="AD50" i="133" s="1"/>
  <c r="AD23" i="138"/>
  <c r="AD50" i="138" s="1"/>
  <c r="AD23" i="134"/>
  <c r="AD50" i="134" s="1"/>
  <c r="AD23" i="135"/>
  <c r="AD23" i="136"/>
  <c r="AD23" i="95"/>
  <c r="AD23" i="118"/>
  <c r="AD50" i="118" s="1"/>
  <c r="AD23" i="137"/>
  <c r="AD50" i="137" s="1"/>
  <c r="AD23" i="94"/>
  <c r="G23" i="154"/>
  <c r="AD23" i="119"/>
  <c r="AD50" i="119" s="1"/>
  <c r="AD23" i="139"/>
  <c r="AD50" i="139" s="1"/>
  <c r="R11" i="155"/>
  <c r="R38" i="155" s="1"/>
  <c r="R11" i="157"/>
  <c r="R38" i="157" s="1"/>
  <c r="R11" i="156"/>
  <c r="R38" i="156" s="1"/>
  <c r="R11" i="158"/>
  <c r="R38" i="158" s="1"/>
  <c r="P29" i="134"/>
  <c r="P56" i="134" s="1"/>
  <c r="P29" i="167"/>
  <c r="P56" i="167" s="1"/>
  <c r="P29" i="133"/>
  <c r="P56" i="133" s="1"/>
  <c r="P29" i="138"/>
  <c r="P56" i="138" s="1"/>
  <c r="P29" i="118"/>
  <c r="P56" i="118" s="1"/>
  <c r="P29" i="94"/>
  <c r="P29" i="95"/>
  <c r="P29" i="135"/>
  <c r="P29" i="136"/>
  <c r="P29" i="137"/>
  <c r="P56" i="137" s="1"/>
  <c r="P29" i="139"/>
  <c r="P56" i="139" s="1"/>
  <c r="P29" i="119"/>
  <c r="P56" i="119" s="1"/>
  <c r="L12" i="139"/>
  <c r="L39" i="139" s="1"/>
  <c r="L12" i="167"/>
  <c r="L39" i="167" s="1"/>
  <c r="L12" i="133"/>
  <c r="L39" i="133" s="1"/>
  <c r="L12" i="134"/>
  <c r="L39" i="134" s="1"/>
  <c r="L12" i="138"/>
  <c r="L39" i="138" s="1"/>
  <c r="L12" i="137"/>
  <c r="L39" i="137" s="1"/>
  <c r="L12" i="119"/>
  <c r="L39" i="119" s="1"/>
  <c r="L12" i="136"/>
  <c r="L12" i="146"/>
  <c r="L12" i="135"/>
  <c r="L12" i="95"/>
  <c r="L12" i="94"/>
  <c r="L12" i="118"/>
  <c r="L39" i="118" s="1"/>
  <c r="C9" i="106"/>
  <c r="C36" i="106" s="1"/>
  <c r="C9" i="143"/>
  <c r="C36" i="143" s="1"/>
  <c r="C9" i="145"/>
  <c r="C36" i="145" s="1"/>
  <c r="C9" i="144"/>
  <c r="C36" i="144" s="1"/>
  <c r="X12" i="155"/>
  <c r="X39" i="155" s="1"/>
  <c r="X12" i="156"/>
  <c r="X39" i="156" s="1"/>
  <c r="X12" i="157"/>
  <c r="X39" i="157" s="1"/>
  <c r="X12" i="158"/>
  <c r="X39" i="158" s="1"/>
  <c r="AA15" i="167"/>
  <c r="AA42" i="167" s="1"/>
  <c r="AA15" i="133"/>
  <c r="AA42" i="133" s="1"/>
  <c r="AA15" i="134"/>
  <c r="AA42" i="134" s="1"/>
  <c r="AA15" i="138"/>
  <c r="AA42" i="138" s="1"/>
  <c r="AA15" i="139"/>
  <c r="AA42" i="139" s="1"/>
  <c r="D15" i="154"/>
  <c r="AA15" i="135"/>
  <c r="AA15" i="119"/>
  <c r="AA42" i="119" s="1"/>
  <c r="AA15" i="118"/>
  <c r="AA42" i="118" s="1"/>
  <c r="AA15" i="95"/>
  <c r="AA15" i="136"/>
  <c r="AA15" i="94"/>
  <c r="AA15" i="137"/>
  <c r="AA42" i="137" s="1"/>
  <c r="V15" i="167"/>
  <c r="V42" i="167" s="1"/>
  <c r="V15" i="119"/>
  <c r="V42" i="119" s="1"/>
  <c r="V15" i="133"/>
  <c r="V42" i="133" s="1"/>
  <c r="V15" i="137"/>
  <c r="V42" i="137" s="1"/>
  <c r="V15" i="94"/>
  <c r="V15" i="139"/>
  <c r="V42" i="139" s="1"/>
  <c r="V15" i="134"/>
  <c r="V42" i="134" s="1"/>
  <c r="V15" i="118"/>
  <c r="V42" i="118" s="1"/>
  <c r="V15" i="95"/>
  <c r="V15" i="135"/>
  <c r="V15" i="138"/>
  <c r="V42" i="138" s="1"/>
  <c r="V15" i="136"/>
  <c r="M18" i="167"/>
  <c r="M45" i="167" s="1"/>
  <c r="M18" i="133"/>
  <c r="M45" i="133" s="1"/>
  <c r="M18" i="139"/>
  <c r="M45" i="139" s="1"/>
  <c r="M18" i="137"/>
  <c r="M45" i="137" s="1"/>
  <c r="M18" i="118"/>
  <c r="M45" i="118" s="1"/>
  <c r="M18" i="95"/>
  <c r="M18" i="138"/>
  <c r="M45" i="138" s="1"/>
  <c r="M18" i="134"/>
  <c r="M45" i="134" s="1"/>
  <c r="M18" i="135"/>
  <c r="M18" i="136"/>
  <c r="M18" i="94"/>
  <c r="M18" i="119"/>
  <c r="M45" i="119" s="1"/>
  <c r="AD15" i="156"/>
  <c r="AD42" i="156" s="1"/>
  <c r="AD15" i="158"/>
  <c r="AD42" i="158" s="1"/>
  <c r="AD15" i="155"/>
  <c r="AD42" i="155" s="1"/>
  <c r="AD15" i="157"/>
  <c r="AD42" i="157" s="1"/>
  <c r="F9" i="157"/>
  <c r="F36" i="157" s="1"/>
  <c r="F9" i="155"/>
  <c r="F36" i="155" s="1"/>
  <c r="F9" i="156"/>
  <c r="F36" i="156" s="1"/>
  <c r="F9" i="158"/>
  <c r="F36" i="158" s="1"/>
  <c r="AM15" i="139"/>
  <c r="AM42" i="139" s="1"/>
  <c r="AM15" i="133"/>
  <c r="AM42" i="133" s="1"/>
  <c r="AM15" i="134"/>
  <c r="AM42" i="134" s="1"/>
  <c r="AM15" i="138"/>
  <c r="AM42" i="138" s="1"/>
  <c r="AM15" i="95"/>
  <c r="AM15" i="135"/>
  <c r="AM15" i="136"/>
  <c r="AM15" i="94"/>
  <c r="P15" i="154"/>
  <c r="AM15" i="167"/>
  <c r="AM42" i="167" s="1"/>
  <c r="AM15" i="137"/>
  <c r="AM42" i="137" s="1"/>
  <c r="AM15" i="119"/>
  <c r="AM42" i="119" s="1"/>
  <c r="AM15" i="118"/>
  <c r="AM42" i="118" s="1"/>
  <c r="AC25" i="157"/>
  <c r="AC52" i="157" s="1"/>
  <c r="AC25" i="158"/>
  <c r="AC52" i="158" s="1"/>
  <c r="AC25" i="155"/>
  <c r="AC52" i="155" s="1"/>
  <c r="AC25" i="156"/>
  <c r="AC52" i="156" s="1"/>
  <c r="D9" i="106"/>
  <c r="D36" i="106" s="1"/>
  <c r="D9" i="143"/>
  <c r="D36" i="143" s="1"/>
  <c r="D9" i="144"/>
  <c r="D36" i="144" s="1"/>
  <c r="D9" i="145"/>
  <c r="D36" i="145" s="1"/>
  <c r="L20" i="144"/>
  <c r="L47" i="144" s="1"/>
  <c r="L20" i="106"/>
  <c r="L47" i="106" s="1"/>
  <c r="L20" i="145"/>
  <c r="L47" i="145" s="1"/>
  <c r="L20" i="143"/>
  <c r="L47" i="143" s="1"/>
  <c r="W15" i="155"/>
  <c r="W42" i="155" s="1"/>
  <c r="W15" i="157"/>
  <c r="W42" i="157" s="1"/>
  <c r="W15" i="156"/>
  <c r="W42" i="156" s="1"/>
  <c r="W15" i="158"/>
  <c r="W42" i="158" s="1"/>
  <c r="M20" i="156"/>
  <c r="M47" i="156" s="1"/>
  <c r="M20" i="158"/>
  <c r="M47" i="158" s="1"/>
  <c r="M20" i="155"/>
  <c r="M47" i="155" s="1"/>
  <c r="M20" i="157"/>
  <c r="M47" i="157" s="1"/>
  <c r="H27" i="144"/>
  <c r="H54" i="144" s="1"/>
  <c r="H27" i="143"/>
  <c r="H54" i="143" s="1"/>
  <c r="H27" i="145"/>
  <c r="H54" i="145" s="1"/>
  <c r="H27" i="106"/>
  <c r="H54" i="106" s="1"/>
  <c r="U18" i="167"/>
  <c r="U45" i="167" s="1"/>
  <c r="U18" i="133"/>
  <c r="U45" i="133" s="1"/>
  <c r="U18" i="139"/>
  <c r="U45" i="139" s="1"/>
  <c r="U18" i="134"/>
  <c r="U45" i="134" s="1"/>
  <c r="U18" i="95"/>
  <c r="U18" i="138"/>
  <c r="U45" i="138" s="1"/>
  <c r="U18" i="135"/>
  <c r="U18" i="136"/>
  <c r="U18" i="94"/>
  <c r="U18" i="119"/>
  <c r="U45" i="119" s="1"/>
  <c r="U18" i="137"/>
  <c r="U45" i="137" s="1"/>
  <c r="U18" i="118"/>
  <c r="U45" i="118" s="1"/>
  <c r="AG23" i="167"/>
  <c r="AG50" i="167" s="1"/>
  <c r="AG23" i="133"/>
  <c r="AG50" i="133" s="1"/>
  <c r="AG23" i="139"/>
  <c r="AG50" i="139" s="1"/>
  <c r="AG23" i="134"/>
  <c r="AG50" i="134" s="1"/>
  <c r="AG23" i="118"/>
  <c r="AG50" i="118" s="1"/>
  <c r="AG23" i="138"/>
  <c r="AG50" i="138" s="1"/>
  <c r="J23" i="154"/>
  <c r="AG23" i="137"/>
  <c r="AG50" i="137" s="1"/>
  <c r="AG23" i="95"/>
  <c r="AG23" i="119"/>
  <c r="AG50" i="119" s="1"/>
  <c r="AG23" i="136"/>
  <c r="AG23" i="135"/>
  <c r="AG23" i="94"/>
  <c r="J27" i="133"/>
  <c r="J54" i="133" s="1"/>
  <c r="J27" i="167"/>
  <c r="J54" i="167" s="1"/>
  <c r="J27" i="134"/>
  <c r="J54" i="134" s="1"/>
  <c r="J27" i="139"/>
  <c r="J54" i="139" s="1"/>
  <c r="J27" i="94"/>
  <c r="J27" i="119"/>
  <c r="J54" i="119" s="1"/>
  <c r="J27" i="118"/>
  <c r="J54" i="118" s="1"/>
  <c r="J27" i="146"/>
  <c r="J27" i="137"/>
  <c r="J54" i="137" s="1"/>
  <c r="J27" i="95"/>
  <c r="J27" i="138"/>
  <c r="J54" i="138" s="1"/>
  <c r="J27" i="135"/>
  <c r="J27" i="136"/>
  <c r="T23" i="139"/>
  <c r="T50" i="139" s="1"/>
  <c r="T23" i="133"/>
  <c r="T50" i="133" s="1"/>
  <c r="T23" i="167"/>
  <c r="T50" i="167" s="1"/>
  <c r="T23" i="134"/>
  <c r="T50" i="134" s="1"/>
  <c r="T23" i="119"/>
  <c r="T50" i="119" s="1"/>
  <c r="T23" i="95"/>
  <c r="T23" i="135"/>
  <c r="T23" i="136"/>
  <c r="T23" i="94"/>
  <c r="T23" i="137"/>
  <c r="T50" i="137" s="1"/>
  <c r="T23" i="138"/>
  <c r="T50" i="138" s="1"/>
  <c r="T23" i="118"/>
  <c r="T50" i="118" s="1"/>
  <c r="U29" i="167"/>
  <c r="U56" i="167" s="1"/>
  <c r="U29" i="133"/>
  <c r="U56" i="133" s="1"/>
  <c r="U29" i="134"/>
  <c r="U56" i="134" s="1"/>
  <c r="U29" i="118"/>
  <c r="U56" i="118" s="1"/>
  <c r="U29" i="135"/>
  <c r="U29" i="95"/>
  <c r="U29" i="119"/>
  <c r="U56" i="119" s="1"/>
  <c r="U29" i="136"/>
  <c r="U29" i="94"/>
  <c r="U29" i="138"/>
  <c r="U56" i="138" s="1"/>
  <c r="U29" i="137"/>
  <c r="U56" i="137" s="1"/>
  <c r="U29" i="139"/>
  <c r="U56" i="139" s="1"/>
  <c r="B27" i="167"/>
  <c r="B54" i="167" s="1"/>
  <c r="B27" i="133"/>
  <c r="B54" i="133" s="1"/>
  <c r="B27" i="134"/>
  <c r="B54" i="134" s="1"/>
  <c r="B27" i="137"/>
  <c r="B54" i="137" s="1"/>
  <c r="B27" i="95"/>
  <c r="B27" i="136"/>
  <c r="B27" i="94"/>
  <c r="B27" i="135"/>
  <c r="B27" i="146"/>
  <c r="B27" i="119"/>
  <c r="B54" i="119" s="1"/>
  <c r="B27" i="118"/>
  <c r="B54" i="118" s="1"/>
  <c r="B27" i="139"/>
  <c r="B54" i="139" s="1"/>
  <c r="B27" i="138"/>
  <c r="B54" i="138" s="1"/>
  <c r="D23" i="167"/>
  <c r="D50" i="167" s="1"/>
  <c r="D23" i="139"/>
  <c r="D50" i="139" s="1"/>
  <c r="D23" i="133"/>
  <c r="D50" i="133" s="1"/>
  <c r="D23" i="134"/>
  <c r="D50" i="134" s="1"/>
  <c r="D23" i="138"/>
  <c r="D50" i="138" s="1"/>
  <c r="D23" i="95"/>
  <c r="D23" i="135"/>
  <c r="D23" i="136"/>
  <c r="D23" i="94"/>
  <c r="D23" i="137"/>
  <c r="D50" i="137" s="1"/>
  <c r="D23" i="146"/>
  <c r="D23" i="118"/>
  <c r="D50" i="118" s="1"/>
  <c r="D23" i="119"/>
  <c r="D50" i="119" s="1"/>
  <c r="AN29" i="167"/>
  <c r="AN56" i="167" s="1"/>
  <c r="AN29" i="139"/>
  <c r="AN56" i="139" s="1"/>
  <c r="AN29" i="133"/>
  <c r="AN56" i="133" s="1"/>
  <c r="AN29" i="137"/>
  <c r="AN56" i="137" s="1"/>
  <c r="AN29" i="135"/>
  <c r="AN29" i="119"/>
  <c r="AN56" i="119" s="1"/>
  <c r="AN29" i="95"/>
  <c r="AN29" i="138"/>
  <c r="AN56" i="138" s="1"/>
  <c r="AN29" i="94"/>
  <c r="AN29" i="136"/>
  <c r="AN29" i="134"/>
  <c r="AN56" i="134" s="1"/>
  <c r="AN29" i="118"/>
  <c r="AN56" i="118" s="1"/>
  <c r="Q29" i="154"/>
  <c r="P25" i="139"/>
  <c r="P52" i="139" s="1"/>
  <c r="P25" i="133"/>
  <c r="P52" i="133" s="1"/>
  <c r="P25" i="167"/>
  <c r="P52" i="167" s="1"/>
  <c r="P25" i="138"/>
  <c r="P52" i="138" s="1"/>
  <c r="P25" i="137"/>
  <c r="P52" i="137" s="1"/>
  <c r="P25" i="118"/>
  <c r="P52" i="118" s="1"/>
  <c r="P25" i="136"/>
  <c r="P25" i="135"/>
  <c r="P25" i="94"/>
  <c r="P25" i="119"/>
  <c r="P52" i="119" s="1"/>
  <c r="P25" i="95"/>
  <c r="P25" i="134"/>
  <c r="P52" i="134" s="1"/>
  <c r="Z21" i="157"/>
  <c r="Z48" i="157" s="1"/>
  <c r="Z21" i="155"/>
  <c r="Z48" i="155" s="1"/>
  <c r="Z21" i="158"/>
  <c r="Z48" i="158" s="1"/>
  <c r="Z21" i="156"/>
  <c r="Z48" i="156" s="1"/>
  <c r="S18" i="167"/>
  <c r="S45" i="167" s="1"/>
  <c r="S18" i="138"/>
  <c r="S45" i="138" s="1"/>
  <c r="S18" i="133"/>
  <c r="S45" i="133" s="1"/>
  <c r="S18" i="134"/>
  <c r="S45" i="134" s="1"/>
  <c r="S18" i="137"/>
  <c r="S45" i="137" s="1"/>
  <c r="S18" i="119"/>
  <c r="S45" i="119" s="1"/>
  <c r="S18" i="135"/>
  <c r="S18" i="139"/>
  <c r="S45" i="139" s="1"/>
  <c r="S18" i="94"/>
  <c r="S18" i="95"/>
  <c r="S18" i="118"/>
  <c r="S45" i="118" s="1"/>
  <c r="S18" i="136"/>
  <c r="C20" i="145"/>
  <c r="C47" i="145" s="1"/>
  <c r="C20" i="144"/>
  <c r="C47" i="144" s="1"/>
  <c r="C20" i="143"/>
  <c r="C47" i="143" s="1"/>
  <c r="C20" i="106"/>
  <c r="C47" i="106" s="1"/>
  <c r="X23" i="157"/>
  <c r="X50" i="157" s="1"/>
  <c r="X23" i="156"/>
  <c r="X50" i="156" s="1"/>
  <c r="X23" i="158"/>
  <c r="X50" i="158" s="1"/>
  <c r="X23" i="155"/>
  <c r="X50" i="155" s="1"/>
  <c r="AI15" i="167"/>
  <c r="AI42" i="167" s="1"/>
  <c r="AI15" i="139"/>
  <c r="AI42" i="139" s="1"/>
  <c r="AI15" i="133"/>
  <c r="AI42" i="133" s="1"/>
  <c r="AI15" i="137"/>
  <c r="AI42" i="137" s="1"/>
  <c r="AI15" i="119"/>
  <c r="AI42" i="119" s="1"/>
  <c r="AI15" i="118"/>
  <c r="AI42" i="118" s="1"/>
  <c r="AI15" i="135"/>
  <c r="L15" i="154"/>
  <c r="AI15" i="138"/>
  <c r="AI42" i="138" s="1"/>
  <c r="AI15" i="95"/>
  <c r="AI15" i="134"/>
  <c r="AI42" i="134" s="1"/>
  <c r="AI15" i="94"/>
  <c r="AI15" i="136"/>
  <c r="C15" i="167"/>
  <c r="C42" i="167" s="1"/>
  <c r="C15" i="139"/>
  <c r="C42" i="139" s="1"/>
  <c r="C15" i="133"/>
  <c r="C42" i="133" s="1"/>
  <c r="C15" i="137"/>
  <c r="C42" i="137" s="1"/>
  <c r="C15" i="94"/>
  <c r="C15" i="118"/>
  <c r="C42" i="118" s="1"/>
  <c r="C15" i="138"/>
  <c r="C42" i="138" s="1"/>
  <c r="C15" i="95"/>
  <c r="C15" i="135"/>
  <c r="C15" i="119"/>
  <c r="C42" i="119" s="1"/>
  <c r="C15" i="136"/>
  <c r="C15" i="146"/>
  <c r="C15" i="134"/>
  <c r="C42" i="134" s="1"/>
  <c r="R9" i="158"/>
  <c r="R36" i="158" s="1"/>
  <c r="R9" i="155"/>
  <c r="R36" i="155" s="1"/>
  <c r="R9" i="157"/>
  <c r="R36" i="157" s="1"/>
  <c r="R9" i="156"/>
  <c r="R36" i="156" s="1"/>
  <c r="I9" i="106"/>
  <c r="I36" i="106" s="1"/>
  <c r="I9" i="144"/>
  <c r="I36" i="144" s="1"/>
  <c r="I9" i="143"/>
  <c r="I36" i="143" s="1"/>
  <c r="I9" i="145"/>
  <c r="I36" i="145" s="1"/>
  <c r="D14" i="155"/>
  <c r="D41" i="155" s="1"/>
  <c r="D14" i="157"/>
  <c r="D41" i="157" s="1"/>
  <c r="D14" i="156"/>
  <c r="D41" i="156" s="1"/>
  <c r="D14" i="158"/>
  <c r="D41" i="158" s="1"/>
  <c r="P29" i="156"/>
  <c r="P56" i="156" s="1"/>
  <c r="P29" i="158"/>
  <c r="P56" i="158" s="1"/>
  <c r="P29" i="155"/>
  <c r="P56" i="155" s="1"/>
  <c r="P29" i="157"/>
  <c r="P56" i="157" s="1"/>
  <c r="F20" i="156"/>
  <c r="F47" i="156" s="1"/>
  <c r="F20" i="157"/>
  <c r="F47" i="157" s="1"/>
  <c r="F20" i="155"/>
  <c r="F47" i="155" s="1"/>
  <c r="F20" i="158"/>
  <c r="F47" i="158" s="1"/>
  <c r="K9" i="155"/>
  <c r="K36" i="155" s="1"/>
  <c r="K9" i="157"/>
  <c r="K36" i="157" s="1"/>
  <c r="K9" i="158"/>
  <c r="K36" i="158" s="1"/>
  <c r="K9" i="156"/>
  <c r="K36" i="156" s="1"/>
  <c r="P14" i="155"/>
  <c r="P41" i="155" s="1"/>
  <c r="P14" i="157"/>
  <c r="P41" i="157" s="1"/>
  <c r="P14" i="156"/>
  <c r="P41" i="156" s="1"/>
  <c r="P14" i="158"/>
  <c r="P41" i="158" s="1"/>
  <c r="C21" i="155"/>
  <c r="C48" i="155" s="1"/>
  <c r="C21" i="158"/>
  <c r="C48" i="158" s="1"/>
  <c r="C21" i="157"/>
  <c r="C48" i="157" s="1"/>
  <c r="C21" i="156"/>
  <c r="C48" i="156" s="1"/>
  <c r="D14" i="143"/>
  <c r="D41" i="143" s="1"/>
  <c r="D14" i="106"/>
  <c r="D41" i="106" s="1"/>
  <c r="D14" i="145"/>
  <c r="D41" i="145" s="1"/>
  <c r="D14" i="144"/>
  <c r="D41" i="144" s="1"/>
  <c r="L20" i="155"/>
  <c r="L47" i="155" s="1"/>
  <c r="L20" i="156"/>
  <c r="L47" i="156" s="1"/>
  <c r="L20" i="158"/>
  <c r="L47" i="158" s="1"/>
  <c r="L20" i="157"/>
  <c r="L47" i="157" s="1"/>
  <c r="N20" i="155"/>
  <c r="N47" i="155" s="1"/>
  <c r="N20" i="157"/>
  <c r="N47" i="157" s="1"/>
  <c r="N20" i="156"/>
  <c r="N47" i="156" s="1"/>
  <c r="N20" i="158"/>
  <c r="N47" i="158" s="1"/>
  <c r="L17" i="157"/>
  <c r="L44" i="157" s="1"/>
  <c r="L17" i="156"/>
  <c r="L44" i="156" s="1"/>
  <c r="L17" i="158"/>
  <c r="L44" i="158" s="1"/>
  <c r="L17" i="155"/>
  <c r="L44" i="155" s="1"/>
  <c r="E11" i="156"/>
  <c r="E38" i="156" s="1"/>
  <c r="E11" i="158"/>
  <c r="E38" i="158" s="1"/>
  <c r="E11" i="157"/>
  <c r="E38" i="157" s="1"/>
  <c r="E11" i="155"/>
  <c r="E38" i="155" s="1"/>
  <c r="T15" i="155"/>
  <c r="T42" i="155" s="1"/>
  <c r="T15" i="156"/>
  <c r="T42" i="156" s="1"/>
  <c r="T15" i="158"/>
  <c r="T42" i="158" s="1"/>
  <c r="T15" i="157"/>
  <c r="T42" i="157" s="1"/>
  <c r="AA25" i="167"/>
  <c r="AA52" i="167" s="1"/>
  <c r="AA25" i="133"/>
  <c r="AA52" i="133" s="1"/>
  <c r="AA25" i="139"/>
  <c r="AA52" i="139" s="1"/>
  <c r="AA25" i="134"/>
  <c r="AA52" i="134" s="1"/>
  <c r="AA25" i="118"/>
  <c r="AA52" i="118" s="1"/>
  <c r="AA25" i="135"/>
  <c r="AA25" i="94"/>
  <c r="AA25" i="138"/>
  <c r="AA52" i="138" s="1"/>
  <c r="AA25" i="119"/>
  <c r="AA52" i="119" s="1"/>
  <c r="D25" i="154"/>
  <c r="AA25" i="136"/>
  <c r="AA25" i="95"/>
  <c r="AA25" i="137"/>
  <c r="AA52" i="137" s="1"/>
  <c r="AD27" i="167"/>
  <c r="AD54" i="167" s="1"/>
  <c r="AD27" i="139"/>
  <c r="AD54" i="139" s="1"/>
  <c r="AD27" i="133"/>
  <c r="AD54" i="133" s="1"/>
  <c r="AD27" i="134"/>
  <c r="AD54" i="134" s="1"/>
  <c r="AD27" i="138"/>
  <c r="AD54" i="138" s="1"/>
  <c r="AD27" i="137"/>
  <c r="AD54" i="137" s="1"/>
  <c r="AD27" i="95"/>
  <c r="AD27" i="135"/>
  <c r="AD27" i="136"/>
  <c r="AD27" i="94"/>
  <c r="AD27" i="119"/>
  <c r="AD54" i="119" s="1"/>
  <c r="AD27" i="118"/>
  <c r="AD54" i="118" s="1"/>
  <c r="G27" i="154"/>
  <c r="E17" i="157"/>
  <c r="E44" i="157" s="1"/>
  <c r="E17" i="156"/>
  <c r="E44" i="156" s="1"/>
  <c r="E17" i="158"/>
  <c r="E44" i="158" s="1"/>
  <c r="E17" i="155"/>
  <c r="E44" i="155" s="1"/>
  <c r="E9" i="144"/>
  <c r="E36" i="144" s="1"/>
  <c r="E9" i="106"/>
  <c r="E36" i="106" s="1"/>
  <c r="E9" i="143"/>
  <c r="E36" i="143" s="1"/>
  <c r="E9" i="145"/>
  <c r="E36" i="145" s="1"/>
  <c r="M11" i="158"/>
  <c r="M38" i="158" s="1"/>
  <c r="M11" i="155"/>
  <c r="M38" i="155" s="1"/>
  <c r="M11" i="157"/>
  <c r="M38" i="157" s="1"/>
  <c r="M11" i="156"/>
  <c r="M38" i="156" s="1"/>
  <c r="H29" i="106"/>
  <c r="H56" i="106" s="1"/>
  <c r="H29" i="144"/>
  <c r="H56" i="144" s="1"/>
  <c r="H29" i="145"/>
  <c r="H56" i="145" s="1"/>
  <c r="H29" i="143"/>
  <c r="H56" i="143" s="1"/>
  <c r="AH18" i="167"/>
  <c r="AH45" i="167" s="1"/>
  <c r="AH18" i="133"/>
  <c r="AH45" i="133" s="1"/>
  <c r="AH18" i="138"/>
  <c r="AH45" i="138" s="1"/>
  <c r="AH18" i="134"/>
  <c r="AH45" i="134" s="1"/>
  <c r="AH18" i="118"/>
  <c r="AH45" i="118" s="1"/>
  <c r="AH18" i="94"/>
  <c r="AH18" i="139"/>
  <c r="AH45" i="139" s="1"/>
  <c r="AH18" i="135"/>
  <c r="AH18" i="136"/>
  <c r="AH18" i="119"/>
  <c r="AH45" i="119" s="1"/>
  <c r="AH18" i="95"/>
  <c r="K18" i="154"/>
  <c r="AH18" i="137"/>
  <c r="AH45" i="137" s="1"/>
  <c r="AA12" i="156"/>
  <c r="AA39" i="156" s="1"/>
  <c r="AA12" i="158"/>
  <c r="AA39" i="158" s="1"/>
  <c r="AA12" i="155"/>
  <c r="AA39" i="155" s="1"/>
  <c r="AA12" i="157"/>
  <c r="AA39" i="157" s="1"/>
  <c r="S25" i="156"/>
  <c r="S52" i="156" s="1"/>
  <c r="S25" i="155"/>
  <c r="S52" i="155" s="1"/>
  <c r="S25" i="157"/>
  <c r="S52" i="157" s="1"/>
  <c r="S25" i="158"/>
  <c r="S52" i="158" s="1"/>
  <c r="K14" i="158"/>
  <c r="K41" i="158" s="1"/>
  <c r="K14" i="155"/>
  <c r="K41" i="155" s="1"/>
  <c r="K14" i="157"/>
  <c r="K41" i="157" s="1"/>
  <c r="K14" i="156"/>
  <c r="K41" i="156" s="1"/>
  <c r="R20" i="157"/>
  <c r="R47" i="157" s="1"/>
  <c r="R20" i="158"/>
  <c r="R47" i="158" s="1"/>
  <c r="R20" i="155"/>
  <c r="R47" i="155" s="1"/>
  <c r="R20" i="156"/>
  <c r="R47" i="156" s="1"/>
  <c r="S23" i="156"/>
  <c r="S50" i="156" s="1"/>
  <c r="S23" i="158"/>
  <c r="S50" i="158" s="1"/>
  <c r="S23" i="155"/>
  <c r="S50" i="155" s="1"/>
  <c r="S23" i="157"/>
  <c r="S50" i="157" s="1"/>
  <c r="AC12" i="167"/>
  <c r="AC39" i="167" s="1"/>
  <c r="AC12" i="133"/>
  <c r="AC39" i="133" s="1"/>
  <c r="AC12" i="139"/>
  <c r="AC39" i="139" s="1"/>
  <c r="AC12" i="134"/>
  <c r="AC39" i="134" s="1"/>
  <c r="AC12" i="95"/>
  <c r="AC12" i="135"/>
  <c r="AC12" i="136"/>
  <c r="AC12" i="94"/>
  <c r="AC12" i="118"/>
  <c r="AC39" i="118" s="1"/>
  <c r="AC12" i="137"/>
  <c r="AC39" i="137" s="1"/>
  <c r="F12" i="154"/>
  <c r="AC12" i="119"/>
  <c r="AC39" i="119" s="1"/>
  <c r="AC12" i="138"/>
  <c r="AC39" i="138" s="1"/>
  <c r="AG21" i="167"/>
  <c r="AG48" i="167" s="1"/>
  <c r="AG21" i="133"/>
  <c r="AG48" i="133" s="1"/>
  <c r="AG21" i="134"/>
  <c r="AG48" i="134" s="1"/>
  <c r="AG21" i="138"/>
  <c r="AG48" i="138" s="1"/>
  <c r="AG21" i="135"/>
  <c r="AG21" i="137"/>
  <c r="AG48" i="137" s="1"/>
  <c r="AG21" i="94"/>
  <c r="AG21" i="139"/>
  <c r="AG48" i="139" s="1"/>
  <c r="J21" i="154"/>
  <c r="AG21" i="95"/>
  <c r="AG21" i="119"/>
  <c r="AG48" i="119" s="1"/>
  <c r="AG21" i="136"/>
  <c r="AG21" i="118"/>
  <c r="AG48" i="118" s="1"/>
  <c r="Y15" i="167"/>
  <c r="Y42" i="167" s="1"/>
  <c r="Y15" i="139"/>
  <c r="Y42" i="139" s="1"/>
  <c r="Y15" i="134"/>
  <c r="Y42" i="134" s="1"/>
  <c r="Y15" i="138"/>
  <c r="Y42" i="138" s="1"/>
  <c r="Y15" i="137"/>
  <c r="Y42" i="137" s="1"/>
  <c r="Y15" i="133"/>
  <c r="Y42" i="133" s="1"/>
  <c r="Y15" i="136"/>
  <c r="Y15" i="94"/>
  <c r="Y15" i="118"/>
  <c r="Y42" i="118" s="1"/>
  <c r="Y15" i="135"/>
  <c r="Y15" i="119"/>
  <c r="Y42" i="119" s="1"/>
  <c r="Y15" i="95"/>
  <c r="B15" i="154"/>
  <c r="G29" i="155"/>
  <c r="G56" i="155" s="1"/>
  <c r="G29" i="158"/>
  <c r="G56" i="158" s="1"/>
  <c r="G29" i="157"/>
  <c r="G56" i="157" s="1"/>
  <c r="G29" i="156"/>
  <c r="G56" i="156" s="1"/>
  <c r="M15" i="167"/>
  <c r="M42" i="167" s="1"/>
  <c r="M15" i="133"/>
  <c r="M42" i="133" s="1"/>
  <c r="M15" i="134"/>
  <c r="M42" i="134" s="1"/>
  <c r="M15" i="139"/>
  <c r="M42" i="139" s="1"/>
  <c r="M15" i="137"/>
  <c r="M42" i="137" s="1"/>
  <c r="M15" i="118"/>
  <c r="M42" i="118" s="1"/>
  <c r="M15" i="94"/>
  <c r="M15" i="119"/>
  <c r="M42" i="119" s="1"/>
  <c r="M15" i="138"/>
  <c r="M42" i="138" s="1"/>
  <c r="M15" i="136"/>
  <c r="M15" i="95"/>
  <c r="M15" i="135"/>
  <c r="F17" i="155"/>
  <c r="F44" i="155" s="1"/>
  <c r="F17" i="158"/>
  <c r="F44" i="158" s="1"/>
  <c r="F17" i="156"/>
  <c r="F44" i="156" s="1"/>
  <c r="F17" i="157"/>
  <c r="F44" i="157" s="1"/>
  <c r="R15" i="157"/>
  <c r="R42" i="157" s="1"/>
  <c r="R15" i="158"/>
  <c r="R42" i="158" s="1"/>
  <c r="R15" i="156"/>
  <c r="R42" i="156" s="1"/>
  <c r="R15" i="155"/>
  <c r="R42" i="155" s="1"/>
  <c r="K11" i="143"/>
  <c r="K38" i="143" s="1"/>
  <c r="K11" i="144"/>
  <c r="K38" i="144" s="1"/>
  <c r="K11" i="106"/>
  <c r="K38" i="106" s="1"/>
  <c r="K11" i="145"/>
  <c r="K38" i="145" s="1"/>
  <c r="B18" i="144"/>
  <c r="B45" i="144" s="1"/>
  <c r="B18" i="145"/>
  <c r="B45" i="145" s="1"/>
  <c r="B18" i="143"/>
  <c r="B45" i="143" s="1"/>
  <c r="B18" i="106"/>
  <c r="B45" i="106" s="1"/>
  <c r="T21" i="139"/>
  <c r="T48" i="139" s="1"/>
  <c r="T21" i="167"/>
  <c r="T48" i="167" s="1"/>
  <c r="T21" i="133"/>
  <c r="T48" i="133" s="1"/>
  <c r="T21" i="138"/>
  <c r="T48" i="138" s="1"/>
  <c r="T21" i="137"/>
  <c r="T48" i="137" s="1"/>
  <c r="T21" i="134"/>
  <c r="T48" i="134" s="1"/>
  <c r="T21" i="118"/>
  <c r="T48" i="118" s="1"/>
  <c r="T21" i="94"/>
  <c r="T21" i="95"/>
  <c r="T21" i="135"/>
  <c r="T21" i="119"/>
  <c r="T48" i="119" s="1"/>
  <c r="T21" i="136"/>
  <c r="H21" i="143"/>
  <c r="H48" i="143" s="1"/>
  <c r="H21" i="106"/>
  <c r="H48" i="106" s="1"/>
  <c r="H21" i="145"/>
  <c r="H48" i="145" s="1"/>
  <c r="H21" i="144"/>
  <c r="H48" i="144" s="1"/>
  <c r="R21" i="167"/>
  <c r="R48" i="167" s="1"/>
  <c r="R21" i="139"/>
  <c r="R48" i="139" s="1"/>
  <c r="R21" i="119"/>
  <c r="R48" i="119" s="1"/>
  <c r="R21" i="134"/>
  <c r="R48" i="134" s="1"/>
  <c r="R21" i="138"/>
  <c r="R48" i="138" s="1"/>
  <c r="R21" i="94"/>
  <c r="R21" i="133"/>
  <c r="R48" i="133" s="1"/>
  <c r="R21" i="95"/>
  <c r="R21" i="118"/>
  <c r="R48" i="118" s="1"/>
  <c r="R21" i="136"/>
  <c r="R21" i="137"/>
  <c r="R48" i="137" s="1"/>
  <c r="R21" i="135"/>
  <c r="F20" i="144"/>
  <c r="F47" i="144" s="1"/>
  <c r="F20" i="143"/>
  <c r="F47" i="143" s="1"/>
  <c r="F20" i="145"/>
  <c r="F47" i="145" s="1"/>
  <c r="F20" i="106"/>
  <c r="F47" i="106" s="1"/>
  <c r="E17" i="143"/>
  <c r="E44" i="143" s="1"/>
  <c r="E17" i="145"/>
  <c r="E44" i="145" s="1"/>
  <c r="E17" i="144"/>
  <c r="E44" i="144" s="1"/>
  <c r="E17" i="106"/>
  <c r="E44" i="106" s="1"/>
  <c r="U12" i="157"/>
  <c r="U39" i="157" s="1"/>
  <c r="U12" i="158"/>
  <c r="U39" i="158" s="1"/>
  <c r="U12" i="156"/>
  <c r="U39" i="156" s="1"/>
  <c r="U12" i="155"/>
  <c r="U39" i="155" s="1"/>
  <c r="V18" i="167"/>
  <c r="V45" i="167" s="1"/>
  <c r="V18" i="133"/>
  <c r="V45" i="133" s="1"/>
  <c r="V18" i="134"/>
  <c r="V45" i="134" s="1"/>
  <c r="V18" i="118"/>
  <c r="V45" i="118" s="1"/>
  <c r="V18" i="138"/>
  <c r="V45" i="138" s="1"/>
  <c r="V18" i="95"/>
  <c r="V18" i="137"/>
  <c r="V45" i="137" s="1"/>
  <c r="V18" i="119"/>
  <c r="V45" i="119" s="1"/>
  <c r="V18" i="139"/>
  <c r="V45" i="139" s="1"/>
  <c r="V18" i="94"/>
  <c r="V18" i="135"/>
  <c r="V18" i="136"/>
  <c r="AJ18" i="139"/>
  <c r="AJ45" i="139" s="1"/>
  <c r="AJ18" i="167"/>
  <c r="AJ45" i="167" s="1"/>
  <c r="AJ18" i="134"/>
  <c r="AJ45" i="134" s="1"/>
  <c r="AJ18" i="133"/>
  <c r="AJ45" i="133" s="1"/>
  <c r="AJ18" i="137"/>
  <c r="AJ45" i="137" s="1"/>
  <c r="AJ18" i="138"/>
  <c r="AJ45" i="138" s="1"/>
  <c r="AJ18" i="136"/>
  <c r="AJ18" i="119"/>
  <c r="AJ45" i="119" s="1"/>
  <c r="AJ18" i="94"/>
  <c r="M18" i="154"/>
  <c r="AJ18" i="135"/>
  <c r="AJ18" i="95"/>
  <c r="AJ18" i="118"/>
  <c r="AJ45" i="118" s="1"/>
  <c r="AC29" i="157"/>
  <c r="AC56" i="157" s="1"/>
  <c r="AC29" i="158"/>
  <c r="AC56" i="158" s="1"/>
  <c r="AC29" i="155"/>
  <c r="AC56" i="155" s="1"/>
  <c r="AC29" i="156"/>
  <c r="AC56" i="156" s="1"/>
  <c r="C25" i="139"/>
  <c r="C52" i="139" s="1"/>
  <c r="C25" i="134"/>
  <c r="C52" i="134" s="1"/>
  <c r="C25" i="167"/>
  <c r="C52" i="167" s="1"/>
  <c r="C25" i="133"/>
  <c r="C52" i="133" s="1"/>
  <c r="C25" i="137"/>
  <c r="C52" i="137" s="1"/>
  <c r="C25" i="119"/>
  <c r="C52" i="119" s="1"/>
  <c r="C25" i="95"/>
  <c r="C25" i="135"/>
  <c r="C25" i="136"/>
  <c r="C25" i="94"/>
  <c r="C25" i="146"/>
  <c r="C25" i="138"/>
  <c r="C52" i="138" s="1"/>
  <c r="C25" i="118"/>
  <c r="C52" i="118" s="1"/>
  <c r="R25" i="167"/>
  <c r="R52" i="167" s="1"/>
  <c r="R25" i="133"/>
  <c r="R52" i="133" s="1"/>
  <c r="R25" i="118"/>
  <c r="R52" i="118" s="1"/>
  <c r="R25" i="134"/>
  <c r="R52" i="134" s="1"/>
  <c r="R25" i="135"/>
  <c r="R25" i="137"/>
  <c r="R52" i="137" s="1"/>
  <c r="R25" i="136"/>
  <c r="R25" i="94"/>
  <c r="R25" i="139"/>
  <c r="R52" i="139" s="1"/>
  <c r="R25" i="119"/>
  <c r="R52" i="119" s="1"/>
  <c r="R25" i="95"/>
  <c r="R25" i="138"/>
  <c r="R52" i="138" s="1"/>
  <c r="AC27" i="134"/>
  <c r="AC54" i="134" s="1"/>
  <c r="AC27" i="133"/>
  <c r="AC54" i="133" s="1"/>
  <c r="AC27" i="119"/>
  <c r="AC54" i="119" s="1"/>
  <c r="AC27" i="139"/>
  <c r="AC54" i="139" s="1"/>
  <c r="AC27" i="137"/>
  <c r="AC54" i="137" s="1"/>
  <c r="AC27" i="138"/>
  <c r="AC54" i="138" s="1"/>
  <c r="F27" i="154"/>
  <c r="AC27" i="136"/>
  <c r="AC27" i="135"/>
  <c r="AC27" i="95"/>
  <c r="AC27" i="94"/>
  <c r="AC27" i="118"/>
  <c r="AC54" i="118" s="1"/>
  <c r="AC27" i="167"/>
  <c r="AC54" i="167" s="1"/>
  <c r="L27" i="167"/>
  <c r="L54" i="167" s="1"/>
  <c r="L27" i="133"/>
  <c r="L54" i="133" s="1"/>
  <c r="L27" i="138"/>
  <c r="L54" i="138" s="1"/>
  <c r="L27" i="139"/>
  <c r="L54" i="139" s="1"/>
  <c r="L27" i="134"/>
  <c r="L54" i="134" s="1"/>
  <c r="L27" i="137"/>
  <c r="L54" i="137" s="1"/>
  <c r="L27" i="136"/>
  <c r="L27" i="95"/>
  <c r="L27" i="118"/>
  <c r="L54" i="118" s="1"/>
  <c r="L27" i="94"/>
  <c r="L27" i="135"/>
  <c r="L27" i="146"/>
  <c r="L27" i="119"/>
  <c r="L54" i="119" s="1"/>
  <c r="AB27" i="133"/>
  <c r="AB54" i="133" s="1"/>
  <c r="AB27" i="167"/>
  <c r="AB54" i="167" s="1"/>
  <c r="AB27" i="139"/>
  <c r="AB54" i="139" s="1"/>
  <c r="AB27" i="134"/>
  <c r="AB54" i="134" s="1"/>
  <c r="AB27" i="138"/>
  <c r="AB54" i="138" s="1"/>
  <c r="AB27" i="94"/>
  <c r="AB27" i="137"/>
  <c r="AB54" i="137" s="1"/>
  <c r="AB27" i="118"/>
  <c r="AB54" i="118" s="1"/>
  <c r="AB27" i="135"/>
  <c r="AB27" i="119"/>
  <c r="AB54" i="119" s="1"/>
  <c r="E27" i="154"/>
  <c r="AB27" i="136"/>
  <c r="AB27" i="95"/>
  <c r="K25" i="167"/>
  <c r="K52" i="167" s="1"/>
  <c r="K25" i="134"/>
  <c r="K52" i="134" s="1"/>
  <c r="K25" i="95"/>
  <c r="K25" i="119"/>
  <c r="K52" i="119" s="1"/>
  <c r="K25" i="138"/>
  <c r="K52" i="138" s="1"/>
  <c r="K25" i="137"/>
  <c r="K52" i="137" s="1"/>
  <c r="K25" i="133"/>
  <c r="K52" i="133" s="1"/>
  <c r="K25" i="118"/>
  <c r="K52" i="118" s="1"/>
  <c r="K25" i="136"/>
  <c r="K25" i="135"/>
  <c r="K25" i="94"/>
  <c r="K25" i="146"/>
  <c r="K25" i="139"/>
  <c r="K52" i="139" s="1"/>
  <c r="I23" i="167"/>
  <c r="I50" i="167" s="1"/>
  <c r="I23" i="133"/>
  <c r="I50" i="133" s="1"/>
  <c r="I23" i="134"/>
  <c r="I50" i="134" s="1"/>
  <c r="I23" i="118"/>
  <c r="I50" i="118" s="1"/>
  <c r="I23" i="137"/>
  <c r="I50" i="137" s="1"/>
  <c r="I23" i="136"/>
  <c r="I23" i="138"/>
  <c r="I50" i="138" s="1"/>
  <c r="I23" i="95"/>
  <c r="I23" i="139"/>
  <c r="I50" i="139" s="1"/>
  <c r="I23" i="94"/>
  <c r="I23" i="146"/>
  <c r="I23" i="119"/>
  <c r="I50" i="119" s="1"/>
  <c r="I23" i="135"/>
  <c r="AH25" i="133"/>
  <c r="AH52" i="133" s="1"/>
  <c r="AH25" i="139"/>
  <c r="AH52" i="139" s="1"/>
  <c r="AH25" i="138"/>
  <c r="AH52" i="138" s="1"/>
  <c r="AH25" i="118"/>
  <c r="AH52" i="118" s="1"/>
  <c r="AH25" i="137"/>
  <c r="AH52" i="137" s="1"/>
  <c r="AH25" i="119"/>
  <c r="AH52" i="119" s="1"/>
  <c r="AH25" i="136"/>
  <c r="K25" i="154"/>
  <c r="AH25" i="134"/>
  <c r="AH52" i="134" s="1"/>
  <c r="AH25" i="94"/>
  <c r="AH25" i="167"/>
  <c r="AH52" i="167" s="1"/>
  <c r="AH25" i="135"/>
  <c r="AH25" i="95"/>
  <c r="AA23" i="139"/>
  <c r="AA50" i="139" s="1"/>
  <c r="AA23" i="133"/>
  <c r="AA50" i="133" s="1"/>
  <c r="AA23" i="134"/>
  <c r="AA50" i="134" s="1"/>
  <c r="AA23" i="119"/>
  <c r="AA50" i="119" s="1"/>
  <c r="AA23" i="167"/>
  <c r="AA50" i="167" s="1"/>
  <c r="AA23" i="137"/>
  <c r="AA50" i="137" s="1"/>
  <c r="AA23" i="118"/>
  <c r="AA50" i="118" s="1"/>
  <c r="AA23" i="136"/>
  <c r="AA23" i="135"/>
  <c r="AA23" i="94"/>
  <c r="D23" i="154"/>
  <c r="AA23" i="138"/>
  <c r="AA50" i="138" s="1"/>
  <c r="AA23" i="95"/>
  <c r="AJ25" i="139"/>
  <c r="AJ52" i="139" s="1"/>
  <c r="AJ25" i="133"/>
  <c r="AJ52" i="133" s="1"/>
  <c r="AJ25" i="167"/>
  <c r="AJ52" i="167" s="1"/>
  <c r="AJ25" i="119"/>
  <c r="AJ52" i="119" s="1"/>
  <c r="AJ25" i="135"/>
  <c r="AJ25" i="134"/>
  <c r="AJ52" i="134" s="1"/>
  <c r="AJ25" i="95"/>
  <c r="AJ25" i="118"/>
  <c r="AJ52" i="118" s="1"/>
  <c r="AJ25" i="138"/>
  <c r="AJ52" i="138" s="1"/>
  <c r="AJ25" i="137"/>
  <c r="AJ52" i="137" s="1"/>
  <c r="AJ25" i="136"/>
  <c r="AJ25" i="94"/>
  <c r="M25" i="154"/>
  <c r="Q23" i="167"/>
  <c r="Q50" i="167" s="1"/>
  <c r="Q23" i="133"/>
  <c r="Q50" i="133" s="1"/>
  <c r="Q23" i="139"/>
  <c r="Q50" i="139" s="1"/>
  <c r="Q23" i="118"/>
  <c r="Q50" i="118" s="1"/>
  <c r="Q23" i="138"/>
  <c r="Q50" i="138" s="1"/>
  <c r="Q23" i="134"/>
  <c r="Q50" i="134" s="1"/>
  <c r="Q23" i="137"/>
  <c r="Q50" i="137" s="1"/>
  <c r="Q23" i="94"/>
  <c r="Q23" i="119"/>
  <c r="Q50" i="119" s="1"/>
  <c r="Q23" i="136"/>
  <c r="Q23" i="95"/>
  <c r="Q23" i="135"/>
  <c r="N23" i="167"/>
  <c r="N50" i="167" s="1"/>
  <c r="N23" i="139"/>
  <c r="N50" i="139" s="1"/>
  <c r="N23" i="134"/>
  <c r="N50" i="134" s="1"/>
  <c r="N23" i="138"/>
  <c r="N50" i="138" s="1"/>
  <c r="N23" i="133"/>
  <c r="N50" i="133" s="1"/>
  <c r="N23" i="137"/>
  <c r="N50" i="137" s="1"/>
  <c r="N23" i="95"/>
  <c r="N23" i="94"/>
  <c r="N23" i="135"/>
  <c r="N23" i="119"/>
  <c r="N50" i="119" s="1"/>
  <c r="N23" i="118"/>
  <c r="N50" i="118" s="1"/>
  <c r="N23" i="136"/>
  <c r="AN27" i="139"/>
  <c r="AN54" i="139" s="1"/>
  <c r="AN27" i="134"/>
  <c r="AN54" i="134" s="1"/>
  <c r="AN27" i="138"/>
  <c r="AN54" i="138" s="1"/>
  <c r="AN27" i="167"/>
  <c r="AN54" i="167" s="1"/>
  <c r="AN27" i="133"/>
  <c r="AN54" i="133" s="1"/>
  <c r="AN27" i="136"/>
  <c r="AN27" i="135"/>
  <c r="AN27" i="119"/>
  <c r="AN54" i="119" s="1"/>
  <c r="AN27" i="95"/>
  <c r="Q27" i="154"/>
  <c r="AN27" i="94"/>
  <c r="AN27" i="137"/>
  <c r="AN54" i="137" s="1"/>
  <c r="AN27" i="118"/>
  <c r="AN54" i="118" s="1"/>
  <c r="V25" i="139"/>
  <c r="V52" i="139" s="1"/>
  <c r="V25" i="133"/>
  <c r="V52" i="133" s="1"/>
  <c r="V25" i="134"/>
  <c r="V52" i="134" s="1"/>
  <c r="V25" i="167"/>
  <c r="V52" i="167" s="1"/>
  <c r="V25" i="138"/>
  <c r="V52" i="138" s="1"/>
  <c r="V25" i="95"/>
  <c r="V25" i="137"/>
  <c r="V52" i="137" s="1"/>
  <c r="V25" i="118"/>
  <c r="V52" i="118" s="1"/>
  <c r="V25" i="119"/>
  <c r="V52" i="119" s="1"/>
  <c r="V25" i="94"/>
  <c r="V25" i="135"/>
  <c r="V25" i="136"/>
  <c r="AC23" i="156"/>
  <c r="AC50" i="156" s="1"/>
  <c r="AC23" i="155"/>
  <c r="AC50" i="155" s="1"/>
  <c r="AC23" i="158"/>
  <c r="AC50" i="158" s="1"/>
  <c r="AC23" i="157"/>
  <c r="AC50" i="157" s="1"/>
  <c r="E14" i="156"/>
  <c r="E41" i="156" s="1"/>
  <c r="E14" i="155"/>
  <c r="E41" i="155" s="1"/>
  <c r="E14" i="157"/>
  <c r="E41" i="157" s="1"/>
  <c r="E14" i="158"/>
  <c r="E41" i="158" s="1"/>
  <c r="K15" i="133"/>
  <c r="K42" i="133" s="1"/>
  <c r="K15" i="167"/>
  <c r="K42" i="167" s="1"/>
  <c r="K15" i="139"/>
  <c r="K42" i="139" s="1"/>
  <c r="K15" i="134"/>
  <c r="K42" i="134" s="1"/>
  <c r="K15" i="138"/>
  <c r="K42" i="138" s="1"/>
  <c r="K15" i="119"/>
  <c r="K42" i="119" s="1"/>
  <c r="K15" i="95"/>
  <c r="K15" i="118"/>
  <c r="K42" i="118" s="1"/>
  <c r="K15" i="137"/>
  <c r="K42" i="137" s="1"/>
  <c r="K15" i="136"/>
  <c r="K15" i="146"/>
  <c r="K15" i="94"/>
  <c r="K15" i="135"/>
  <c r="I11" i="157"/>
  <c r="I38" i="157" s="1"/>
  <c r="I11" i="155"/>
  <c r="I38" i="155" s="1"/>
  <c r="I11" i="156"/>
  <c r="I38" i="156" s="1"/>
  <c r="I11" i="158"/>
  <c r="I38" i="158" s="1"/>
  <c r="P20" i="156"/>
  <c r="P47" i="156" s="1"/>
  <c r="P20" i="158"/>
  <c r="P47" i="158" s="1"/>
  <c r="P20" i="157"/>
  <c r="P47" i="157" s="1"/>
  <c r="P20" i="155"/>
  <c r="P47" i="155" s="1"/>
  <c r="E20" i="145"/>
  <c r="E47" i="145" s="1"/>
  <c r="E20" i="144"/>
  <c r="E47" i="144" s="1"/>
  <c r="E20" i="106"/>
  <c r="E47" i="106" s="1"/>
  <c r="E20" i="143"/>
  <c r="E47" i="143" s="1"/>
  <c r="Q18" i="167"/>
  <c r="Q45" i="167" s="1"/>
  <c r="Q18" i="139"/>
  <c r="Q45" i="139" s="1"/>
  <c r="Q18" i="134"/>
  <c r="Q45" i="134" s="1"/>
  <c r="Q18" i="133"/>
  <c r="Q45" i="133" s="1"/>
  <c r="Q18" i="95"/>
  <c r="Q18" i="135"/>
  <c r="Q18" i="136"/>
  <c r="Q18" i="94"/>
  <c r="Q18" i="119"/>
  <c r="Q45" i="119" s="1"/>
  <c r="Q18" i="137"/>
  <c r="Q45" i="137" s="1"/>
  <c r="Q18" i="118"/>
  <c r="Q45" i="118" s="1"/>
  <c r="Q18" i="138"/>
  <c r="Q45" i="138" s="1"/>
  <c r="G27" i="167"/>
  <c r="G54" i="167" s="1"/>
  <c r="G27" i="139"/>
  <c r="G54" i="139" s="1"/>
  <c r="G27" i="138"/>
  <c r="G54" i="138" s="1"/>
  <c r="G27" i="133"/>
  <c r="G54" i="133" s="1"/>
  <c r="G27" i="118"/>
  <c r="G54" i="118" s="1"/>
  <c r="G27" i="135"/>
  <c r="G27" i="136"/>
  <c r="G27" i="146"/>
  <c r="G27" i="134"/>
  <c r="G54" i="134" s="1"/>
  <c r="G27" i="137"/>
  <c r="G54" i="137" s="1"/>
  <c r="G27" i="119"/>
  <c r="G54" i="119" s="1"/>
  <c r="G27" i="94"/>
  <c r="G27" i="95"/>
  <c r="E12" i="133"/>
  <c r="E39" i="133" s="1"/>
  <c r="E12" i="137"/>
  <c r="E39" i="137" s="1"/>
  <c r="E12" i="139"/>
  <c r="E39" i="139" s="1"/>
  <c r="E12" i="119"/>
  <c r="E39" i="119" s="1"/>
  <c r="E12" i="95"/>
  <c r="E12" i="135"/>
  <c r="E12" i="136"/>
  <c r="E12" i="94"/>
  <c r="E12" i="118"/>
  <c r="E39" i="118" s="1"/>
  <c r="E12" i="167"/>
  <c r="E39" i="167" s="1"/>
  <c r="E12" i="146"/>
  <c r="E12" i="134"/>
  <c r="E39" i="134" s="1"/>
  <c r="E12" i="138"/>
  <c r="E39" i="138" s="1"/>
  <c r="D12" i="139"/>
  <c r="D39" i="139" s="1"/>
  <c r="D12" i="167"/>
  <c r="D39" i="167" s="1"/>
  <c r="D12" i="119"/>
  <c r="D39" i="119" s="1"/>
  <c r="D12" i="118"/>
  <c r="D39" i="118" s="1"/>
  <c r="D12" i="133"/>
  <c r="D39" i="133" s="1"/>
  <c r="D12" i="136"/>
  <c r="D12" i="137"/>
  <c r="D39" i="137" s="1"/>
  <c r="D12" i="95"/>
  <c r="D12" i="135"/>
  <c r="D12" i="146"/>
  <c r="D12" i="138"/>
  <c r="D39" i="138" s="1"/>
  <c r="D12" i="134"/>
  <c r="D39" i="134" s="1"/>
  <c r="D12" i="94"/>
  <c r="AB21" i="139"/>
  <c r="AB48" i="139" s="1"/>
  <c r="AB21" i="167"/>
  <c r="AB48" i="167" s="1"/>
  <c r="AB21" i="133"/>
  <c r="AB48" i="133" s="1"/>
  <c r="AB21" i="94"/>
  <c r="AB21" i="119"/>
  <c r="AB48" i="119" s="1"/>
  <c r="AB21" i="118"/>
  <c r="AB48" i="118" s="1"/>
  <c r="AB21" i="136"/>
  <c r="E21" i="154"/>
  <c r="AB21" i="95"/>
  <c r="AB21" i="135"/>
  <c r="AB21" i="134"/>
  <c r="AB48" i="134" s="1"/>
  <c r="AB21" i="137"/>
  <c r="AB48" i="137" s="1"/>
  <c r="AB21" i="138"/>
  <c r="AB48" i="138" s="1"/>
  <c r="Y12" i="155"/>
  <c r="Y39" i="155" s="1"/>
  <c r="Y12" i="156"/>
  <c r="Y39" i="156" s="1"/>
  <c r="Y12" i="157"/>
  <c r="Y39" i="157" s="1"/>
  <c r="Y12" i="158"/>
  <c r="Y39" i="158" s="1"/>
  <c r="AA27" i="155"/>
  <c r="AA54" i="155" s="1"/>
  <c r="AA27" i="157"/>
  <c r="AA54" i="157" s="1"/>
  <c r="AA27" i="158"/>
  <c r="AA54" i="158" s="1"/>
  <c r="AA27" i="156"/>
  <c r="AA54" i="156" s="1"/>
  <c r="O14" i="157"/>
  <c r="O41" i="157" s="1"/>
  <c r="O14" i="156"/>
  <c r="O41" i="156" s="1"/>
  <c r="O14" i="158"/>
  <c r="O41" i="158" s="1"/>
  <c r="O14" i="155"/>
  <c r="O41" i="155" s="1"/>
  <c r="O20" i="157"/>
  <c r="O47" i="157" s="1"/>
  <c r="O20" i="158"/>
  <c r="O47" i="158" s="1"/>
  <c r="O20" i="155"/>
  <c r="O47" i="155" s="1"/>
  <c r="O20" i="156"/>
  <c r="O47" i="156" s="1"/>
  <c r="AL21" i="139"/>
  <c r="AL48" i="139" s="1"/>
  <c r="AL21" i="133"/>
  <c r="AL48" i="133" s="1"/>
  <c r="AL21" i="137"/>
  <c r="AL48" i="137" s="1"/>
  <c r="AL21" i="134"/>
  <c r="AL48" i="134" s="1"/>
  <c r="AL21" i="138"/>
  <c r="AL48" i="138" s="1"/>
  <c r="AL21" i="119"/>
  <c r="AL48" i="119" s="1"/>
  <c r="AL21" i="94"/>
  <c r="AL21" i="136"/>
  <c r="AL21" i="167"/>
  <c r="AL48" i="167" s="1"/>
  <c r="AL21" i="135"/>
  <c r="AL21" i="118"/>
  <c r="AL48" i="118" s="1"/>
  <c r="O21" i="154"/>
  <c r="AL21" i="95"/>
  <c r="E14" i="106"/>
  <c r="E41" i="106" s="1"/>
  <c r="E14" i="144"/>
  <c r="E41" i="144" s="1"/>
  <c r="E14" i="143"/>
  <c r="E41" i="143" s="1"/>
  <c r="E14" i="145"/>
  <c r="E41" i="145" s="1"/>
  <c r="M14" i="155"/>
  <c r="M41" i="155" s="1"/>
  <c r="M14" i="156"/>
  <c r="M41" i="156" s="1"/>
  <c r="M14" i="158"/>
  <c r="M41" i="158" s="1"/>
  <c r="M14" i="157"/>
  <c r="M41" i="157" s="1"/>
  <c r="F11" i="158"/>
  <c r="F38" i="158" s="1"/>
  <c r="F11" i="156"/>
  <c r="F38" i="156" s="1"/>
  <c r="F11" i="157"/>
  <c r="F38" i="157" s="1"/>
  <c r="F11" i="155"/>
  <c r="F38" i="155" s="1"/>
  <c r="J18" i="145"/>
  <c r="J45" i="145" s="1"/>
  <c r="J18" i="144"/>
  <c r="J45" i="144" s="1"/>
  <c r="J18" i="143"/>
  <c r="J45" i="143" s="1"/>
  <c r="J18" i="106"/>
  <c r="J45" i="106" s="1"/>
  <c r="H12" i="145"/>
  <c r="H39" i="145" s="1"/>
  <c r="H12" i="144"/>
  <c r="H39" i="144" s="1"/>
  <c r="H12" i="143"/>
  <c r="H39" i="143" s="1"/>
  <c r="H12" i="106"/>
  <c r="H39" i="106" s="1"/>
  <c r="T18" i="157"/>
  <c r="T45" i="157" s="1"/>
  <c r="T18" i="156"/>
  <c r="T45" i="156" s="1"/>
  <c r="T18" i="158"/>
  <c r="T45" i="158" s="1"/>
  <c r="T18" i="155"/>
  <c r="T45" i="155" s="1"/>
  <c r="B9" i="145"/>
  <c r="B36" i="145" s="1"/>
  <c r="B9" i="143"/>
  <c r="B36" i="143" s="1"/>
  <c r="B9" i="144"/>
  <c r="B36" i="144" s="1"/>
  <c r="B9" i="106"/>
  <c r="B36" i="106" s="1"/>
  <c r="K9" i="106"/>
  <c r="K36" i="106" s="1"/>
  <c r="K9" i="145"/>
  <c r="K36" i="145" s="1"/>
  <c r="K9" i="144"/>
  <c r="K36" i="144" s="1"/>
  <c r="K9" i="143"/>
  <c r="K36" i="143" s="1"/>
  <c r="H12" i="156"/>
  <c r="H39" i="156" s="1"/>
  <c r="H12" i="157"/>
  <c r="H39" i="157" s="1"/>
  <c r="H12" i="158"/>
  <c r="H39" i="158" s="1"/>
  <c r="H12" i="155"/>
  <c r="H39" i="155" s="1"/>
  <c r="C12" i="106"/>
  <c r="C39" i="106" s="1"/>
  <c r="C12" i="145"/>
  <c r="C39" i="145" s="1"/>
  <c r="C12" i="144"/>
  <c r="C39" i="144" s="1"/>
  <c r="C12" i="143"/>
  <c r="C39" i="143" s="1"/>
  <c r="AJ21" i="139"/>
  <c r="AJ48" i="139" s="1"/>
  <c r="AJ21" i="134"/>
  <c r="AJ48" i="134" s="1"/>
  <c r="AJ21" i="167"/>
  <c r="AJ48" i="167" s="1"/>
  <c r="AJ21" i="133"/>
  <c r="AJ48" i="133" s="1"/>
  <c r="AJ21" i="138"/>
  <c r="AJ48" i="138" s="1"/>
  <c r="AJ21" i="137"/>
  <c r="AJ48" i="137" s="1"/>
  <c r="AJ21" i="95"/>
  <c r="AJ21" i="135"/>
  <c r="AJ21" i="94"/>
  <c r="M21" i="154"/>
  <c r="AJ21" i="118"/>
  <c r="AJ48" i="118" s="1"/>
  <c r="AJ21" i="119"/>
  <c r="AJ48" i="119" s="1"/>
  <c r="AJ21" i="136"/>
  <c r="AK21" i="167"/>
  <c r="AK48" i="167" s="1"/>
  <c r="AK21" i="133"/>
  <c r="AK48" i="133" s="1"/>
  <c r="AK21" i="139"/>
  <c r="AK48" i="139" s="1"/>
  <c r="AK21" i="138"/>
  <c r="AK48" i="138" s="1"/>
  <c r="AK21" i="119"/>
  <c r="AK48" i="119" s="1"/>
  <c r="AK21" i="94"/>
  <c r="AK21" i="135"/>
  <c r="N21" i="154"/>
  <c r="AK21" i="137"/>
  <c r="AK48" i="137" s="1"/>
  <c r="AK21" i="118"/>
  <c r="AK48" i="118" s="1"/>
  <c r="AK21" i="134"/>
  <c r="AK48" i="134" s="1"/>
  <c r="AK21" i="136"/>
  <c r="AK21" i="95"/>
  <c r="J17" i="158"/>
  <c r="J44" i="158" s="1"/>
  <c r="J17" i="155"/>
  <c r="J44" i="155" s="1"/>
  <c r="J17" i="156"/>
  <c r="J44" i="156" s="1"/>
  <c r="J17" i="157"/>
  <c r="J44" i="157" s="1"/>
  <c r="AG18" i="134"/>
  <c r="AG45" i="134" s="1"/>
  <c r="AG18" i="167"/>
  <c r="AG45" i="167" s="1"/>
  <c r="AG18" i="133"/>
  <c r="AG45" i="133" s="1"/>
  <c r="AG18" i="139"/>
  <c r="AG45" i="139" s="1"/>
  <c r="AG18" i="95"/>
  <c r="AG18" i="135"/>
  <c r="AG18" i="136"/>
  <c r="AG18" i="94"/>
  <c r="AG18" i="138"/>
  <c r="AG45" i="138" s="1"/>
  <c r="AG18" i="118"/>
  <c r="AG45" i="118" s="1"/>
  <c r="AG18" i="119"/>
  <c r="AG45" i="119" s="1"/>
  <c r="AG18" i="137"/>
  <c r="AG45" i="137" s="1"/>
  <c r="J18" i="154"/>
  <c r="H27" i="155"/>
  <c r="H54" i="155" s="1"/>
  <c r="H27" i="157"/>
  <c r="H54" i="157" s="1"/>
  <c r="H27" i="156"/>
  <c r="H54" i="156" s="1"/>
  <c r="H27" i="158"/>
  <c r="H54" i="158" s="1"/>
  <c r="O15" i="167"/>
  <c r="O42" i="167" s="1"/>
  <c r="O15" i="139"/>
  <c r="O42" i="139" s="1"/>
  <c r="O15" i="134"/>
  <c r="O42" i="134" s="1"/>
  <c r="O15" i="138"/>
  <c r="O42" i="138" s="1"/>
  <c r="O15" i="133"/>
  <c r="O42" i="133" s="1"/>
  <c r="O15" i="137"/>
  <c r="O42" i="137" s="1"/>
  <c r="O15" i="95"/>
  <c r="O15" i="135"/>
  <c r="O15" i="136"/>
  <c r="O15" i="94"/>
  <c r="O15" i="119"/>
  <c r="O42" i="119" s="1"/>
  <c r="O15" i="118"/>
  <c r="O42" i="118" s="1"/>
  <c r="E25" i="167"/>
  <c r="E52" i="167" s="1"/>
  <c r="E25" i="133"/>
  <c r="E52" i="133" s="1"/>
  <c r="E25" i="139"/>
  <c r="E52" i="139" s="1"/>
  <c r="E25" i="137"/>
  <c r="E52" i="137" s="1"/>
  <c r="E25" i="95"/>
  <c r="E25" i="135"/>
  <c r="E25" i="136"/>
  <c r="E25" i="94"/>
  <c r="E25" i="138"/>
  <c r="E52" i="138" s="1"/>
  <c r="E25" i="118"/>
  <c r="E52" i="118" s="1"/>
  <c r="E25" i="119"/>
  <c r="E52" i="119" s="1"/>
  <c r="E25" i="146"/>
  <c r="E25" i="134"/>
  <c r="E52" i="134" s="1"/>
  <c r="AO25" i="167"/>
  <c r="AO52" i="167" s="1"/>
  <c r="AO25" i="139"/>
  <c r="AO52" i="139" s="1"/>
  <c r="AO25" i="133"/>
  <c r="AO52" i="133" s="1"/>
  <c r="AO25" i="134"/>
  <c r="AO52" i="134" s="1"/>
  <c r="AO25" i="138"/>
  <c r="AO52" i="138" s="1"/>
  <c r="AO25" i="94"/>
  <c r="AO25" i="137"/>
  <c r="AO52" i="137" s="1"/>
  <c r="AO25" i="135"/>
  <c r="AO25" i="136"/>
  <c r="AO25" i="95"/>
  <c r="AO25" i="118"/>
  <c r="AO52" i="118" s="1"/>
  <c r="R25" i="154"/>
  <c r="AO25" i="119"/>
  <c r="AO52" i="119" s="1"/>
  <c r="B25" i="167"/>
  <c r="B52" i="167" s="1"/>
  <c r="B25" i="133"/>
  <c r="B52" i="133" s="1"/>
  <c r="B25" i="118"/>
  <c r="B52" i="118" s="1"/>
  <c r="B25" i="139"/>
  <c r="B52" i="139" s="1"/>
  <c r="B25" i="95"/>
  <c r="B25" i="137"/>
  <c r="B52" i="137" s="1"/>
  <c r="B25" i="138"/>
  <c r="B52" i="138" s="1"/>
  <c r="B25" i="94"/>
  <c r="B25" i="146"/>
  <c r="B25" i="136"/>
  <c r="B25" i="135"/>
  <c r="B25" i="134"/>
  <c r="B52" i="134" s="1"/>
  <c r="B25" i="119"/>
  <c r="B52" i="119" s="1"/>
  <c r="F23" i="138"/>
  <c r="F50" i="138" s="1"/>
  <c r="F23" i="139"/>
  <c r="F50" i="139" s="1"/>
  <c r="F23" i="167"/>
  <c r="F50" i="167" s="1"/>
  <c r="F23" i="133"/>
  <c r="F50" i="133" s="1"/>
  <c r="F23" i="146"/>
  <c r="F23" i="118"/>
  <c r="F50" i="118" s="1"/>
  <c r="F23" i="119"/>
  <c r="F50" i="119" s="1"/>
  <c r="F23" i="95"/>
  <c r="F23" i="134"/>
  <c r="F50" i="134" s="1"/>
  <c r="F23" i="94"/>
  <c r="F23" i="136"/>
  <c r="F23" i="135"/>
  <c r="F23" i="137"/>
  <c r="F50" i="137" s="1"/>
  <c r="P27" i="139"/>
  <c r="P54" i="139" s="1"/>
  <c r="P27" i="138"/>
  <c r="P54" i="138" s="1"/>
  <c r="P27" i="167"/>
  <c r="P54" i="167" s="1"/>
  <c r="P27" i="133"/>
  <c r="P54" i="133" s="1"/>
  <c r="P27" i="134"/>
  <c r="P54" i="134" s="1"/>
  <c r="P27" i="118"/>
  <c r="P54" i="118" s="1"/>
  <c r="P27" i="119"/>
  <c r="P54" i="119" s="1"/>
  <c r="P27" i="135"/>
  <c r="P27" i="137"/>
  <c r="P54" i="137" s="1"/>
  <c r="P27" i="94"/>
  <c r="P27" i="95"/>
  <c r="P27" i="136"/>
  <c r="AB15" i="158"/>
  <c r="AB42" i="158" s="1"/>
  <c r="AB15" i="156"/>
  <c r="AB42" i="156" s="1"/>
  <c r="AB15" i="157"/>
  <c r="AB42" i="157" s="1"/>
  <c r="AB15" i="155"/>
  <c r="AB42" i="155" s="1"/>
  <c r="N27" i="155"/>
  <c r="N54" i="155" s="1"/>
  <c r="N27" i="158"/>
  <c r="N54" i="158" s="1"/>
  <c r="N27" i="157"/>
  <c r="N54" i="157" s="1"/>
  <c r="N27" i="156"/>
  <c r="N54" i="156" s="1"/>
  <c r="H29" i="156"/>
  <c r="H56" i="156" s="1"/>
  <c r="H29" i="158"/>
  <c r="H56" i="158" s="1"/>
  <c r="H29" i="155"/>
  <c r="H56" i="155" s="1"/>
  <c r="H29" i="157"/>
  <c r="H56" i="157" s="1"/>
  <c r="AA18" i="167"/>
  <c r="AA45" i="167" s="1"/>
  <c r="AA18" i="139"/>
  <c r="AA45" i="139" s="1"/>
  <c r="AA18" i="138"/>
  <c r="AA45" i="138" s="1"/>
  <c r="AA18" i="137"/>
  <c r="AA45" i="137" s="1"/>
  <c r="AA18" i="133"/>
  <c r="AA45" i="133" s="1"/>
  <c r="AA18" i="136"/>
  <c r="AA18" i="134"/>
  <c r="AA45" i="134" s="1"/>
  <c r="AA18" i="119"/>
  <c r="AA45" i="119" s="1"/>
  <c r="AA18" i="95"/>
  <c r="AA18" i="118"/>
  <c r="AA45" i="118" s="1"/>
  <c r="AA18" i="94"/>
  <c r="D18" i="154"/>
  <c r="AA18" i="135"/>
  <c r="Z15" i="167"/>
  <c r="Z42" i="167" s="1"/>
  <c r="Z15" i="133"/>
  <c r="Z42" i="133" s="1"/>
  <c r="Z15" i="139"/>
  <c r="Z42" i="139" s="1"/>
  <c r="Z15" i="134"/>
  <c r="Z42" i="134" s="1"/>
  <c r="Z15" i="119"/>
  <c r="Z42" i="119" s="1"/>
  <c r="Z15" i="118"/>
  <c r="Z42" i="118" s="1"/>
  <c r="Z15" i="138"/>
  <c r="Z42" i="138" s="1"/>
  <c r="Z15" i="135"/>
  <c r="Z15" i="95"/>
  <c r="Z15" i="94"/>
  <c r="Z15" i="137"/>
  <c r="Z42" i="137" s="1"/>
  <c r="Z15" i="136"/>
  <c r="C15" i="154"/>
  <c r="F11" i="144"/>
  <c r="F38" i="144" s="1"/>
  <c r="F11" i="143"/>
  <c r="F38" i="143" s="1"/>
  <c r="F11" i="106"/>
  <c r="F38" i="106" s="1"/>
  <c r="F11" i="145"/>
  <c r="F38" i="145" s="1"/>
  <c r="I11" i="143"/>
  <c r="I38" i="143" s="1"/>
  <c r="I11" i="144"/>
  <c r="I38" i="144" s="1"/>
  <c r="I11" i="106"/>
  <c r="I38" i="106" s="1"/>
  <c r="I11" i="145"/>
  <c r="I38" i="145" s="1"/>
  <c r="Q17" i="158"/>
  <c r="Q44" i="158" s="1"/>
  <c r="Q17" i="157"/>
  <c r="Q44" i="157" s="1"/>
  <c r="Q17" i="156"/>
  <c r="Q44" i="156" s="1"/>
  <c r="Q17" i="155"/>
  <c r="Q44" i="155" s="1"/>
  <c r="AI23" i="133"/>
  <c r="AI50" i="133" s="1"/>
  <c r="AI23" i="139"/>
  <c r="AI50" i="139" s="1"/>
  <c r="AI23" i="119"/>
  <c r="AI50" i="119" s="1"/>
  <c r="AI23" i="134"/>
  <c r="AI50" i="134" s="1"/>
  <c r="AI23" i="167"/>
  <c r="AI50" i="167" s="1"/>
  <c r="AI23" i="94"/>
  <c r="AI23" i="118"/>
  <c r="AI50" i="118" s="1"/>
  <c r="L23" i="154"/>
  <c r="AI23" i="95"/>
  <c r="AI23" i="138"/>
  <c r="AI50" i="138" s="1"/>
  <c r="AI23" i="137"/>
  <c r="AI50" i="137" s="1"/>
  <c r="AI23" i="136"/>
  <c r="AI23" i="135"/>
  <c r="B23" i="139"/>
  <c r="B50" i="139" s="1"/>
  <c r="B23" i="167"/>
  <c r="B50" i="167" s="1"/>
  <c r="B23" i="133"/>
  <c r="B50" i="133" s="1"/>
  <c r="B23" i="138"/>
  <c r="B50" i="138" s="1"/>
  <c r="B23" i="135"/>
  <c r="B23" i="134"/>
  <c r="B50" i="134" s="1"/>
  <c r="B23" i="94"/>
  <c r="B23" i="136"/>
  <c r="B23" i="119"/>
  <c r="B50" i="119" s="1"/>
  <c r="B23" i="95"/>
  <c r="B23" i="118"/>
  <c r="B50" i="118" s="1"/>
  <c r="B23" i="146"/>
  <c r="B23" i="137"/>
  <c r="B50" i="137" s="1"/>
  <c r="AL29" i="133"/>
  <c r="AL56" i="133" s="1"/>
  <c r="AL29" i="119"/>
  <c r="AL56" i="119" s="1"/>
  <c r="AL29" i="139"/>
  <c r="AL56" i="139" s="1"/>
  <c r="AL29" i="138"/>
  <c r="AL56" i="138" s="1"/>
  <c r="AL29" i="134"/>
  <c r="AL56" i="134" s="1"/>
  <c r="AL29" i="135"/>
  <c r="AL29" i="118"/>
  <c r="AL56" i="118" s="1"/>
  <c r="AL29" i="95"/>
  <c r="O29" i="154"/>
  <c r="AL29" i="167"/>
  <c r="AL56" i="167" s="1"/>
  <c r="AL29" i="94"/>
  <c r="AL29" i="137"/>
  <c r="AL56" i="137" s="1"/>
  <c r="AL29" i="136"/>
  <c r="H18" i="139"/>
  <c r="H45" i="139" s="1"/>
  <c r="H18" i="167"/>
  <c r="H45" i="167" s="1"/>
  <c r="H18" i="134"/>
  <c r="H45" i="134" s="1"/>
  <c r="H18" i="119"/>
  <c r="H45" i="119" s="1"/>
  <c r="H18" i="138"/>
  <c r="H45" i="138" s="1"/>
  <c r="H18" i="136"/>
  <c r="H18" i="94"/>
  <c r="H18" i="95"/>
  <c r="H18" i="135"/>
  <c r="H18" i="146"/>
  <c r="H18" i="137"/>
  <c r="H45" i="137" s="1"/>
  <c r="H18" i="118"/>
  <c r="H45" i="118" s="1"/>
  <c r="H18" i="133"/>
  <c r="H45" i="133" s="1"/>
  <c r="E21" i="167"/>
  <c r="E48" i="167" s="1"/>
  <c r="E21" i="133"/>
  <c r="E48" i="133" s="1"/>
  <c r="E21" i="134"/>
  <c r="E48" i="134" s="1"/>
  <c r="E21" i="139"/>
  <c r="E48" i="139" s="1"/>
  <c r="E21" i="138"/>
  <c r="E48" i="138" s="1"/>
  <c r="E21" i="146"/>
  <c r="E21" i="135"/>
  <c r="E21" i="95"/>
  <c r="E21" i="136"/>
  <c r="E21" i="119"/>
  <c r="E48" i="119" s="1"/>
  <c r="E21" i="118"/>
  <c r="E48" i="118" s="1"/>
  <c r="E21" i="137"/>
  <c r="E48" i="137" s="1"/>
  <c r="E21" i="94"/>
  <c r="AK18" i="167"/>
  <c r="AK45" i="167" s="1"/>
  <c r="AK18" i="133"/>
  <c r="AK45" i="133" s="1"/>
  <c r="AK18" i="134"/>
  <c r="AK45" i="134" s="1"/>
  <c r="AK18" i="138"/>
  <c r="AK45" i="138" s="1"/>
  <c r="AK18" i="137"/>
  <c r="AK45" i="137" s="1"/>
  <c r="AK18" i="119"/>
  <c r="AK45" i="119" s="1"/>
  <c r="AK18" i="135"/>
  <c r="AK18" i="118"/>
  <c r="AK45" i="118" s="1"/>
  <c r="N18" i="154"/>
  <c r="AK18" i="139"/>
  <c r="AK45" i="139" s="1"/>
  <c r="AK18" i="95"/>
  <c r="AK18" i="94"/>
  <c r="AK18" i="136"/>
  <c r="D21" i="139"/>
  <c r="D48" i="139" s="1"/>
  <c r="D21" i="133"/>
  <c r="D48" i="133" s="1"/>
  <c r="D21" i="134"/>
  <c r="D48" i="134" s="1"/>
  <c r="D21" i="138"/>
  <c r="D48" i="138" s="1"/>
  <c r="D21" i="137"/>
  <c r="D48" i="137" s="1"/>
  <c r="D21" i="119"/>
  <c r="D48" i="119" s="1"/>
  <c r="D21" i="118"/>
  <c r="D48" i="118" s="1"/>
  <c r="D21" i="136"/>
  <c r="D21" i="135"/>
  <c r="D21" i="94"/>
  <c r="D21" i="167"/>
  <c r="D48" i="167" s="1"/>
  <c r="D21" i="95"/>
  <c r="D21" i="146"/>
  <c r="D9" i="156"/>
  <c r="D36" i="156" s="1"/>
  <c r="D9" i="158"/>
  <c r="D36" i="158" s="1"/>
  <c r="D9" i="157"/>
  <c r="D36" i="157" s="1"/>
  <c r="D9" i="155"/>
  <c r="D36" i="155" s="1"/>
  <c r="AJ12" i="139"/>
  <c r="AJ39" i="139" s="1"/>
  <c r="AJ12" i="167"/>
  <c r="AJ39" i="167" s="1"/>
  <c r="AJ12" i="133"/>
  <c r="AJ39" i="133" s="1"/>
  <c r="AJ12" i="119"/>
  <c r="AJ39" i="119" s="1"/>
  <c r="AJ12" i="137"/>
  <c r="AJ39" i="137" s="1"/>
  <c r="AJ12" i="138"/>
  <c r="AJ39" i="138" s="1"/>
  <c r="AJ12" i="118"/>
  <c r="AJ39" i="118" s="1"/>
  <c r="AJ12" i="95"/>
  <c r="AJ12" i="135"/>
  <c r="AJ12" i="136"/>
  <c r="AJ12" i="134"/>
  <c r="AJ39" i="134" s="1"/>
  <c r="AJ12" i="94"/>
  <c r="M12" i="154"/>
  <c r="AJ15" i="139"/>
  <c r="AJ42" i="139" s="1"/>
  <c r="AJ15" i="167"/>
  <c r="AJ42" i="167" s="1"/>
  <c r="AJ15" i="134"/>
  <c r="AJ42" i="134" s="1"/>
  <c r="AJ15" i="133"/>
  <c r="AJ42" i="133" s="1"/>
  <c r="AJ15" i="118"/>
  <c r="AJ42" i="118" s="1"/>
  <c r="AJ15" i="135"/>
  <c r="AJ15" i="137"/>
  <c r="AJ42" i="137" s="1"/>
  <c r="AJ15" i="95"/>
  <c r="AJ15" i="119"/>
  <c r="AJ42" i="119" s="1"/>
  <c r="AJ15" i="138"/>
  <c r="AJ42" i="138" s="1"/>
  <c r="AJ15" i="94"/>
  <c r="AJ15" i="136"/>
  <c r="M15" i="154"/>
  <c r="B14" i="144"/>
  <c r="B41" i="144" s="1"/>
  <c r="B14" i="106"/>
  <c r="B41" i="106" s="1"/>
  <c r="B14" i="143"/>
  <c r="B41" i="143" s="1"/>
  <c r="B14" i="145"/>
  <c r="B41" i="145" s="1"/>
  <c r="K20" i="157"/>
  <c r="K47" i="157" s="1"/>
  <c r="K20" i="158"/>
  <c r="K47" i="158" s="1"/>
  <c r="K20" i="155"/>
  <c r="K47" i="155" s="1"/>
  <c r="K20" i="156"/>
  <c r="K47" i="156" s="1"/>
  <c r="Z27" i="139"/>
  <c r="Z54" i="139" s="1"/>
  <c r="Z27" i="133"/>
  <c r="Z54" i="133" s="1"/>
  <c r="Z27" i="138"/>
  <c r="Z54" i="138" s="1"/>
  <c r="Z27" i="118"/>
  <c r="Z54" i="118" s="1"/>
  <c r="Z27" i="95"/>
  <c r="Z27" i="167"/>
  <c r="Z54" i="167" s="1"/>
  <c r="Z27" i="119"/>
  <c r="Z54" i="119" s="1"/>
  <c r="Z27" i="94"/>
  <c r="C27" i="154"/>
  <c r="Z27" i="134"/>
  <c r="Z54" i="134" s="1"/>
  <c r="Z27" i="137"/>
  <c r="Z54" i="137" s="1"/>
  <c r="Z27" i="136"/>
  <c r="Z27" i="135"/>
  <c r="S27" i="134"/>
  <c r="S54" i="134" s="1"/>
  <c r="S27" i="167"/>
  <c r="S54" i="167" s="1"/>
  <c r="S27" i="133"/>
  <c r="S54" i="133" s="1"/>
  <c r="S27" i="139"/>
  <c r="S54" i="139" s="1"/>
  <c r="S27" i="118"/>
  <c r="S54" i="118" s="1"/>
  <c r="S27" i="138"/>
  <c r="S54" i="138" s="1"/>
  <c r="S27" i="94"/>
  <c r="S27" i="137"/>
  <c r="S54" i="137" s="1"/>
  <c r="S27" i="136"/>
  <c r="S27" i="135"/>
  <c r="S27" i="119"/>
  <c r="S54" i="119" s="1"/>
  <c r="S27" i="95"/>
  <c r="AD15" i="133"/>
  <c r="AD42" i="133" s="1"/>
  <c r="AD15" i="138"/>
  <c r="AD42" i="138" s="1"/>
  <c r="AD15" i="119"/>
  <c r="AD42" i="119" s="1"/>
  <c r="AD15" i="167"/>
  <c r="AD42" i="167" s="1"/>
  <c r="AD15" i="134"/>
  <c r="AD42" i="134" s="1"/>
  <c r="AD15" i="137"/>
  <c r="AD42" i="137" s="1"/>
  <c r="AD15" i="94"/>
  <c r="AD15" i="139"/>
  <c r="AD42" i="139" s="1"/>
  <c r="G15" i="154"/>
  <c r="AD15" i="136"/>
  <c r="AD15" i="118"/>
  <c r="AD42" i="118" s="1"/>
  <c r="AD15" i="135"/>
  <c r="AD15" i="95"/>
  <c r="P17" i="158"/>
  <c r="P44" i="158" s="1"/>
  <c r="P17" i="156"/>
  <c r="P44" i="156" s="1"/>
  <c r="P17" i="157"/>
  <c r="P44" i="157" s="1"/>
  <c r="P17" i="155"/>
  <c r="P44" i="155" s="1"/>
  <c r="F15" i="139"/>
  <c r="F42" i="139" s="1"/>
  <c r="F15" i="167"/>
  <c r="F42" i="167" s="1"/>
  <c r="F15" i="133"/>
  <c r="F42" i="133" s="1"/>
  <c r="F15" i="134"/>
  <c r="F42" i="134" s="1"/>
  <c r="F15" i="119"/>
  <c r="F42" i="119" s="1"/>
  <c r="F15" i="136"/>
  <c r="F15" i="138"/>
  <c r="F42" i="138" s="1"/>
  <c r="F15" i="146"/>
  <c r="F15" i="118"/>
  <c r="F42" i="118" s="1"/>
  <c r="F15" i="94"/>
  <c r="F15" i="95"/>
  <c r="F15" i="135"/>
  <c r="F15" i="137"/>
  <c r="F42" i="137" s="1"/>
  <c r="AL18" i="167"/>
  <c r="AL45" i="167" s="1"/>
  <c r="AL18" i="134"/>
  <c r="AL45" i="134" s="1"/>
  <c r="AL18" i="118"/>
  <c r="AL45" i="118" s="1"/>
  <c r="AL18" i="133"/>
  <c r="AL45" i="133" s="1"/>
  <c r="AL18" i="139"/>
  <c r="AL45" i="139" s="1"/>
  <c r="AL18" i="137"/>
  <c r="AL45" i="137" s="1"/>
  <c r="AL18" i="138"/>
  <c r="AL45" i="138" s="1"/>
  <c r="AL18" i="135"/>
  <c r="O18" i="154"/>
  <c r="AL18" i="95"/>
  <c r="AL18" i="119"/>
  <c r="AL45" i="119" s="1"/>
  <c r="AL18" i="94"/>
  <c r="AL18" i="136"/>
  <c r="D18" i="139"/>
  <c r="D45" i="139" s="1"/>
  <c r="D18" i="167"/>
  <c r="D45" i="167" s="1"/>
  <c r="D18" i="133"/>
  <c r="D45" i="133" s="1"/>
  <c r="D18" i="137"/>
  <c r="D45" i="137" s="1"/>
  <c r="D18" i="134"/>
  <c r="D45" i="134" s="1"/>
  <c r="D18" i="138"/>
  <c r="D45" i="138" s="1"/>
  <c r="D18" i="95"/>
  <c r="D18" i="119"/>
  <c r="D45" i="119" s="1"/>
  <c r="D18" i="146"/>
  <c r="D18" i="135"/>
  <c r="D18" i="136"/>
  <c r="D18" i="94"/>
  <c r="D18" i="118"/>
  <c r="D45" i="118" s="1"/>
  <c r="Z15" i="157"/>
  <c r="Z42" i="157" s="1"/>
  <c r="Z15" i="158"/>
  <c r="Z42" i="158" s="1"/>
  <c r="Z15" i="155"/>
  <c r="Z42" i="155" s="1"/>
  <c r="Z15" i="156"/>
  <c r="Z42" i="156" s="1"/>
  <c r="U15" i="167"/>
  <c r="U42" i="167" s="1"/>
  <c r="U15" i="133"/>
  <c r="U42" i="133" s="1"/>
  <c r="U15" i="134"/>
  <c r="U42" i="134" s="1"/>
  <c r="U15" i="139"/>
  <c r="U42" i="139" s="1"/>
  <c r="U15" i="119"/>
  <c r="U42" i="119" s="1"/>
  <c r="U15" i="94"/>
  <c r="U15" i="95"/>
  <c r="U15" i="135"/>
  <c r="U15" i="138"/>
  <c r="U42" i="138" s="1"/>
  <c r="U15" i="137"/>
  <c r="U42" i="137" s="1"/>
  <c r="U15" i="118"/>
  <c r="U42" i="118" s="1"/>
  <c r="U15" i="136"/>
  <c r="AC21" i="167"/>
  <c r="AC48" i="167" s="1"/>
  <c r="AC21" i="139"/>
  <c r="AC48" i="139" s="1"/>
  <c r="AC21" i="133"/>
  <c r="AC48" i="133" s="1"/>
  <c r="AC21" i="134"/>
  <c r="AC48" i="134" s="1"/>
  <c r="AC21" i="138"/>
  <c r="AC48" i="138" s="1"/>
  <c r="AC21" i="118"/>
  <c r="AC48" i="118" s="1"/>
  <c r="AC21" i="94"/>
  <c r="AC21" i="137"/>
  <c r="AC48" i="137" s="1"/>
  <c r="AC21" i="119"/>
  <c r="AC48" i="119" s="1"/>
  <c r="F21" i="154"/>
  <c r="AC21" i="136"/>
  <c r="AC21" i="95"/>
  <c r="AC21" i="135"/>
  <c r="H15" i="144"/>
  <c r="H42" i="144" s="1"/>
  <c r="H15" i="145"/>
  <c r="H42" i="145" s="1"/>
  <c r="H15" i="106"/>
  <c r="H42" i="106" s="1"/>
  <c r="H15" i="143"/>
  <c r="H42" i="143" s="1"/>
  <c r="AC12" i="155"/>
  <c r="AC39" i="155" s="1"/>
  <c r="AC12" i="157"/>
  <c r="AC39" i="157" s="1"/>
  <c r="AC12" i="156"/>
  <c r="AC39" i="156" s="1"/>
  <c r="AC12" i="158"/>
  <c r="AC39" i="158" s="1"/>
  <c r="C29" i="139"/>
  <c r="C56" i="139" s="1"/>
  <c r="C29" i="134"/>
  <c r="C56" i="134" s="1"/>
  <c r="C29" i="138"/>
  <c r="C56" i="138" s="1"/>
  <c r="C29" i="119"/>
  <c r="C56" i="119" s="1"/>
  <c r="C29" i="167"/>
  <c r="C56" i="167" s="1"/>
  <c r="C29" i="135"/>
  <c r="C29" i="133"/>
  <c r="C56" i="133" s="1"/>
  <c r="C29" i="95"/>
  <c r="C29" i="94"/>
  <c r="C29" i="146"/>
  <c r="C29" i="137"/>
  <c r="C56" i="137" s="1"/>
  <c r="C29" i="118"/>
  <c r="C56" i="118" s="1"/>
  <c r="C29" i="136"/>
  <c r="AB25" i="139"/>
  <c r="AB52" i="139" s="1"/>
  <c r="AB25" i="133"/>
  <c r="AB52" i="133" s="1"/>
  <c r="AB25" i="119"/>
  <c r="AB52" i="119" s="1"/>
  <c r="AB25" i="137"/>
  <c r="AB52" i="137" s="1"/>
  <c r="AB25" i="167"/>
  <c r="AB52" i="167" s="1"/>
  <c r="AB25" i="118"/>
  <c r="AB52" i="118" s="1"/>
  <c r="AB25" i="135"/>
  <c r="AB25" i="136"/>
  <c r="AB25" i="94"/>
  <c r="AB25" i="138"/>
  <c r="AB52" i="138" s="1"/>
  <c r="E25" i="154"/>
  <c r="AB25" i="95"/>
  <c r="AB25" i="134"/>
  <c r="AB52" i="134" s="1"/>
  <c r="AJ27" i="167"/>
  <c r="AJ54" i="167" s="1"/>
  <c r="AJ27" i="134"/>
  <c r="AJ54" i="134" s="1"/>
  <c r="AJ27" i="139"/>
  <c r="AJ54" i="139" s="1"/>
  <c r="AJ27" i="119"/>
  <c r="AJ54" i="119" s="1"/>
  <c r="AJ27" i="95"/>
  <c r="AJ27" i="138"/>
  <c r="AJ54" i="138" s="1"/>
  <c r="AJ27" i="133"/>
  <c r="AJ54" i="133" s="1"/>
  <c r="AJ27" i="137"/>
  <c r="AJ54" i="137" s="1"/>
  <c r="AJ27" i="118"/>
  <c r="AJ54" i="118" s="1"/>
  <c r="AJ27" i="94"/>
  <c r="AJ27" i="136"/>
  <c r="AJ27" i="135"/>
  <c r="M27" i="154"/>
  <c r="AN23" i="167"/>
  <c r="AN50" i="167" s="1"/>
  <c r="AN23" i="139"/>
  <c r="AN50" i="139" s="1"/>
  <c r="AN23" i="133"/>
  <c r="AN50" i="133" s="1"/>
  <c r="AN23" i="134"/>
  <c r="AN50" i="134" s="1"/>
  <c r="AN23" i="137"/>
  <c r="AN50" i="137" s="1"/>
  <c r="AN23" i="138"/>
  <c r="AN50" i="138" s="1"/>
  <c r="AN23" i="135"/>
  <c r="AN23" i="119"/>
  <c r="AN50" i="119" s="1"/>
  <c r="AN23" i="136"/>
  <c r="AN23" i="94"/>
  <c r="Q23" i="154"/>
  <c r="AN23" i="118"/>
  <c r="AN50" i="118" s="1"/>
  <c r="AN23" i="95"/>
  <c r="N11" i="158"/>
  <c r="N38" i="158" s="1"/>
  <c r="N11" i="155"/>
  <c r="N38" i="155" s="1"/>
  <c r="N11" i="156"/>
  <c r="N38" i="156" s="1"/>
  <c r="N11" i="157"/>
  <c r="N38" i="157" s="1"/>
  <c r="U25" i="158"/>
  <c r="U52" i="158" s="1"/>
  <c r="U25" i="155"/>
  <c r="U52" i="155" s="1"/>
  <c r="U25" i="156"/>
  <c r="U52" i="156" s="1"/>
  <c r="U25" i="157"/>
  <c r="U52" i="157" s="1"/>
  <c r="L11" i="106"/>
  <c r="L38" i="106" s="1"/>
  <c r="L11" i="145"/>
  <c r="L38" i="145" s="1"/>
  <c r="L11" i="143"/>
  <c r="L38" i="143" s="1"/>
  <c r="L11" i="144"/>
  <c r="L38" i="144" s="1"/>
  <c r="L9" i="156"/>
  <c r="L36" i="156" s="1"/>
  <c r="L9" i="158"/>
  <c r="L36" i="158" s="1"/>
  <c r="L9" i="155"/>
  <c r="L36" i="155" s="1"/>
  <c r="L9" i="157"/>
  <c r="L36" i="157" s="1"/>
  <c r="C23" i="167"/>
  <c r="C50" i="167" s="1"/>
  <c r="C23" i="139"/>
  <c r="C50" i="139" s="1"/>
  <c r="C23" i="119"/>
  <c r="C50" i="119" s="1"/>
  <c r="C23" i="133"/>
  <c r="C50" i="133" s="1"/>
  <c r="C23" i="134"/>
  <c r="C50" i="134" s="1"/>
  <c r="C23" i="137"/>
  <c r="C50" i="137" s="1"/>
  <c r="C23" i="135"/>
  <c r="C23" i="136"/>
  <c r="C23" i="146"/>
  <c r="C23" i="118"/>
  <c r="C50" i="118" s="1"/>
  <c r="C23" i="94"/>
  <c r="C23" i="138"/>
  <c r="C50" i="138" s="1"/>
  <c r="C23" i="95"/>
  <c r="R29" i="134"/>
  <c r="R56" i="134" s="1"/>
  <c r="R29" i="139"/>
  <c r="R56" i="139" s="1"/>
  <c r="R29" i="138"/>
  <c r="R56" i="138" s="1"/>
  <c r="R29" i="137"/>
  <c r="R56" i="137" s="1"/>
  <c r="R29" i="167"/>
  <c r="R56" i="167" s="1"/>
  <c r="R29" i="133"/>
  <c r="R56" i="133" s="1"/>
  <c r="R29" i="136"/>
  <c r="R29" i="135"/>
  <c r="R29" i="94"/>
  <c r="R29" i="118"/>
  <c r="R56" i="118" s="1"/>
  <c r="R29" i="95"/>
  <c r="R29" i="119"/>
  <c r="R56" i="119" s="1"/>
  <c r="AC23" i="167"/>
  <c r="AC50" i="167" s="1"/>
  <c r="AC23" i="139"/>
  <c r="AC50" i="139" s="1"/>
  <c r="AC23" i="134"/>
  <c r="AC50" i="134" s="1"/>
  <c r="AC23" i="119"/>
  <c r="AC50" i="119" s="1"/>
  <c r="AC23" i="118"/>
  <c r="AC50" i="118" s="1"/>
  <c r="AC23" i="136"/>
  <c r="AC23" i="138"/>
  <c r="AC50" i="138" s="1"/>
  <c r="AC23" i="137"/>
  <c r="AC50" i="137" s="1"/>
  <c r="F23" i="154"/>
  <c r="AC23" i="133"/>
  <c r="AC50" i="133" s="1"/>
  <c r="AC23" i="95"/>
  <c r="AC23" i="94"/>
  <c r="AC23" i="135"/>
  <c r="L25" i="139"/>
  <c r="L52" i="139" s="1"/>
  <c r="L25" i="167"/>
  <c r="L52" i="167" s="1"/>
  <c r="L25" i="134"/>
  <c r="L52" i="134" s="1"/>
  <c r="L25" i="119"/>
  <c r="L52" i="119" s="1"/>
  <c r="L25" i="138"/>
  <c r="L52" i="138" s="1"/>
  <c r="L25" i="95"/>
  <c r="L25" i="146"/>
  <c r="L25" i="137"/>
  <c r="L52" i="137" s="1"/>
  <c r="L25" i="133"/>
  <c r="L52" i="133" s="1"/>
  <c r="L25" i="118"/>
  <c r="L52" i="118" s="1"/>
  <c r="L25" i="136"/>
  <c r="L25" i="135"/>
  <c r="L25" i="94"/>
  <c r="AB29" i="139"/>
  <c r="AB56" i="139" s="1"/>
  <c r="AB29" i="167"/>
  <c r="AB56" i="167" s="1"/>
  <c r="AB29" i="118"/>
  <c r="AB56" i="118" s="1"/>
  <c r="AB29" i="138"/>
  <c r="AB56" i="138" s="1"/>
  <c r="AB29" i="137"/>
  <c r="AB56" i="137" s="1"/>
  <c r="AB29" i="134"/>
  <c r="AB56" i="134" s="1"/>
  <c r="AB29" i="136"/>
  <c r="AB29" i="95"/>
  <c r="AB29" i="94"/>
  <c r="AB29" i="135"/>
  <c r="AB29" i="133"/>
  <c r="AB56" i="133" s="1"/>
  <c r="AB29" i="119"/>
  <c r="AB56" i="119" s="1"/>
  <c r="E29" i="154"/>
  <c r="K23" i="139"/>
  <c r="K50" i="139" s="1"/>
  <c r="K23" i="167"/>
  <c r="K50" i="167" s="1"/>
  <c r="K23" i="133"/>
  <c r="K50" i="133" s="1"/>
  <c r="K23" i="119"/>
  <c r="K50" i="119" s="1"/>
  <c r="K23" i="138"/>
  <c r="K50" i="138" s="1"/>
  <c r="K23" i="135"/>
  <c r="K23" i="137"/>
  <c r="K50" i="137" s="1"/>
  <c r="K23" i="118"/>
  <c r="K50" i="118" s="1"/>
  <c r="K23" i="146"/>
  <c r="K23" i="134"/>
  <c r="K50" i="134" s="1"/>
  <c r="K23" i="95"/>
  <c r="K23" i="136"/>
  <c r="K23" i="94"/>
  <c r="I29" i="167"/>
  <c r="I56" i="167" s="1"/>
  <c r="I29" i="133"/>
  <c r="I56" i="133" s="1"/>
  <c r="I29" i="134"/>
  <c r="I56" i="134" s="1"/>
  <c r="I29" i="138"/>
  <c r="I56" i="138" s="1"/>
  <c r="I29" i="139"/>
  <c r="I56" i="139" s="1"/>
  <c r="I29" i="137"/>
  <c r="I56" i="137" s="1"/>
  <c r="I29" i="146"/>
  <c r="I29" i="136"/>
  <c r="I29" i="119"/>
  <c r="I56" i="119" s="1"/>
  <c r="I29" i="118"/>
  <c r="I56" i="118" s="1"/>
  <c r="I29" i="95"/>
  <c r="I29" i="94"/>
  <c r="I29" i="135"/>
  <c r="AH23" i="167"/>
  <c r="AH50" i="167" s="1"/>
  <c r="AH23" i="133"/>
  <c r="AH50" i="133" s="1"/>
  <c r="AH23" i="94"/>
  <c r="AH23" i="95"/>
  <c r="AH23" i="134"/>
  <c r="AH50" i="134" s="1"/>
  <c r="AH23" i="138"/>
  <c r="AH50" i="138" s="1"/>
  <c r="AH23" i="119"/>
  <c r="AH50" i="119" s="1"/>
  <c r="AH23" i="136"/>
  <c r="AH23" i="135"/>
  <c r="AH23" i="139"/>
  <c r="AH50" i="139" s="1"/>
  <c r="AH23" i="118"/>
  <c r="AH50" i="118" s="1"/>
  <c r="AH23" i="137"/>
  <c r="AH50" i="137" s="1"/>
  <c r="K23" i="154"/>
  <c r="AA29" i="167"/>
  <c r="AA56" i="167" s="1"/>
  <c r="AA29" i="134"/>
  <c r="AA56" i="134" s="1"/>
  <c r="AA29" i="139"/>
  <c r="AA56" i="139" s="1"/>
  <c r="AA29" i="138"/>
  <c r="AA56" i="138" s="1"/>
  <c r="AA29" i="137"/>
  <c r="AA56" i="137" s="1"/>
  <c r="AA29" i="136"/>
  <c r="D29" i="154"/>
  <c r="AA29" i="118"/>
  <c r="AA56" i="118" s="1"/>
  <c r="AA29" i="95"/>
  <c r="AA29" i="94"/>
  <c r="AA29" i="135"/>
  <c r="AA29" i="119"/>
  <c r="AA56" i="119" s="1"/>
  <c r="AA29" i="133"/>
  <c r="AA56" i="133" s="1"/>
  <c r="AJ29" i="139"/>
  <c r="AJ56" i="139" s="1"/>
  <c r="AJ29" i="134"/>
  <c r="AJ56" i="134" s="1"/>
  <c r="AJ29" i="138"/>
  <c r="AJ56" i="138" s="1"/>
  <c r="AJ29" i="118"/>
  <c r="AJ56" i="118" s="1"/>
  <c r="AJ29" i="137"/>
  <c r="AJ56" i="137" s="1"/>
  <c r="AJ29" i="136"/>
  <c r="AJ29" i="167"/>
  <c r="AJ56" i="167" s="1"/>
  <c r="AJ29" i="133"/>
  <c r="AJ56" i="133" s="1"/>
  <c r="M29" i="154"/>
  <c r="AJ29" i="119"/>
  <c r="AJ56" i="119" s="1"/>
  <c r="AJ29" i="95"/>
  <c r="AJ29" i="135"/>
  <c r="AJ29" i="94"/>
  <c r="Q29" i="167"/>
  <c r="Q56" i="167" s="1"/>
  <c r="Q29" i="138"/>
  <c r="Q56" i="138" s="1"/>
  <c r="Q29" i="133"/>
  <c r="Q56" i="133" s="1"/>
  <c r="Q29" i="137"/>
  <c r="Q56" i="137" s="1"/>
  <c r="Q29" i="118"/>
  <c r="Q56" i="118" s="1"/>
  <c r="Q29" i="136"/>
  <c r="Q29" i="95"/>
  <c r="Q29" i="134"/>
  <c r="Q56" i="134" s="1"/>
  <c r="Q29" i="94"/>
  <c r="Q29" i="135"/>
  <c r="Q29" i="139"/>
  <c r="Q56" i="139" s="1"/>
  <c r="Q29" i="119"/>
  <c r="Q56" i="119" s="1"/>
  <c r="AM23" i="167"/>
  <c r="AM50" i="167" s="1"/>
  <c r="AM23" i="139"/>
  <c r="AM50" i="139" s="1"/>
  <c r="AM23" i="133"/>
  <c r="AM50" i="133" s="1"/>
  <c r="AM23" i="134"/>
  <c r="AM50" i="134" s="1"/>
  <c r="AM23" i="137"/>
  <c r="AM50" i="137" s="1"/>
  <c r="AM23" i="138"/>
  <c r="AM50" i="138" s="1"/>
  <c r="AM23" i="135"/>
  <c r="AM23" i="118"/>
  <c r="AM50" i="118" s="1"/>
  <c r="AM23" i="94"/>
  <c r="P23" i="154"/>
  <c r="AM23" i="119"/>
  <c r="AM50" i="119" s="1"/>
  <c r="AM23" i="95"/>
  <c r="AM23" i="136"/>
  <c r="AN25" i="139"/>
  <c r="AN52" i="139" s="1"/>
  <c r="AN25" i="134"/>
  <c r="AN52" i="134" s="1"/>
  <c r="AN25" i="167"/>
  <c r="AN52" i="167" s="1"/>
  <c r="AN25" i="137"/>
  <c r="AN52" i="137" s="1"/>
  <c r="AN25" i="138"/>
  <c r="AN52" i="138" s="1"/>
  <c r="AN25" i="95"/>
  <c r="AN25" i="133"/>
  <c r="AN52" i="133" s="1"/>
  <c r="AN25" i="135"/>
  <c r="AN25" i="136"/>
  <c r="AN25" i="119"/>
  <c r="AN52" i="119" s="1"/>
  <c r="Q25" i="154"/>
  <c r="AN25" i="118"/>
  <c r="AN52" i="118" s="1"/>
  <c r="AN25" i="94"/>
  <c r="V27" i="167"/>
  <c r="V54" i="167" s="1"/>
  <c r="V27" i="139"/>
  <c r="V54" i="139" s="1"/>
  <c r="V27" i="133"/>
  <c r="V54" i="133" s="1"/>
  <c r="V27" i="138"/>
  <c r="V54" i="138" s="1"/>
  <c r="V27" i="95"/>
  <c r="V27" i="135"/>
  <c r="V27" i="136"/>
  <c r="V27" i="94"/>
  <c r="V27" i="134"/>
  <c r="V54" i="134" s="1"/>
  <c r="V27" i="118"/>
  <c r="V54" i="118" s="1"/>
  <c r="V27" i="119"/>
  <c r="V54" i="119" s="1"/>
  <c r="V27" i="137"/>
  <c r="V54" i="137" s="1"/>
  <c r="H9" i="158"/>
  <c r="H36" i="158" s="1"/>
  <c r="H9" i="155"/>
  <c r="H36" i="155" s="1"/>
  <c r="H9" i="157"/>
  <c r="H36" i="157" s="1"/>
  <c r="H9" i="156"/>
  <c r="H36" i="156" s="1"/>
  <c r="K21" i="106"/>
  <c r="K48" i="106" s="1"/>
  <c r="K21" i="143"/>
  <c r="K48" i="143" s="1"/>
  <c r="K21" i="144"/>
  <c r="K48" i="144" s="1"/>
  <c r="K21" i="145"/>
  <c r="K48" i="145" s="1"/>
  <c r="G18" i="167"/>
  <c r="G45" i="167" s="1"/>
  <c r="G18" i="139"/>
  <c r="G45" i="139" s="1"/>
  <c r="G18" i="119"/>
  <c r="G45" i="119" s="1"/>
  <c r="G18" i="136"/>
  <c r="G18" i="134"/>
  <c r="G45" i="134" s="1"/>
  <c r="G18" i="135"/>
  <c r="G18" i="146"/>
  <c r="G18" i="95"/>
  <c r="G18" i="137"/>
  <c r="G45" i="137" s="1"/>
  <c r="G18" i="118"/>
  <c r="G45" i="118" s="1"/>
  <c r="G18" i="138"/>
  <c r="G45" i="138" s="1"/>
  <c r="G18" i="133"/>
  <c r="G45" i="133" s="1"/>
  <c r="G18" i="94"/>
  <c r="AD21" i="157"/>
  <c r="AD48" i="157" s="1"/>
  <c r="AD21" i="155"/>
  <c r="AD48" i="155" s="1"/>
  <c r="AD21" i="158"/>
  <c r="AD48" i="158" s="1"/>
  <c r="AD21" i="156"/>
  <c r="AD48" i="156" s="1"/>
  <c r="H23" i="143"/>
  <c r="H50" i="143" s="1"/>
  <c r="H23" i="106"/>
  <c r="H50" i="106" s="1"/>
  <c r="H23" i="145"/>
  <c r="H50" i="145" s="1"/>
  <c r="H23" i="144"/>
  <c r="H50" i="144" s="1"/>
  <c r="K14" i="143"/>
  <c r="K41" i="143" s="1"/>
  <c r="K14" i="144"/>
  <c r="K41" i="144" s="1"/>
  <c r="K14" i="145"/>
  <c r="K41" i="145" s="1"/>
  <c r="K14" i="106"/>
  <c r="K41" i="106" s="1"/>
  <c r="C9" i="155"/>
  <c r="C36" i="155" s="1"/>
  <c r="C9" i="156"/>
  <c r="C36" i="156" s="1"/>
  <c r="C9" i="158"/>
  <c r="C36" i="158" s="1"/>
  <c r="C9" i="157"/>
  <c r="C36" i="157" s="1"/>
  <c r="C21" i="167"/>
  <c r="C48" i="167" s="1"/>
  <c r="C21" i="133"/>
  <c r="C48" i="133" s="1"/>
  <c r="C21" i="137"/>
  <c r="C48" i="137" s="1"/>
  <c r="C21" i="138"/>
  <c r="C48" i="138" s="1"/>
  <c r="C21" i="95"/>
  <c r="C21" i="135"/>
  <c r="C21" i="136"/>
  <c r="C21" i="94"/>
  <c r="C21" i="139"/>
  <c r="C48" i="139" s="1"/>
  <c r="C21" i="134"/>
  <c r="C48" i="134" s="1"/>
  <c r="C21" i="119"/>
  <c r="C48" i="119" s="1"/>
  <c r="C21" i="118"/>
  <c r="C48" i="118" s="1"/>
  <c r="C21" i="146"/>
  <c r="AB18" i="156"/>
  <c r="AB45" i="156" s="1"/>
  <c r="AB18" i="157"/>
  <c r="AB45" i="157" s="1"/>
  <c r="AB18" i="158"/>
  <c r="AB45" i="158" s="1"/>
  <c r="AB18" i="155"/>
  <c r="AB45" i="155" s="1"/>
  <c r="AB27" i="157"/>
  <c r="AB54" i="157" s="1"/>
  <c r="AB27" i="155"/>
  <c r="AB54" i="155" s="1"/>
  <c r="AB27" i="156"/>
  <c r="AB54" i="156" s="1"/>
  <c r="AB27" i="158"/>
  <c r="AB54" i="158" s="1"/>
  <c r="G14" i="157"/>
  <c r="G41" i="157" s="1"/>
  <c r="G14" i="156"/>
  <c r="G41" i="156" s="1"/>
  <c r="G14" i="158"/>
  <c r="G41" i="158" s="1"/>
  <c r="G14" i="155"/>
  <c r="G41" i="155" s="1"/>
  <c r="R15" i="139"/>
  <c r="R42" i="139" s="1"/>
  <c r="R15" i="167"/>
  <c r="R42" i="167" s="1"/>
  <c r="R15" i="137"/>
  <c r="R42" i="137" s="1"/>
  <c r="R15" i="135"/>
  <c r="R15" i="136"/>
  <c r="R15" i="133"/>
  <c r="R42" i="133" s="1"/>
  <c r="R15" i="138"/>
  <c r="R42" i="138" s="1"/>
  <c r="R15" i="119"/>
  <c r="R42" i="119" s="1"/>
  <c r="R15" i="118"/>
  <c r="R42" i="118" s="1"/>
  <c r="R15" i="94"/>
  <c r="R15" i="134"/>
  <c r="R42" i="134" s="1"/>
  <c r="R15" i="95"/>
  <c r="J12" i="139"/>
  <c r="J39" i="139" s="1"/>
  <c r="J12" i="134"/>
  <c r="J39" i="134" s="1"/>
  <c r="J12" i="167"/>
  <c r="J39" i="167" s="1"/>
  <c r="J12" i="133"/>
  <c r="J39" i="133" s="1"/>
  <c r="J12" i="118"/>
  <c r="J39" i="118" s="1"/>
  <c r="J12" i="138"/>
  <c r="J39" i="138" s="1"/>
  <c r="J12" i="94"/>
  <c r="J12" i="136"/>
  <c r="J12" i="135"/>
  <c r="J12" i="119"/>
  <c r="J39" i="119" s="1"/>
  <c r="J12" i="146"/>
  <c r="J12" i="137"/>
  <c r="J39" i="137" s="1"/>
  <c r="J12" i="95"/>
  <c r="J15" i="167"/>
  <c r="J42" i="167" s="1"/>
  <c r="J15" i="139"/>
  <c r="J42" i="139" s="1"/>
  <c r="J15" i="138"/>
  <c r="J42" i="138" s="1"/>
  <c r="J15" i="133"/>
  <c r="J42" i="133" s="1"/>
  <c r="J15" i="95"/>
  <c r="J15" i="137"/>
  <c r="J42" i="137" s="1"/>
  <c r="J15" i="119"/>
  <c r="J42" i="119" s="1"/>
  <c r="J15" i="146"/>
  <c r="J15" i="94"/>
  <c r="J15" i="135"/>
  <c r="J15" i="134"/>
  <c r="J42" i="134" s="1"/>
  <c r="J15" i="136"/>
  <c r="J15" i="118"/>
  <c r="J42" i="118" s="1"/>
  <c r="AO18" i="139"/>
  <c r="AO45" i="139" s="1"/>
  <c r="AO18" i="133"/>
  <c r="AO45" i="133" s="1"/>
  <c r="AO18" i="167"/>
  <c r="AO45" i="167" s="1"/>
  <c r="AO18" i="95"/>
  <c r="AO18" i="135"/>
  <c r="AO18" i="136"/>
  <c r="AO18" i="94"/>
  <c r="AO18" i="137"/>
  <c r="AO45" i="137" s="1"/>
  <c r="AO18" i="119"/>
  <c r="AO45" i="119" s="1"/>
  <c r="AO18" i="134"/>
  <c r="AO45" i="134" s="1"/>
  <c r="AO18" i="138"/>
  <c r="AO45" i="138" s="1"/>
  <c r="AO18" i="118"/>
  <c r="AO45" i="118" s="1"/>
  <c r="R18" i="154"/>
  <c r="G25" i="167"/>
  <c r="G52" i="167" s="1"/>
  <c r="G25" i="138"/>
  <c r="G52" i="138" s="1"/>
  <c r="G25" i="133"/>
  <c r="G52" i="133" s="1"/>
  <c r="G25" i="134"/>
  <c r="G52" i="134" s="1"/>
  <c r="G25" i="118"/>
  <c r="G52" i="118" s="1"/>
  <c r="G25" i="146"/>
  <c r="G25" i="136"/>
  <c r="G25" i="137"/>
  <c r="G52" i="137" s="1"/>
  <c r="G25" i="94"/>
  <c r="G25" i="95"/>
  <c r="G25" i="135"/>
  <c r="G25" i="139"/>
  <c r="G52" i="139" s="1"/>
  <c r="G25" i="119"/>
  <c r="G52" i="119" s="1"/>
  <c r="J9" i="144"/>
  <c r="J36" i="144" s="1"/>
  <c r="J9" i="145"/>
  <c r="J36" i="145" s="1"/>
  <c r="J9" i="106"/>
  <c r="J36" i="106" s="1"/>
  <c r="J9" i="143"/>
  <c r="J36" i="143" s="1"/>
  <c r="J9" i="155"/>
  <c r="J36" i="155" s="1"/>
  <c r="J9" i="158"/>
  <c r="J36" i="158" s="1"/>
  <c r="J9" i="157"/>
  <c r="J36" i="157" s="1"/>
  <c r="J9" i="156"/>
  <c r="J36" i="156" s="1"/>
  <c r="G12" i="167"/>
  <c r="G39" i="167" s="1"/>
  <c r="G12" i="138"/>
  <c r="G39" i="138" s="1"/>
  <c r="G12" i="137"/>
  <c r="G39" i="137" s="1"/>
  <c r="G12" i="133"/>
  <c r="G39" i="133" s="1"/>
  <c r="G12" i="134"/>
  <c r="G39" i="134" s="1"/>
  <c r="G12" i="146"/>
  <c r="G12" i="119"/>
  <c r="G39" i="119" s="1"/>
  <c r="G12" i="139"/>
  <c r="G39" i="139" s="1"/>
  <c r="G12" i="135"/>
  <c r="G12" i="136"/>
  <c r="G12" i="94"/>
  <c r="G12" i="118"/>
  <c r="G39" i="118" s="1"/>
  <c r="G12" i="95"/>
  <c r="T23" i="155"/>
  <c r="T50" i="155" s="1"/>
  <c r="T23" i="157"/>
  <c r="T50" i="157" s="1"/>
  <c r="T23" i="158"/>
  <c r="T50" i="158" s="1"/>
  <c r="T23" i="156"/>
  <c r="T50" i="156" s="1"/>
  <c r="I29" i="158"/>
  <c r="I56" i="158" s="1"/>
  <c r="I29" i="155"/>
  <c r="I56" i="155" s="1"/>
  <c r="I29" i="157"/>
  <c r="I56" i="157" s="1"/>
  <c r="I29" i="156"/>
  <c r="I56" i="156" s="1"/>
  <c r="S15" i="167"/>
  <c r="S42" i="167" s="1"/>
  <c r="S15" i="139"/>
  <c r="S42" i="139" s="1"/>
  <c r="S15" i="138"/>
  <c r="S42" i="138" s="1"/>
  <c r="S15" i="133"/>
  <c r="S42" i="133" s="1"/>
  <c r="S15" i="95"/>
  <c r="S15" i="134"/>
  <c r="S42" i="134" s="1"/>
  <c r="S15" i="94"/>
  <c r="S15" i="136"/>
  <c r="S15" i="118"/>
  <c r="S42" i="118" s="1"/>
  <c r="S15" i="137"/>
  <c r="S42" i="137" s="1"/>
  <c r="S15" i="119"/>
  <c r="S42" i="119" s="1"/>
  <c r="S15" i="135"/>
  <c r="J20" i="155"/>
  <c r="J47" i="155" s="1"/>
  <c r="J20" i="157"/>
  <c r="J47" i="157" s="1"/>
  <c r="J20" i="158"/>
  <c r="J47" i="158" s="1"/>
  <c r="J20" i="156"/>
  <c r="J47" i="156" s="1"/>
  <c r="U29" i="155"/>
  <c r="U56" i="155" s="1"/>
  <c r="U29" i="157"/>
  <c r="U56" i="157" s="1"/>
  <c r="U29" i="158"/>
  <c r="U56" i="158" s="1"/>
  <c r="U29" i="156"/>
  <c r="U56" i="156" s="1"/>
  <c r="M9" i="156"/>
  <c r="M36" i="156" s="1"/>
  <c r="M9" i="158"/>
  <c r="M36" i="158" s="1"/>
  <c r="M9" i="155"/>
  <c r="M36" i="155" s="1"/>
  <c r="M9" i="157"/>
  <c r="M36" i="157" s="1"/>
  <c r="K18" i="144"/>
  <c r="K45" i="144" s="1"/>
  <c r="K18" i="143"/>
  <c r="K45" i="143" s="1"/>
  <c r="K18" i="106"/>
  <c r="K45" i="106" s="1"/>
  <c r="K18" i="145"/>
  <c r="K45" i="145" s="1"/>
  <c r="J21" i="106"/>
  <c r="J48" i="106" s="1"/>
  <c r="J21" i="144"/>
  <c r="J48" i="144" s="1"/>
  <c r="J21" i="145"/>
  <c r="J48" i="145" s="1"/>
  <c r="J21" i="143"/>
  <c r="J48" i="143" s="1"/>
  <c r="K12" i="156"/>
  <c r="K39" i="156" s="1"/>
  <c r="K12" i="155"/>
  <c r="K39" i="155" s="1"/>
  <c r="K12" i="157"/>
  <c r="K39" i="157" s="1"/>
  <c r="K12" i="158"/>
  <c r="K39" i="158" s="1"/>
  <c r="O25" i="167"/>
  <c r="O52" i="167" s="1"/>
  <c r="O25" i="138"/>
  <c r="O52" i="138" s="1"/>
  <c r="O25" i="139"/>
  <c r="O52" i="139" s="1"/>
  <c r="O25" i="137"/>
  <c r="O52" i="137" s="1"/>
  <c r="O25" i="118"/>
  <c r="O52" i="118" s="1"/>
  <c r="O25" i="119"/>
  <c r="O52" i="119" s="1"/>
  <c r="O25" i="94"/>
  <c r="O25" i="135"/>
  <c r="O25" i="136"/>
  <c r="O25" i="95"/>
  <c r="O25" i="134"/>
  <c r="O52" i="134" s="1"/>
  <c r="O25" i="133"/>
  <c r="O52" i="133" s="1"/>
  <c r="L9" i="143"/>
  <c r="L36" i="143" s="1"/>
  <c r="L9" i="144"/>
  <c r="L36" i="144" s="1"/>
  <c r="L9" i="145"/>
  <c r="L36" i="145" s="1"/>
  <c r="L9" i="106"/>
  <c r="L36" i="106" s="1"/>
  <c r="Z27" i="156"/>
  <c r="Z54" i="156" s="1"/>
  <c r="Z27" i="158"/>
  <c r="Z54" i="158" s="1"/>
  <c r="Z27" i="155"/>
  <c r="Z54" i="155" s="1"/>
  <c r="Z27" i="157"/>
  <c r="Z54" i="157" s="1"/>
  <c r="I25" i="155"/>
  <c r="I52" i="155" s="1"/>
  <c r="I25" i="156"/>
  <c r="I52" i="156" s="1"/>
  <c r="I25" i="158"/>
  <c r="I52" i="158" s="1"/>
  <c r="I25" i="157"/>
  <c r="I52" i="157" s="1"/>
  <c r="I17" i="155"/>
  <c r="I44" i="155" s="1"/>
  <c r="I17" i="158"/>
  <c r="I44" i="158" s="1"/>
  <c r="I17" i="156"/>
  <c r="I44" i="156" s="1"/>
  <c r="I17" i="157"/>
  <c r="I44" i="157" s="1"/>
  <c r="L14" i="145"/>
  <c r="L41" i="145" s="1"/>
  <c r="L14" i="106"/>
  <c r="L41" i="106" s="1"/>
  <c r="L14" i="144"/>
  <c r="L41" i="144" s="1"/>
  <c r="L14" i="143"/>
  <c r="L41" i="143" s="1"/>
  <c r="AA23" i="156"/>
  <c r="AA50" i="156" s="1"/>
  <c r="AA23" i="158"/>
  <c r="AA50" i="158" s="1"/>
  <c r="AA23" i="157"/>
  <c r="AA50" i="157" s="1"/>
  <c r="AA23" i="155"/>
  <c r="AA50" i="155" s="1"/>
  <c r="R12" i="133"/>
  <c r="R39" i="133" s="1"/>
  <c r="R12" i="167"/>
  <c r="R39" i="167" s="1"/>
  <c r="R12" i="139"/>
  <c r="R39" i="139" s="1"/>
  <c r="R12" i="118"/>
  <c r="R39" i="118" s="1"/>
  <c r="R12" i="134"/>
  <c r="R39" i="134" s="1"/>
  <c r="R12" i="138"/>
  <c r="R39" i="138" s="1"/>
  <c r="R12" i="137"/>
  <c r="R39" i="137" s="1"/>
  <c r="R12" i="119"/>
  <c r="R39" i="119" s="1"/>
  <c r="R12" i="95"/>
  <c r="R12" i="136"/>
  <c r="R12" i="94"/>
  <c r="R12" i="135"/>
  <c r="J29" i="167"/>
  <c r="J56" i="167" s="1"/>
  <c r="J29" i="139"/>
  <c r="J56" i="139" s="1"/>
  <c r="J29" i="133"/>
  <c r="J56" i="133" s="1"/>
  <c r="J29" i="137"/>
  <c r="J56" i="137" s="1"/>
  <c r="J29" i="136"/>
  <c r="J29" i="138"/>
  <c r="J56" i="138" s="1"/>
  <c r="J29" i="134"/>
  <c r="J56" i="134" s="1"/>
  <c r="J29" i="119"/>
  <c r="J56" i="119" s="1"/>
  <c r="J29" i="135"/>
  <c r="J29" i="118"/>
  <c r="J56" i="118" s="1"/>
  <c r="J29" i="95"/>
  <c r="J29" i="146"/>
  <c r="J29" i="94"/>
  <c r="D25" i="139"/>
  <c r="D52" i="139" s="1"/>
  <c r="D25" i="167"/>
  <c r="D52" i="167" s="1"/>
  <c r="D25" i="119"/>
  <c r="D52" i="119" s="1"/>
  <c r="D25" i="134"/>
  <c r="D52" i="134" s="1"/>
  <c r="D25" i="94"/>
  <c r="D25" i="137"/>
  <c r="D52" i="137" s="1"/>
  <c r="D25" i="135"/>
  <c r="D25" i="136"/>
  <c r="D25" i="146"/>
  <c r="D25" i="133"/>
  <c r="D52" i="133" s="1"/>
  <c r="D25" i="138"/>
  <c r="D52" i="138" s="1"/>
  <c r="D25" i="118"/>
  <c r="D52" i="118" s="1"/>
  <c r="D25" i="95"/>
  <c r="Q21" i="157"/>
  <c r="Q48" i="157" s="1"/>
  <c r="Q21" i="156"/>
  <c r="Q48" i="156" s="1"/>
  <c r="Q21" i="158"/>
  <c r="Q48" i="158" s="1"/>
  <c r="Q21" i="155"/>
  <c r="Q48" i="155" s="1"/>
  <c r="J11" i="145"/>
  <c r="J38" i="145" s="1"/>
  <c r="J11" i="143"/>
  <c r="J38" i="143" s="1"/>
  <c r="J11" i="144"/>
  <c r="J38" i="144" s="1"/>
  <c r="J11" i="106"/>
  <c r="J38" i="106" s="1"/>
  <c r="O9" i="156"/>
  <c r="O36" i="156" s="1"/>
  <c r="O9" i="158"/>
  <c r="O36" i="158" s="1"/>
  <c r="O9" i="157"/>
  <c r="O36" i="157" s="1"/>
  <c r="O9" i="155"/>
  <c r="O36" i="155" s="1"/>
  <c r="N12" i="139"/>
  <c r="N39" i="139" s="1"/>
  <c r="N12" i="133"/>
  <c r="N39" i="133" s="1"/>
  <c r="N12" i="134"/>
  <c r="N39" i="134" s="1"/>
  <c r="N12" i="167"/>
  <c r="N39" i="167" s="1"/>
  <c r="N12" i="136"/>
  <c r="N12" i="118"/>
  <c r="N39" i="118" s="1"/>
  <c r="N12" i="135"/>
  <c r="N12" i="137"/>
  <c r="N39" i="137" s="1"/>
  <c r="N12" i="119"/>
  <c r="N39" i="119" s="1"/>
  <c r="N12" i="94"/>
  <c r="N12" i="138"/>
  <c r="N39" i="138" s="1"/>
  <c r="N12" i="95"/>
  <c r="E23" i="134"/>
  <c r="E50" i="134" s="1"/>
  <c r="E23" i="167"/>
  <c r="E50" i="167" s="1"/>
  <c r="E23" i="119"/>
  <c r="E50" i="119" s="1"/>
  <c r="E23" i="95"/>
  <c r="E23" i="139"/>
  <c r="E50" i="139" s="1"/>
  <c r="E23" i="137"/>
  <c r="E50" i="137" s="1"/>
  <c r="E23" i="133"/>
  <c r="E50" i="133" s="1"/>
  <c r="E23" i="135"/>
  <c r="E23" i="136"/>
  <c r="E23" i="118"/>
  <c r="E50" i="118" s="1"/>
  <c r="E23" i="94"/>
  <c r="E23" i="146"/>
  <c r="E23" i="138"/>
  <c r="E50" i="138" s="1"/>
  <c r="AO29" i="167"/>
  <c r="AO56" i="167" s="1"/>
  <c r="AO29" i="133"/>
  <c r="AO56" i="133" s="1"/>
  <c r="AO29" i="138"/>
  <c r="AO56" i="138" s="1"/>
  <c r="AO29" i="134"/>
  <c r="AO56" i="134" s="1"/>
  <c r="AO29" i="139"/>
  <c r="AO56" i="139" s="1"/>
  <c r="AO29" i="95"/>
  <c r="R29" i="154"/>
  <c r="AO29" i="119"/>
  <c r="AO56" i="119" s="1"/>
  <c r="AO29" i="136"/>
  <c r="AO29" i="94"/>
  <c r="AO29" i="137"/>
  <c r="AO56" i="137" s="1"/>
  <c r="AO29" i="135"/>
  <c r="AO29" i="118"/>
  <c r="AO56" i="118" s="1"/>
  <c r="S29" i="167"/>
  <c r="S56" i="167" s="1"/>
  <c r="S29" i="133"/>
  <c r="S56" i="133" s="1"/>
  <c r="S29" i="134"/>
  <c r="S56" i="134" s="1"/>
  <c r="S29" i="139"/>
  <c r="S56" i="139" s="1"/>
  <c r="S29" i="137"/>
  <c r="S56" i="137" s="1"/>
  <c r="S29" i="138"/>
  <c r="S56" i="138" s="1"/>
  <c r="S29" i="136"/>
  <c r="S29" i="135"/>
  <c r="S29" i="119"/>
  <c r="S56" i="119" s="1"/>
  <c r="S29" i="94"/>
  <c r="S29" i="118"/>
  <c r="S56" i="118" s="1"/>
  <c r="S29" i="95"/>
  <c r="AB18" i="167"/>
  <c r="AB45" i="167" s="1"/>
  <c r="AB18" i="139"/>
  <c r="AB45" i="139" s="1"/>
  <c r="AB18" i="138"/>
  <c r="AB45" i="138" s="1"/>
  <c r="AB18" i="137"/>
  <c r="AB45" i="137" s="1"/>
  <c r="AB18" i="133"/>
  <c r="AB45" i="133" s="1"/>
  <c r="AB18" i="119"/>
  <c r="AB45" i="119" s="1"/>
  <c r="AB18" i="134"/>
  <c r="AB45" i="134" s="1"/>
  <c r="AB18" i="135"/>
  <c r="AB18" i="95"/>
  <c r="E18" i="154"/>
  <c r="AB18" i="136"/>
  <c r="AB18" i="94"/>
  <c r="AB18" i="118"/>
  <c r="AB45" i="118" s="1"/>
  <c r="AB23" i="155"/>
  <c r="AB50" i="155" s="1"/>
  <c r="AB23" i="158"/>
  <c r="AB50" i="158" s="1"/>
  <c r="AB23" i="157"/>
  <c r="AB50" i="157" s="1"/>
  <c r="AB23" i="156"/>
  <c r="AB50" i="156" s="1"/>
  <c r="N18" i="133"/>
  <c r="N45" i="133" s="1"/>
  <c r="N18" i="139"/>
  <c r="N45" i="139" s="1"/>
  <c r="N18" i="118"/>
  <c r="N45" i="118" s="1"/>
  <c r="N18" i="167"/>
  <c r="N45" i="167" s="1"/>
  <c r="N18" i="138"/>
  <c r="N45" i="138" s="1"/>
  <c r="N18" i="134"/>
  <c r="N45" i="134" s="1"/>
  <c r="N18" i="137"/>
  <c r="N45" i="137" s="1"/>
  <c r="N18" i="94"/>
  <c r="N18" i="119"/>
  <c r="N45" i="119" s="1"/>
  <c r="N18" i="135"/>
  <c r="N18" i="136"/>
  <c r="N18" i="95"/>
  <c r="O17" i="156"/>
  <c r="O44" i="156" s="1"/>
  <c r="O17" i="158"/>
  <c r="O44" i="158" s="1"/>
  <c r="O17" i="157"/>
  <c r="O44" i="157" s="1"/>
  <c r="O17" i="155"/>
  <c r="O44" i="155" s="1"/>
  <c r="I12" i="134"/>
  <c r="I39" i="134" s="1"/>
  <c r="I12" i="167"/>
  <c r="I39" i="167" s="1"/>
  <c r="I12" i="139"/>
  <c r="I39" i="139" s="1"/>
  <c r="I12" i="133"/>
  <c r="I39" i="133" s="1"/>
  <c r="I12" i="138"/>
  <c r="I39" i="138" s="1"/>
  <c r="I12" i="137"/>
  <c r="I39" i="137" s="1"/>
  <c r="I12" i="95"/>
  <c r="I12" i="146"/>
  <c r="I12" i="94"/>
  <c r="I12" i="136"/>
  <c r="I12" i="119"/>
  <c r="I39" i="119" s="1"/>
  <c r="I12" i="118"/>
  <c r="I39" i="118" s="1"/>
  <c r="I12" i="135"/>
  <c r="Q9" i="158"/>
  <c r="Q36" i="158" s="1"/>
  <c r="Q9" i="155"/>
  <c r="Q36" i="155" s="1"/>
  <c r="Q9" i="157"/>
  <c r="Q36" i="157" s="1"/>
  <c r="Q9" i="156"/>
  <c r="Q36" i="156" s="1"/>
  <c r="L21" i="167"/>
  <c r="L48" i="167" s="1"/>
  <c r="L21" i="139"/>
  <c r="L48" i="139" s="1"/>
  <c r="L21" i="133"/>
  <c r="L48" i="133" s="1"/>
  <c r="L21" i="138"/>
  <c r="L48" i="138" s="1"/>
  <c r="L21" i="137"/>
  <c r="L48" i="137" s="1"/>
  <c r="L21" i="134"/>
  <c r="L48" i="134" s="1"/>
  <c r="L21" i="136"/>
  <c r="L21" i="119"/>
  <c r="L48" i="119" s="1"/>
  <c r="L21" i="135"/>
  <c r="L21" i="95"/>
  <c r="L21" i="146"/>
  <c r="L21" i="94"/>
  <c r="L21" i="118"/>
  <c r="L48" i="118" s="1"/>
  <c r="O12" i="138"/>
  <c r="O39" i="138" s="1"/>
  <c r="O12" i="137"/>
  <c r="O39" i="137" s="1"/>
  <c r="O12" i="139"/>
  <c r="O39" i="139" s="1"/>
  <c r="O12" i="119"/>
  <c r="O39" i="119" s="1"/>
  <c r="O12" i="118"/>
  <c r="O39" i="118" s="1"/>
  <c r="O12" i="135"/>
  <c r="O12" i="167"/>
  <c r="O39" i="167" s="1"/>
  <c r="O12" i="134"/>
  <c r="O39" i="134" s="1"/>
  <c r="O12" i="136"/>
  <c r="O12" i="95"/>
  <c r="O12" i="94"/>
  <c r="O12" i="133"/>
  <c r="O39" i="133" s="1"/>
  <c r="E29" i="167"/>
  <c r="E56" i="167" s="1"/>
  <c r="E29" i="133"/>
  <c r="E56" i="133" s="1"/>
  <c r="E29" i="134"/>
  <c r="E56" i="134" s="1"/>
  <c r="E29" i="138"/>
  <c r="E56" i="138" s="1"/>
  <c r="E29" i="139"/>
  <c r="E56" i="139" s="1"/>
  <c r="E29" i="95"/>
  <c r="E29" i="136"/>
  <c r="E29" i="118"/>
  <c r="E56" i="118" s="1"/>
  <c r="E29" i="119"/>
  <c r="E56" i="119" s="1"/>
  <c r="E29" i="146"/>
  <c r="E29" i="137"/>
  <c r="E56" i="137" s="1"/>
  <c r="E29" i="94"/>
  <c r="E29" i="135"/>
  <c r="Y23" i="167"/>
  <c r="Y50" i="167" s="1"/>
  <c r="Y23" i="133"/>
  <c r="Y50" i="133" s="1"/>
  <c r="Y23" i="118"/>
  <c r="Y50" i="118" s="1"/>
  <c r="Y23" i="139"/>
  <c r="Y50" i="139" s="1"/>
  <c r="Y23" i="119"/>
  <c r="Y50" i="119" s="1"/>
  <c r="Y23" i="94"/>
  <c r="Y23" i="138"/>
  <c r="Y50" i="138" s="1"/>
  <c r="Y23" i="137"/>
  <c r="Y50" i="137" s="1"/>
  <c r="Y23" i="136"/>
  <c r="Y23" i="135"/>
  <c r="Y23" i="134"/>
  <c r="Y50" i="134" s="1"/>
  <c r="B23" i="154"/>
  <c r="Y23" i="95"/>
  <c r="AE23" i="167"/>
  <c r="AE50" i="167" s="1"/>
  <c r="AE23" i="134"/>
  <c r="AE50" i="134" s="1"/>
  <c r="AE23" i="133"/>
  <c r="AE50" i="133" s="1"/>
  <c r="AE23" i="137"/>
  <c r="AE50" i="137" s="1"/>
  <c r="AE23" i="138"/>
  <c r="AE50" i="138" s="1"/>
  <c r="AE23" i="135"/>
  <c r="AE23" i="95"/>
  <c r="AE23" i="118"/>
  <c r="AE50" i="118" s="1"/>
  <c r="AE23" i="139"/>
  <c r="AE50" i="139" s="1"/>
  <c r="AE23" i="136"/>
  <c r="AE23" i="94"/>
  <c r="H23" i="154"/>
  <c r="AE23" i="119"/>
  <c r="AE50" i="119" s="1"/>
  <c r="AE25" i="139"/>
  <c r="AE52" i="139" s="1"/>
  <c r="AE25" i="138"/>
  <c r="AE52" i="138" s="1"/>
  <c r="AE25" i="134"/>
  <c r="AE52" i="134" s="1"/>
  <c r="AE25" i="167"/>
  <c r="AE52" i="167" s="1"/>
  <c r="H25" i="154"/>
  <c r="AE25" i="95"/>
  <c r="AE25" i="94"/>
  <c r="AE25" i="119"/>
  <c r="AE52" i="119" s="1"/>
  <c r="AE25" i="136"/>
  <c r="AE25" i="135"/>
  <c r="AE25" i="133"/>
  <c r="AE52" i="133" s="1"/>
  <c r="AE25" i="137"/>
  <c r="AE52" i="137" s="1"/>
  <c r="AE25" i="118"/>
  <c r="AE52" i="118" s="1"/>
  <c r="O11" i="158"/>
  <c r="O38" i="158" s="1"/>
  <c r="O11" i="156"/>
  <c r="O38" i="156" s="1"/>
  <c r="O11" i="157"/>
  <c r="O38" i="157" s="1"/>
  <c r="O11" i="155"/>
  <c r="O38" i="155" s="1"/>
  <c r="S29" i="158"/>
  <c r="S56" i="158" s="1"/>
  <c r="S29" i="157"/>
  <c r="S56" i="157" s="1"/>
  <c r="S29" i="155"/>
  <c r="S56" i="155" s="1"/>
  <c r="S29" i="156"/>
  <c r="S56" i="156" s="1"/>
  <c r="D20" i="144"/>
  <c r="D47" i="144" s="1"/>
  <c r="D20" i="145"/>
  <c r="D47" i="145" s="1"/>
  <c r="D20" i="106"/>
  <c r="D47" i="106" s="1"/>
  <c r="D20" i="143"/>
  <c r="D47" i="143" s="1"/>
  <c r="E15" i="133"/>
  <c r="E42" i="133" s="1"/>
  <c r="E15" i="134"/>
  <c r="E42" i="134" s="1"/>
  <c r="E15" i="167"/>
  <c r="E42" i="167" s="1"/>
  <c r="E15" i="137"/>
  <c r="E42" i="137" s="1"/>
  <c r="E15" i="138"/>
  <c r="E42" i="138" s="1"/>
  <c r="E15" i="136"/>
  <c r="E15" i="146"/>
  <c r="E15" i="95"/>
  <c r="E15" i="135"/>
  <c r="E15" i="94"/>
  <c r="E15" i="139"/>
  <c r="E42" i="139" s="1"/>
  <c r="E15" i="119"/>
  <c r="E42" i="119" s="1"/>
  <c r="E15" i="118"/>
  <c r="E42" i="118" s="1"/>
  <c r="Q12" i="155"/>
  <c r="Q39" i="155" s="1"/>
  <c r="Q12" i="156"/>
  <c r="Q39" i="156" s="1"/>
  <c r="Q12" i="157"/>
  <c r="Q39" i="157" s="1"/>
  <c r="Q12" i="158"/>
  <c r="Q39" i="158" s="1"/>
  <c r="G15" i="106"/>
  <c r="G42" i="106" s="1"/>
  <c r="G15" i="143"/>
  <c r="G42" i="143" s="1"/>
  <c r="G15" i="144"/>
  <c r="G42" i="144" s="1"/>
  <c r="G15" i="145"/>
  <c r="G42" i="145" s="1"/>
  <c r="F12" i="167"/>
  <c r="F39" i="167" s="1"/>
  <c r="F12" i="133"/>
  <c r="F39" i="133" s="1"/>
  <c r="F12" i="134"/>
  <c r="F39" i="134" s="1"/>
  <c r="F12" i="137"/>
  <c r="F39" i="137" s="1"/>
  <c r="F12" i="139"/>
  <c r="F39" i="139" s="1"/>
  <c r="F12" i="138"/>
  <c r="F39" i="138" s="1"/>
  <c r="F12" i="135"/>
  <c r="F12" i="118"/>
  <c r="F39" i="118" s="1"/>
  <c r="F12" i="136"/>
  <c r="F12" i="94"/>
  <c r="F12" i="95"/>
  <c r="F12" i="119"/>
  <c r="F39" i="119" s="1"/>
  <c r="F12" i="146"/>
  <c r="I15" i="144"/>
  <c r="I42" i="144" s="1"/>
  <c r="I15" i="106"/>
  <c r="I42" i="106" s="1"/>
  <c r="I15" i="145"/>
  <c r="I42" i="145" s="1"/>
  <c r="I15" i="143"/>
  <c r="I42" i="143" s="1"/>
  <c r="R23" i="134"/>
  <c r="R50" i="134" s="1"/>
  <c r="R23" i="139"/>
  <c r="R50" i="139" s="1"/>
  <c r="R23" i="133"/>
  <c r="R50" i="133" s="1"/>
  <c r="R23" i="137"/>
  <c r="R50" i="137" s="1"/>
  <c r="R23" i="136"/>
  <c r="R23" i="118"/>
  <c r="R50" i="118" s="1"/>
  <c r="R23" i="167"/>
  <c r="R50" i="167" s="1"/>
  <c r="R23" i="138"/>
  <c r="R50" i="138" s="1"/>
  <c r="R23" i="119"/>
  <c r="R50" i="119" s="1"/>
  <c r="R23" i="95"/>
  <c r="R23" i="135"/>
  <c r="R23" i="94"/>
  <c r="L29" i="139"/>
  <c r="L56" i="139" s="1"/>
  <c r="L29" i="167"/>
  <c r="L56" i="167" s="1"/>
  <c r="L29" i="133"/>
  <c r="L56" i="133" s="1"/>
  <c r="L29" i="118"/>
  <c r="L56" i="118" s="1"/>
  <c r="L29" i="137"/>
  <c r="L56" i="137" s="1"/>
  <c r="L29" i="135"/>
  <c r="L29" i="94"/>
  <c r="L29" i="146"/>
  <c r="L29" i="138"/>
  <c r="L56" i="138" s="1"/>
  <c r="L29" i="134"/>
  <c r="L56" i="134" s="1"/>
  <c r="L29" i="136"/>
  <c r="L29" i="119"/>
  <c r="L56" i="119" s="1"/>
  <c r="L29" i="95"/>
  <c r="K29" i="133"/>
  <c r="K56" i="133" s="1"/>
  <c r="K29" i="167"/>
  <c r="K56" i="167" s="1"/>
  <c r="K29" i="139"/>
  <c r="K56" i="139" s="1"/>
  <c r="K29" i="119"/>
  <c r="K56" i="119" s="1"/>
  <c r="K29" i="118"/>
  <c r="K56" i="118" s="1"/>
  <c r="K29" i="135"/>
  <c r="K29" i="146"/>
  <c r="K29" i="138"/>
  <c r="K56" i="138" s="1"/>
  <c r="K29" i="137"/>
  <c r="K56" i="137" s="1"/>
  <c r="K29" i="134"/>
  <c r="K56" i="134" s="1"/>
  <c r="K29" i="136"/>
  <c r="K29" i="94"/>
  <c r="K29" i="95"/>
  <c r="AH29" i="139"/>
  <c r="AH56" i="139" s="1"/>
  <c r="AH29" i="167"/>
  <c r="AH56" i="167" s="1"/>
  <c r="AH29" i="133"/>
  <c r="AH56" i="133" s="1"/>
  <c r="AH29" i="137"/>
  <c r="AH56" i="137" s="1"/>
  <c r="AH29" i="119"/>
  <c r="AH56" i="119" s="1"/>
  <c r="AH29" i="94"/>
  <c r="AH29" i="118"/>
  <c r="AH56" i="118" s="1"/>
  <c r="AH29" i="134"/>
  <c r="AH56" i="134" s="1"/>
  <c r="AH29" i="138"/>
  <c r="AH56" i="138" s="1"/>
  <c r="AH29" i="95"/>
  <c r="K29" i="154"/>
  <c r="AH29" i="135"/>
  <c r="AH29" i="136"/>
  <c r="Q25" i="167"/>
  <c r="Q52" i="167" s="1"/>
  <c r="Q25" i="134"/>
  <c r="Q52" i="134" s="1"/>
  <c r="Q25" i="139"/>
  <c r="Q52" i="139" s="1"/>
  <c r="Q25" i="133"/>
  <c r="Q52" i="133" s="1"/>
  <c r="Q25" i="137"/>
  <c r="Q52" i="137" s="1"/>
  <c r="Q25" i="119"/>
  <c r="Q52" i="119" s="1"/>
  <c r="Q25" i="118"/>
  <c r="Q52" i="118" s="1"/>
  <c r="Q25" i="136"/>
  <c r="Q25" i="94"/>
  <c r="Q25" i="95"/>
  <c r="Q25" i="138"/>
  <c r="Q52" i="138" s="1"/>
  <c r="Q25" i="135"/>
  <c r="AL27" i="134"/>
  <c r="AL54" i="134" s="1"/>
  <c r="AL27" i="167"/>
  <c r="AL54" i="167" s="1"/>
  <c r="AL27" i="138"/>
  <c r="AL54" i="138" s="1"/>
  <c r="AL27" i="137"/>
  <c r="AL54" i="137" s="1"/>
  <c r="AL27" i="139"/>
  <c r="AL54" i="139" s="1"/>
  <c r="AL27" i="95"/>
  <c r="AL27" i="135"/>
  <c r="AL27" i="136"/>
  <c r="AL27" i="94"/>
  <c r="AL27" i="118"/>
  <c r="AL54" i="118" s="1"/>
  <c r="AL27" i="133"/>
  <c r="AL54" i="133" s="1"/>
  <c r="O27" i="154"/>
  <c r="AL27" i="119"/>
  <c r="AL54" i="119" s="1"/>
  <c r="H17" i="106"/>
  <c r="H44" i="106" s="1"/>
  <c r="H17" i="144"/>
  <c r="H44" i="144" s="1"/>
  <c r="H17" i="145"/>
  <c r="H44" i="145" s="1"/>
  <c r="H17" i="143"/>
  <c r="H44" i="143" s="1"/>
  <c r="U21" i="155"/>
  <c r="U48" i="155" s="1"/>
  <c r="U21" i="157"/>
  <c r="U48" i="157" s="1"/>
  <c r="U21" i="156"/>
  <c r="U48" i="156" s="1"/>
  <c r="U21" i="158"/>
  <c r="U48" i="158" s="1"/>
  <c r="N17" i="155"/>
  <c r="N44" i="155" s="1"/>
  <c r="N17" i="156"/>
  <c r="N44" i="156" s="1"/>
  <c r="N17" i="157"/>
  <c r="N44" i="157" s="1"/>
  <c r="N17" i="158"/>
  <c r="N44" i="158" s="1"/>
  <c r="S12" i="134"/>
  <c r="S39" i="134" s="1"/>
  <c r="S12" i="167"/>
  <c r="S39" i="167" s="1"/>
  <c r="S12" i="139"/>
  <c r="S39" i="139" s="1"/>
  <c r="S12" i="133"/>
  <c r="S39" i="133" s="1"/>
  <c r="S12" i="94"/>
  <c r="S12" i="119"/>
  <c r="S39" i="119" s="1"/>
  <c r="S12" i="138"/>
  <c r="S39" i="138" s="1"/>
  <c r="S12" i="118"/>
  <c r="S39" i="118" s="1"/>
  <c r="S12" i="95"/>
  <c r="S12" i="135"/>
  <c r="S12" i="137"/>
  <c r="S39" i="137" s="1"/>
  <c r="S12" i="136"/>
  <c r="R27" i="167"/>
  <c r="R54" i="167" s="1"/>
  <c r="R27" i="133"/>
  <c r="R54" i="133" s="1"/>
  <c r="R27" i="138"/>
  <c r="R54" i="138" s="1"/>
  <c r="R27" i="137"/>
  <c r="R54" i="137" s="1"/>
  <c r="R27" i="134"/>
  <c r="R54" i="134" s="1"/>
  <c r="R27" i="139"/>
  <c r="R54" i="139" s="1"/>
  <c r="R27" i="95"/>
  <c r="R27" i="136"/>
  <c r="R27" i="135"/>
  <c r="R27" i="94"/>
  <c r="R27" i="119"/>
  <c r="R54" i="119" s="1"/>
  <c r="R27" i="118"/>
  <c r="R54" i="118" s="1"/>
  <c r="AC29" i="167"/>
  <c r="AC56" i="167" s="1"/>
  <c r="AC29" i="133"/>
  <c r="AC56" i="133" s="1"/>
  <c r="AC29" i="134"/>
  <c r="AC56" i="134" s="1"/>
  <c r="AC29" i="119"/>
  <c r="AC56" i="119" s="1"/>
  <c r="AC29" i="135"/>
  <c r="AC29" i="139"/>
  <c r="AC56" i="139" s="1"/>
  <c r="AC29" i="138"/>
  <c r="AC56" i="138" s="1"/>
  <c r="AC29" i="137"/>
  <c r="AC56" i="137" s="1"/>
  <c r="AC29" i="118"/>
  <c r="AC56" i="118" s="1"/>
  <c r="AC29" i="136"/>
  <c r="AC29" i="94"/>
  <c r="AC29" i="95"/>
  <c r="F29" i="154"/>
  <c r="L23" i="139"/>
  <c r="L50" i="139" s="1"/>
  <c r="L23" i="167"/>
  <c r="L50" i="167" s="1"/>
  <c r="L23" i="138"/>
  <c r="L50" i="138" s="1"/>
  <c r="L23" i="95"/>
  <c r="L23" i="135"/>
  <c r="L23" i="136"/>
  <c r="L23" i="94"/>
  <c r="L23" i="133"/>
  <c r="L50" i="133" s="1"/>
  <c r="L23" i="119"/>
  <c r="L50" i="119" s="1"/>
  <c r="L23" i="137"/>
  <c r="L50" i="137" s="1"/>
  <c r="L23" i="118"/>
  <c r="L50" i="118" s="1"/>
  <c r="L23" i="134"/>
  <c r="L50" i="134" s="1"/>
  <c r="L23" i="146"/>
  <c r="AB23" i="167"/>
  <c r="AB50" i="167" s="1"/>
  <c r="AB23" i="134"/>
  <c r="AB50" i="134" s="1"/>
  <c r="AB23" i="133"/>
  <c r="AB50" i="133" s="1"/>
  <c r="AB23" i="138"/>
  <c r="AB50" i="138" s="1"/>
  <c r="AB23" i="139"/>
  <c r="AB50" i="139" s="1"/>
  <c r="AB23" i="137"/>
  <c r="AB50" i="137" s="1"/>
  <c r="AB23" i="118"/>
  <c r="AB50" i="118" s="1"/>
  <c r="AB23" i="95"/>
  <c r="AB23" i="135"/>
  <c r="AB23" i="136"/>
  <c r="AB23" i="94"/>
  <c r="AB23" i="119"/>
  <c r="AB50" i="119" s="1"/>
  <c r="E23" i="154"/>
  <c r="K27" i="134"/>
  <c r="K54" i="134" s="1"/>
  <c r="K27" i="167"/>
  <c r="K54" i="167" s="1"/>
  <c r="K27" i="139"/>
  <c r="K54" i="139" s="1"/>
  <c r="K27" i="133"/>
  <c r="K54" i="133" s="1"/>
  <c r="K27" i="118"/>
  <c r="K54" i="118" s="1"/>
  <c r="K27" i="137"/>
  <c r="K54" i="137" s="1"/>
  <c r="K27" i="138"/>
  <c r="K54" i="138" s="1"/>
  <c r="K27" i="119"/>
  <c r="K54" i="119" s="1"/>
  <c r="K27" i="95"/>
  <c r="K27" i="146"/>
  <c r="K27" i="135"/>
  <c r="K27" i="136"/>
  <c r="K27" i="94"/>
  <c r="I27" i="167"/>
  <c r="I54" i="167" s="1"/>
  <c r="I27" i="133"/>
  <c r="I54" i="133" s="1"/>
  <c r="I27" i="139"/>
  <c r="I54" i="139" s="1"/>
  <c r="I27" i="137"/>
  <c r="I54" i="137" s="1"/>
  <c r="I27" i="138"/>
  <c r="I54" i="138" s="1"/>
  <c r="I27" i="146"/>
  <c r="I27" i="95"/>
  <c r="I27" i="134"/>
  <c r="I54" i="134" s="1"/>
  <c r="I27" i="118"/>
  <c r="I54" i="118" s="1"/>
  <c r="I27" i="119"/>
  <c r="I54" i="119" s="1"/>
  <c r="I27" i="136"/>
  <c r="I27" i="135"/>
  <c r="I27" i="94"/>
  <c r="AH27" i="167"/>
  <c r="AH54" i="167" s="1"/>
  <c r="AH27" i="133"/>
  <c r="AH54" i="133" s="1"/>
  <c r="AH27" i="134"/>
  <c r="AH54" i="134" s="1"/>
  <c r="AH27" i="135"/>
  <c r="AH27" i="118"/>
  <c r="AH54" i="118" s="1"/>
  <c r="K27" i="154"/>
  <c r="AH27" i="137"/>
  <c r="AH54" i="137" s="1"/>
  <c r="AH27" i="139"/>
  <c r="AH54" i="139" s="1"/>
  <c r="AH27" i="138"/>
  <c r="AH54" i="138" s="1"/>
  <c r="AH27" i="119"/>
  <c r="AH54" i="119" s="1"/>
  <c r="AH27" i="136"/>
  <c r="AH27" i="94"/>
  <c r="AH27" i="95"/>
  <c r="AA27" i="134"/>
  <c r="AA54" i="134" s="1"/>
  <c r="AA27" i="139"/>
  <c r="AA54" i="139" s="1"/>
  <c r="AA27" i="167"/>
  <c r="AA54" i="167" s="1"/>
  <c r="AA27" i="118"/>
  <c r="AA54" i="118" s="1"/>
  <c r="AA27" i="137"/>
  <c r="AA54" i="137" s="1"/>
  <c r="AA27" i="138"/>
  <c r="AA54" i="138" s="1"/>
  <c r="AA27" i="95"/>
  <c r="AA27" i="133"/>
  <c r="AA54" i="133" s="1"/>
  <c r="AA27" i="119"/>
  <c r="AA54" i="119" s="1"/>
  <c r="D27" i="154"/>
  <c r="AA27" i="136"/>
  <c r="AA27" i="94"/>
  <c r="AA27" i="135"/>
  <c r="AJ23" i="139"/>
  <c r="AJ50" i="139" s="1"/>
  <c r="AJ23" i="133"/>
  <c r="AJ50" i="133" s="1"/>
  <c r="AJ23" i="167"/>
  <c r="AJ50" i="167" s="1"/>
  <c r="AJ23" i="137"/>
  <c r="AJ50" i="137" s="1"/>
  <c r="AJ23" i="134"/>
  <c r="AJ50" i="134" s="1"/>
  <c r="AJ23" i="95"/>
  <c r="AJ23" i="135"/>
  <c r="AJ23" i="136"/>
  <c r="AJ23" i="94"/>
  <c r="AJ23" i="119"/>
  <c r="AJ50" i="119" s="1"/>
  <c r="AJ23" i="118"/>
  <c r="AJ50" i="118" s="1"/>
  <c r="M23" i="154"/>
  <c r="AJ23" i="138"/>
  <c r="AJ50" i="138" s="1"/>
  <c r="Q27" i="167"/>
  <c r="Q54" i="167" s="1"/>
  <c r="Q27" i="133"/>
  <c r="Q54" i="133" s="1"/>
  <c r="Q27" i="139"/>
  <c r="Q54" i="139" s="1"/>
  <c r="Q27" i="137"/>
  <c r="Q54" i="137" s="1"/>
  <c r="Q27" i="95"/>
  <c r="Q27" i="118"/>
  <c r="Q54" i="118" s="1"/>
  <c r="Q27" i="135"/>
  <c r="Q27" i="134"/>
  <c r="Q54" i="134" s="1"/>
  <c r="Q27" i="138"/>
  <c r="Q54" i="138" s="1"/>
  <c r="Q27" i="94"/>
  <c r="Q27" i="136"/>
  <c r="Q27" i="119"/>
  <c r="Q54" i="119" s="1"/>
  <c r="F27" i="167"/>
  <c r="F54" i="167" s="1"/>
  <c r="F27" i="139"/>
  <c r="F54" i="139" s="1"/>
  <c r="F27" i="138"/>
  <c r="F54" i="138" s="1"/>
  <c r="F27" i="137"/>
  <c r="F54" i="137" s="1"/>
  <c r="F27" i="119"/>
  <c r="F54" i="119" s="1"/>
  <c r="F27" i="95"/>
  <c r="F27" i="135"/>
  <c r="F27" i="136"/>
  <c r="F27" i="94"/>
  <c r="F27" i="118"/>
  <c r="F54" i="118" s="1"/>
  <c r="F27" i="146"/>
  <c r="F27" i="133"/>
  <c r="F54" i="133" s="1"/>
  <c r="F27" i="134"/>
  <c r="F54" i="134" s="1"/>
  <c r="AM27" i="167"/>
  <c r="AM54" i="167" s="1"/>
  <c r="AM27" i="139"/>
  <c r="AM54" i="139" s="1"/>
  <c r="AM27" i="138"/>
  <c r="AM54" i="138" s="1"/>
  <c r="AM27" i="137"/>
  <c r="AM54" i="137" s="1"/>
  <c r="AM27" i="119"/>
  <c r="AM54" i="119" s="1"/>
  <c r="AM27" i="134"/>
  <c r="AM54" i="134" s="1"/>
  <c r="AM27" i="95"/>
  <c r="P27" i="154"/>
  <c r="AM27" i="136"/>
  <c r="AM27" i="94"/>
  <c r="AM27" i="133"/>
  <c r="AM54" i="133" s="1"/>
  <c r="AM27" i="135"/>
  <c r="AM27" i="118"/>
  <c r="AM54" i="118" s="1"/>
  <c r="V23" i="167"/>
  <c r="V50" i="167" s="1"/>
  <c r="V23" i="139"/>
  <c r="V50" i="139" s="1"/>
  <c r="V23" i="138"/>
  <c r="V50" i="138" s="1"/>
  <c r="V23" i="134"/>
  <c r="V50" i="134" s="1"/>
  <c r="V23" i="135"/>
  <c r="V23" i="118"/>
  <c r="V50" i="118" s="1"/>
  <c r="V23" i="95"/>
  <c r="V23" i="133"/>
  <c r="V50" i="133" s="1"/>
  <c r="V23" i="94"/>
  <c r="V23" i="136"/>
  <c r="V23" i="119"/>
  <c r="V50" i="119" s="1"/>
  <c r="V23" i="137"/>
  <c r="V50" i="137" s="1"/>
  <c r="G17" i="106"/>
  <c r="G44" i="106" s="1"/>
  <c r="G17" i="145"/>
  <c r="G44" i="145" s="1"/>
  <c r="G17" i="144"/>
  <c r="G44" i="144" s="1"/>
  <c r="G17" i="143"/>
  <c r="G44" i="143" s="1"/>
  <c r="S18" i="156"/>
  <c r="S45" i="156" s="1"/>
  <c r="S18" i="155"/>
  <c r="S45" i="155" s="1"/>
  <c r="S18" i="157"/>
  <c r="S45" i="157" s="1"/>
  <c r="S18" i="158"/>
  <c r="S45" i="158" s="1"/>
  <c r="AD18" i="156"/>
  <c r="AD45" i="156" s="1"/>
  <c r="AD18" i="158"/>
  <c r="AD45" i="158" s="1"/>
  <c r="AD18" i="157"/>
  <c r="AD45" i="157" s="1"/>
  <c r="AD18" i="155"/>
  <c r="AD45" i="155" s="1"/>
  <c r="H14" i="155"/>
  <c r="H41" i="155" s="1"/>
  <c r="H14" i="158"/>
  <c r="H41" i="158" s="1"/>
  <c r="H14" i="157"/>
  <c r="H41" i="157" s="1"/>
  <c r="H14" i="156"/>
  <c r="H41" i="156" s="1"/>
  <c r="F14" i="156"/>
  <c r="F41" i="156" s="1"/>
  <c r="F14" i="157"/>
  <c r="F41" i="157" s="1"/>
  <c r="F14" i="155"/>
  <c r="F41" i="155" s="1"/>
  <c r="F14" i="158"/>
  <c r="F41" i="158" s="1"/>
  <c r="T12" i="167"/>
  <c r="T39" i="167" s="1"/>
  <c r="T12" i="139"/>
  <c r="T39" i="139" s="1"/>
  <c r="T12" i="134"/>
  <c r="T39" i="134" s="1"/>
  <c r="T12" i="119"/>
  <c r="T39" i="119" s="1"/>
  <c r="T12" i="133"/>
  <c r="T39" i="133" s="1"/>
  <c r="T12" i="94"/>
  <c r="T12" i="138"/>
  <c r="T39" i="138" s="1"/>
  <c r="T12" i="118"/>
  <c r="T39" i="118" s="1"/>
  <c r="T12" i="95"/>
  <c r="T12" i="135"/>
  <c r="T12" i="137"/>
  <c r="T39" i="137" s="1"/>
  <c r="T12" i="136"/>
  <c r="P18" i="167"/>
  <c r="P45" i="167" s="1"/>
  <c r="P18" i="139"/>
  <c r="P45" i="139" s="1"/>
  <c r="P18" i="133"/>
  <c r="P45" i="133" s="1"/>
  <c r="P18" i="119"/>
  <c r="P45" i="119" s="1"/>
  <c r="P18" i="136"/>
  <c r="P18" i="134"/>
  <c r="P45" i="134" s="1"/>
  <c r="P18" i="95"/>
  <c r="P18" i="138"/>
  <c r="P45" i="138" s="1"/>
  <c r="P18" i="137"/>
  <c r="P45" i="137" s="1"/>
  <c r="P18" i="94"/>
  <c r="P18" i="118"/>
  <c r="P45" i="118" s="1"/>
  <c r="P18" i="135"/>
  <c r="AF12" i="167"/>
  <c r="AF39" i="167" s="1"/>
  <c r="AF12" i="134"/>
  <c r="AF39" i="134" s="1"/>
  <c r="AF12" i="139"/>
  <c r="AF39" i="139" s="1"/>
  <c r="AF12" i="133"/>
  <c r="AF39" i="133" s="1"/>
  <c r="AF12" i="138"/>
  <c r="AF39" i="138" s="1"/>
  <c r="AF12" i="137"/>
  <c r="AF39" i="137" s="1"/>
  <c r="AF12" i="119"/>
  <c r="AF39" i="119" s="1"/>
  <c r="AF12" i="136"/>
  <c r="I12" i="154"/>
  <c r="AF12" i="94"/>
  <c r="AF12" i="135"/>
  <c r="AF12" i="118"/>
  <c r="AF39" i="118" s="1"/>
  <c r="AF12" i="95"/>
  <c r="U27" i="158"/>
  <c r="U54" i="158" s="1"/>
  <c r="U27" i="157"/>
  <c r="U54" i="157" s="1"/>
  <c r="U27" i="156"/>
  <c r="U54" i="156" s="1"/>
  <c r="U27" i="155"/>
  <c r="U54" i="155" s="1"/>
  <c r="D11" i="106"/>
  <c r="D38" i="106" s="1"/>
  <c r="D11" i="144"/>
  <c r="D38" i="144" s="1"/>
  <c r="D11" i="143"/>
  <c r="D38" i="143" s="1"/>
  <c r="D11" i="145"/>
  <c r="D38" i="145" s="1"/>
  <c r="L14" i="158"/>
  <c r="L41" i="158" s="1"/>
  <c r="L14" i="156"/>
  <c r="L41" i="156" s="1"/>
  <c r="L14" i="155"/>
  <c r="L41" i="155" s="1"/>
  <c r="L14" i="157"/>
  <c r="L41" i="157" s="1"/>
  <c r="C14" i="143"/>
  <c r="C41" i="143" s="1"/>
  <c r="C14" i="106"/>
  <c r="C41" i="106" s="1"/>
  <c r="C14" i="145"/>
  <c r="C41" i="145" s="1"/>
  <c r="C14" i="144"/>
  <c r="C41" i="144" s="1"/>
  <c r="T25" i="157"/>
  <c r="T52" i="157" s="1"/>
  <c r="T25" i="158"/>
  <c r="T52" i="158" s="1"/>
  <c r="T25" i="155"/>
  <c r="T52" i="155" s="1"/>
  <c r="T25" i="156"/>
  <c r="T52" i="156" s="1"/>
  <c r="T18" i="139"/>
  <c r="T45" i="139" s="1"/>
  <c r="T18" i="167"/>
  <c r="T45" i="167" s="1"/>
  <c r="T18" i="133"/>
  <c r="T45" i="133" s="1"/>
  <c r="T18" i="134"/>
  <c r="T45" i="134" s="1"/>
  <c r="T18" i="137"/>
  <c r="T45" i="137" s="1"/>
  <c r="T18" i="118"/>
  <c r="T45" i="118" s="1"/>
  <c r="T18" i="138"/>
  <c r="T45" i="138" s="1"/>
  <c r="T18" i="119"/>
  <c r="T45" i="119" s="1"/>
  <c r="T18" i="135"/>
  <c r="T18" i="136"/>
  <c r="T18" i="94"/>
  <c r="T18" i="95"/>
  <c r="G29" i="167"/>
  <c r="G56" i="167" s="1"/>
  <c r="G29" i="139"/>
  <c r="G56" i="139" s="1"/>
  <c r="G29" i="134"/>
  <c r="G56" i="134" s="1"/>
  <c r="G29" i="95"/>
  <c r="G29" i="135"/>
  <c r="G29" i="136"/>
  <c r="G29" i="94"/>
  <c r="G29" i="133"/>
  <c r="G56" i="133" s="1"/>
  <c r="G29" i="118"/>
  <c r="G56" i="118" s="1"/>
  <c r="G29" i="137"/>
  <c r="G56" i="137" s="1"/>
  <c r="G29" i="138"/>
  <c r="G56" i="138" s="1"/>
  <c r="G29" i="119"/>
  <c r="G56" i="119" s="1"/>
  <c r="G29" i="146"/>
  <c r="Z18" i="139"/>
  <c r="Z45" i="139" s="1"/>
  <c r="Z18" i="167"/>
  <c r="Z45" i="167" s="1"/>
  <c r="Z18" i="133"/>
  <c r="Z45" i="133" s="1"/>
  <c r="Z18" i="137"/>
  <c r="Z45" i="137" s="1"/>
  <c r="Z18" i="136"/>
  <c r="Z18" i="118"/>
  <c r="Z45" i="118" s="1"/>
  <c r="Z18" i="134"/>
  <c r="Z45" i="134" s="1"/>
  <c r="Z18" i="95"/>
  <c r="Z18" i="135"/>
  <c r="Z18" i="119"/>
  <c r="Z45" i="119" s="1"/>
  <c r="Z18" i="94"/>
  <c r="C18" i="154"/>
  <c r="Z18" i="138"/>
  <c r="Z45" i="138" s="1"/>
  <c r="G9" i="145"/>
  <c r="G36" i="145" s="1"/>
  <c r="G9" i="143"/>
  <c r="G36" i="143" s="1"/>
  <c r="G9" i="106"/>
  <c r="G36" i="106" s="1"/>
  <c r="G9" i="144"/>
  <c r="G36" i="144" s="1"/>
  <c r="AM18" i="167"/>
  <c r="AM45" i="167" s="1"/>
  <c r="AM18" i="139"/>
  <c r="AM45" i="139" s="1"/>
  <c r="AM18" i="134"/>
  <c r="AM45" i="134" s="1"/>
  <c r="AM18" i="133"/>
  <c r="AM45" i="133" s="1"/>
  <c r="AM18" i="118"/>
  <c r="AM45" i="118" s="1"/>
  <c r="AM18" i="119"/>
  <c r="AM45" i="119" s="1"/>
  <c r="AM18" i="95"/>
  <c r="P18" i="154"/>
  <c r="AM18" i="138"/>
  <c r="AM45" i="138" s="1"/>
  <c r="AM18" i="137"/>
  <c r="AM45" i="137" s="1"/>
  <c r="AM18" i="135"/>
  <c r="AM18" i="136"/>
  <c r="AM18" i="94"/>
  <c r="AA12" i="133"/>
  <c r="AA39" i="133" s="1"/>
  <c r="AA12" i="167"/>
  <c r="AA39" i="167" s="1"/>
  <c r="AA12" i="137"/>
  <c r="AA39" i="137" s="1"/>
  <c r="AA12" i="138"/>
  <c r="AA39" i="138" s="1"/>
  <c r="AA12" i="134"/>
  <c r="AA39" i="134" s="1"/>
  <c r="AA12" i="118"/>
  <c r="AA39" i="118" s="1"/>
  <c r="AA12" i="95"/>
  <c r="AA12" i="135"/>
  <c r="AA12" i="139"/>
  <c r="AA39" i="139" s="1"/>
  <c r="AA12" i="136"/>
  <c r="AA12" i="94"/>
  <c r="D12" i="154"/>
  <c r="AA12" i="119"/>
  <c r="AA39" i="119" s="1"/>
  <c r="W21" i="167"/>
  <c r="W48" i="167" s="1"/>
  <c r="W21" i="138"/>
  <c r="W48" i="138" s="1"/>
  <c r="W21" i="139"/>
  <c r="W48" i="139" s="1"/>
  <c r="W21" i="137"/>
  <c r="W48" i="137" s="1"/>
  <c r="W21" i="135"/>
  <c r="W21" i="134"/>
  <c r="W48" i="134" s="1"/>
  <c r="W21" i="133"/>
  <c r="W48" i="133" s="1"/>
  <c r="W21" i="95"/>
  <c r="W21" i="119"/>
  <c r="W48" i="119" s="1"/>
  <c r="W21" i="118"/>
  <c r="W48" i="118" s="1"/>
  <c r="W21" i="136"/>
  <c r="W21" i="94"/>
  <c r="J12" i="156"/>
  <c r="J39" i="156" s="1"/>
  <c r="J12" i="158"/>
  <c r="J39" i="158" s="1"/>
  <c r="J12" i="157"/>
  <c r="J39" i="157" s="1"/>
  <c r="J12" i="155"/>
  <c r="J39" i="155" s="1"/>
  <c r="K17" i="156"/>
  <c r="K44" i="156" s="1"/>
  <c r="K17" i="157"/>
  <c r="K44" i="157" s="1"/>
  <c r="K17" i="158"/>
  <c r="K44" i="158" s="1"/>
  <c r="K17" i="155"/>
  <c r="K44" i="155" s="1"/>
  <c r="G9" i="158"/>
  <c r="G36" i="158" s="1"/>
  <c r="G9" i="155"/>
  <c r="G36" i="155" s="1"/>
  <c r="G9" i="157"/>
  <c r="G36" i="157" s="1"/>
  <c r="G9" i="156"/>
  <c r="G36" i="156" s="1"/>
  <c r="F14" i="106"/>
  <c r="F41" i="106" s="1"/>
  <c r="F14" i="145"/>
  <c r="F41" i="145" s="1"/>
  <c r="F14" i="144"/>
  <c r="F41" i="144" s="1"/>
  <c r="F14" i="143"/>
  <c r="F41" i="143" s="1"/>
  <c r="H25" i="145"/>
  <c r="H52" i="145" s="1"/>
  <c r="H25" i="143"/>
  <c r="H52" i="143" s="1"/>
  <c r="H25" i="144"/>
  <c r="H52" i="144" s="1"/>
  <c r="H25" i="106"/>
  <c r="H52" i="106" s="1"/>
  <c r="H17" i="155"/>
  <c r="H44" i="155" s="1"/>
  <c r="H17" i="156"/>
  <c r="H44" i="156" s="1"/>
  <c r="H17" i="158"/>
  <c r="H44" i="158" s="1"/>
  <c r="H17" i="157"/>
  <c r="H44" i="157" s="1"/>
  <c r="V12" i="139"/>
  <c r="V39" i="139" s="1"/>
  <c r="V12" i="167"/>
  <c r="V39" i="167" s="1"/>
  <c r="V12" i="133"/>
  <c r="V39" i="133" s="1"/>
  <c r="V12" i="134"/>
  <c r="V39" i="134" s="1"/>
  <c r="V12" i="138"/>
  <c r="V39" i="138" s="1"/>
  <c r="V12" i="118"/>
  <c r="V39" i="118" s="1"/>
  <c r="V12" i="137"/>
  <c r="V39" i="137" s="1"/>
  <c r="V12" i="136"/>
  <c r="V12" i="119"/>
  <c r="V39" i="119" s="1"/>
  <c r="V12" i="95"/>
  <c r="V12" i="135"/>
  <c r="V12" i="94"/>
  <c r="B21" i="143"/>
  <c r="B48" i="143" s="1"/>
  <c r="B21" i="144"/>
  <c r="B48" i="144" s="1"/>
  <c r="B21" i="145"/>
  <c r="B48" i="145" s="1"/>
  <c r="B21" i="106"/>
  <c r="B48" i="106" s="1"/>
  <c r="U18" i="155"/>
  <c r="U45" i="155" s="1"/>
  <c r="U18" i="158"/>
  <c r="U45" i="158" s="1"/>
  <c r="U18" i="157"/>
  <c r="U45" i="157" s="1"/>
  <c r="U18" i="156"/>
  <c r="U45" i="156" s="1"/>
  <c r="AC18" i="167"/>
  <c r="AC45" i="167" s="1"/>
  <c r="AC18" i="133"/>
  <c r="AC45" i="133" s="1"/>
  <c r="AC18" i="134"/>
  <c r="AC45" i="134" s="1"/>
  <c r="AC18" i="139"/>
  <c r="AC45" i="139" s="1"/>
  <c r="AC18" i="137"/>
  <c r="AC45" i="137" s="1"/>
  <c r="AC18" i="118"/>
  <c r="AC45" i="118" s="1"/>
  <c r="AC18" i="119"/>
  <c r="AC45" i="119" s="1"/>
  <c r="AC18" i="135"/>
  <c r="AC18" i="95"/>
  <c r="F18" i="154"/>
  <c r="AC18" i="138"/>
  <c r="AC45" i="138" s="1"/>
  <c r="AC18" i="94"/>
  <c r="AC18" i="136"/>
  <c r="I18" i="134"/>
  <c r="I45" i="134" s="1"/>
  <c r="I18" i="167"/>
  <c r="I45" i="167" s="1"/>
  <c r="I18" i="138"/>
  <c r="I45" i="138" s="1"/>
  <c r="I18" i="133"/>
  <c r="I45" i="133" s="1"/>
  <c r="I18" i="137"/>
  <c r="I45" i="137" s="1"/>
  <c r="I18" i="139"/>
  <c r="I45" i="139" s="1"/>
  <c r="I18" i="95"/>
  <c r="I18" i="135"/>
  <c r="I18" i="136"/>
  <c r="I18" i="94"/>
  <c r="I18" i="119"/>
  <c r="I45" i="119" s="1"/>
  <c r="I18" i="118"/>
  <c r="I45" i="118" s="1"/>
  <c r="I18" i="146"/>
  <c r="F9" i="145"/>
  <c r="F36" i="145" s="1"/>
  <c r="F9" i="106"/>
  <c r="F36" i="106" s="1"/>
  <c r="F9" i="143"/>
  <c r="F36" i="143" s="1"/>
  <c r="F9" i="144"/>
  <c r="F36" i="144" s="1"/>
  <c r="I21" i="144"/>
  <c r="I48" i="144" s="1"/>
  <c r="I21" i="106"/>
  <c r="I48" i="106" s="1"/>
  <c r="I21" i="145"/>
  <c r="I48" i="145" s="1"/>
  <c r="I21" i="143"/>
  <c r="I48" i="143" s="1"/>
  <c r="M12" i="167"/>
  <c r="M39" i="167" s="1"/>
  <c r="M12" i="139"/>
  <c r="M39" i="139" s="1"/>
  <c r="M12" i="133"/>
  <c r="M39" i="133" s="1"/>
  <c r="M12" i="134"/>
  <c r="M39" i="134" s="1"/>
  <c r="M12" i="118"/>
  <c r="M39" i="118" s="1"/>
  <c r="M12" i="95"/>
  <c r="M12" i="135"/>
  <c r="M12" i="136"/>
  <c r="M12" i="94"/>
  <c r="M12" i="137"/>
  <c r="M39" i="137" s="1"/>
  <c r="M12" i="119"/>
  <c r="M39" i="119" s="1"/>
  <c r="M12" i="138"/>
  <c r="M39" i="138" s="1"/>
  <c r="Z18" i="156"/>
  <c r="Z45" i="156" s="1"/>
  <c r="Z18" i="158"/>
  <c r="Z45" i="158" s="1"/>
  <c r="Z18" i="155"/>
  <c r="Z45" i="155" s="1"/>
  <c r="Z18" i="157"/>
  <c r="Z45" i="157" s="1"/>
  <c r="G17" i="156"/>
  <c r="G44" i="156" s="1"/>
  <c r="G17" i="158"/>
  <c r="G44" i="158" s="1"/>
  <c r="G17" i="155"/>
  <c r="G44" i="155" s="1"/>
  <c r="G17" i="157"/>
  <c r="G44" i="157" s="1"/>
  <c r="C12" i="156"/>
  <c r="C39" i="156" s="1"/>
  <c r="C12" i="158"/>
  <c r="C39" i="158" s="1"/>
  <c r="C12" i="155"/>
  <c r="C39" i="155" s="1"/>
  <c r="C12" i="157"/>
  <c r="C39" i="157" s="1"/>
  <c r="N9" i="157"/>
  <c r="N36" i="157" s="1"/>
  <c r="N9" i="156"/>
  <c r="N36" i="156" s="1"/>
  <c r="N9" i="158"/>
  <c r="N36" i="158" s="1"/>
  <c r="N9" i="155"/>
  <c r="N36" i="155" s="1"/>
  <c r="I21" i="158"/>
  <c r="I48" i="158" s="1"/>
  <c r="I21" i="156"/>
  <c r="I48" i="156" s="1"/>
  <c r="I21" i="157"/>
  <c r="I48" i="157" s="1"/>
  <c r="I21" i="155"/>
  <c r="I48" i="155" s="1"/>
  <c r="X18" i="139"/>
  <c r="X45" i="139" s="1"/>
  <c r="X18" i="134"/>
  <c r="X45" i="134" s="1"/>
  <c r="X18" i="119"/>
  <c r="X45" i="119" s="1"/>
  <c r="X18" i="138"/>
  <c r="X45" i="138" s="1"/>
  <c r="X18" i="137"/>
  <c r="X45" i="137" s="1"/>
  <c r="X18" i="118"/>
  <c r="X45" i="118" s="1"/>
  <c r="X18" i="94"/>
  <c r="X18" i="95"/>
  <c r="X18" i="135"/>
  <c r="X18" i="136"/>
  <c r="X18" i="167"/>
  <c r="X45" i="167" s="1"/>
  <c r="X18" i="133"/>
  <c r="X45" i="133" s="1"/>
  <c r="AM12" i="167"/>
  <c r="AM39" i="167" s="1"/>
  <c r="AM12" i="134"/>
  <c r="AM39" i="134" s="1"/>
  <c r="AM12" i="138"/>
  <c r="AM39" i="138" s="1"/>
  <c r="AM12" i="137"/>
  <c r="AM39" i="137" s="1"/>
  <c r="AM12" i="139"/>
  <c r="AM39" i="139" s="1"/>
  <c r="AM12" i="133"/>
  <c r="AM39" i="133" s="1"/>
  <c r="AM12" i="119"/>
  <c r="AM39" i="119" s="1"/>
  <c r="P12" i="154"/>
  <c r="AM12" i="94"/>
  <c r="AM12" i="135"/>
  <c r="AM12" i="95"/>
  <c r="AM12" i="118"/>
  <c r="AM39" i="118" s="1"/>
  <c r="AM12" i="136"/>
  <c r="L15" i="139"/>
  <c r="L42" i="139" s="1"/>
  <c r="L15" i="133"/>
  <c r="L42" i="133" s="1"/>
  <c r="L15" i="118"/>
  <c r="L42" i="118" s="1"/>
  <c r="L15" i="167"/>
  <c r="L42" i="167" s="1"/>
  <c r="L15" i="134"/>
  <c r="L42" i="134" s="1"/>
  <c r="L15" i="137"/>
  <c r="L42" i="137" s="1"/>
  <c r="L15" i="94"/>
  <c r="L15" i="138"/>
  <c r="L42" i="138" s="1"/>
  <c r="L15" i="119"/>
  <c r="L42" i="119" s="1"/>
  <c r="L15" i="136"/>
  <c r="L15" i="146"/>
  <c r="L15" i="95"/>
  <c r="L15" i="135"/>
  <c r="G23" i="145"/>
  <c r="G50" i="145" s="1"/>
  <c r="G23" i="106"/>
  <c r="G50" i="106" s="1"/>
  <c r="G23" i="144"/>
  <c r="G50" i="144" s="1"/>
  <c r="G23" i="143"/>
  <c r="G50" i="143" s="1"/>
  <c r="L17" i="106"/>
  <c r="L44" i="106" s="1"/>
  <c r="L17" i="144"/>
  <c r="L44" i="144" s="1"/>
  <c r="L17" i="145"/>
  <c r="L44" i="145" s="1"/>
  <c r="L17" i="143"/>
  <c r="L44" i="143" s="1"/>
  <c r="S21" i="155"/>
  <c r="S48" i="155" s="1"/>
  <c r="S21" i="158"/>
  <c r="S48" i="158" s="1"/>
  <c r="S21" i="156"/>
  <c r="S48" i="156" s="1"/>
  <c r="S21" i="157"/>
  <c r="S48" i="157" s="1"/>
  <c r="W29" i="139"/>
  <c r="W56" i="139" s="1"/>
  <c r="W29" i="167"/>
  <c r="W56" i="167" s="1"/>
  <c r="W29" i="134"/>
  <c r="W56" i="134" s="1"/>
  <c r="W29" i="95"/>
  <c r="W29" i="135"/>
  <c r="W29" i="136"/>
  <c r="W29" i="94"/>
  <c r="W29" i="119"/>
  <c r="W56" i="119" s="1"/>
  <c r="W29" i="118"/>
  <c r="W56" i="118" s="1"/>
  <c r="W29" i="137"/>
  <c r="W56" i="137" s="1"/>
  <c r="W29" i="133"/>
  <c r="W56" i="133" s="1"/>
  <c r="W29" i="138"/>
  <c r="W56" i="138" s="1"/>
  <c r="J14" i="158"/>
  <c r="J41" i="158" s="1"/>
  <c r="J14" i="155"/>
  <c r="J41" i="155" s="1"/>
  <c r="J14" i="157"/>
  <c r="J41" i="157" s="1"/>
  <c r="J14" i="156"/>
  <c r="J41" i="156" s="1"/>
  <c r="AI25" i="167"/>
  <c r="AI52" i="167" s="1"/>
  <c r="AI25" i="133"/>
  <c r="AI52" i="133" s="1"/>
  <c r="AI25" i="139"/>
  <c r="AI52" i="139" s="1"/>
  <c r="AI25" i="119"/>
  <c r="AI52" i="119" s="1"/>
  <c r="AI25" i="118"/>
  <c r="AI52" i="118" s="1"/>
  <c r="AI25" i="136"/>
  <c r="L25" i="154"/>
  <c r="AI25" i="134"/>
  <c r="AI52" i="134" s="1"/>
  <c r="AI25" i="95"/>
  <c r="AI25" i="94"/>
  <c r="AI25" i="135"/>
  <c r="AI25" i="138"/>
  <c r="AI52" i="138" s="1"/>
  <c r="AI25" i="137"/>
  <c r="AI52" i="137" s="1"/>
  <c r="Y27" i="167"/>
  <c r="Y54" i="167" s="1"/>
  <c r="Y27" i="133"/>
  <c r="Y54" i="133" s="1"/>
  <c r="Y27" i="139"/>
  <c r="Y54" i="139" s="1"/>
  <c r="Y27" i="137"/>
  <c r="Y54" i="137" s="1"/>
  <c r="Y27" i="119"/>
  <c r="Y54" i="119" s="1"/>
  <c r="Y27" i="135"/>
  <c r="Y27" i="94"/>
  <c r="Y27" i="95"/>
  <c r="Y27" i="134"/>
  <c r="Y54" i="134" s="1"/>
  <c r="Y27" i="118"/>
  <c r="Y54" i="118" s="1"/>
  <c r="Y27" i="138"/>
  <c r="Y54" i="138" s="1"/>
  <c r="Y27" i="136"/>
  <c r="B27" i="154"/>
  <c r="X25" i="157"/>
  <c r="X52" i="157" s="1"/>
  <c r="X25" i="155"/>
  <c r="X52" i="155" s="1"/>
  <c r="X25" i="156"/>
  <c r="X52" i="156" s="1"/>
  <c r="X25" i="158"/>
  <c r="X52" i="158" s="1"/>
  <c r="T29" i="157"/>
  <c r="T56" i="157" s="1"/>
  <c r="T29" i="158"/>
  <c r="T56" i="158" s="1"/>
  <c r="T29" i="155"/>
  <c r="T56" i="155" s="1"/>
  <c r="T29" i="156"/>
  <c r="T56" i="156" s="1"/>
  <c r="Z12" i="156"/>
  <c r="Z39" i="156" s="1"/>
  <c r="Z12" i="158"/>
  <c r="Z39" i="158" s="1"/>
  <c r="Z12" i="157"/>
  <c r="Z39" i="157" s="1"/>
  <c r="Z12" i="155"/>
  <c r="Z39" i="155" s="1"/>
  <c r="O18" i="139"/>
  <c r="O45" i="139" s="1"/>
  <c r="O18" i="167"/>
  <c r="O45" i="167" s="1"/>
  <c r="O18" i="138"/>
  <c r="O45" i="138" s="1"/>
  <c r="O18" i="137"/>
  <c r="O45" i="137" s="1"/>
  <c r="O18" i="94"/>
  <c r="O18" i="119"/>
  <c r="O45" i="119" s="1"/>
  <c r="O18" i="118"/>
  <c r="O45" i="118" s="1"/>
  <c r="O18" i="134"/>
  <c r="O45" i="134" s="1"/>
  <c r="O18" i="95"/>
  <c r="O18" i="135"/>
  <c r="O18" i="136"/>
  <c r="O18" i="133"/>
  <c r="O45" i="133" s="1"/>
  <c r="D15" i="167"/>
  <c r="D42" i="167" s="1"/>
  <c r="D15" i="139"/>
  <c r="D42" i="139" s="1"/>
  <c r="D15" i="134"/>
  <c r="D42" i="134" s="1"/>
  <c r="D15" i="118"/>
  <c r="D42" i="118" s="1"/>
  <c r="D15" i="138"/>
  <c r="D42" i="138" s="1"/>
  <c r="D15" i="94"/>
  <c r="D15" i="136"/>
  <c r="D15" i="95"/>
  <c r="D15" i="135"/>
  <c r="D15" i="137"/>
  <c r="D42" i="137" s="1"/>
  <c r="D15" i="119"/>
  <c r="D42" i="119" s="1"/>
  <c r="D15" i="146"/>
  <c r="D15" i="133"/>
  <c r="D42" i="133" s="1"/>
  <c r="J25" i="134"/>
  <c r="J52" i="134" s="1"/>
  <c r="J25" i="139"/>
  <c r="J52" i="139" s="1"/>
  <c r="J25" i="133"/>
  <c r="J52" i="133" s="1"/>
  <c r="J25" i="118"/>
  <c r="J52" i="118" s="1"/>
  <c r="J25" i="167"/>
  <c r="J52" i="167" s="1"/>
  <c r="J25" i="138"/>
  <c r="J52" i="138" s="1"/>
  <c r="J25" i="135"/>
  <c r="J25" i="119"/>
  <c r="J52" i="119" s="1"/>
  <c r="J25" i="136"/>
  <c r="J25" i="137"/>
  <c r="J52" i="137" s="1"/>
  <c r="J25" i="94"/>
  <c r="J25" i="146"/>
  <c r="J25" i="95"/>
  <c r="F29" i="139"/>
  <c r="F56" i="139" s="1"/>
  <c r="F29" i="167"/>
  <c r="F56" i="167" s="1"/>
  <c r="F29" i="134"/>
  <c r="F56" i="134" s="1"/>
  <c r="F29" i="119"/>
  <c r="F56" i="119" s="1"/>
  <c r="F29" i="138"/>
  <c r="F56" i="138" s="1"/>
  <c r="F29" i="137"/>
  <c r="F56" i="137" s="1"/>
  <c r="F29" i="118"/>
  <c r="F56" i="118" s="1"/>
  <c r="F29" i="94"/>
  <c r="F29" i="135"/>
  <c r="F29" i="136"/>
  <c r="F29" i="133"/>
  <c r="F56" i="133" s="1"/>
  <c r="F29" i="146"/>
  <c r="F29" i="95"/>
  <c r="T21" i="156"/>
  <c r="T48" i="156" s="1"/>
  <c r="T21" i="158"/>
  <c r="T48" i="158" s="1"/>
  <c r="T21" i="155"/>
  <c r="T48" i="155" s="1"/>
  <c r="T21" i="157"/>
  <c r="T48" i="157" s="1"/>
  <c r="T27" i="156"/>
  <c r="T54" i="156" s="1"/>
  <c r="T27" i="158"/>
  <c r="T54" i="158" s="1"/>
  <c r="T27" i="157"/>
  <c r="T54" i="157" s="1"/>
  <c r="T27" i="155"/>
  <c r="T54" i="155" s="1"/>
  <c r="Z25" i="156"/>
  <c r="Z52" i="156" s="1"/>
  <c r="Z25" i="158"/>
  <c r="Z52" i="158" s="1"/>
  <c r="Z25" i="155"/>
  <c r="Z52" i="155" s="1"/>
  <c r="Z25" i="157"/>
  <c r="Z52" i="157" s="1"/>
  <c r="C14" i="156"/>
  <c r="C41" i="156" s="1"/>
  <c r="C14" i="155"/>
  <c r="C41" i="155" s="1"/>
  <c r="C14" i="157"/>
  <c r="C41" i="157" s="1"/>
  <c r="C14" i="158"/>
  <c r="C41" i="158" s="1"/>
  <c r="O21" i="139"/>
  <c r="O48" i="139" s="1"/>
  <c r="O21" i="133"/>
  <c r="O48" i="133" s="1"/>
  <c r="O21" i="134"/>
  <c r="O48" i="134" s="1"/>
  <c r="O21" i="138"/>
  <c r="O48" i="138" s="1"/>
  <c r="O21" i="135"/>
  <c r="O21" i="136"/>
  <c r="O21" i="137"/>
  <c r="O48" i="137" s="1"/>
  <c r="O21" i="118"/>
  <c r="O48" i="118" s="1"/>
  <c r="O21" i="94"/>
  <c r="O21" i="167"/>
  <c r="O48" i="167" s="1"/>
  <c r="O21" i="95"/>
  <c r="O21" i="119"/>
  <c r="O48" i="119" s="1"/>
  <c r="U12" i="133"/>
  <c r="U39" i="133" s="1"/>
  <c r="U12" i="139"/>
  <c r="U39" i="139" s="1"/>
  <c r="U12" i="134"/>
  <c r="U39" i="134" s="1"/>
  <c r="U12" i="167"/>
  <c r="U39" i="167" s="1"/>
  <c r="U12" i="137"/>
  <c r="U39" i="137" s="1"/>
  <c r="U12" i="138"/>
  <c r="U39" i="138" s="1"/>
  <c r="U12" i="119"/>
  <c r="U39" i="119" s="1"/>
  <c r="U12" i="95"/>
  <c r="U12" i="135"/>
  <c r="U12" i="136"/>
  <c r="U12" i="94"/>
  <c r="U12" i="118"/>
  <c r="U39" i="118" s="1"/>
  <c r="AD18" i="133"/>
  <c r="AD45" i="133" s="1"/>
  <c r="AD18" i="167"/>
  <c r="AD45" i="167" s="1"/>
  <c r="AD18" i="118"/>
  <c r="AD45" i="118" s="1"/>
  <c r="AD18" i="139"/>
  <c r="AD45" i="139" s="1"/>
  <c r="AD18" i="95"/>
  <c r="AD18" i="134"/>
  <c r="AD45" i="134" s="1"/>
  <c r="AD18" i="137"/>
  <c r="AD45" i="137" s="1"/>
  <c r="AD18" i="119"/>
  <c r="AD45" i="119" s="1"/>
  <c r="AD18" i="94"/>
  <c r="G18" i="154"/>
  <c r="AD18" i="138"/>
  <c r="AD45" i="138" s="1"/>
  <c r="AD18" i="136"/>
  <c r="AD18" i="135"/>
  <c r="G11" i="156"/>
  <c r="G38" i="156" s="1"/>
  <c r="G11" i="157"/>
  <c r="G38" i="157" s="1"/>
  <c r="G11" i="158"/>
  <c r="G38" i="158" s="1"/>
  <c r="G11" i="155"/>
  <c r="G38" i="155" s="1"/>
  <c r="AI27" i="134"/>
  <c r="AI54" i="134" s="1"/>
  <c r="AI27" i="167"/>
  <c r="AI54" i="167" s="1"/>
  <c r="AI27" i="118"/>
  <c r="AI54" i="118" s="1"/>
  <c r="AI27" i="133"/>
  <c r="AI54" i="133" s="1"/>
  <c r="AI27" i="138"/>
  <c r="AI54" i="138" s="1"/>
  <c r="AI27" i="119"/>
  <c r="AI54" i="119" s="1"/>
  <c r="AI27" i="95"/>
  <c r="AI27" i="139"/>
  <c r="AI54" i="139" s="1"/>
  <c r="AI27" i="137"/>
  <c r="AI54" i="137" s="1"/>
  <c r="AI27" i="94"/>
  <c r="AI27" i="135"/>
  <c r="AI27" i="136"/>
  <c r="L27" i="154"/>
  <c r="AO27" i="167"/>
  <c r="AO54" i="167" s="1"/>
  <c r="AO27" i="139"/>
  <c r="AO54" i="139" s="1"/>
  <c r="AO27" i="133"/>
  <c r="AO54" i="133" s="1"/>
  <c r="AO27" i="137"/>
  <c r="AO54" i="137" s="1"/>
  <c r="AO27" i="134"/>
  <c r="AO54" i="134" s="1"/>
  <c r="AO27" i="138"/>
  <c r="AO54" i="138" s="1"/>
  <c r="AO27" i="118"/>
  <c r="AO54" i="118" s="1"/>
  <c r="AO27" i="136"/>
  <c r="AO27" i="135"/>
  <c r="AO27" i="95"/>
  <c r="R27" i="154"/>
  <c r="AO27" i="94"/>
  <c r="AO27" i="119"/>
  <c r="AO54" i="119" s="1"/>
  <c r="AL25" i="167"/>
  <c r="AL52" i="167" s="1"/>
  <c r="AL25" i="133"/>
  <c r="AL52" i="133" s="1"/>
  <c r="AL25" i="139"/>
  <c r="AL52" i="139" s="1"/>
  <c r="AL25" i="138"/>
  <c r="AL52" i="138" s="1"/>
  <c r="AL25" i="118"/>
  <c r="AL52" i="118" s="1"/>
  <c r="AL25" i="135"/>
  <c r="AL25" i="137"/>
  <c r="AL52" i="137" s="1"/>
  <c r="AL25" i="94"/>
  <c r="AL25" i="95"/>
  <c r="O25" i="154"/>
  <c r="AL25" i="134"/>
  <c r="AL52" i="134" s="1"/>
  <c r="AL25" i="136"/>
  <c r="AL25" i="119"/>
  <c r="AL52" i="119" s="1"/>
  <c r="F17" i="144"/>
  <c r="F44" i="144" s="1"/>
  <c r="F17" i="143"/>
  <c r="F44" i="143" s="1"/>
  <c r="F17" i="145"/>
  <c r="F44" i="145" s="1"/>
  <c r="F17" i="106"/>
  <c r="F44" i="106" s="1"/>
  <c r="N15" i="133"/>
  <c r="N42" i="133" s="1"/>
  <c r="N15" i="137"/>
  <c r="N42" i="137" s="1"/>
  <c r="N15" i="119"/>
  <c r="N42" i="119" s="1"/>
  <c r="N15" i="139"/>
  <c r="N42" i="139" s="1"/>
  <c r="N15" i="167"/>
  <c r="N42" i="167" s="1"/>
  <c r="N15" i="134"/>
  <c r="N42" i="134" s="1"/>
  <c r="N15" i="136"/>
  <c r="N15" i="118"/>
  <c r="N42" i="118" s="1"/>
  <c r="N15" i="95"/>
  <c r="N15" i="135"/>
  <c r="N15" i="94"/>
  <c r="N15" i="138"/>
  <c r="N42" i="138" s="1"/>
  <c r="AD21" i="133"/>
  <c r="AD48" i="133" s="1"/>
  <c r="AD21" i="134"/>
  <c r="AD48" i="134" s="1"/>
  <c r="AD21" i="137"/>
  <c r="AD48" i="137" s="1"/>
  <c r="AD21" i="167"/>
  <c r="AD48" i="167" s="1"/>
  <c r="AD21" i="136"/>
  <c r="AD21" i="139"/>
  <c r="AD48" i="139" s="1"/>
  <c r="AD21" i="118"/>
  <c r="AD48" i="118" s="1"/>
  <c r="AD21" i="138"/>
  <c r="AD48" i="138" s="1"/>
  <c r="AD21" i="95"/>
  <c r="G21" i="154"/>
  <c r="AD21" i="119"/>
  <c r="AD48" i="119" s="1"/>
  <c r="AD21" i="135"/>
  <c r="AD21" i="94"/>
  <c r="E20" i="156"/>
  <c r="E47" i="156" s="1"/>
  <c r="E20" i="158"/>
  <c r="E47" i="158" s="1"/>
  <c r="E20" i="155"/>
  <c r="E47" i="155" s="1"/>
  <c r="E20" i="157"/>
  <c r="E47" i="157" s="1"/>
  <c r="AL15" i="167"/>
  <c r="AL42" i="167" s="1"/>
  <c r="AL15" i="139"/>
  <c r="AL42" i="139" s="1"/>
  <c r="AL15" i="133"/>
  <c r="AL42" i="133" s="1"/>
  <c r="AL15" i="134"/>
  <c r="AL42" i="134" s="1"/>
  <c r="AL15" i="119"/>
  <c r="AL42" i="119" s="1"/>
  <c r="AL15" i="138"/>
  <c r="AL42" i="138" s="1"/>
  <c r="AL15" i="95"/>
  <c r="AL15" i="94"/>
  <c r="AL15" i="135"/>
  <c r="O15" i="154"/>
  <c r="AL15" i="136"/>
  <c r="AL15" i="137"/>
  <c r="AL42" i="137" s="1"/>
  <c r="AL15" i="118"/>
  <c r="AL42" i="118" s="1"/>
  <c r="D17" i="156"/>
  <c r="D44" i="156" s="1"/>
  <c r="D17" i="158"/>
  <c r="D44" i="158" s="1"/>
  <c r="D17" i="157"/>
  <c r="D44" i="157" s="1"/>
  <c r="D17" i="155"/>
  <c r="D44" i="155" s="1"/>
  <c r="I15" i="158"/>
  <c r="I42" i="158" s="1"/>
  <c r="I15" i="155"/>
  <c r="I42" i="155" s="1"/>
  <c r="I15" i="157"/>
  <c r="I42" i="157" s="1"/>
  <c r="I15" i="156"/>
  <c r="I42" i="156" s="1"/>
  <c r="W15" i="167"/>
  <c r="W42" i="167" s="1"/>
  <c r="W15" i="139"/>
  <c r="W42" i="139" s="1"/>
  <c r="W15" i="137"/>
  <c r="W42" i="137" s="1"/>
  <c r="W15" i="138"/>
  <c r="W42" i="138" s="1"/>
  <c r="W15" i="95"/>
  <c r="W15" i="135"/>
  <c r="W15" i="136"/>
  <c r="W15" i="94"/>
  <c r="W15" i="118"/>
  <c r="W42" i="118" s="1"/>
  <c r="W15" i="119"/>
  <c r="W42" i="119" s="1"/>
  <c r="W15" i="133"/>
  <c r="W42" i="133" s="1"/>
  <c r="W15" i="134"/>
  <c r="W42" i="134" s="1"/>
  <c r="V21" i="157"/>
  <c r="V48" i="157" s="1"/>
  <c r="V21" i="158"/>
  <c r="V48" i="158" s="1"/>
  <c r="V21" i="155"/>
  <c r="V48" i="155" s="1"/>
  <c r="V21" i="156"/>
  <c r="V48" i="156" s="1"/>
  <c r="AC25" i="167"/>
  <c r="AC52" i="167" s="1"/>
  <c r="AC25" i="133"/>
  <c r="AC52" i="133" s="1"/>
  <c r="AC25" i="139"/>
  <c r="AC52" i="139" s="1"/>
  <c r="AC25" i="138"/>
  <c r="AC52" i="138" s="1"/>
  <c r="AC25" i="95"/>
  <c r="AC25" i="135"/>
  <c r="AC25" i="136"/>
  <c r="AC25" i="94"/>
  <c r="AC25" i="137"/>
  <c r="AC52" i="137" s="1"/>
  <c r="AC25" i="118"/>
  <c r="AC52" i="118" s="1"/>
  <c r="AC25" i="119"/>
  <c r="AC52" i="119" s="1"/>
  <c r="AC25" i="134"/>
  <c r="AC52" i="134" s="1"/>
  <c r="F25" i="154"/>
  <c r="I25" i="134"/>
  <c r="I52" i="134" s="1"/>
  <c r="I25" i="139"/>
  <c r="I52" i="139" s="1"/>
  <c r="I25" i="133"/>
  <c r="I52" i="133" s="1"/>
  <c r="I25" i="138"/>
  <c r="I52" i="138" s="1"/>
  <c r="I25" i="135"/>
  <c r="I25" i="118"/>
  <c r="I52" i="118" s="1"/>
  <c r="I25" i="119"/>
  <c r="I52" i="119" s="1"/>
  <c r="I25" i="95"/>
  <c r="I25" i="137"/>
  <c r="I52" i="137" s="1"/>
  <c r="I25" i="94"/>
  <c r="I25" i="136"/>
  <c r="I25" i="146"/>
  <c r="I25" i="167"/>
  <c r="I52" i="167" s="1"/>
  <c r="N29" i="167"/>
  <c r="N56" i="167" s="1"/>
  <c r="N29" i="139"/>
  <c r="N56" i="139" s="1"/>
  <c r="N29" i="133"/>
  <c r="N56" i="133" s="1"/>
  <c r="N29" i="119"/>
  <c r="N56" i="119" s="1"/>
  <c r="N29" i="138"/>
  <c r="N56" i="138" s="1"/>
  <c r="N29" i="95"/>
  <c r="N29" i="134"/>
  <c r="N56" i="134" s="1"/>
  <c r="N29" i="94"/>
  <c r="N29" i="135"/>
  <c r="N29" i="137"/>
  <c r="N56" i="137" s="1"/>
  <c r="N29" i="118"/>
  <c r="N56" i="118" s="1"/>
  <c r="N29" i="136"/>
  <c r="AM21" i="139"/>
  <c r="AM48" i="139" s="1"/>
  <c r="AM21" i="134"/>
  <c r="AM48" i="134" s="1"/>
  <c r="AM21" i="133"/>
  <c r="AM48" i="133" s="1"/>
  <c r="AM21" i="137"/>
  <c r="AM48" i="137" s="1"/>
  <c r="AM21" i="118"/>
  <c r="AM48" i="118" s="1"/>
  <c r="AM21" i="136"/>
  <c r="AM21" i="94"/>
  <c r="AM21" i="138"/>
  <c r="AM48" i="138" s="1"/>
  <c r="AM21" i="119"/>
  <c r="AM48" i="119" s="1"/>
  <c r="AM21" i="95"/>
  <c r="AM21" i="167"/>
  <c r="AM48" i="167" s="1"/>
  <c r="AM21" i="135"/>
  <c r="P21" i="154"/>
  <c r="AE21" i="167"/>
  <c r="AE48" i="167" s="1"/>
  <c r="AE21" i="133"/>
  <c r="AE48" i="133" s="1"/>
  <c r="AE21" i="137"/>
  <c r="AE48" i="137" s="1"/>
  <c r="AE21" i="134"/>
  <c r="AE48" i="134" s="1"/>
  <c r="AE21" i="119"/>
  <c r="AE48" i="119" s="1"/>
  <c r="AE21" i="118"/>
  <c r="AE48" i="118" s="1"/>
  <c r="AE21" i="136"/>
  <c r="AE21" i="138"/>
  <c r="AE48" i="138" s="1"/>
  <c r="AE21" i="95"/>
  <c r="AE21" i="94"/>
  <c r="AE21" i="139"/>
  <c r="AE48" i="139" s="1"/>
  <c r="AE21" i="135"/>
  <c r="H21" i="154"/>
  <c r="C27" i="134"/>
  <c r="C54" i="134" s="1"/>
  <c r="C27" i="133"/>
  <c r="C54" i="133" s="1"/>
  <c r="C27" i="139"/>
  <c r="C54" i="139" s="1"/>
  <c r="C27" i="138"/>
  <c r="C54" i="138" s="1"/>
  <c r="C27" i="118"/>
  <c r="C54" i="118" s="1"/>
  <c r="C27" i="167"/>
  <c r="C54" i="167" s="1"/>
  <c r="C27" i="137"/>
  <c r="C54" i="137" s="1"/>
  <c r="C27" i="119"/>
  <c r="C54" i="119" s="1"/>
  <c r="C27" i="136"/>
  <c r="C27" i="135"/>
  <c r="C27" i="94"/>
  <c r="C27" i="146"/>
  <c r="C27" i="95"/>
  <c r="AI29" i="167"/>
  <c r="AI56" i="167" s="1"/>
  <c r="AI29" i="139"/>
  <c r="AI56" i="139" s="1"/>
  <c r="AI29" i="134"/>
  <c r="AI56" i="134" s="1"/>
  <c r="AI29" i="133"/>
  <c r="AI56" i="133" s="1"/>
  <c r="L29" i="154"/>
  <c r="AI29" i="119"/>
  <c r="AI56" i="119" s="1"/>
  <c r="AI29" i="118"/>
  <c r="AI56" i="118" s="1"/>
  <c r="AI29" i="94"/>
  <c r="AI29" i="138"/>
  <c r="AI56" i="138" s="1"/>
  <c r="AI29" i="95"/>
  <c r="AI29" i="137"/>
  <c r="AI56" i="137" s="1"/>
  <c r="AI29" i="135"/>
  <c r="AI29" i="136"/>
  <c r="AG29" i="139"/>
  <c r="AG56" i="139" s="1"/>
  <c r="AG29" i="138"/>
  <c r="AG56" i="138" s="1"/>
  <c r="AG29" i="167"/>
  <c r="AG56" i="167" s="1"/>
  <c r="AG29" i="95"/>
  <c r="AG29" i="134"/>
  <c r="AG56" i="134" s="1"/>
  <c r="AG29" i="94"/>
  <c r="AG29" i="135"/>
  <c r="J29" i="154"/>
  <c r="AG29" i="137"/>
  <c r="AG56" i="137" s="1"/>
  <c r="AG29" i="118"/>
  <c r="AG56" i="118" s="1"/>
  <c r="AG29" i="133"/>
  <c r="AG56" i="133" s="1"/>
  <c r="AG29" i="119"/>
  <c r="AG56" i="119" s="1"/>
  <c r="AG29" i="136"/>
  <c r="E27" i="167"/>
  <c r="E54" i="167" s="1"/>
  <c r="E27" i="133"/>
  <c r="E54" i="133" s="1"/>
  <c r="E27" i="119"/>
  <c r="E54" i="119" s="1"/>
  <c r="E27" i="139"/>
  <c r="E54" i="139" s="1"/>
  <c r="E27" i="118"/>
  <c r="E54" i="118" s="1"/>
  <c r="E27" i="135"/>
  <c r="E27" i="94"/>
  <c r="E27" i="146"/>
  <c r="E27" i="136"/>
  <c r="E27" i="138"/>
  <c r="E54" i="138" s="1"/>
  <c r="E27" i="134"/>
  <c r="E54" i="134" s="1"/>
  <c r="E27" i="137"/>
  <c r="E54" i="137" s="1"/>
  <c r="E27" i="95"/>
  <c r="Z25" i="167"/>
  <c r="Z52" i="167" s="1"/>
  <c r="Z25" i="133"/>
  <c r="Z52" i="133" s="1"/>
  <c r="Z25" i="118"/>
  <c r="Z52" i="118" s="1"/>
  <c r="Z25" i="134"/>
  <c r="Z52" i="134" s="1"/>
  <c r="Z25" i="138"/>
  <c r="Z52" i="138" s="1"/>
  <c r="Z25" i="119"/>
  <c r="Z52" i="119" s="1"/>
  <c r="Z25" i="139"/>
  <c r="Z52" i="139" s="1"/>
  <c r="Z25" i="136"/>
  <c r="Z25" i="135"/>
  <c r="Z25" i="95"/>
  <c r="C25" i="154"/>
  <c r="Z25" i="137"/>
  <c r="Z52" i="137" s="1"/>
  <c r="Z25" i="94"/>
  <c r="J23" i="133"/>
  <c r="J50" i="133" s="1"/>
  <c r="J23" i="138"/>
  <c r="J50" i="138" s="1"/>
  <c r="J23" i="137"/>
  <c r="J50" i="137" s="1"/>
  <c r="J23" i="134"/>
  <c r="J50" i="134" s="1"/>
  <c r="J23" i="119"/>
  <c r="J50" i="119" s="1"/>
  <c r="J23" i="118"/>
  <c r="J50" i="118" s="1"/>
  <c r="J23" i="136"/>
  <c r="J23" i="146"/>
  <c r="J23" i="95"/>
  <c r="J23" i="167"/>
  <c r="J50" i="167" s="1"/>
  <c r="J23" i="94"/>
  <c r="J23" i="139"/>
  <c r="J50" i="139" s="1"/>
  <c r="J23" i="135"/>
  <c r="T29" i="139"/>
  <c r="T56" i="139" s="1"/>
  <c r="T29" i="167"/>
  <c r="T56" i="167" s="1"/>
  <c r="T29" i="133"/>
  <c r="T56" i="133" s="1"/>
  <c r="T29" i="118"/>
  <c r="T56" i="118" s="1"/>
  <c r="T29" i="137"/>
  <c r="T56" i="137" s="1"/>
  <c r="T29" i="119"/>
  <c r="T56" i="119" s="1"/>
  <c r="T29" i="135"/>
  <c r="T29" i="136"/>
  <c r="T29" i="138"/>
  <c r="T56" i="138" s="1"/>
  <c r="T29" i="134"/>
  <c r="T56" i="134" s="1"/>
  <c r="T29" i="94"/>
  <c r="T29" i="95"/>
  <c r="AO23" i="167"/>
  <c r="AO50" i="167" s="1"/>
  <c r="AO23" i="133"/>
  <c r="AO50" i="133" s="1"/>
  <c r="AO23" i="139"/>
  <c r="AO50" i="139" s="1"/>
  <c r="AO23" i="118"/>
  <c r="AO50" i="118" s="1"/>
  <c r="AO23" i="134"/>
  <c r="AO50" i="134" s="1"/>
  <c r="AO23" i="95"/>
  <c r="R23" i="154"/>
  <c r="AO23" i="119"/>
  <c r="AO50" i="119" s="1"/>
  <c r="AO23" i="135"/>
  <c r="AO23" i="136"/>
  <c r="AO23" i="137"/>
  <c r="AO50" i="137" s="1"/>
  <c r="AO23" i="94"/>
  <c r="AO23" i="138"/>
  <c r="AO50" i="138" s="1"/>
  <c r="U27" i="167"/>
  <c r="U54" i="167" s="1"/>
  <c r="U27" i="138"/>
  <c r="U54" i="138" s="1"/>
  <c r="U27" i="119"/>
  <c r="U54" i="119" s="1"/>
  <c r="U27" i="137"/>
  <c r="U54" i="137" s="1"/>
  <c r="U27" i="133"/>
  <c r="U54" i="133" s="1"/>
  <c r="U27" i="134"/>
  <c r="U54" i="134" s="1"/>
  <c r="U27" i="136"/>
  <c r="U27" i="118"/>
  <c r="U54" i="118" s="1"/>
  <c r="U27" i="94"/>
  <c r="U27" i="95"/>
  <c r="U27" i="135"/>
  <c r="U27" i="139"/>
  <c r="U54" i="139" s="1"/>
  <c r="B29" i="133"/>
  <c r="B56" i="133" s="1"/>
  <c r="B29" i="137"/>
  <c r="B56" i="137" s="1"/>
  <c r="B29" i="119"/>
  <c r="B56" i="119" s="1"/>
  <c r="B29" i="118"/>
  <c r="B56" i="118" s="1"/>
  <c r="B29" i="167"/>
  <c r="B56" i="167" s="1"/>
  <c r="B29" i="135"/>
  <c r="B29" i="146"/>
  <c r="B29" i="139"/>
  <c r="B56" i="139" s="1"/>
  <c r="B29" i="134"/>
  <c r="B56" i="134" s="1"/>
  <c r="B29" i="95"/>
  <c r="B29" i="94"/>
  <c r="B29" i="138"/>
  <c r="B56" i="138" s="1"/>
  <c r="B29" i="136"/>
  <c r="Y29" i="167"/>
  <c r="Y56" i="167" s="1"/>
  <c r="Y29" i="139"/>
  <c r="Y56" i="139" s="1"/>
  <c r="Y29" i="138"/>
  <c r="Y56" i="138" s="1"/>
  <c r="Y29" i="133"/>
  <c r="Y56" i="133" s="1"/>
  <c r="Y29" i="134"/>
  <c r="Y56" i="134" s="1"/>
  <c r="Y29" i="94"/>
  <c r="Y29" i="137"/>
  <c r="Y56" i="137" s="1"/>
  <c r="Y29" i="119"/>
  <c r="Y56" i="119" s="1"/>
  <c r="Y29" i="118"/>
  <c r="Y56" i="118" s="1"/>
  <c r="Y29" i="136"/>
  <c r="Y29" i="95"/>
  <c r="B29" i="154"/>
  <c r="Y29" i="135"/>
  <c r="S23" i="167"/>
  <c r="S50" i="167" s="1"/>
  <c r="S23" i="134"/>
  <c r="S50" i="134" s="1"/>
  <c r="S23" i="138"/>
  <c r="S50" i="138" s="1"/>
  <c r="S23" i="119"/>
  <c r="S50" i="119" s="1"/>
  <c r="S23" i="137"/>
  <c r="S50" i="137" s="1"/>
  <c r="S23" i="118"/>
  <c r="S50" i="118" s="1"/>
  <c r="S23" i="133"/>
  <c r="S50" i="133" s="1"/>
  <c r="S23" i="136"/>
  <c r="S23" i="135"/>
  <c r="S23" i="95"/>
  <c r="S23" i="139"/>
  <c r="S50" i="139" s="1"/>
  <c r="S23" i="94"/>
  <c r="D27" i="139"/>
  <c r="D54" i="139" s="1"/>
  <c r="D27" i="133"/>
  <c r="D54" i="133" s="1"/>
  <c r="D27" i="134"/>
  <c r="D54" i="134" s="1"/>
  <c r="D27" i="167"/>
  <c r="D54" i="167" s="1"/>
  <c r="D27" i="119"/>
  <c r="D54" i="119" s="1"/>
  <c r="D27" i="136"/>
  <c r="D27" i="94"/>
  <c r="D27" i="135"/>
  <c r="D27" i="118"/>
  <c r="D54" i="118" s="1"/>
  <c r="D27" i="146"/>
  <c r="D27" i="137"/>
  <c r="D54" i="137" s="1"/>
  <c r="D27" i="95"/>
  <c r="D27" i="138"/>
  <c r="D54" i="138" s="1"/>
  <c r="F25" i="167"/>
  <c r="F52" i="167" s="1"/>
  <c r="F25" i="133"/>
  <c r="F52" i="133" s="1"/>
  <c r="F25" i="139"/>
  <c r="F52" i="139" s="1"/>
  <c r="F25" i="138"/>
  <c r="F52" i="138" s="1"/>
  <c r="F25" i="134"/>
  <c r="F52" i="134" s="1"/>
  <c r="F25" i="137"/>
  <c r="F52" i="137" s="1"/>
  <c r="F25" i="146"/>
  <c r="F25" i="118"/>
  <c r="F52" i="118" s="1"/>
  <c r="F25" i="94"/>
  <c r="F25" i="136"/>
  <c r="F25" i="135"/>
  <c r="F25" i="95"/>
  <c r="F25" i="119"/>
  <c r="F52" i="119" s="1"/>
  <c r="AM25" i="167"/>
  <c r="AM52" i="167" s="1"/>
  <c r="AM25" i="139"/>
  <c r="AM52" i="139" s="1"/>
  <c r="AM25" i="138"/>
  <c r="AM52" i="138" s="1"/>
  <c r="AM25" i="133"/>
  <c r="AM52" i="133" s="1"/>
  <c r="AM25" i="137"/>
  <c r="AM52" i="137" s="1"/>
  <c r="AM25" i="95"/>
  <c r="P25" i="154"/>
  <c r="AM25" i="134"/>
  <c r="AM52" i="134" s="1"/>
  <c r="AM25" i="119"/>
  <c r="AM52" i="119" s="1"/>
  <c r="AM25" i="94"/>
  <c r="AM25" i="135"/>
  <c r="AM25" i="136"/>
  <c r="AM25" i="118"/>
  <c r="AM52" i="118" s="1"/>
  <c r="V29" i="139"/>
  <c r="V56" i="139" s="1"/>
  <c r="V29" i="133"/>
  <c r="V56" i="133" s="1"/>
  <c r="V29" i="119"/>
  <c r="V56" i="119" s="1"/>
  <c r="V29" i="134"/>
  <c r="V56" i="134" s="1"/>
  <c r="V29" i="167"/>
  <c r="V56" i="167" s="1"/>
  <c r="V29" i="95"/>
  <c r="V29" i="118"/>
  <c r="V56" i="118" s="1"/>
  <c r="V29" i="94"/>
  <c r="V29" i="135"/>
  <c r="V29" i="136"/>
  <c r="V29" i="138"/>
  <c r="V56" i="138" s="1"/>
  <c r="V29" i="137"/>
  <c r="V56" i="137" s="1"/>
  <c r="N27" i="134"/>
  <c r="N54" i="134" s="1"/>
  <c r="N27" i="133"/>
  <c r="N54" i="133" s="1"/>
  <c r="N27" i="139"/>
  <c r="N54" i="139" s="1"/>
  <c r="N27" i="118"/>
  <c r="N54" i="118" s="1"/>
  <c r="N27" i="95"/>
  <c r="N27" i="135"/>
  <c r="N27" i="136"/>
  <c r="N27" i="94"/>
  <c r="N27" i="137"/>
  <c r="N54" i="137" s="1"/>
  <c r="N27" i="119"/>
  <c r="N54" i="119" s="1"/>
  <c r="N27" i="167"/>
  <c r="N54" i="167" s="1"/>
  <c r="N27" i="138"/>
  <c r="N54" i="138" s="1"/>
  <c r="M21" i="167"/>
  <c r="M48" i="167" s="1"/>
  <c r="M21" i="133"/>
  <c r="M48" i="133" s="1"/>
  <c r="M21" i="134"/>
  <c r="M48" i="134" s="1"/>
  <c r="M21" i="139"/>
  <c r="M48" i="139" s="1"/>
  <c r="M21" i="138"/>
  <c r="M48" i="138" s="1"/>
  <c r="M21" i="137"/>
  <c r="M48" i="137" s="1"/>
  <c r="M21" i="119"/>
  <c r="M48" i="119" s="1"/>
  <c r="M21" i="118"/>
  <c r="M48" i="118" s="1"/>
  <c r="M21" i="136"/>
  <c r="M21" i="94"/>
  <c r="M21" i="95"/>
  <c r="M21" i="135"/>
  <c r="AK15" i="167"/>
  <c r="AK42" i="167" s="1"/>
  <c r="AK15" i="133"/>
  <c r="AK42" i="133" s="1"/>
  <c r="AK15" i="139"/>
  <c r="AK42" i="139" s="1"/>
  <c r="AK15" i="134"/>
  <c r="AK42" i="134" s="1"/>
  <c r="AK15" i="138"/>
  <c r="AK42" i="138" s="1"/>
  <c r="AK15" i="95"/>
  <c r="AK15" i="137"/>
  <c r="AK42" i="137" s="1"/>
  <c r="AK15" i="135"/>
  <c r="N15" i="154"/>
  <c r="AK15" i="94"/>
  <c r="AK15" i="119"/>
  <c r="AK42" i="119" s="1"/>
  <c r="AK15" i="136"/>
  <c r="AK15" i="118"/>
  <c r="AK42" i="118" s="1"/>
  <c r="AK12" i="133"/>
  <c r="AK39" i="133" s="1"/>
  <c r="AK12" i="167"/>
  <c r="AK39" i="167" s="1"/>
  <c r="AK12" i="134"/>
  <c r="AK39" i="134" s="1"/>
  <c r="AK12" i="137"/>
  <c r="AK39" i="137" s="1"/>
  <c r="AK12" i="95"/>
  <c r="AK12" i="135"/>
  <c r="AK12" i="136"/>
  <c r="AK12" i="94"/>
  <c r="AK12" i="118"/>
  <c r="AK39" i="118" s="1"/>
  <c r="AK12" i="139"/>
  <c r="AK39" i="139" s="1"/>
  <c r="AK12" i="119"/>
  <c r="AK39" i="119" s="1"/>
  <c r="AK12" i="138"/>
  <c r="AK39" i="138" s="1"/>
  <c r="N12" i="154"/>
  <c r="G20" i="156"/>
  <c r="G47" i="156" s="1"/>
  <c r="G20" i="158"/>
  <c r="G47" i="158" s="1"/>
  <c r="G20" i="155"/>
  <c r="G47" i="155" s="1"/>
  <c r="G20" i="157"/>
  <c r="G47" i="157" s="1"/>
  <c r="AC27" i="157"/>
  <c r="AC54" i="157" s="1"/>
  <c r="AC27" i="158"/>
  <c r="AC54" i="158" s="1"/>
  <c r="AC27" i="155"/>
  <c r="AC54" i="155" s="1"/>
  <c r="AC27" i="156"/>
  <c r="AC54" i="156" s="1"/>
  <c r="N21" i="167"/>
  <c r="N48" i="167" s="1"/>
  <c r="N21" i="133"/>
  <c r="N48" i="133" s="1"/>
  <c r="N21" i="139"/>
  <c r="N48" i="139" s="1"/>
  <c r="N21" i="134"/>
  <c r="N48" i="134" s="1"/>
  <c r="N21" i="138"/>
  <c r="N48" i="138" s="1"/>
  <c r="N21" i="137"/>
  <c r="N48" i="137" s="1"/>
  <c r="N21" i="135"/>
  <c r="N21" i="118"/>
  <c r="N48" i="118" s="1"/>
  <c r="N21" i="119"/>
  <c r="N48" i="119" s="1"/>
  <c r="N21" i="94"/>
  <c r="N21" i="95"/>
  <c r="N21" i="136"/>
  <c r="AL12" i="167"/>
  <c r="AL39" i="167" s="1"/>
  <c r="AL12" i="139"/>
  <c r="AL39" i="139" s="1"/>
  <c r="AL12" i="133"/>
  <c r="AL39" i="133" s="1"/>
  <c r="AL12" i="134"/>
  <c r="AL39" i="134" s="1"/>
  <c r="AL12" i="137"/>
  <c r="AL39" i="137" s="1"/>
  <c r="AL12" i="94"/>
  <c r="AL12" i="135"/>
  <c r="AL12" i="95"/>
  <c r="AL12" i="119"/>
  <c r="AL39" i="119" s="1"/>
  <c r="AL12" i="118"/>
  <c r="AL39" i="118" s="1"/>
  <c r="AL12" i="138"/>
  <c r="AL39" i="138" s="1"/>
  <c r="O12" i="154"/>
  <c r="AL12" i="136"/>
  <c r="E11" i="106"/>
  <c r="E38" i="106" s="1"/>
  <c r="E11" i="145"/>
  <c r="E38" i="145" s="1"/>
  <c r="E11" i="144"/>
  <c r="E38" i="144" s="1"/>
  <c r="E11" i="143"/>
  <c r="E38" i="143" s="1"/>
  <c r="AD25" i="167"/>
  <c r="AD52" i="167" s="1"/>
  <c r="AD25" i="139"/>
  <c r="AD52" i="139" s="1"/>
  <c r="AD25" i="134"/>
  <c r="AD52" i="134" s="1"/>
  <c r="AD25" i="133"/>
  <c r="AD52" i="133" s="1"/>
  <c r="AD25" i="138"/>
  <c r="AD52" i="138" s="1"/>
  <c r="AD25" i="95"/>
  <c r="AD25" i="137"/>
  <c r="AD52" i="137" s="1"/>
  <c r="AD25" i="135"/>
  <c r="AD25" i="136"/>
  <c r="AD25" i="119"/>
  <c r="AD52" i="119" s="1"/>
  <c r="AD25" i="118"/>
  <c r="AD52" i="118" s="1"/>
  <c r="AD25" i="94"/>
  <c r="G25" i="154"/>
  <c r="H20" i="158"/>
  <c r="H47" i="158" s="1"/>
  <c r="H20" i="155"/>
  <c r="H47" i="155" s="1"/>
  <c r="H20" i="157"/>
  <c r="H47" i="157" s="1"/>
  <c r="H20" i="156"/>
  <c r="H47" i="156" s="1"/>
  <c r="Q15" i="158"/>
  <c r="Q42" i="158" s="1"/>
  <c r="Q15" i="157"/>
  <c r="Q42" i="157" s="1"/>
  <c r="Q15" i="155"/>
  <c r="Q42" i="155" s="1"/>
  <c r="Q15" i="156"/>
  <c r="Q42" i="156" s="1"/>
  <c r="AA25" i="157"/>
  <c r="AA52" i="157" s="1"/>
  <c r="AA25" i="156"/>
  <c r="AA52" i="156" s="1"/>
  <c r="AA25" i="158"/>
  <c r="AA52" i="158" s="1"/>
  <c r="AA25" i="155"/>
  <c r="AA52" i="155" s="1"/>
  <c r="P9" i="156"/>
  <c r="P36" i="156" s="1"/>
  <c r="P9" i="158"/>
  <c r="P36" i="158" s="1"/>
  <c r="P9" i="157"/>
  <c r="P36" i="157" s="1"/>
  <c r="P9" i="155"/>
  <c r="P36" i="155" s="1"/>
  <c r="J14" i="144"/>
  <c r="J41" i="144" s="1"/>
  <c r="J14" i="106"/>
  <c r="J41" i="106" s="1"/>
  <c r="J14" i="145"/>
  <c r="J41" i="145" s="1"/>
  <c r="J14" i="143"/>
  <c r="J41" i="143" s="1"/>
  <c r="R17" i="155"/>
  <c r="R44" i="155" s="1"/>
  <c r="R17" i="158"/>
  <c r="R44" i="158" s="1"/>
  <c r="R17" i="156"/>
  <c r="R44" i="156" s="1"/>
  <c r="R17" i="157"/>
  <c r="R44" i="157" s="1"/>
  <c r="C17" i="157"/>
  <c r="C44" i="157" s="1"/>
  <c r="C17" i="158"/>
  <c r="C44" i="158" s="1"/>
  <c r="C17" i="155"/>
  <c r="C44" i="155" s="1"/>
  <c r="C17" i="156"/>
  <c r="C44" i="156" s="1"/>
  <c r="E9" i="156"/>
  <c r="E36" i="156" s="1"/>
  <c r="E9" i="155"/>
  <c r="E36" i="155" s="1"/>
  <c r="E9" i="157"/>
  <c r="E36" i="157" s="1"/>
  <c r="E9" i="158"/>
  <c r="E36" i="158" s="1"/>
  <c r="D11" i="158"/>
  <c r="D38" i="158" s="1"/>
  <c r="D11" i="157"/>
  <c r="D38" i="157" s="1"/>
  <c r="D11" i="155"/>
  <c r="D38" i="155" s="1"/>
  <c r="D11" i="156"/>
  <c r="D38" i="156" s="1"/>
  <c r="W21" i="156"/>
  <c r="W48" i="156" s="1"/>
  <c r="W21" i="158"/>
  <c r="W48" i="158" s="1"/>
  <c r="W21" i="155"/>
  <c r="W48" i="155" s="1"/>
  <c r="W21" i="157"/>
  <c r="W48" i="157" s="1"/>
  <c r="D17" i="144"/>
  <c r="D44" i="144" s="1"/>
  <c r="D17" i="145"/>
  <c r="D44" i="145" s="1"/>
  <c r="D17" i="143"/>
  <c r="D44" i="143" s="1"/>
  <c r="D17" i="106"/>
  <c r="D44" i="106" s="1"/>
  <c r="Q12" i="134"/>
  <c r="Q39" i="134" s="1"/>
  <c r="Q12" i="167"/>
  <c r="Q39" i="167" s="1"/>
  <c r="Q12" i="138"/>
  <c r="Q39" i="138" s="1"/>
  <c r="Q12" i="137"/>
  <c r="Q39" i="137" s="1"/>
  <c r="Q12" i="139"/>
  <c r="Q39" i="139" s="1"/>
  <c r="Q12" i="95"/>
  <c r="Q12" i="119"/>
  <c r="Q39" i="119" s="1"/>
  <c r="Q12" i="136"/>
  <c r="Q12" i="94"/>
  <c r="Q12" i="118"/>
  <c r="Q39" i="118" s="1"/>
  <c r="Q12" i="133"/>
  <c r="Q39" i="133" s="1"/>
  <c r="Q12" i="135"/>
  <c r="I23" i="157"/>
  <c r="I50" i="157" s="1"/>
  <c r="I23" i="155"/>
  <c r="I50" i="155" s="1"/>
  <c r="I23" i="158"/>
  <c r="I50" i="158" s="1"/>
  <c r="I23" i="156"/>
  <c r="I50" i="156" s="1"/>
  <c r="N29" i="156"/>
  <c r="N56" i="156" s="1"/>
  <c r="N29" i="158"/>
  <c r="N56" i="158" s="1"/>
  <c r="N29" i="157"/>
  <c r="N56" i="157" s="1"/>
  <c r="N29" i="155"/>
  <c r="N56" i="155" s="1"/>
  <c r="AC21" i="156"/>
  <c r="AC48" i="156" s="1"/>
  <c r="AC21" i="157"/>
  <c r="AC48" i="157" s="1"/>
  <c r="AC21" i="155"/>
  <c r="AC48" i="155" s="1"/>
  <c r="AC21" i="158"/>
  <c r="AC48" i="158" s="1"/>
  <c r="AE18" i="139"/>
  <c r="AE45" i="139" s="1"/>
  <c r="AE18" i="133"/>
  <c r="AE45" i="133" s="1"/>
  <c r="AE18" i="134"/>
  <c r="AE45" i="134" s="1"/>
  <c r="H18" i="154"/>
  <c r="AE18" i="95"/>
  <c r="AE18" i="138"/>
  <c r="AE45" i="138" s="1"/>
  <c r="AE18" i="119"/>
  <c r="AE45" i="119" s="1"/>
  <c r="AE18" i="135"/>
  <c r="AE18" i="136"/>
  <c r="AE18" i="94"/>
  <c r="AE18" i="167"/>
  <c r="AE45" i="167" s="1"/>
  <c r="AE18" i="118"/>
  <c r="AE45" i="118" s="1"/>
  <c r="AE18" i="137"/>
  <c r="AE45" i="137" s="1"/>
  <c r="N23" i="156"/>
  <c r="N50" i="156" s="1"/>
  <c r="N23" i="158"/>
  <c r="N50" i="158" s="1"/>
  <c r="N23" i="157"/>
  <c r="N50" i="157" s="1"/>
  <c r="N23" i="155"/>
  <c r="N50" i="155" s="1"/>
  <c r="R18" i="167"/>
  <c r="R45" i="167" s="1"/>
  <c r="R18" i="133"/>
  <c r="R45" i="133" s="1"/>
  <c r="R18" i="138"/>
  <c r="R45" i="138" s="1"/>
  <c r="R18" i="134"/>
  <c r="R45" i="134" s="1"/>
  <c r="R18" i="137"/>
  <c r="R45" i="137" s="1"/>
  <c r="R18" i="139"/>
  <c r="R45" i="139" s="1"/>
  <c r="R18" i="119"/>
  <c r="R45" i="119" s="1"/>
  <c r="R18" i="136"/>
  <c r="R18" i="135"/>
  <c r="R18" i="95"/>
  <c r="R18" i="94"/>
  <c r="R18" i="118"/>
  <c r="R45" i="118" s="1"/>
  <c r="AC15" i="155"/>
  <c r="AC42" i="155" s="1"/>
  <c r="AC15" i="158"/>
  <c r="AC42" i="158" s="1"/>
  <c r="AC15" i="156"/>
  <c r="AC42" i="156" s="1"/>
  <c r="AC15" i="157"/>
  <c r="AC42" i="157" s="1"/>
  <c r="I17" i="106"/>
  <c r="I44" i="106" s="1"/>
  <c r="I17" i="144"/>
  <c r="I44" i="144" s="1"/>
  <c r="I17" i="145"/>
  <c r="I44" i="145" s="1"/>
  <c r="I17" i="143"/>
  <c r="I44" i="143" s="1"/>
  <c r="U15" i="157"/>
  <c r="U42" i="157" s="1"/>
  <c r="U15" i="156"/>
  <c r="U42" i="156" s="1"/>
  <c r="U15" i="158"/>
  <c r="U42" i="158" s="1"/>
  <c r="U15" i="155"/>
  <c r="U42" i="155" s="1"/>
  <c r="S27" i="157"/>
  <c r="S54" i="157" s="1"/>
  <c r="S27" i="158"/>
  <c r="S54" i="158" s="1"/>
  <c r="S27" i="155"/>
  <c r="S54" i="155" s="1"/>
  <c r="S27" i="156"/>
  <c r="S54" i="156" s="1"/>
  <c r="K12" i="167"/>
  <c r="K39" i="167" s="1"/>
  <c r="K12" i="139"/>
  <c r="K39" i="139" s="1"/>
  <c r="K12" i="134"/>
  <c r="K39" i="134" s="1"/>
  <c r="K12" i="138"/>
  <c r="K39" i="138" s="1"/>
  <c r="K12" i="119"/>
  <c r="K39" i="119" s="1"/>
  <c r="K12" i="94"/>
  <c r="K12" i="95"/>
  <c r="K12" i="133"/>
  <c r="K39" i="133" s="1"/>
  <c r="K12" i="136"/>
  <c r="K12" i="135"/>
  <c r="K12" i="146"/>
  <c r="K12" i="118"/>
  <c r="K39" i="118" s="1"/>
  <c r="K12" i="137"/>
  <c r="K39" i="137" s="1"/>
  <c r="V21" i="167"/>
  <c r="V48" i="167" s="1"/>
  <c r="V21" i="139"/>
  <c r="V48" i="139" s="1"/>
  <c r="V21" i="133"/>
  <c r="V48" i="133" s="1"/>
  <c r="V21" i="137"/>
  <c r="V48" i="137" s="1"/>
  <c r="V21" i="119"/>
  <c r="V48" i="119" s="1"/>
  <c r="V21" i="118"/>
  <c r="V48" i="118" s="1"/>
  <c r="V21" i="136"/>
  <c r="V21" i="134"/>
  <c r="V48" i="134" s="1"/>
  <c r="V21" i="135"/>
  <c r="V21" i="138"/>
  <c r="V48" i="138" s="1"/>
  <c r="V21" i="94"/>
  <c r="V21" i="95"/>
  <c r="AB21" i="156"/>
  <c r="AB48" i="156" s="1"/>
  <c r="AB21" i="158"/>
  <c r="AB48" i="158" s="1"/>
  <c r="AB21" i="157"/>
  <c r="AB48" i="157" s="1"/>
  <c r="AB21" i="155"/>
  <c r="AB48" i="155" s="1"/>
  <c r="G21" i="144"/>
  <c r="G48" i="144" s="1"/>
  <c r="G21" i="106"/>
  <c r="G48" i="106" s="1"/>
  <c r="G21" i="143"/>
  <c r="G48" i="143" s="1"/>
  <c r="G21" i="145"/>
  <c r="G48" i="145" s="1"/>
  <c r="B12" i="143"/>
  <c r="B39" i="143" s="1"/>
  <c r="B12" i="106"/>
  <c r="B39" i="106" s="1"/>
  <c r="B12" i="145"/>
  <c r="B39" i="145" s="1"/>
  <c r="B12" i="144"/>
  <c r="B39" i="144" s="1"/>
  <c r="D21" i="156"/>
  <c r="D48" i="156" s="1"/>
  <c r="D21" i="158"/>
  <c r="D48" i="158" s="1"/>
  <c r="D21" i="157"/>
  <c r="D48" i="157" s="1"/>
  <c r="D21" i="155"/>
  <c r="D48" i="155" s="1"/>
  <c r="L12" i="157"/>
  <c r="L39" i="157" s="1"/>
  <c r="L12" i="156"/>
  <c r="L39" i="156" s="1"/>
  <c r="L12" i="155"/>
  <c r="L39" i="155" s="1"/>
  <c r="L12" i="158"/>
  <c r="L39" i="158" s="1"/>
  <c r="AA15" i="158"/>
  <c r="AA42" i="158" s="1"/>
  <c r="AA15" i="155"/>
  <c r="AA42" i="155" s="1"/>
  <c r="AA15" i="157"/>
  <c r="AA42" i="157" s="1"/>
  <c r="AA15" i="156"/>
  <c r="AA42" i="156" s="1"/>
  <c r="AN18" i="134"/>
  <c r="AN45" i="134" s="1"/>
  <c r="AN18" i="139"/>
  <c r="AN45" i="139" s="1"/>
  <c r="AN18" i="167"/>
  <c r="AN45" i="167" s="1"/>
  <c r="AN18" i="119"/>
  <c r="AN45" i="119" s="1"/>
  <c r="AN18" i="95"/>
  <c r="AN18" i="133"/>
  <c r="AN45" i="133" s="1"/>
  <c r="AN18" i="137"/>
  <c r="AN45" i="137" s="1"/>
  <c r="AN18" i="118"/>
  <c r="AN45" i="118" s="1"/>
  <c r="AN18" i="138"/>
  <c r="AN45" i="138" s="1"/>
  <c r="AN18" i="135"/>
  <c r="AN18" i="136"/>
  <c r="AN18" i="94"/>
  <c r="Q18" i="154"/>
  <c r="P11" i="158"/>
  <c r="P38" i="158" s="1"/>
  <c r="P11" i="155"/>
  <c r="P38" i="155" s="1"/>
  <c r="P11" i="156"/>
  <c r="P38" i="156" s="1"/>
  <c r="P11" i="157"/>
  <c r="P38" i="157" s="1"/>
  <c r="E18" i="167"/>
  <c r="E45" i="167" s="1"/>
  <c r="E18" i="133"/>
  <c r="E45" i="133" s="1"/>
  <c r="E18" i="139"/>
  <c r="E45" i="139" s="1"/>
  <c r="E18" i="134"/>
  <c r="E45" i="134" s="1"/>
  <c r="E18" i="138"/>
  <c r="E45" i="138" s="1"/>
  <c r="E18" i="94"/>
  <c r="E18" i="146"/>
  <c r="E18" i="137"/>
  <c r="E45" i="137" s="1"/>
  <c r="E18" i="95"/>
  <c r="E18" i="135"/>
  <c r="E18" i="136"/>
  <c r="E18" i="119"/>
  <c r="E45" i="119" s="1"/>
  <c r="E18" i="118"/>
  <c r="E45" i="118" s="1"/>
  <c r="L18" i="139"/>
  <c r="L45" i="139" s="1"/>
  <c r="L18" i="134"/>
  <c r="L45" i="134" s="1"/>
  <c r="L18" i="137"/>
  <c r="L45" i="137" s="1"/>
  <c r="L18" i="133"/>
  <c r="L45" i="133" s="1"/>
  <c r="L18" i="118"/>
  <c r="L45" i="118" s="1"/>
  <c r="L18" i="95"/>
  <c r="L18" i="138"/>
  <c r="L45" i="138" s="1"/>
  <c r="L18" i="167"/>
  <c r="L45" i="167" s="1"/>
  <c r="L18" i="135"/>
  <c r="L18" i="136"/>
  <c r="L18" i="94"/>
  <c r="L18" i="146"/>
  <c r="L18" i="119"/>
  <c r="L45" i="119" s="1"/>
  <c r="M17" i="157"/>
  <c r="M44" i="157" s="1"/>
  <c r="M17" i="155"/>
  <c r="M44" i="155" s="1"/>
  <c r="M17" i="158"/>
  <c r="M44" i="158" s="1"/>
  <c r="M17" i="156"/>
  <c r="M44" i="156" s="1"/>
  <c r="W18" i="133"/>
  <c r="W45" i="133" s="1"/>
  <c r="W18" i="167"/>
  <c r="W45" i="167" s="1"/>
  <c r="W18" i="118"/>
  <c r="W45" i="118" s="1"/>
  <c r="W18" i="94"/>
  <c r="W18" i="134"/>
  <c r="W45" i="134" s="1"/>
  <c r="W18" i="137"/>
  <c r="W45" i="137" s="1"/>
  <c r="W18" i="139"/>
  <c r="W45" i="139" s="1"/>
  <c r="W18" i="95"/>
  <c r="W18" i="135"/>
  <c r="W18" i="136"/>
  <c r="W18" i="119"/>
  <c r="W45" i="119" s="1"/>
  <c r="W18" i="138"/>
  <c r="W45" i="138" s="1"/>
  <c r="AG15" i="139"/>
  <c r="AG42" i="139" s="1"/>
  <c r="AG15" i="138"/>
  <c r="AG42" i="138" s="1"/>
  <c r="AG15" i="137"/>
  <c r="AG42" i="137" s="1"/>
  <c r="AG15" i="118"/>
  <c r="AG42" i="118" s="1"/>
  <c r="AG15" i="136"/>
  <c r="AG15" i="167"/>
  <c r="AG42" i="167" s="1"/>
  <c r="AG15" i="134"/>
  <c r="AG42" i="134" s="1"/>
  <c r="AG15" i="119"/>
  <c r="AG42" i="119" s="1"/>
  <c r="AG15" i="94"/>
  <c r="J15" i="154"/>
  <c r="AG15" i="95"/>
  <c r="AG15" i="135"/>
  <c r="AG15" i="133"/>
  <c r="AG42" i="133" s="1"/>
  <c r="Y12" i="167"/>
  <c r="Y39" i="167" s="1"/>
  <c r="Y12" i="134"/>
  <c r="Y39" i="134" s="1"/>
  <c r="Y12" i="139"/>
  <c r="Y39" i="139" s="1"/>
  <c r="Y12" i="133"/>
  <c r="Y39" i="133" s="1"/>
  <c r="Y12" i="119"/>
  <c r="Y39" i="119" s="1"/>
  <c r="Y12" i="118"/>
  <c r="Y39" i="118" s="1"/>
  <c r="Y12" i="135"/>
  <c r="Y12" i="137"/>
  <c r="Y39" i="137" s="1"/>
  <c r="Y12" i="138"/>
  <c r="Y39" i="138" s="1"/>
  <c r="B12" i="154"/>
  <c r="Y12" i="94"/>
  <c r="Y12" i="95"/>
  <c r="Y12" i="136"/>
  <c r="J23" i="145" l="1"/>
  <c r="J50" i="145" s="1"/>
  <c r="J23" i="106"/>
  <c r="J50" i="106" s="1"/>
  <c r="J23" i="144"/>
  <c r="J50" i="144" s="1"/>
  <c r="J23" i="143"/>
  <c r="J50" i="143" s="1"/>
  <c r="D15" i="143"/>
  <c r="D42" i="143" s="1"/>
  <c r="D15" i="106"/>
  <c r="D42" i="106" s="1"/>
  <c r="D15" i="145"/>
  <c r="D42" i="145" s="1"/>
  <c r="D15" i="144"/>
  <c r="D42" i="144" s="1"/>
  <c r="P12" i="158"/>
  <c r="P39" i="158" s="1"/>
  <c r="P12" i="155"/>
  <c r="P39" i="155" s="1"/>
  <c r="P12" i="157"/>
  <c r="P39" i="157" s="1"/>
  <c r="P12" i="156"/>
  <c r="P39" i="156" s="1"/>
  <c r="P18" i="157"/>
  <c r="P45" i="157" s="1"/>
  <c r="P18" i="155"/>
  <c r="P45" i="155" s="1"/>
  <c r="P18" i="156"/>
  <c r="P45" i="156" s="1"/>
  <c r="P18" i="158"/>
  <c r="P45" i="158" s="1"/>
  <c r="P27" i="155"/>
  <c r="P54" i="155" s="1"/>
  <c r="P27" i="156"/>
  <c r="P54" i="156" s="1"/>
  <c r="P27" i="158"/>
  <c r="P54" i="158" s="1"/>
  <c r="P27" i="157"/>
  <c r="P54" i="157" s="1"/>
  <c r="D25" i="106"/>
  <c r="D52" i="106" s="1"/>
  <c r="D25" i="144"/>
  <c r="D52" i="144" s="1"/>
  <c r="D25" i="143"/>
  <c r="D52" i="143" s="1"/>
  <c r="D25" i="145"/>
  <c r="D52" i="145" s="1"/>
  <c r="P23" i="158"/>
  <c r="P50" i="158" s="1"/>
  <c r="P23" i="157"/>
  <c r="P50" i="157" s="1"/>
  <c r="P23" i="155"/>
  <c r="P50" i="155" s="1"/>
  <c r="P23" i="156"/>
  <c r="P50" i="156" s="1"/>
  <c r="Q23" i="157"/>
  <c r="Q50" i="157" s="1"/>
  <c r="Q23" i="158"/>
  <c r="Q50" i="158" s="1"/>
  <c r="Q23" i="155"/>
  <c r="Q50" i="155" s="1"/>
  <c r="Q23" i="156"/>
  <c r="Q50" i="156" s="1"/>
  <c r="G15" i="155"/>
  <c r="G42" i="155" s="1"/>
  <c r="G15" i="156"/>
  <c r="G42" i="156" s="1"/>
  <c r="G15" i="158"/>
  <c r="G42" i="158" s="1"/>
  <c r="G15" i="157"/>
  <c r="G42" i="157" s="1"/>
  <c r="F23" i="144"/>
  <c r="F50" i="144" s="1"/>
  <c r="F23" i="106"/>
  <c r="F50" i="106" s="1"/>
  <c r="F23" i="145"/>
  <c r="F50" i="145" s="1"/>
  <c r="F23" i="143"/>
  <c r="F50" i="143" s="1"/>
  <c r="G27" i="144"/>
  <c r="G54" i="144" s="1"/>
  <c r="G27" i="145"/>
  <c r="G54" i="145" s="1"/>
  <c r="G27" i="143"/>
  <c r="G54" i="143" s="1"/>
  <c r="G27" i="106"/>
  <c r="G54" i="106" s="1"/>
  <c r="K25" i="144"/>
  <c r="K52" i="144" s="1"/>
  <c r="K25" i="145"/>
  <c r="K52" i="145" s="1"/>
  <c r="K25" i="143"/>
  <c r="K52" i="143" s="1"/>
  <c r="K25" i="106"/>
  <c r="K52" i="106" s="1"/>
  <c r="D29" i="143"/>
  <c r="D56" i="143" s="1"/>
  <c r="D29" i="144"/>
  <c r="D56" i="144" s="1"/>
  <c r="D29" i="106"/>
  <c r="D56" i="106" s="1"/>
  <c r="D29" i="145"/>
  <c r="D56" i="145" s="1"/>
  <c r="N25" i="158"/>
  <c r="N52" i="158" s="1"/>
  <c r="N25" i="157"/>
  <c r="N52" i="157" s="1"/>
  <c r="N25" i="156"/>
  <c r="N52" i="156" s="1"/>
  <c r="N25" i="155"/>
  <c r="N52" i="155" s="1"/>
  <c r="H15" i="156"/>
  <c r="H42" i="156" s="1"/>
  <c r="H15" i="158"/>
  <c r="H42" i="158" s="1"/>
  <c r="H15" i="157"/>
  <c r="H42" i="157" s="1"/>
  <c r="H15" i="155"/>
  <c r="H42" i="155" s="1"/>
  <c r="M23" i="156"/>
  <c r="M50" i="156" s="1"/>
  <c r="M23" i="155"/>
  <c r="M50" i="155" s="1"/>
  <c r="M23" i="158"/>
  <c r="M50" i="158" s="1"/>
  <c r="M23" i="157"/>
  <c r="M50" i="157" s="1"/>
  <c r="L23" i="106"/>
  <c r="L50" i="106" s="1"/>
  <c r="L23" i="144"/>
  <c r="L50" i="144" s="1"/>
  <c r="L23" i="145"/>
  <c r="L50" i="145" s="1"/>
  <c r="L23" i="143"/>
  <c r="L50" i="143" s="1"/>
  <c r="K29" i="144"/>
  <c r="K56" i="144" s="1"/>
  <c r="K29" i="145"/>
  <c r="K56" i="145" s="1"/>
  <c r="K29" i="106"/>
  <c r="K56" i="106" s="1"/>
  <c r="K29" i="143"/>
  <c r="K56" i="143" s="1"/>
  <c r="C21" i="106"/>
  <c r="C48" i="106" s="1"/>
  <c r="C21" i="144"/>
  <c r="C48" i="144" s="1"/>
  <c r="C21" i="145"/>
  <c r="C48" i="145" s="1"/>
  <c r="C21" i="143"/>
  <c r="C48" i="143" s="1"/>
  <c r="E27" i="155"/>
  <c r="E54" i="155" s="1"/>
  <c r="E27" i="158"/>
  <c r="E54" i="158" s="1"/>
  <c r="E27" i="156"/>
  <c r="E54" i="156" s="1"/>
  <c r="E27" i="157"/>
  <c r="E54" i="157" s="1"/>
  <c r="K18" i="157"/>
  <c r="K45" i="157" s="1"/>
  <c r="K18" i="155"/>
  <c r="K45" i="155" s="1"/>
  <c r="K18" i="156"/>
  <c r="K45" i="156" s="1"/>
  <c r="K18" i="158"/>
  <c r="K45" i="158" s="1"/>
  <c r="E12" i="155"/>
  <c r="E39" i="155" s="1"/>
  <c r="E12" i="158"/>
  <c r="E39" i="158" s="1"/>
  <c r="E12" i="156"/>
  <c r="E39" i="156" s="1"/>
  <c r="E12" i="157"/>
  <c r="E39" i="157" s="1"/>
  <c r="L18" i="158"/>
  <c r="L45" i="158" s="1"/>
  <c r="L18" i="155"/>
  <c r="L45" i="155" s="1"/>
  <c r="L18" i="156"/>
  <c r="L45" i="156" s="1"/>
  <c r="L18" i="157"/>
  <c r="L45" i="157" s="1"/>
  <c r="L21" i="156"/>
  <c r="L48" i="156" s="1"/>
  <c r="L21" i="158"/>
  <c r="L48" i="158" s="1"/>
  <c r="L21" i="155"/>
  <c r="L48" i="155" s="1"/>
  <c r="L21" i="157"/>
  <c r="L48" i="157" s="1"/>
  <c r="I18" i="156"/>
  <c r="I45" i="156" s="1"/>
  <c r="I18" i="158"/>
  <c r="I45" i="158" s="1"/>
  <c r="I18" i="157"/>
  <c r="I45" i="157" s="1"/>
  <c r="I18" i="155"/>
  <c r="I45" i="155" s="1"/>
  <c r="R21" i="158"/>
  <c r="R48" i="158" s="1"/>
  <c r="R21" i="156"/>
  <c r="R48" i="156" s="1"/>
  <c r="R21" i="157"/>
  <c r="R48" i="157" s="1"/>
  <c r="R21" i="155"/>
  <c r="R48" i="155" s="1"/>
  <c r="O23" i="157"/>
  <c r="O50" i="157" s="1"/>
  <c r="O23" i="158"/>
  <c r="O50" i="158" s="1"/>
  <c r="O23" i="155"/>
  <c r="O50" i="155" s="1"/>
  <c r="O23" i="156"/>
  <c r="O50" i="156" s="1"/>
  <c r="G25" i="144"/>
  <c r="G52" i="144" s="1"/>
  <c r="G25" i="143"/>
  <c r="G52" i="143" s="1"/>
  <c r="G25" i="106"/>
  <c r="G52" i="106" s="1"/>
  <c r="G25" i="145"/>
  <c r="G52" i="145" s="1"/>
  <c r="R18" i="156"/>
  <c r="R45" i="156" s="1"/>
  <c r="R18" i="155"/>
  <c r="R45" i="155" s="1"/>
  <c r="R18" i="157"/>
  <c r="R45" i="157" s="1"/>
  <c r="R18" i="158"/>
  <c r="R45" i="158" s="1"/>
  <c r="J12" i="143"/>
  <c r="J39" i="143" s="1"/>
  <c r="J12" i="106"/>
  <c r="J39" i="106" s="1"/>
  <c r="J12" i="144"/>
  <c r="J39" i="144" s="1"/>
  <c r="J12" i="145"/>
  <c r="J39" i="145" s="1"/>
  <c r="D21" i="106"/>
  <c r="D48" i="106" s="1"/>
  <c r="D21" i="144"/>
  <c r="D48" i="144" s="1"/>
  <c r="D21" i="145"/>
  <c r="D48" i="145" s="1"/>
  <c r="D21" i="143"/>
  <c r="D48" i="143" s="1"/>
  <c r="H18" i="145"/>
  <c r="H45" i="145" s="1"/>
  <c r="H18" i="144"/>
  <c r="H45" i="144" s="1"/>
  <c r="H18" i="106"/>
  <c r="H45" i="106" s="1"/>
  <c r="H18" i="143"/>
  <c r="H45" i="143" s="1"/>
  <c r="O29" i="155"/>
  <c r="O56" i="155" s="1"/>
  <c r="O29" i="156"/>
  <c r="O56" i="156" s="1"/>
  <c r="O29" i="158"/>
  <c r="O56" i="158" s="1"/>
  <c r="O29" i="157"/>
  <c r="O56" i="157" s="1"/>
  <c r="L23" i="156"/>
  <c r="L50" i="156" s="1"/>
  <c r="L23" i="155"/>
  <c r="L50" i="155" s="1"/>
  <c r="L23" i="158"/>
  <c r="L50" i="158" s="1"/>
  <c r="L23" i="157"/>
  <c r="L50" i="157" s="1"/>
  <c r="J23" i="155"/>
  <c r="J50" i="155" s="1"/>
  <c r="J23" i="156"/>
  <c r="J50" i="156" s="1"/>
  <c r="J23" i="158"/>
  <c r="J50" i="158" s="1"/>
  <c r="J23" i="157"/>
  <c r="J50" i="157" s="1"/>
  <c r="F18" i="143"/>
  <c r="F45" i="143" s="1"/>
  <c r="F18" i="106"/>
  <c r="F45" i="106" s="1"/>
  <c r="F18" i="144"/>
  <c r="F45" i="144" s="1"/>
  <c r="F18" i="145"/>
  <c r="F45" i="145" s="1"/>
  <c r="F29" i="143"/>
  <c r="F56" i="143" s="1"/>
  <c r="F29" i="144"/>
  <c r="F56" i="144" s="1"/>
  <c r="F29" i="145"/>
  <c r="F56" i="145" s="1"/>
  <c r="F29" i="106"/>
  <c r="F56" i="106" s="1"/>
  <c r="I12" i="155"/>
  <c r="I39" i="155" s="1"/>
  <c r="I12" i="157"/>
  <c r="I39" i="157" s="1"/>
  <c r="I12" i="156"/>
  <c r="I39" i="156" s="1"/>
  <c r="I12" i="158"/>
  <c r="I39" i="158" s="1"/>
  <c r="F12" i="144"/>
  <c r="F39" i="144" s="1"/>
  <c r="F12" i="143"/>
  <c r="F39" i="143" s="1"/>
  <c r="F12" i="106"/>
  <c r="F39" i="106" s="1"/>
  <c r="F12" i="145"/>
  <c r="F39" i="145" s="1"/>
  <c r="G12" i="144"/>
  <c r="G39" i="144" s="1"/>
  <c r="G12" i="143"/>
  <c r="G39" i="143" s="1"/>
  <c r="G12" i="106"/>
  <c r="G39" i="106" s="1"/>
  <c r="G12" i="145"/>
  <c r="G39" i="145" s="1"/>
  <c r="C23" i="144"/>
  <c r="C50" i="144" s="1"/>
  <c r="C23" i="106"/>
  <c r="C50" i="106" s="1"/>
  <c r="C23" i="143"/>
  <c r="C50" i="143" s="1"/>
  <c r="C23" i="145"/>
  <c r="C50" i="145" s="1"/>
  <c r="Q27" i="156"/>
  <c r="Q54" i="156" s="1"/>
  <c r="Q27" i="158"/>
  <c r="Q54" i="158" s="1"/>
  <c r="Q27" i="155"/>
  <c r="Q54" i="155" s="1"/>
  <c r="Q27" i="157"/>
  <c r="Q54" i="157" s="1"/>
  <c r="C25" i="145"/>
  <c r="C52" i="145" s="1"/>
  <c r="C25" i="143"/>
  <c r="C52" i="143" s="1"/>
  <c r="C25" i="106"/>
  <c r="C52" i="106" s="1"/>
  <c r="C25" i="144"/>
  <c r="C52" i="144" s="1"/>
  <c r="Q29" i="155"/>
  <c r="Q56" i="155" s="1"/>
  <c r="Q29" i="157"/>
  <c r="Q56" i="157" s="1"/>
  <c r="Q29" i="156"/>
  <c r="Q56" i="156" s="1"/>
  <c r="Q29" i="158"/>
  <c r="Q56" i="158" s="1"/>
  <c r="D15" i="156"/>
  <c r="D42" i="156" s="1"/>
  <c r="D15" i="158"/>
  <c r="D42" i="158" s="1"/>
  <c r="D15" i="155"/>
  <c r="D42" i="155" s="1"/>
  <c r="D15" i="157"/>
  <c r="D42" i="157" s="1"/>
  <c r="F21" i="145"/>
  <c r="F48" i="145" s="1"/>
  <c r="F21" i="106"/>
  <c r="F48" i="106" s="1"/>
  <c r="F21" i="143"/>
  <c r="F48" i="143" s="1"/>
  <c r="F21" i="144"/>
  <c r="F48" i="144" s="1"/>
  <c r="B15" i="145"/>
  <c r="B42" i="145" s="1"/>
  <c r="B15" i="106"/>
  <c r="B42" i="106" s="1"/>
  <c r="B15" i="144"/>
  <c r="B42" i="144" s="1"/>
  <c r="B15" i="143"/>
  <c r="B42" i="143" s="1"/>
  <c r="E15" i="157"/>
  <c r="E42" i="157" s="1"/>
  <c r="E15" i="158"/>
  <c r="E42" i="158" s="1"/>
  <c r="E15" i="155"/>
  <c r="E42" i="155" s="1"/>
  <c r="E15" i="156"/>
  <c r="E42" i="156" s="1"/>
  <c r="F15" i="156"/>
  <c r="F42" i="156" s="1"/>
  <c r="F15" i="158"/>
  <c r="F42" i="158" s="1"/>
  <c r="F15" i="157"/>
  <c r="F42" i="157" s="1"/>
  <c r="F15" i="155"/>
  <c r="F42" i="155" s="1"/>
  <c r="J15" i="157"/>
  <c r="J42" i="157" s="1"/>
  <c r="J15" i="156"/>
  <c r="J42" i="156" s="1"/>
  <c r="J15" i="155"/>
  <c r="J42" i="155" s="1"/>
  <c r="J15" i="158"/>
  <c r="J42" i="158" s="1"/>
  <c r="K12" i="106"/>
  <c r="K39" i="106" s="1"/>
  <c r="K12" i="145"/>
  <c r="K39" i="145" s="1"/>
  <c r="K12" i="144"/>
  <c r="K39" i="144" s="1"/>
  <c r="K12" i="143"/>
  <c r="K39" i="143" s="1"/>
  <c r="H18" i="157"/>
  <c r="H45" i="157" s="1"/>
  <c r="H18" i="156"/>
  <c r="H45" i="156" s="1"/>
  <c r="H18" i="158"/>
  <c r="H45" i="158" s="1"/>
  <c r="H18" i="155"/>
  <c r="H45" i="155" s="1"/>
  <c r="F25" i="144"/>
  <c r="F52" i="144" s="1"/>
  <c r="F25" i="106"/>
  <c r="F52" i="106" s="1"/>
  <c r="F25" i="145"/>
  <c r="F52" i="145" s="1"/>
  <c r="F25" i="143"/>
  <c r="F52" i="143" s="1"/>
  <c r="R23" i="155"/>
  <c r="R50" i="155" s="1"/>
  <c r="R23" i="157"/>
  <c r="R50" i="157" s="1"/>
  <c r="R23" i="158"/>
  <c r="R50" i="158" s="1"/>
  <c r="R23" i="156"/>
  <c r="R50" i="156" s="1"/>
  <c r="C25" i="156"/>
  <c r="C52" i="156" s="1"/>
  <c r="C25" i="155"/>
  <c r="C52" i="155" s="1"/>
  <c r="C25" i="157"/>
  <c r="C52" i="157" s="1"/>
  <c r="C25" i="158"/>
  <c r="C52" i="158" s="1"/>
  <c r="P21" i="157"/>
  <c r="P48" i="157" s="1"/>
  <c r="P21" i="158"/>
  <c r="P48" i="158" s="1"/>
  <c r="P21" i="155"/>
  <c r="P48" i="155" s="1"/>
  <c r="P21" i="156"/>
  <c r="P48" i="156" s="1"/>
  <c r="O15" i="155"/>
  <c r="O42" i="155" s="1"/>
  <c r="O15" i="158"/>
  <c r="O42" i="158" s="1"/>
  <c r="O15" i="156"/>
  <c r="O42" i="156" s="1"/>
  <c r="O15" i="157"/>
  <c r="O42" i="157" s="1"/>
  <c r="F18" i="156"/>
  <c r="F45" i="156" s="1"/>
  <c r="F18" i="158"/>
  <c r="F45" i="158" s="1"/>
  <c r="F18" i="155"/>
  <c r="F45" i="155" s="1"/>
  <c r="F18" i="157"/>
  <c r="F45" i="157" s="1"/>
  <c r="K27" i="156"/>
  <c r="K54" i="156" s="1"/>
  <c r="K27" i="155"/>
  <c r="K54" i="155" s="1"/>
  <c r="K27" i="157"/>
  <c r="K54" i="157" s="1"/>
  <c r="K27" i="158"/>
  <c r="K54" i="158" s="1"/>
  <c r="I27" i="145"/>
  <c r="I54" i="145" s="1"/>
  <c r="I27" i="143"/>
  <c r="I54" i="143" s="1"/>
  <c r="I27" i="144"/>
  <c r="I54" i="144" s="1"/>
  <c r="I27" i="106"/>
  <c r="I54" i="106" s="1"/>
  <c r="E23" i="143"/>
  <c r="E50" i="143" s="1"/>
  <c r="E23" i="106"/>
  <c r="E50" i="106" s="1"/>
  <c r="E23" i="144"/>
  <c r="E50" i="144" s="1"/>
  <c r="E23" i="145"/>
  <c r="E50" i="145" s="1"/>
  <c r="J29" i="145"/>
  <c r="J56" i="145" s="1"/>
  <c r="J29" i="144"/>
  <c r="J56" i="144" s="1"/>
  <c r="J29" i="106"/>
  <c r="J56" i="106" s="1"/>
  <c r="J29" i="143"/>
  <c r="J56" i="143" s="1"/>
  <c r="I29" i="144"/>
  <c r="I56" i="144" s="1"/>
  <c r="I29" i="145"/>
  <c r="I56" i="145" s="1"/>
  <c r="I29" i="143"/>
  <c r="I56" i="143" s="1"/>
  <c r="I29" i="106"/>
  <c r="I56" i="106" s="1"/>
  <c r="E29" i="156"/>
  <c r="E56" i="156" s="1"/>
  <c r="E29" i="158"/>
  <c r="E56" i="158" s="1"/>
  <c r="E29" i="157"/>
  <c r="E56" i="157" s="1"/>
  <c r="E29" i="155"/>
  <c r="E56" i="155" s="1"/>
  <c r="M25" i="158"/>
  <c r="M52" i="158" s="1"/>
  <c r="M25" i="156"/>
  <c r="M52" i="156" s="1"/>
  <c r="M25" i="155"/>
  <c r="M52" i="155" s="1"/>
  <c r="M25" i="157"/>
  <c r="M52" i="157" s="1"/>
  <c r="D23" i="155"/>
  <c r="D50" i="155" s="1"/>
  <c r="D23" i="157"/>
  <c r="D50" i="157" s="1"/>
  <c r="D23" i="156"/>
  <c r="D50" i="156" s="1"/>
  <c r="D23" i="158"/>
  <c r="D50" i="158" s="1"/>
  <c r="D23" i="106"/>
  <c r="D50" i="106" s="1"/>
  <c r="D23" i="143"/>
  <c r="D50" i="143" s="1"/>
  <c r="D23" i="145"/>
  <c r="D50" i="145" s="1"/>
  <c r="D23" i="144"/>
  <c r="D50" i="144" s="1"/>
  <c r="D27" i="106"/>
  <c r="D54" i="106" s="1"/>
  <c r="D27" i="144"/>
  <c r="D54" i="144" s="1"/>
  <c r="D27" i="145"/>
  <c r="D54" i="145" s="1"/>
  <c r="D27" i="143"/>
  <c r="D54" i="143" s="1"/>
  <c r="O25" i="156"/>
  <c r="O52" i="156" s="1"/>
  <c r="O25" i="158"/>
  <c r="O52" i="158" s="1"/>
  <c r="O25" i="157"/>
  <c r="O52" i="157" s="1"/>
  <c r="O25" i="155"/>
  <c r="O52" i="155" s="1"/>
  <c r="O27" i="157"/>
  <c r="O54" i="157" s="1"/>
  <c r="O27" i="158"/>
  <c r="O54" i="158" s="1"/>
  <c r="O27" i="155"/>
  <c r="O54" i="155" s="1"/>
  <c r="O27" i="156"/>
  <c r="O54" i="156" s="1"/>
  <c r="E15" i="144"/>
  <c r="E42" i="144" s="1"/>
  <c r="E15" i="143"/>
  <c r="E42" i="143" s="1"/>
  <c r="E15" i="145"/>
  <c r="E42" i="145" s="1"/>
  <c r="E15" i="106"/>
  <c r="E42" i="106" s="1"/>
  <c r="J25" i="143"/>
  <c r="J52" i="143" s="1"/>
  <c r="J25" i="106"/>
  <c r="J52" i="106" s="1"/>
  <c r="J25" i="144"/>
  <c r="J52" i="144" s="1"/>
  <c r="J25" i="145"/>
  <c r="J52" i="145" s="1"/>
  <c r="D27" i="158"/>
  <c r="D54" i="158" s="1"/>
  <c r="D27" i="155"/>
  <c r="D54" i="155" s="1"/>
  <c r="D27" i="156"/>
  <c r="D54" i="156" s="1"/>
  <c r="D27" i="157"/>
  <c r="D54" i="157" s="1"/>
  <c r="J25" i="156"/>
  <c r="J52" i="156" s="1"/>
  <c r="J25" i="158"/>
  <c r="J52" i="158" s="1"/>
  <c r="J25" i="155"/>
  <c r="J52" i="155" s="1"/>
  <c r="J25" i="157"/>
  <c r="J52" i="157" s="1"/>
  <c r="F27" i="156"/>
  <c r="F54" i="156" s="1"/>
  <c r="F27" i="158"/>
  <c r="F54" i="158" s="1"/>
  <c r="F27" i="155"/>
  <c r="F54" i="155" s="1"/>
  <c r="F27" i="157"/>
  <c r="F54" i="157" s="1"/>
  <c r="J21" i="155"/>
  <c r="J48" i="155" s="1"/>
  <c r="J21" i="156"/>
  <c r="J48" i="156" s="1"/>
  <c r="J21" i="158"/>
  <c r="J48" i="158" s="1"/>
  <c r="J21" i="157"/>
  <c r="J48" i="157" s="1"/>
  <c r="L27" i="158"/>
  <c r="L54" i="158" s="1"/>
  <c r="L27" i="157"/>
  <c r="L54" i="157" s="1"/>
  <c r="L27" i="155"/>
  <c r="L54" i="155" s="1"/>
  <c r="L27" i="156"/>
  <c r="L54" i="156" s="1"/>
  <c r="Q18" i="155"/>
  <c r="Q45" i="155" s="1"/>
  <c r="Q18" i="156"/>
  <c r="Q45" i="156" s="1"/>
  <c r="Q18" i="157"/>
  <c r="Q45" i="157" s="1"/>
  <c r="Q18" i="158"/>
  <c r="Q45" i="158" s="1"/>
  <c r="P25" i="155"/>
  <c r="P52" i="155" s="1"/>
  <c r="P25" i="156"/>
  <c r="P52" i="156" s="1"/>
  <c r="P25" i="157"/>
  <c r="P52" i="157" s="1"/>
  <c r="P25" i="158"/>
  <c r="P52" i="158" s="1"/>
  <c r="J29" i="157"/>
  <c r="J56" i="157" s="1"/>
  <c r="J29" i="158"/>
  <c r="J56" i="158" s="1"/>
  <c r="J29" i="155"/>
  <c r="J56" i="155" s="1"/>
  <c r="J29" i="156"/>
  <c r="J56" i="156" s="1"/>
  <c r="H21" i="157"/>
  <c r="H48" i="157" s="1"/>
  <c r="H21" i="156"/>
  <c r="H48" i="156" s="1"/>
  <c r="H21" i="158"/>
  <c r="H48" i="158" s="1"/>
  <c r="H21" i="155"/>
  <c r="H48" i="155" s="1"/>
  <c r="D12" i="157"/>
  <c r="D39" i="157" s="1"/>
  <c r="D12" i="158"/>
  <c r="D39" i="158" s="1"/>
  <c r="D12" i="156"/>
  <c r="D39" i="156" s="1"/>
  <c r="D12" i="155"/>
  <c r="D39" i="155" s="1"/>
  <c r="F27" i="106"/>
  <c r="F54" i="106" s="1"/>
  <c r="F27" i="145"/>
  <c r="F54" i="145" s="1"/>
  <c r="F27" i="143"/>
  <c r="F54" i="143" s="1"/>
  <c r="F27" i="144"/>
  <c r="F54" i="144" s="1"/>
  <c r="H25" i="157"/>
  <c r="H52" i="157" s="1"/>
  <c r="H25" i="155"/>
  <c r="H52" i="155" s="1"/>
  <c r="H25" i="158"/>
  <c r="H52" i="158" s="1"/>
  <c r="H25" i="156"/>
  <c r="H52" i="156" s="1"/>
  <c r="H23" i="158"/>
  <c r="H50" i="158" s="1"/>
  <c r="H23" i="157"/>
  <c r="H50" i="157" s="1"/>
  <c r="H23" i="155"/>
  <c r="H50" i="155" s="1"/>
  <c r="H23" i="156"/>
  <c r="H50" i="156" s="1"/>
  <c r="E29" i="106"/>
  <c r="E56" i="106" s="1"/>
  <c r="E29" i="143"/>
  <c r="E56" i="143" s="1"/>
  <c r="E29" i="145"/>
  <c r="E56" i="145" s="1"/>
  <c r="E29" i="144"/>
  <c r="E56" i="144" s="1"/>
  <c r="M29" i="156"/>
  <c r="M56" i="156" s="1"/>
  <c r="M29" i="158"/>
  <c r="M56" i="158" s="1"/>
  <c r="M29" i="157"/>
  <c r="M56" i="157" s="1"/>
  <c r="M29" i="155"/>
  <c r="M56" i="155" s="1"/>
  <c r="M27" i="155"/>
  <c r="M54" i="155" s="1"/>
  <c r="M27" i="157"/>
  <c r="M54" i="157" s="1"/>
  <c r="M27" i="156"/>
  <c r="M54" i="156" s="1"/>
  <c r="M27" i="158"/>
  <c r="M54" i="158" s="1"/>
  <c r="C27" i="158"/>
  <c r="C54" i="158" s="1"/>
  <c r="C27" i="157"/>
  <c r="C54" i="157" s="1"/>
  <c r="C27" i="155"/>
  <c r="C54" i="155" s="1"/>
  <c r="C27" i="156"/>
  <c r="C54" i="156" s="1"/>
  <c r="N18" i="156"/>
  <c r="N45" i="156" s="1"/>
  <c r="N18" i="158"/>
  <c r="N45" i="158" s="1"/>
  <c r="N18" i="155"/>
  <c r="N45" i="155" s="1"/>
  <c r="N18" i="157"/>
  <c r="N45" i="157" s="1"/>
  <c r="E25" i="106"/>
  <c r="E52" i="106" s="1"/>
  <c r="E25" i="145"/>
  <c r="E52" i="145" s="1"/>
  <c r="E25" i="144"/>
  <c r="E52" i="144" s="1"/>
  <c r="E25" i="143"/>
  <c r="E52" i="143" s="1"/>
  <c r="J18" i="156"/>
  <c r="J45" i="156" s="1"/>
  <c r="J18" i="158"/>
  <c r="J45" i="158" s="1"/>
  <c r="J18" i="157"/>
  <c r="J45" i="157" s="1"/>
  <c r="J18" i="155"/>
  <c r="J45" i="155" s="1"/>
  <c r="N21" i="157"/>
  <c r="N48" i="157" s="1"/>
  <c r="N21" i="156"/>
  <c r="N48" i="156" s="1"/>
  <c r="N21" i="155"/>
  <c r="N48" i="155" s="1"/>
  <c r="N21" i="158"/>
  <c r="N48" i="158" s="1"/>
  <c r="E12" i="106"/>
  <c r="E39" i="106" s="1"/>
  <c r="E12" i="145"/>
  <c r="E39" i="145" s="1"/>
  <c r="E12" i="144"/>
  <c r="E39" i="144" s="1"/>
  <c r="E12" i="143"/>
  <c r="E39" i="143" s="1"/>
  <c r="B27" i="143"/>
  <c r="B54" i="143" s="1"/>
  <c r="B27" i="144"/>
  <c r="B54" i="144" s="1"/>
  <c r="B27" i="145"/>
  <c r="B54" i="145" s="1"/>
  <c r="B27" i="106"/>
  <c r="B54" i="106" s="1"/>
  <c r="P15" i="156"/>
  <c r="P42" i="156" s="1"/>
  <c r="P15" i="158"/>
  <c r="P42" i="158" s="1"/>
  <c r="P15" i="155"/>
  <c r="P42" i="155" s="1"/>
  <c r="P15" i="157"/>
  <c r="P42" i="157" s="1"/>
  <c r="G23" i="158"/>
  <c r="G50" i="158" s="1"/>
  <c r="G23" i="157"/>
  <c r="G50" i="157" s="1"/>
  <c r="G23" i="155"/>
  <c r="G50" i="155" s="1"/>
  <c r="G23" i="156"/>
  <c r="G50" i="156" s="1"/>
  <c r="G12" i="158"/>
  <c r="G39" i="158" s="1"/>
  <c r="G12" i="155"/>
  <c r="G39" i="155" s="1"/>
  <c r="G12" i="156"/>
  <c r="G39" i="156" s="1"/>
  <c r="G12" i="157"/>
  <c r="G39" i="157" s="1"/>
  <c r="R12" i="156"/>
  <c r="R39" i="156" s="1"/>
  <c r="R12" i="158"/>
  <c r="R39" i="158" s="1"/>
  <c r="R12" i="155"/>
  <c r="R39" i="155" s="1"/>
  <c r="R12" i="157"/>
  <c r="R39" i="157" s="1"/>
  <c r="F25" i="156"/>
  <c r="F52" i="156" s="1"/>
  <c r="F25" i="155"/>
  <c r="F52" i="155" s="1"/>
  <c r="F25" i="158"/>
  <c r="F52" i="158" s="1"/>
  <c r="F25" i="157"/>
  <c r="F52" i="157" s="1"/>
  <c r="D12" i="145"/>
  <c r="D39" i="145" s="1"/>
  <c r="D12" i="106"/>
  <c r="D39" i="106" s="1"/>
  <c r="D12" i="144"/>
  <c r="D39" i="144" s="1"/>
  <c r="D12" i="143"/>
  <c r="D39" i="143" s="1"/>
  <c r="C29" i="155"/>
  <c r="C56" i="155" s="1"/>
  <c r="C29" i="156"/>
  <c r="C56" i="156" s="1"/>
  <c r="C29" i="157"/>
  <c r="C56" i="157" s="1"/>
  <c r="C29" i="158"/>
  <c r="C56" i="158" s="1"/>
  <c r="L21" i="144"/>
  <c r="L48" i="144" s="1"/>
  <c r="L21" i="145"/>
  <c r="L48" i="145" s="1"/>
  <c r="L21" i="143"/>
  <c r="L48" i="143" s="1"/>
  <c r="L21" i="106"/>
  <c r="L48" i="106" s="1"/>
  <c r="K23" i="145"/>
  <c r="K50" i="145" s="1"/>
  <c r="K23" i="144"/>
  <c r="K50" i="144" s="1"/>
  <c r="K23" i="143"/>
  <c r="K50" i="143" s="1"/>
  <c r="K23" i="106"/>
  <c r="K50" i="106" s="1"/>
  <c r="D25" i="157"/>
  <c r="D52" i="157" s="1"/>
  <c r="D25" i="156"/>
  <c r="D52" i="156" s="1"/>
  <c r="D25" i="155"/>
  <c r="D52" i="155" s="1"/>
  <c r="D25" i="158"/>
  <c r="D52" i="158" s="1"/>
  <c r="J27" i="144"/>
  <c r="J54" i="144" s="1"/>
  <c r="J27" i="106"/>
  <c r="J54" i="106" s="1"/>
  <c r="J27" i="145"/>
  <c r="J54" i="145" s="1"/>
  <c r="J27" i="143"/>
  <c r="J54" i="143" s="1"/>
  <c r="I25" i="143"/>
  <c r="I52" i="143" s="1"/>
  <c r="I25" i="145"/>
  <c r="I52" i="145" s="1"/>
  <c r="I25" i="144"/>
  <c r="I52" i="144" s="1"/>
  <c r="I25" i="106"/>
  <c r="I52" i="106" s="1"/>
  <c r="G18" i="155"/>
  <c r="G45" i="155" s="1"/>
  <c r="G18" i="157"/>
  <c r="G45" i="157" s="1"/>
  <c r="G18" i="156"/>
  <c r="G45" i="156" s="1"/>
  <c r="G18" i="158"/>
  <c r="G45" i="158" s="1"/>
  <c r="E18" i="155"/>
  <c r="E45" i="155" s="1"/>
  <c r="E18" i="157"/>
  <c r="E45" i="157" s="1"/>
  <c r="E18" i="158"/>
  <c r="E45" i="158" s="1"/>
  <c r="E18" i="156"/>
  <c r="E45" i="156" s="1"/>
  <c r="R29" i="157"/>
  <c r="R56" i="157" s="1"/>
  <c r="R29" i="158"/>
  <c r="R56" i="158" s="1"/>
  <c r="R29" i="155"/>
  <c r="R56" i="155" s="1"/>
  <c r="R29" i="156"/>
  <c r="R56" i="156" s="1"/>
  <c r="E21" i="156"/>
  <c r="E48" i="156" s="1"/>
  <c r="E21" i="157"/>
  <c r="E48" i="157" s="1"/>
  <c r="E21" i="158"/>
  <c r="E48" i="158" s="1"/>
  <c r="E21" i="155"/>
  <c r="E48" i="155" s="1"/>
  <c r="O12" i="155"/>
  <c r="O39" i="155" s="1"/>
  <c r="O12" i="157"/>
  <c r="O39" i="157" s="1"/>
  <c r="O12" i="158"/>
  <c r="O39" i="158" s="1"/>
  <c r="O12" i="156"/>
  <c r="O39" i="156" s="1"/>
  <c r="E27" i="106"/>
  <c r="E54" i="106" s="1"/>
  <c r="E27" i="144"/>
  <c r="E54" i="144" s="1"/>
  <c r="E27" i="145"/>
  <c r="E54" i="145" s="1"/>
  <c r="E27" i="143"/>
  <c r="E54" i="143" s="1"/>
  <c r="L25" i="157"/>
  <c r="L52" i="157" s="1"/>
  <c r="L25" i="158"/>
  <c r="L52" i="158" s="1"/>
  <c r="L25" i="155"/>
  <c r="L52" i="155" s="1"/>
  <c r="L25" i="156"/>
  <c r="L52" i="156" s="1"/>
  <c r="L15" i="143"/>
  <c r="L42" i="143" s="1"/>
  <c r="L15" i="106"/>
  <c r="L42" i="106" s="1"/>
  <c r="L15" i="145"/>
  <c r="L42" i="145" s="1"/>
  <c r="L15" i="144"/>
  <c r="L42" i="144" s="1"/>
  <c r="G29" i="106"/>
  <c r="G56" i="106" s="1"/>
  <c r="G29" i="144"/>
  <c r="G56" i="144" s="1"/>
  <c r="G29" i="145"/>
  <c r="G56" i="145" s="1"/>
  <c r="G29" i="143"/>
  <c r="G56" i="143" s="1"/>
  <c r="K27" i="143"/>
  <c r="K54" i="143" s="1"/>
  <c r="K27" i="144"/>
  <c r="K54" i="144" s="1"/>
  <c r="K27" i="145"/>
  <c r="K54" i="145" s="1"/>
  <c r="K27" i="106"/>
  <c r="K54" i="106" s="1"/>
  <c r="K29" i="157"/>
  <c r="K56" i="157" s="1"/>
  <c r="K29" i="156"/>
  <c r="K56" i="156" s="1"/>
  <c r="K29" i="158"/>
  <c r="K56" i="158" s="1"/>
  <c r="K29" i="155"/>
  <c r="K56" i="155" s="1"/>
  <c r="G18" i="144"/>
  <c r="G45" i="144" s="1"/>
  <c r="G18" i="145"/>
  <c r="G45" i="145" s="1"/>
  <c r="G18" i="106"/>
  <c r="G45" i="106" s="1"/>
  <c r="G18" i="143"/>
  <c r="G45" i="143" s="1"/>
  <c r="D29" i="156"/>
  <c r="D56" i="156" s="1"/>
  <c r="D29" i="157"/>
  <c r="D56" i="157" s="1"/>
  <c r="D29" i="155"/>
  <c r="D56" i="155" s="1"/>
  <c r="D29" i="158"/>
  <c r="D56" i="158" s="1"/>
  <c r="E25" i="158"/>
  <c r="E52" i="158" s="1"/>
  <c r="E25" i="157"/>
  <c r="E52" i="157" s="1"/>
  <c r="E25" i="156"/>
  <c r="E52" i="156" s="1"/>
  <c r="E25" i="155"/>
  <c r="E52" i="155" s="1"/>
  <c r="C29" i="143"/>
  <c r="C56" i="143" s="1"/>
  <c r="C29" i="106"/>
  <c r="C56" i="106" s="1"/>
  <c r="C29" i="144"/>
  <c r="C56" i="144" s="1"/>
  <c r="C29" i="145"/>
  <c r="C56" i="145" s="1"/>
  <c r="F21" i="157"/>
  <c r="F48" i="157" s="1"/>
  <c r="F21" i="158"/>
  <c r="F48" i="158" s="1"/>
  <c r="F21" i="155"/>
  <c r="F48" i="155" s="1"/>
  <c r="F21" i="156"/>
  <c r="F48" i="156" s="1"/>
  <c r="O18" i="158"/>
  <c r="O45" i="158" s="1"/>
  <c r="O18" i="156"/>
  <c r="O45" i="156" s="1"/>
  <c r="O18" i="155"/>
  <c r="O45" i="155" s="1"/>
  <c r="O18" i="157"/>
  <c r="O45" i="157" s="1"/>
  <c r="F15" i="144"/>
  <c r="F42" i="144" s="1"/>
  <c r="F15" i="145"/>
  <c r="F42" i="145" s="1"/>
  <c r="F15" i="143"/>
  <c r="F42" i="143" s="1"/>
  <c r="F15" i="106"/>
  <c r="F42" i="106" s="1"/>
  <c r="B23" i="145"/>
  <c r="B50" i="145" s="1"/>
  <c r="B23" i="144"/>
  <c r="B50" i="144" s="1"/>
  <c r="B23" i="143"/>
  <c r="B50" i="143" s="1"/>
  <c r="B23" i="106"/>
  <c r="B50" i="106" s="1"/>
  <c r="R25" i="156"/>
  <c r="R52" i="156" s="1"/>
  <c r="R25" i="158"/>
  <c r="R52" i="158" s="1"/>
  <c r="R25" i="157"/>
  <c r="R52" i="157" s="1"/>
  <c r="R25" i="155"/>
  <c r="R52" i="155" s="1"/>
  <c r="K15" i="145"/>
  <c r="K42" i="145" s="1"/>
  <c r="K15" i="144"/>
  <c r="K42" i="144" s="1"/>
  <c r="K15" i="143"/>
  <c r="K42" i="143" s="1"/>
  <c r="K15" i="106"/>
  <c r="K42" i="106" s="1"/>
  <c r="K25" i="158"/>
  <c r="K52" i="158" s="1"/>
  <c r="K25" i="155"/>
  <c r="K52" i="155" s="1"/>
  <c r="K25" i="157"/>
  <c r="K52" i="157" s="1"/>
  <c r="K25" i="156"/>
  <c r="K52" i="156" s="1"/>
  <c r="L27" i="143"/>
  <c r="L54" i="143" s="1"/>
  <c r="L27" i="144"/>
  <c r="L54" i="144" s="1"/>
  <c r="L27" i="145"/>
  <c r="L54" i="145" s="1"/>
  <c r="L27" i="106"/>
  <c r="L54" i="106" s="1"/>
  <c r="C15" i="106"/>
  <c r="C42" i="106" s="1"/>
  <c r="C15" i="145"/>
  <c r="C42" i="145" s="1"/>
  <c r="C15" i="143"/>
  <c r="C42" i="143" s="1"/>
  <c r="C15" i="144"/>
  <c r="C42" i="144" s="1"/>
  <c r="L12" i="106"/>
  <c r="L39" i="106" s="1"/>
  <c r="L12" i="145"/>
  <c r="L39" i="145" s="1"/>
  <c r="L12" i="144"/>
  <c r="L39" i="144" s="1"/>
  <c r="L12" i="143"/>
  <c r="L39" i="143" s="1"/>
  <c r="K21" i="155"/>
  <c r="K48" i="155" s="1"/>
  <c r="K21" i="158"/>
  <c r="K48" i="158" s="1"/>
  <c r="K21" i="156"/>
  <c r="K48" i="156" s="1"/>
  <c r="K21" i="157"/>
  <c r="K48" i="157" s="1"/>
  <c r="K15" i="155"/>
  <c r="K42" i="155" s="1"/>
  <c r="K15" i="157"/>
  <c r="K42" i="157" s="1"/>
  <c r="K15" i="156"/>
  <c r="K42" i="156" s="1"/>
  <c r="K15" i="158"/>
  <c r="K42" i="158" s="1"/>
  <c r="C23" i="156"/>
  <c r="C50" i="156" s="1"/>
  <c r="C23" i="158"/>
  <c r="C50" i="158" s="1"/>
  <c r="C23" i="155"/>
  <c r="C50" i="155" s="1"/>
  <c r="C23" i="157"/>
  <c r="C50" i="157" s="1"/>
  <c r="J27" i="156"/>
  <c r="J54" i="156" s="1"/>
  <c r="J27" i="157"/>
  <c r="J54" i="157" s="1"/>
  <c r="J27" i="155"/>
  <c r="J54" i="155" s="1"/>
  <c r="J27" i="158"/>
  <c r="J54" i="158" s="1"/>
  <c r="B29" i="145"/>
  <c r="B56" i="145" s="1"/>
  <c r="B29" i="106"/>
  <c r="B56" i="106" s="1"/>
  <c r="B29" i="144"/>
  <c r="B56" i="144" s="1"/>
  <c r="B29" i="143"/>
  <c r="B56" i="143" s="1"/>
  <c r="M15" i="156"/>
  <c r="M42" i="156" s="1"/>
  <c r="M15" i="158"/>
  <c r="M42" i="158" s="1"/>
  <c r="M15" i="157"/>
  <c r="M42" i="157" s="1"/>
  <c r="M15" i="155"/>
  <c r="M42" i="155" s="1"/>
  <c r="F29" i="158"/>
  <c r="F56" i="158" s="1"/>
  <c r="F29" i="157"/>
  <c r="F56" i="157" s="1"/>
  <c r="F29" i="155"/>
  <c r="F56" i="155" s="1"/>
  <c r="F29" i="156"/>
  <c r="F56" i="156" s="1"/>
  <c r="L15" i="157"/>
  <c r="L42" i="157" s="1"/>
  <c r="L15" i="158"/>
  <c r="L42" i="158" s="1"/>
  <c r="L15" i="155"/>
  <c r="L42" i="155" s="1"/>
  <c r="L15" i="156"/>
  <c r="L42" i="156" s="1"/>
  <c r="N15" i="157"/>
  <c r="N42" i="157" s="1"/>
  <c r="N15" i="158"/>
  <c r="N42" i="158" s="1"/>
  <c r="N15" i="155"/>
  <c r="N42" i="155" s="1"/>
  <c r="N15" i="156"/>
  <c r="N42" i="156" s="1"/>
  <c r="I18" i="106"/>
  <c r="I45" i="106" s="1"/>
  <c r="I18" i="145"/>
  <c r="I45" i="145" s="1"/>
  <c r="I18" i="144"/>
  <c r="I45" i="144" s="1"/>
  <c r="I18" i="143"/>
  <c r="I45" i="143" s="1"/>
  <c r="E23" i="158"/>
  <c r="E50" i="158" s="1"/>
  <c r="E23" i="155"/>
  <c r="E50" i="155" s="1"/>
  <c r="E23" i="157"/>
  <c r="E50" i="157" s="1"/>
  <c r="E23" i="156"/>
  <c r="E50" i="156" s="1"/>
  <c r="L25" i="145"/>
  <c r="L52" i="145" s="1"/>
  <c r="L25" i="144"/>
  <c r="L52" i="144" s="1"/>
  <c r="L25" i="106"/>
  <c r="L52" i="106" s="1"/>
  <c r="L25" i="143"/>
  <c r="L52" i="143" s="1"/>
  <c r="B25" i="143"/>
  <c r="B52" i="143" s="1"/>
  <c r="B25" i="106"/>
  <c r="B52" i="106" s="1"/>
  <c r="B25" i="145"/>
  <c r="B52" i="145" s="1"/>
  <c r="B25" i="144"/>
  <c r="B52" i="144" s="1"/>
  <c r="M21" i="158"/>
  <c r="M48" i="158" s="1"/>
  <c r="M21" i="155"/>
  <c r="M48" i="155" s="1"/>
  <c r="M21" i="157"/>
  <c r="M48" i="157" s="1"/>
  <c r="M21" i="156"/>
  <c r="M48" i="156" s="1"/>
  <c r="I23" i="143"/>
  <c r="I50" i="143" s="1"/>
  <c r="I23" i="145"/>
  <c r="I50" i="145" s="1"/>
  <c r="I23" i="106"/>
  <c r="I50" i="106" s="1"/>
  <c r="I23" i="144"/>
  <c r="I50" i="144" s="1"/>
  <c r="L18" i="145"/>
  <c r="L45" i="145" s="1"/>
  <c r="L18" i="144"/>
  <c r="L45" i="144" s="1"/>
  <c r="L18" i="143"/>
  <c r="L45" i="143" s="1"/>
  <c r="L18" i="106"/>
  <c r="L45" i="106" s="1"/>
  <c r="E18" i="144"/>
  <c r="E45" i="144" s="1"/>
  <c r="E18" i="145"/>
  <c r="E45" i="145" s="1"/>
  <c r="E18" i="143"/>
  <c r="E45" i="143" s="1"/>
  <c r="E18" i="106"/>
  <c r="E45" i="106" s="1"/>
  <c r="G25" i="155"/>
  <c r="G52" i="155" s="1"/>
  <c r="G25" i="157"/>
  <c r="G52" i="157" s="1"/>
  <c r="G25" i="156"/>
  <c r="G52" i="156" s="1"/>
  <c r="G25" i="158"/>
  <c r="G52" i="158" s="1"/>
  <c r="N12" i="157"/>
  <c r="N39" i="157" s="1"/>
  <c r="N12" i="155"/>
  <c r="N39" i="155" s="1"/>
  <c r="N12" i="156"/>
  <c r="N39" i="156" s="1"/>
  <c r="N12" i="158"/>
  <c r="N39" i="158" s="1"/>
  <c r="L29" i="155"/>
  <c r="L56" i="155" s="1"/>
  <c r="L29" i="156"/>
  <c r="L56" i="156" s="1"/>
  <c r="L29" i="158"/>
  <c r="L56" i="158" s="1"/>
  <c r="L29" i="157"/>
  <c r="L56" i="157" s="1"/>
  <c r="C27" i="143"/>
  <c r="C54" i="143" s="1"/>
  <c r="C27" i="106"/>
  <c r="C54" i="106" s="1"/>
  <c r="C27" i="144"/>
  <c r="C54" i="144" s="1"/>
  <c r="C27" i="145"/>
  <c r="C54" i="145" s="1"/>
  <c r="G21" i="156"/>
  <c r="G48" i="156" s="1"/>
  <c r="G21" i="158"/>
  <c r="G48" i="158" s="1"/>
  <c r="G21" i="157"/>
  <c r="G48" i="157" s="1"/>
  <c r="G21" i="155"/>
  <c r="G48" i="155" s="1"/>
  <c r="R27" i="157"/>
  <c r="R54" i="157" s="1"/>
  <c r="R27" i="158"/>
  <c r="R54" i="158" s="1"/>
  <c r="R27" i="155"/>
  <c r="R54" i="155" s="1"/>
  <c r="R27" i="156"/>
  <c r="R54" i="156" s="1"/>
  <c r="C18" i="157"/>
  <c r="C45" i="157" s="1"/>
  <c r="C18" i="158"/>
  <c r="C45" i="158" s="1"/>
  <c r="C18" i="155"/>
  <c r="C45" i="155" s="1"/>
  <c r="C18" i="156"/>
  <c r="C45" i="156" s="1"/>
  <c r="L29" i="143"/>
  <c r="L56" i="143" s="1"/>
  <c r="L29" i="106"/>
  <c r="L56" i="106" s="1"/>
  <c r="L29" i="144"/>
  <c r="L56" i="144" s="1"/>
  <c r="L29" i="145"/>
  <c r="L56" i="145" s="1"/>
  <c r="I12" i="143"/>
  <c r="I39" i="143" s="1"/>
  <c r="I12" i="144"/>
  <c r="I39" i="144" s="1"/>
  <c r="I12" i="106"/>
  <c r="I39" i="106" s="1"/>
  <c r="I12" i="145"/>
  <c r="I39" i="145" s="1"/>
  <c r="J15" i="145"/>
  <c r="J42" i="145" s="1"/>
  <c r="J15" i="143"/>
  <c r="J42" i="143" s="1"/>
  <c r="J15" i="106"/>
  <c r="J42" i="106" s="1"/>
  <c r="J15" i="144"/>
  <c r="J42" i="144" s="1"/>
  <c r="Q25" i="155"/>
  <c r="Q52" i="155" s="1"/>
  <c r="Q25" i="157"/>
  <c r="Q52" i="157" s="1"/>
  <c r="Q25" i="156"/>
  <c r="Q52" i="156" s="1"/>
  <c r="Q25" i="158"/>
  <c r="Q52" i="158" s="1"/>
  <c r="K23" i="156"/>
  <c r="K50" i="156" s="1"/>
  <c r="K23" i="158"/>
  <c r="K50" i="158" s="1"/>
  <c r="K23" i="155"/>
  <c r="K50" i="155" s="1"/>
  <c r="K23" i="157"/>
  <c r="K50" i="157" s="1"/>
  <c r="F23" i="157"/>
  <c r="F50" i="157" s="1"/>
  <c r="F23" i="158"/>
  <c r="F50" i="158" s="1"/>
  <c r="F23" i="155"/>
  <c r="F50" i="155" s="1"/>
  <c r="F23" i="156"/>
  <c r="F50" i="156" s="1"/>
  <c r="D18" i="145"/>
  <c r="D45" i="145" s="1"/>
  <c r="D18" i="143"/>
  <c r="D45" i="143" s="1"/>
  <c r="D18" i="106"/>
  <c r="D45" i="106" s="1"/>
  <c r="D18" i="144"/>
  <c r="D45" i="144" s="1"/>
  <c r="M12" i="158"/>
  <c r="M39" i="158" s="1"/>
  <c r="M12" i="156"/>
  <c r="M39" i="156" s="1"/>
  <c r="M12" i="155"/>
  <c r="M39" i="155" s="1"/>
  <c r="M12" i="157"/>
  <c r="M39" i="157" s="1"/>
  <c r="E21" i="144"/>
  <c r="E48" i="144" s="1"/>
  <c r="E21" i="145"/>
  <c r="E48" i="145" s="1"/>
  <c r="E21" i="106"/>
  <c r="E48" i="106" s="1"/>
  <c r="E21" i="143"/>
  <c r="E48" i="143" s="1"/>
  <c r="C15" i="156"/>
  <c r="C42" i="156" s="1"/>
  <c r="C15" i="158"/>
  <c r="C42" i="158" s="1"/>
  <c r="C15" i="157"/>
  <c r="C42" i="157" s="1"/>
  <c r="C15" i="155"/>
  <c r="C42" i="155" s="1"/>
  <c r="D18" i="158"/>
  <c r="D45" i="158" s="1"/>
  <c r="D18" i="157"/>
  <c r="D45" i="157" s="1"/>
  <c r="D18" i="155"/>
  <c r="D45" i="155" s="1"/>
  <c r="D18" i="156"/>
  <c r="D45" i="156" s="1"/>
  <c r="O21" i="157"/>
  <c r="O48" i="157" s="1"/>
  <c r="O21" i="155"/>
  <c r="O48" i="155" s="1"/>
  <c r="O21" i="156"/>
  <c r="O48" i="156" s="1"/>
  <c r="O21" i="158"/>
  <c r="O48" i="158" s="1"/>
  <c r="M18" i="155"/>
  <c r="M45" i="155" s="1"/>
  <c r="M18" i="158"/>
  <c r="M45" i="158" s="1"/>
  <c r="M18" i="157"/>
  <c r="M45" i="157" s="1"/>
  <c r="M18" i="156"/>
  <c r="M45" i="156" s="1"/>
  <c r="F12" i="155"/>
  <c r="F39" i="155" s="1"/>
  <c r="F12" i="158"/>
  <c r="F39" i="158" s="1"/>
  <c r="F12" i="156"/>
  <c r="F39" i="156" s="1"/>
  <c r="F12" i="157"/>
  <c r="F39" i="157" s="1"/>
  <c r="G27" i="157"/>
  <c r="G54" i="157" s="1"/>
  <c r="G27" i="156"/>
  <c r="G54" i="156" s="1"/>
  <c r="G27" i="158"/>
  <c r="G54" i="158" s="1"/>
  <c r="G27" i="155"/>
  <c r="G54" i="155" s="1"/>
  <c r="B6" i="158" l="1"/>
  <c r="B5" i="157"/>
  <c r="B6" i="157" l="1"/>
  <c r="B5" i="158"/>
  <c r="B5" i="155"/>
  <c r="B5" i="156"/>
  <c r="B6" i="155"/>
  <c r="B6" i="156"/>
  <c r="C5" i="166" l="1"/>
  <c r="D5" i="166"/>
  <c r="E5" i="166"/>
  <c r="F5" i="166"/>
  <c r="G5" i="166"/>
  <c r="H5" i="166"/>
  <c r="I5" i="166"/>
  <c r="J5" i="166"/>
  <c r="K5" i="166"/>
  <c r="L5" i="166"/>
  <c r="M5" i="166"/>
  <c r="N5" i="166"/>
  <c r="O5" i="166"/>
  <c r="P5" i="166"/>
  <c r="Q5" i="166"/>
  <c r="R5" i="166"/>
  <c r="S5" i="166"/>
  <c r="T5" i="166"/>
  <c r="U5" i="166"/>
  <c r="V5" i="166"/>
  <c r="W5" i="166"/>
  <c r="X5" i="166"/>
  <c r="Y5" i="166"/>
  <c r="Z5" i="166"/>
  <c r="C6" i="166"/>
  <c r="D6" i="166"/>
  <c r="E6" i="166"/>
  <c r="F6" i="166"/>
  <c r="G6" i="166"/>
  <c r="H6" i="166"/>
  <c r="I6" i="166"/>
  <c r="J6" i="166"/>
  <c r="K6" i="166"/>
  <c r="L6" i="166"/>
  <c r="M6" i="166"/>
  <c r="N6" i="166"/>
  <c r="O6" i="166"/>
  <c r="P6" i="166"/>
  <c r="Q6" i="166"/>
  <c r="R6" i="166"/>
  <c r="S6" i="166"/>
  <c r="T6" i="166"/>
  <c r="U6" i="166"/>
  <c r="V6" i="166"/>
  <c r="W6" i="166"/>
  <c r="X6" i="166"/>
  <c r="Y6" i="166"/>
  <c r="Z6" i="166"/>
  <c r="C8" i="166"/>
  <c r="D8" i="166"/>
  <c r="E8" i="166"/>
  <c r="C9" i="166"/>
  <c r="D9" i="166"/>
  <c r="E9" i="166"/>
  <c r="C11" i="166"/>
  <c r="D11" i="166"/>
  <c r="E11" i="166"/>
  <c r="C12" i="166"/>
  <c r="D12" i="166"/>
  <c r="E12" i="166"/>
  <c r="C14" i="166"/>
  <c r="D14" i="166"/>
  <c r="E14" i="166"/>
  <c r="C15" i="166"/>
  <c r="D15" i="166"/>
  <c r="E15" i="166"/>
  <c r="C17" i="166"/>
  <c r="D17" i="166"/>
  <c r="E17" i="166"/>
  <c r="C18" i="166"/>
  <c r="D18" i="166"/>
  <c r="E18" i="166"/>
  <c r="C20" i="166"/>
  <c r="D20" i="166"/>
  <c r="E20" i="166"/>
  <c r="C21" i="166"/>
  <c r="D21" i="166"/>
  <c r="E21" i="166"/>
  <c r="C23" i="166"/>
  <c r="D23" i="166"/>
  <c r="E23" i="166"/>
  <c r="C25" i="166"/>
  <c r="D25" i="166"/>
  <c r="E25" i="166"/>
  <c r="C27" i="166"/>
  <c r="D27" i="166"/>
  <c r="E27" i="166"/>
  <c r="C29" i="166"/>
  <c r="D29" i="166"/>
  <c r="E29" i="166"/>
  <c r="C5" i="165"/>
  <c r="D5" i="165"/>
  <c r="E5" i="165"/>
  <c r="F5" i="165"/>
  <c r="G5" i="165"/>
  <c r="H5" i="165"/>
  <c r="I5" i="165"/>
  <c r="J5" i="165"/>
  <c r="K5" i="165"/>
  <c r="L5" i="165"/>
  <c r="M5" i="165"/>
  <c r="N5" i="165"/>
  <c r="O5" i="165"/>
  <c r="P5" i="165"/>
  <c r="Q5" i="165"/>
  <c r="R5" i="165"/>
  <c r="S5" i="165"/>
  <c r="T5" i="165"/>
  <c r="U5" i="165"/>
  <c r="V5" i="165"/>
  <c r="W5" i="165"/>
  <c r="X5" i="165"/>
  <c r="Y5" i="165"/>
  <c r="Z5" i="165"/>
  <c r="C6" i="165"/>
  <c r="D6" i="165"/>
  <c r="E6" i="165"/>
  <c r="F6" i="165"/>
  <c r="G6" i="165"/>
  <c r="H6" i="165"/>
  <c r="I6" i="165"/>
  <c r="J6" i="165"/>
  <c r="K6" i="165"/>
  <c r="L6" i="165"/>
  <c r="M6" i="165"/>
  <c r="N6" i="165"/>
  <c r="O6" i="165"/>
  <c r="P6" i="165"/>
  <c r="Q6" i="165"/>
  <c r="R6" i="165"/>
  <c r="S6" i="165"/>
  <c r="T6" i="165"/>
  <c r="U6" i="165"/>
  <c r="V6" i="165"/>
  <c r="W6" i="165"/>
  <c r="X6" i="165"/>
  <c r="Y6" i="165"/>
  <c r="Z6" i="165"/>
  <c r="C8" i="165"/>
  <c r="D8" i="165"/>
  <c r="E8" i="165"/>
  <c r="C9" i="165"/>
  <c r="D9" i="165"/>
  <c r="E9" i="165"/>
  <c r="C11" i="165"/>
  <c r="D11" i="165"/>
  <c r="E11" i="165"/>
  <c r="C12" i="165"/>
  <c r="D12" i="165"/>
  <c r="E12" i="165"/>
  <c r="C14" i="165"/>
  <c r="D14" i="165"/>
  <c r="E14" i="165"/>
  <c r="C15" i="165"/>
  <c r="D15" i="165"/>
  <c r="E15" i="165"/>
  <c r="C17" i="165"/>
  <c r="D17" i="165"/>
  <c r="E17" i="165"/>
  <c r="C18" i="165"/>
  <c r="D18" i="165"/>
  <c r="E18" i="165"/>
  <c r="C20" i="165"/>
  <c r="D20" i="165"/>
  <c r="E20" i="165"/>
  <c r="C21" i="165"/>
  <c r="D21" i="165"/>
  <c r="E21" i="165"/>
  <c r="C23" i="165"/>
  <c r="D23" i="165"/>
  <c r="E23" i="165"/>
  <c r="C25" i="165"/>
  <c r="D25" i="165"/>
  <c r="E25" i="165"/>
  <c r="C27" i="165"/>
  <c r="D27" i="165"/>
  <c r="E27" i="165"/>
  <c r="C29" i="165"/>
  <c r="D29" i="165"/>
  <c r="E29" i="165"/>
  <c r="B5" i="166" l="1"/>
  <c r="B6" i="166"/>
  <c r="B5" i="165"/>
  <c r="B6" i="165"/>
  <c r="W8" i="166" l="1"/>
  <c r="W8" i="165"/>
  <c r="R8" i="166"/>
  <c r="R8" i="165"/>
  <c r="N8" i="166"/>
  <c r="N8" i="165"/>
  <c r="N14" i="166" l="1"/>
  <c r="N14" i="165"/>
  <c r="W20" i="166"/>
  <c r="W20" i="165"/>
  <c r="W11" i="166"/>
  <c r="W11" i="165"/>
  <c r="W14" i="166"/>
  <c r="W14" i="165"/>
  <c r="N20" i="166"/>
  <c r="N20" i="165"/>
  <c r="R17" i="166"/>
  <c r="R17" i="165"/>
  <c r="W9" i="166"/>
  <c r="W9" i="165"/>
  <c r="N11" i="166"/>
  <c r="N11" i="165"/>
  <c r="N9" i="166"/>
  <c r="N9" i="165"/>
  <c r="N17" i="166"/>
  <c r="N17" i="165"/>
  <c r="W17" i="166"/>
  <c r="W17" i="165"/>
  <c r="R11" i="166"/>
  <c r="R11" i="165"/>
  <c r="R14" i="166"/>
  <c r="R14" i="165"/>
  <c r="R9" i="166"/>
  <c r="R9" i="165"/>
  <c r="R20" i="166"/>
  <c r="R20" i="165"/>
  <c r="R18" i="166" l="1"/>
  <c r="R18" i="165"/>
  <c r="N23" i="166"/>
  <c r="N23" i="165"/>
  <c r="W27" i="166"/>
  <c r="W27" i="165"/>
  <c r="N15" i="166"/>
  <c r="N15" i="165"/>
  <c r="W18" i="166"/>
  <c r="W18" i="165"/>
  <c r="W15" i="166"/>
  <c r="W15" i="165"/>
  <c r="R12" i="166"/>
  <c r="R12" i="165"/>
  <c r="R27" i="166"/>
  <c r="R27" i="165"/>
  <c r="R15" i="166"/>
  <c r="R15" i="165"/>
  <c r="N25" i="166"/>
  <c r="N25" i="165"/>
  <c r="W23" i="166"/>
  <c r="W23" i="165"/>
  <c r="N27" i="166"/>
  <c r="N27" i="165"/>
  <c r="W25" i="166"/>
  <c r="W25" i="165"/>
  <c r="G8" i="166"/>
  <c r="G8" i="165"/>
  <c r="N29" i="166"/>
  <c r="N29" i="165"/>
  <c r="W29" i="166"/>
  <c r="W29" i="165"/>
  <c r="N21" i="166"/>
  <c r="N21" i="165"/>
  <c r="N18" i="166"/>
  <c r="N18" i="165"/>
  <c r="R21" i="166"/>
  <c r="R21" i="165"/>
  <c r="R29" i="165"/>
  <c r="R29" i="166"/>
  <c r="P8" i="166"/>
  <c r="P8" i="165"/>
  <c r="R23" i="166"/>
  <c r="R23" i="165"/>
  <c r="W12" i="166"/>
  <c r="W12" i="165"/>
  <c r="T8" i="166"/>
  <c r="T8" i="165"/>
  <c r="R25" i="165"/>
  <c r="R25" i="166"/>
  <c r="N12" i="166"/>
  <c r="N12" i="165"/>
  <c r="W21" i="166"/>
  <c r="W21" i="165"/>
  <c r="T17" i="165" l="1"/>
  <c r="T17" i="166"/>
  <c r="P17" i="166"/>
  <c r="P17" i="165"/>
  <c r="T14" i="165"/>
  <c r="T14" i="166"/>
  <c r="G20" i="166"/>
  <c r="G20" i="165"/>
  <c r="P11" i="166"/>
  <c r="P11" i="165"/>
  <c r="T11" i="165"/>
  <c r="T11" i="166"/>
  <c r="P9" i="166"/>
  <c r="P9" i="165"/>
  <c r="P14" i="166"/>
  <c r="P14" i="165"/>
  <c r="P20" i="166"/>
  <c r="P20" i="165"/>
  <c r="G17" i="166"/>
  <c r="G17" i="165"/>
  <c r="G11" i="166"/>
  <c r="G11" i="165"/>
  <c r="T9" i="166"/>
  <c r="T9" i="165"/>
  <c r="G14" i="166"/>
  <c r="G14" i="165"/>
  <c r="G9" i="166"/>
  <c r="G9" i="165"/>
  <c r="T20" i="166"/>
  <c r="T20" i="165"/>
  <c r="BB8" i="138" l="1"/>
  <c r="BB35" i="138" s="1"/>
  <c r="BB8" i="95"/>
  <c r="BB8" i="119"/>
  <c r="BB35" i="119" s="1"/>
  <c r="BB8" i="94"/>
  <c r="AE8" i="154"/>
  <c r="BB8" i="118"/>
  <c r="BB35" i="118" s="1"/>
  <c r="BB8" i="135"/>
  <c r="BB8" i="136"/>
  <c r="BB8" i="137"/>
  <c r="BB35" i="137" s="1"/>
  <c r="T12" i="165"/>
  <c r="T12" i="166"/>
  <c r="G23" i="166"/>
  <c r="G23" i="165"/>
  <c r="T23" i="165"/>
  <c r="T23" i="166"/>
  <c r="P27" i="166"/>
  <c r="P27" i="165"/>
  <c r="T15" i="166"/>
  <c r="T15" i="165"/>
  <c r="G25" i="166"/>
  <c r="G25" i="165"/>
  <c r="T25" i="165"/>
  <c r="T25" i="166"/>
  <c r="P15" i="166"/>
  <c r="P15" i="165"/>
  <c r="G21" i="166"/>
  <c r="G21" i="165"/>
  <c r="G27" i="166"/>
  <c r="G27" i="165"/>
  <c r="T27" i="165"/>
  <c r="T27" i="166"/>
  <c r="G18" i="166"/>
  <c r="G18" i="165"/>
  <c r="T21" i="166"/>
  <c r="T21" i="165"/>
  <c r="G29" i="166"/>
  <c r="G29" i="165"/>
  <c r="T29" i="165"/>
  <c r="T29" i="166"/>
  <c r="P21" i="166"/>
  <c r="P21" i="165"/>
  <c r="G15" i="166"/>
  <c r="G15" i="165"/>
  <c r="P29" i="166"/>
  <c r="P29" i="165"/>
  <c r="P23" i="166"/>
  <c r="P23" i="165"/>
  <c r="G12" i="166"/>
  <c r="G12" i="165"/>
  <c r="T18" i="165"/>
  <c r="T18" i="166"/>
  <c r="P12" i="166"/>
  <c r="P12" i="165"/>
  <c r="P25" i="166"/>
  <c r="P25" i="165"/>
  <c r="P18" i="166"/>
  <c r="P18" i="165"/>
  <c r="BB16" i="54"/>
  <c r="BB13" i="54"/>
  <c r="BB19" i="54"/>
  <c r="BB8" i="54"/>
  <c r="BB10" i="54"/>
  <c r="BB11" i="138" l="1"/>
  <c r="BB38" i="138" s="1"/>
  <c r="BB11" i="137"/>
  <c r="BB38" i="137" s="1"/>
  <c r="BB11" i="119"/>
  <c r="BB38" i="119" s="1"/>
  <c r="BB11" i="135"/>
  <c r="BB11" i="94"/>
  <c r="BB11" i="136"/>
  <c r="BB11" i="118"/>
  <c r="BB38" i="118" s="1"/>
  <c r="AE11" i="154"/>
  <c r="BB11" i="95"/>
  <c r="BB9" i="119"/>
  <c r="BB36" i="119" s="1"/>
  <c r="BB9" i="136"/>
  <c r="BB28" i="54"/>
  <c r="BB9" i="137"/>
  <c r="BB36" i="137" s="1"/>
  <c r="BB26" i="54"/>
  <c r="BB9" i="138"/>
  <c r="BB36" i="138" s="1"/>
  <c r="BB9" i="135"/>
  <c r="BB9" i="94"/>
  <c r="AE9" i="154"/>
  <c r="BB9" i="95"/>
  <c r="BB9" i="118"/>
  <c r="BB36" i="118" s="1"/>
  <c r="BB20" i="137"/>
  <c r="BB47" i="137" s="1"/>
  <c r="BB20" i="135"/>
  <c r="BB20" i="119"/>
  <c r="BB47" i="119" s="1"/>
  <c r="BB20" i="138"/>
  <c r="BB47" i="138" s="1"/>
  <c r="BB20" i="95"/>
  <c r="AE20" i="154"/>
  <c r="BB20" i="118"/>
  <c r="BB47" i="118" s="1"/>
  <c r="BB20" i="136"/>
  <c r="BB20" i="94"/>
  <c r="AE8" i="155"/>
  <c r="AE35" i="155" s="1"/>
  <c r="AE8" i="157"/>
  <c r="AE35" i="157" s="1"/>
  <c r="AE8" i="156"/>
  <c r="AE35" i="156" s="1"/>
  <c r="AE8" i="158"/>
  <c r="AE35" i="158" s="1"/>
  <c r="BB14" i="137"/>
  <c r="BB41" i="137" s="1"/>
  <c r="BB14" i="95"/>
  <c r="BB14" i="135"/>
  <c r="BB14" i="136"/>
  <c r="BB14" i="94"/>
  <c r="BB14" i="138"/>
  <c r="BB41" i="138" s="1"/>
  <c r="BB14" i="119"/>
  <c r="BB41" i="119" s="1"/>
  <c r="BB14" i="118"/>
  <c r="BB41" i="118" s="1"/>
  <c r="AE14" i="154"/>
  <c r="BB17" i="138"/>
  <c r="BB44" i="138" s="1"/>
  <c r="BB17" i="94"/>
  <c r="BB17" i="118"/>
  <c r="BB44" i="118" s="1"/>
  <c r="BB17" i="135"/>
  <c r="AE17" i="154"/>
  <c r="BB17" i="136"/>
  <c r="BB17" i="119"/>
  <c r="BB44" i="119" s="1"/>
  <c r="BB17" i="137"/>
  <c r="BB44" i="137" s="1"/>
  <c r="BB17" i="95"/>
  <c r="K8" i="166"/>
  <c r="K8" i="165"/>
  <c r="L8" i="166"/>
  <c r="L8" i="165"/>
  <c r="BB17" i="54"/>
  <c r="BB11" i="54"/>
  <c r="BB20" i="54"/>
  <c r="BB14" i="54"/>
  <c r="BB24" i="54"/>
  <c r="BB22" i="54"/>
  <c r="BB15" i="119" l="1"/>
  <c r="BB42" i="119" s="1"/>
  <c r="BB15" i="137"/>
  <c r="BB42" i="137" s="1"/>
  <c r="BB15" i="118"/>
  <c r="BB42" i="118" s="1"/>
  <c r="BB15" i="135"/>
  <c r="BB15" i="138"/>
  <c r="BB42" i="138" s="1"/>
  <c r="BB15" i="136"/>
  <c r="BB15" i="94"/>
  <c r="BB15" i="95"/>
  <c r="AE15" i="154"/>
  <c r="BB27" i="137"/>
  <c r="BB54" i="137" s="1"/>
  <c r="BB27" i="95"/>
  <c r="BB27" i="135"/>
  <c r="BB27" i="136"/>
  <c r="BB27" i="94"/>
  <c r="BB27" i="119"/>
  <c r="BB54" i="119" s="1"/>
  <c r="BB27" i="138"/>
  <c r="BB54" i="138" s="1"/>
  <c r="BB27" i="118"/>
  <c r="BB54" i="118" s="1"/>
  <c r="AE27" i="154"/>
  <c r="AE11" i="157"/>
  <c r="AE38" i="157" s="1"/>
  <c r="AE11" i="158"/>
  <c r="AE38" i="158" s="1"/>
  <c r="AE11" i="155"/>
  <c r="AE38" i="155" s="1"/>
  <c r="AE11" i="156"/>
  <c r="AE38" i="156" s="1"/>
  <c r="BB21" i="137"/>
  <c r="BB48" i="137" s="1"/>
  <c r="BB21" i="95"/>
  <c r="BB21" i="138"/>
  <c r="BB48" i="138" s="1"/>
  <c r="BB21" i="119"/>
  <c r="BB48" i="119" s="1"/>
  <c r="AE21" i="154"/>
  <c r="BB21" i="118"/>
  <c r="BB48" i="118" s="1"/>
  <c r="BB21" i="135"/>
  <c r="BB21" i="136"/>
  <c r="BB21" i="94"/>
  <c r="BB12" i="138"/>
  <c r="BB39" i="138" s="1"/>
  <c r="BB12" i="119"/>
  <c r="BB39" i="119" s="1"/>
  <c r="BB12" i="95"/>
  <c r="BB12" i="137"/>
  <c r="BB39" i="137" s="1"/>
  <c r="BB12" i="136"/>
  <c r="BB12" i="94"/>
  <c r="BB12" i="135"/>
  <c r="BB12" i="118"/>
  <c r="BB39" i="118" s="1"/>
  <c r="AE12" i="154"/>
  <c r="AE14" i="157"/>
  <c r="AE41" i="157" s="1"/>
  <c r="AE14" i="155"/>
  <c r="AE41" i="155" s="1"/>
  <c r="AE14" i="158"/>
  <c r="AE41" i="158" s="1"/>
  <c r="AE14" i="156"/>
  <c r="AE41" i="156" s="1"/>
  <c r="BB29" i="138"/>
  <c r="BB56" i="138" s="1"/>
  <c r="BB29" i="119"/>
  <c r="BB56" i="119" s="1"/>
  <c r="BB29" i="137"/>
  <c r="BB56" i="137" s="1"/>
  <c r="BB29" i="136"/>
  <c r="BB29" i="135"/>
  <c r="BB29" i="94"/>
  <c r="BB29" i="95"/>
  <c r="AE29" i="154"/>
  <c r="BB29" i="118"/>
  <c r="BB56" i="118" s="1"/>
  <c r="BB18" i="118"/>
  <c r="BB45" i="118" s="1"/>
  <c r="BB18" i="137"/>
  <c r="BB45" i="137" s="1"/>
  <c r="BB18" i="136"/>
  <c r="BB18" i="138"/>
  <c r="BB45" i="138" s="1"/>
  <c r="BB18" i="135"/>
  <c r="BB18" i="95"/>
  <c r="BB18" i="119"/>
  <c r="BB45" i="119" s="1"/>
  <c r="AE18" i="154"/>
  <c r="BB18" i="94"/>
  <c r="AE20" i="156"/>
  <c r="AE47" i="156" s="1"/>
  <c r="AE20" i="158"/>
  <c r="AE47" i="158" s="1"/>
  <c r="AE20" i="155"/>
  <c r="AE47" i="155" s="1"/>
  <c r="AE20" i="157"/>
  <c r="AE47" i="157" s="1"/>
  <c r="AE9" i="156"/>
  <c r="AE36" i="156" s="1"/>
  <c r="AE9" i="157"/>
  <c r="AE36" i="157" s="1"/>
  <c r="AE9" i="155"/>
  <c r="AE36" i="155" s="1"/>
  <c r="AE9" i="158"/>
  <c r="AE36" i="158" s="1"/>
  <c r="AE17" i="156"/>
  <c r="AE44" i="156" s="1"/>
  <c r="AE17" i="158"/>
  <c r="AE44" i="158" s="1"/>
  <c r="AE17" i="157"/>
  <c r="AE44" i="157" s="1"/>
  <c r="AE17" i="155"/>
  <c r="AE44" i="155" s="1"/>
  <c r="BB23" i="138"/>
  <c r="BB50" i="138" s="1"/>
  <c r="BB23" i="137"/>
  <c r="BB50" i="137" s="1"/>
  <c r="BB23" i="94"/>
  <c r="BB23" i="119"/>
  <c r="BB50" i="119" s="1"/>
  <c r="AE23" i="154"/>
  <c r="BB23" i="136"/>
  <c r="BB23" i="135"/>
  <c r="BB23" i="118"/>
  <c r="BB50" i="118" s="1"/>
  <c r="BB23" i="95"/>
  <c r="BB25" i="138"/>
  <c r="BB52" i="138" s="1"/>
  <c r="BB25" i="119"/>
  <c r="BB52" i="119" s="1"/>
  <c r="BB25" i="136"/>
  <c r="BB25" i="94"/>
  <c r="BB25" i="135"/>
  <c r="BB25" i="137"/>
  <c r="BB52" i="137" s="1"/>
  <c r="AE25" i="154"/>
  <c r="BB25" i="118"/>
  <c r="BB52" i="118" s="1"/>
  <c r="BB25" i="95"/>
  <c r="L20" i="166"/>
  <c r="L20" i="165"/>
  <c r="L14" i="166"/>
  <c r="L14" i="165"/>
  <c r="L9" i="166"/>
  <c r="L9" i="165"/>
  <c r="L17" i="166"/>
  <c r="L17" i="165"/>
  <c r="K9" i="166"/>
  <c r="K9" i="165"/>
  <c r="K14" i="166"/>
  <c r="K14" i="165"/>
  <c r="K20" i="166"/>
  <c r="K20" i="165"/>
  <c r="K11" i="166"/>
  <c r="K11" i="165"/>
  <c r="K17" i="166"/>
  <c r="K17" i="165"/>
  <c r="L11" i="166"/>
  <c r="L11" i="165"/>
  <c r="B5" i="163"/>
  <c r="B5" i="162" s="1"/>
  <c r="B32" i="162" s="1"/>
  <c r="C5" i="163"/>
  <c r="C5" i="162" s="1"/>
  <c r="C32" i="162" s="1"/>
  <c r="D5" i="163"/>
  <c r="D5" i="159" s="1"/>
  <c r="D32" i="159" s="1"/>
  <c r="B6" i="163"/>
  <c r="B6" i="162" s="1"/>
  <c r="B33" i="162" s="1"/>
  <c r="C6" i="163"/>
  <c r="C6" i="162" s="1"/>
  <c r="C33" i="162" s="1"/>
  <c r="D6" i="163"/>
  <c r="D6" i="162" s="1"/>
  <c r="D33" i="162" s="1"/>
  <c r="AE23" i="155" l="1"/>
  <c r="AE50" i="155" s="1"/>
  <c r="AE23" i="157"/>
  <c r="AE50" i="157" s="1"/>
  <c r="AE23" i="156"/>
  <c r="AE50" i="156" s="1"/>
  <c r="AE23" i="158"/>
  <c r="AE50" i="158" s="1"/>
  <c r="AE21" i="158"/>
  <c r="AE48" i="158" s="1"/>
  <c r="AE21" i="157"/>
  <c r="AE48" i="157" s="1"/>
  <c r="AE21" i="155"/>
  <c r="AE48" i="155" s="1"/>
  <c r="AE21" i="156"/>
  <c r="AE48" i="156" s="1"/>
  <c r="AE12" i="158"/>
  <c r="AE39" i="158" s="1"/>
  <c r="AE12" i="157"/>
  <c r="AE39" i="157" s="1"/>
  <c r="AE12" i="155"/>
  <c r="AE39" i="155" s="1"/>
  <c r="AE12" i="156"/>
  <c r="AE39" i="156" s="1"/>
  <c r="AE27" i="157"/>
  <c r="AE54" i="157" s="1"/>
  <c r="AE27" i="156"/>
  <c r="AE54" i="156" s="1"/>
  <c r="AE27" i="158"/>
  <c r="AE54" i="158" s="1"/>
  <c r="AE27" i="155"/>
  <c r="AE54" i="155" s="1"/>
  <c r="AE18" i="156"/>
  <c r="AE45" i="156" s="1"/>
  <c r="AE18" i="155"/>
  <c r="AE45" i="155" s="1"/>
  <c r="AE18" i="157"/>
  <c r="AE45" i="157" s="1"/>
  <c r="AE18" i="158"/>
  <c r="AE45" i="158" s="1"/>
  <c r="AE25" i="158"/>
  <c r="AE52" i="158" s="1"/>
  <c r="AE25" i="155"/>
  <c r="AE52" i="155" s="1"/>
  <c r="AE25" i="156"/>
  <c r="AE52" i="156" s="1"/>
  <c r="AE25" i="157"/>
  <c r="AE52" i="157" s="1"/>
  <c r="AE15" i="155"/>
  <c r="AE42" i="155" s="1"/>
  <c r="AE15" i="156"/>
  <c r="AE42" i="156" s="1"/>
  <c r="AE15" i="157"/>
  <c r="AE42" i="157" s="1"/>
  <c r="AE15" i="158"/>
  <c r="AE42" i="158" s="1"/>
  <c r="AE29" i="155"/>
  <c r="AE56" i="155" s="1"/>
  <c r="AE29" i="157"/>
  <c r="AE56" i="157" s="1"/>
  <c r="AE29" i="158"/>
  <c r="AE56" i="158" s="1"/>
  <c r="AE29" i="156"/>
  <c r="AE56" i="156" s="1"/>
  <c r="K27" i="166"/>
  <c r="K27" i="165"/>
  <c r="L23" i="166"/>
  <c r="L23" i="165"/>
  <c r="L18" i="166"/>
  <c r="L18" i="165"/>
  <c r="K29" i="166"/>
  <c r="K29" i="165"/>
  <c r="L25" i="166"/>
  <c r="L25" i="165"/>
  <c r="K21" i="166"/>
  <c r="K21" i="165"/>
  <c r="K15" i="166"/>
  <c r="K15" i="165"/>
  <c r="K12" i="166"/>
  <c r="K12" i="165"/>
  <c r="L27" i="166"/>
  <c r="L27" i="165"/>
  <c r="L29" i="166"/>
  <c r="L29" i="165"/>
  <c r="L21" i="166"/>
  <c r="L21" i="165"/>
  <c r="L12" i="166"/>
  <c r="L12" i="165"/>
  <c r="L15" i="166"/>
  <c r="L15" i="165"/>
  <c r="K23" i="166"/>
  <c r="K23" i="165"/>
  <c r="K25" i="166"/>
  <c r="K25" i="165"/>
  <c r="K18" i="166"/>
  <c r="K18" i="165"/>
  <c r="B6" i="159"/>
  <c r="B33" i="159" s="1"/>
  <c r="D5" i="162"/>
  <c r="D32" i="162" s="1"/>
  <c r="D6" i="159"/>
  <c r="D33" i="159" s="1"/>
  <c r="C5" i="159"/>
  <c r="C32" i="159" s="1"/>
  <c r="C6" i="159"/>
  <c r="C33" i="159" s="1"/>
  <c r="B5" i="159"/>
  <c r="B32" i="159" s="1"/>
  <c r="B5" i="147"/>
  <c r="B5" i="151" s="1"/>
  <c r="B32" i="151" s="1"/>
  <c r="C5" i="147"/>
  <c r="C5" i="150" s="1"/>
  <c r="C32" i="150" s="1"/>
  <c r="D5" i="147"/>
  <c r="D5" i="148" s="1"/>
  <c r="D32" i="148" s="1"/>
  <c r="B6" i="147"/>
  <c r="B6" i="151" s="1"/>
  <c r="B33" i="151" s="1"/>
  <c r="C6" i="147"/>
  <c r="C6" i="150" s="1"/>
  <c r="C33" i="150" s="1"/>
  <c r="D6" i="147"/>
  <c r="D6" i="148" s="1"/>
  <c r="D33" i="148" s="1"/>
  <c r="B6" i="160" l="1"/>
  <c r="B33" i="160" s="1"/>
  <c r="B6" i="161"/>
  <c r="B33" i="161" s="1"/>
  <c r="D6" i="161"/>
  <c r="D33" i="161" s="1"/>
  <c r="D6" i="160"/>
  <c r="D33" i="160" s="1"/>
  <c r="C5" i="160"/>
  <c r="C32" i="160" s="1"/>
  <c r="C5" i="161"/>
  <c r="C32" i="161" s="1"/>
  <c r="D5" i="161"/>
  <c r="D32" i="161" s="1"/>
  <c r="D5" i="160"/>
  <c r="D32" i="160" s="1"/>
  <c r="C6" i="160"/>
  <c r="C33" i="160" s="1"/>
  <c r="C6" i="161"/>
  <c r="C33" i="161" s="1"/>
  <c r="B5" i="160"/>
  <c r="B32" i="160" s="1"/>
  <c r="B5" i="161"/>
  <c r="B32" i="161" s="1"/>
  <c r="C6" i="148"/>
  <c r="C33" i="148" s="1"/>
  <c r="C5" i="148"/>
  <c r="C32" i="148" s="1"/>
  <c r="D6" i="149"/>
  <c r="D33" i="149" s="1"/>
  <c r="D5" i="149"/>
  <c r="D32" i="149" s="1"/>
  <c r="B6" i="150"/>
  <c r="B33" i="150" s="1"/>
  <c r="B5" i="150"/>
  <c r="B32" i="150" s="1"/>
  <c r="B6" i="148"/>
  <c r="B33" i="148" s="1"/>
  <c r="B5" i="148"/>
  <c r="B32" i="148" s="1"/>
  <c r="C6" i="149"/>
  <c r="C33" i="149" s="1"/>
  <c r="C5" i="149"/>
  <c r="C32" i="149" s="1"/>
  <c r="D6" i="151"/>
  <c r="D33" i="151" s="1"/>
  <c r="D5" i="151"/>
  <c r="D32" i="151" s="1"/>
  <c r="B6" i="149"/>
  <c r="B33" i="149" s="1"/>
  <c r="B5" i="149"/>
  <c r="B32" i="149" s="1"/>
  <c r="C6" i="151"/>
  <c r="C33" i="151" s="1"/>
  <c r="C5" i="151"/>
  <c r="C32" i="151" s="1"/>
  <c r="D6" i="150"/>
  <c r="D33" i="150" s="1"/>
  <c r="D5" i="150"/>
  <c r="D32" i="150" s="1"/>
  <c r="C8" i="163" l="1"/>
  <c r="C8" i="147"/>
  <c r="C20" i="163" l="1"/>
  <c r="C8" i="159"/>
  <c r="C35" i="159" s="1"/>
  <c r="C8" i="162"/>
  <c r="C35" i="162" s="1"/>
  <c r="C11" i="163"/>
  <c r="C14" i="163"/>
  <c r="C17" i="163"/>
  <c r="C9" i="163"/>
  <c r="C20" i="147"/>
  <c r="C11" i="147"/>
  <c r="C8" i="160"/>
  <c r="C35" i="160" s="1"/>
  <c r="C8" i="161"/>
  <c r="C35" i="161" s="1"/>
  <c r="C14" i="147"/>
  <c r="C17" i="147"/>
  <c r="C9" i="147"/>
  <c r="C8" i="150"/>
  <c r="C35" i="150" s="1"/>
  <c r="C8" i="151"/>
  <c r="C35" i="151" s="1"/>
  <c r="C8" i="149"/>
  <c r="C35" i="149" s="1"/>
  <c r="C8" i="148"/>
  <c r="C35" i="148" s="1"/>
  <c r="C25" i="163" l="1"/>
  <c r="C15" i="163"/>
  <c r="C14" i="159"/>
  <c r="C41" i="159" s="1"/>
  <c r="C14" i="162"/>
  <c r="C41" i="162" s="1"/>
  <c r="C27" i="163"/>
  <c r="C21" i="163"/>
  <c r="C9" i="159"/>
  <c r="C36" i="159" s="1"/>
  <c r="C9" i="162"/>
  <c r="C36" i="162" s="1"/>
  <c r="C17" i="162"/>
  <c r="C44" i="162" s="1"/>
  <c r="C17" i="159"/>
  <c r="C44" i="159" s="1"/>
  <c r="C11" i="162"/>
  <c r="C38" i="162" s="1"/>
  <c r="C11" i="159"/>
  <c r="C38" i="159" s="1"/>
  <c r="C20" i="162"/>
  <c r="C47" i="162" s="1"/>
  <c r="C20" i="159"/>
  <c r="C47" i="159" s="1"/>
  <c r="C23" i="163"/>
  <c r="C18" i="163"/>
  <c r="C29" i="163"/>
  <c r="C12" i="163"/>
  <c r="C23" i="147"/>
  <c r="C18" i="147"/>
  <c r="C17" i="150"/>
  <c r="C44" i="150" s="1"/>
  <c r="C17" i="151"/>
  <c r="C44" i="151" s="1"/>
  <c r="C17" i="149"/>
  <c r="C44" i="149" s="1"/>
  <c r="C17" i="148"/>
  <c r="C44" i="148" s="1"/>
  <c r="C14" i="160"/>
  <c r="C41" i="160" s="1"/>
  <c r="C14" i="161"/>
  <c r="C41" i="161" s="1"/>
  <c r="C9" i="160"/>
  <c r="C36" i="160" s="1"/>
  <c r="C9" i="161"/>
  <c r="C36" i="161" s="1"/>
  <c r="C25" i="147"/>
  <c r="C11" i="160"/>
  <c r="C38" i="160" s="1"/>
  <c r="C11" i="161"/>
  <c r="C38" i="161" s="1"/>
  <c r="C27" i="147"/>
  <c r="C21" i="147"/>
  <c r="C9" i="150"/>
  <c r="C36" i="150" s="1"/>
  <c r="C9" i="148"/>
  <c r="C36" i="148" s="1"/>
  <c r="C9" i="151"/>
  <c r="C36" i="151" s="1"/>
  <c r="C9" i="149"/>
  <c r="C36" i="149" s="1"/>
  <c r="C14" i="150"/>
  <c r="C41" i="150" s="1"/>
  <c r="C14" i="151"/>
  <c r="C41" i="151" s="1"/>
  <c r="C14" i="149"/>
  <c r="C41" i="149" s="1"/>
  <c r="C14" i="148"/>
  <c r="C41" i="148" s="1"/>
  <c r="C20" i="150"/>
  <c r="C47" i="150" s="1"/>
  <c r="C20" i="151"/>
  <c r="C47" i="151" s="1"/>
  <c r="C20" i="149"/>
  <c r="C47" i="149" s="1"/>
  <c r="C20" i="148"/>
  <c r="C47" i="148" s="1"/>
  <c r="C15" i="147"/>
  <c r="C29" i="147"/>
  <c r="C12" i="147"/>
  <c r="C17" i="160"/>
  <c r="C44" i="160" s="1"/>
  <c r="C17" i="161"/>
  <c r="C44" i="161" s="1"/>
  <c r="C11" i="150"/>
  <c r="C38" i="150" s="1"/>
  <c r="C11" i="151"/>
  <c r="C38" i="151" s="1"/>
  <c r="C11" i="149"/>
  <c r="C38" i="149" s="1"/>
  <c r="C11" i="148"/>
  <c r="C38" i="148" s="1"/>
  <c r="C20" i="160"/>
  <c r="C47" i="160" s="1"/>
  <c r="C20" i="161"/>
  <c r="C47" i="161" s="1"/>
  <c r="C29" i="162" l="1"/>
  <c r="C56" i="162" s="1"/>
  <c r="C29" i="159"/>
  <c r="C56" i="159" s="1"/>
  <c r="C25" i="162"/>
  <c r="C52" i="162" s="1"/>
  <c r="C25" i="159"/>
  <c r="C52" i="159" s="1"/>
  <c r="C12" i="162"/>
  <c r="C39" i="162" s="1"/>
  <c r="C12" i="159"/>
  <c r="C39" i="159" s="1"/>
  <c r="C15" i="162"/>
  <c r="C42" i="162" s="1"/>
  <c r="C15" i="159"/>
  <c r="C42" i="159" s="1"/>
  <c r="C18" i="162"/>
  <c r="C45" i="162" s="1"/>
  <c r="C18" i="159"/>
  <c r="C45" i="159" s="1"/>
  <c r="C23" i="162"/>
  <c r="C50" i="162" s="1"/>
  <c r="C23" i="159"/>
  <c r="C50" i="159" s="1"/>
  <c r="C21" i="162"/>
  <c r="C48" i="162" s="1"/>
  <c r="C21" i="159"/>
  <c r="C48" i="159" s="1"/>
  <c r="C27" i="159"/>
  <c r="C54" i="159" s="1"/>
  <c r="C27" i="162"/>
  <c r="C54" i="162" s="1"/>
  <c r="C29" i="160"/>
  <c r="C56" i="160" s="1"/>
  <c r="C29" i="161"/>
  <c r="C56" i="161" s="1"/>
  <c r="C25" i="150"/>
  <c r="C52" i="150" s="1"/>
  <c r="C25" i="151"/>
  <c r="C52" i="151" s="1"/>
  <c r="C25" i="149"/>
  <c r="C52" i="149" s="1"/>
  <c r="C25" i="148"/>
  <c r="C52" i="148" s="1"/>
  <c r="C18" i="150"/>
  <c r="C45" i="150" s="1"/>
  <c r="C18" i="151"/>
  <c r="C45" i="151" s="1"/>
  <c r="C18" i="149"/>
  <c r="C45" i="149" s="1"/>
  <c r="C18" i="148"/>
  <c r="C45" i="148" s="1"/>
  <c r="C23" i="150"/>
  <c r="C50" i="150" s="1"/>
  <c r="C23" i="151"/>
  <c r="C50" i="151" s="1"/>
  <c r="C23" i="149"/>
  <c r="C50" i="149" s="1"/>
  <c r="C23" i="148"/>
  <c r="C50" i="148" s="1"/>
  <c r="C15" i="150"/>
  <c r="C42" i="150" s="1"/>
  <c r="C15" i="148"/>
  <c r="C42" i="148" s="1"/>
  <c r="C15" i="151"/>
  <c r="C42" i="151" s="1"/>
  <c r="C15" i="149"/>
  <c r="C42" i="149" s="1"/>
  <c r="C21" i="150"/>
  <c r="C48" i="150" s="1"/>
  <c r="C21" i="148"/>
  <c r="C48" i="148" s="1"/>
  <c r="C21" i="151"/>
  <c r="C48" i="151" s="1"/>
  <c r="C21" i="149"/>
  <c r="C48" i="149" s="1"/>
  <c r="C27" i="150"/>
  <c r="C54" i="150" s="1"/>
  <c r="C27" i="151"/>
  <c r="C54" i="151" s="1"/>
  <c r="C27" i="149"/>
  <c r="C54" i="149" s="1"/>
  <c r="C27" i="148"/>
  <c r="C54" i="148" s="1"/>
  <c r="C12" i="150"/>
  <c r="C39" i="150" s="1"/>
  <c r="C12" i="151"/>
  <c r="C39" i="151" s="1"/>
  <c r="C12" i="149"/>
  <c r="C39" i="149" s="1"/>
  <c r="C12" i="148"/>
  <c r="C39" i="148" s="1"/>
  <c r="C29" i="150"/>
  <c r="C56" i="150" s="1"/>
  <c r="C29" i="148"/>
  <c r="C56" i="148" s="1"/>
  <c r="C29" i="151"/>
  <c r="C56" i="151" s="1"/>
  <c r="C29" i="149"/>
  <c r="C56" i="149" s="1"/>
  <c r="C15" i="160"/>
  <c r="C42" i="160" s="1"/>
  <c r="C15" i="161"/>
  <c r="C42" i="161" s="1"/>
  <c r="C27" i="160"/>
  <c r="C54" i="160" s="1"/>
  <c r="C27" i="161"/>
  <c r="C54" i="161" s="1"/>
  <c r="C18" i="161"/>
  <c r="C45" i="161" s="1"/>
  <c r="C18" i="160"/>
  <c r="C45" i="160" s="1"/>
  <c r="C12" i="161"/>
  <c r="C39" i="161" s="1"/>
  <c r="C12" i="160"/>
  <c r="C39" i="160" s="1"/>
  <c r="C21" i="160"/>
  <c r="C48" i="160" s="1"/>
  <c r="C21" i="161"/>
  <c r="C48" i="161" s="1"/>
  <c r="C25" i="161"/>
  <c r="C52" i="161" s="1"/>
  <c r="C25" i="160"/>
  <c r="C52" i="160" s="1"/>
  <c r="C23" i="160"/>
  <c r="C50" i="160" s="1"/>
  <c r="C23" i="161"/>
  <c r="C50" i="161" s="1"/>
  <c r="B8" i="155" l="1"/>
  <c r="J8" i="165"/>
  <c r="J8" i="166"/>
  <c r="I8" i="166"/>
  <c r="I8" i="165"/>
  <c r="O8" i="166"/>
  <c r="O8" i="165"/>
  <c r="V8" i="166"/>
  <c r="V8" i="165"/>
  <c r="M8" i="166"/>
  <c r="M8" i="165"/>
  <c r="U8" i="166"/>
  <c r="U8" i="165"/>
  <c r="Z8" i="166"/>
  <c r="Z8" i="165"/>
  <c r="Y8" i="166"/>
  <c r="Y8" i="165"/>
  <c r="H8" i="166"/>
  <c r="H8" i="165"/>
  <c r="F8" i="165"/>
  <c r="F8" i="166"/>
  <c r="S8" i="165"/>
  <c r="S8" i="166"/>
  <c r="Q8" i="166"/>
  <c r="Q8" i="165"/>
  <c r="X8" i="166"/>
  <c r="X8" i="165"/>
  <c r="B8" i="166"/>
  <c r="B8" i="165"/>
  <c r="B8" i="158" l="1"/>
  <c r="B8" i="157"/>
  <c r="B35" i="157" s="1"/>
  <c r="B11" i="156"/>
  <c r="B38" i="156" s="1"/>
  <c r="B17" i="155"/>
  <c r="B8" i="156"/>
  <c r="B35" i="156" s="1"/>
  <c r="B9" i="156"/>
  <c r="B36" i="156" s="1"/>
  <c r="B14" i="156"/>
  <c r="B41" i="156" s="1"/>
  <c r="B20" i="156"/>
  <c r="B47" i="156" s="1"/>
  <c r="M17" i="166"/>
  <c r="M17" i="165"/>
  <c r="Y17" i="166"/>
  <c r="Y17" i="165"/>
  <c r="X9" i="166"/>
  <c r="X9" i="165"/>
  <c r="Q20" i="166"/>
  <c r="Q20" i="165"/>
  <c r="F11" i="166"/>
  <c r="F11" i="165"/>
  <c r="U17" i="166"/>
  <c r="U17" i="165"/>
  <c r="I9" i="166"/>
  <c r="I9" i="165"/>
  <c r="O20" i="166"/>
  <c r="O20" i="165"/>
  <c r="S11" i="166"/>
  <c r="S11" i="165"/>
  <c r="X11" i="166"/>
  <c r="X11" i="165"/>
  <c r="Q9" i="166"/>
  <c r="Q9" i="165"/>
  <c r="V14" i="165"/>
  <c r="V14" i="166"/>
  <c r="Y9" i="166"/>
  <c r="Y9" i="165"/>
  <c r="F14" i="166"/>
  <c r="F14" i="165"/>
  <c r="Z17" i="166"/>
  <c r="Z17" i="165"/>
  <c r="I14" i="166"/>
  <c r="I14" i="165"/>
  <c r="O11" i="166"/>
  <c r="O11" i="165"/>
  <c r="S14" i="165"/>
  <c r="S14" i="166"/>
  <c r="X14" i="166"/>
  <c r="X14" i="165"/>
  <c r="J14" i="165"/>
  <c r="J14" i="166"/>
  <c r="Z9" i="166"/>
  <c r="Z9" i="165"/>
  <c r="U14" i="166"/>
  <c r="U14" i="165"/>
  <c r="H20" i="166"/>
  <c r="H20" i="165"/>
  <c r="M20" i="166"/>
  <c r="M20" i="165"/>
  <c r="V17" i="166"/>
  <c r="V17" i="165"/>
  <c r="I17" i="165"/>
  <c r="I17" i="166"/>
  <c r="Y20" i="166"/>
  <c r="Y20" i="165"/>
  <c r="F17" i="165"/>
  <c r="F17" i="166"/>
  <c r="O17" i="166"/>
  <c r="O17" i="165"/>
  <c r="O9" i="166"/>
  <c r="O9" i="165"/>
  <c r="H17" i="166"/>
  <c r="H17" i="165"/>
  <c r="Q14" i="166"/>
  <c r="Q14" i="165"/>
  <c r="U9" i="166"/>
  <c r="U9" i="165"/>
  <c r="U20" i="166"/>
  <c r="U20" i="165"/>
  <c r="X17" i="166"/>
  <c r="X17" i="165"/>
  <c r="F9" i="165"/>
  <c r="F9" i="166"/>
  <c r="Z20" i="166"/>
  <c r="Z20" i="165"/>
  <c r="S20" i="166"/>
  <c r="S20" i="165"/>
  <c r="X20" i="166"/>
  <c r="X20" i="165"/>
  <c r="S9" i="166"/>
  <c r="S9" i="165"/>
  <c r="J11" i="166"/>
  <c r="J11" i="165"/>
  <c r="M11" i="166"/>
  <c r="M11" i="165"/>
  <c r="Z14" i="166"/>
  <c r="Z14" i="165"/>
  <c r="V9" i="165"/>
  <c r="V9" i="166"/>
  <c r="J20" i="165"/>
  <c r="J20" i="166"/>
  <c r="S17" i="165"/>
  <c r="S17" i="166"/>
  <c r="O14" i="166"/>
  <c r="O14" i="165"/>
  <c r="F20" i="165"/>
  <c r="F20" i="166"/>
  <c r="J9" i="166"/>
  <c r="J9" i="165"/>
  <c r="H11" i="166"/>
  <c r="H11" i="165"/>
  <c r="U11" i="166"/>
  <c r="U11" i="165"/>
  <c r="M14" i="166"/>
  <c r="M14" i="165"/>
  <c r="Q11" i="166"/>
  <c r="Q11" i="165"/>
  <c r="V20" i="166"/>
  <c r="V20" i="165"/>
  <c r="Y14" i="166"/>
  <c r="Y14" i="165"/>
  <c r="M9" i="166"/>
  <c r="M9" i="165"/>
  <c r="I20" i="166"/>
  <c r="I20" i="165"/>
  <c r="H14" i="166"/>
  <c r="H14" i="165"/>
  <c r="Z11" i="166"/>
  <c r="Z11" i="165"/>
  <c r="I11" i="165"/>
  <c r="I11" i="166"/>
  <c r="J17" i="165"/>
  <c r="J17" i="166"/>
  <c r="Q17" i="166"/>
  <c r="Q17" i="165"/>
  <c r="V11" i="165"/>
  <c r="V11" i="166"/>
  <c r="Y11" i="166"/>
  <c r="Y11" i="165"/>
  <c r="H9" i="166"/>
  <c r="H9" i="165"/>
  <c r="B20" i="165"/>
  <c r="B20" i="166"/>
  <c r="B17" i="166"/>
  <c r="B17" i="165"/>
  <c r="B11" i="166"/>
  <c r="B11" i="165"/>
  <c r="B9" i="166"/>
  <c r="B9" i="165"/>
  <c r="B14" i="166"/>
  <c r="B14" i="165"/>
  <c r="B14" i="158" l="1"/>
  <c r="B11" i="157"/>
  <c r="B11" i="158"/>
  <c r="B11" i="155"/>
  <c r="B17" i="158"/>
  <c r="B9" i="158"/>
  <c r="B9" i="157"/>
  <c r="B20" i="155"/>
  <c r="B17" i="157"/>
  <c r="B14" i="157"/>
  <c r="B9" i="155"/>
  <c r="B20" i="157"/>
  <c r="B17" i="156"/>
  <c r="B44" i="156" s="1"/>
  <c r="B14" i="155"/>
  <c r="B20" i="158"/>
  <c r="B12" i="157"/>
  <c r="B29" i="158"/>
  <c r="B27" i="156"/>
  <c r="B54" i="156" s="1"/>
  <c r="B23" i="155"/>
  <c r="B15" i="156"/>
  <c r="B42" i="156" s="1"/>
  <c r="B21" i="158"/>
  <c r="B18" i="158"/>
  <c r="B25" i="155"/>
  <c r="V25" i="165"/>
  <c r="V25" i="166"/>
  <c r="I21" i="166"/>
  <c r="I21" i="165"/>
  <c r="U18" i="166"/>
  <c r="U18" i="165"/>
  <c r="I12" i="166"/>
  <c r="I12" i="165"/>
  <c r="V27" i="165"/>
  <c r="V27" i="166"/>
  <c r="V15" i="166"/>
  <c r="V15" i="165"/>
  <c r="F12" i="166"/>
  <c r="F12" i="165"/>
  <c r="U15" i="166"/>
  <c r="U15" i="165"/>
  <c r="Q23" i="166"/>
  <c r="Q23" i="165"/>
  <c r="X21" i="166"/>
  <c r="X21" i="165"/>
  <c r="F29" i="166"/>
  <c r="F29" i="165"/>
  <c r="J12" i="166"/>
  <c r="J12" i="165"/>
  <c r="H25" i="166"/>
  <c r="H25" i="165"/>
  <c r="U25" i="166"/>
  <c r="U25" i="165"/>
  <c r="Y15" i="166"/>
  <c r="Y15" i="165"/>
  <c r="O23" i="166"/>
  <c r="O23" i="165"/>
  <c r="U29" i="166"/>
  <c r="U29" i="165"/>
  <c r="Y27" i="166"/>
  <c r="Y27" i="165"/>
  <c r="S25" i="165"/>
  <c r="S25" i="166"/>
  <c r="F27" i="165"/>
  <c r="F27" i="166"/>
  <c r="M15" i="166"/>
  <c r="M15" i="165"/>
  <c r="X29" i="166"/>
  <c r="X29" i="165"/>
  <c r="H21" i="166"/>
  <c r="H21" i="165"/>
  <c r="M23" i="166"/>
  <c r="M23" i="165"/>
  <c r="J23" i="165"/>
  <c r="J23" i="166"/>
  <c r="U12" i="166"/>
  <c r="U12" i="165"/>
  <c r="V18" i="166"/>
  <c r="V18" i="165"/>
  <c r="Y21" i="166"/>
  <c r="Y21" i="165"/>
  <c r="Z29" i="166"/>
  <c r="Z29" i="165"/>
  <c r="H27" i="166"/>
  <c r="H27" i="165"/>
  <c r="X18" i="166"/>
  <c r="X18" i="165"/>
  <c r="X12" i="166"/>
  <c r="X12" i="165"/>
  <c r="Y29" i="166"/>
  <c r="Y29" i="165"/>
  <c r="S15" i="165"/>
  <c r="S15" i="166"/>
  <c r="J15" i="165"/>
  <c r="J15" i="166"/>
  <c r="Q15" i="166"/>
  <c r="Q15" i="165"/>
  <c r="O15" i="166"/>
  <c r="O15" i="165"/>
  <c r="Q25" i="165"/>
  <c r="Q25" i="166"/>
  <c r="Y23" i="166"/>
  <c r="Y23" i="165"/>
  <c r="X25" i="166"/>
  <c r="X25" i="165"/>
  <c r="O25" i="166"/>
  <c r="O25" i="165"/>
  <c r="S29" i="165"/>
  <c r="S29" i="166"/>
  <c r="V21" i="165"/>
  <c r="V21" i="166"/>
  <c r="S21" i="166"/>
  <c r="S21" i="165"/>
  <c r="X15" i="166"/>
  <c r="X15" i="165"/>
  <c r="M12" i="166"/>
  <c r="M12" i="165"/>
  <c r="Y18" i="166"/>
  <c r="Y18" i="165"/>
  <c r="X23" i="166"/>
  <c r="X23" i="165"/>
  <c r="M29" i="166"/>
  <c r="M29" i="165"/>
  <c r="M27" i="166"/>
  <c r="M27" i="165"/>
  <c r="I23" i="165"/>
  <c r="I23" i="166"/>
  <c r="M25" i="166"/>
  <c r="M25" i="165"/>
  <c r="J25" i="165"/>
  <c r="J25" i="166"/>
  <c r="I15" i="165"/>
  <c r="I15" i="166"/>
  <c r="Q18" i="166"/>
  <c r="Q18" i="165"/>
  <c r="Z25" i="165"/>
  <c r="Z25" i="166"/>
  <c r="O27" i="166"/>
  <c r="O27" i="165"/>
  <c r="S12" i="165"/>
  <c r="S12" i="166"/>
  <c r="Z27" i="166"/>
  <c r="Z27" i="165"/>
  <c r="H15" i="166"/>
  <c r="H15" i="165"/>
  <c r="O29" i="166"/>
  <c r="O29" i="165"/>
  <c r="F18" i="165"/>
  <c r="F18" i="166"/>
  <c r="O21" i="166"/>
  <c r="O21" i="165"/>
  <c r="Q21" i="166"/>
  <c r="Q21" i="165"/>
  <c r="V12" i="165"/>
  <c r="V12" i="166"/>
  <c r="I27" i="166"/>
  <c r="I27" i="165"/>
  <c r="U27" i="166"/>
  <c r="U27" i="165"/>
  <c r="M21" i="166"/>
  <c r="M21" i="165"/>
  <c r="Z18" i="166"/>
  <c r="Z18" i="165"/>
  <c r="J21" i="166"/>
  <c r="J21" i="165"/>
  <c r="J18" i="165"/>
  <c r="J18" i="166"/>
  <c r="M18" i="166"/>
  <c r="M18" i="165"/>
  <c r="H23" i="166"/>
  <c r="H23" i="165"/>
  <c r="Q29" i="166"/>
  <c r="Q29" i="165"/>
  <c r="X27" i="166"/>
  <c r="X27" i="165"/>
  <c r="Z23" i="166"/>
  <c r="Z23" i="165"/>
  <c r="S27" i="165"/>
  <c r="S27" i="166"/>
  <c r="S18" i="166"/>
  <c r="S18" i="165"/>
  <c r="F25" i="165"/>
  <c r="F25" i="166"/>
  <c r="I29" i="165"/>
  <c r="I29" i="166"/>
  <c r="Q12" i="166"/>
  <c r="Q12" i="165"/>
  <c r="Z15" i="166"/>
  <c r="Z15" i="165"/>
  <c r="O12" i="166"/>
  <c r="O12" i="165"/>
  <c r="Z21" i="166"/>
  <c r="Z21" i="165"/>
  <c r="O18" i="166"/>
  <c r="O18" i="165"/>
  <c r="H29" i="166"/>
  <c r="H29" i="165"/>
  <c r="I25" i="165"/>
  <c r="I25" i="166"/>
  <c r="Y25" i="166"/>
  <c r="Y25" i="165"/>
  <c r="V29" i="165"/>
  <c r="V29" i="166"/>
  <c r="J27" i="165"/>
  <c r="J27" i="166"/>
  <c r="F23" i="165"/>
  <c r="F23" i="166"/>
  <c r="F15" i="166"/>
  <c r="F15" i="165"/>
  <c r="J29" i="165"/>
  <c r="J29" i="166"/>
  <c r="V23" i="165"/>
  <c r="V23" i="166"/>
  <c r="Z12" i="166"/>
  <c r="Z12" i="165"/>
  <c r="F21" i="165"/>
  <c r="F21" i="166"/>
  <c r="I18" i="165"/>
  <c r="I18" i="166"/>
  <c r="H12" i="166"/>
  <c r="H12" i="165"/>
  <c r="H18" i="166"/>
  <c r="H18" i="165"/>
  <c r="U21" i="166"/>
  <c r="U21" i="165"/>
  <c r="Y12" i="166"/>
  <c r="Y12" i="165"/>
  <c r="Q27" i="166"/>
  <c r="Q27" i="165"/>
  <c r="S23" i="165"/>
  <c r="S23" i="166"/>
  <c r="U23" i="166"/>
  <c r="U23" i="165"/>
  <c r="B21" i="165"/>
  <c r="B21" i="166"/>
  <c r="B18" i="165"/>
  <c r="B18" i="166"/>
  <c r="B29" i="165"/>
  <c r="B29" i="166"/>
  <c r="B23" i="166"/>
  <c r="B23" i="165"/>
  <c r="B12" i="166"/>
  <c r="B12" i="165"/>
  <c r="B27" i="165"/>
  <c r="B27" i="166"/>
  <c r="B15" i="166"/>
  <c r="B15" i="165"/>
  <c r="B25" i="165"/>
  <c r="B25" i="166"/>
  <c r="B8" i="163"/>
  <c r="D8" i="163"/>
  <c r="D8" i="147"/>
  <c r="B8" i="147"/>
  <c r="B12" i="156" l="1"/>
  <c r="B39" i="156" s="1"/>
  <c r="B23" i="158"/>
  <c r="B23" i="156"/>
  <c r="B50" i="156" s="1"/>
  <c r="B25" i="157"/>
  <c r="B27" i="158"/>
  <c r="B15" i="155"/>
  <c r="B29" i="156"/>
  <c r="B56" i="156" s="1"/>
  <c r="B18" i="157"/>
  <c r="B15" i="157"/>
  <c r="B21" i="156"/>
  <c r="B48" i="156" s="1"/>
  <c r="B27" i="157"/>
  <c r="B21" i="157"/>
  <c r="B21" i="155"/>
  <c r="B27" i="155"/>
  <c r="B23" i="157"/>
  <c r="B12" i="155"/>
  <c r="B12" i="158"/>
  <c r="B25" i="156"/>
  <c r="B52" i="156" s="1"/>
  <c r="B25" i="158"/>
  <c r="B29" i="155"/>
  <c r="B15" i="158"/>
  <c r="B29" i="157"/>
  <c r="B18" i="156"/>
  <c r="B45" i="156" s="1"/>
  <c r="B18" i="155"/>
  <c r="D14" i="163"/>
  <c r="B17" i="163"/>
  <c r="D17" i="163"/>
  <c r="D8" i="162"/>
  <c r="D35" i="162" s="1"/>
  <c r="D8" i="159"/>
  <c r="D35" i="159" s="1"/>
  <c r="D20" i="163"/>
  <c r="B20" i="163"/>
  <c r="B11" i="163"/>
  <c r="D11" i="163"/>
  <c r="B9" i="163"/>
  <c r="B8" i="162"/>
  <c r="B35" i="162" s="1"/>
  <c r="B8" i="159"/>
  <c r="B35" i="159" s="1"/>
  <c r="B14" i="163"/>
  <c r="D9" i="163"/>
  <c r="B20" i="147"/>
  <c r="D20" i="147"/>
  <c r="B11" i="147"/>
  <c r="D11" i="147"/>
  <c r="D8" i="160"/>
  <c r="D35" i="160" s="1"/>
  <c r="D8" i="161"/>
  <c r="D35" i="161" s="1"/>
  <c r="D8" i="148"/>
  <c r="D35" i="148" s="1"/>
  <c r="D8" i="150"/>
  <c r="D35" i="150" s="1"/>
  <c r="D8" i="151"/>
  <c r="D35" i="151" s="1"/>
  <c r="D8" i="149"/>
  <c r="D35" i="149" s="1"/>
  <c r="B14" i="147"/>
  <c r="B9" i="147"/>
  <c r="B8" i="161"/>
  <c r="B35" i="161" s="1"/>
  <c r="B8" i="160"/>
  <c r="B35" i="160" s="1"/>
  <c r="B17" i="147"/>
  <c r="D17" i="147"/>
  <c r="D9" i="147"/>
  <c r="B8" i="149"/>
  <c r="B35" i="149" s="1"/>
  <c r="B8" i="150"/>
  <c r="B35" i="150" s="1"/>
  <c r="B8" i="151"/>
  <c r="B35" i="151" s="1"/>
  <c r="B8" i="148"/>
  <c r="B35" i="148" s="1"/>
  <c r="D14" i="147"/>
  <c r="D29" i="163" l="1"/>
  <c r="B12" i="163"/>
  <c r="B18" i="163"/>
  <c r="B29" i="163"/>
  <c r="D21" i="163"/>
  <c r="D15" i="163"/>
  <c r="D25" i="163"/>
  <c r="D23" i="163"/>
  <c r="D9" i="159"/>
  <c r="D36" i="159" s="1"/>
  <c r="D9" i="162"/>
  <c r="D36" i="162" s="1"/>
  <c r="D11" i="162"/>
  <c r="D38" i="162" s="1"/>
  <c r="D11" i="159"/>
  <c r="D38" i="159" s="1"/>
  <c r="B20" i="162"/>
  <c r="B47" i="162" s="1"/>
  <c r="B20" i="159"/>
  <c r="B47" i="159" s="1"/>
  <c r="B17" i="162"/>
  <c r="B44" i="162" s="1"/>
  <c r="B17" i="159"/>
  <c r="B44" i="159" s="1"/>
  <c r="B21" i="163"/>
  <c r="D27" i="163"/>
  <c r="B15" i="163"/>
  <c r="D12" i="163"/>
  <c r="D18" i="163"/>
  <c r="B27" i="163"/>
  <c r="B23" i="163"/>
  <c r="B14" i="162"/>
  <c r="B41" i="162" s="1"/>
  <c r="B14" i="159"/>
  <c r="B41" i="159" s="1"/>
  <c r="B9" i="162"/>
  <c r="B36" i="162" s="1"/>
  <c r="B9" i="159"/>
  <c r="B36" i="159" s="1"/>
  <c r="B11" i="162"/>
  <c r="B38" i="162" s="1"/>
  <c r="B11" i="159"/>
  <c r="B38" i="159" s="1"/>
  <c r="D20" i="162"/>
  <c r="D47" i="162" s="1"/>
  <c r="D20" i="159"/>
  <c r="D47" i="159" s="1"/>
  <c r="D17" i="159"/>
  <c r="D44" i="159" s="1"/>
  <c r="D17" i="162"/>
  <c r="D44" i="162" s="1"/>
  <c r="D14" i="162"/>
  <c r="D41" i="162" s="1"/>
  <c r="D14" i="159"/>
  <c r="D41" i="159" s="1"/>
  <c r="B25" i="163"/>
  <c r="B21" i="147"/>
  <c r="D25" i="147"/>
  <c r="D12" i="147"/>
  <c r="D21" i="147"/>
  <c r="D18" i="147"/>
  <c r="D15" i="147"/>
  <c r="B27" i="147"/>
  <c r="D29" i="147"/>
  <c r="D9" i="151"/>
  <c r="D36" i="151" s="1"/>
  <c r="D9" i="149"/>
  <c r="D36" i="149" s="1"/>
  <c r="D9" i="150"/>
  <c r="D36" i="150" s="1"/>
  <c r="D9" i="148"/>
  <c r="D36" i="148" s="1"/>
  <c r="D17" i="161"/>
  <c r="D44" i="161" s="1"/>
  <c r="D17" i="160"/>
  <c r="D44" i="160" s="1"/>
  <c r="B17" i="161"/>
  <c r="B44" i="161" s="1"/>
  <c r="B17" i="160"/>
  <c r="B44" i="160" s="1"/>
  <c r="D11" i="150"/>
  <c r="D38" i="150" s="1"/>
  <c r="D11" i="151"/>
  <c r="D38" i="151" s="1"/>
  <c r="D11" i="149"/>
  <c r="D38" i="149" s="1"/>
  <c r="D11" i="148"/>
  <c r="D38" i="148" s="1"/>
  <c r="B11" i="149"/>
  <c r="B38" i="149" s="1"/>
  <c r="B11" i="148"/>
  <c r="B38" i="148" s="1"/>
  <c r="B11" i="151"/>
  <c r="B38" i="151" s="1"/>
  <c r="B11" i="150"/>
  <c r="B38" i="150" s="1"/>
  <c r="B20" i="161"/>
  <c r="B47" i="161" s="1"/>
  <c r="B20" i="160"/>
  <c r="B47" i="160" s="1"/>
  <c r="B18" i="147"/>
  <c r="D23" i="147"/>
  <c r="B14" i="161"/>
  <c r="B41" i="161" s="1"/>
  <c r="B14" i="160"/>
  <c r="B41" i="160" s="1"/>
  <c r="B20" i="149"/>
  <c r="B47" i="149" s="1"/>
  <c r="B20" i="151"/>
  <c r="B47" i="151" s="1"/>
  <c r="B20" i="148"/>
  <c r="B47" i="148" s="1"/>
  <c r="B20" i="150"/>
  <c r="B47" i="150" s="1"/>
  <c r="B12" i="147"/>
  <c r="B15" i="147"/>
  <c r="B25" i="147"/>
  <c r="B23" i="147"/>
  <c r="B29" i="147"/>
  <c r="D27" i="147"/>
  <c r="D14" i="160"/>
  <c r="D41" i="160" s="1"/>
  <c r="D14" i="161"/>
  <c r="D41" i="161" s="1"/>
  <c r="D14" i="150"/>
  <c r="D41" i="150" s="1"/>
  <c r="D14" i="148"/>
  <c r="D41" i="148" s="1"/>
  <c r="D14" i="151"/>
  <c r="D41" i="151" s="1"/>
  <c r="D14" i="149"/>
  <c r="D41" i="149" s="1"/>
  <c r="D17" i="151"/>
  <c r="D44" i="151" s="1"/>
  <c r="D17" i="149"/>
  <c r="D44" i="149" s="1"/>
  <c r="D17" i="150"/>
  <c r="D44" i="150" s="1"/>
  <c r="D17" i="148"/>
  <c r="D44" i="148" s="1"/>
  <c r="B17" i="149"/>
  <c r="B44" i="149" s="1"/>
  <c r="B17" i="148"/>
  <c r="B44" i="148" s="1"/>
  <c r="B17" i="150"/>
  <c r="B44" i="150" s="1"/>
  <c r="B17" i="151"/>
  <c r="B44" i="151" s="1"/>
  <c r="B9" i="161"/>
  <c r="B36" i="161" s="1"/>
  <c r="B9" i="160"/>
  <c r="B36" i="160" s="1"/>
  <c r="B14" i="149"/>
  <c r="B41" i="149" s="1"/>
  <c r="B14" i="151"/>
  <c r="B41" i="151" s="1"/>
  <c r="B14" i="148"/>
  <c r="B41" i="148" s="1"/>
  <c r="B14" i="150"/>
  <c r="B41" i="150" s="1"/>
  <c r="D20" i="150"/>
  <c r="D47" i="150" s="1"/>
  <c r="D20" i="148"/>
  <c r="D47" i="148" s="1"/>
  <c r="D20" i="151"/>
  <c r="D47" i="151" s="1"/>
  <c r="D20" i="149"/>
  <c r="D47" i="149" s="1"/>
  <c r="D9" i="160"/>
  <c r="D36" i="160" s="1"/>
  <c r="D9" i="161"/>
  <c r="D36" i="161" s="1"/>
  <c r="B9" i="149"/>
  <c r="B36" i="149" s="1"/>
  <c r="B9" i="150"/>
  <c r="B36" i="150" s="1"/>
  <c r="B9" i="151"/>
  <c r="B36" i="151" s="1"/>
  <c r="B9" i="148"/>
  <c r="B36" i="148" s="1"/>
  <c r="D11" i="161"/>
  <c r="D38" i="161" s="1"/>
  <c r="D11" i="160"/>
  <c r="D38" i="160" s="1"/>
  <c r="B11" i="161"/>
  <c r="B38" i="161" s="1"/>
  <c r="B11" i="160"/>
  <c r="B38" i="160" s="1"/>
  <c r="D20" i="160"/>
  <c r="D47" i="160" s="1"/>
  <c r="D20" i="161"/>
  <c r="D47" i="161" s="1"/>
  <c r="B25" i="162" l="1"/>
  <c r="B52" i="162" s="1"/>
  <c r="B25" i="159"/>
  <c r="B52" i="159" s="1"/>
  <c r="B27" i="162"/>
  <c r="B54" i="162" s="1"/>
  <c r="B27" i="159"/>
  <c r="B54" i="159" s="1"/>
  <c r="D12" i="162"/>
  <c r="D39" i="162" s="1"/>
  <c r="D12" i="159"/>
  <c r="D39" i="159" s="1"/>
  <c r="D27" i="162"/>
  <c r="D54" i="162" s="1"/>
  <c r="D27" i="159"/>
  <c r="D54" i="159" s="1"/>
  <c r="D15" i="162"/>
  <c r="D42" i="162" s="1"/>
  <c r="D15" i="159"/>
  <c r="D42" i="159" s="1"/>
  <c r="B29" i="162"/>
  <c r="B56" i="162" s="1"/>
  <c r="B29" i="159"/>
  <c r="B56" i="159" s="1"/>
  <c r="B12" i="162"/>
  <c r="B39" i="162" s="1"/>
  <c r="B12" i="159"/>
  <c r="B39" i="159" s="1"/>
  <c r="D23" i="162"/>
  <c r="D50" i="162" s="1"/>
  <c r="D23" i="159"/>
  <c r="D50" i="159" s="1"/>
  <c r="B23" i="162"/>
  <c r="B50" i="162" s="1"/>
  <c r="B23" i="159"/>
  <c r="B50" i="159" s="1"/>
  <c r="D18" i="162"/>
  <c r="D45" i="162" s="1"/>
  <c r="D18" i="159"/>
  <c r="D45" i="159" s="1"/>
  <c r="B15" i="162"/>
  <c r="B42" i="162" s="1"/>
  <c r="B15" i="159"/>
  <c r="B42" i="159" s="1"/>
  <c r="B21" i="162"/>
  <c r="B48" i="162" s="1"/>
  <c r="B21" i="159"/>
  <c r="B48" i="159" s="1"/>
  <c r="D25" i="162"/>
  <c r="D52" i="162" s="1"/>
  <c r="D25" i="159"/>
  <c r="D52" i="159" s="1"/>
  <c r="D21" i="159"/>
  <c r="D48" i="159" s="1"/>
  <c r="D21" i="162"/>
  <c r="D48" i="162" s="1"/>
  <c r="B18" i="159"/>
  <c r="B45" i="159" s="1"/>
  <c r="B18" i="162"/>
  <c r="B45" i="162" s="1"/>
  <c r="D29" i="162"/>
  <c r="D56" i="162" s="1"/>
  <c r="D29" i="159"/>
  <c r="D56" i="159" s="1"/>
  <c r="B15" i="149"/>
  <c r="B42" i="149" s="1"/>
  <c r="B15" i="150"/>
  <c r="B42" i="150" s="1"/>
  <c r="B15" i="151"/>
  <c r="B42" i="151" s="1"/>
  <c r="B15" i="148"/>
  <c r="B42" i="148" s="1"/>
  <c r="B18" i="161"/>
  <c r="B45" i="161" s="1"/>
  <c r="B18" i="160"/>
  <c r="B45" i="160" s="1"/>
  <c r="D15" i="160"/>
  <c r="D42" i="160" s="1"/>
  <c r="D15" i="161"/>
  <c r="D42" i="161" s="1"/>
  <c r="D18" i="151"/>
  <c r="D45" i="151" s="1"/>
  <c r="D18" i="149"/>
  <c r="D45" i="149" s="1"/>
  <c r="D18" i="150"/>
  <c r="D45" i="150" s="1"/>
  <c r="D18" i="148"/>
  <c r="D45" i="148" s="1"/>
  <c r="D21" i="151"/>
  <c r="D48" i="151" s="1"/>
  <c r="D21" i="149"/>
  <c r="D48" i="149" s="1"/>
  <c r="D21" i="150"/>
  <c r="D48" i="150" s="1"/>
  <c r="D21" i="148"/>
  <c r="D48" i="148" s="1"/>
  <c r="D12" i="151"/>
  <c r="D39" i="151" s="1"/>
  <c r="D12" i="149"/>
  <c r="D39" i="149" s="1"/>
  <c r="D12" i="150"/>
  <c r="D39" i="150" s="1"/>
  <c r="D12" i="148"/>
  <c r="D39" i="148" s="1"/>
  <c r="D25" i="161"/>
  <c r="D52" i="161" s="1"/>
  <c r="D25" i="160"/>
  <c r="D52" i="160" s="1"/>
  <c r="D27" i="150"/>
  <c r="D54" i="150" s="1"/>
  <c r="D27" i="148"/>
  <c r="D54" i="148" s="1"/>
  <c r="D27" i="151"/>
  <c r="D54" i="151" s="1"/>
  <c r="D27" i="149"/>
  <c r="D54" i="149" s="1"/>
  <c r="B29" i="149"/>
  <c r="B56" i="149" s="1"/>
  <c r="B29" i="150"/>
  <c r="B56" i="150" s="1"/>
  <c r="B29" i="151"/>
  <c r="B56" i="151" s="1"/>
  <c r="B29" i="148"/>
  <c r="B56" i="148" s="1"/>
  <c r="B25" i="149"/>
  <c r="B52" i="149" s="1"/>
  <c r="B25" i="151"/>
  <c r="B52" i="151" s="1"/>
  <c r="B25" i="148"/>
  <c r="B52" i="148" s="1"/>
  <c r="B25" i="150"/>
  <c r="B52" i="150" s="1"/>
  <c r="B15" i="161"/>
  <c r="B42" i="161" s="1"/>
  <c r="B15" i="160"/>
  <c r="B42" i="160" s="1"/>
  <c r="D29" i="151"/>
  <c r="D56" i="151" s="1"/>
  <c r="D29" i="149"/>
  <c r="D56" i="149" s="1"/>
  <c r="D29" i="150"/>
  <c r="D56" i="150" s="1"/>
  <c r="D29" i="148"/>
  <c r="D56" i="148" s="1"/>
  <c r="B27" i="161"/>
  <c r="B54" i="161" s="1"/>
  <c r="B27" i="160"/>
  <c r="B54" i="160" s="1"/>
  <c r="D12" i="161"/>
  <c r="D39" i="161" s="1"/>
  <c r="D12" i="160"/>
  <c r="D39" i="160" s="1"/>
  <c r="D27" i="160"/>
  <c r="D54" i="160" s="1"/>
  <c r="D27" i="161"/>
  <c r="D54" i="161" s="1"/>
  <c r="B29" i="161"/>
  <c r="B56" i="161" s="1"/>
  <c r="B29" i="160"/>
  <c r="B56" i="160" s="1"/>
  <c r="B23" i="161"/>
  <c r="B50" i="161" s="1"/>
  <c r="B23" i="160"/>
  <c r="B50" i="160" s="1"/>
  <c r="B25" i="161"/>
  <c r="B52" i="161" s="1"/>
  <c r="B25" i="160"/>
  <c r="B52" i="160" s="1"/>
  <c r="B12" i="149"/>
  <c r="B39" i="149" s="1"/>
  <c r="B12" i="151"/>
  <c r="B39" i="151" s="1"/>
  <c r="B12" i="148"/>
  <c r="B39" i="148" s="1"/>
  <c r="B12" i="150"/>
  <c r="B39" i="150" s="1"/>
  <c r="D23" i="161"/>
  <c r="D50" i="161" s="1"/>
  <c r="D23" i="160"/>
  <c r="D50" i="160" s="1"/>
  <c r="B18" i="149"/>
  <c r="B45" i="149" s="1"/>
  <c r="B18" i="151"/>
  <c r="B45" i="151" s="1"/>
  <c r="B18" i="148"/>
  <c r="B45" i="148" s="1"/>
  <c r="B18" i="150"/>
  <c r="B45" i="150" s="1"/>
  <c r="D29" i="160"/>
  <c r="D56" i="160" s="1"/>
  <c r="D29" i="161"/>
  <c r="D56" i="161" s="1"/>
  <c r="D15" i="151"/>
  <c r="D42" i="151" s="1"/>
  <c r="D15" i="149"/>
  <c r="D42" i="149" s="1"/>
  <c r="D15" i="150"/>
  <c r="D42" i="150" s="1"/>
  <c r="D15" i="148"/>
  <c r="D42" i="148" s="1"/>
  <c r="D25" i="151"/>
  <c r="D52" i="151" s="1"/>
  <c r="D25" i="149"/>
  <c r="D52" i="149" s="1"/>
  <c r="D25" i="150"/>
  <c r="D52" i="150" s="1"/>
  <c r="D25" i="148"/>
  <c r="D52" i="148" s="1"/>
  <c r="B21" i="161"/>
  <c r="B48" i="161" s="1"/>
  <c r="B21" i="160"/>
  <c r="B48" i="160" s="1"/>
  <c r="B23" i="149"/>
  <c r="B50" i="149" s="1"/>
  <c r="B23" i="148"/>
  <c r="B50" i="148" s="1"/>
  <c r="B23" i="150"/>
  <c r="B50" i="150" s="1"/>
  <c r="B23" i="151"/>
  <c r="B50" i="151" s="1"/>
  <c r="B12" i="161"/>
  <c r="B39" i="161" s="1"/>
  <c r="B12" i="160"/>
  <c r="B39" i="160" s="1"/>
  <c r="D23" i="151"/>
  <c r="D50" i="151" s="1"/>
  <c r="D23" i="149"/>
  <c r="D50" i="149" s="1"/>
  <c r="D23" i="150"/>
  <c r="D50" i="150" s="1"/>
  <c r="D23" i="148"/>
  <c r="D50" i="148" s="1"/>
  <c r="B27" i="149"/>
  <c r="B54" i="149" s="1"/>
  <c r="B27" i="151"/>
  <c r="B54" i="151" s="1"/>
  <c r="B27" i="148"/>
  <c r="B54" i="148" s="1"/>
  <c r="B27" i="150"/>
  <c r="B54" i="150" s="1"/>
  <c r="D18" i="161"/>
  <c r="D45" i="161" s="1"/>
  <c r="D18" i="160"/>
  <c r="D45" i="160" s="1"/>
  <c r="D21" i="160"/>
  <c r="D48" i="160" s="1"/>
  <c r="D21" i="161"/>
  <c r="D48" i="161" s="1"/>
  <c r="B21" i="149"/>
  <c r="B48" i="149" s="1"/>
  <c r="B21" i="150"/>
  <c r="B48" i="150" s="1"/>
  <c r="B21" i="151"/>
  <c r="B48" i="151" s="1"/>
  <c r="B21" i="148"/>
  <c r="B48" i="148" s="1"/>
  <c r="B32" i="158" l="1"/>
  <c r="B33" i="158"/>
  <c r="B32" i="157"/>
  <c r="B33" i="157"/>
  <c r="B32" i="155"/>
  <c r="B33" i="155"/>
  <c r="B32" i="156"/>
  <c r="B33" i="156"/>
  <c r="B41" i="158" l="1"/>
  <c r="B41" i="157"/>
  <c r="B41" i="155"/>
  <c r="B47" i="158"/>
  <c r="B47" i="157"/>
  <c r="B47" i="155"/>
  <c r="B35" i="158"/>
  <c r="B35" i="155"/>
  <c r="B50" i="158" l="1"/>
  <c r="B50" i="157"/>
  <c r="B50" i="155"/>
  <c r="B42" i="158"/>
  <c r="B42" i="157"/>
  <c r="B42" i="155"/>
  <c r="B38" i="158"/>
  <c r="B38" i="157"/>
  <c r="B38" i="155"/>
  <c r="B54" i="158"/>
  <c r="B54" i="157"/>
  <c r="B54" i="155"/>
  <c r="B39" i="158"/>
  <c r="B39" i="157"/>
  <c r="B39" i="155"/>
  <c r="B44" i="158"/>
  <c r="B44" i="157"/>
  <c r="B44" i="155"/>
  <c r="B56" i="158"/>
  <c r="B56" i="157"/>
  <c r="B56" i="155"/>
  <c r="B48" i="158"/>
  <c r="B48" i="157"/>
  <c r="B48" i="155"/>
  <c r="B52" i="158"/>
  <c r="B52" i="157"/>
  <c r="B52" i="155"/>
  <c r="B36" i="158"/>
  <c r="B36" i="157"/>
  <c r="B36" i="155"/>
  <c r="B45" i="158" l="1"/>
  <c r="B45" i="157"/>
  <c r="B45" i="155"/>
  <c r="C6" i="117" l="1"/>
  <c r="C7" i="117"/>
  <c r="C6" i="153" l="1"/>
  <c r="C36" i="153" s="1"/>
  <c r="C7" i="153"/>
  <c r="C37" i="153" s="1"/>
  <c r="B6" i="117"/>
  <c r="B7" i="117"/>
  <c r="C7" i="116" l="1"/>
  <c r="C37" i="116" s="1"/>
  <c r="C7" i="115"/>
  <c r="C37" i="115" s="1"/>
  <c r="C7" i="152"/>
  <c r="C37" i="152" s="1"/>
  <c r="C6" i="116"/>
  <c r="C36" i="116" s="1"/>
  <c r="C6" i="115"/>
  <c r="C36" i="115" s="1"/>
  <c r="C6" i="152"/>
  <c r="C36" i="152" s="1"/>
  <c r="B7" i="152"/>
  <c r="B37" i="152" s="1"/>
  <c r="B7" i="116"/>
  <c r="B37" i="116" s="1"/>
  <c r="B7" i="153"/>
  <c r="B37" i="153" s="1"/>
  <c r="B7" i="115"/>
  <c r="B37" i="115" s="1"/>
  <c r="B6" i="153"/>
  <c r="B36" i="153" s="1"/>
  <c r="B6" i="115"/>
  <c r="B36" i="115" s="1"/>
  <c r="B6" i="152"/>
  <c r="B36" i="152" s="1"/>
  <c r="B6" i="116"/>
  <c r="B36" i="116" s="1"/>
  <c r="BG5" i="140" l="1"/>
  <c r="BG32" i="140" s="1"/>
  <c r="BH5" i="140"/>
  <c r="BH32" i="140" s="1"/>
  <c r="BG6" i="140"/>
  <c r="BG33" i="140" s="1"/>
  <c r="BH6" i="140"/>
  <c r="BH33" i="140" s="1"/>
  <c r="C5" i="140"/>
  <c r="D5" i="140"/>
  <c r="D32" i="140" s="1"/>
  <c r="E5" i="140"/>
  <c r="E32" i="140" s="1"/>
  <c r="F5" i="140"/>
  <c r="F32" i="140" s="1"/>
  <c r="G5" i="140"/>
  <c r="G32" i="140" s="1"/>
  <c r="H5" i="140"/>
  <c r="H32" i="140" s="1"/>
  <c r="I5" i="140"/>
  <c r="I32" i="140" s="1"/>
  <c r="J5" i="140"/>
  <c r="J32" i="140" s="1"/>
  <c r="K5" i="140"/>
  <c r="K32" i="140" s="1"/>
  <c r="L5" i="140"/>
  <c r="L32" i="140" s="1"/>
  <c r="M5" i="140"/>
  <c r="M32" i="140" s="1"/>
  <c r="N5" i="140"/>
  <c r="N32" i="140" s="1"/>
  <c r="O5" i="140"/>
  <c r="O32" i="140" s="1"/>
  <c r="P5" i="140"/>
  <c r="P32" i="140" s="1"/>
  <c r="Q5" i="140"/>
  <c r="Q32" i="140" s="1"/>
  <c r="R5" i="140"/>
  <c r="R32" i="140" s="1"/>
  <c r="S5" i="140"/>
  <c r="S32" i="140" s="1"/>
  <c r="T5" i="140"/>
  <c r="T32" i="140" s="1"/>
  <c r="U5" i="140"/>
  <c r="U32" i="140" s="1"/>
  <c r="V5" i="140"/>
  <c r="V32" i="140" s="1"/>
  <c r="W5" i="140"/>
  <c r="W32" i="140" s="1"/>
  <c r="X5" i="140"/>
  <c r="X32" i="140" s="1"/>
  <c r="Y5" i="140"/>
  <c r="Y32" i="140" s="1"/>
  <c r="Z5" i="140"/>
  <c r="Z32" i="140" s="1"/>
  <c r="AA5" i="140"/>
  <c r="AA32" i="140" s="1"/>
  <c r="AB5" i="140"/>
  <c r="AB32" i="140" s="1"/>
  <c r="AC5" i="140"/>
  <c r="AC32" i="140" s="1"/>
  <c r="AD5" i="140"/>
  <c r="AD32" i="140" s="1"/>
  <c r="AE5" i="140"/>
  <c r="AE32" i="140" s="1"/>
  <c r="AF5" i="140"/>
  <c r="AF32" i="140" s="1"/>
  <c r="AG5" i="140"/>
  <c r="AG32" i="140" s="1"/>
  <c r="AH5" i="140"/>
  <c r="AH32" i="140" s="1"/>
  <c r="AI5" i="140"/>
  <c r="AI32" i="140" s="1"/>
  <c r="AJ5" i="140"/>
  <c r="AJ32" i="140" s="1"/>
  <c r="AK5" i="140"/>
  <c r="AK32" i="140" s="1"/>
  <c r="AL5" i="140"/>
  <c r="AL32" i="140" s="1"/>
  <c r="AM5" i="140"/>
  <c r="AM32" i="140" s="1"/>
  <c r="AN5" i="140"/>
  <c r="AN32" i="140" s="1"/>
  <c r="AO5" i="140"/>
  <c r="AO32" i="140" s="1"/>
  <c r="AP5" i="140"/>
  <c r="AP32" i="140" s="1"/>
  <c r="AQ5" i="140"/>
  <c r="AQ32" i="140" s="1"/>
  <c r="AR5" i="140"/>
  <c r="AR32" i="140" s="1"/>
  <c r="AS5" i="140"/>
  <c r="AS32" i="140" s="1"/>
  <c r="AT5" i="140"/>
  <c r="AT32" i="140" s="1"/>
  <c r="AU5" i="140"/>
  <c r="AU32" i="140" s="1"/>
  <c r="AV5" i="140"/>
  <c r="AV32" i="140" s="1"/>
  <c r="AW5" i="140"/>
  <c r="AW32" i="140" s="1"/>
  <c r="AX5" i="140"/>
  <c r="AX32" i="140" s="1"/>
  <c r="AY5" i="140"/>
  <c r="AY32" i="140" s="1"/>
  <c r="AZ5" i="140"/>
  <c r="AZ32" i="140" s="1"/>
  <c r="BA5" i="140"/>
  <c r="BA32" i="140" s="1"/>
  <c r="BB5" i="140"/>
  <c r="BB32" i="140" s="1"/>
  <c r="BC5" i="140"/>
  <c r="BC32" i="140" s="1"/>
  <c r="BD5" i="140"/>
  <c r="BD32" i="140" s="1"/>
  <c r="BE5" i="140"/>
  <c r="BE32" i="140" s="1"/>
  <c r="BF5" i="140"/>
  <c r="BF32" i="140" s="1"/>
  <c r="C6" i="140"/>
  <c r="C33" i="140" s="1"/>
  <c r="D6" i="140"/>
  <c r="D33" i="140" s="1"/>
  <c r="E6" i="140"/>
  <c r="E33" i="140" s="1"/>
  <c r="F6" i="140"/>
  <c r="F33" i="140" s="1"/>
  <c r="G6" i="140"/>
  <c r="G33" i="140" s="1"/>
  <c r="H6" i="140"/>
  <c r="H33" i="140" s="1"/>
  <c r="I6" i="140"/>
  <c r="I33" i="140" s="1"/>
  <c r="J6" i="140"/>
  <c r="J33" i="140" s="1"/>
  <c r="K6" i="140"/>
  <c r="K33" i="140" s="1"/>
  <c r="L6" i="140"/>
  <c r="L33" i="140" s="1"/>
  <c r="M6" i="140"/>
  <c r="M33" i="140" s="1"/>
  <c r="N6" i="140"/>
  <c r="N33" i="140" s="1"/>
  <c r="O6" i="140"/>
  <c r="O33" i="140" s="1"/>
  <c r="P6" i="140"/>
  <c r="P33" i="140" s="1"/>
  <c r="Q6" i="140"/>
  <c r="Q33" i="140" s="1"/>
  <c r="R6" i="140"/>
  <c r="R33" i="140" s="1"/>
  <c r="S6" i="140"/>
  <c r="S33" i="140" s="1"/>
  <c r="T6" i="140"/>
  <c r="T33" i="140" s="1"/>
  <c r="U6" i="140"/>
  <c r="U33" i="140" s="1"/>
  <c r="V6" i="140"/>
  <c r="V33" i="140" s="1"/>
  <c r="W6" i="140"/>
  <c r="W33" i="140" s="1"/>
  <c r="X6" i="140"/>
  <c r="X33" i="140" s="1"/>
  <c r="Y6" i="140"/>
  <c r="Y33" i="140" s="1"/>
  <c r="Z6" i="140"/>
  <c r="Z33" i="140" s="1"/>
  <c r="AA6" i="140"/>
  <c r="AA33" i="140" s="1"/>
  <c r="AB6" i="140"/>
  <c r="AB33" i="140" s="1"/>
  <c r="AC6" i="140"/>
  <c r="AC33" i="140" s="1"/>
  <c r="AD6" i="140"/>
  <c r="AD33" i="140" s="1"/>
  <c r="AE6" i="140"/>
  <c r="AE33" i="140" s="1"/>
  <c r="AF6" i="140"/>
  <c r="AF33" i="140" s="1"/>
  <c r="AG6" i="140"/>
  <c r="AG33" i="140" s="1"/>
  <c r="AH6" i="140"/>
  <c r="AH33" i="140" s="1"/>
  <c r="AI6" i="140"/>
  <c r="AI33" i="140" s="1"/>
  <c r="AJ6" i="140"/>
  <c r="AJ33" i="140" s="1"/>
  <c r="AK6" i="140"/>
  <c r="AK33" i="140" s="1"/>
  <c r="AL6" i="140"/>
  <c r="AL33" i="140" s="1"/>
  <c r="AM6" i="140"/>
  <c r="AM33" i="140" s="1"/>
  <c r="AN6" i="140"/>
  <c r="AN33" i="140" s="1"/>
  <c r="AO6" i="140"/>
  <c r="AO33" i="140" s="1"/>
  <c r="AP6" i="140"/>
  <c r="AP33" i="140" s="1"/>
  <c r="AQ6" i="140"/>
  <c r="AQ33" i="140" s="1"/>
  <c r="AR6" i="140"/>
  <c r="AR33" i="140" s="1"/>
  <c r="AS6" i="140"/>
  <c r="AS33" i="140" s="1"/>
  <c r="AT6" i="140"/>
  <c r="AT33" i="140" s="1"/>
  <c r="AU6" i="140"/>
  <c r="AU33" i="140" s="1"/>
  <c r="AV6" i="140"/>
  <c r="AV33" i="140" s="1"/>
  <c r="AW6" i="140"/>
  <c r="AW33" i="140" s="1"/>
  <c r="AX6" i="140"/>
  <c r="AX33" i="140" s="1"/>
  <c r="AY6" i="140"/>
  <c r="AY33" i="140" s="1"/>
  <c r="AZ6" i="140"/>
  <c r="AZ33" i="140" s="1"/>
  <c r="BA6" i="140"/>
  <c r="BA33" i="140" s="1"/>
  <c r="BB6" i="140"/>
  <c r="BB33" i="140" s="1"/>
  <c r="BC6" i="140"/>
  <c r="BC33" i="140" s="1"/>
  <c r="BD6" i="140"/>
  <c r="BD33" i="140" s="1"/>
  <c r="BE6" i="140"/>
  <c r="BE33" i="140" s="1"/>
  <c r="BF6" i="140"/>
  <c r="BF33" i="140" s="1"/>
  <c r="C32" i="140"/>
  <c r="BH5" i="127"/>
  <c r="BH6" i="127"/>
  <c r="C5" i="127"/>
  <c r="D5" i="127"/>
  <c r="E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AJ5" i="127"/>
  <c r="AK5" i="127"/>
  <c r="AL5" i="127"/>
  <c r="AM5" i="127"/>
  <c r="AN5" i="127"/>
  <c r="AO5" i="127"/>
  <c r="AP5" i="127"/>
  <c r="AQ5" i="127"/>
  <c r="AR5" i="127"/>
  <c r="AS5" i="127"/>
  <c r="AT5" i="127"/>
  <c r="AU5" i="127"/>
  <c r="AV5" i="127"/>
  <c r="AW5" i="127"/>
  <c r="AX5" i="127"/>
  <c r="AY5" i="127"/>
  <c r="AZ5" i="127"/>
  <c r="BA5" i="127"/>
  <c r="BB5" i="127"/>
  <c r="BC5" i="127"/>
  <c r="BD5" i="127"/>
  <c r="BE5" i="127"/>
  <c r="BF5" i="127"/>
  <c r="BG5" i="127"/>
  <c r="C6" i="127"/>
  <c r="D6" i="127"/>
  <c r="E6" i="127"/>
  <c r="F6" i="127"/>
  <c r="G6" i="127"/>
  <c r="H6" i="127"/>
  <c r="I6" i="127"/>
  <c r="J6" i="127"/>
  <c r="K6" i="127"/>
  <c r="L6" i="127"/>
  <c r="M6" i="127"/>
  <c r="N6" i="127"/>
  <c r="O6" i="127"/>
  <c r="P6" i="127"/>
  <c r="Q6" i="127"/>
  <c r="R6" i="127"/>
  <c r="S6" i="127"/>
  <c r="T6" i="127"/>
  <c r="U6" i="127"/>
  <c r="V6" i="127"/>
  <c r="W6" i="127"/>
  <c r="X6" i="127"/>
  <c r="Y6" i="127"/>
  <c r="Z6" i="127"/>
  <c r="AA6" i="127"/>
  <c r="AB6" i="127"/>
  <c r="AC6" i="127"/>
  <c r="AD6" i="127"/>
  <c r="AE6" i="127"/>
  <c r="AF6" i="127"/>
  <c r="AG6" i="127"/>
  <c r="AH6" i="127"/>
  <c r="AI6" i="127"/>
  <c r="AJ6" i="127"/>
  <c r="AK6" i="127"/>
  <c r="AL6" i="127"/>
  <c r="AM6" i="127"/>
  <c r="AN6" i="127"/>
  <c r="AO6" i="127"/>
  <c r="AP6" i="127"/>
  <c r="AQ6" i="127"/>
  <c r="AR6" i="127"/>
  <c r="AS6" i="127"/>
  <c r="AT6" i="127"/>
  <c r="AU6" i="127"/>
  <c r="AV6" i="127"/>
  <c r="AW6" i="127"/>
  <c r="AX6" i="127"/>
  <c r="AY6" i="127"/>
  <c r="AZ6" i="127"/>
  <c r="BA6" i="127"/>
  <c r="BB6" i="127"/>
  <c r="BC6" i="127"/>
  <c r="BD6" i="127"/>
  <c r="BE6" i="127"/>
  <c r="BF6" i="127"/>
  <c r="BG6" i="127"/>
  <c r="B23" i="125"/>
  <c r="C23" i="125"/>
  <c r="D23" i="125"/>
  <c r="B4" i="125"/>
  <c r="C4" i="125"/>
  <c r="D4" i="125"/>
  <c r="B5" i="125"/>
  <c r="C5" i="125"/>
  <c r="D5" i="125"/>
  <c r="B42" i="124"/>
  <c r="C42" i="124"/>
  <c r="D42" i="124"/>
  <c r="B4" i="124"/>
  <c r="B23" i="124" s="1"/>
  <c r="C4" i="124"/>
  <c r="C23" i="124" s="1"/>
  <c r="D4" i="124"/>
  <c r="D23" i="124" s="1"/>
  <c r="B5" i="124"/>
  <c r="B24" i="124" s="1"/>
  <c r="C5" i="124"/>
  <c r="C24" i="124" s="1"/>
  <c r="D5" i="124"/>
  <c r="D24" i="124" s="1"/>
  <c r="B4" i="141"/>
  <c r="B23" i="141" s="1"/>
  <c r="C4" i="141"/>
  <c r="C23" i="141" s="1"/>
  <c r="D4" i="141"/>
  <c r="D23" i="141" s="1"/>
  <c r="B5" i="141"/>
  <c r="B24" i="141" s="1"/>
  <c r="C5" i="141"/>
  <c r="C24" i="141" s="1"/>
  <c r="D5" i="141"/>
  <c r="D24" i="141" s="1"/>
  <c r="B4" i="142"/>
  <c r="B23" i="142" s="1"/>
  <c r="C4" i="142"/>
  <c r="C23" i="142" s="1"/>
  <c r="D4" i="142"/>
  <c r="D23" i="142" s="1"/>
  <c r="B5" i="142"/>
  <c r="B24" i="142" s="1"/>
  <c r="C5" i="142"/>
  <c r="C24" i="142" s="1"/>
  <c r="D5" i="142"/>
  <c r="D24" i="142" s="1"/>
  <c r="B42" i="99"/>
  <c r="C42" i="99"/>
  <c r="D42" i="99"/>
  <c r="B4" i="99"/>
  <c r="B23" i="99" s="1"/>
  <c r="C4" i="99"/>
  <c r="C23" i="99" s="1"/>
  <c r="D4" i="99"/>
  <c r="D23" i="99" s="1"/>
  <c r="B5" i="99"/>
  <c r="B24" i="99" s="1"/>
  <c r="C5" i="99"/>
  <c r="C24" i="99" s="1"/>
  <c r="D5" i="99"/>
  <c r="D24" i="99" s="1"/>
  <c r="B7" i="99"/>
  <c r="B26" i="99" s="1"/>
  <c r="AJ8" i="127" l="1"/>
  <c r="B7" i="124"/>
  <c r="B26" i="124" s="1"/>
  <c r="G8" i="127"/>
  <c r="G8" i="140"/>
  <c r="G35" i="140" s="1"/>
  <c r="K8" i="140"/>
  <c r="K35" i="140" s="1"/>
  <c r="K8" i="127"/>
  <c r="C7" i="142"/>
  <c r="C26" i="142" s="1"/>
  <c r="C7" i="124"/>
  <c r="C26" i="124" s="1"/>
  <c r="C7" i="99"/>
  <c r="C26" i="99" s="1"/>
  <c r="C7" i="125"/>
  <c r="C7" i="141"/>
  <c r="C26" i="141" s="1"/>
  <c r="AK8" i="140"/>
  <c r="AK35" i="140" s="1"/>
  <c r="AK8" i="127"/>
  <c r="AJ8" i="140"/>
  <c r="AJ35" i="140" s="1"/>
  <c r="B7" i="142"/>
  <c r="B26" i="142" s="1"/>
  <c r="B7" i="141"/>
  <c r="B26" i="141" s="1"/>
  <c r="B7" i="125"/>
  <c r="O8" i="140" l="1"/>
  <c r="O35" i="140" s="1"/>
  <c r="O8" i="127"/>
  <c r="K11" i="140"/>
  <c r="K38" i="140" s="1"/>
  <c r="K11" i="127"/>
  <c r="AK14" i="140"/>
  <c r="AK41" i="140" s="1"/>
  <c r="AK14" i="127"/>
  <c r="AJ9" i="140"/>
  <c r="AJ36" i="140" s="1"/>
  <c r="AJ9" i="127"/>
  <c r="AK9" i="140"/>
  <c r="AK36" i="140" s="1"/>
  <c r="AK9" i="127"/>
  <c r="B8" i="125"/>
  <c r="B8" i="141"/>
  <c r="B27" i="141" s="1"/>
  <c r="B8" i="142"/>
  <c r="B27" i="142" s="1"/>
  <c r="B8" i="99"/>
  <c r="B27" i="99" s="1"/>
  <c r="B8" i="124"/>
  <c r="B27" i="124" s="1"/>
  <c r="C13" i="124"/>
  <c r="C32" i="124" s="1"/>
  <c r="C13" i="142"/>
  <c r="C32" i="142" s="1"/>
  <c r="C13" i="99"/>
  <c r="C32" i="99" s="1"/>
  <c r="C13" i="125"/>
  <c r="C13" i="141"/>
  <c r="C32" i="141" s="1"/>
  <c r="K14" i="127"/>
  <c r="K14" i="140"/>
  <c r="K41" i="140" s="1"/>
  <c r="B10" i="125"/>
  <c r="B10" i="124"/>
  <c r="B29" i="124" s="1"/>
  <c r="B10" i="141"/>
  <c r="B29" i="141" s="1"/>
  <c r="B10" i="142"/>
  <c r="B29" i="142" s="1"/>
  <c r="B10" i="99"/>
  <c r="B29" i="99" s="1"/>
  <c r="D7" i="125"/>
  <c r="D7" i="141"/>
  <c r="D26" i="141" s="1"/>
  <c r="D7" i="99"/>
  <c r="D26" i="99" s="1"/>
  <c r="D7" i="142"/>
  <c r="D26" i="142" s="1"/>
  <c r="D7" i="124"/>
  <c r="D26" i="124" s="1"/>
  <c r="B13" i="99"/>
  <c r="B32" i="99" s="1"/>
  <c r="B13" i="124"/>
  <c r="B32" i="124" s="1"/>
  <c r="B13" i="125"/>
  <c r="B13" i="141"/>
  <c r="B32" i="141" s="1"/>
  <c r="B13" i="142"/>
  <c r="B32" i="142" s="1"/>
  <c r="G11" i="140"/>
  <c r="G38" i="140" s="1"/>
  <c r="G11" i="127"/>
  <c r="AJ11" i="140"/>
  <c r="AJ38" i="140" s="1"/>
  <c r="AJ11" i="127"/>
  <c r="W8" i="127"/>
  <c r="W8" i="140"/>
  <c r="W35" i="140" s="1"/>
  <c r="AK11" i="140"/>
  <c r="AK38" i="140" s="1"/>
  <c r="AK11" i="127"/>
  <c r="C8" i="140"/>
  <c r="C35" i="140" s="1"/>
  <c r="C8" i="127"/>
  <c r="C10" i="124"/>
  <c r="C29" i="124" s="1"/>
  <c r="C10" i="99"/>
  <c r="C29" i="99" s="1"/>
  <c r="C10" i="125"/>
  <c r="C10" i="141"/>
  <c r="C29" i="141" s="1"/>
  <c r="C10" i="142"/>
  <c r="C29" i="142" s="1"/>
  <c r="G14" i="140"/>
  <c r="G41" i="140" s="1"/>
  <c r="G14" i="127"/>
  <c r="AJ14" i="140"/>
  <c r="AJ41" i="140" s="1"/>
  <c r="AJ14" i="127"/>
  <c r="C8" i="124"/>
  <c r="C27" i="124" s="1"/>
  <c r="C8" i="142"/>
  <c r="C27" i="142" s="1"/>
  <c r="C8" i="141"/>
  <c r="C27" i="141" s="1"/>
  <c r="C8" i="99"/>
  <c r="C27" i="99" s="1"/>
  <c r="C8" i="125"/>
  <c r="K9" i="140"/>
  <c r="K36" i="140" s="1"/>
  <c r="K9" i="127"/>
  <c r="G9" i="140"/>
  <c r="G36" i="140" s="1"/>
  <c r="G9" i="127"/>
  <c r="AJ25" i="127" l="1"/>
  <c r="K29" i="140"/>
  <c r="K56" i="140" s="1"/>
  <c r="G25" i="140"/>
  <c r="G52" i="140" s="1"/>
  <c r="K27" i="140"/>
  <c r="K54" i="140" s="1"/>
  <c r="K25" i="127"/>
  <c r="G25" i="127"/>
  <c r="G23" i="127"/>
  <c r="G29" i="127"/>
  <c r="K23" i="140"/>
  <c r="K50" i="140" s="1"/>
  <c r="AJ25" i="140"/>
  <c r="AJ52" i="140" s="1"/>
  <c r="K23" i="127"/>
  <c r="G23" i="140"/>
  <c r="G50" i="140" s="1"/>
  <c r="AK23" i="127"/>
  <c r="G29" i="140"/>
  <c r="G56" i="140" s="1"/>
  <c r="AK23" i="140"/>
  <c r="AK50" i="140" s="1"/>
  <c r="K29" i="127"/>
  <c r="G27" i="127"/>
  <c r="K25" i="140"/>
  <c r="K52" i="140" s="1"/>
  <c r="G27" i="140"/>
  <c r="G54" i="140" s="1"/>
  <c r="K27" i="127"/>
  <c r="O9" i="140"/>
  <c r="O36" i="140" s="1"/>
  <c r="O9" i="127"/>
  <c r="G15" i="140"/>
  <c r="G42" i="140" s="1"/>
  <c r="G15" i="127"/>
  <c r="AK17" i="140"/>
  <c r="AK44" i="140" s="1"/>
  <c r="AK17" i="127"/>
  <c r="B11" i="142"/>
  <c r="B30" i="142" s="1"/>
  <c r="B11" i="125"/>
  <c r="B11" i="141"/>
  <c r="B30" i="141" s="1"/>
  <c r="B11" i="124"/>
  <c r="B30" i="124" s="1"/>
  <c r="B11" i="99"/>
  <c r="B30" i="99" s="1"/>
  <c r="K12" i="127"/>
  <c r="K12" i="140"/>
  <c r="K39" i="140" s="1"/>
  <c r="O11" i="127"/>
  <c r="O11" i="140"/>
  <c r="O38" i="140" s="1"/>
  <c r="C14" i="142"/>
  <c r="C33" i="142" s="1"/>
  <c r="C14" i="141"/>
  <c r="C33" i="141" s="1"/>
  <c r="C14" i="125"/>
  <c r="C14" i="124"/>
  <c r="C33" i="124" s="1"/>
  <c r="C14" i="99"/>
  <c r="C33" i="99" s="1"/>
  <c r="K20" i="140"/>
  <c r="K47" i="140" s="1"/>
  <c r="K20" i="127"/>
  <c r="AJ20" i="140"/>
  <c r="AJ47" i="140" s="1"/>
  <c r="AJ20" i="127"/>
  <c r="AK15" i="140"/>
  <c r="AK42" i="140" s="1"/>
  <c r="AK15" i="127"/>
  <c r="AK29" i="140"/>
  <c r="AK56" i="140" s="1"/>
  <c r="AK29" i="127"/>
  <c r="D13" i="125"/>
  <c r="D13" i="141"/>
  <c r="D32" i="141" s="1"/>
  <c r="D13" i="99"/>
  <c r="D32" i="99" s="1"/>
  <c r="D13" i="142"/>
  <c r="D32" i="142" s="1"/>
  <c r="D13" i="124"/>
  <c r="D32" i="124" s="1"/>
  <c r="O14" i="140"/>
  <c r="O41" i="140" s="1"/>
  <c r="O14" i="127"/>
  <c r="W9" i="140"/>
  <c r="W36" i="140" s="1"/>
  <c r="W9" i="127"/>
  <c r="B16" i="125"/>
  <c r="B16" i="141"/>
  <c r="B35" i="141" s="1"/>
  <c r="B16" i="124"/>
  <c r="B35" i="124" s="1"/>
  <c r="B16" i="99"/>
  <c r="B35" i="99" s="1"/>
  <c r="B16" i="142"/>
  <c r="B35" i="142" s="1"/>
  <c r="G17" i="140"/>
  <c r="G44" i="140" s="1"/>
  <c r="G17" i="127"/>
  <c r="K17" i="127"/>
  <c r="K17" i="140"/>
  <c r="K44" i="140" s="1"/>
  <c r="AJ15" i="140"/>
  <c r="AJ42" i="140" s="1"/>
  <c r="AJ15" i="127"/>
  <c r="AK27" i="140"/>
  <c r="AK54" i="140" s="1"/>
  <c r="AK27" i="127"/>
  <c r="AJ23" i="140"/>
  <c r="AJ50" i="140" s="1"/>
  <c r="AJ23" i="127"/>
  <c r="C14" i="140"/>
  <c r="C41" i="140" s="1"/>
  <c r="C14" i="127"/>
  <c r="C11" i="140"/>
  <c r="C38" i="140" s="1"/>
  <c r="C11" i="127"/>
  <c r="B19" i="99"/>
  <c r="B38" i="99" s="1"/>
  <c r="B19" i="125"/>
  <c r="B19" i="141"/>
  <c r="B38" i="141" s="1"/>
  <c r="B19" i="124"/>
  <c r="B38" i="124" s="1"/>
  <c r="B19" i="142"/>
  <c r="B38" i="142" s="1"/>
  <c r="C16" i="99"/>
  <c r="C35" i="99" s="1"/>
  <c r="C16" i="124"/>
  <c r="C35" i="124" s="1"/>
  <c r="C16" i="125"/>
  <c r="C16" i="141"/>
  <c r="C35" i="141" s="1"/>
  <c r="C16" i="142"/>
  <c r="C35" i="142" s="1"/>
  <c r="AJ17" i="140"/>
  <c r="AJ44" i="140" s="1"/>
  <c r="AJ17" i="127"/>
  <c r="AJ29" i="140"/>
  <c r="AJ56" i="140" s="1"/>
  <c r="AJ29" i="127"/>
  <c r="G12" i="127"/>
  <c r="G12" i="140"/>
  <c r="G39" i="140" s="1"/>
  <c r="D8" i="142"/>
  <c r="D27" i="142" s="1"/>
  <c r="D8" i="99"/>
  <c r="D27" i="99" s="1"/>
  <c r="D8" i="141"/>
  <c r="D27" i="141" s="1"/>
  <c r="D8" i="125"/>
  <c r="D8" i="124"/>
  <c r="D27" i="124" s="1"/>
  <c r="W14" i="127"/>
  <c r="W14" i="140"/>
  <c r="W41" i="140" s="1"/>
  <c r="B14" i="142"/>
  <c r="B33" i="142" s="1"/>
  <c r="B14" i="125"/>
  <c r="B14" i="141"/>
  <c r="B33" i="141" s="1"/>
  <c r="B14" i="124"/>
  <c r="B33" i="124" s="1"/>
  <c r="B14" i="99"/>
  <c r="B33" i="99" s="1"/>
  <c r="AK12" i="140"/>
  <c r="AK39" i="140" s="1"/>
  <c r="AK12" i="127"/>
  <c r="AJ12" i="140"/>
  <c r="AJ39" i="140" s="1"/>
  <c r="AJ12" i="127"/>
  <c r="C9" i="127"/>
  <c r="C9" i="140"/>
  <c r="C36" i="140" s="1"/>
  <c r="D10" i="124"/>
  <c r="D29" i="124" s="1"/>
  <c r="D10" i="125"/>
  <c r="D10" i="141"/>
  <c r="D29" i="141" s="1"/>
  <c r="D10" i="142"/>
  <c r="D29" i="142" s="1"/>
  <c r="D10" i="99"/>
  <c r="D29" i="99" s="1"/>
  <c r="W11" i="140"/>
  <c r="W38" i="140" s="1"/>
  <c r="W11" i="127"/>
  <c r="C19" i="142"/>
  <c r="C38" i="142" s="1"/>
  <c r="C19" i="99"/>
  <c r="C38" i="99" s="1"/>
  <c r="C19" i="125"/>
  <c r="C19" i="124"/>
  <c r="C38" i="124" s="1"/>
  <c r="C19" i="141"/>
  <c r="C38" i="141" s="1"/>
  <c r="G20" i="140"/>
  <c r="G47" i="140" s="1"/>
  <c r="G20" i="127"/>
  <c r="K15" i="140"/>
  <c r="K42" i="140" s="1"/>
  <c r="K15" i="127"/>
  <c r="AK20" i="140"/>
  <c r="AK47" i="140" s="1"/>
  <c r="AK20" i="127"/>
  <c r="AK25" i="140"/>
  <c r="AK52" i="140" s="1"/>
  <c r="AK25" i="127"/>
  <c r="C11" i="125"/>
  <c r="C11" i="141"/>
  <c r="C30" i="141" s="1"/>
  <c r="C11" i="124"/>
  <c r="C30" i="124" s="1"/>
  <c r="C11" i="142"/>
  <c r="C30" i="142" s="1"/>
  <c r="C11" i="99"/>
  <c r="C30" i="99" s="1"/>
  <c r="AJ27" i="140"/>
  <c r="AJ54" i="140" s="1"/>
  <c r="AJ27" i="127"/>
  <c r="H8" i="140" l="1"/>
  <c r="H35" i="140" s="1"/>
  <c r="H8" i="127"/>
  <c r="C29" i="140"/>
  <c r="C56" i="140" s="1"/>
  <c r="C29" i="127"/>
  <c r="W29" i="140"/>
  <c r="W56" i="140" s="1"/>
  <c r="W29" i="127"/>
  <c r="W12" i="127"/>
  <c r="W12" i="140"/>
  <c r="W39" i="140" s="1"/>
  <c r="O29" i="140"/>
  <c r="O56" i="140" s="1"/>
  <c r="O29" i="127"/>
  <c r="B20" i="142"/>
  <c r="B39" i="142" s="1"/>
  <c r="B20" i="141"/>
  <c r="B39" i="141" s="1"/>
  <c r="B20" i="125"/>
  <c r="B20" i="124"/>
  <c r="B39" i="124" s="1"/>
  <c r="B20" i="99"/>
  <c r="B39" i="99" s="1"/>
  <c r="AC8" i="140"/>
  <c r="AC35" i="140" s="1"/>
  <c r="AC8" i="127"/>
  <c r="C25" i="127"/>
  <c r="C25" i="140"/>
  <c r="C52" i="140" s="1"/>
  <c r="W20" i="127"/>
  <c r="W20" i="140"/>
  <c r="W47" i="140" s="1"/>
  <c r="G18" i="127"/>
  <c r="G18" i="140"/>
  <c r="G45" i="140" s="1"/>
  <c r="O23" i="127"/>
  <c r="O23" i="140"/>
  <c r="O50" i="140" s="1"/>
  <c r="D19" i="125"/>
  <c r="D19" i="124"/>
  <c r="D38" i="124" s="1"/>
  <c r="D19" i="141"/>
  <c r="D38" i="141" s="1"/>
  <c r="D19" i="99"/>
  <c r="D38" i="99" s="1"/>
  <c r="D19" i="142"/>
  <c r="D38" i="142" s="1"/>
  <c r="C15" i="140"/>
  <c r="C42" i="140" s="1"/>
  <c r="C15" i="127"/>
  <c r="O20" i="140"/>
  <c r="O47" i="140" s="1"/>
  <c r="O20" i="127"/>
  <c r="C12" i="127"/>
  <c r="C12" i="140"/>
  <c r="C39" i="140" s="1"/>
  <c r="W15" i="140"/>
  <c r="W42" i="140" s="1"/>
  <c r="W15" i="127"/>
  <c r="O25" i="127"/>
  <c r="O25" i="140"/>
  <c r="O52" i="140" s="1"/>
  <c r="K18" i="127"/>
  <c r="K18" i="140"/>
  <c r="K45" i="140" s="1"/>
  <c r="AJ21" i="140"/>
  <c r="AJ48" i="140" s="1"/>
  <c r="AJ21" i="127"/>
  <c r="D16" i="124"/>
  <c r="D35" i="124" s="1"/>
  <c r="D16" i="99"/>
  <c r="D35" i="99" s="1"/>
  <c r="D16" i="142"/>
  <c r="D35" i="142" s="1"/>
  <c r="D16" i="141"/>
  <c r="D35" i="141" s="1"/>
  <c r="D16" i="125"/>
  <c r="O15" i="127"/>
  <c r="O15" i="140"/>
  <c r="O42" i="140" s="1"/>
  <c r="D11" i="142"/>
  <c r="D30" i="142" s="1"/>
  <c r="D11" i="125"/>
  <c r="D11" i="141"/>
  <c r="D30" i="141" s="1"/>
  <c r="D11" i="124"/>
  <c r="D30" i="124" s="1"/>
  <c r="D11" i="99"/>
  <c r="D30" i="99" s="1"/>
  <c r="G21" i="140"/>
  <c r="G48" i="140" s="1"/>
  <c r="G21" i="127"/>
  <c r="C20" i="125"/>
  <c r="C20" i="124"/>
  <c r="C39" i="124" s="1"/>
  <c r="C20" i="141"/>
  <c r="C39" i="141" s="1"/>
  <c r="C20" i="142"/>
  <c r="C39" i="142" s="1"/>
  <c r="C20" i="99"/>
  <c r="C39" i="99" s="1"/>
  <c r="AJ18" i="140"/>
  <c r="AJ45" i="140" s="1"/>
  <c r="AJ18" i="127"/>
  <c r="C17" i="125"/>
  <c r="C17" i="141"/>
  <c r="C36" i="141" s="1"/>
  <c r="C17" i="142"/>
  <c r="C36" i="142" s="1"/>
  <c r="C17" i="124"/>
  <c r="C36" i="124" s="1"/>
  <c r="C17" i="99"/>
  <c r="C36" i="99" s="1"/>
  <c r="AK18" i="140"/>
  <c r="AK45" i="140" s="1"/>
  <c r="AK18" i="127"/>
  <c r="C20" i="140"/>
  <c r="C47" i="140" s="1"/>
  <c r="C20" i="127"/>
  <c r="C23" i="140"/>
  <c r="C50" i="140" s="1"/>
  <c r="C23" i="127"/>
  <c r="W23" i="127"/>
  <c r="W23" i="140"/>
  <c r="W50" i="140" s="1"/>
  <c r="O27" i="140"/>
  <c r="O54" i="140" s="1"/>
  <c r="O27" i="127"/>
  <c r="B17" i="142"/>
  <c r="B36" i="142" s="1"/>
  <c r="B17" i="125"/>
  <c r="B17" i="141"/>
  <c r="B36" i="141" s="1"/>
  <c r="B17" i="124"/>
  <c r="B36" i="124" s="1"/>
  <c r="B17" i="99"/>
  <c r="B36" i="99" s="1"/>
  <c r="K21" i="140"/>
  <c r="K48" i="140" s="1"/>
  <c r="K21" i="127"/>
  <c r="D14" i="142"/>
  <c r="D33" i="142" s="1"/>
  <c r="D14" i="125"/>
  <c r="D14" i="141"/>
  <c r="D33" i="141" s="1"/>
  <c r="D14" i="124"/>
  <c r="D33" i="124" s="1"/>
  <c r="D14" i="99"/>
  <c r="D33" i="99" s="1"/>
  <c r="C17" i="127"/>
  <c r="C17" i="140"/>
  <c r="C44" i="140" s="1"/>
  <c r="O17" i="140"/>
  <c r="O44" i="140" s="1"/>
  <c r="O17" i="127"/>
  <c r="O12" i="127"/>
  <c r="O12" i="140"/>
  <c r="O39" i="140" s="1"/>
  <c r="C27" i="140"/>
  <c r="C54" i="140" s="1"/>
  <c r="C27" i="127"/>
  <c r="W17" i="140"/>
  <c r="W44" i="140" s="1"/>
  <c r="W17" i="127"/>
  <c r="W25" i="127"/>
  <c r="W25" i="140"/>
  <c r="W52" i="140" s="1"/>
  <c r="AK21" i="140"/>
  <c r="AK48" i="140" s="1"/>
  <c r="AK21" i="127"/>
  <c r="W27" i="127"/>
  <c r="W27" i="140"/>
  <c r="W54" i="140" s="1"/>
  <c r="D17" i="125" l="1"/>
  <c r="D17" i="141"/>
  <c r="D36" i="141" s="1"/>
  <c r="D17" i="142"/>
  <c r="D36" i="142" s="1"/>
  <c r="D17" i="124"/>
  <c r="D36" i="124" s="1"/>
  <c r="D17" i="99"/>
  <c r="D36" i="99" s="1"/>
  <c r="AC9" i="140"/>
  <c r="AC36" i="140" s="1"/>
  <c r="AC9" i="127"/>
  <c r="AC14" i="140"/>
  <c r="AC41" i="140" s="1"/>
  <c r="AC14" i="127"/>
  <c r="W18" i="127"/>
  <c r="W18" i="140"/>
  <c r="W45" i="140" s="1"/>
  <c r="O18" i="127"/>
  <c r="O18" i="140"/>
  <c r="O45" i="140" s="1"/>
  <c r="C21" i="140"/>
  <c r="C48" i="140" s="1"/>
  <c r="C21" i="127"/>
  <c r="H11" i="127"/>
  <c r="H11" i="140"/>
  <c r="H38" i="140" s="1"/>
  <c r="H9" i="127"/>
  <c r="H9" i="140"/>
  <c r="H36" i="140" s="1"/>
  <c r="D20" i="142"/>
  <c r="D39" i="142" s="1"/>
  <c r="D20" i="125"/>
  <c r="D20" i="141"/>
  <c r="D39" i="141" s="1"/>
  <c r="D20" i="99"/>
  <c r="D39" i="99" s="1"/>
  <c r="D20" i="124"/>
  <c r="D39" i="124" s="1"/>
  <c r="H14" i="127"/>
  <c r="H14" i="140"/>
  <c r="H41" i="140" s="1"/>
  <c r="C18" i="127"/>
  <c r="C18" i="140"/>
  <c r="C45" i="140" s="1"/>
  <c r="AC11" i="140"/>
  <c r="AC38" i="140" s="1"/>
  <c r="AC11" i="127"/>
  <c r="W21" i="140"/>
  <c r="W48" i="140" s="1"/>
  <c r="W21" i="127"/>
  <c r="O21" i="140"/>
  <c r="O48" i="140" s="1"/>
  <c r="O21" i="127"/>
  <c r="AC20" i="140" l="1"/>
  <c r="AC47" i="140" s="1"/>
  <c r="AC20" i="127"/>
  <c r="AC17" i="140"/>
  <c r="AC44" i="140" s="1"/>
  <c r="AC17" i="127"/>
  <c r="H25" i="140"/>
  <c r="H52" i="140" s="1"/>
  <c r="H25" i="127"/>
  <c r="H20" i="140"/>
  <c r="H47" i="140" s="1"/>
  <c r="H20" i="127"/>
  <c r="AC15" i="140"/>
  <c r="AC42" i="140" s="1"/>
  <c r="AC15" i="127"/>
  <c r="H29" i="127"/>
  <c r="H29" i="140"/>
  <c r="H56" i="140" s="1"/>
  <c r="AC27" i="140"/>
  <c r="AC54" i="140" s="1"/>
  <c r="AC27" i="127"/>
  <c r="AC12" i="140"/>
  <c r="AC39" i="140" s="1"/>
  <c r="AC12" i="127"/>
  <c r="H23" i="127"/>
  <c r="H23" i="140"/>
  <c r="H50" i="140" s="1"/>
  <c r="AC25" i="140"/>
  <c r="AC52" i="140" s="1"/>
  <c r="AC25" i="127"/>
  <c r="H15" i="127"/>
  <c r="H15" i="140"/>
  <c r="H42" i="140" s="1"/>
  <c r="H27" i="127"/>
  <c r="H27" i="140"/>
  <c r="H54" i="140" s="1"/>
  <c r="H17" i="127"/>
  <c r="H17" i="140"/>
  <c r="H44" i="140" s="1"/>
  <c r="H12" i="140"/>
  <c r="H39" i="140" s="1"/>
  <c r="H12" i="127"/>
  <c r="AC29" i="140"/>
  <c r="AC56" i="140" s="1"/>
  <c r="AC29" i="127"/>
  <c r="AC23" i="140"/>
  <c r="AC50" i="140" s="1"/>
  <c r="AC23" i="127"/>
  <c r="H18" i="127" l="1"/>
  <c r="H18" i="140"/>
  <c r="H45" i="140" s="1"/>
  <c r="AC18" i="140"/>
  <c r="AC45" i="140" s="1"/>
  <c r="AC18" i="127"/>
  <c r="AC21" i="140"/>
  <c r="AC48" i="140" s="1"/>
  <c r="AC21" i="127"/>
  <c r="H21" i="127"/>
  <c r="H21" i="140"/>
  <c r="H48" i="140" s="1"/>
  <c r="B6" i="140" l="1"/>
  <c r="B33" i="140" s="1"/>
  <c r="B5" i="140"/>
  <c r="B32" i="140" s="1"/>
  <c r="C9" i="117" l="1"/>
  <c r="B9" i="117"/>
  <c r="AQ8" i="140"/>
  <c r="AQ35" i="140" s="1"/>
  <c r="AQ8" i="127"/>
  <c r="BD8" i="140"/>
  <c r="BD35" i="140" s="1"/>
  <c r="BD8" i="127"/>
  <c r="AV8" i="140"/>
  <c r="AV35" i="140" s="1"/>
  <c r="AV8" i="127"/>
  <c r="AH8" i="140"/>
  <c r="AH35" i="140" s="1"/>
  <c r="AH8" i="127"/>
  <c r="AR8" i="140"/>
  <c r="AR35" i="140" s="1"/>
  <c r="AR8" i="127"/>
  <c r="BC8" i="127"/>
  <c r="BC8" i="140"/>
  <c r="BC35" i="140" s="1"/>
  <c r="AU8" i="140"/>
  <c r="AU35" i="140" s="1"/>
  <c r="AU8" i="127"/>
  <c r="AO8" i="140"/>
  <c r="AO35" i="140" s="1"/>
  <c r="AO8" i="127"/>
  <c r="AS8" i="140"/>
  <c r="AS35" i="140" s="1"/>
  <c r="AS8" i="127"/>
  <c r="BF8" i="140"/>
  <c r="BF35" i="140" s="1"/>
  <c r="BF8" i="127"/>
  <c r="BB8" i="140"/>
  <c r="BB35" i="140" s="1"/>
  <c r="BB8" i="127"/>
  <c r="AX8" i="140"/>
  <c r="AX35" i="140" s="1"/>
  <c r="AX8" i="127"/>
  <c r="AM8" i="127"/>
  <c r="AM8" i="140"/>
  <c r="AM35" i="140" s="1"/>
  <c r="BH8" i="140"/>
  <c r="BH35" i="140" s="1"/>
  <c r="BH8" i="127"/>
  <c r="AZ8" i="140"/>
  <c r="AZ35" i="140" s="1"/>
  <c r="AZ8" i="127"/>
  <c r="AN8" i="127"/>
  <c r="AN8" i="140"/>
  <c r="AN35" i="140" s="1"/>
  <c r="BG8" i="140"/>
  <c r="BG35" i="140" s="1"/>
  <c r="BG8" i="127"/>
  <c r="AY8" i="140"/>
  <c r="AY35" i="140" s="1"/>
  <c r="AY8" i="127"/>
  <c r="AI8" i="140"/>
  <c r="AI35" i="140" s="1"/>
  <c r="AI8" i="127"/>
  <c r="AL8" i="140"/>
  <c r="AL35" i="140" s="1"/>
  <c r="AL8" i="127"/>
  <c r="AP8" i="140"/>
  <c r="AP35" i="140" s="1"/>
  <c r="AP8" i="127"/>
  <c r="AT8" i="140"/>
  <c r="AT35" i="140" s="1"/>
  <c r="AT8" i="127"/>
  <c r="BE8" i="140"/>
  <c r="BE35" i="140" s="1"/>
  <c r="BE8" i="127"/>
  <c r="BA8" i="140"/>
  <c r="BA35" i="140" s="1"/>
  <c r="BA8" i="127"/>
  <c r="AW8" i="140"/>
  <c r="AW35" i="140" s="1"/>
  <c r="AW8" i="127"/>
  <c r="B5" i="90"/>
  <c r="B6" i="90"/>
  <c r="B5" i="100"/>
  <c r="B32" i="100" s="1"/>
  <c r="B6" i="100"/>
  <c r="B33" i="100" s="1"/>
  <c r="B5" i="97"/>
  <c r="B32" i="97" s="1"/>
  <c r="B6" i="97"/>
  <c r="B33" i="97" s="1"/>
  <c r="B5" i="102"/>
  <c r="B32" i="102" s="1"/>
  <c r="B6" i="102"/>
  <c r="B33" i="102" s="1"/>
  <c r="B5" i="98"/>
  <c r="B32" i="98" s="1"/>
  <c r="B6" i="98"/>
  <c r="B33" i="98" s="1"/>
  <c r="B5" i="93"/>
  <c r="B6" i="93"/>
  <c r="C10" i="117" l="1"/>
  <c r="C15" i="117"/>
  <c r="C12" i="117"/>
  <c r="B10" i="117"/>
  <c r="B15" i="117"/>
  <c r="C9" i="153"/>
  <c r="C39" i="153" s="1"/>
  <c r="C9" i="152"/>
  <c r="C39" i="152" s="1"/>
  <c r="C9" i="115"/>
  <c r="C39" i="115" s="1"/>
  <c r="C9" i="116"/>
  <c r="C39" i="116" s="1"/>
  <c r="B12" i="117"/>
  <c r="B9" i="153"/>
  <c r="B39" i="153" s="1"/>
  <c r="B9" i="152"/>
  <c r="B39" i="152" s="1"/>
  <c r="B9" i="115"/>
  <c r="B39" i="115" s="1"/>
  <c r="B9" i="116"/>
  <c r="B39" i="116" s="1"/>
  <c r="AM14" i="140"/>
  <c r="AM41" i="140" s="1"/>
  <c r="AM14" i="127"/>
  <c r="AS11" i="140"/>
  <c r="AS38" i="140" s="1"/>
  <c r="AS11" i="127"/>
  <c r="AO9" i="140"/>
  <c r="AO36" i="140" s="1"/>
  <c r="AO9" i="127"/>
  <c r="AY9" i="127"/>
  <c r="AY9" i="140"/>
  <c r="AY36" i="140" s="1"/>
  <c r="BD11" i="127"/>
  <c r="BD11" i="140"/>
  <c r="BD38" i="140" s="1"/>
  <c r="BF14" i="140"/>
  <c r="BF41" i="140" s="1"/>
  <c r="BF14" i="127"/>
  <c r="AY14" i="127"/>
  <c r="AY14" i="140"/>
  <c r="AY41" i="140" s="1"/>
  <c r="BA9" i="140"/>
  <c r="BA36" i="140" s="1"/>
  <c r="BA9" i="127"/>
  <c r="AN11" i="127"/>
  <c r="AN11" i="140"/>
  <c r="AN38" i="140" s="1"/>
  <c r="AP14" i="140"/>
  <c r="AP41" i="140" s="1"/>
  <c r="AP14" i="127"/>
  <c r="AT14" i="140"/>
  <c r="AT41" i="140" s="1"/>
  <c r="AT14" i="127"/>
  <c r="AI9" i="127"/>
  <c r="AI9" i="140"/>
  <c r="AI36" i="140" s="1"/>
  <c r="BC9" i="140"/>
  <c r="BC36" i="140" s="1"/>
  <c r="BC9" i="127"/>
  <c r="BA14" i="140"/>
  <c r="BA41" i="140" s="1"/>
  <c r="BA14" i="127"/>
  <c r="AX9" i="140"/>
  <c r="AX36" i="140" s="1"/>
  <c r="AX9" i="127"/>
  <c r="AZ9" i="140"/>
  <c r="AZ36" i="140" s="1"/>
  <c r="AZ9" i="127"/>
  <c r="AV11" i="127"/>
  <c r="AV11" i="140"/>
  <c r="AV38" i="140" s="1"/>
  <c r="BA11" i="140"/>
  <c r="BA38" i="140" s="1"/>
  <c r="BA11" i="127"/>
  <c r="AI14" i="140"/>
  <c r="AI41" i="140" s="1"/>
  <c r="AI14" i="127"/>
  <c r="AO14" i="140"/>
  <c r="AO41" i="140" s="1"/>
  <c r="AO14" i="127"/>
  <c r="AQ14" i="140"/>
  <c r="AQ41" i="140" s="1"/>
  <c r="AQ14" i="127"/>
  <c r="BC11" i="140"/>
  <c r="BC38" i="140" s="1"/>
  <c r="BC11" i="127"/>
  <c r="BE11" i="140"/>
  <c r="BE38" i="140" s="1"/>
  <c r="BE11" i="127"/>
  <c r="AR9" i="140"/>
  <c r="AR36" i="140" s="1"/>
  <c r="AR9" i="127"/>
  <c r="AP9" i="140"/>
  <c r="AP36" i="140" s="1"/>
  <c r="AP9" i="127"/>
  <c r="BF9" i="140"/>
  <c r="BF36" i="140" s="1"/>
  <c r="BF9" i="127"/>
  <c r="AZ11" i="140"/>
  <c r="AZ38" i="140" s="1"/>
  <c r="AZ11" i="127"/>
  <c r="AL14" i="140"/>
  <c r="AL41" i="140" s="1"/>
  <c r="AL14" i="127"/>
  <c r="AR14" i="140"/>
  <c r="AR41" i="140" s="1"/>
  <c r="AR14" i="127"/>
  <c r="BG11" i="140"/>
  <c r="BG38" i="140" s="1"/>
  <c r="BG11" i="127"/>
  <c r="AV9" i="140"/>
  <c r="AV36" i="140" s="1"/>
  <c r="AV9" i="127"/>
  <c r="AN9" i="127"/>
  <c r="AN9" i="140"/>
  <c r="AN36" i="140" s="1"/>
  <c r="AZ14" i="140"/>
  <c r="AZ41" i="140" s="1"/>
  <c r="AZ14" i="127"/>
  <c r="AX14" i="140"/>
  <c r="AX41" i="140" s="1"/>
  <c r="AX14" i="127"/>
  <c r="BE9" i="140"/>
  <c r="BE36" i="140" s="1"/>
  <c r="BE9" i="127"/>
  <c r="AV14" i="140"/>
  <c r="AV41" i="140" s="1"/>
  <c r="AV14" i="127"/>
  <c r="AL11" i="140"/>
  <c r="AL38" i="140" s="1"/>
  <c r="AL11" i="127"/>
  <c r="AN14" i="127"/>
  <c r="AN14" i="140"/>
  <c r="AN41" i="140" s="1"/>
  <c r="AP11" i="140"/>
  <c r="AP38" i="140" s="1"/>
  <c r="AP11" i="127"/>
  <c r="AR11" i="140"/>
  <c r="AR38" i="140" s="1"/>
  <c r="AR11" i="127"/>
  <c r="AT11" i="140"/>
  <c r="AT38" i="140" s="1"/>
  <c r="AT11" i="127"/>
  <c r="BC14" i="127"/>
  <c r="BC14" i="140"/>
  <c r="BC41" i="140" s="1"/>
  <c r="BH11" i="127"/>
  <c r="BH11" i="140"/>
  <c r="BH38" i="140" s="1"/>
  <c r="AT9" i="140"/>
  <c r="AT36" i="140" s="1"/>
  <c r="AT9" i="127"/>
  <c r="AL9" i="140"/>
  <c r="AL36" i="140" s="1"/>
  <c r="AL9" i="127"/>
  <c r="BG9" i="127"/>
  <c r="BG9" i="140"/>
  <c r="BG36" i="140" s="1"/>
  <c r="AQ9" i="140"/>
  <c r="AQ36" i="140" s="1"/>
  <c r="AQ9" i="127"/>
  <c r="AW14" i="140"/>
  <c r="AW41" i="140" s="1"/>
  <c r="AW14" i="127"/>
  <c r="AX11" i="140"/>
  <c r="AX38" i="140" s="1"/>
  <c r="AX11" i="127"/>
  <c r="BB9" i="140"/>
  <c r="BB36" i="140" s="1"/>
  <c r="BB9" i="127"/>
  <c r="BD14" i="140"/>
  <c r="BD41" i="140" s="1"/>
  <c r="BD14" i="127"/>
  <c r="BH14" i="140"/>
  <c r="BH41" i="140" s="1"/>
  <c r="BH14" i="127"/>
  <c r="AY11" i="140"/>
  <c r="AY38" i="140" s="1"/>
  <c r="AY11" i="127"/>
  <c r="AU11" i="127"/>
  <c r="AU11" i="140"/>
  <c r="AU38" i="140" s="1"/>
  <c r="AI11" i="140"/>
  <c r="AI38" i="140" s="1"/>
  <c r="AI11" i="127"/>
  <c r="AM11" i="127"/>
  <c r="AM11" i="140"/>
  <c r="AM38" i="140" s="1"/>
  <c r="AO11" i="140"/>
  <c r="AO38" i="140" s="1"/>
  <c r="AO11" i="127"/>
  <c r="AQ11" i="140"/>
  <c r="AQ38" i="140" s="1"/>
  <c r="AQ11" i="127"/>
  <c r="AS14" i="140"/>
  <c r="AS41" i="140" s="1"/>
  <c r="AS14" i="127"/>
  <c r="BE14" i="140"/>
  <c r="BE41" i="140" s="1"/>
  <c r="BE14" i="127"/>
  <c r="BG14" i="140"/>
  <c r="BG41" i="140" s="1"/>
  <c r="BG14" i="127"/>
  <c r="AS9" i="140"/>
  <c r="AS36" i="140" s="1"/>
  <c r="AS9" i="127"/>
  <c r="BH9" i="140"/>
  <c r="BH36" i="140" s="1"/>
  <c r="BH9" i="127"/>
  <c r="AU9" i="140"/>
  <c r="AU36" i="140" s="1"/>
  <c r="AU9" i="127"/>
  <c r="BD9" i="127"/>
  <c r="BD9" i="140"/>
  <c r="BD36" i="140" s="1"/>
  <c r="AM9" i="140"/>
  <c r="AM36" i="140" s="1"/>
  <c r="AM9" i="127"/>
  <c r="BB14" i="140"/>
  <c r="BB41" i="140" s="1"/>
  <c r="BB14" i="127"/>
  <c r="BB11" i="140"/>
  <c r="BB38" i="140" s="1"/>
  <c r="BB11" i="127"/>
  <c r="BF11" i="140"/>
  <c r="BF38" i="140" s="1"/>
  <c r="BF11" i="127"/>
  <c r="AW11" i="140"/>
  <c r="AW38" i="140" s="1"/>
  <c r="AW11" i="127"/>
  <c r="AU14" i="140"/>
  <c r="AU41" i="140" s="1"/>
  <c r="AU14" i="127"/>
  <c r="AW9" i="140"/>
  <c r="AW36" i="140" s="1"/>
  <c r="AW9" i="127"/>
  <c r="C24" i="117" l="1"/>
  <c r="C18" i="117"/>
  <c r="C28" i="117"/>
  <c r="C30" i="117"/>
  <c r="C21" i="117"/>
  <c r="C13" i="117"/>
  <c r="C26" i="117"/>
  <c r="C16" i="117"/>
  <c r="B24" i="117"/>
  <c r="B18" i="117"/>
  <c r="B26" i="117"/>
  <c r="C12" i="153"/>
  <c r="C42" i="153" s="1"/>
  <c r="C12" i="152"/>
  <c r="C42" i="152" s="1"/>
  <c r="C12" i="115"/>
  <c r="C42" i="115" s="1"/>
  <c r="C12" i="116"/>
  <c r="C42" i="116" s="1"/>
  <c r="C15" i="153"/>
  <c r="C45" i="153" s="1"/>
  <c r="C15" i="116"/>
  <c r="C45" i="116" s="1"/>
  <c r="C15" i="152"/>
  <c r="C45" i="152" s="1"/>
  <c r="C15" i="115"/>
  <c r="C45" i="115" s="1"/>
  <c r="B30" i="117"/>
  <c r="B21" i="117"/>
  <c r="B16" i="117"/>
  <c r="B15" i="153"/>
  <c r="B45" i="153" s="1"/>
  <c r="B15" i="152"/>
  <c r="B45" i="152" s="1"/>
  <c r="B15" i="115"/>
  <c r="B45" i="115" s="1"/>
  <c r="B15" i="116"/>
  <c r="B45" i="116" s="1"/>
  <c r="B13" i="117"/>
  <c r="B12" i="153"/>
  <c r="B42" i="153" s="1"/>
  <c r="B12" i="152"/>
  <c r="B42" i="152" s="1"/>
  <c r="B12" i="115"/>
  <c r="B42" i="115" s="1"/>
  <c r="B12" i="116"/>
  <c r="B42" i="116" s="1"/>
  <c r="B10" i="153"/>
  <c r="B40" i="153" s="1"/>
  <c r="B10" i="152"/>
  <c r="B40" i="152" s="1"/>
  <c r="B10" i="115"/>
  <c r="B40" i="115" s="1"/>
  <c r="B10" i="116"/>
  <c r="B40" i="116" s="1"/>
  <c r="B28" i="117"/>
  <c r="C10" i="153"/>
  <c r="C40" i="153" s="1"/>
  <c r="C10" i="152"/>
  <c r="C40" i="152" s="1"/>
  <c r="C10" i="115"/>
  <c r="C40" i="115" s="1"/>
  <c r="C10" i="116"/>
  <c r="C40" i="116" s="1"/>
  <c r="AL17" i="140"/>
  <c r="AL44" i="140" s="1"/>
  <c r="AL17" i="127"/>
  <c r="AO20" i="140"/>
  <c r="AO47" i="140" s="1"/>
  <c r="AO20" i="127"/>
  <c r="AQ15" i="140"/>
  <c r="AQ42" i="140" s="1"/>
  <c r="AQ15" i="127"/>
  <c r="AT17" i="140"/>
  <c r="AT44" i="140" s="1"/>
  <c r="AT17" i="127"/>
  <c r="BC27" i="127"/>
  <c r="BC27" i="140"/>
  <c r="BC54" i="140" s="1"/>
  <c r="AM12" i="127"/>
  <c r="AM12" i="140"/>
  <c r="AM39" i="140" s="1"/>
  <c r="AS12" i="140"/>
  <c r="AS39" i="140" s="1"/>
  <c r="AS12" i="127"/>
  <c r="AT12" i="140"/>
  <c r="AT39" i="140" s="1"/>
  <c r="AT12" i="127"/>
  <c r="AL12" i="140"/>
  <c r="AL39" i="140" s="1"/>
  <c r="AL12" i="127"/>
  <c r="AZ15" i="140"/>
  <c r="AZ42" i="140" s="1"/>
  <c r="AZ15" i="127"/>
  <c r="AS23" i="140"/>
  <c r="AS50" i="140" s="1"/>
  <c r="AS23" i="127"/>
  <c r="AX29" i="140"/>
  <c r="AX56" i="140" s="1"/>
  <c r="AX29" i="127"/>
  <c r="BA20" i="140"/>
  <c r="BA47" i="140" s="1"/>
  <c r="BA20" i="127"/>
  <c r="BF25" i="140"/>
  <c r="BF52" i="140" s="1"/>
  <c r="BF25" i="127"/>
  <c r="BB23" i="140"/>
  <c r="BB50" i="140" s="1"/>
  <c r="BB23" i="127"/>
  <c r="BE25" i="140"/>
  <c r="BE52" i="140" s="1"/>
  <c r="BE25" i="127"/>
  <c r="BG23" i="140"/>
  <c r="BG50" i="140" s="1"/>
  <c r="BG23" i="127"/>
  <c r="BB12" i="140"/>
  <c r="BB39" i="140" s="1"/>
  <c r="BB12" i="127"/>
  <c r="AV17" i="127"/>
  <c r="AV17" i="140"/>
  <c r="AV44" i="140" s="1"/>
  <c r="AZ25" i="140"/>
  <c r="AZ52" i="140" s="1"/>
  <c r="AZ25" i="127"/>
  <c r="BD17" i="127"/>
  <c r="BD17" i="140"/>
  <c r="BD44" i="140" s="1"/>
  <c r="BE27" i="140"/>
  <c r="BE54" i="140" s="1"/>
  <c r="BE27" i="127"/>
  <c r="AY20" i="140"/>
  <c r="AY47" i="140" s="1"/>
  <c r="AY20" i="127"/>
  <c r="AZ23" i="140"/>
  <c r="AZ50" i="140" s="1"/>
  <c r="AZ23" i="127"/>
  <c r="AS29" i="140"/>
  <c r="AS56" i="140" s="1"/>
  <c r="AS29" i="127"/>
  <c r="AU12" i="127"/>
  <c r="AU12" i="140"/>
  <c r="AU39" i="140" s="1"/>
  <c r="AI17" i="140"/>
  <c r="AI44" i="140" s="1"/>
  <c r="AI17" i="127"/>
  <c r="AL15" i="140"/>
  <c r="AL42" i="140" s="1"/>
  <c r="AL15" i="127"/>
  <c r="AN17" i="127"/>
  <c r="AN17" i="140"/>
  <c r="AN44" i="140" s="1"/>
  <c r="AP15" i="140"/>
  <c r="AP42" i="140" s="1"/>
  <c r="AP15" i="127"/>
  <c r="AR20" i="140"/>
  <c r="AR47" i="140" s="1"/>
  <c r="AR20" i="127"/>
  <c r="AT15" i="140"/>
  <c r="AT42" i="140" s="1"/>
  <c r="AT15" i="127"/>
  <c r="BC17" i="140"/>
  <c r="BC44" i="140" s="1"/>
  <c r="BC17" i="127"/>
  <c r="AI27" i="140"/>
  <c r="AI54" i="140" s="1"/>
  <c r="AI27" i="127"/>
  <c r="AV27" i="127"/>
  <c r="AV27" i="140"/>
  <c r="AV54" i="140" s="1"/>
  <c r="AR29" i="140"/>
  <c r="AR56" i="140" s="1"/>
  <c r="AR29" i="127"/>
  <c r="AR27" i="140"/>
  <c r="AR54" i="140" s="1"/>
  <c r="AR27" i="127"/>
  <c r="BD25" i="140"/>
  <c r="BD52" i="140" s="1"/>
  <c r="BD25" i="127"/>
  <c r="AM29" i="127"/>
  <c r="AM29" i="140"/>
  <c r="AM56" i="140" s="1"/>
  <c r="AX23" i="140"/>
  <c r="AX50" i="140" s="1"/>
  <c r="AX23" i="127"/>
  <c r="AW20" i="140"/>
  <c r="AW47" i="140" s="1"/>
  <c r="AW20" i="127"/>
  <c r="BF27" i="140"/>
  <c r="BF54" i="140" s="1"/>
  <c r="BF27" i="127"/>
  <c r="AQ23" i="140"/>
  <c r="AQ50" i="140" s="1"/>
  <c r="AQ23" i="127"/>
  <c r="AW12" i="140"/>
  <c r="AW39" i="140" s="1"/>
  <c r="AW12" i="127"/>
  <c r="AX15" i="140"/>
  <c r="AX42" i="140" s="1"/>
  <c r="AX15" i="127"/>
  <c r="AY29" i="127"/>
  <c r="AY29" i="140"/>
  <c r="AY56" i="140" s="1"/>
  <c r="AM23" i="127"/>
  <c r="AM23" i="140"/>
  <c r="AM50" i="140" s="1"/>
  <c r="BE29" i="140"/>
  <c r="BE56" i="140" s="1"/>
  <c r="BE29" i="127"/>
  <c r="AV20" i="140"/>
  <c r="AV47" i="140" s="1"/>
  <c r="AV20" i="127"/>
  <c r="BB29" i="140"/>
  <c r="BB56" i="140" s="1"/>
  <c r="BB29" i="127"/>
  <c r="BA23" i="140"/>
  <c r="BA50" i="140" s="1"/>
  <c r="BA23" i="127"/>
  <c r="AY15" i="127"/>
  <c r="AY15" i="140"/>
  <c r="AY42" i="140" s="1"/>
  <c r="BB25" i="140"/>
  <c r="BB52" i="140" s="1"/>
  <c r="BB25" i="127"/>
  <c r="BC23" i="127"/>
  <c r="BC23" i="140"/>
  <c r="BC50" i="140" s="1"/>
  <c r="BG25" i="127"/>
  <c r="BG25" i="140"/>
  <c r="BG52" i="140" s="1"/>
  <c r="AW27" i="140"/>
  <c r="AW54" i="140" s="1"/>
  <c r="AW27" i="127"/>
  <c r="AU17" i="140"/>
  <c r="AU44" i="140" s="1"/>
  <c r="AU17" i="127"/>
  <c r="AM17" i="140"/>
  <c r="AM44" i="140" s="1"/>
  <c r="AM17" i="127"/>
  <c r="AN20" i="127"/>
  <c r="AN20" i="140"/>
  <c r="AN47" i="140" s="1"/>
  <c r="AO15" i="140"/>
  <c r="AO42" i="140" s="1"/>
  <c r="AO15" i="127"/>
  <c r="AQ20" i="127"/>
  <c r="AQ20" i="140"/>
  <c r="AQ47" i="140" s="1"/>
  <c r="AR17" i="140"/>
  <c r="AR44" i="140" s="1"/>
  <c r="AR17" i="127"/>
  <c r="AS15" i="140"/>
  <c r="AS42" i="140" s="1"/>
  <c r="AS15" i="127"/>
  <c r="BG20" i="140"/>
  <c r="BG47" i="140" s="1"/>
  <c r="BG20" i="127"/>
  <c r="BE20" i="140"/>
  <c r="BE47" i="140" s="1"/>
  <c r="BE20" i="127"/>
  <c r="BC15" i="140"/>
  <c r="BC42" i="140" s="1"/>
  <c r="BC15" i="127"/>
  <c r="BC12" i="127"/>
  <c r="BC12" i="140"/>
  <c r="BC39" i="140" s="1"/>
  <c r="AQ12" i="127"/>
  <c r="AQ12" i="140"/>
  <c r="AQ39" i="140" s="1"/>
  <c r="AI12" i="127"/>
  <c r="AI12" i="140"/>
  <c r="AI39" i="140" s="1"/>
  <c r="BH27" i="140"/>
  <c r="BH54" i="140" s="1"/>
  <c r="BH27" i="127"/>
  <c r="AV29" i="140"/>
  <c r="AV56" i="140" s="1"/>
  <c r="AV29" i="127"/>
  <c r="AU25" i="127"/>
  <c r="AU25" i="140"/>
  <c r="AU52" i="140" s="1"/>
  <c r="AR12" i="140"/>
  <c r="AR39" i="140" s="1"/>
  <c r="AR12" i="127"/>
  <c r="BE12" i="140"/>
  <c r="BE39" i="140" s="1"/>
  <c r="BE12" i="127"/>
  <c r="AN12" i="140"/>
  <c r="AN39" i="140" s="1"/>
  <c r="AN12" i="127"/>
  <c r="AZ17" i="140"/>
  <c r="AZ44" i="140" s="1"/>
  <c r="AZ17" i="127"/>
  <c r="BD23" i="127"/>
  <c r="BD23" i="140"/>
  <c r="BD50" i="140" s="1"/>
  <c r="BG27" i="140"/>
  <c r="BG54" i="140" s="1"/>
  <c r="BG27" i="127"/>
  <c r="AL27" i="140"/>
  <c r="AL54" i="140" s="1"/>
  <c r="AL27" i="127"/>
  <c r="AX27" i="140"/>
  <c r="AX54" i="140" s="1"/>
  <c r="AX27" i="127"/>
  <c r="AW17" i="140"/>
  <c r="AW44" i="140" s="1"/>
  <c r="AW17" i="127"/>
  <c r="BF20" i="140"/>
  <c r="BF47" i="140" s="1"/>
  <c r="BF20" i="127"/>
  <c r="AT25" i="140"/>
  <c r="AT52" i="140" s="1"/>
  <c r="AT25" i="127"/>
  <c r="AP27" i="140"/>
  <c r="AP54" i="140" s="1"/>
  <c r="AP27" i="127"/>
  <c r="BB27" i="140"/>
  <c r="BB54" i="140" s="1"/>
  <c r="BB27" i="127"/>
  <c r="AO25" i="140"/>
  <c r="AO52" i="140" s="1"/>
  <c r="AO25" i="127"/>
  <c r="AS25" i="140"/>
  <c r="AS52" i="140" s="1"/>
  <c r="AS25" i="127"/>
  <c r="BF12" i="140"/>
  <c r="BF39" i="140" s="1"/>
  <c r="BF12" i="127"/>
  <c r="AX17" i="140"/>
  <c r="AX44" i="140" s="1"/>
  <c r="AX17" i="127"/>
  <c r="AT23" i="140"/>
  <c r="AT50" i="140" s="1"/>
  <c r="AT23" i="127"/>
  <c r="AY17" i="140"/>
  <c r="AY44" i="140" s="1"/>
  <c r="AY17" i="127"/>
  <c r="AI29" i="140"/>
  <c r="AI56" i="140" s="1"/>
  <c r="AI29" i="127"/>
  <c r="AQ25" i="127"/>
  <c r="AQ25" i="140"/>
  <c r="AQ52" i="140" s="1"/>
  <c r="BH17" i="140"/>
  <c r="BH44" i="140" s="1"/>
  <c r="BH17" i="127"/>
  <c r="BE23" i="140"/>
  <c r="BE50" i="140" s="1"/>
  <c r="BE23" i="127"/>
  <c r="BG29" i="127"/>
  <c r="BG29" i="140"/>
  <c r="BG56" i="140" s="1"/>
  <c r="AV15" i="140"/>
  <c r="AV42" i="140" s="1"/>
  <c r="AV15" i="127"/>
  <c r="BA27" i="140"/>
  <c r="BA54" i="140" s="1"/>
  <c r="BA27" i="127"/>
  <c r="AU15" i="127"/>
  <c r="AU15" i="140"/>
  <c r="AU42" i="140" s="1"/>
  <c r="BF23" i="140"/>
  <c r="BF50" i="140" s="1"/>
  <c r="BF23" i="127"/>
  <c r="AR23" i="140"/>
  <c r="AR50" i="140" s="1"/>
  <c r="AR23" i="127"/>
  <c r="AN23" i="127"/>
  <c r="AN23" i="140"/>
  <c r="AN50" i="140" s="1"/>
  <c r="AL25" i="140"/>
  <c r="AL52" i="140" s="1"/>
  <c r="AL25" i="127"/>
  <c r="AW29" i="140"/>
  <c r="AW56" i="140" s="1"/>
  <c r="AW29" i="127"/>
  <c r="AI20" i="140"/>
  <c r="AI47" i="140" s="1"/>
  <c r="AI20" i="127"/>
  <c r="AM15" i="127"/>
  <c r="AM15" i="140"/>
  <c r="AM42" i="140" s="1"/>
  <c r="AP17" i="140"/>
  <c r="AP44" i="140" s="1"/>
  <c r="AP17" i="127"/>
  <c r="AS20" i="140"/>
  <c r="AS47" i="140" s="1"/>
  <c r="AS20" i="127"/>
  <c r="BG15" i="140"/>
  <c r="BG42" i="140" s="1"/>
  <c r="BG15" i="127"/>
  <c r="BC20" i="140"/>
  <c r="BC47" i="140" s="1"/>
  <c r="BC20" i="127"/>
  <c r="AS27" i="140"/>
  <c r="AS54" i="140" s="1"/>
  <c r="AS27" i="127"/>
  <c r="BH29" i="140"/>
  <c r="BH56" i="140" s="1"/>
  <c r="BH29" i="127"/>
  <c r="AV25" i="140"/>
  <c r="AV52" i="140" s="1"/>
  <c r="AV25" i="127"/>
  <c r="AU29" i="140"/>
  <c r="AU56" i="140" s="1"/>
  <c r="AU29" i="127"/>
  <c r="BD27" i="140"/>
  <c r="BD54" i="140" s="1"/>
  <c r="BD27" i="127"/>
  <c r="AN25" i="140"/>
  <c r="AN52" i="140" s="1"/>
  <c r="AN25" i="127"/>
  <c r="BB17" i="140"/>
  <c r="BB44" i="140" s="1"/>
  <c r="BB17" i="127"/>
  <c r="AP23" i="140"/>
  <c r="AP50" i="140" s="1"/>
  <c r="AP23" i="127"/>
  <c r="AP25" i="140"/>
  <c r="AP52" i="140" s="1"/>
  <c r="AP25" i="127"/>
  <c r="BB15" i="140"/>
  <c r="BB42" i="140" s="1"/>
  <c r="BB15" i="127"/>
  <c r="AO23" i="140"/>
  <c r="AO50" i="140" s="1"/>
  <c r="AO23" i="127"/>
  <c r="BH20" i="140"/>
  <c r="BH47" i="140" s="1"/>
  <c r="BH20" i="127"/>
  <c r="BF29" i="140"/>
  <c r="BF56" i="140" s="1"/>
  <c r="BF29" i="127"/>
  <c r="AL23" i="140"/>
  <c r="AL50" i="140" s="1"/>
  <c r="AL23" i="127"/>
  <c r="BD20" i="140"/>
  <c r="BD47" i="140" s="1"/>
  <c r="BD20" i="127"/>
  <c r="AQ29" i="140"/>
  <c r="AQ56" i="140" s="1"/>
  <c r="AQ29" i="127"/>
  <c r="AO29" i="140"/>
  <c r="AO56" i="140" s="1"/>
  <c r="AO29" i="127"/>
  <c r="AZ12" i="140"/>
  <c r="AZ39" i="140" s="1"/>
  <c r="AZ12" i="127"/>
  <c r="AO17" i="140"/>
  <c r="AO44" i="140" s="1"/>
  <c r="AO17" i="127"/>
  <c r="AS17" i="140"/>
  <c r="AS44" i="140" s="1"/>
  <c r="AS17" i="127"/>
  <c r="BE15" i="140"/>
  <c r="BE42" i="140" s="1"/>
  <c r="BE15" i="127"/>
  <c r="AU27" i="140"/>
  <c r="AU54" i="140" s="1"/>
  <c r="AU27" i="127"/>
  <c r="AR25" i="140"/>
  <c r="AR52" i="140" s="1"/>
  <c r="AR25" i="127"/>
  <c r="BH25" i="140"/>
  <c r="BH52" i="140" s="1"/>
  <c r="BH25" i="127"/>
  <c r="BC25" i="127"/>
  <c r="BC25" i="140"/>
  <c r="BC52" i="140" s="1"/>
  <c r="AI23" i="140"/>
  <c r="AI50" i="140" s="1"/>
  <c r="AI23" i="127"/>
  <c r="AZ20" i="140"/>
  <c r="AZ47" i="140" s="1"/>
  <c r="AZ20" i="127"/>
  <c r="AM25" i="127"/>
  <c r="AM25" i="140"/>
  <c r="AM52" i="140" s="1"/>
  <c r="BA17" i="140"/>
  <c r="BA44" i="140" s="1"/>
  <c r="BA17" i="127"/>
  <c r="AY25" i="127"/>
  <c r="AY25" i="140"/>
  <c r="AY52" i="140" s="1"/>
  <c r="AL29" i="140"/>
  <c r="AL56" i="140" s="1"/>
  <c r="AL29" i="127"/>
  <c r="AN29" i="127"/>
  <c r="AN29" i="140"/>
  <c r="AN56" i="140" s="1"/>
  <c r="AZ27" i="140"/>
  <c r="AZ54" i="140" s="1"/>
  <c r="AZ27" i="127"/>
  <c r="AY27" i="127"/>
  <c r="AY27" i="140"/>
  <c r="AY54" i="140" s="1"/>
  <c r="BH15" i="140"/>
  <c r="BH42" i="140" s="1"/>
  <c r="BH15" i="127"/>
  <c r="AP29" i="140"/>
  <c r="AP56" i="140" s="1"/>
  <c r="AP29" i="127"/>
  <c r="AI15" i="140"/>
  <c r="AI42" i="140" s="1"/>
  <c r="AI15" i="127"/>
  <c r="AL20" i="140"/>
  <c r="AL47" i="140" s="1"/>
  <c r="AL20" i="127"/>
  <c r="AM20" i="140"/>
  <c r="AM47" i="140" s="1"/>
  <c r="AM20" i="127"/>
  <c r="AN15" i="127"/>
  <c r="AN15" i="140"/>
  <c r="AN42" i="140" s="1"/>
  <c r="AP20" i="140"/>
  <c r="AP47" i="140" s="1"/>
  <c r="AP20" i="127"/>
  <c r="AQ17" i="127"/>
  <c r="AQ17" i="140"/>
  <c r="AQ44" i="140" s="1"/>
  <c r="AR15" i="140"/>
  <c r="AR42" i="140" s="1"/>
  <c r="AR15" i="127"/>
  <c r="AT20" i="140"/>
  <c r="AT47" i="140" s="1"/>
  <c r="AT20" i="127"/>
  <c r="BG17" i="140"/>
  <c r="BG44" i="140" s="1"/>
  <c r="BG17" i="127"/>
  <c r="BE17" i="140"/>
  <c r="BE44" i="140" s="1"/>
  <c r="BE17" i="127"/>
  <c r="BD12" i="140"/>
  <c r="BD39" i="140" s="1"/>
  <c r="BD12" i="127"/>
  <c r="AT27" i="140"/>
  <c r="AT54" i="140" s="1"/>
  <c r="AT27" i="127"/>
  <c r="AO12" i="140"/>
  <c r="AO39" i="140" s="1"/>
  <c r="AO12" i="127"/>
  <c r="BH23" i="127"/>
  <c r="BH23" i="140"/>
  <c r="BH50" i="140" s="1"/>
  <c r="BG12" i="127"/>
  <c r="BG12" i="140"/>
  <c r="BG39" i="140" s="1"/>
  <c r="AV23" i="127"/>
  <c r="AV23" i="140"/>
  <c r="AV50" i="140" s="1"/>
  <c r="AT29" i="140"/>
  <c r="AT56" i="140" s="1"/>
  <c r="AT29" i="127"/>
  <c r="AP12" i="140"/>
  <c r="AP39" i="140" s="1"/>
  <c r="AP12" i="127"/>
  <c r="BC29" i="140"/>
  <c r="BC56" i="140" s="1"/>
  <c r="BC29" i="127"/>
  <c r="AI25" i="127"/>
  <c r="AI25" i="140"/>
  <c r="AI52" i="140" s="1"/>
  <c r="BD29" i="140"/>
  <c r="BD56" i="140" s="1"/>
  <c r="BD29" i="127"/>
  <c r="BH12" i="140"/>
  <c r="BH39" i="140" s="1"/>
  <c r="BH12" i="127"/>
  <c r="AY23" i="140"/>
  <c r="AY50" i="140" s="1"/>
  <c r="AY23" i="127"/>
  <c r="AX25" i="140"/>
  <c r="AX52" i="140" s="1"/>
  <c r="AX25" i="127"/>
  <c r="BB20" i="140"/>
  <c r="BB47" i="140" s="1"/>
  <c r="BB20" i="127"/>
  <c r="BA15" i="140"/>
  <c r="BA42" i="140" s="1"/>
  <c r="BA15" i="127"/>
  <c r="BF15" i="140"/>
  <c r="BF42" i="140" s="1"/>
  <c r="BF15" i="127"/>
  <c r="AN27" i="140"/>
  <c r="AN54" i="140" s="1"/>
  <c r="AN27" i="127"/>
  <c r="AX20" i="140"/>
  <c r="AX47" i="140" s="1"/>
  <c r="AX20" i="127"/>
  <c r="AX12" i="140"/>
  <c r="AX39" i="140" s="1"/>
  <c r="AX12" i="127"/>
  <c r="AM27" i="140"/>
  <c r="AM54" i="140" s="1"/>
  <c r="AM27" i="127"/>
  <c r="BA12" i="140"/>
  <c r="BA39" i="140" s="1"/>
  <c r="BA12" i="127"/>
  <c r="BD15" i="140"/>
  <c r="BD42" i="140" s="1"/>
  <c r="BD15" i="127"/>
  <c r="AQ27" i="127"/>
  <c r="AQ27" i="140"/>
  <c r="AQ54" i="140" s="1"/>
  <c r="BF17" i="140"/>
  <c r="BF44" i="140" s="1"/>
  <c r="BF17" i="127"/>
  <c r="AV12" i="140"/>
  <c r="AV39" i="140" s="1"/>
  <c r="AV12" i="127"/>
  <c r="AZ29" i="140"/>
  <c r="AZ56" i="140" s="1"/>
  <c r="AZ29" i="127"/>
  <c r="AO27" i="140"/>
  <c r="AO54" i="140" s="1"/>
  <c r="AO27" i="127"/>
  <c r="AW15" i="140"/>
  <c r="AW42" i="140" s="1"/>
  <c r="AW15" i="127"/>
  <c r="BA25" i="140"/>
  <c r="BA52" i="140" s="1"/>
  <c r="BA25" i="127"/>
  <c r="AU20" i="140"/>
  <c r="AU47" i="140" s="1"/>
  <c r="AU20" i="127"/>
  <c r="BA29" i="140"/>
  <c r="BA56" i="140" s="1"/>
  <c r="BA29" i="127"/>
  <c r="AW25" i="140"/>
  <c r="AW52" i="140" s="1"/>
  <c r="AW25" i="127"/>
  <c r="AU23" i="140"/>
  <c r="AU50" i="140" s="1"/>
  <c r="AU23" i="127"/>
  <c r="AW23" i="140"/>
  <c r="AW50" i="140" s="1"/>
  <c r="AW23" i="127"/>
  <c r="AY12" i="127"/>
  <c r="AY12" i="140"/>
  <c r="AY39" i="140" s="1"/>
  <c r="C19" i="117" l="1"/>
  <c r="C22" i="117"/>
  <c r="C18" i="153"/>
  <c r="C48" i="153" s="1"/>
  <c r="C18" i="152"/>
  <c r="C48" i="152" s="1"/>
  <c r="C18" i="116"/>
  <c r="C48" i="116" s="1"/>
  <c r="C18" i="115"/>
  <c r="C48" i="115" s="1"/>
  <c r="B13" i="153"/>
  <c r="B43" i="153" s="1"/>
  <c r="B13" i="152"/>
  <c r="B43" i="152" s="1"/>
  <c r="B13" i="115"/>
  <c r="B43" i="115" s="1"/>
  <c r="B13" i="116"/>
  <c r="B43" i="116" s="1"/>
  <c r="C28" i="153"/>
  <c r="C58" i="153" s="1"/>
  <c r="C28" i="152"/>
  <c r="C58" i="152" s="1"/>
  <c r="C28" i="115"/>
  <c r="C58" i="115" s="1"/>
  <c r="C28" i="116"/>
  <c r="C58" i="116" s="1"/>
  <c r="B18" i="153"/>
  <c r="B48" i="153" s="1"/>
  <c r="B18" i="152"/>
  <c r="B48" i="152" s="1"/>
  <c r="B18" i="115"/>
  <c r="B48" i="115" s="1"/>
  <c r="B18" i="116"/>
  <c r="B48" i="116" s="1"/>
  <c r="B19" i="117"/>
  <c r="B30" i="153"/>
  <c r="B60" i="153" s="1"/>
  <c r="B30" i="152"/>
  <c r="B60" i="152" s="1"/>
  <c r="B30" i="115"/>
  <c r="B60" i="115" s="1"/>
  <c r="B30" i="116"/>
  <c r="B60" i="116" s="1"/>
  <c r="B24" i="153"/>
  <c r="B54" i="153" s="1"/>
  <c r="B24" i="152"/>
  <c r="B54" i="152" s="1"/>
  <c r="B24" i="115"/>
  <c r="B54" i="115" s="1"/>
  <c r="B24" i="116"/>
  <c r="B54" i="116" s="1"/>
  <c r="C16" i="153"/>
  <c r="C46" i="153" s="1"/>
  <c r="C16" i="115"/>
  <c r="C46" i="115" s="1"/>
  <c r="C16" i="152"/>
  <c r="C46" i="152" s="1"/>
  <c r="C16" i="116"/>
  <c r="C46" i="116" s="1"/>
  <c r="B16" i="153"/>
  <c r="B46" i="153" s="1"/>
  <c r="B16" i="152"/>
  <c r="B46" i="152" s="1"/>
  <c r="B16" i="115"/>
  <c r="B46" i="115" s="1"/>
  <c r="B16" i="116"/>
  <c r="B46" i="116" s="1"/>
  <c r="B22" i="117"/>
  <c r="C26" i="153"/>
  <c r="C56" i="153" s="1"/>
  <c r="C26" i="152"/>
  <c r="C56" i="152" s="1"/>
  <c r="C26" i="116"/>
  <c r="C56" i="116" s="1"/>
  <c r="C26" i="115"/>
  <c r="C56" i="115" s="1"/>
  <c r="B28" i="153"/>
  <c r="B58" i="153" s="1"/>
  <c r="B28" i="152"/>
  <c r="B58" i="152" s="1"/>
  <c r="B28" i="115"/>
  <c r="B58" i="115" s="1"/>
  <c r="B28" i="116"/>
  <c r="B58" i="116" s="1"/>
  <c r="C24" i="153"/>
  <c r="C54" i="153" s="1"/>
  <c r="C24" i="115"/>
  <c r="C54" i="115" s="1"/>
  <c r="C24" i="152"/>
  <c r="C54" i="152" s="1"/>
  <c r="C24" i="116"/>
  <c r="C54" i="116" s="1"/>
  <c r="C30" i="153"/>
  <c r="C60" i="153" s="1"/>
  <c r="C30" i="152"/>
  <c r="C60" i="152" s="1"/>
  <c r="C30" i="115"/>
  <c r="C60" i="115" s="1"/>
  <c r="C30" i="116"/>
  <c r="C60" i="116" s="1"/>
  <c r="B21" i="153"/>
  <c r="B51" i="153" s="1"/>
  <c r="B21" i="152"/>
  <c r="B51" i="152" s="1"/>
  <c r="B21" i="115"/>
  <c r="B51" i="115" s="1"/>
  <c r="B21" i="116"/>
  <c r="B51" i="116" s="1"/>
  <c r="C13" i="153"/>
  <c r="C43" i="153" s="1"/>
  <c r="C13" i="152"/>
  <c r="C43" i="152" s="1"/>
  <c r="C13" i="115"/>
  <c r="C43" i="115" s="1"/>
  <c r="C13" i="116"/>
  <c r="C43" i="116" s="1"/>
  <c r="C21" i="153"/>
  <c r="C51" i="153" s="1"/>
  <c r="C21" i="152"/>
  <c r="C51" i="152" s="1"/>
  <c r="C21" i="115"/>
  <c r="C51" i="115" s="1"/>
  <c r="C21" i="116"/>
  <c r="C51" i="116" s="1"/>
  <c r="B26" i="153"/>
  <c r="B56" i="153" s="1"/>
  <c r="B26" i="152"/>
  <c r="B56" i="152" s="1"/>
  <c r="B26" i="115"/>
  <c r="B56" i="115" s="1"/>
  <c r="B26" i="116"/>
  <c r="B56" i="116" s="1"/>
  <c r="AS18" i="140"/>
  <c r="AS45" i="140" s="1"/>
  <c r="AS18" i="127"/>
  <c r="AY18" i="127"/>
  <c r="AY18" i="140"/>
  <c r="AY45" i="140" s="1"/>
  <c r="AT21" i="140"/>
  <c r="AT48" i="140" s="1"/>
  <c r="AT21" i="127"/>
  <c r="AL18" i="140"/>
  <c r="AL45" i="140" s="1"/>
  <c r="AL18" i="127"/>
  <c r="AI21" i="140"/>
  <c r="AI48" i="140" s="1"/>
  <c r="AI21" i="127"/>
  <c r="BF18" i="140"/>
  <c r="BF45" i="140" s="1"/>
  <c r="BF18" i="127"/>
  <c r="AZ21" i="140"/>
  <c r="AZ48" i="140" s="1"/>
  <c r="AZ21" i="127"/>
  <c r="AQ18" i="127"/>
  <c r="AQ18" i="140"/>
  <c r="AQ45" i="140" s="1"/>
  <c r="BE21" i="140"/>
  <c r="BE48" i="140" s="1"/>
  <c r="BE21" i="127"/>
  <c r="AN21" i="140"/>
  <c r="AN48" i="140" s="1"/>
  <c r="AN21" i="127"/>
  <c r="AZ18" i="140"/>
  <c r="AZ45" i="140" s="1"/>
  <c r="AZ18" i="127"/>
  <c r="BB18" i="140"/>
  <c r="BB45" i="140" s="1"/>
  <c r="BB18" i="127"/>
  <c r="AX21" i="140"/>
  <c r="AX48" i="140" s="1"/>
  <c r="AX21" i="127"/>
  <c r="AV18" i="140"/>
  <c r="AV45" i="140" s="1"/>
  <c r="AV18" i="127"/>
  <c r="BE18" i="140"/>
  <c r="BE45" i="140" s="1"/>
  <c r="BE18" i="127"/>
  <c r="AP21" i="140"/>
  <c r="AP48" i="140" s="1"/>
  <c r="AP21" i="127"/>
  <c r="AM18" i="127"/>
  <c r="AM18" i="140"/>
  <c r="AM45" i="140" s="1"/>
  <c r="AT18" i="140"/>
  <c r="AT45" i="140" s="1"/>
  <c r="AT18" i="127"/>
  <c r="BA21" i="140"/>
  <c r="BA48" i="140" s="1"/>
  <c r="BA21" i="127"/>
  <c r="BH18" i="140"/>
  <c r="BH45" i="140" s="1"/>
  <c r="BH18" i="127"/>
  <c r="AL21" i="140"/>
  <c r="AL48" i="140" s="1"/>
  <c r="AL21" i="127"/>
  <c r="AQ21" i="140"/>
  <c r="AQ48" i="140" s="1"/>
  <c r="AQ21" i="127"/>
  <c r="AI18" i="127"/>
  <c r="AI18" i="140"/>
  <c r="AI45" i="140" s="1"/>
  <c r="AW18" i="140"/>
  <c r="AW45" i="140" s="1"/>
  <c r="AW18" i="127"/>
  <c r="AX18" i="140"/>
  <c r="AX45" i="140" s="1"/>
  <c r="AX18" i="127"/>
  <c r="BH21" i="140"/>
  <c r="BH48" i="140" s="1"/>
  <c r="BH21" i="127"/>
  <c r="BC21" i="140"/>
  <c r="BC48" i="140" s="1"/>
  <c r="BC21" i="127"/>
  <c r="AR21" i="140"/>
  <c r="AR48" i="140" s="1"/>
  <c r="AR21" i="127"/>
  <c r="BF21" i="140"/>
  <c r="BF48" i="140" s="1"/>
  <c r="BF21" i="127"/>
  <c r="AV21" i="127"/>
  <c r="AV21" i="140"/>
  <c r="AV48" i="140" s="1"/>
  <c r="BD21" i="140"/>
  <c r="BD48" i="140" s="1"/>
  <c r="BD21" i="127"/>
  <c r="AS21" i="140"/>
  <c r="AS48" i="140" s="1"/>
  <c r="AS21" i="127"/>
  <c r="BG21" i="140"/>
  <c r="BG48" i="140" s="1"/>
  <c r="BG21" i="127"/>
  <c r="AO18" i="140"/>
  <c r="AO45" i="140" s="1"/>
  <c r="AO18" i="127"/>
  <c r="BB21" i="140"/>
  <c r="BB48" i="140" s="1"/>
  <c r="BB21" i="127"/>
  <c r="AU21" i="140"/>
  <c r="AU48" i="140" s="1"/>
  <c r="AU21" i="127"/>
  <c r="AU18" i="127"/>
  <c r="AU18" i="140"/>
  <c r="AU45" i="140" s="1"/>
  <c r="BG18" i="127"/>
  <c r="BG18" i="140"/>
  <c r="BG45" i="140" s="1"/>
  <c r="AM21" i="140"/>
  <c r="AM48" i="140" s="1"/>
  <c r="AM21" i="127"/>
  <c r="AP18" i="140"/>
  <c r="AP45" i="140" s="1"/>
  <c r="AP18" i="127"/>
  <c r="AR18" i="140"/>
  <c r="AR45" i="140" s="1"/>
  <c r="AR18" i="127"/>
  <c r="BC18" i="127"/>
  <c r="BC18" i="140"/>
  <c r="BC45" i="140" s="1"/>
  <c r="AN18" i="127"/>
  <c r="AN18" i="140"/>
  <c r="AN45" i="140" s="1"/>
  <c r="AO21" i="140"/>
  <c r="AO48" i="140" s="1"/>
  <c r="AO21" i="127"/>
  <c r="BA18" i="140"/>
  <c r="BA45" i="140" s="1"/>
  <c r="BA18" i="127"/>
  <c r="AW21" i="140"/>
  <c r="AW48" i="140" s="1"/>
  <c r="AW21" i="127"/>
  <c r="BD18" i="127"/>
  <c r="BD18" i="140"/>
  <c r="BD45" i="140" s="1"/>
  <c r="AY21" i="127"/>
  <c r="AY21" i="140"/>
  <c r="AY48" i="140" s="1"/>
  <c r="B5" i="127"/>
  <c r="B6" i="127"/>
  <c r="B22" i="153" l="1"/>
  <c r="B52" i="153" s="1"/>
  <c r="B22" i="152"/>
  <c r="B52" i="152" s="1"/>
  <c r="B22" i="115"/>
  <c r="B52" i="115" s="1"/>
  <c r="B22" i="116"/>
  <c r="B52" i="116" s="1"/>
  <c r="C19" i="153"/>
  <c r="C49" i="153" s="1"/>
  <c r="C19" i="152"/>
  <c r="C49" i="152" s="1"/>
  <c r="C19" i="115"/>
  <c r="C49" i="115" s="1"/>
  <c r="C19" i="116"/>
  <c r="C49" i="116" s="1"/>
  <c r="C22" i="153"/>
  <c r="C52" i="153" s="1"/>
  <c r="C22" i="152"/>
  <c r="C52" i="152" s="1"/>
  <c r="C22" i="115"/>
  <c r="C52" i="115" s="1"/>
  <c r="C22" i="116"/>
  <c r="C52" i="116" s="1"/>
  <c r="B19" i="153"/>
  <c r="B49" i="153" s="1"/>
  <c r="B19" i="152"/>
  <c r="B49" i="152" s="1"/>
  <c r="B19" i="115"/>
  <c r="B49" i="115" s="1"/>
  <c r="B19" i="116"/>
  <c r="B49" i="116" s="1"/>
  <c r="D8" i="140"/>
  <c r="D35" i="140" s="1"/>
  <c r="D8" i="127"/>
  <c r="AA8" i="140"/>
  <c r="AA35" i="140" s="1"/>
  <c r="AA8" i="127"/>
  <c r="E8" i="140"/>
  <c r="E35" i="140" s="1"/>
  <c r="E8" i="127"/>
  <c r="M8" i="140"/>
  <c r="M35" i="140" s="1"/>
  <c r="M8" i="127"/>
  <c r="AE8" i="140"/>
  <c r="AE35" i="140" s="1"/>
  <c r="AE8" i="127"/>
  <c r="Z8" i="140"/>
  <c r="Z35" i="140" s="1"/>
  <c r="Z8" i="127"/>
  <c r="U8" i="140"/>
  <c r="U35" i="140" s="1"/>
  <c r="U8" i="127"/>
  <c r="Q8" i="140"/>
  <c r="Q35" i="140" s="1"/>
  <c r="Q8" i="127"/>
  <c r="AF8" i="140"/>
  <c r="AF35" i="140" s="1"/>
  <c r="AF8" i="127"/>
  <c r="R8" i="140"/>
  <c r="R35" i="140" s="1"/>
  <c r="R8" i="127"/>
  <c r="L8" i="140"/>
  <c r="L35" i="140" s="1"/>
  <c r="L8" i="127"/>
  <c r="AD8" i="140"/>
  <c r="AD35" i="140" s="1"/>
  <c r="AD8" i="127"/>
  <c r="Y8" i="140"/>
  <c r="Y35" i="140" s="1"/>
  <c r="Y8" i="127"/>
  <c r="T8" i="140"/>
  <c r="T35" i="140" s="1"/>
  <c r="T8" i="127"/>
  <c r="P8" i="140"/>
  <c r="P35" i="140" s="1"/>
  <c r="P8" i="127"/>
  <c r="J8" i="140"/>
  <c r="J35" i="140" s="1"/>
  <c r="J8" i="127"/>
  <c r="V8" i="140"/>
  <c r="V35" i="140" s="1"/>
  <c r="V8" i="127"/>
  <c r="F8" i="140"/>
  <c r="F35" i="140" s="1"/>
  <c r="F8" i="127"/>
  <c r="I8" i="140"/>
  <c r="I35" i="140" s="1"/>
  <c r="I8" i="127"/>
  <c r="AG8" i="140"/>
  <c r="AG35" i="140" s="1"/>
  <c r="AG8" i="127"/>
  <c r="AB8" i="140"/>
  <c r="AB35" i="140" s="1"/>
  <c r="AB8" i="127"/>
  <c r="X8" i="140"/>
  <c r="X35" i="140" s="1"/>
  <c r="X8" i="127"/>
  <c r="S8" i="127"/>
  <c r="S8" i="140"/>
  <c r="S35" i="140" s="1"/>
  <c r="N8" i="140"/>
  <c r="N35" i="140" s="1"/>
  <c r="N8" i="127"/>
  <c r="B2" i="121"/>
  <c r="B2" i="123" s="1"/>
  <c r="B3" i="121"/>
  <c r="B3" i="123" s="1"/>
  <c r="E14" i="140" l="1"/>
  <c r="E41" i="140" s="1"/>
  <c r="E14" i="127"/>
  <c r="S14" i="127"/>
  <c r="S14" i="140"/>
  <c r="S41" i="140" s="1"/>
  <c r="AF14" i="127"/>
  <c r="AF14" i="140"/>
  <c r="AF41" i="140" s="1"/>
  <c r="P11" i="127"/>
  <c r="P11" i="140"/>
  <c r="P38" i="140" s="1"/>
  <c r="N9" i="140"/>
  <c r="N36" i="140" s="1"/>
  <c r="N9" i="127"/>
  <c r="X9" i="127"/>
  <c r="X9" i="140"/>
  <c r="X36" i="140" s="1"/>
  <c r="Q9" i="140"/>
  <c r="Q36" i="140" s="1"/>
  <c r="Q9" i="127"/>
  <c r="E11" i="140"/>
  <c r="E38" i="140" s="1"/>
  <c r="E11" i="127"/>
  <c r="I14" i="140"/>
  <c r="I41" i="140" s="1"/>
  <c r="I14" i="127"/>
  <c r="AG14" i="140"/>
  <c r="AG41" i="140" s="1"/>
  <c r="AG14" i="127"/>
  <c r="S11" i="140"/>
  <c r="S38" i="140" s="1"/>
  <c r="S11" i="127"/>
  <c r="X14" i="140"/>
  <c r="X41" i="140" s="1"/>
  <c r="X14" i="127"/>
  <c r="R14" i="140"/>
  <c r="R41" i="140" s="1"/>
  <c r="R14" i="127"/>
  <c r="Z11" i="140"/>
  <c r="Z38" i="140" s="1"/>
  <c r="Z11" i="127"/>
  <c r="AA11" i="140"/>
  <c r="AA38" i="140" s="1"/>
  <c r="AA11" i="127"/>
  <c r="AH11" i="140"/>
  <c r="AH38" i="140" s="1"/>
  <c r="AH11" i="127"/>
  <c r="L14" i="140"/>
  <c r="L41" i="140" s="1"/>
  <c r="L14" i="127"/>
  <c r="AD14" i="140"/>
  <c r="AD41" i="140" s="1"/>
  <c r="AD14" i="127"/>
  <c r="T11" i="140"/>
  <c r="T38" i="140" s="1"/>
  <c r="T11" i="127"/>
  <c r="I9" i="140"/>
  <c r="I36" i="140" s="1"/>
  <c r="I9" i="127"/>
  <c r="AG11" i="140"/>
  <c r="AG38" i="140" s="1"/>
  <c r="AG11" i="127"/>
  <c r="F9" i="140"/>
  <c r="F36" i="140" s="1"/>
  <c r="F9" i="127"/>
  <c r="AB11" i="140"/>
  <c r="AB38" i="140" s="1"/>
  <c r="AB11" i="127"/>
  <c r="S9" i="127"/>
  <c r="S9" i="140"/>
  <c r="S36" i="140" s="1"/>
  <c r="Q11" i="140"/>
  <c r="Q38" i="140" s="1"/>
  <c r="Q11" i="127"/>
  <c r="N11" i="140"/>
  <c r="N38" i="140" s="1"/>
  <c r="N11" i="127"/>
  <c r="M11" i="140"/>
  <c r="M38" i="140" s="1"/>
  <c r="M11" i="127"/>
  <c r="V9" i="140"/>
  <c r="V36" i="140" s="1"/>
  <c r="V9" i="127"/>
  <c r="P9" i="140"/>
  <c r="P36" i="140" s="1"/>
  <c r="P9" i="127"/>
  <c r="L9" i="140"/>
  <c r="L36" i="140" s="1"/>
  <c r="L9" i="127"/>
  <c r="U14" i="140"/>
  <c r="U41" i="140" s="1"/>
  <c r="U14" i="127"/>
  <c r="F11" i="140"/>
  <c r="F38" i="140" s="1"/>
  <c r="F11" i="127"/>
  <c r="J14" i="140"/>
  <c r="J41" i="140" s="1"/>
  <c r="J14" i="127"/>
  <c r="AB9" i="140"/>
  <c r="AB36" i="140" s="1"/>
  <c r="AB9" i="127"/>
  <c r="X11" i="127"/>
  <c r="X11" i="140"/>
  <c r="X38" i="140" s="1"/>
  <c r="R11" i="140"/>
  <c r="R38" i="140" s="1"/>
  <c r="R11" i="127"/>
  <c r="Y14" i="140"/>
  <c r="Y41" i="140" s="1"/>
  <c r="Y14" i="127"/>
  <c r="AF11" i="127"/>
  <c r="AF11" i="140"/>
  <c r="AF38" i="140" s="1"/>
  <c r="AA14" i="140"/>
  <c r="AA41" i="140" s="1"/>
  <c r="AA14" i="127"/>
  <c r="T14" i="140"/>
  <c r="T41" i="140" s="1"/>
  <c r="T14" i="127"/>
  <c r="AD11" i="140"/>
  <c r="AD38" i="140" s="1"/>
  <c r="AD11" i="127"/>
  <c r="T9" i="140"/>
  <c r="T36" i="140" s="1"/>
  <c r="T9" i="127"/>
  <c r="Y9" i="140"/>
  <c r="Y36" i="140" s="1"/>
  <c r="Y9" i="127"/>
  <c r="AA9" i="140"/>
  <c r="AA36" i="140" s="1"/>
  <c r="AA9" i="127"/>
  <c r="Z9" i="140"/>
  <c r="Z36" i="140" s="1"/>
  <c r="Z9" i="127"/>
  <c r="V11" i="140"/>
  <c r="V38" i="140" s="1"/>
  <c r="V11" i="127"/>
  <c r="D9" i="140"/>
  <c r="D36" i="140" s="1"/>
  <c r="D9" i="127"/>
  <c r="J9" i="140"/>
  <c r="J36" i="140" s="1"/>
  <c r="J9" i="127"/>
  <c r="U11" i="140"/>
  <c r="U38" i="140" s="1"/>
  <c r="U11" i="127"/>
  <c r="I11" i="140"/>
  <c r="I38" i="140" s="1"/>
  <c r="I11" i="127"/>
  <c r="AB14" i="140"/>
  <c r="AB41" i="140" s="1"/>
  <c r="AB14" i="127"/>
  <c r="AE11" i="140"/>
  <c r="AE38" i="140" s="1"/>
  <c r="AE11" i="127"/>
  <c r="L11" i="140"/>
  <c r="L38" i="140" s="1"/>
  <c r="L11" i="127"/>
  <c r="AH9" i="140"/>
  <c r="AH36" i="140" s="1"/>
  <c r="AH9" i="127"/>
  <c r="AF9" i="140"/>
  <c r="AF36" i="140" s="1"/>
  <c r="AF9" i="127"/>
  <c r="D11" i="140"/>
  <c r="D38" i="140" s="1"/>
  <c r="D11" i="127"/>
  <c r="D14" i="140"/>
  <c r="D41" i="140" s="1"/>
  <c r="D14" i="127"/>
  <c r="F14" i="140"/>
  <c r="F41" i="140" s="1"/>
  <c r="F14" i="127"/>
  <c r="J11" i="140"/>
  <c r="J38" i="140" s="1"/>
  <c r="J11" i="127"/>
  <c r="AG9" i="140"/>
  <c r="AG36" i="140" s="1"/>
  <c r="AG9" i="127"/>
  <c r="N14" i="140"/>
  <c r="N41" i="140" s="1"/>
  <c r="N14" i="127"/>
  <c r="Y11" i="140"/>
  <c r="Y38" i="140" s="1"/>
  <c r="Y11" i="127"/>
  <c r="AE14" i="127"/>
  <c r="AE14" i="140"/>
  <c r="AE41" i="140" s="1"/>
  <c r="Z14" i="140"/>
  <c r="Z41" i="140" s="1"/>
  <c r="Z14" i="127"/>
  <c r="V14" i="140"/>
  <c r="V41" i="140" s="1"/>
  <c r="V14" i="127"/>
  <c r="AH14" i="140"/>
  <c r="AH41" i="140" s="1"/>
  <c r="AH14" i="127"/>
  <c r="M14" i="140"/>
  <c r="M41" i="140" s="1"/>
  <c r="M14" i="127"/>
  <c r="P14" i="140"/>
  <c r="P41" i="140" s="1"/>
  <c r="P14" i="127"/>
  <c r="AD9" i="140"/>
  <c r="AD36" i="140" s="1"/>
  <c r="AD9" i="127"/>
  <c r="E9" i="140"/>
  <c r="E36" i="140" s="1"/>
  <c r="E9" i="127"/>
  <c r="AE9" i="127"/>
  <c r="AE9" i="140"/>
  <c r="AE36" i="140" s="1"/>
  <c r="M9" i="140"/>
  <c r="M36" i="140" s="1"/>
  <c r="M9" i="127"/>
  <c r="R9" i="140"/>
  <c r="R36" i="140" s="1"/>
  <c r="R9" i="127"/>
  <c r="U9" i="140"/>
  <c r="U36" i="140" s="1"/>
  <c r="U9" i="127"/>
  <c r="Q14" i="140"/>
  <c r="Q41" i="140" s="1"/>
  <c r="Q14" i="127"/>
  <c r="B28" i="121"/>
  <c r="B29" i="121"/>
  <c r="B3" i="122"/>
  <c r="B29" i="122" s="1"/>
  <c r="B2" i="122"/>
  <c r="B28" i="122" s="1"/>
  <c r="AG27" i="140" l="1"/>
  <c r="AG54" i="140" s="1"/>
  <c r="AG27" i="127"/>
  <c r="AA17" i="127"/>
  <c r="AA17" i="140"/>
  <c r="AA44" i="140" s="1"/>
  <c r="S12" i="127"/>
  <c r="S12" i="140"/>
  <c r="S39" i="140" s="1"/>
  <c r="E12" i="140"/>
  <c r="E39" i="140" s="1"/>
  <c r="E12" i="127"/>
  <c r="N27" i="140"/>
  <c r="N54" i="140" s="1"/>
  <c r="N27" i="127"/>
  <c r="AE27" i="127"/>
  <c r="AE27" i="140"/>
  <c r="AE54" i="140" s="1"/>
  <c r="P29" i="127"/>
  <c r="P29" i="140"/>
  <c r="P56" i="140" s="1"/>
  <c r="U12" i="140"/>
  <c r="U39" i="140" s="1"/>
  <c r="U12" i="127"/>
  <c r="D15" i="140"/>
  <c r="D42" i="140" s="1"/>
  <c r="D15" i="127"/>
  <c r="F20" i="140"/>
  <c r="F47" i="140" s="1"/>
  <c r="F20" i="127"/>
  <c r="I20" i="140"/>
  <c r="I47" i="140" s="1"/>
  <c r="I20" i="127"/>
  <c r="J15" i="140"/>
  <c r="J42" i="140" s="1"/>
  <c r="J15" i="127"/>
  <c r="AG23" i="140"/>
  <c r="AG50" i="140" s="1"/>
  <c r="AG23" i="127"/>
  <c r="AB27" i="140"/>
  <c r="AB54" i="140" s="1"/>
  <c r="AB27" i="127"/>
  <c r="AG20" i="140"/>
  <c r="AG47" i="140" s="1"/>
  <c r="AG20" i="127"/>
  <c r="X17" i="127"/>
  <c r="X17" i="140"/>
  <c r="X44" i="140" s="1"/>
  <c r="S15" i="140"/>
  <c r="S42" i="140" s="1"/>
  <c r="S15" i="127"/>
  <c r="AF20" i="140"/>
  <c r="AF47" i="140" s="1"/>
  <c r="AF20" i="127"/>
  <c r="AE20" i="127"/>
  <c r="AE20" i="140"/>
  <c r="AE47" i="140" s="1"/>
  <c r="Z20" i="140"/>
  <c r="Z47" i="140" s="1"/>
  <c r="Z20" i="127"/>
  <c r="Y17" i="140"/>
  <c r="Y44" i="140" s="1"/>
  <c r="Y17" i="127"/>
  <c r="AA15" i="140"/>
  <c r="AA42" i="140" s="1"/>
  <c r="AA15" i="127"/>
  <c r="L20" i="140"/>
  <c r="L47" i="140" s="1"/>
  <c r="L20" i="127"/>
  <c r="AH20" i="140"/>
  <c r="AH47" i="140" s="1"/>
  <c r="AH20" i="127"/>
  <c r="V20" i="140"/>
  <c r="V47" i="140" s="1"/>
  <c r="V20" i="127"/>
  <c r="P17" i="127"/>
  <c r="P17" i="140"/>
  <c r="P44" i="140" s="1"/>
  <c r="AD17" i="140"/>
  <c r="AD44" i="140" s="1"/>
  <c r="AD17" i="127"/>
  <c r="M20" i="140"/>
  <c r="M47" i="140" s="1"/>
  <c r="M20" i="127"/>
  <c r="Z12" i="140"/>
  <c r="Z39" i="140" s="1"/>
  <c r="Z12" i="127"/>
  <c r="V12" i="140"/>
  <c r="V39" i="140" s="1"/>
  <c r="V12" i="127"/>
  <c r="J12" i="140"/>
  <c r="J39" i="140" s="1"/>
  <c r="J12" i="127"/>
  <c r="M15" i="140"/>
  <c r="M42" i="140" s="1"/>
  <c r="M15" i="127"/>
  <c r="AA12" i="127"/>
  <c r="AA12" i="140"/>
  <c r="AA39" i="140" s="1"/>
  <c r="D12" i="140"/>
  <c r="D39" i="140" s="1"/>
  <c r="D12" i="127"/>
  <c r="V23" i="140"/>
  <c r="V50" i="140" s="1"/>
  <c r="V23" i="127"/>
  <c r="P25" i="140"/>
  <c r="P52" i="140" s="1"/>
  <c r="P25" i="127"/>
  <c r="J27" i="140"/>
  <c r="J54" i="140" s="1"/>
  <c r="J27" i="127"/>
  <c r="AD25" i="140"/>
  <c r="AD52" i="140" s="1"/>
  <c r="AD25" i="127"/>
  <c r="M23" i="140"/>
  <c r="M50" i="140" s="1"/>
  <c r="M23" i="127"/>
  <c r="D29" i="140"/>
  <c r="D56" i="140" s="1"/>
  <c r="D29" i="127"/>
  <c r="V29" i="140"/>
  <c r="V56" i="140" s="1"/>
  <c r="V29" i="127"/>
  <c r="R29" i="140"/>
  <c r="R56" i="140" s="1"/>
  <c r="R29" i="127"/>
  <c r="F23" i="140"/>
  <c r="F50" i="140" s="1"/>
  <c r="F23" i="127"/>
  <c r="J23" i="140"/>
  <c r="J50" i="140" s="1"/>
  <c r="J23" i="127"/>
  <c r="Y27" i="140"/>
  <c r="Y54" i="140" s="1"/>
  <c r="Y27" i="127"/>
  <c r="Z23" i="140"/>
  <c r="Z50" i="140" s="1"/>
  <c r="Z23" i="127"/>
  <c r="V25" i="140"/>
  <c r="V52" i="140" s="1"/>
  <c r="V25" i="127"/>
  <c r="F29" i="140"/>
  <c r="F56" i="140" s="1"/>
  <c r="F29" i="127"/>
  <c r="Y23" i="140"/>
  <c r="Y50" i="140" s="1"/>
  <c r="Y23" i="127"/>
  <c r="AE25" i="127"/>
  <c r="AE25" i="140"/>
  <c r="AE52" i="140" s="1"/>
  <c r="U23" i="140"/>
  <c r="U50" i="140" s="1"/>
  <c r="U23" i="127"/>
  <c r="I25" i="140"/>
  <c r="I52" i="140" s="1"/>
  <c r="I25" i="127"/>
  <c r="I27" i="140"/>
  <c r="I54" i="140" s="1"/>
  <c r="I27" i="127"/>
  <c r="Q12" i="140"/>
  <c r="Q39" i="140" s="1"/>
  <c r="Q12" i="127"/>
  <c r="I23" i="140"/>
  <c r="I50" i="140" s="1"/>
  <c r="I23" i="127"/>
  <c r="L23" i="140"/>
  <c r="L50" i="140" s="1"/>
  <c r="L23" i="127"/>
  <c r="Q15" i="140"/>
  <c r="Q42" i="140" s="1"/>
  <c r="Q15" i="127"/>
  <c r="Q23" i="140"/>
  <c r="Q50" i="140" s="1"/>
  <c r="Q23" i="127"/>
  <c r="D17" i="140"/>
  <c r="D44" i="140" s="1"/>
  <c r="D17" i="127"/>
  <c r="E15" i="140"/>
  <c r="E42" i="140" s="1"/>
  <c r="E15" i="127"/>
  <c r="J20" i="140"/>
  <c r="J47" i="140" s="1"/>
  <c r="J20" i="127"/>
  <c r="AB20" i="140"/>
  <c r="AB47" i="140" s="1"/>
  <c r="AB20" i="127"/>
  <c r="S17" i="140"/>
  <c r="S44" i="140" s="1"/>
  <c r="S17" i="127"/>
  <c r="Y20" i="140"/>
  <c r="Y47" i="140" s="1"/>
  <c r="Y20" i="127"/>
  <c r="L17" i="140"/>
  <c r="L44" i="140" s="1"/>
  <c r="L17" i="127"/>
  <c r="T27" i="140"/>
  <c r="T54" i="140" s="1"/>
  <c r="T27" i="127"/>
  <c r="T29" i="140"/>
  <c r="T56" i="140" s="1"/>
  <c r="T29" i="127"/>
  <c r="AD12" i="140"/>
  <c r="AD39" i="140" s="1"/>
  <c r="AD12" i="127"/>
  <c r="T23" i="140"/>
  <c r="T50" i="140" s="1"/>
  <c r="T23" i="127"/>
  <c r="L12" i="140"/>
  <c r="L39" i="140" s="1"/>
  <c r="L12" i="127"/>
  <c r="AE23" i="140"/>
  <c r="AE50" i="140" s="1"/>
  <c r="AE23" i="127"/>
  <c r="J25" i="140"/>
  <c r="J52" i="140" s="1"/>
  <c r="J25" i="127"/>
  <c r="AA29" i="140"/>
  <c r="AA56" i="140" s="1"/>
  <c r="AA29" i="127"/>
  <c r="M29" i="140"/>
  <c r="M56" i="140" s="1"/>
  <c r="M29" i="127"/>
  <c r="N25" i="140"/>
  <c r="N52" i="140" s="1"/>
  <c r="N25" i="127"/>
  <c r="U27" i="140"/>
  <c r="U54" i="140" s="1"/>
  <c r="U27" i="127"/>
  <c r="L27" i="140"/>
  <c r="L54" i="140" s="1"/>
  <c r="L27" i="127"/>
  <c r="F25" i="140"/>
  <c r="F52" i="140" s="1"/>
  <c r="F25" i="127"/>
  <c r="Q27" i="140"/>
  <c r="Q54" i="140" s="1"/>
  <c r="Q27" i="127"/>
  <c r="E20" i="140"/>
  <c r="E47" i="140" s="1"/>
  <c r="E20" i="127"/>
  <c r="F17" i="140"/>
  <c r="F44" i="140" s="1"/>
  <c r="F17" i="127"/>
  <c r="I15" i="140"/>
  <c r="I42" i="140" s="1"/>
  <c r="I15" i="127"/>
  <c r="AG29" i="140"/>
  <c r="AG56" i="140" s="1"/>
  <c r="AG29" i="127"/>
  <c r="AB17" i="140"/>
  <c r="AB44" i="140" s="1"/>
  <c r="AB17" i="127"/>
  <c r="AB23" i="140"/>
  <c r="AB50" i="140" s="1"/>
  <c r="AB23" i="127"/>
  <c r="AG15" i="140"/>
  <c r="AG42" i="140" s="1"/>
  <c r="AG15" i="127"/>
  <c r="X15" i="140"/>
  <c r="X42" i="140" s="1"/>
  <c r="X15" i="127"/>
  <c r="N20" i="140"/>
  <c r="N47" i="140" s="1"/>
  <c r="N20" i="127"/>
  <c r="AF17" i="127"/>
  <c r="AF17" i="140"/>
  <c r="AF44" i="140" s="1"/>
  <c r="AE17" i="140"/>
  <c r="AE44" i="140" s="1"/>
  <c r="AE17" i="127"/>
  <c r="Z17" i="140"/>
  <c r="Z44" i="140" s="1"/>
  <c r="Z17" i="127"/>
  <c r="Y15" i="140"/>
  <c r="Y42" i="140" s="1"/>
  <c r="Y15" i="127"/>
  <c r="R20" i="140"/>
  <c r="R47" i="140" s="1"/>
  <c r="R20" i="127"/>
  <c r="T20" i="140"/>
  <c r="T47" i="140" s="1"/>
  <c r="T20" i="127"/>
  <c r="AH17" i="140"/>
  <c r="AH44" i="140" s="1"/>
  <c r="AH17" i="127"/>
  <c r="V17" i="140"/>
  <c r="V44" i="140" s="1"/>
  <c r="V17" i="127"/>
  <c r="P20" i="140"/>
  <c r="P47" i="140" s="1"/>
  <c r="P20" i="127"/>
  <c r="AD20" i="140"/>
  <c r="AD47" i="140" s="1"/>
  <c r="AD20" i="127"/>
  <c r="R12" i="140"/>
  <c r="R39" i="140" s="1"/>
  <c r="R12" i="127"/>
  <c r="P12" i="140"/>
  <c r="P39" i="140" s="1"/>
  <c r="P12" i="127"/>
  <c r="AG12" i="140"/>
  <c r="AG39" i="140" s="1"/>
  <c r="AG12" i="127"/>
  <c r="L15" i="140"/>
  <c r="L42" i="140" s="1"/>
  <c r="L15" i="127"/>
  <c r="AE12" i="127"/>
  <c r="AE12" i="140"/>
  <c r="AE39" i="140" s="1"/>
  <c r="AB12" i="140"/>
  <c r="AB39" i="140" s="1"/>
  <c r="AB12" i="127"/>
  <c r="AF12" i="140"/>
  <c r="AF39" i="140" s="1"/>
  <c r="AF12" i="127"/>
  <c r="AH27" i="140"/>
  <c r="AH54" i="140" s="1"/>
  <c r="AH27" i="127"/>
  <c r="F27" i="140"/>
  <c r="F54" i="140" s="1"/>
  <c r="F27" i="127"/>
  <c r="AH29" i="140"/>
  <c r="AH56" i="140" s="1"/>
  <c r="AH29" i="127"/>
  <c r="AH25" i="140"/>
  <c r="AH52" i="140" s="1"/>
  <c r="AH25" i="127"/>
  <c r="P23" i="127"/>
  <c r="P23" i="140"/>
  <c r="P50" i="140" s="1"/>
  <c r="AF27" i="127"/>
  <c r="AF27" i="140"/>
  <c r="AF54" i="140" s="1"/>
  <c r="AF25" i="140"/>
  <c r="AF52" i="140" s="1"/>
  <c r="AF25" i="127"/>
  <c r="AD29" i="140"/>
  <c r="AD56" i="140" s="1"/>
  <c r="AD29" i="127"/>
  <c r="E29" i="140"/>
  <c r="E56" i="140" s="1"/>
  <c r="E29" i="127"/>
  <c r="AA25" i="127"/>
  <c r="AA25" i="140"/>
  <c r="AA52" i="140" s="1"/>
  <c r="AA27" i="127"/>
  <c r="AA27" i="140"/>
  <c r="AA54" i="140" s="1"/>
  <c r="AA23" i="140"/>
  <c r="AA50" i="140" s="1"/>
  <c r="AA23" i="127"/>
  <c r="U17" i="140"/>
  <c r="U44" i="140" s="1"/>
  <c r="U17" i="127"/>
  <c r="AF29" i="140"/>
  <c r="AF56" i="140" s="1"/>
  <c r="AF29" i="127"/>
  <c r="L29" i="140"/>
  <c r="L56" i="140" s="1"/>
  <c r="L29" i="127"/>
  <c r="E23" i="140"/>
  <c r="E50" i="140" s="1"/>
  <c r="E23" i="127"/>
  <c r="U25" i="140"/>
  <c r="U52" i="140" s="1"/>
  <c r="U25" i="127"/>
  <c r="I29" i="140"/>
  <c r="I56" i="140" s="1"/>
  <c r="I29" i="127"/>
  <c r="Z29" i="140"/>
  <c r="Z56" i="140" s="1"/>
  <c r="Z29" i="127"/>
  <c r="U29" i="140"/>
  <c r="U56" i="140" s="1"/>
  <c r="U29" i="127"/>
  <c r="U20" i="140"/>
  <c r="U47" i="140" s="1"/>
  <c r="U20" i="127"/>
  <c r="Z25" i="140"/>
  <c r="Z52" i="140" s="1"/>
  <c r="Z25" i="127"/>
  <c r="Q20" i="140"/>
  <c r="Q47" i="140" s="1"/>
  <c r="Q20" i="127"/>
  <c r="Q25" i="140"/>
  <c r="Q52" i="140" s="1"/>
  <c r="Q25" i="127"/>
  <c r="I17" i="140"/>
  <c r="I44" i="140" s="1"/>
  <c r="I17" i="127"/>
  <c r="AB25" i="140"/>
  <c r="AB52" i="140" s="1"/>
  <c r="AB25" i="127"/>
  <c r="X20" i="140"/>
  <c r="X47" i="140" s="1"/>
  <c r="X20" i="127"/>
  <c r="N15" i="140"/>
  <c r="N42" i="140" s="1"/>
  <c r="N15" i="127"/>
  <c r="AE15" i="127"/>
  <c r="AE15" i="140"/>
  <c r="AE42" i="140" s="1"/>
  <c r="R15" i="140"/>
  <c r="R42" i="140" s="1"/>
  <c r="R15" i="127"/>
  <c r="T15" i="140"/>
  <c r="T42" i="140" s="1"/>
  <c r="T15" i="127"/>
  <c r="T25" i="140"/>
  <c r="T52" i="140" s="1"/>
  <c r="T25" i="127"/>
  <c r="I12" i="140"/>
  <c r="I39" i="140" s="1"/>
  <c r="I12" i="127"/>
  <c r="Y29" i="140"/>
  <c r="Y56" i="140" s="1"/>
  <c r="Y29" i="127"/>
  <c r="F12" i="140"/>
  <c r="F39" i="140" s="1"/>
  <c r="F12" i="127"/>
  <c r="N29" i="140"/>
  <c r="N56" i="140" s="1"/>
  <c r="N29" i="127"/>
  <c r="D27" i="140"/>
  <c r="D54" i="140" s="1"/>
  <c r="D27" i="127"/>
  <c r="N23" i="140"/>
  <c r="N50" i="140" s="1"/>
  <c r="N23" i="127"/>
  <c r="V27" i="140"/>
  <c r="V54" i="140" s="1"/>
  <c r="V27" i="127"/>
  <c r="R25" i="140"/>
  <c r="R52" i="140" s="1"/>
  <c r="R25" i="127"/>
  <c r="R23" i="140"/>
  <c r="R50" i="140" s="1"/>
  <c r="R23" i="127"/>
  <c r="J29" i="140"/>
  <c r="J56" i="140" s="1"/>
  <c r="J29" i="127"/>
  <c r="M27" i="140"/>
  <c r="M54" i="140" s="1"/>
  <c r="M27" i="127"/>
  <c r="M25" i="140"/>
  <c r="M52" i="140" s="1"/>
  <c r="M25" i="127"/>
  <c r="S23" i="140"/>
  <c r="S50" i="140" s="1"/>
  <c r="S23" i="127"/>
  <c r="D20" i="140"/>
  <c r="D47" i="140" s="1"/>
  <c r="D20" i="127"/>
  <c r="E17" i="140"/>
  <c r="E44" i="140" s="1"/>
  <c r="E17" i="127"/>
  <c r="F15" i="140"/>
  <c r="F42" i="140" s="1"/>
  <c r="F15" i="127"/>
  <c r="J17" i="140"/>
  <c r="J44" i="140" s="1"/>
  <c r="J17" i="127"/>
  <c r="AG25" i="140"/>
  <c r="AG52" i="140" s="1"/>
  <c r="AG25" i="127"/>
  <c r="AB15" i="140"/>
  <c r="AB42" i="140" s="1"/>
  <c r="AB15" i="127"/>
  <c r="AB29" i="140"/>
  <c r="AB56" i="140" s="1"/>
  <c r="AB29" i="127"/>
  <c r="AG17" i="140"/>
  <c r="AG44" i="140" s="1"/>
  <c r="AG17" i="127"/>
  <c r="S20" i="140"/>
  <c r="S47" i="140" s="1"/>
  <c r="S20" i="127"/>
  <c r="N17" i="140"/>
  <c r="N44" i="140" s="1"/>
  <c r="N17" i="127"/>
  <c r="AF15" i="140"/>
  <c r="AF42" i="140" s="1"/>
  <c r="AF15" i="127"/>
  <c r="Z15" i="140"/>
  <c r="Z42" i="140" s="1"/>
  <c r="Z15" i="127"/>
  <c r="AA20" i="140"/>
  <c r="AA47" i="140" s="1"/>
  <c r="AA20" i="127"/>
  <c r="R17" i="140"/>
  <c r="R44" i="140" s="1"/>
  <c r="R17" i="127"/>
  <c r="T17" i="140"/>
  <c r="T44" i="140" s="1"/>
  <c r="T17" i="127"/>
  <c r="AH15" i="140"/>
  <c r="AH42" i="140" s="1"/>
  <c r="AH15" i="127"/>
  <c r="V15" i="140"/>
  <c r="V42" i="140" s="1"/>
  <c r="V15" i="127"/>
  <c r="P15" i="127"/>
  <c r="P15" i="140"/>
  <c r="P42" i="140" s="1"/>
  <c r="AD15" i="140"/>
  <c r="AD42" i="140" s="1"/>
  <c r="AD15" i="127"/>
  <c r="AD23" i="140"/>
  <c r="AD50" i="140" s="1"/>
  <c r="AD23" i="127"/>
  <c r="X12" i="127"/>
  <c r="X12" i="140"/>
  <c r="X39" i="140" s="1"/>
  <c r="M12" i="140"/>
  <c r="M39" i="140" s="1"/>
  <c r="M12" i="127"/>
  <c r="T12" i="140"/>
  <c r="T39" i="140" s="1"/>
  <c r="T12" i="127"/>
  <c r="AH12" i="140"/>
  <c r="AH39" i="140" s="1"/>
  <c r="AH12" i="127"/>
  <c r="N12" i="140"/>
  <c r="N39" i="140" s="1"/>
  <c r="N12" i="127"/>
  <c r="Q18" i="140"/>
  <c r="Q45" i="140" s="1"/>
  <c r="Q18" i="127"/>
  <c r="Y12" i="140"/>
  <c r="Y39" i="140" s="1"/>
  <c r="Y12" i="127"/>
  <c r="S27" i="140"/>
  <c r="S54" i="140" s="1"/>
  <c r="S27" i="127"/>
  <c r="E27" i="140"/>
  <c r="E54" i="140" s="1"/>
  <c r="E27" i="127"/>
  <c r="U15" i="140"/>
  <c r="U42" i="140" s="1"/>
  <c r="U15" i="127"/>
  <c r="S25" i="127"/>
  <c r="S25" i="140"/>
  <c r="S52" i="140" s="1"/>
  <c r="P27" i="127"/>
  <c r="P27" i="140"/>
  <c r="P54" i="140" s="1"/>
  <c r="AF23" i="127"/>
  <c r="AF23" i="140"/>
  <c r="AF50" i="140" s="1"/>
  <c r="R27" i="140"/>
  <c r="R54" i="140" s="1"/>
  <c r="R27" i="127"/>
  <c r="X25" i="127"/>
  <c r="X25" i="140"/>
  <c r="X52" i="140" s="1"/>
  <c r="Y25" i="140"/>
  <c r="Y52" i="140" s="1"/>
  <c r="Y25" i="127"/>
  <c r="E25" i="140"/>
  <c r="E52" i="140" s="1"/>
  <c r="E25" i="127"/>
  <c r="D25" i="140"/>
  <c r="D52" i="140" s="1"/>
  <c r="D25" i="127"/>
  <c r="AH23" i="140"/>
  <c r="AH50" i="140" s="1"/>
  <c r="AH23" i="127"/>
  <c r="AD27" i="140"/>
  <c r="AD54" i="140" s="1"/>
  <c r="AD27" i="127"/>
  <c r="X23" i="127"/>
  <c r="X23" i="140"/>
  <c r="X50" i="140" s="1"/>
  <c r="AE29" i="140"/>
  <c r="AE56" i="140" s="1"/>
  <c r="AE29" i="127"/>
  <c r="M17" i="140"/>
  <c r="M44" i="140" s="1"/>
  <c r="M17" i="127"/>
  <c r="L25" i="140"/>
  <c r="L52" i="140" s="1"/>
  <c r="L25" i="127"/>
  <c r="X29" i="140"/>
  <c r="X56" i="140" s="1"/>
  <c r="X29" i="127"/>
  <c r="Z27" i="140"/>
  <c r="Z54" i="140" s="1"/>
  <c r="Z27" i="127"/>
  <c r="D23" i="140"/>
  <c r="D50" i="140" s="1"/>
  <c r="D23" i="127"/>
  <c r="X27" i="140"/>
  <c r="X54" i="140" s="1"/>
  <c r="X27" i="127"/>
  <c r="S29" i="140"/>
  <c r="S56" i="140" s="1"/>
  <c r="S29" i="127"/>
  <c r="Q17" i="140"/>
  <c r="Q44" i="140" s="1"/>
  <c r="Q17" i="127"/>
  <c r="Q29" i="140"/>
  <c r="Q56" i="140" s="1"/>
  <c r="Q29" i="127"/>
  <c r="AB21" i="140" l="1"/>
  <c r="AB48" i="140" s="1"/>
  <c r="AB21" i="127"/>
  <c r="F18" i="140"/>
  <c r="F45" i="140" s="1"/>
  <c r="F18" i="127"/>
  <c r="AA18" i="127"/>
  <c r="AA18" i="140"/>
  <c r="AA45" i="140" s="1"/>
  <c r="T18" i="140"/>
  <c r="T45" i="140" s="1"/>
  <c r="T18" i="127"/>
  <c r="AH18" i="140"/>
  <c r="AH45" i="140" s="1"/>
  <c r="AH18" i="127"/>
  <c r="U21" i="140"/>
  <c r="U48" i="140" s="1"/>
  <c r="U21" i="127"/>
  <c r="AH21" i="140"/>
  <c r="AH48" i="140" s="1"/>
  <c r="AH21" i="127"/>
  <c r="J21" i="140"/>
  <c r="J48" i="140" s="1"/>
  <c r="J21" i="127"/>
  <c r="E21" i="140"/>
  <c r="E48" i="140" s="1"/>
  <c r="E21" i="127"/>
  <c r="AE21" i="127"/>
  <c r="AE21" i="140"/>
  <c r="AE48" i="140" s="1"/>
  <c r="S21" i="140"/>
  <c r="S48" i="140" s="1"/>
  <c r="S21" i="127"/>
  <c r="AE18" i="127"/>
  <c r="AE18" i="140"/>
  <c r="AE45" i="140" s="1"/>
  <c r="M21" i="140"/>
  <c r="M48" i="140" s="1"/>
  <c r="M21" i="127"/>
  <c r="AF21" i="140"/>
  <c r="AF48" i="140" s="1"/>
  <c r="AF21" i="127"/>
  <c r="Y21" i="140"/>
  <c r="Y48" i="140" s="1"/>
  <c r="Y21" i="127"/>
  <c r="R18" i="140"/>
  <c r="R45" i="140" s="1"/>
  <c r="R18" i="127"/>
  <c r="AG18" i="140"/>
  <c r="AG45" i="140" s="1"/>
  <c r="AG18" i="127"/>
  <c r="AD21" i="140"/>
  <c r="AD48" i="140" s="1"/>
  <c r="AD21" i="127"/>
  <c r="T21" i="140"/>
  <c r="T48" i="140" s="1"/>
  <c r="T21" i="127"/>
  <c r="AF18" i="127"/>
  <c r="AF18" i="140"/>
  <c r="AF45" i="140" s="1"/>
  <c r="F21" i="140"/>
  <c r="F48" i="140" s="1"/>
  <c r="F21" i="127"/>
  <c r="Q21" i="140"/>
  <c r="Q48" i="140" s="1"/>
  <c r="Q21" i="127"/>
  <c r="AD18" i="140"/>
  <c r="AD45" i="140" s="1"/>
  <c r="AD18" i="127"/>
  <c r="L21" i="140"/>
  <c r="L48" i="140" s="1"/>
  <c r="L21" i="127"/>
  <c r="X18" i="127"/>
  <c r="X18" i="140"/>
  <c r="X45" i="140" s="1"/>
  <c r="S18" i="127"/>
  <c r="S18" i="140"/>
  <c r="S45" i="140" s="1"/>
  <c r="I18" i="140"/>
  <c r="I45" i="140" s="1"/>
  <c r="I18" i="127"/>
  <c r="AA21" i="127"/>
  <c r="AA21" i="140"/>
  <c r="AA48" i="140" s="1"/>
  <c r="J18" i="140"/>
  <c r="J45" i="140" s="1"/>
  <c r="J18" i="127"/>
  <c r="P21" i="127"/>
  <c r="P21" i="140"/>
  <c r="P48" i="140" s="1"/>
  <c r="R21" i="140"/>
  <c r="R48" i="140" s="1"/>
  <c r="R21" i="127"/>
  <c r="N21" i="140"/>
  <c r="N48" i="140" s="1"/>
  <c r="N21" i="127"/>
  <c r="Y18" i="140"/>
  <c r="Y45" i="140" s="1"/>
  <c r="Y18" i="127"/>
  <c r="U18" i="140"/>
  <c r="U45" i="140" s="1"/>
  <c r="U18" i="127"/>
  <c r="V21" i="140"/>
  <c r="V48" i="140" s="1"/>
  <c r="V21" i="127"/>
  <c r="D21" i="140"/>
  <c r="D48" i="140" s="1"/>
  <c r="D21" i="127"/>
  <c r="I21" i="140"/>
  <c r="I48" i="140" s="1"/>
  <c r="I21" i="127"/>
  <c r="P18" i="140"/>
  <c r="P45" i="140" s="1"/>
  <c r="P18" i="127"/>
  <c r="Z21" i="140"/>
  <c r="Z48" i="140" s="1"/>
  <c r="Z21" i="127"/>
  <c r="L18" i="140"/>
  <c r="L45" i="140" s="1"/>
  <c r="L18" i="127"/>
  <c r="X21" i="140"/>
  <c r="X48" i="140" s="1"/>
  <c r="X21" i="127"/>
  <c r="D18" i="140"/>
  <c r="D45" i="140" s="1"/>
  <c r="D18" i="127"/>
  <c r="N18" i="140"/>
  <c r="N45" i="140" s="1"/>
  <c r="N18" i="127"/>
  <c r="E18" i="140"/>
  <c r="E45" i="140" s="1"/>
  <c r="E18" i="127"/>
  <c r="V18" i="140"/>
  <c r="V45" i="140" s="1"/>
  <c r="V18" i="127"/>
  <c r="Z18" i="140"/>
  <c r="Z45" i="140" s="1"/>
  <c r="Z18" i="127"/>
  <c r="AB18" i="140"/>
  <c r="AB45" i="140" s="1"/>
  <c r="AB18" i="127"/>
  <c r="AG21" i="140"/>
  <c r="AG48" i="140" s="1"/>
  <c r="AG21" i="127"/>
  <c r="M18" i="140"/>
  <c r="M45" i="140" s="1"/>
  <c r="M18" i="127"/>
  <c r="C2" i="76"/>
  <c r="C2" i="113" s="1"/>
  <c r="D2" i="76"/>
  <c r="D2" i="113" s="1"/>
  <c r="E2" i="76"/>
  <c r="E2" i="113" s="1"/>
  <c r="F2" i="76"/>
  <c r="F2" i="113" s="1"/>
  <c r="C3" i="76"/>
  <c r="C3" i="113" s="1"/>
  <c r="D3" i="76"/>
  <c r="D3" i="113" s="1"/>
  <c r="E3" i="76"/>
  <c r="E3" i="113" s="1"/>
  <c r="F3" i="76"/>
  <c r="F3" i="113" s="1"/>
  <c r="E29" i="76" l="1"/>
  <c r="E28" i="76"/>
  <c r="F29" i="76"/>
  <c r="F28" i="76"/>
  <c r="D28" i="76"/>
  <c r="C29" i="76"/>
  <c r="D29" i="76"/>
  <c r="C28" i="76"/>
  <c r="C3" i="112"/>
  <c r="C29" i="112" s="1"/>
  <c r="C2" i="112"/>
  <c r="C28" i="112" s="1"/>
  <c r="F3" i="112"/>
  <c r="F29" i="112" s="1"/>
  <c r="F2" i="112"/>
  <c r="F28" i="112" s="1"/>
  <c r="E3" i="112"/>
  <c r="E29" i="112" s="1"/>
  <c r="E2" i="112"/>
  <c r="E28" i="112" s="1"/>
  <c r="D3" i="112"/>
  <c r="D29" i="112" s="1"/>
  <c r="D2" i="112"/>
  <c r="D28" i="112" s="1"/>
  <c r="B2" i="76" l="1"/>
  <c r="B2" i="113" s="1"/>
  <c r="B3" i="76"/>
  <c r="B3" i="112" s="1"/>
  <c r="B29" i="112" s="1"/>
  <c r="E5" i="76" l="1"/>
  <c r="B28" i="76"/>
  <c r="B29" i="76"/>
  <c r="B3" i="113"/>
  <c r="B2" i="112"/>
  <c r="B28" i="112" s="1"/>
  <c r="E11" i="76" l="1"/>
  <c r="E20" i="76"/>
  <c r="E6" i="76"/>
  <c r="E8" i="76"/>
  <c r="E31" i="76"/>
  <c r="E5" i="113"/>
  <c r="E5" i="112"/>
  <c r="E31" i="112" s="1"/>
  <c r="E46" i="76" l="1"/>
  <c r="E20" i="113"/>
  <c r="E20" i="112"/>
  <c r="E46" i="112" s="1"/>
  <c r="E9" i="76"/>
  <c r="E17" i="76"/>
  <c r="E14" i="76"/>
  <c r="E34" i="76"/>
  <c r="E8" i="113"/>
  <c r="E8" i="112"/>
  <c r="E34" i="112" s="1"/>
  <c r="E12" i="76"/>
  <c r="E22" i="76"/>
  <c r="E32" i="76"/>
  <c r="E6" i="113"/>
  <c r="E6" i="112"/>
  <c r="E32" i="112" s="1"/>
  <c r="E37" i="76"/>
  <c r="E11" i="113"/>
  <c r="E11" i="112"/>
  <c r="E37" i="112" s="1"/>
  <c r="E40" i="76" l="1"/>
  <c r="E14" i="113"/>
  <c r="E14" i="112"/>
  <c r="E40" i="112" s="1"/>
  <c r="E38" i="76"/>
  <c r="E12" i="113"/>
  <c r="E12" i="112"/>
  <c r="E38" i="112" s="1"/>
  <c r="E24" i="76"/>
  <c r="E18" i="76"/>
  <c r="E35" i="76"/>
  <c r="E9" i="113"/>
  <c r="E9" i="112"/>
  <c r="E35" i="112" s="1"/>
  <c r="E15" i="76"/>
  <c r="E48" i="76"/>
  <c r="E22" i="113"/>
  <c r="E22" i="112"/>
  <c r="E48" i="112" s="1"/>
  <c r="E43" i="76"/>
  <c r="E17" i="113"/>
  <c r="E17" i="112"/>
  <c r="E43" i="112" s="1"/>
  <c r="E26" i="76" l="1"/>
  <c r="E41" i="76"/>
  <c r="E15" i="113"/>
  <c r="E15" i="112"/>
  <c r="E41" i="112" s="1"/>
  <c r="E50" i="76"/>
  <c r="E24" i="113"/>
  <c r="E24" i="112"/>
  <c r="E50" i="112" s="1"/>
  <c r="E44" i="76"/>
  <c r="E18" i="113"/>
  <c r="E18" i="112"/>
  <c r="E44" i="112" s="1"/>
  <c r="E52" i="76" l="1"/>
  <c r="E26" i="113"/>
  <c r="E26" i="112"/>
  <c r="E52" i="112" s="1"/>
  <c r="C5" i="76" l="1"/>
  <c r="B5" i="76"/>
  <c r="C6" i="76" l="1"/>
  <c r="C5" i="113"/>
  <c r="C5" i="112"/>
  <c r="C31" i="112" s="1"/>
  <c r="C31" i="76"/>
  <c r="C20" i="76"/>
  <c r="C11" i="76"/>
  <c r="C8" i="76"/>
  <c r="B20" i="76"/>
  <c r="B11" i="76"/>
  <c r="B6" i="76"/>
  <c r="B8" i="76"/>
  <c r="B5" i="113"/>
  <c r="B5" i="112"/>
  <c r="B31" i="112" s="1"/>
  <c r="B31" i="76"/>
  <c r="C17" i="76" l="1"/>
  <c r="C22" i="76"/>
  <c r="C11" i="113"/>
  <c r="C11" i="112"/>
  <c r="C37" i="112" s="1"/>
  <c r="C37" i="76"/>
  <c r="C20" i="113"/>
  <c r="C20" i="112"/>
  <c r="C46" i="112" s="1"/>
  <c r="C46" i="76"/>
  <c r="C9" i="76"/>
  <c r="C8" i="113"/>
  <c r="C8" i="112"/>
  <c r="C34" i="112" s="1"/>
  <c r="C34" i="76"/>
  <c r="C12" i="76"/>
  <c r="C14" i="76"/>
  <c r="C6" i="113"/>
  <c r="C6" i="112"/>
  <c r="C32" i="112" s="1"/>
  <c r="C32" i="76"/>
  <c r="B22" i="76"/>
  <c r="B8" i="112"/>
  <c r="B34" i="112" s="1"/>
  <c r="B8" i="113"/>
  <c r="B34" i="76"/>
  <c r="B6" i="113"/>
  <c r="B6" i="112"/>
  <c r="B32" i="112" s="1"/>
  <c r="B32" i="76"/>
  <c r="B12" i="76"/>
  <c r="B11" i="113"/>
  <c r="B11" i="112"/>
  <c r="B37" i="112" s="1"/>
  <c r="B37" i="76"/>
  <c r="B17" i="76"/>
  <c r="B9" i="76"/>
  <c r="B14" i="76"/>
  <c r="B20" i="112"/>
  <c r="B46" i="112" s="1"/>
  <c r="B20" i="113"/>
  <c r="B46" i="76"/>
  <c r="C17" i="113" l="1"/>
  <c r="C17" i="112"/>
  <c r="C43" i="112" s="1"/>
  <c r="C43" i="76"/>
  <c r="C24" i="76"/>
  <c r="C12" i="113"/>
  <c r="C12" i="112"/>
  <c r="C38" i="112" s="1"/>
  <c r="C38" i="76"/>
  <c r="C15" i="76"/>
  <c r="C14" i="113"/>
  <c r="C14" i="112"/>
  <c r="C40" i="112" s="1"/>
  <c r="C40" i="76"/>
  <c r="C9" i="113"/>
  <c r="C9" i="112"/>
  <c r="C35" i="112" s="1"/>
  <c r="C35" i="76"/>
  <c r="C18" i="76"/>
  <c r="C22" i="113"/>
  <c r="C22" i="112"/>
  <c r="C48" i="112" s="1"/>
  <c r="C48" i="76"/>
  <c r="B18" i="76"/>
  <c r="B14" i="112"/>
  <c r="B40" i="112" s="1"/>
  <c r="B14" i="113"/>
  <c r="B40" i="76"/>
  <c r="B15" i="76"/>
  <c r="B17" i="113"/>
  <c r="B43" i="76"/>
  <c r="B17" i="112"/>
  <c r="B43" i="112" s="1"/>
  <c r="B12" i="113"/>
  <c r="B12" i="112"/>
  <c r="B38" i="112" s="1"/>
  <c r="B38" i="76"/>
  <c r="B22" i="113"/>
  <c r="B22" i="112"/>
  <c r="B48" i="112" s="1"/>
  <c r="B48" i="76"/>
  <c r="B24" i="76"/>
  <c r="B9" i="113"/>
  <c r="B9" i="112"/>
  <c r="B35" i="112" s="1"/>
  <c r="B35" i="76"/>
  <c r="C26" i="76" l="1"/>
  <c r="C15" i="113"/>
  <c r="C15" i="112"/>
  <c r="C41" i="112" s="1"/>
  <c r="C41" i="76"/>
  <c r="C24" i="113"/>
  <c r="C24" i="112"/>
  <c r="C50" i="112" s="1"/>
  <c r="C50" i="76"/>
  <c r="C18" i="113"/>
  <c r="C18" i="112"/>
  <c r="C44" i="112" s="1"/>
  <c r="C44" i="76"/>
  <c r="B26" i="76"/>
  <c r="B15" i="113"/>
  <c r="B15" i="112"/>
  <c r="B41" i="112" s="1"/>
  <c r="B41" i="76"/>
  <c r="B24" i="113"/>
  <c r="B24" i="112"/>
  <c r="B50" i="112" s="1"/>
  <c r="B50" i="76"/>
  <c r="B18" i="113"/>
  <c r="B18" i="112"/>
  <c r="B44" i="112" s="1"/>
  <c r="B44" i="76"/>
  <c r="C26" i="113" l="1"/>
  <c r="C26" i="112"/>
  <c r="C52" i="112" s="1"/>
  <c r="C52" i="76"/>
  <c r="B26" i="113"/>
  <c r="B26" i="112"/>
  <c r="B52" i="112" s="1"/>
  <c r="B52" i="76"/>
  <c r="B8" i="90" l="1"/>
  <c r="B8" i="100"/>
  <c r="B35" i="100" s="1"/>
  <c r="B8" i="97"/>
  <c r="B35" i="97" s="1"/>
  <c r="B8" i="102"/>
  <c r="B35" i="102" s="1"/>
  <c r="B8" i="98"/>
  <c r="B35" i="98" s="1"/>
  <c r="B8" i="93"/>
  <c r="B5" i="121"/>
  <c r="B5" i="123" l="1"/>
  <c r="B5" i="122"/>
  <c r="B31" i="122" s="1"/>
  <c r="B31" i="121"/>
  <c r="D5" i="76"/>
  <c r="F5" i="76"/>
  <c r="D31" i="76" l="1"/>
  <c r="D5" i="113"/>
  <c r="D5" i="112"/>
  <c r="D31" i="112" s="1"/>
  <c r="F31" i="76"/>
  <c r="F5" i="113"/>
  <c r="F5" i="112"/>
  <c r="F31" i="112" s="1"/>
  <c r="B5" i="105" l="1"/>
  <c r="B32" i="105" s="1"/>
  <c r="B6" i="105"/>
  <c r="B33" i="105" s="1"/>
  <c r="B5" i="104"/>
  <c r="B6" i="104"/>
  <c r="B5" i="89" l="1"/>
  <c r="B6" i="89"/>
  <c r="B5" i="85"/>
  <c r="B6" i="85"/>
  <c r="B8" i="89" l="1"/>
  <c r="B8" i="85"/>
  <c r="I4" i="84"/>
  <c r="I22" i="84" s="1"/>
  <c r="J4" i="84"/>
  <c r="J22" i="84" s="1"/>
  <c r="K4" i="84"/>
  <c r="K22" i="84" s="1"/>
  <c r="L4" i="84"/>
  <c r="L22" i="84" s="1"/>
  <c r="M4" i="84"/>
  <c r="M22" i="84" s="1"/>
  <c r="N4" i="84"/>
  <c r="N22" i="84" s="1"/>
  <c r="O4" i="84"/>
  <c r="O22" i="84" s="1"/>
  <c r="P4" i="84"/>
  <c r="P22" i="84" s="1"/>
  <c r="Q4" i="84"/>
  <c r="Q22" i="84" s="1"/>
  <c r="R4" i="84"/>
  <c r="R22" i="84" s="1"/>
  <c r="S4" i="84"/>
  <c r="S22" i="84" s="1"/>
  <c r="T4" i="84"/>
  <c r="T22" i="84" s="1"/>
  <c r="U4" i="84"/>
  <c r="U22" i="84" s="1"/>
  <c r="V4" i="84"/>
  <c r="V22" i="84" s="1"/>
  <c r="W4" i="84"/>
  <c r="W22" i="84" s="1"/>
  <c r="X4" i="84"/>
  <c r="X22" i="84" s="1"/>
  <c r="Y4" i="84"/>
  <c r="Y22" i="84" s="1"/>
  <c r="Z4" i="84"/>
  <c r="Z22" i="84" s="1"/>
  <c r="AA4" i="84"/>
  <c r="AA22" i="84" s="1"/>
  <c r="AB4" i="84"/>
  <c r="AB22" i="84" s="1"/>
  <c r="AC4" i="84"/>
  <c r="AC22" i="84" s="1"/>
  <c r="AD4" i="84"/>
  <c r="AD22" i="84" s="1"/>
  <c r="AE4" i="84"/>
  <c r="AE22" i="84" s="1"/>
  <c r="AF4" i="84"/>
  <c r="AF22" i="84" s="1"/>
  <c r="I5" i="84"/>
  <c r="I23" i="84" s="1"/>
  <c r="J5" i="84"/>
  <c r="J23" i="84" s="1"/>
  <c r="K5" i="84"/>
  <c r="K23" i="84" s="1"/>
  <c r="L5" i="84"/>
  <c r="L23" i="84" s="1"/>
  <c r="M5" i="84"/>
  <c r="M23" i="84" s="1"/>
  <c r="N5" i="84"/>
  <c r="N23" i="84" s="1"/>
  <c r="O5" i="84"/>
  <c r="O23" i="84" s="1"/>
  <c r="P5" i="84"/>
  <c r="P23" i="84" s="1"/>
  <c r="Q5" i="84"/>
  <c r="Q23" i="84" s="1"/>
  <c r="R5" i="84"/>
  <c r="R23" i="84" s="1"/>
  <c r="S5" i="84"/>
  <c r="S23" i="84" s="1"/>
  <c r="T5" i="84"/>
  <c r="T23" i="84" s="1"/>
  <c r="U5" i="84"/>
  <c r="U23" i="84" s="1"/>
  <c r="V5" i="84"/>
  <c r="V23" i="84" s="1"/>
  <c r="W5" i="84"/>
  <c r="W23" i="84" s="1"/>
  <c r="X5" i="84"/>
  <c r="X23" i="84" s="1"/>
  <c r="Y5" i="84"/>
  <c r="Y23" i="84" s="1"/>
  <c r="Z5" i="84"/>
  <c r="Z23" i="84" s="1"/>
  <c r="AA5" i="84"/>
  <c r="AA23" i="84" s="1"/>
  <c r="AB5" i="84"/>
  <c r="AB23" i="84" s="1"/>
  <c r="AC5" i="84"/>
  <c r="AC23" i="84" s="1"/>
  <c r="AD5" i="84"/>
  <c r="AD23" i="84" s="1"/>
  <c r="AE5" i="84"/>
  <c r="AE23" i="84" s="1"/>
  <c r="AF5" i="84"/>
  <c r="AF23" i="84" s="1"/>
  <c r="B4" i="91"/>
  <c r="C4" i="91"/>
  <c r="D4" i="91"/>
  <c r="E4" i="91"/>
  <c r="F4" i="91"/>
  <c r="G4" i="91"/>
  <c r="H4" i="91"/>
  <c r="I4" i="91"/>
  <c r="J4" i="91"/>
  <c r="K4" i="91"/>
  <c r="L4" i="91"/>
  <c r="B5" i="91"/>
  <c r="C5" i="91"/>
  <c r="D5" i="91"/>
  <c r="E5" i="91"/>
  <c r="F5" i="91"/>
  <c r="G5" i="91"/>
  <c r="H5" i="91"/>
  <c r="I5" i="91"/>
  <c r="J5" i="91"/>
  <c r="K5" i="91"/>
  <c r="L5" i="91"/>
  <c r="AF41" i="84" l="1"/>
  <c r="AE41" i="84"/>
  <c r="AD41" i="84"/>
  <c r="AC41" i="84"/>
  <c r="AB41" i="84"/>
  <c r="AA41" i="84"/>
  <c r="Z41" i="84"/>
  <c r="Y41" i="84"/>
  <c r="X41" i="84"/>
  <c r="W41" i="84"/>
  <c r="V41" i="84"/>
  <c r="U41" i="84"/>
  <c r="T41" i="84"/>
  <c r="S41" i="84"/>
  <c r="R41" i="84"/>
  <c r="Q41" i="84"/>
  <c r="P41" i="84"/>
  <c r="O41" i="84"/>
  <c r="N41" i="84"/>
  <c r="M41" i="84"/>
  <c r="L41" i="84"/>
  <c r="K41" i="84"/>
  <c r="J41" i="84"/>
  <c r="I41" i="84"/>
  <c r="V7" i="84" l="1"/>
  <c r="V25" i="84" s="1"/>
  <c r="C4" i="84"/>
  <c r="C22" i="84" s="1"/>
  <c r="D4" i="84"/>
  <c r="D22" i="84" s="1"/>
  <c r="E4" i="84"/>
  <c r="E22" i="84" s="1"/>
  <c r="F4" i="84"/>
  <c r="F22" i="84" s="1"/>
  <c r="G4" i="84"/>
  <c r="G22" i="84" s="1"/>
  <c r="H4" i="84"/>
  <c r="H22" i="84" s="1"/>
  <c r="C5" i="84"/>
  <c r="C23" i="84" s="1"/>
  <c r="D5" i="84"/>
  <c r="D23" i="84" s="1"/>
  <c r="E5" i="84"/>
  <c r="E23" i="84" s="1"/>
  <c r="F5" i="84"/>
  <c r="F23" i="84" s="1"/>
  <c r="G5" i="84"/>
  <c r="G23" i="84" s="1"/>
  <c r="H5" i="84"/>
  <c r="H23" i="84" s="1"/>
  <c r="V10" i="84" l="1"/>
  <c r="V28" i="84" s="1"/>
  <c r="V13" i="84"/>
  <c r="V31" i="84" s="1"/>
  <c r="V8" i="84"/>
  <c r="V26" i="84" s="1"/>
  <c r="Y7" i="84" l="1"/>
  <c r="Y25" i="84" s="1"/>
  <c r="V11" i="84"/>
  <c r="V29" i="84" s="1"/>
  <c r="AA7" i="84"/>
  <c r="AA25" i="84" s="1"/>
  <c r="M7" i="84"/>
  <c r="M25" i="84" s="1"/>
  <c r="X7" i="84"/>
  <c r="X25" i="84" s="1"/>
  <c r="L7" i="84"/>
  <c r="L25" i="84" s="1"/>
  <c r="W7" i="84"/>
  <c r="W25" i="84" s="1"/>
  <c r="T7" i="84"/>
  <c r="T25" i="84" s="1"/>
  <c r="AF7" i="84"/>
  <c r="AF25" i="84" s="1"/>
  <c r="R7" i="84"/>
  <c r="R25" i="84" s="1"/>
  <c r="J7" i="84"/>
  <c r="J25" i="84" s="1"/>
  <c r="Z7" i="84"/>
  <c r="Z25" i="84" s="1"/>
  <c r="S7" i="84"/>
  <c r="S25" i="84" s="1"/>
  <c r="AE7" i="84"/>
  <c r="AE25" i="84" s="1"/>
  <c r="Q7" i="84"/>
  <c r="Q25" i="84" s="1"/>
  <c r="I7" i="84"/>
  <c r="I25" i="84" s="1"/>
  <c r="V19" i="84"/>
  <c r="V37" i="84" s="1"/>
  <c r="AB7" i="84"/>
  <c r="AB25" i="84" s="1"/>
  <c r="K7" i="84"/>
  <c r="K25" i="84" s="1"/>
  <c r="AD7" i="84"/>
  <c r="AD25" i="84" s="1"/>
  <c r="P7" i="84"/>
  <c r="P25" i="84" s="1"/>
  <c r="V16" i="84"/>
  <c r="V34" i="84" s="1"/>
  <c r="N7" i="84"/>
  <c r="N25" i="84" s="1"/>
  <c r="U7" i="84"/>
  <c r="U25" i="84" s="1"/>
  <c r="AC7" i="84"/>
  <c r="AC25" i="84" s="1"/>
  <c r="O7" i="84"/>
  <c r="O25" i="84" s="1"/>
  <c r="V14" i="84"/>
  <c r="V32" i="84" s="1"/>
  <c r="H7" i="84"/>
  <c r="H25" i="84" s="1"/>
  <c r="G7" i="84"/>
  <c r="G25" i="84" s="1"/>
  <c r="H41" i="84"/>
  <c r="G41" i="84"/>
  <c r="F41" i="84"/>
  <c r="E41" i="84"/>
  <c r="D41" i="84"/>
  <c r="C41" i="84"/>
  <c r="B41" i="84"/>
  <c r="B5" i="84"/>
  <c r="B4" i="84"/>
  <c r="H13" i="84" l="1"/>
  <c r="H31" i="84" s="1"/>
  <c r="G13" i="84"/>
  <c r="G31" i="84" s="1"/>
  <c r="H8" i="84"/>
  <c r="H26" i="84" s="1"/>
  <c r="G8" i="84"/>
  <c r="G26" i="84" s="1"/>
  <c r="Q13" i="84"/>
  <c r="Q31" i="84" s="1"/>
  <c r="AB8" i="84"/>
  <c r="AB26" i="84" s="1"/>
  <c r="AB13" i="84"/>
  <c r="AB31" i="84" s="1"/>
  <c r="R10" i="84"/>
  <c r="R28" i="84" s="1"/>
  <c r="M8" i="84"/>
  <c r="M26" i="84" s="1"/>
  <c r="M13" i="84"/>
  <c r="M31" i="84" s="1"/>
  <c r="W8" i="84"/>
  <c r="W26" i="84" s="1"/>
  <c r="Q8" i="84"/>
  <c r="Q26" i="84" s="1"/>
  <c r="P13" i="84"/>
  <c r="P31" i="84" s="1"/>
  <c r="M10" i="84"/>
  <c r="M28" i="84" s="1"/>
  <c r="T8" i="84"/>
  <c r="T26" i="84" s="1"/>
  <c r="L8" i="84"/>
  <c r="L26" i="84" s="1"/>
  <c r="AF8" i="84"/>
  <c r="AF26" i="84" s="1"/>
  <c r="AF13" i="84"/>
  <c r="AF31" i="84" s="1"/>
  <c r="X8" i="84"/>
  <c r="X26" i="84" s="1"/>
  <c r="AF10" i="84"/>
  <c r="AF28" i="84" s="1"/>
  <c r="Z8" i="84"/>
  <c r="Z26" i="84" s="1"/>
  <c r="AA13" i="84"/>
  <c r="AA31" i="84" s="1"/>
  <c r="Z10" i="84"/>
  <c r="Z28" i="84" s="1"/>
  <c r="Y13" i="84"/>
  <c r="Y31" i="84" s="1"/>
  <c r="AE8" i="84"/>
  <c r="AE26" i="84" s="1"/>
  <c r="W10" i="84"/>
  <c r="W28" i="84" s="1"/>
  <c r="P8" i="84"/>
  <c r="P26" i="84" s="1"/>
  <c r="V20" i="84"/>
  <c r="V38" i="84" s="1"/>
  <c r="AA10" i="84"/>
  <c r="AA28" i="84" s="1"/>
  <c r="X10" i="84"/>
  <c r="X28" i="84" s="1"/>
  <c r="S10" i="84"/>
  <c r="S28" i="84" s="1"/>
  <c r="T10" i="84"/>
  <c r="T28" i="84" s="1"/>
  <c r="L10" i="84"/>
  <c r="L28" i="84" s="1"/>
  <c r="AD8" i="84"/>
  <c r="AD26" i="84" s="1"/>
  <c r="S13" i="84"/>
  <c r="S31" i="84" s="1"/>
  <c r="N8" i="84"/>
  <c r="N26" i="84" s="1"/>
  <c r="Q10" i="84"/>
  <c r="Q28" i="84" s="1"/>
  <c r="O13" i="84"/>
  <c r="O31" i="84" s="1"/>
  <c r="X13" i="84"/>
  <c r="X31" i="84" s="1"/>
  <c r="AC8" i="84"/>
  <c r="AC26" i="84" s="1"/>
  <c r="J10" i="84"/>
  <c r="J28" i="84" s="1"/>
  <c r="AC10" i="84"/>
  <c r="AC28" i="84" s="1"/>
  <c r="L13" i="84"/>
  <c r="L31" i="84" s="1"/>
  <c r="U10" i="84"/>
  <c r="U28" i="84" s="1"/>
  <c r="V17" i="84"/>
  <c r="V35" i="84" s="1"/>
  <c r="K13" i="84"/>
  <c r="K31" i="84" s="1"/>
  <c r="I10" i="84"/>
  <c r="I28" i="84" s="1"/>
  <c r="O10" i="84"/>
  <c r="O28" i="84" s="1"/>
  <c r="I8" i="84"/>
  <c r="I26" i="84" s="1"/>
  <c r="J8" i="84"/>
  <c r="J26" i="84" s="1"/>
  <c r="AD13" i="84"/>
  <c r="AD31" i="84" s="1"/>
  <c r="AB10" i="84"/>
  <c r="AB28" i="84" s="1"/>
  <c r="Y10" i="84"/>
  <c r="Y28" i="84" s="1"/>
  <c r="AD10" i="84"/>
  <c r="AD28" i="84" s="1"/>
  <c r="Z13" i="84"/>
  <c r="Z31" i="84" s="1"/>
  <c r="U8" i="84"/>
  <c r="U26" i="84" s="1"/>
  <c r="AC13" i="84"/>
  <c r="AC31" i="84" s="1"/>
  <c r="K8" i="84"/>
  <c r="K26" i="84" s="1"/>
  <c r="O8" i="84"/>
  <c r="O26" i="84" s="1"/>
  <c r="Y8" i="84"/>
  <c r="Y26" i="84" s="1"/>
  <c r="S8" i="84"/>
  <c r="S26" i="84" s="1"/>
  <c r="AE13" i="84"/>
  <c r="AE31" i="84" s="1"/>
  <c r="W13" i="84"/>
  <c r="W31" i="84" s="1"/>
  <c r="AE10" i="84"/>
  <c r="AE28" i="84" s="1"/>
  <c r="J13" i="84"/>
  <c r="J31" i="84" s="1"/>
  <c r="I13" i="84"/>
  <c r="I31" i="84" s="1"/>
  <c r="R13" i="84"/>
  <c r="R31" i="84" s="1"/>
  <c r="AA8" i="84"/>
  <c r="AA26" i="84" s="1"/>
  <c r="P10" i="84"/>
  <c r="P28" i="84" s="1"/>
  <c r="N13" i="84"/>
  <c r="N31" i="84" s="1"/>
  <c r="U13" i="84"/>
  <c r="U31" i="84" s="1"/>
  <c r="N10" i="84"/>
  <c r="N28" i="84" s="1"/>
  <c r="R8" i="84"/>
  <c r="R26" i="84" s="1"/>
  <c r="K10" i="84"/>
  <c r="K28" i="84" s="1"/>
  <c r="T13" i="84"/>
  <c r="T31" i="84" s="1"/>
  <c r="G10" i="84"/>
  <c r="G28" i="84" s="1"/>
  <c r="H10" i="84"/>
  <c r="H28" i="84" s="1"/>
  <c r="E7" i="84"/>
  <c r="E25" i="84" s="1"/>
  <c r="F7" i="84"/>
  <c r="F25" i="84" s="1"/>
  <c r="C7" i="84"/>
  <c r="C25" i="84" s="1"/>
  <c r="D7" i="84"/>
  <c r="D25" i="84" s="1"/>
  <c r="L7" i="91"/>
  <c r="AA14" i="84" l="1"/>
  <c r="AA32" i="84" s="1"/>
  <c r="AA19" i="84"/>
  <c r="AA37" i="84" s="1"/>
  <c r="G14" i="84"/>
  <c r="G32" i="84" s="1"/>
  <c r="H11" i="84"/>
  <c r="H29" i="84" s="1"/>
  <c r="G11" i="84"/>
  <c r="G29" i="84" s="1"/>
  <c r="H14" i="84"/>
  <c r="H32" i="84" s="1"/>
  <c r="AA16" i="84"/>
  <c r="AA34" i="84" s="1"/>
  <c r="H16" i="84"/>
  <c r="H34" i="84" s="1"/>
  <c r="J11" i="84"/>
  <c r="J29" i="84" s="1"/>
  <c r="Z14" i="84"/>
  <c r="Z32" i="84" s="1"/>
  <c r="I7" i="91"/>
  <c r="R19" i="84"/>
  <c r="R37" i="84" s="1"/>
  <c r="M19" i="84"/>
  <c r="M37" i="84" s="1"/>
  <c r="J16" i="84"/>
  <c r="J34" i="84" s="1"/>
  <c r="AC19" i="84"/>
  <c r="AC37" i="84" s="1"/>
  <c r="X19" i="84"/>
  <c r="X37" i="84" s="1"/>
  <c r="N11" i="84"/>
  <c r="N29" i="84" s="1"/>
  <c r="AA11" i="84"/>
  <c r="AA29" i="84" s="1"/>
  <c r="AE11" i="84"/>
  <c r="AE29" i="84" s="1"/>
  <c r="R11" i="84"/>
  <c r="R29" i="84" s="1"/>
  <c r="X11" i="84"/>
  <c r="X29" i="84" s="1"/>
  <c r="U14" i="84"/>
  <c r="U32" i="84" s="1"/>
  <c r="J19" i="84"/>
  <c r="J37" i="84" s="1"/>
  <c r="C7" i="91"/>
  <c r="H7" i="91"/>
  <c r="R16" i="84"/>
  <c r="R34" i="84" s="1"/>
  <c r="M14" i="84"/>
  <c r="M32" i="84" s="1"/>
  <c r="J14" i="84"/>
  <c r="J32" i="84" s="1"/>
  <c r="AF16" i="84"/>
  <c r="AF34" i="84" s="1"/>
  <c r="AC14" i="84"/>
  <c r="AC32" i="84" s="1"/>
  <c r="W16" i="84"/>
  <c r="W34" i="84" s="1"/>
  <c r="P11" i="84"/>
  <c r="P29" i="84" s="1"/>
  <c r="S11" i="84"/>
  <c r="S29" i="84" s="1"/>
  <c r="L11" i="84"/>
  <c r="L29" i="84" s="1"/>
  <c r="AF11" i="84"/>
  <c r="AF29" i="84" s="1"/>
  <c r="G7" i="91"/>
  <c r="Q14" i="84"/>
  <c r="Q32" i="84" s="1"/>
  <c r="AB14" i="84"/>
  <c r="AB32" i="84" s="1"/>
  <c r="P16" i="84"/>
  <c r="P34" i="84" s="1"/>
  <c r="U11" i="84"/>
  <c r="U29" i="84" s="1"/>
  <c r="Q19" i="84"/>
  <c r="Q37" i="84" s="1"/>
  <c r="L14" i="84"/>
  <c r="L32" i="84" s="1"/>
  <c r="I19" i="84"/>
  <c r="I37" i="84" s="1"/>
  <c r="AF14" i="84"/>
  <c r="AF32" i="84" s="1"/>
  <c r="AB19" i="84"/>
  <c r="AB37" i="84" s="1"/>
  <c r="W14" i="84"/>
  <c r="W32" i="84" s="1"/>
  <c r="P19" i="84"/>
  <c r="P37" i="84" s="1"/>
  <c r="AD19" i="84"/>
  <c r="AD37" i="84" s="1"/>
  <c r="T16" i="84"/>
  <c r="T34" i="84" s="1"/>
  <c r="M16" i="84"/>
  <c r="M34" i="84" s="1"/>
  <c r="L19" i="84"/>
  <c r="L37" i="84" s="1"/>
  <c r="W19" i="84"/>
  <c r="W37" i="84" s="1"/>
  <c r="O11" i="84"/>
  <c r="O29" i="84" s="1"/>
  <c r="F7" i="91"/>
  <c r="N16" i="84"/>
  <c r="N34" i="84" s="1"/>
  <c r="L16" i="84"/>
  <c r="L34" i="84" s="1"/>
  <c r="K16" i="84"/>
  <c r="K34" i="84" s="1"/>
  <c r="AE19" i="84"/>
  <c r="AE37" i="84" s="1"/>
  <c r="U16" i="84"/>
  <c r="U34" i="84" s="1"/>
  <c r="Y16" i="84"/>
  <c r="Y34" i="84" s="1"/>
  <c r="S19" i="84"/>
  <c r="S37" i="84" s="1"/>
  <c r="AB11" i="84"/>
  <c r="AB29" i="84" s="1"/>
  <c r="I11" i="84"/>
  <c r="I29" i="84" s="1"/>
  <c r="T19" i="84"/>
  <c r="T37" i="84" s="1"/>
  <c r="T11" i="84"/>
  <c r="T29" i="84" s="1"/>
  <c r="J7" i="91"/>
  <c r="R14" i="84"/>
  <c r="R32" i="84" s="1"/>
  <c r="X14" i="84"/>
  <c r="X32" i="84" s="1"/>
  <c r="K19" i="84"/>
  <c r="K37" i="84" s="1"/>
  <c r="AF19" i="84"/>
  <c r="AF37" i="84" s="1"/>
  <c r="AC11" i="84"/>
  <c r="AC29" i="84" s="1"/>
  <c r="Y11" i="84"/>
  <c r="Y29" i="84" s="1"/>
  <c r="K7" i="91"/>
  <c r="E7" i="91"/>
  <c r="AD16" i="84"/>
  <c r="AD34" i="84" s="1"/>
  <c r="N14" i="84"/>
  <c r="N32" i="84" s="1"/>
  <c r="S16" i="84"/>
  <c r="S34" i="84" s="1"/>
  <c r="K14" i="84"/>
  <c r="K32" i="84" s="1"/>
  <c r="AE14" i="84"/>
  <c r="AE32" i="84" s="1"/>
  <c r="U19" i="84"/>
  <c r="U37" i="84" s="1"/>
  <c r="Y14" i="84"/>
  <c r="Y32" i="84" s="1"/>
  <c r="O14" i="84"/>
  <c r="O32" i="84" s="1"/>
  <c r="Q16" i="84"/>
  <c r="Q34" i="84" s="1"/>
  <c r="K11" i="84"/>
  <c r="K29" i="84" s="1"/>
  <c r="M11" i="84"/>
  <c r="M29" i="84" s="1"/>
  <c r="Z16" i="84"/>
  <c r="Z34" i="84" s="1"/>
  <c r="P14" i="84"/>
  <c r="P32" i="84" s="1"/>
  <c r="T14" i="84"/>
  <c r="T32" i="84" s="1"/>
  <c r="Z11" i="84"/>
  <c r="Z29" i="84" s="1"/>
  <c r="AC16" i="84"/>
  <c r="AC34" i="84" s="1"/>
  <c r="O16" i="84"/>
  <c r="O34" i="84" s="1"/>
  <c r="O19" i="84"/>
  <c r="O37" i="84" s="1"/>
  <c r="B7" i="91"/>
  <c r="I14" i="84"/>
  <c r="I32" i="84" s="1"/>
  <c r="D7" i="91"/>
  <c r="AD14" i="84"/>
  <c r="AD32" i="84" s="1"/>
  <c r="N19" i="84"/>
  <c r="N37" i="84" s="1"/>
  <c r="S14" i="84"/>
  <c r="S32" i="84" s="1"/>
  <c r="AE16" i="84"/>
  <c r="AE34" i="84" s="1"/>
  <c r="X16" i="84"/>
  <c r="X34" i="84" s="1"/>
  <c r="Y19" i="84"/>
  <c r="Y37" i="84" s="1"/>
  <c r="W11" i="84"/>
  <c r="W29" i="84" s="1"/>
  <c r="Q11" i="84"/>
  <c r="Q29" i="84" s="1"/>
  <c r="AD11" i="84"/>
  <c r="AD29" i="84" s="1"/>
  <c r="Z19" i="84"/>
  <c r="Z37" i="84" s="1"/>
  <c r="I16" i="84"/>
  <c r="I34" i="84" s="1"/>
  <c r="AB16" i="84"/>
  <c r="AB34" i="84" s="1"/>
  <c r="G19" i="84"/>
  <c r="G37" i="84" s="1"/>
  <c r="G16" i="84"/>
  <c r="G34" i="84" s="1"/>
  <c r="H19" i="84"/>
  <c r="H37" i="84" s="1"/>
  <c r="B7" i="84"/>
  <c r="B25" i="84" s="1"/>
  <c r="AA20" i="84" l="1"/>
  <c r="AA38" i="84" s="1"/>
  <c r="AA17" i="84"/>
  <c r="AA35" i="84" s="1"/>
  <c r="AB17" i="84"/>
  <c r="AB35" i="84" s="1"/>
  <c r="O20" i="84"/>
  <c r="O38" i="84" s="1"/>
  <c r="F8" i="84"/>
  <c r="F26" i="84" s="1"/>
  <c r="G17" i="84"/>
  <c r="G35" i="84" s="1"/>
  <c r="G20" i="84"/>
  <c r="G38" i="84" s="1"/>
  <c r="H20" i="84"/>
  <c r="H38" i="84" s="1"/>
  <c r="H17" i="84"/>
  <c r="H35" i="84" s="1"/>
  <c r="M20" i="84"/>
  <c r="M38" i="84" s="1"/>
  <c r="L20" i="84"/>
  <c r="L38" i="84" s="1"/>
  <c r="AD17" i="84"/>
  <c r="AD35" i="84" s="1"/>
  <c r="W20" i="84"/>
  <c r="W38" i="84" s="1"/>
  <c r="Z17" i="84"/>
  <c r="Z35" i="84" s="1"/>
  <c r="T17" i="84"/>
  <c r="T35" i="84" s="1"/>
  <c r="AF17" i="84"/>
  <c r="AF35" i="84" s="1"/>
  <c r="R20" i="84"/>
  <c r="R38" i="84" s="1"/>
  <c r="R17" i="84"/>
  <c r="R35" i="84" s="1"/>
  <c r="P17" i="84"/>
  <c r="P35" i="84" s="1"/>
  <c r="O17" i="84"/>
  <c r="O35" i="84" s="1"/>
  <c r="AB20" i="84"/>
  <c r="AB38" i="84" s="1"/>
  <c r="U20" i="84"/>
  <c r="U38" i="84" s="1"/>
  <c r="Q17" i="84"/>
  <c r="Q35" i="84" s="1"/>
  <c r="I17" i="84"/>
  <c r="I35" i="84" s="1"/>
  <c r="Z20" i="84"/>
  <c r="Z38" i="84" s="1"/>
  <c r="X17" i="84"/>
  <c r="X35" i="84" s="1"/>
  <c r="AE17" i="84"/>
  <c r="AE35" i="84" s="1"/>
  <c r="Q20" i="84"/>
  <c r="Q38" i="84" s="1"/>
  <c r="K20" i="84"/>
  <c r="K38" i="84" s="1"/>
  <c r="I20" i="84"/>
  <c r="I38" i="84" s="1"/>
  <c r="S20" i="84"/>
  <c r="S38" i="84" s="1"/>
  <c r="N20" i="84"/>
  <c r="N38" i="84" s="1"/>
  <c r="AD20" i="84"/>
  <c r="AD38" i="84" s="1"/>
  <c r="S17" i="84"/>
  <c r="S35" i="84" s="1"/>
  <c r="P20" i="84"/>
  <c r="P38" i="84" s="1"/>
  <c r="AC17" i="84"/>
  <c r="AC35" i="84" s="1"/>
  <c r="AE20" i="84"/>
  <c r="AE38" i="84" s="1"/>
  <c r="AC20" i="84"/>
  <c r="AC38" i="84" s="1"/>
  <c r="J20" i="84"/>
  <c r="J38" i="84" s="1"/>
  <c r="Y17" i="84"/>
  <c r="Y35" i="84" s="1"/>
  <c r="K17" i="84"/>
  <c r="K35" i="84" s="1"/>
  <c r="W17" i="84"/>
  <c r="W35" i="84" s="1"/>
  <c r="T20" i="84"/>
  <c r="T38" i="84" s="1"/>
  <c r="N17" i="84"/>
  <c r="N35" i="84" s="1"/>
  <c r="Y20" i="84"/>
  <c r="Y38" i="84" s="1"/>
  <c r="U17" i="84"/>
  <c r="U35" i="84" s="1"/>
  <c r="J17" i="84"/>
  <c r="J35" i="84" s="1"/>
  <c r="M17" i="84"/>
  <c r="M35" i="84" s="1"/>
  <c r="X20" i="84"/>
  <c r="X38" i="84" s="1"/>
  <c r="L17" i="84"/>
  <c r="L35" i="84" s="1"/>
  <c r="AF20" i="84"/>
  <c r="AF38" i="84" s="1"/>
  <c r="L8" i="91"/>
  <c r="L13" i="91"/>
  <c r="L22" i="91"/>
  <c r="L10" i="91"/>
  <c r="L11" i="91" l="1"/>
  <c r="L24" i="91"/>
  <c r="L14" i="91"/>
  <c r="L16" i="91"/>
  <c r="L19" i="91"/>
  <c r="B14" i="89" l="1"/>
  <c r="B14" i="85"/>
  <c r="B23" i="89"/>
  <c r="B23" i="85"/>
  <c r="B11" i="85"/>
  <c r="B11" i="89"/>
  <c r="B9" i="85"/>
  <c r="B9" i="89"/>
  <c r="D13" i="84"/>
  <c r="D31" i="84" s="1"/>
  <c r="C8" i="84"/>
  <c r="C26" i="84" s="1"/>
  <c r="D10" i="84"/>
  <c r="D28" i="84" s="1"/>
  <c r="C13" i="84"/>
  <c r="C31" i="84" s="1"/>
  <c r="C10" i="84"/>
  <c r="C28" i="84" s="1"/>
  <c r="D8" i="84"/>
  <c r="D26" i="84" s="1"/>
  <c r="D8" i="91"/>
  <c r="G8" i="91"/>
  <c r="F8" i="91"/>
  <c r="J8" i="91"/>
  <c r="L26" i="91"/>
  <c r="L20" i="91"/>
  <c r="L17" i="91"/>
  <c r="B15" i="89" l="1"/>
  <c r="B15" i="85"/>
  <c r="B20" i="89"/>
  <c r="B20" i="85"/>
  <c r="B12" i="89"/>
  <c r="B12" i="85"/>
  <c r="B17" i="89"/>
  <c r="B17" i="85"/>
  <c r="B25" i="89"/>
  <c r="B25" i="85"/>
  <c r="C11" i="84"/>
  <c r="C29" i="84" s="1"/>
  <c r="D14" i="84"/>
  <c r="D32" i="84" s="1"/>
  <c r="D19" i="84"/>
  <c r="D37" i="84" s="1"/>
  <c r="C16" i="84"/>
  <c r="C34" i="84" s="1"/>
  <c r="D11" i="84"/>
  <c r="D29" i="84" s="1"/>
  <c r="C14" i="84"/>
  <c r="C32" i="84" s="1"/>
  <c r="D16" i="84"/>
  <c r="D34" i="84" s="1"/>
  <c r="C19" i="84"/>
  <c r="C37" i="84" s="1"/>
  <c r="G13" i="91"/>
  <c r="D13" i="91"/>
  <c r="D22" i="91"/>
  <c r="D10" i="91"/>
  <c r="J13" i="91"/>
  <c r="J10" i="91"/>
  <c r="J22" i="91"/>
  <c r="G10" i="91"/>
  <c r="F10" i="91"/>
  <c r="F22" i="91"/>
  <c r="F13" i="91"/>
  <c r="G22" i="91"/>
  <c r="L28" i="91"/>
  <c r="B27" i="89" l="1"/>
  <c r="B27" i="85"/>
  <c r="B18" i="89"/>
  <c r="B18" i="85"/>
  <c r="B21" i="89"/>
  <c r="B21" i="85"/>
  <c r="D17" i="84"/>
  <c r="D35" i="84" s="1"/>
  <c r="C20" i="84"/>
  <c r="C38" i="84" s="1"/>
  <c r="D20" i="84"/>
  <c r="D38" i="84" s="1"/>
  <c r="C17" i="84"/>
  <c r="C35" i="84" s="1"/>
  <c r="J11" i="91"/>
  <c r="G24" i="91"/>
  <c r="G19" i="91"/>
  <c r="F16" i="91"/>
  <c r="F14" i="91"/>
  <c r="G16" i="91"/>
  <c r="G11" i="91"/>
  <c r="J24" i="91"/>
  <c r="D11" i="91"/>
  <c r="D16" i="91"/>
  <c r="D19" i="91"/>
  <c r="G14" i="91"/>
  <c r="J16" i="91"/>
  <c r="F24" i="91"/>
  <c r="J14" i="91"/>
  <c r="D14" i="91"/>
  <c r="F19" i="91"/>
  <c r="J19" i="91"/>
  <c r="F11" i="91"/>
  <c r="D24" i="91"/>
  <c r="B29" i="89" l="1"/>
  <c r="B29" i="85"/>
  <c r="D26" i="91"/>
  <c r="F26" i="91"/>
  <c r="G17" i="91"/>
  <c r="G26" i="91"/>
  <c r="J17" i="91"/>
  <c r="J26" i="91"/>
  <c r="G20" i="91"/>
  <c r="D20" i="91"/>
  <c r="F17" i="91"/>
  <c r="D17" i="91"/>
  <c r="F20" i="91"/>
  <c r="J20" i="91"/>
  <c r="J28" i="91" l="1"/>
  <c r="D28" i="91"/>
  <c r="F28" i="91"/>
  <c r="G28" i="91"/>
  <c r="F13" i="84" l="1"/>
  <c r="F31" i="84" s="1"/>
  <c r="F10" i="84"/>
  <c r="F28" i="84" s="1"/>
  <c r="F14" i="84" l="1"/>
  <c r="F32" i="84" s="1"/>
  <c r="F11" i="84"/>
  <c r="F29" i="84" s="1"/>
  <c r="F19" i="84"/>
  <c r="F37" i="84" s="1"/>
  <c r="F16" i="84"/>
  <c r="F34" i="84" s="1"/>
  <c r="B4" i="88"/>
  <c r="C4" i="88"/>
  <c r="D4" i="88"/>
  <c r="E4" i="88"/>
  <c r="F4" i="88"/>
  <c r="B5" i="88"/>
  <c r="C5" i="88"/>
  <c r="D5" i="88"/>
  <c r="E5" i="88"/>
  <c r="F5" i="88"/>
  <c r="F17" i="84" l="1"/>
  <c r="F35" i="84" s="1"/>
  <c r="F20" i="84"/>
  <c r="F38" i="84" s="1"/>
  <c r="B7" i="88" l="1"/>
  <c r="F7" i="88"/>
  <c r="D7" i="88"/>
  <c r="E7" i="88"/>
  <c r="C7" i="88"/>
  <c r="F13" i="88" l="1"/>
  <c r="C13" i="88"/>
  <c r="F22" i="88"/>
  <c r="D10" i="88"/>
  <c r="D22" i="88"/>
  <c r="B10" i="88"/>
  <c r="D13" i="88"/>
  <c r="F8" i="88"/>
  <c r="B8" i="88"/>
  <c r="D8" i="88"/>
  <c r="B22" i="88"/>
  <c r="E10" i="88"/>
  <c r="C8" i="88"/>
  <c r="E22" i="88"/>
  <c r="C10" i="88"/>
  <c r="C22" i="88"/>
  <c r="E13" i="88"/>
  <c r="B13" i="88"/>
  <c r="F10" i="88"/>
  <c r="E8" i="88"/>
  <c r="B24" i="88" l="1"/>
  <c r="B14" i="88"/>
  <c r="F14" i="88"/>
  <c r="C11" i="88"/>
  <c r="D11" i="88"/>
  <c r="D16" i="88"/>
  <c r="D14" i="88"/>
  <c r="F19" i="88"/>
  <c r="E16" i="88"/>
  <c r="E11" i="88"/>
  <c r="F11" i="88"/>
  <c r="D24" i="88"/>
  <c r="F24" i="88"/>
  <c r="C19" i="88"/>
  <c r="C16" i="88"/>
  <c r="C14" i="88"/>
  <c r="E19" i="88"/>
  <c r="D19" i="88"/>
  <c r="B19" i="88"/>
  <c r="E14" i="88"/>
  <c r="E24" i="88"/>
  <c r="B16" i="88"/>
  <c r="F16" i="88"/>
  <c r="B11" i="88"/>
  <c r="C24" i="88"/>
  <c r="B17" i="88" l="1"/>
  <c r="F26" i="88"/>
  <c r="B20" i="88"/>
  <c r="C17" i="88"/>
  <c r="D26" i="88"/>
  <c r="B26" i="88"/>
  <c r="C20" i="88"/>
  <c r="E17" i="88"/>
  <c r="C26" i="88"/>
  <c r="E26" i="88"/>
  <c r="D20" i="88"/>
  <c r="E20" i="88"/>
  <c r="F17" i="88"/>
  <c r="D17" i="88"/>
  <c r="F20" i="88"/>
  <c r="C4" i="86"/>
  <c r="D4" i="86"/>
  <c r="C5" i="86"/>
  <c r="D5" i="86"/>
  <c r="C28" i="88" l="1"/>
  <c r="F28" i="88"/>
  <c r="D28" i="88"/>
  <c r="B28" i="88"/>
  <c r="E28" i="88"/>
  <c r="B4" i="86" l="1"/>
  <c r="B5" i="86"/>
  <c r="D7" i="86" l="1"/>
  <c r="C7" i="86"/>
  <c r="B7" i="86"/>
  <c r="D8" i="86" l="1"/>
  <c r="D10" i="86"/>
  <c r="D22" i="86"/>
  <c r="D13" i="86"/>
  <c r="D16" i="86" l="1"/>
  <c r="D11" i="86"/>
  <c r="D24" i="86"/>
  <c r="D19" i="86"/>
  <c r="D14" i="86"/>
  <c r="D17" i="86" l="1"/>
  <c r="D20" i="86"/>
  <c r="B8" i="86" l="1"/>
  <c r="C22" i="86" l="1"/>
  <c r="C13" i="86"/>
  <c r="C8" i="86"/>
  <c r="C10" i="86"/>
  <c r="B10" i="86"/>
  <c r="B13" i="86"/>
  <c r="B22" i="86"/>
  <c r="C16" i="86" l="1"/>
  <c r="C14" i="86"/>
  <c r="C24" i="86"/>
  <c r="C19" i="86"/>
  <c r="C11" i="86"/>
  <c r="B19" i="86"/>
  <c r="B16" i="86"/>
  <c r="B11" i="86"/>
  <c r="B14" i="86"/>
  <c r="B24" i="86"/>
  <c r="C20" i="86" l="1"/>
  <c r="C17" i="86"/>
  <c r="B17" i="86"/>
  <c r="B20" i="86"/>
  <c r="S4" i="79"/>
  <c r="T4" i="79"/>
  <c r="U4" i="79"/>
  <c r="S5" i="79"/>
  <c r="T5" i="79"/>
  <c r="U5" i="79"/>
  <c r="S4" i="80"/>
  <c r="T4" i="80"/>
  <c r="U4" i="80"/>
  <c r="S5" i="80"/>
  <c r="T5" i="80"/>
  <c r="U5" i="80"/>
  <c r="S7" i="80" l="1"/>
  <c r="S7" i="79"/>
  <c r="T7" i="79"/>
  <c r="T7" i="80"/>
  <c r="T8" i="80" l="1"/>
  <c r="T8" i="79"/>
  <c r="S8" i="80"/>
  <c r="S8" i="79"/>
  <c r="R4" i="79"/>
  <c r="R5" i="79"/>
  <c r="T10" i="80" l="1"/>
  <c r="T10" i="79"/>
  <c r="S13" i="80"/>
  <c r="S13" i="79"/>
  <c r="T22" i="80"/>
  <c r="T22" i="79"/>
  <c r="S22" i="79"/>
  <c r="S22" i="80"/>
  <c r="T13" i="79"/>
  <c r="T13" i="80"/>
  <c r="S24" i="79"/>
  <c r="S24" i="80"/>
  <c r="S10" i="79"/>
  <c r="S10" i="80"/>
  <c r="T24" i="79"/>
  <c r="T24" i="80"/>
  <c r="R4" i="80"/>
  <c r="R5" i="80"/>
  <c r="T16" i="80" l="1"/>
  <c r="T16" i="79"/>
  <c r="S19" i="80"/>
  <c r="S19" i="79"/>
  <c r="T14" i="80"/>
  <c r="T14" i="79"/>
  <c r="T11" i="79"/>
  <c r="T11" i="80"/>
  <c r="S14" i="80"/>
  <c r="S14" i="79"/>
  <c r="S11" i="79"/>
  <c r="S11" i="80"/>
  <c r="S16" i="79"/>
  <c r="S16" i="80"/>
  <c r="T19" i="79"/>
  <c r="T19" i="80"/>
  <c r="T20" i="80" l="1"/>
  <c r="T20" i="79"/>
  <c r="S17" i="79"/>
  <c r="S17" i="80"/>
  <c r="T17" i="79"/>
  <c r="T17" i="80"/>
  <c r="S20" i="80"/>
  <c r="S20" i="79"/>
  <c r="R7" i="80"/>
  <c r="R7" i="79"/>
  <c r="L4" i="79" l="1"/>
  <c r="M4" i="79"/>
  <c r="N4" i="79"/>
  <c r="O4" i="79"/>
  <c r="P4" i="79"/>
  <c r="Q4" i="79"/>
  <c r="L5" i="79"/>
  <c r="M5" i="79"/>
  <c r="N5" i="79"/>
  <c r="O5" i="79"/>
  <c r="P5" i="79"/>
  <c r="Q5" i="79"/>
  <c r="L4" i="78"/>
  <c r="M4" i="78"/>
  <c r="N4" i="78"/>
  <c r="O4" i="78"/>
  <c r="P4" i="78"/>
  <c r="L5" i="78"/>
  <c r="M5" i="78"/>
  <c r="N5" i="78"/>
  <c r="O5" i="78"/>
  <c r="P5" i="78"/>
  <c r="L4" i="80"/>
  <c r="M4" i="80"/>
  <c r="N4" i="80"/>
  <c r="O4" i="80"/>
  <c r="P4" i="80"/>
  <c r="Q4" i="80"/>
  <c r="L5" i="80"/>
  <c r="M5" i="80"/>
  <c r="N5" i="80"/>
  <c r="O5" i="80"/>
  <c r="P5" i="80"/>
  <c r="Q5" i="80"/>
  <c r="O13" i="79" l="1"/>
  <c r="O13" i="80"/>
  <c r="O13" i="78"/>
  <c r="O7" i="78"/>
  <c r="O7" i="79"/>
  <c r="O7" i="80"/>
  <c r="K4" i="79"/>
  <c r="K5" i="79"/>
  <c r="K4" i="78"/>
  <c r="K5" i="78"/>
  <c r="K4" i="80"/>
  <c r="K5" i="80"/>
  <c r="K7" i="78"/>
  <c r="O8" i="80" l="1"/>
  <c r="O8" i="79"/>
  <c r="O8" i="78"/>
  <c r="N7" i="80"/>
  <c r="N7" i="79"/>
  <c r="N7" i="78"/>
  <c r="O24" i="79"/>
  <c r="O24" i="78"/>
  <c r="O24" i="80"/>
  <c r="M7" i="80"/>
  <c r="M7" i="79"/>
  <c r="M7" i="78"/>
  <c r="O16" i="78"/>
  <c r="O16" i="80"/>
  <c r="O16" i="79"/>
  <c r="O10" i="80"/>
  <c r="O10" i="78"/>
  <c r="O10" i="79"/>
  <c r="O14" i="80"/>
  <c r="O14" i="79"/>
  <c r="O14" i="78"/>
  <c r="Q7" i="80"/>
  <c r="Q7" i="79"/>
  <c r="L7" i="79"/>
  <c r="L7" i="80"/>
  <c r="L7" i="78"/>
  <c r="P7" i="79"/>
  <c r="P7" i="80"/>
  <c r="P7" i="78"/>
  <c r="O22" i="78"/>
  <c r="O22" i="80"/>
  <c r="O22" i="79"/>
  <c r="O19" i="79"/>
  <c r="O19" i="78"/>
  <c r="O19" i="80"/>
  <c r="K7" i="80"/>
  <c r="K7" i="79"/>
  <c r="O17" i="79" l="1"/>
  <c r="O17" i="78"/>
  <c r="O17" i="80"/>
  <c r="O20" i="80"/>
  <c r="O20" i="79"/>
  <c r="O20" i="78"/>
  <c r="O11" i="80"/>
  <c r="O11" i="79"/>
  <c r="O11" i="78"/>
  <c r="I4" i="79" l="1"/>
  <c r="J4" i="79"/>
  <c r="I5" i="79"/>
  <c r="J5" i="79"/>
  <c r="I4" i="78"/>
  <c r="J4" i="78"/>
  <c r="I5" i="78"/>
  <c r="J5" i="78"/>
  <c r="J7" i="78" l="1"/>
  <c r="J7" i="79"/>
  <c r="I7" i="79"/>
  <c r="I7" i="78"/>
  <c r="B23" i="84" l="1"/>
  <c r="B22" i="84"/>
  <c r="G4" i="79"/>
  <c r="H4" i="79"/>
  <c r="G5" i="79"/>
  <c r="H5" i="79"/>
  <c r="F5" i="79"/>
  <c r="F4" i="79"/>
  <c r="E5" i="79"/>
  <c r="E4" i="79"/>
  <c r="G7" i="79" l="1"/>
  <c r="H7" i="79"/>
  <c r="F7" i="79"/>
  <c r="E7" i="79"/>
  <c r="G4" i="80" l="1"/>
  <c r="I5" i="80"/>
  <c r="F4" i="78"/>
  <c r="G4" i="78"/>
  <c r="H4" i="78"/>
  <c r="F5" i="78"/>
  <c r="G5" i="78"/>
  <c r="H5" i="78"/>
  <c r="F7" i="78"/>
  <c r="F4" i="80"/>
  <c r="H4" i="80"/>
  <c r="I4" i="80"/>
  <c r="J4" i="80"/>
  <c r="F5" i="80"/>
  <c r="G5" i="80"/>
  <c r="H5" i="80"/>
  <c r="J5" i="80"/>
  <c r="H7" i="78" l="1"/>
  <c r="H7" i="80"/>
  <c r="F7" i="80"/>
  <c r="J7" i="80"/>
  <c r="G7" i="80"/>
  <c r="I7" i="80"/>
  <c r="G7" i="78"/>
  <c r="F8" i="79"/>
  <c r="F24" i="79"/>
  <c r="F10" i="79"/>
  <c r="F13" i="79"/>
  <c r="F22" i="79"/>
  <c r="L24" i="80" l="1"/>
  <c r="L24" i="79"/>
  <c r="L24" i="78"/>
  <c r="L22" i="80"/>
  <c r="L22" i="78"/>
  <c r="L22" i="79"/>
  <c r="L13" i="80"/>
  <c r="L13" i="79"/>
  <c r="L13" i="78"/>
  <c r="L10" i="80"/>
  <c r="L10" i="78"/>
  <c r="L10" i="79"/>
  <c r="L8" i="80"/>
  <c r="L8" i="78"/>
  <c r="L8" i="79"/>
  <c r="K22" i="80"/>
  <c r="K22" i="79"/>
  <c r="K22" i="78"/>
  <c r="K24" i="80"/>
  <c r="K24" i="79"/>
  <c r="K24" i="78"/>
  <c r="K8" i="80"/>
  <c r="K8" i="79"/>
  <c r="K8" i="78"/>
  <c r="K10" i="80"/>
  <c r="K10" i="79"/>
  <c r="K10" i="78"/>
  <c r="K13" i="80"/>
  <c r="K13" i="79"/>
  <c r="K13" i="78"/>
  <c r="G8" i="79"/>
  <c r="G22" i="79"/>
  <c r="G10" i="79"/>
  <c r="G13" i="79"/>
  <c r="G24" i="79"/>
  <c r="F22" i="78"/>
  <c r="F22" i="80"/>
  <c r="F13" i="80"/>
  <c r="F13" i="78"/>
  <c r="G24" i="80"/>
  <c r="G24" i="78"/>
  <c r="F24" i="80"/>
  <c r="F24" i="78"/>
  <c r="G8" i="80"/>
  <c r="G8" i="78"/>
  <c r="F8" i="80"/>
  <c r="F8" i="78"/>
  <c r="G22" i="80"/>
  <c r="G22" i="78"/>
  <c r="F11" i="79"/>
  <c r="F10" i="80"/>
  <c r="F10" i="78"/>
  <c r="G10" i="80"/>
  <c r="G10" i="78"/>
  <c r="G13" i="80"/>
  <c r="G13" i="78"/>
  <c r="F19" i="79"/>
  <c r="F16" i="79"/>
  <c r="F14" i="79"/>
  <c r="L14" i="79" l="1"/>
  <c r="L14" i="78"/>
  <c r="L14" i="80"/>
  <c r="L16" i="80"/>
  <c r="L16" i="78"/>
  <c r="L16" i="79"/>
  <c r="L19" i="80"/>
  <c r="L19" i="79"/>
  <c r="L19" i="78"/>
  <c r="L11" i="79"/>
  <c r="L11" i="78"/>
  <c r="L11" i="80"/>
  <c r="K16" i="79"/>
  <c r="K16" i="80"/>
  <c r="K16" i="78"/>
  <c r="K14" i="79"/>
  <c r="K14" i="80"/>
  <c r="K14" i="78"/>
  <c r="K11" i="80"/>
  <c r="K11" i="79"/>
  <c r="K11" i="78"/>
  <c r="K19" i="80"/>
  <c r="K19" i="79"/>
  <c r="K19" i="78"/>
  <c r="G19" i="79"/>
  <c r="G11" i="79"/>
  <c r="G16" i="79"/>
  <c r="G14" i="79"/>
  <c r="G16" i="80"/>
  <c r="G16" i="78"/>
  <c r="F20" i="79"/>
  <c r="F19" i="80"/>
  <c r="F19" i="78"/>
  <c r="G14" i="80"/>
  <c r="G14" i="78"/>
  <c r="G11" i="80"/>
  <c r="G11" i="78"/>
  <c r="F14" i="80"/>
  <c r="F14" i="78"/>
  <c r="G19" i="80"/>
  <c r="G19" i="78"/>
  <c r="F17" i="79"/>
  <c r="F16" i="80"/>
  <c r="F16" i="78"/>
  <c r="F11" i="80"/>
  <c r="F11" i="78"/>
  <c r="Q8" i="80" l="1"/>
  <c r="Q8" i="79"/>
  <c r="L17" i="80"/>
  <c r="L17" i="79"/>
  <c r="L17" i="78"/>
  <c r="L20" i="79"/>
  <c r="L20" i="78"/>
  <c r="L20" i="80"/>
  <c r="Q10" i="79"/>
  <c r="Q10" i="80"/>
  <c r="Q13" i="80"/>
  <c r="Q13" i="79"/>
  <c r="Q22" i="79"/>
  <c r="Q22" i="80"/>
  <c r="Q24" i="80"/>
  <c r="Q24" i="79"/>
  <c r="K20" i="80"/>
  <c r="K20" i="79"/>
  <c r="K20" i="78"/>
  <c r="K17" i="79"/>
  <c r="K17" i="80"/>
  <c r="K17" i="78"/>
  <c r="G17" i="79"/>
  <c r="G20" i="79"/>
  <c r="F20" i="80"/>
  <c r="F20" i="78"/>
  <c r="G17" i="80"/>
  <c r="G17" i="78"/>
  <c r="G20" i="78"/>
  <c r="G20" i="80"/>
  <c r="F17" i="80"/>
  <c r="F17" i="78"/>
  <c r="Q16" i="79" l="1"/>
  <c r="Q16" i="80"/>
  <c r="Q19" i="80"/>
  <c r="Q19" i="79"/>
  <c r="Q14" i="80"/>
  <c r="Q14" i="79"/>
  <c r="Q11" i="80"/>
  <c r="Q11" i="79"/>
  <c r="Q20" i="79" l="1"/>
  <c r="Q20" i="80"/>
  <c r="Q17" i="80"/>
  <c r="Q17" i="79"/>
  <c r="D7" i="80"/>
  <c r="C7" i="80"/>
  <c r="B7" i="80"/>
  <c r="D5" i="80"/>
  <c r="C5" i="80"/>
  <c r="B5" i="80"/>
  <c r="E5" i="78"/>
  <c r="E4" i="78"/>
  <c r="E4" i="80"/>
  <c r="E5" i="80" l="1"/>
  <c r="R13" i="80" l="1"/>
  <c r="R13" i="79"/>
  <c r="R22" i="79"/>
  <c r="R22" i="80"/>
  <c r="N22" i="80"/>
  <c r="N22" i="79"/>
  <c r="N22" i="78"/>
  <c r="M22" i="80"/>
  <c r="M22" i="79"/>
  <c r="M22" i="78"/>
  <c r="P13" i="79"/>
  <c r="P13" i="80"/>
  <c r="P13" i="78"/>
  <c r="N13" i="80"/>
  <c r="N13" i="78"/>
  <c r="N13" i="79"/>
  <c r="P22" i="80"/>
  <c r="P22" i="78"/>
  <c r="P22" i="79"/>
  <c r="M13" i="78"/>
  <c r="M13" i="80"/>
  <c r="M13" i="79"/>
  <c r="I8" i="78"/>
  <c r="I8" i="79"/>
  <c r="J22" i="78"/>
  <c r="J22" i="79"/>
  <c r="I22" i="79"/>
  <c r="I22" i="78"/>
  <c r="I13" i="79"/>
  <c r="I13" i="78"/>
  <c r="H13" i="79"/>
  <c r="H8" i="79"/>
  <c r="H22" i="79"/>
  <c r="H13" i="78"/>
  <c r="H13" i="80"/>
  <c r="H8" i="80"/>
  <c r="H8" i="78"/>
  <c r="J22" i="80"/>
  <c r="I22" i="80"/>
  <c r="H22" i="80"/>
  <c r="H22" i="78"/>
  <c r="I13" i="80"/>
  <c r="I8" i="80"/>
  <c r="E8" i="79"/>
  <c r="E8" i="78"/>
  <c r="E8" i="80"/>
  <c r="E22" i="80"/>
  <c r="E22" i="79"/>
  <c r="E22" i="78"/>
  <c r="E7" i="80"/>
  <c r="E7" i="78"/>
  <c r="R19" i="80" l="1"/>
  <c r="R19" i="79"/>
  <c r="R14" i="80"/>
  <c r="R14" i="79"/>
  <c r="R8" i="80"/>
  <c r="R8" i="79"/>
  <c r="R10" i="79"/>
  <c r="R10" i="80"/>
  <c r="R24" i="79"/>
  <c r="R24" i="80"/>
  <c r="R16" i="79"/>
  <c r="R16" i="80"/>
  <c r="P24" i="80"/>
  <c r="P24" i="79"/>
  <c r="P24" i="78"/>
  <c r="M10" i="79"/>
  <c r="M10" i="80"/>
  <c r="M10" i="78"/>
  <c r="M24" i="80"/>
  <c r="M24" i="78"/>
  <c r="M24" i="79"/>
  <c r="M14" i="79"/>
  <c r="M14" i="78"/>
  <c r="M14" i="80"/>
  <c r="M8" i="79"/>
  <c r="M8" i="80"/>
  <c r="M8" i="78"/>
  <c r="N8" i="80"/>
  <c r="N8" i="79"/>
  <c r="N8" i="78"/>
  <c r="N19" i="80"/>
  <c r="N19" i="78"/>
  <c r="N19" i="79"/>
  <c r="P16" i="80"/>
  <c r="P16" i="78"/>
  <c r="P16" i="79"/>
  <c r="P8" i="79"/>
  <c r="P8" i="78"/>
  <c r="P8" i="80"/>
  <c r="M19" i="78"/>
  <c r="M19" i="80"/>
  <c r="M19" i="79"/>
  <c r="N10" i="79"/>
  <c r="N10" i="80"/>
  <c r="N10" i="78"/>
  <c r="N14" i="79"/>
  <c r="N14" i="78"/>
  <c r="N14" i="80"/>
  <c r="M16" i="79"/>
  <c r="M16" i="78"/>
  <c r="M16" i="80"/>
  <c r="N16" i="80"/>
  <c r="N16" i="79"/>
  <c r="N16" i="78"/>
  <c r="P10" i="80"/>
  <c r="P10" i="78"/>
  <c r="P10" i="79"/>
  <c r="N24" i="79"/>
  <c r="N24" i="78"/>
  <c r="N24" i="80"/>
  <c r="P14" i="80"/>
  <c r="P14" i="79"/>
  <c r="P14" i="78"/>
  <c r="P19" i="80"/>
  <c r="P19" i="79"/>
  <c r="P19" i="78"/>
  <c r="J24" i="79"/>
  <c r="J24" i="78"/>
  <c r="I10" i="79"/>
  <c r="I10" i="78"/>
  <c r="I19" i="79"/>
  <c r="I19" i="78"/>
  <c r="I24" i="78"/>
  <c r="I24" i="79"/>
  <c r="J13" i="79"/>
  <c r="J13" i="78"/>
  <c r="I14" i="79"/>
  <c r="I14" i="78"/>
  <c r="J10" i="78"/>
  <c r="J10" i="79"/>
  <c r="J8" i="79"/>
  <c r="J8" i="78"/>
  <c r="I16" i="79"/>
  <c r="I16" i="78"/>
  <c r="H24" i="79"/>
  <c r="H19" i="79"/>
  <c r="H14" i="79"/>
  <c r="H16" i="79"/>
  <c r="H10" i="79"/>
  <c r="J13" i="80"/>
  <c r="E13" i="78"/>
  <c r="I16" i="80"/>
  <c r="J24" i="80"/>
  <c r="J10" i="80"/>
  <c r="H19" i="80"/>
  <c r="H19" i="78"/>
  <c r="J8" i="80"/>
  <c r="H14" i="80"/>
  <c r="H14" i="78"/>
  <c r="I19" i="80"/>
  <c r="H10" i="80"/>
  <c r="H10" i="78"/>
  <c r="I24" i="80"/>
  <c r="I14" i="80"/>
  <c r="H24" i="80"/>
  <c r="H24" i="78"/>
  <c r="I10" i="80"/>
  <c r="H16" i="80"/>
  <c r="H16" i="78"/>
  <c r="E13" i="79"/>
  <c r="E13" i="80"/>
  <c r="E10" i="79"/>
  <c r="E10" i="80"/>
  <c r="E10" i="78"/>
  <c r="E24" i="80"/>
  <c r="E24" i="79"/>
  <c r="E24" i="78"/>
  <c r="R20" i="80" l="1"/>
  <c r="R20" i="79"/>
  <c r="R17" i="79"/>
  <c r="R17" i="80"/>
  <c r="R11" i="79"/>
  <c r="R11" i="80"/>
  <c r="M17" i="80"/>
  <c r="M17" i="79"/>
  <c r="M17" i="78"/>
  <c r="N20" i="80"/>
  <c r="N20" i="79"/>
  <c r="N20" i="78"/>
  <c r="M11" i="80"/>
  <c r="M11" i="79"/>
  <c r="M11" i="78"/>
  <c r="N17" i="79"/>
  <c r="N17" i="78"/>
  <c r="N17" i="80"/>
  <c r="P20" i="79"/>
  <c r="P20" i="78"/>
  <c r="P20" i="80"/>
  <c r="P11" i="80"/>
  <c r="P11" i="79"/>
  <c r="P11" i="78"/>
  <c r="N11" i="80"/>
  <c r="N11" i="79"/>
  <c r="N11" i="78"/>
  <c r="P17" i="79"/>
  <c r="P17" i="78"/>
  <c r="P17" i="80"/>
  <c r="M20" i="79"/>
  <c r="M20" i="78"/>
  <c r="M20" i="80"/>
  <c r="J14" i="79"/>
  <c r="J14" i="78"/>
  <c r="I20" i="78"/>
  <c r="I20" i="79"/>
  <c r="J11" i="79"/>
  <c r="J11" i="78"/>
  <c r="J19" i="79"/>
  <c r="J19" i="78"/>
  <c r="I11" i="78"/>
  <c r="I11" i="79"/>
  <c r="J16" i="79"/>
  <c r="J16" i="78"/>
  <c r="I17" i="79"/>
  <c r="I17" i="78"/>
  <c r="H17" i="79"/>
  <c r="H11" i="79"/>
  <c r="H20" i="79"/>
  <c r="I20" i="80"/>
  <c r="I11" i="80"/>
  <c r="J16" i="80"/>
  <c r="I17" i="80"/>
  <c r="J14" i="80"/>
  <c r="E11" i="78"/>
  <c r="E14" i="78"/>
  <c r="H17" i="80"/>
  <c r="H17" i="78"/>
  <c r="H11" i="80"/>
  <c r="H11" i="78"/>
  <c r="J11" i="80"/>
  <c r="J19" i="80"/>
  <c r="H20" i="80"/>
  <c r="H20" i="78"/>
  <c r="E14" i="79"/>
  <c r="E11" i="80"/>
  <c r="E14" i="80"/>
  <c r="E11" i="79"/>
  <c r="E16" i="80"/>
  <c r="E16" i="79"/>
  <c r="E16" i="78"/>
  <c r="E19" i="79"/>
  <c r="E19" i="78"/>
  <c r="E19" i="80"/>
  <c r="D7" i="79"/>
  <c r="C7" i="79"/>
  <c r="B7" i="79"/>
  <c r="D5" i="79"/>
  <c r="C5" i="79"/>
  <c r="B5" i="79"/>
  <c r="J20" i="78" l="1"/>
  <c r="J20" i="79"/>
  <c r="J17" i="78"/>
  <c r="J17" i="79"/>
  <c r="J17" i="80"/>
  <c r="J20" i="80"/>
  <c r="E20" i="79"/>
  <c r="E20" i="78"/>
  <c r="E20" i="80"/>
  <c r="E17" i="78"/>
  <c r="E17" i="79"/>
  <c r="E17" i="80"/>
  <c r="D7" i="78"/>
  <c r="C7" i="78"/>
  <c r="B7" i="78"/>
  <c r="D5" i="78"/>
  <c r="C5" i="78"/>
  <c r="B5" i="78"/>
  <c r="D22" i="80" l="1"/>
  <c r="D8" i="80" l="1"/>
  <c r="D10" i="80"/>
  <c r="D13" i="80"/>
  <c r="D10" i="79"/>
  <c r="D10" i="78"/>
  <c r="D13" i="79"/>
  <c r="D13" i="78"/>
  <c r="D22" i="79"/>
  <c r="D22" i="78"/>
  <c r="D8" i="79"/>
  <c r="D8" i="78"/>
  <c r="D24" i="80"/>
  <c r="D14" i="80" l="1"/>
  <c r="D19" i="80"/>
  <c r="D11" i="80"/>
  <c r="D16" i="80"/>
  <c r="D11" i="79"/>
  <c r="D11" i="78"/>
  <c r="D24" i="79"/>
  <c r="D24" i="78"/>
  <c r="D14" i="79"/>
  <c r="D14" i="78"/>
  <c r="D16" i="79"/>
  <c r="D16" i="78"/>
  <c r="D19" i="79"/>
  <c r="D19" i="78"/>
  <c r="C22" i="80"/>
  <c r="C13" i="80" l="1"/>
  <c r="D20" i="80"/>
  <c r="C8" i="80"/>
  <c r="D17" i="80"/>
  <c r="C10" i="80"/>
  <c r="D17" i="78"/>
  <c r="D17" i="79"/>
  <c r="C10" i="79"/>
  <c r="C10" i="78"/>
  <c r="D20" i="79"/>
  <c r="D20" i="78"/>
  <c r="C22" i="79"/>
  <c r="C22" i="78"/>
  <c r="C13" i="79"/>
  <c r="C13" i="78"/>
  <c r="C8" i="79"/>
  <c r="C8" i="78"/>
  <c r="C24" i="80"/>
  <c r="B22" i="80"/>
  <c r="B10" i="80" l="1"/>
  <c r="C16" i="80"/>
  <c r="C19" i="80"/>
  <c r="B8" i="80"/>
  <c r="C11" i="80"/>
  <c r="B13" i="80"/>
  <c r="C14" i="80"/>
  <c r="C19" i="79"/>
  <c r="C19" i="78"/>
  <c r="C16" i="79"/>
  <c r="C16" i="78"/>
  <c r="C24" i="79"/>
  <c r="C24" i="78"/>
  <c r="C11" i="79"/>
  <c r="C11" i="78"/>
  <c r="B8" i="79"/>
  <c r="B8" i="78"/>
  <c r="B10" i="79"/>
  <c r="B10" i="78"/>
  <c r="B13" i="79"/>
  <c r="B13" i="78"/>
  <c r="C14" i="79"/>
  <c r="C14" i="78"/>
  <c r="B22" i="79"/>
  <c r="B22" i="78"/>
  <c r="B24" i="80"/>
  <c r="B16" i="80" l="1"/>
  <c r="C20" i="80"/>
  <c r="B14" i="80"/>
  <c r="C17" i="80"/>
  <c r="B19" i="80"/>
  <c r="B11" i="80"/>
  <c r="B14" i="79"/>
  <c r="B14" i="78"/>
  <c r="C20" i="79"/>
  <c r="C20" i="78"/>
  <c r="B19" i="79"/>
  <c r="B19" i="78"/>
  <c r="C17" i="79"/>
  <c r="C17" i="78"/>
  <c r="B16" i="79"/>
  <c r="B16" i="78"/>
  <c r="B11" i="79"/>
  <c r="B11" i="78"/>
  <c r="B24" i="79"/>
  <c r="B24" i="78"/>
  <c r="B17" i="80" l="1"/>
  <c r="B20" i="80"/>
  <c r="B17" i="79"/>
  <c r="B17" i="78"/>
  <c r="B20" i="79"/>
  <c r="B20" i="78"/>
  <c r="R25" i="67"/>
  <c r="T25" i="67"/>
  <c r="W25" i="67"/>
  <c r="X25" i="67"/>
  <c r="Y25" i="67"/>
  <c r="Z25" i="67"/>
  <c r="AA25" i="67"/>
  <c r="AB25" i="67"/>
  <c r="AC25" i="67"/>
  <c r="AD25" i="67"/>
  <c r="AE25" i="67"/>
  <c r="AF25" i="67"/>
  <c r="AG25" i="67"/>
  <c r="AH25" i="67"/>
  <c r="AI25" i="67"/>
  <c r="AJ25" i="67"/>
  <c r="AK25" i="67"/>
  <c r="AL25" i="67"/>
  <c r="AM25" i="67"/>
  <c r="AN25" i="67"/>
  <c r="AO25" i="67"/>
  <c r="AP25" i="67"/>
  <c r="AQ25" i="67"/>
  <c r="AR25" i="67"/>
  <c r="AS25" i="67"/>
  <c r="AT25" i="67"/>
  <c r="AU25" i="67"/>
  <c r="R26" i="67"/>
  <c r="T26" i="67"/>
  <c r="W26" i="67"/>
  <c r="X26" i="67"/>
  <c r="Y26" i="67"/>
  <c r="Z26" i="67"/>
  <c r="AA26" i="67"/>
  <c r="AC26" i="67"/>
  <c r="AD26" i="67"/>
  <c r="AE26" i="67"/>
  <c r="AF26" i="67"/>
  <c r="AG26" i="67"/>
  <c r="AH26" i="67"/>
  <c r="AI26" i="67"/>
  <c r="AK26" i="67"/>
  <c r="AL26" i="67"/>
  <c r="AM26" i="67"/>
  <c r="AN26" i="67"/>
  <c r="AO26" i="67"/>
  <c r="AP26" i="67"/>
  <c r="AQ26" i="67"/>
  <c r="AR26" i="67"/>
  <c r="AS26" i="67"/>
  <c r="AT26" i="67"/>
  <c r="AU26" i="67"/>
  <c r="W28" i="67"/>
  <c r="X28" i="67"/>
  <c r="Y28" i="67"/>
  <c r="Z28" i="67"/>
  <c r="AA28" i="67"/>
  <c r="AB28" i="67"/>
  <c r="AC28" i="67"/>
  <c r="AD28" i="67"/>
  <c r="AE28" i="67"/>
  <c r="AF28" i="67"/>
  <c r="AG28" i="67"/>
  <c r="AH28" i="67"/>
  <c r="AI28" i="67"/>
  <c r="AJ28" i="67"/>
  <c r="AK28" i="67"/>
  <c r="AL28" i="67"/>
  <c r="AM28" i="67"/>
  <c r="AN28" i="67"/>
  <c r="AO28" i="67"/>
  <c r="AP28" i="67"/>
  <c r="AQ28" i="67"/>
  <c r="AR28" i="67"/>
  <c r="AS28" i="67"/>
  <c r="AT28" i="67"/>
  <c r="AU28" i="67"/>
  <c r="R29" i="67"/>
  <c r="X29" i="67"/>
  <c r="Y29" i="67"/>
  <c r="Z29" i="67"/>
  <c r="AA29" i="67"/>
  <c r="AB29" i="67"/>
  <c r="AC29" i="67"/>
  <c r="AF29" i="67"/>
  <c r="AG29" i="67"/>
  <c r="AH29" i="67"/>
  <c r="AI29" i="67"/>
  <c r="AJ29" i="67"/>
  <c r="AK29" i="67"/>
  <c r="AN29" i="67"/>
  <c r="AO29" i="67"/>
  <c r="AP29" i="67"/>
  <c r="AQ29" i="67"/>
  <c r="AR29" i="67"/>
  <c r="AS29" i="67"/>
  <c r="AU29" i="67"/>
  <c r="R31" i="67"/>
  <c r="T31" i="67"/>
  <c r="X31" i="67"/>
  <c r="Y31" i="67"/>
  <c r="Z31" i="67"/>
  <c r="AA31" i="67"/>
  <c r="AB31" i="67"/>
  <c r="AC31" i="67"/>
  <c r="AD31" i="67"/>
  <c r="AE31" i="67"/>
  <c r="AF31" i="67"/>
  <c r="AG31" i="67"/>
  <c r="AH31" i="67"/>
  <c r="AI31" i="67"/>
  <c r="AJ31" i="67"/>
  <c r="AK31" i="67"/>
  <c r="AL31" i="67"/>
  <c r="AM31" i="67"/>
  <c r="AN31" i="67"/>
  <c r="AO31" i="67"/>
  <c r="AP31" i="67"/>
  <c r="AQ31" i="67"/>
  <c r="AR31" i="67"/>
  <c r="AS31" i="67"/>
  <c r="AT31" i="67"/>
  <c r="AU31" i="67"/>
  <c r="R32" i="67"/>
  <c r="T32" i="67"/>
  <c r="W32" i="67"/>
  <c r="X32" i="67"/>
  <c r="Y32" i="67"/>
  <c r="Z32" i="67"/>
  <c r="AA32" i="67"/>
  <c r="AB32" i="67"/>
  <c r="AC32" i="67"/>
  <c r="AD32" i="67"/>
  <c r="AE32" i="67"/>
  <c r="AF32" i="67"/>
  <c r="AG32" i="67"/>
  <c r="AH32" i="67"/>
  <c r="AI32" i="67"/>
  <c r="AJ32" i="67"/>
  <c r="AK32" i="67"/>
  <c r="AL32" i="67"/>
  <c r="AM32" i="67"/>
  <c r="AN32" i="67"/>
  <c r="AO32" i="67"/>
  <c r="AP32" i="67"/>
  <c r="AQ32" i="67"/>
  <c r="AR32" i="67"/>
  <c r="AS32" i="67"/>
  <c r="AT32" i="67"/>
  <c r="AU32" i="67"/>
  <c r="R34" i="67"/>
  <c r="T34" i="67"/>
  <c r="W34" i="67"/>
  <c r="X34" i="67"/>
  <c r="Y34" i="67"/>
  <c r="Z34" i="67"/>
  <c r="AA34" i="67"/>
  <c r="AB34" i="67"/>
  <c r="AC34" i="67"/>
  <c r="AD34" i="67"/>
  <c r="AE34" i="67"/>
  <c r="AF34" i="67"/>
  <c r="AH34" i="67"/>
  <c r="AI34" i="67"/>
  <c r="AJ34" i="67"/>
  <c r="AK34" i="67"/>
  <c r="AL34" i="67"/>
  <c r="AM34" i="67"/>
  <c r="AN34" i="67"/>
  <c r="AO34" i="67"/>
  <c r="AP34" i="67"/>
  <c r="AQ34" i="67"/>
  <c r="AR34" i="67"/>
  <c r="AS34" i="67"/>
  <c r="AT34" i="67"/>
  <c r="AU34" i="67"/>
  <c r="R36" i="67"/>
  <c r="T36" i="67"/>
  <c r="W36" i="67"/>
  <c r="X36" i="67"/>
  <c r="Y36" i="67"/>
  <c r="Z36" i="67"/>
  <c r="AA36" i="67"/>
  <c r="AC36" i="67"/>
  <c r="AD36" i="67"/>
  <c r="AE36" i="67"/>
  <c r="AF36" i="67"/>
  <c r="AG36" i="67"/>
  <c r="AH36" i="67"/>
  <c r="AI36" i="67"/>
  <c r="AK36" i="67"/>
  <c r="AL36" i="67"/>
  <c r="AM36" i="67"/>
  <c r="AN36" i="67"/>
  <c r="AO36" i="67"/>
  <c r="AP36" i="67"/>
  <c r="AQ36" i="67"/>
  <c r="AR36" i="67"/>
  <c r="AS36" i="67"/>
  <c r="AT36" i="67"/>
  <c r="AU36" i="67"/>
  <c r="R38" i="67"/>
  <c r="W38" i="67"/>
  <c r="X38" i="67"/>
  <c r="Y38" i="67"/>
  <c r="Z38" i="67"/>
  <c r="AA38" i="67"/>
  <c r="AB38" i="67"/>
  <c r="AC38" i="67"/>
  <c r="AD38" i="67"/>
  <c r="AE38" i="67"/>
  <c r="AF38" i="67"/>
  <c r="AG38" i="67"/>
  <c r="AH38" i="67"/>
  <c r="AI38" i="67"/>
  <c r="AJ38" i="67"/>
  <c r="AK38" i="67"/>
  <c r="AL38" i="67"/>
  <c r="AM38" i="67"/>
  <c r="AN38" i="67"/>
  <c r="AO38" i="67"/>
  <c r="AP38" i="67"/>
  <c r="AQ38" i="67"/>
  <c r="AR38" i="67"/>
  <c r="AS38" i="67"/>
  <c r="AT38" i="67"/>
  <c r="AU38" i="67"/>
  <c r="R40" i="67"/>
  <c r="W40" i="67"/>
  <c r="X40" i="67"/>
  <c r="Y40" i="67"/>
  <c r="Z40" i="67"/>
  <c r="AA40" i="67"/>
  <c r="AC40" i="67"/>
  <c r="AD40" i="67"/>
  <c r="AE40" i="67"/>
  <c r="AF40" i="67"/>
  <c r="AG40" i="67"/>
  <c r="AH40" i="67"/>
  <c r="AI40" i="67"/>
  <c r="AK40" i="67"/>
  <c r="AL40" i="67"/>
  <c r="AM40" i="67"/>
  <c r="AN40" i="67"/>
  <c r="AO40" i="67"/>
  <c r="AP40" i="67"/>
  <c r="AQ40" i="67"/>
  <c r="AR40" i="67"/>
  <c r="AS40" i="67"/>
  <c r="AT40" i="67"/>
  <c r="AU40" i="67"/>
  <c r="R23" i="67"/>
  <c r="W23" i="67"/>
  <c r="X23" i="67"/>
  <c r="Y23" i="67"/>
  <c r="Z23" i="67"/>
  <c r="AA23" i="67"/>
  <c r="AB23" i="67"/>
  <c r="AC23" i="67"/>
  <c r="AD23" i="67"/>
  <c r="AE23" i="67"/>
  <c r="AF23" i="67"/>
  <c r="AG23" i="67"/>
  <c r="AH23" i="67"/>
  <c r="AI23" i="67"/>
  <c r="AJ23" i="67"/>
  <c r="AK23" i="67"/>
  <c r="AL23" i="67"/>
  <c r="AM23" i="67"/>
  <c r="AN23" i="67"/>
  <c r="AO23" i="67"/>
  <c r="AP23" i="67"/>
  <c r="AQ23" i="67"/>
  <c r="AR23" i="67"/>
  <c r="E25" i="67"/>
  <c r="E26" i="67"/>
  <c r="E31" i="67"/>
  <c r="E32" i="67"/>
  <c r="E34" i="67"/>
  <c r="E36" i="67"/>
  <c r="E38" i="67"/>
  <c r="E40" i="67"/>
  <c r="C5" i="67"/>
  <c r="D5" i="67"/>
  <c r="E5" i="67"/>
  <c r="F5" i="67"/>
  <c r="G5" i="67"/>
  <c r="H5" i="67"/>
  <c r="I5" i="67"/>
  <c r="J5" i="67"/>
  <c r="K5" i="67"/>
  <c r="L5" i="67"/>
  <c r="M5" i="67"/>
  <c r="N5" i="67"/>
  <c r="O5" i="67"/>
  <c r="P5" i="67"/>
  <c r="Q5" i="67"/>
  <c r="R5" i="67"/>
  <c r="S5" i="67"/>
  <c r="T5" i="67"/>
  <c r="U5" i="67"/>
  <c r="V5" i="67"/>
  <c r="W5" i="67"/>
  <c r="X5" i="67"/>
  <c r="Y5" i="67"/>
  <c r="Z5" i="67"/>
  <c r="AA5" i="67"/>
  <c r="AB5" i="67"/>
  <c r="AC5" i="67"/>
  <c r="AD5" i="67"/>
  <c r="AE5" i="67"/>
  <c r="AF5" i="67"/>
  <c r="AG5" i="67"/>
  <c r="AH5" i="67"/>
  <c r="AI5" i="67"/>
  <c r="AJ5" i="67"/>
  <c r="AK5" i="67"/>
  <c r="AL5" i="67"/>
  <c r="AM5" i="67"/>
  <c r="AN5" i="67"/>
  <c r="AO5" i="67"/>
  <c r="AP5" i="67"/>
  <c r="AQ5" i="67"/>
  <c r="AR5" i="67"/>
  <c r="AS5" i="67"/>
  <c r="AT5" i="67"/>
  <c r="C6" i="67"/>
  <c r="D6" i="67"/>
  <c r="E6" i="67"/>
  <c r="F6" i="67"/>
  <c r="G6" i="67"/>
  <c r="H6" i="67"/>
  <c r="I6" i="67"/>
  <c r="J6" i="67"/>
  <c r="K6" i="67"/>
  <c r="L6" i="67"/>
  <c r="M6" i="67"/>
  <c r="N6" i="67"/>
  <c r="O6" i="67"/>
  <c r="P6" i="67"/>
  <c r="Q6" i="67"/>
  <c r="R6" i="67"/>
  <c r="S6" i="67"/>
  <c r="T6" i="67"/>
  <c r="U6" i="67"/>
  <c r="V6" i="67"/>
  <c r="W6" i="67"/>
  <c r="X6" i="67"/>
  <c r="Y6" i="67"/>
  <c r="Z6" i="67"/>
  <c r="AA6" i="67"/>
  <c r="AB6" i="67"/>
  <c r="AC6" i="67"/>
  <c r="AD6" i="67"/>
  <c r="AE6" i="67"/>
  <c r="AF6" i="67"/>
  <c r="AG6" i="67"/>
  <c r="AH6" i="67"/>
  <c r="AI6" i="67"/>
  <c r="AJ6" i="67"/>
  <c r="AK6" i="67"/>
  <c r="AL6" i="67"/>
  <c r="AM6" i="67"/>
  <c r="AN6" i="67"/>
  <c r="AO6" i="67"/>
  <c r="AP6" i="67"/>
  <c r="AQ6" i="67"/>
  <c r="AR6" i="67"/>
  <c r="AS6" i="67"/>
  <c r="AT6" i="67"/>
  <c r="C8" i="67"/>
  <c r="D8" i="67"/>
  <c r="E8" i="67"/>
  <c r="F8" i="67"/>
  <c r="G8" i="67"/>
  <c r="H8" i="67"/>
  <c r="I8" i="67"/>
  <c r="J8" i="67"/>
  <c r="K8" i="67"/>
  <c r="L8" i="67"/>
  <c r="M8" i="67"/>
  <c r="N8" i="67"/>
  <c r="O8" i="67"/>
  <c r="P8" i="67"/>
  <c r="Q8" i="67"/>
  <c r="R8" i="67"/>
  <c r="S8" i="67"/>
  <c r="T8" i="67"/>
  <c r="U8" i="67"/>
  <c r="V8" i="67"/>
  <c r="W8" i="67"/>
  <c r="X8" i="67"/>
  <c r="Y8" i="67"/>
  <c r="Z8" i="67"/>
  <c r="AA8" i="67"/>
  <c r="AB8" i="67"/>
  <c r="AC8" i="67"/>
  <c r="AD8" i="67"/>
  <c r="AE8" i="67"/>
  <c r="AF8" i="67"/>
  <c r="AG8" i="67"/>
  <c r="AH8" i="67"/>
  <c r="AI8" i="67"/>
  <c r="AJ8" i="67"/>
  <c r="AK8" i="67"/>
  <c r="AL8" i="67"/>
  <c r="AM8" i="67"/>
  <c r="AN8" i="67"/>
  <c r="AO8" i="67"/>
  <c r="AP8" i="67"/>
  <c r="AQ8" i="67"/>
  <c r="AR8" i="67"/>
  <c r="AS8" i="67"/>
  <c r="AT8" i="67"/>
  <c r="C9" i="67"/>
  <c r="D9" i="67"/>
  <c r="E9" i="67"/>
  <c r="F9" i="67"/>
  <c r="G9" i="67"/>
  <c r="H9" i="67"/>
  <c r="I9" i="67"/>
  <c r="J9" i="67"/>
  <c r="K9" i="67"/>
  <c r="L9" i="67"/>
  <c r="M9" i="67"/>
  <c r="N9" i="67"/>
  <c r="O9" i="67"/>
  <c r="P9" i="67"/>
  <c r="Q9" i="67"/>
  <c r="R9" i="67"/>
  <c r="S9" i="67"/>
  <c r="T9" i="67"/>
  <c r="U9" i="67"/>
  <c r="V9" i="67"/>
  <c r="W9" i="67"/>
  <c r="X9" i="67"/>
  <c r="Y9" i="67"/>
  <c r="Z9" i="67"/>
  <c r="AA9" i="67"/>
  <c r="AB9" i="67"/>
  <c r="AC9" i="67"/>
  <c r="AD9" i="67"/>
  <c r="AE9" i="67"/>
  <c r="AF9" i="67"/>
  <c r="AG9" i="67"/>
  <c r="AH9" i="67"/>
  <c r="AI9" i="67"/>
  <c r="AJ9" i="67"/>
  <c r="AK9" i="67"/>
  <c r="AL9" i="67"/>
  <c r="AM9" i="67"/>
  <c r="AN9" i="67"/>
  <c r="AO9" i="67"/>
  <c r="AP9" i="67"/>
  <c r="AQ9" i="67"/>
  <c r="AR9" i="67"/>
  <c r="AS9" i="67"/>
  <c r="AT9" i="67"/>
  <c r="C11" i="67"/>
  <c r="D11" i="67"/>
  <c r="E11" i="67"/>
  <c r="F11" i="67"/>
  <c r="G11" i="67"/>
  <c r="H11" i="67"/>
  <c r="I11" i="67"/>
  <c r="J11" i="67"/>
  <c r="K11" i="67"/>
  <c r="L11" i="67"/>
  <c r="M11" i="67"/>
  <c r="N11" i="67"/>
  <c r="O11" i="67"/>
  <c r="P11" i="67"/>
  <c r="Q11" i="67"/>
  <c r="R11" i="67"/>
  <c r="S11" i="67"/>
  <c r="T11" i="67"/>
  <c r="U11" i="67"/>
  <c r="V11" i="67"/>
  <c r="W11" i="67"/>
  <c r="X11" i="67"/>
  <c r="Y11" i="67"/>
  <c r="Z11" i="67"/>
  <c r="AA11" i="67"/>
  <c r="AB11" i="67"/>
  <c r="AC11" i="67"/>
  <c r="AD11" i="67"/>
  <c r="AE11" i="67"/>
  <c r="AF11" i="67"/>
  <c r="AG11" i="67"/>
  <c r="AH11" i="67"/>
  <c r="AI11" i="67"/>
  <c r="AJ11" i="67"/>
  <c r="AK11" i="67"/>
  <c r="AL11" i="67"/>
  <c r="AM11" i="67"/>
  <c r="AN11" i="67"/>
  <c r="AO11" i="67"/>
  <c r="AP11" i="67"/>
  <c r="AQ11" i="67"/>
  <c r="AR11" i="67"/>
  <c r="AS11" i="67"/>
  <c r="AT11" i="67"/>
  <c r="C12" i="67"/>
  <c r="D12" i="67"/>
  <c r="E12" i="67"/>
  <c r="F12" i="67"/>
  <c r="G12" i="67"/>
  <c r="H12" i="67"/>
  <c r="I12" i="67"/>
  <c r="J12" i="67"/>
  <c r="K12" i="67"/>
  <c r="L12" i="67"/>
  <c r="M12" i="67"/>
  <c r="N12" i="67"/>
  <c r="O12" i="67"/>
  <c r="P12" i="67"/>
  <c r="Q12" i="67"/>
  <c r="R12" i="67"/>
  <c r="S12" i="67"/>
  <c r="T12" i="67"/>
  <c r="U12" i="67"/>
  <c r="V12" i="67"/>
  <c r="W12" i="67"/>
  <c r="X12" i="67"/>
  <c r="Y12" i="67"/>
  <c r="Z12" i="67"/>
  <c r="AA12" i="67"/>
  <c r="AB12" i="67"/>
  <c r="AC12" i="67"/>
  <c r="AD12" i="67"/>
  <c r="AE12" i="67"/>
  <c r="AF12" i="67"/>
  <c r="AG12" i="67"/>
  <c r="AH12" i="67"/>
  <c r="AI12" i="67"/>
  <c r="AJ12" i="67"/>
  <c r="AK12" i="67"/>
  <c r="AL12" i="67"/>
  <c r="AM12" i="67"/>
  <c r="AN12" i="67"/>
  <c r="AO12" i="67"/>
  <c r="AP12" i="67"/>
  <c r="AQ12" i="67"/>
  <c r="AR12" i="67"/>
  <c r="AS12" i="67"/>
  <c r="AT12" i="67"/>
  <c r="C14" i="67"/>
  <c r="D14" i="67"/>
  <c r="E14" i="67"/>
  <c r="F14" i="67"/>
  <c r="G14" i="67"/>
  <c r="H14" i="67"/>
  <c r="I14" i="67"/>
  <c r="J14" i="67"/>
  <c r="K14" i="67"/>
  <c r="L14" i="67"/>
  <c r="M14" i="67"/>
  <c r="N14" i="67"/>
  <c r="O14" i="67"/>
  <c r="P14" i="67"/>
  <c r="Q14" i="67"/>
  <c r="R14" i="67"/>
  <c r="S14" i="67"/>
  <c r="T14" i="67"/>
  <c r="U14" i="67"/>
  <c r="V14" i="67"/>
  <c r="W14" i="67"/>
  <c r="X14" i="67"/>
  <c r="Y14" i="67"/>
  <c r="Z14" i="67"/>
  <c r="AA14" i="67"/>
  <c r="AB14" i="67"/>
  <c r="AC14" i="67"/>
  <c r="AD14" i="67"/>
  <c r="AE14" i="67"/>
  <c r="AF14" i="67"/>
  <c r="AG14" i="67"/>
  <c r="AH14" i="67"/>
  <c r="AI14" i="67"/>
  <c r="AJ14" i="67"/>
  <c r="AK14" i="67"/>
  <c r="AL14" i="67"/>
  <c r="AM14" i="67"/>
  <c r="AN14" i="67"/>
  <c r="AO14" i="67"/>
  <c r="AP14" i="67"/>
  <c r="AQ14" i="67"/>
  <c r="AR14" i="67"/>
  <c r="AS14" i="67"/>
  <c r="AT14" i="67"/>
  <c r="C16" i="67"/>
  <c r="D16" i="67"/>
  <c r="E16" i="67"/>
  <c r="F16" i="67"/>
  <c r="G16" i="67"/>
  <c r="H16" i="67"/>
  <c r="I16" i="67"/>
  <c r="J16" i="67"/>
  <c r="K16" i="67"/>
  <c r="L16" i="67"/>
  <c r="M16" i="67"/>
  <c r="N16" i="67"/>
  <c r="O16" i="67"/>
  <c r="P16" i="67"/>
  <c r="Q16" i="67"/>
  <c r="R16" i="67"/>
  <c r="S16" i="67"/>
  <c r="T16" i="67"/>
  <c r="U16" i="67"/>
  <c r="V16" i="67"/>
  <c r="W16" i="67"/>
  <c r="X16" i="67"/>
  <c r="Y16" i="67"/>
  <c r="Z16" i="67"/>
  <c r="AA16" i="67"/>
  <c r="AB16" i="67"/>
  <c r="AC16" i="67"/>
  <c r="AD16" i="67"/>
  <c r="AE16" i="67"/>
  <c r="AF16" i="67"/>
  <c r="AG16" i="67"/>
  <c r="AH16" i="67"/>
  <c r="AI16" i="67"/>
  <c r="AJ16" i="67"/>
  <c r="AK16" i="67"/>
  <c r="AL16" i="67"/>
  <c r="AM16" i="67"/>
  <c r="AN16" i="67"/>
  <c r="AO16" i="67"/>
  <c r="AP16" i="67"/>
  <c r="AQ16" i="67"/>
  <c r="AR16" i="67"/>
  <c r="AS16" i="67"/>
  <c r="AT16" i="67"/>
  <c r="C18" i="67"/>
  <c r="D18" i="67"/>
  <c r="E18" i="67"/>
  <c r="F18" i="67"/>
  <c r="G18" i="67"/>
  <c r="H18" i="67"/>
  <c r="I18" i="67"/>
  <c r="J18" i="67"/>
  <c r="K18" i="67"/>
  <c r="L18" i="67"/>
  <c r="M18" i="67"/>
  <c r="N18" i="67"/>
  <c r="O18" i="67"/>
  <c r="P18" i="67"/>
  <c r="Q18" i="67"/>
  <c r="R18" i="67"/>
  <c r="S18" i="67"/>
  <c r="T18" i="67"/>
  <c r="U18" i="67"/>
  <c r="V18" i="67"/>
  <c r="W18" i="67"/>
  <c r="X18" i="67"/>
  <c r="Y18" i="67"/>
  <c r="Z18" i="67"/>
  <c r="AA18" i="67"/>
  <c r="AB18" i="67"/>
  <c r="AC18" i="67"/>
  <c r="AD18" i="67"/>
  <c r="AE18" i="67"/>
  <c r="AF18" i="67"/>
  <c r="AG18" i="67"/>
  <c r="AH18" i="67"/>
  <c r="AI18" i="67"/>
  <c r="AJ18" i="67"/>
  <c r="AK18" i="67"/>
  <c r="AL18" i="67"/>
  <c r="AM18" i="67"/>
  <c r="AN18" i="67"/>
  <c r="AO18" i="67"/>
  <c r="AP18" i="67"/>
  <c r="AQ18" i="67"/>
  <c r="AR18" i="67"/>
  <c r="AS18" i="67"/>
  <c r="AT18" i="67"/>
  <c r="C20" i="67"/>
  <c r="D20" i="67"/>
  <c r="E20" i="67"/>
  <c r="F20" i="67"/>
  <c r="G20" i="67"/>
  <c r="H20" i="67"/>
  <c r="I20" i="67"/>
  <c r="J20" i="67"/>
  <c r="K20" i="67"/>
  <c r="L20" i="67"/>
  <c r="M20" i="67"/>
  <c r="N20" i="67"/>
  <c r="O20" i="67"/>
  <c r="P20" i="67"/>
  <c r="Q20" i="67"/>
  <c r="R20" i="67"/>
  <c r="S20" i="67"/>
  <c r="T20" i="67"/>
  <c r="U20" i="67"/>
  <c r="V20" i="67"/>
  <c r="W20" i="67"/>
  <c r="X20" i="67"/>
  <c r="Y20" i="67"/>
  <c r="Z20" i="67"/>
  <c r="AA20" i="67"/>
  <c r="AB20" i="67"/>
  <c r="AC20" i="67"/>
  <c r="AD20" i="67"/>
  <c r="AE20" i="67"/>
  <c r="AF20" i="67"/>
  <c r="AG20" i="67"/>
  <c r="AH20" i="67"/>
  <c r="AI20" i="67"/>
  <c r="AJ20" i="67"/>
  <c r="AK20" i="67"/>
  <c r="AL20" i="67"/>
  <c r="AM20" i="67"/>
  <c r="AN20" i="67"/>
  <c r="AO20" i="67"/>
  <c r="AP20" i="67"/>
  <c r="AQ20" i="67"/>
  <c r="AR20" i="67"/>
  <c r="AS20" i="67"/>
  <c r="AT20" i="67"/>
  <c r="AC3" i="67"/>
  <c r="AD3" i="67"/>
  <c r="AE3" i="67"/>
  <c r="AF3" i="67"/>
  <c r="AG3" i="67"/>
  <c r="AH3" i="67"/>
  <c r="AI3" i="67"/>
  <c r="AJ3" i="67"/>
  <c r="AK3" i="67"/>
  <c r="AL3" i="67"/>
  <c r="AM3" i="67"/>
  <c r="AN3" i="67"/>
  <c r="AO3" i="67"/>
  <c r="AP3" i="67"/>
  <c r="AQ3" i="67"/>
  <c r="AR3" i="67"/>
  <c r="AS3" i="67"/>
  <c r="AS23" i="67" s="1"/>
  <c r="AT3" i="67"/>
  <c r="AT23" i="67" s="1"/>
  <c r="AU3" i="67"/>
  <c r="AU23" i="67" s="1"/>
  <c r="AV3" i="67"/>
  <c r="AV23" i="67" s="1"/>
  <c r="Z3" i="67"/>
  <c r="AA3" i="67"/>
  <c r="AB3" i="67"/>
  <c r="M3" i="67"/>
  <c r="N3" i="67"/>
  <c r="O3" i="67"/>
  <c r="P3" i="67"/>
  <c r="Q3" i="67"/>
  <c r="R3" i="67"/>
  <c r="S3" i="67"/>
  <c r="T3" i="67"/>
  <c r="U3" i="67"/>
  <c r="V3" i="67"/>
  <c r="W3" i="67"/>
  <c r="X3" i="67"/>
  <c r="Y3" i="67"/>
  <c r="C3" i="67"/>
  <c r="D3" i="67"/>
  <c r="E3" i="67"/>
  <c r="F3" i="67"/>
  <c r="G3" i="67"/>
  <c r="H3" i="67"/>
  <c r="I3" i="67"/>
  <c r="J3" i="67"/>
  <c r="K3" i="67"/>
  <c r="L3" i="67"/>
  <c r="I25" i="67"/>
  <c r="K25" i="67"/>
  <c r="N25" i="67"/>
  <c r="O25" i="67"/>
  <c r="P25" i="67"/>
  <c r="C26" i="67"/>
  <c r="H26" i="67"/>
  <c r="J26" i="67"/>
  <c r="M26" i="67"/>
  <c r="S26" i="67"/>
  <c r="H28" i="67"/>
  <c r="I28" i="67"/>
  <c r="J28" i="67"/>
  <c r="K28" i="67"/>
  <c r="L28" i="67"/>
  <c r="M28" i="67"/>
  <c r="N28" i="67"/>
  <c r="O28" i="67"/>
  <c r="P28" i="67"/>
  <c r="Q28" i="67"/>
  <c r="R28" i="67"/>
  <c r="S28" i="67"/>
  <c r="H29" i="67"/>
  <c r="N29" i="67"/>
  <c r="P29" i="67"/>
  <c r="Q29" i="67"/>
  <c r="S29" i="67"/>
  <c r="G31" i="67"/>
  <c r="H31" i="67"/>
  <c r="K31" i="67"/>
  <c r="L31" i="67"/>
  <c r="M31" i="67"/>
  <c r="H32" i="67"/>
  <c r="I32" i="67"/>
  <c r="J32" i="67"/>
  <c r="K32" i="67"/>
  <c r="L32" i="67"/>
  <c r="M32" i="67"/>
  <c r="S32" i="67"/>
  <c r="D34" i="67"/>
  <c r="F34" i="67"/>
  <c r="G34" i="67"/>
  <c r="H34" i="67"/>
  <c r="P34" i="67"/>
  <c r="S34" i="67"/>
  <c r="C36" i="67"/>
  <c r="G36" i="67"/>
  <c r="H36" i="67"/>
  <c r="K36" i="67"/>
  <c r="M36" i="67"/>
  <c r="O36" i="67"/>
  <c r="S36" i="67"/>
  <c r="D38" i="67"/>
  <c r="F38" i="67"/>
  <c r="H38" i="67"/>
  <c r="I38" i="67"/>
  <c r="J38" i="67"/>
  <c r="K38" i="67"/>
  <c r="L38" i="67"/>
  <c r="M38" i="67"/>
  <c r="N38" i="67"/>
  <c r="O38" i="67"/>
  <c r="S38" i="67"/>
  <c r="I40" i="67"/>
  <c r="K40" i="67"/>
  <c r="L40" i="67"/>
  <c r="M40" i="67"/>
  <c r="P40" i="67"/>
  <c r="Q40" i="67"/>
  <c r="S40" i="67"/>
  <c r="C25" i="67"/>
  <c r="H25" i="67"/>
  <c r="J25" i="67"/>
  <c r="L25" i="67"/>
  <c r="M25" i="67"/>
  <c r="G26" i="67"/>
  <c r="I26" i="67"/>
  <c r="K26" i="67"/>
  <c r="O26" i="67"/>
  <c r="C28" i="67"/>
  <c r="C29" i="67"/>
  <c r="I29" i="67"/>
  <c r="J29" i="67"/>
  <c r="K29" i="67"/>
  <c r="L29" i="67"/>
  <c r="C31" i="67"/>
  <c r="I31" i="67"/>
  <c r="J31" i="67"/>
  <c r="O31" i="67"/>
  <c r="P31" i="67"/>
  <c r="Q31" i="67"/>
  <c r="C32" i="67"/>
  <c r="D32" i="67"/>
  <c r="N32" i="67"/>
  <c r="O32" i="67"/>
  <c r="P32" i="67"/>
  <c r="Q32" i="67"/>
  <c r="C34" i="67"/>
  <c r="M34" i="67"/>
  <c r="N34" i="67"/>
  <c r="O34" i="67"/>
  <c r="Q34" i="67"/>
  <c r="L36" i="67"/>
  <c r="N36" i="67"/>
  <c r="P36" i="67"/>
  <c r="Q36" i="67"/>
  <c r="C38" i="67"/>
  <c r="P38" i="67"/>
  <c r="Q38" i="67"/>
  <c r="C40" i="67"/>
  <c r="J40" i="67"/>
  <c r="N40" i="67"/>
  <c r="O40" i="67"/>
  <c r="AU5" i="67"/>
  <c r="AV5" i="67"/>
  <c r="AU6" i="67"/>
  <c r="AV6" i="67"/>
  <c r="AU8" i="67"/>
  <c r="AV8" i="67"/>
  <c r="AU9" i="67"/>
  <c r="AV9" i="67"/>
  <c r="AU11" i="67"/>
  <c r="AV11" i="67"/>
  <c r="AU12" i="67"/>
  <c r="AV12" i="67"/>
  <c r="AU14" i="67"/>
  <c r="AV14" i="67"/>
  <c r="AU16" i="67"/>
  <c r="AV16" i="67"/>
  <c r="AU18" i="67"/>
  <c r="AV18" i="67"/>
  <c r="AU20" i="67"/>
  <c r="AV20" i="67"/>
  <c r="B23" i="67"/>
  <c r="B3" i="67"/>
  <c r="B20" i="67"/>
  <c r="B18" i="67"/>
  <c r="B16" i="67"/>
  <c r="B14" i="67"/>
  <c r="B12" i="67"/>
  <c r="B11" i="67"/>
  <c r="B9" i="67"/>
  <c r="B8" i="67"/>
  <c r="B6" i="67"/>
  <c r="AW6" i="67"/>
  <c r="AX6" i="67"/>
  <c r="AY6" i="67"/>
  <c r="AZ6" i="67"/>
  <c r="BA6" i="67"/>
  <c r="BB6" i="67"/>
  <c r="BC6" i="67"/>
  <c r="BD6" i="67"/>
  <c r="BE6" i="67"/>
  <c r="BF6" i="67"/>
  <c r="BG6" i="67"/>
  <c r="BH6" i="67"/>
  <c r="BI6" i="67"/>
  <c r="BJ6" i="67"/>
  <c r="BK6" i="67"/>
  <c r="BL6" i="67"/>
  <c r="BM6" i="67"/>
  <c r="BN6" i="67"/>
  <c r="BO6" i="67"/>
  <c r="BP6" i="67"/>
  <c r="BQ6" i="67"/>
  <c r="BR6" i="67"/>
  <c r="BS6" i="67"/>
  <c r="BT6" i="67"/>
  <c r="BU6" i="67"/>
  <c r="BV6" i="67"/>
  <c r="BW6" i="67"/>
  <c r="BX6" i="67"/>
  <c r="BY6" i="67"/>
  <c r="BZ6" i="67"/>
  <c r="CA6" i="67"/>
  <c r="CB6" i="67"/>
  <c r="CC6" i="67"/>
  <c r="B5" i="67"/>
  <c r="AW5" i="67"/>
  <c r="AX5" i="67"/>
  <c r="AY5" i="67"/>
  <c r="AZ5" i="67"/>
  <c r="BA5" i="67"/>
  <c r="BB5" i="67"/>
  <c r="BC5" i="67"/>
  <c r="BD5" i="67"/>
  <c r="BE5" i="67"/>
  <c r="BF5" i="67"/>
  <c r="BG5" i="67"/>
  <c r="BH5" i="67"/>
  <c r="BI5" i="67"/>
  <c r="BJ5" i="67"/>
  <c r="BK5" i="67"/>
  <c r="BL5" i="67"/>
  <c r="BM5" i="67"/>
  <c r="BN5" i="67"/>
  <c r="BO5" i="67"/>
  <c r="BP5" i="67"/>
  <c r="BQ5" i="67"/>
  <c r="BR5" i="67"/>
  <c r="BS5" i="67"/>
  <c r="BT5" i="67"/>
  <c r="BU5" i="67"/>
  <c r="BV5" i="67"/>
  <c r="BW5" i="67"/>
  <c r="BX5" i="67"/>
  <c r="BY5" i="67"/>
  <c r="BZ5" i="67"/>
  <c r="CA5" i="67"/>
  <c r="CB5" i="67"/>
  <c r="CC5" i="67"/>
  <c r="CC23" i="67"/>
  <c r="CB23" i="67"/>
  <c r="CA23" i="67"/>
  <c r="BZ23" i="67"/>
  <c r="BY23" i="67"/>
  <c r="BX23" i="67"/>
  <c r="BW23" i="67"/>
  <c r="BV23" i="67"/>
  <c r="BU23" i="67"/>
  <c r="BT23" i="67"/>
  <c r="BS23" i="67"/>
  <c r="BR23" i="67"/>
  <c r="BQ23" i="67"/>
  <c r="BP23" i="67"/>
  <c r="BO23" i="67"/>
  <c r="BN23" i="67"/>
  <c r="BM23" i="67"/>
  <c r="BL23" i="67"/>
  <c r="BK23" i="67"/>
  <c r="BJ23" i="67"/>
  <c r="BI23" i="67"/>
  <c r="BH23" i="67"/>
  <c r="BG23" i="67"/>
  <c r="BF23" i="67"/>
  <c r="BE23" i="67"/>
  <c r="BD23" i="67"/>
  <c r="BC23" i="67"/>
  <c r="BB23" i="67"/>
  <c r="BA23" i="67"/>
  <c r="AZ23" i="67"/>
  <c r="AY23" i="67"/>
  <c r="AX23" i="67"/>
  <c r="AW23" i="67"/>
  <c r="F25" i="67"/>
  <c r="F26" i="67"/>
  <c r="F29" i="67"/>
  <c r="F31" i="67"/>
  <c r="F32" i="67"/>
  <c r="F36" i="67"/>
  <c r="F23" i="67"/>
  <c r="B25" i="67"/>
  <c r="D25" i="67"/>
  <c r="G25" i="67"/>
  <c r="U25" i="67"/>
  <c r="V25" i="67"/>
  <c r="B26" i="67"/>
  <c r="D26" i="67"/>
  <c r="U26" i="67"/>
  <c r="V26" i="67"/>
  <c r="AB26" i="67"/>
  <c r="AJ26" i="67"/>
  <c r="B28" i="67"/>
  <c r="D28" i="67"/>
  <c r="E28" i="67"/>
  <c r="T28" i="67"/>
  <c r="U28" i="67"/>
  <c r="V28" i="67"/>
  <c r="B29" i="67"/>
  <c r="E29" i="67"/>
  <c r="G29" i="67"/>
  <c r="T29" i="67"/>
  <c r="U29" i="67"/>
  <c r="V29" i="67"/>
  <c r="W29" i="67"/>
  <c r="AD29" i="67"/>
  <c r="AE29" i="67"/>
  <c r="AL29" i="67"/>
  <c r="AM29" i="67"/>
  <c r="B31" i="67"/>
  <c r="D31" i="67"/>
  <c r="U31" i="67"/>
  <c r="V31" i="67"/>
  <c r="W31" i="67"/>
  <c r="B32" i="67"/>
  <c r="G32" i="67"/>
  <c r="U32" i="67"/>
  <c r="V32" i="67"/>
  <c r="U34" i="67"/>
  <c r="V34" i="67"/>
  <c r="AG34" i="67"/>
  <c r="V36" i="67"/>
  <c r="AB36" i="67"/>
  <c r="AJ36" i="67"/>
  <c r="T38" i="67"/>
  <c r="U38" i="67"/>
  <c r="V38" i="67"/>
  <c r="D40" i="67"/>
  <c r="T40" i="67"/>
  <c r="U40" i="67"/>
  <c r="V40" i="67"/>
  <c r="AB40" i="67"/>
  <c r="AJ40" i="67"/>
  <c r="C23" i="67"/>
  <c r="D23" i="67"/>
  <c r="E23" i="67"/>
  <c r="G23" i="67"/>
  <c r="H23" i="67"/>
  <c r="I23" i="67"/>
  <c r="J23" i="67"/>
  <c r="K23" i="67"/>
  <c r="L23" i="67"/>
  <c r="M23" i="67"/>
  <c r="N23" i="67"/>
  <c r="O23" i="67"/>
  <c r="P23" i="67"/>
  <c r="Q23" i="67"/>
  <c r="S23" i="67"/>
  <c r="T23" i="67"/>
  <c r="U23" i="67"/>
  <c r="V23" i="67"/>
  <c r="AV25" i="67"/>
  <c r="AV26" i="67"/>
  <c r="AV28" i="67"/>
  <c r="AV29" i="67"/>
  <c r="AV31" i="67"/>
  <c r="AV32" i="67"/>
  <c r="AV34" i="67"/>
  <c r="AV36" i="67"/>
  <c r="AV38" i="67"/>
  <c r="AV40" i="67"/>
  <c r="AT29" i="67"/>
  <c r="J15" i="62"/>
  <c r="E6" i="62"/>
  <c r="E5" i="62" s="1"/>
  <c r="E17" i="62" s="1"/>
  <c r="F6" i="62"/>
  <c r="F18" i="62" s="1"/>
  <c r="G6" i="62"/>
  <c r="G18" i="62" s="1"/>
  <c r="H6" i="62"/>
  <c r="H18" i="62" s="1"/>
  <c r="I6" i="62"/>
  <c r="I18" i="62" s="1"/>
  <c r="J6" i="62"/>
  <c r="J5" i="62" s="1"/>
  <c r="J17" i="62" s="1"/>
  <c r="E9" i="62"/>
  <c r="F9" i="62"/>
  <c r="F21" i="62" s="1"/>
  <c r="G9" i="62"/>
  <c r="G8" i="62" s="1"/>
  <c r="G20" i="62" s="1"/>
  <c r="H9" i="62"/>
  <c r="H8" i="62" s="1"/>
  <c r="H20" i="62" s="1"/>
  <c r="I9" i="62"/>
  <c r="I21" i="62" s="1"/>
  <c r="J9" i="62"/>
  <c r="J21" i="62" s="1"/>
  <c r="E12" i="62"/>
  <c r="E11" i="62" s="1"/>
  <c r="E23" i="62" s="1"/>
  <c r="F12" i="62"/>
  <c r="F11" i="62" s="1"/>
  <c r="F23" i="62" s="1"/>
  <c r="G12" i="62"/>
  <c r="G24" i="62" s="1"/>
  <c r="H12" i="62"/>
  <c r="H11" i="62" s="1"/>
  <c r="H23" i="62" s="1"/>
  <c r="I12" i="62"/>
  <c r="I24" i="62" s="1"/>
  <c r="J12" i="62"/>
  <c r="J11" i="62" s="1"/>
  <c r="J23" i="62" s="1"/>
  <c r="C6" i="62"/>
  <c r="C5" i="62" s="1"/>
  <c r="C17" i="62" s="1"/>
  <c r="D6" i="62"/>
  <c r="D18" i="62" s="1"/>
  <c r="C9" i="62"/>
  <c r="C8" i="62" s="1"/>
  <c r="C20" i="62" s="1"/>
  <c r="D9" i="62"/>
  <c r="D21" i="62" s="1"/>
  <c r="C12" i="62"/>
  <c r="C11" i="62" s="1"/>
  <c r="C23" i="62" s="1"/>
  <c r="D12" i="62"/>
  <c r="D11" i="62" s="1"/>
  <c r="D23" i="62" s="1"/>
  <c r="C15" i="62"/>
  <c r="B15" i="62"/>
  <c r="B12" i="62"/>
  <c r="B24" i="62" s="1"/>
  <c r="B9" i="62"/>
  <c r="B8" i="62" s="1"/>
  <c r="B20" i="62" s="1"/>
  <c r="B6" i="62"/>
  <c r="B5" i="62" s="1"/>
  <c r="B17" i="62" s="1"/>
  <c r="C19" i="59"/>
  <c r="D19" i="59"/>
  <c r="E19" i="59"/>
  <c r="F19" i="59"/>
  <c r="G19" i="59"/>
  <c r="H19" i="59"/>
  <c r="I19" i="59"/>
  <c r="B19" i="59"/>
  <c r="C5" i="59"/>
  <c r="C21" i="59" s="1"/>
  <c r="D5" i="59"/>
  <c r="D21" i="59" s="1"/>
  <c r="E5" i="59"/>
  <c r="E21" i="59" s="1"/>
  <c r="F5" i="59"/>
  <c r="F21" i="59" s="1"/>
  <c r="G5" i="59"/>
  <c r="G21" i="59" s="1"/>
  <c r="H5" i="59"/>
  <c r="H21" i="59" s="1"/>
  <c r="I5" i="59"/>
  <c r="I21" i="59" s="1"/>
  <c r="C6" i="59"/>
  <c r="C22" i="59" s="1"/>
  <c r="D6" i="59"/>
  <c r="D22" i="59" s="1"/>
  <c r="E6" i="59"/>
  <c r="E22" i="59" s="1"/>
  <c r="F6" i="59"/>
  <c r="F22" i="59" s="1"/>
  <c r="G6" i="59"/>
  <c r="G22" i="59" s="1"/>
  <c r="H6" i="59"/>
  <c r="H22" i="59" s="1"/>
  <c r="I6" i="59"/>
  <c r="I22" i="59" s="1"/>
  <c r="C8" i="59"/>
  <c r="C24" i="59" s="1"/>
  <c r="D8" i="59"/>
  <c r="D24" i="59" s="1"/>
  <c r="E8" i="59"/>
  <c r="E24" i="59" s="1"/>
  <c r="F8" i="59"/>
  <c r="F24" i="59" s="1"/>
  <c r="G8" i="59"/>
  <c r="G24" i="59" s="1"/>
  <c r="H8" i="59"/>
  <c r="H24" i="59" s="1"/>
  <c r="I8" i="59"/>
  <c r="I24" i="59" s="1"/>
  <c r="C9" i="59"/>
  <c r="C25" i="59" s="1"/>
  <c r="D9" i="59"/>
  <c r="D25" i="59" s="1"/>
  <c r="E9" i="59"/>
  <c r="E25" i="59" s="1"/>
  <c r="F9" i="59"/>
  <c r="F25" i="59" s="1"/>
  <c r="G9" i="59"/>
  <c r="G25" i="59" s="1"/>
  <c r="H9" i="59"/>
  <c r="H25" i="59" s="1"/>
  <c r="I9" i="59"/>
  <c r="I25" i="59" s="1"/>
  <c r="C11" i="59"/>
  <c r="C27" i="59" s="1"/>
  <c r="D11" i="59"/>
  <c r="D27" i="59" s="1"/>
  <c r="E11" i="59"/>
  <c r="E27" i="59" s="1"/>
  <c r="F11" i="59"/>
  <c r="F27" i="59" s="1"/>
  <c r="G11" i="59"/>
  <c r="G27" i="59" s="1"/>
  <c r="H11" i="59"/>
  <c r="H27" i="59" s="1"/>
  <c r="I11" i="59"/>
  <c r="I27" i="59" s="1"/>
  <c r="C12" i="59"/>
  <c r="C28" i="59" s="1"/>
  <c r="D12" i="59"/>
  <c r="D28" i="59" s="1"/>
  <c r="E12" i="59"/>
  <c r="E28" i="59" s="1"/>
  <c r="F12" i="59"/>
  <c r="F28" i="59" s="1"/>
  <c r="G12" i="59"/>
  <c r="G28" i="59" s="1"/>
  <c r="H12" i="59"/>
  <c r="H28" i="59" s="1"/>
  <c r="I12" i="59"/>
  <c r="I28" i="59" s="1"/>
  <c r="C14" i="59"/>
  <c r="C30" i="59" s="1"/>
  <c r="D14" i="59"/>
  <c r="D30" i="59" s="1"/>
  <c r="E14" i="59"/>
  <c r="E30" i="59" s="1"/>
  <c r="F14" i="59"/>
  <c r="F30" i="59" s="1"/>
  <c r="G14" i="59"/>
  <c r="G30" i="59" s="1"/>
  <c r="H14" i="59"/>
  <c r="H30" i="59" s="1"/>
  <c r="I14" i="59"/>
  <c r="I30" i="59" s="1"/>
  <c r="C16" i="59"/>
  <c r="C32" i="59" s="1"/>
  <c r="D16" i="59"/>
  <c r="D32" i="59" s="1"/>
  <c r="E16" i="59"/>
  <c r="E32" i="59" s="1"/>
  <c r="F16" i="59"/>
  <c r="F32" i="59" s="1"/>
  <c r="G16" i="59"/>
  <c r="G32" i="59" s="1"/>
  <c r="H16" i="59"/>
  <c r="H32" i="59" s="1"/>
  <c r="I16" i="59"/>
  <c r="I32" i="59" s="1"/>
  <c r="B6" i="59"/>
  <c r="B22" i="59" s="1"/>
  <c r="B8" i="59"/>
  <c r="B24" i="59" s="1"/>
  <c r="B9" i="59"/>
  <c r="B25" i="59" s="1"/>
  <c r="B11" i="59"/>
  <c r="B27" i="59" s="1"/>
  <c r="B12" i="59"/>
  <c r="B28" i="59" s="1"/>
  <c r="B14" i="59"/>
  <c r="B30" i="59" s="1"/>
  <c r="B16" i="59"/>
  <c r="B32" i="59" s="1"/>
  <c r="B5" i="59"/>
  <c r="B21" i="59" s="1"/>
  <c r="B12" i="63"/>
  <c r="B11" i="63"/>
  <c r="B38" i="67"/>
  <c r="B34" i="67"/>
  <c r="B36" i="67"/>
  <c r="B40" i="67"/>
  <c r="S25" i="67"/>
  <c r="S31" i="67"/>
  <c r="L26" i="67"/>
  <c r="U36" i="67"/>
  <c r="Q26" i="67"/>
  <c r="N26" i="67"/>
  <c r="M29" i="67"/>
  <c r="L34" i="67"/>
  <c r="P26" i="67"/>
  <c r="K34" i="67"/>
  <c r="J34" i="67"/>
  <c r="I34" i="67"/>
  <c r="N31" i="67"/>
  <c r="H40" i="67"/>
  <c r="J36" i="67"/>
  <c r="I36" i="67"/>
  <c r="Q25" i="67"/>
  <c r="O29" i="67"/>
  <c r="G38" i="67"/>
  <c r="G28" i="67"/>
  <c r="G40" i="67"/>
  <c r="F40" i="67"/>
  <c r="F28" i="67"/>
  <c r="D36" i="67"/>
  <c r="D29" i="67"/>
  <c r="B18" i="62" l="1"/>
  <c r="G21" i="62"/>
  <c r="C18" i="62"/>
  <c r="J18" i="62"/>
  <c r="B11" i="62"/>
  <c r="B23" i="62" s="1"/>
  <c r="F8" i="62"/>
  <c r="F20" i="62" s="1"/>
  <c r="F5" i="62"/>
  <c r="F17" i="62" s="1"/>
  <c r="C24" i="62"/>
  <c r="H5" i="62"/>
  <c r="H17" i="62" s="1"/>
  <c r="I8" i="62"/>
  <c r="I20" i="62" s="1"/>
  <c r="I11" i="62"/>
  <c r="I23" i="62" s="1"/>
  <c r="C21" i="62"/>
  <c r="D8" i="62"/>
  <c r="D20" i="62" s="1"/>
  <c r="H21" i="62"/>
  <c r="D24" i="62"/>
  <c r="E18" i="62"/>
  <c r="J8" i="62"/>
  <c r="J20" i="62" s="1"/>
  <c r="E24" i="62"/>
  <c r="B21" i="62"/>
  <c r="J24" i="62"/>
  <c r="G5" i="62"/>
  <c r="G17" i="62" s="1"/>
  <c r="F24" i="62"/>
  <c r="H24" i="62"/>
  <c r="D5" i="62"/>
  <c r="D17" i="62" s="1"/>
  <c r="G11" i="62"/>
  <c r="G23" i="62" s="1"/>
  <c r="I5" i="62"/>
  <c r="I17" i="62" s="1"/>
  <c r="E21" i="62"/>
  <c r="E8" i="62"/>
  <c r="E20" i="62" s="1"/>
  <c r="K8" i="91" l="1"/>
  <c r="K13" i="91"/>
  <c r="K10" i="91"/>
  <c r="K22" i="91"/>
  <c r="E13" i="84" l="1"/>
  <c r="E31" i="84" s="1"/>
  <c r="E8" i="84"/>
  <c r="E26" i="84" s="1"/>
  <c r="E10" i="84"/>
  <c r="E28" i="84" s="1"/>
  <c r="I13" i="91"/>
  <c r="I8" i="91"/>
  <c r="I10" i="91"/>
  <c r="I22" i="91"/>
  <c r="B10" i="84"/>
  <c r="B28" i="84" s="1"/>
  <c r="B13" i="84"/>
  <c r="B31" i="84" s="1"/>
  <c r="B8" i="84"/>
  <c r="B26" i="84" s="1"/>
  <c r="K11" i="91"/>
  <c r="K14" i="91"/>
  <c r="K24" i="91"/>
  <c r="K16" i="91"/>
  <c r="K19" i="91"/>
  <c r="E11" i="84" l="1"/>
  <c r="E29" i="84" s="1"/>
  <c r="E16" i="84"/>
  <c r="E34" i="84" s="1"/>
  <c r="E14" i="84"/>
  <c r="E32" i="84" s="1"/>
  <c r="E19" i="84"/>
  <c r="E37" i="84" s="1"/>
  <c r="I19" i="91"/>
  <c r="I16" i="91"/>
  <c r="I11" i="91"/>
  <c r="I14" i="91"/>
  <c r="I24" i="91"/>
  <c r="B11" i="84"/>
  <c r="B29" i="84" s="1"/>
  <c r="B19" i="84"/>
  <c r="B37" i="84" s="1"/>
  <c r="B14" i="84"/>
  <c r="B32" i="84" s="1"/>
  <c r="B16" i="84"/>
  <c r="B34" i="84" s="1"/>
  <c r="K20" i="91"/>
  <c r="K17" i="91"/>
  <c r="K26" i="91"/>
  <c r="E17" i="84" l="1"/>
  <c r="E35" i="84" s="1"/>
  <c r="E20" i="84"/>
  <c r="E38" i="84" s="1"/>
  <c r="I17" i="91"/>
  <c r="I26" i="91"/>
  <c r="I20" i="91"/>
  <c r="B17" i="84"/>
  <c r="B35" i="84" s="1"/>
  <c r="B20" i="84"/>
  <c r="B38" i="84" s="1"/>
  <c r="K28" i="91"/>
  <c r="I28" i="91" l="1"/>
  <c r="U7" i="79" l="1"/>
  <c r="U7" i="80"/>
  <c r="U24" i="80" l="1"/>
  <c r="U24" i="79"/>
  <c r="U13" i="80"/>
  <c r="U13" i="79"/>
  <c r="U22" i="79"/>
  <c r="U22" i="80"/>
  <c r="U8" i="80"/>
  <c r="U8" i="79"/>
  <c r="U10" i="80"/>
  <c r="U10" i="79"/>
  <c r="U16" i="80" l="1"/>
  <c r="U16" i="79"/>
  <c r="U14" i="79"/>
  <c r="U14" i="80"/>
  <c r="U11" i="80"/>
  <c r="U11" i="79"/>
  <c r="U19" i="79"/>
  <c r="U19" i="80"/>
  <c r="U20" i="80" l="1"/>
  <c r="U20" i="79"/>
  <c r="U17" i="80"/>
  <c r="U17" i="79"/>
  <c r="C10" i="91" l="1"/>
  <c r="H8" i="91"/>
  <c r="B10" i="91"/>
  <c r="C22" i="91"/>
  <c r="H10" i="91"/>
  <c r="B8" i="91"/>
  <c r="E13" i="91"/>
  <c r="H22" i="91"/>
  <c r="E22" i="91"/>
  <c r="C8" i="91"/>
  <c r="B22" i="91"/>
  <c r="C13" i="91"/>
  <c r="H13" i="91"/>
  <c r="B13" i="91"/>
  <c r="E10" i="91"/>
  <c r="E8" i="91"/>
  <c r="E16" i="91" l="1"/>
  <c r="C24" i="91"/>
  <c r="E19" i="91"/>
  <c r="E14" i="91"/>
  <c r="B24" i="91"/>
  <c r="C16" i="91"/>
  <c r="H16" i="91"/>
  <c r="B14" i="91"/>
  <c r="C11" i="91"/>
  <c r="B11" i="91"/>
  <c r="H11" i="91"/>
  <c r="B16" i="91"/>
  <c r="C19" i="91"/>
  <c r="H19" i="91"/>
  <c r="C14" i="91"/>
  <c r="E24" i="91"/>
  <c r="B19" i="91"/>
  <c r="E11" i="91"/>
  <c r="H24" i="91"/>
  <c r="H14" i="91"/>
  <c r="H20" i="91" l="1"/>
  <c r="B17" i="91"/>
  <c r="H26" i="91"/>
  <c r="B26" i="91"/>
  <c r="C20" i="91"/>
  <c r="E20" i="91"/>
  <c r="C17" i="91"/>
  <c r="E17" i="91"/>
  <c r="C26" i="91"/>
  <c r="H17" i="91"/>
  <c r="E26" i="91"/>
  <c r="B20" i="91"/>
  <c r="E28" i="91" l="1"/>
  <c r="B28" i="91"/>
  <c r="H28" i="91"/>
  <c r="C28" i="91"/>
  <c r="B14" i="90" l="1"/>
  <c r="B14" i="100"/>
  <c r="B41" i="100" s="1"/>
  <c r="B14" i="97"/>
  <c r="B41" i="97" s="1"/>
  <c r="B14" i="102"/>
  <c r="B41" i="102" s="1"/>
  <c r="B14" i="98"/>
  <c r="B41" i="98" s="1"/>
  <c r="B14" i="93"/>
  <c r="B11" i="90"/>
  <c r="B11" i="100"/>
  <c r="B38" i="100" s="1"/>
  <c r="B11" i="97"/>
  <c r="B38" i="97" s="1"/>
  <c r="B11" i="102"/>
  <c r="B38" i="102" s="1"/>
  <c r="B11" i="98"/>
  <c r="B38" i="98" s="1"/>
  <c r="B11" i="93"/>
  <c r="B23" i="90"/>
  <c r="B23" i="100"/>
  <c r="B50" i="100" s="1"/>
  <c r="B23" i="97"/>
  <c r="B50" i="97" s="1"/>
  <c r="B23" i="102"/>
  <c r="B50" i="102" s="1"/>
  <c r="B23" i="98"/>
  <c r="B50" i="98" s="1"/>
  <c r="B23" i="93"/>
  <c r="B9" i="90"/>
  <c r="B9" i="100"/>
  <c r="B36" i="100" s="1"/>
  <c r="B9" i="97"/>
  <c r="B36" i="97" s="1"/>
  <c r="B9" i="102"/>
  <c r="B36" i="102" s="1"/>
  <c r="B9" i="98"/>
  <c r="B36" i="98" s="1"/>
  <c r="B9" i="93"/>
  <c r="B8" i="121"/>
  <c r="B20" i="121"/>
  <c r="B11" i="121"/>
  <c r="B6" i="121"/>
  <c r="B25" i="90" l="1"/>
  <c r="B25" i="100"/>
  <c r="B52" i="100" s="1"/>
  <c r="B25" i="97"/>
  <c r="B52" i="97" s="1"/>
  <c r="B25" i="102"/>
  <c r="B52" i="102" s="1"/>
  <c r="B25" i="98"/>
  <c r="B52" i="98" s="1"/>
  <c r="B25" i="93"/>
  <c r="B12" i="90"/>
  <c r="B12" i="100"/>
  <c r="B39" i="100" s="1"/>
  <c r="B12" i="97"/>
  <c r="B39" i="97" s="1"/>
  <c r="B12" i="102"/>
  <c r="B39" i="102" s="1"/>
  <c r="B12" i="98"/>
  <c r="B39" i="98" s="1"/>
  <c r="B12" i="93"/>
  <c r="B15" i="90"/>
  <c r="B15" i="100"/>
  <c r="B42" i="100" s="1"/>
  <c r="B15" i="97"/>
  <c r="B42" i="97" s="1"/>
  <c r="B15" i="102"/>
  <c r="B42" i="102" s="1"/>
  <c r="B15" i="98"/>
  <c r="B42" i="98" s="1"/>
  <c r="B15" i="93"/>
  <c r="B20" i="90"/>
  <c r="B20" i="100"/>
  <c r="B47" i="100" s="1"/>
  <c r="B20" i="97"/>
  <c r="B47" i="97" s="1"/>
  <c r="B20" i="102"/>
  <c r="B47" i="102" s="1"/>
  <c r="B20" i="98"/>
  <c r="B47" i="98" s="1"/>
  <c r="B20" i="93"/>
  <c r="B17" i="90"/>
  <c r="B17" i="100"/>
  <c r="B44" i="100" s="1"/>
  <c r="B17" i="97"/>
  <c r="B44" i="97" s="1"/>
  <c r="B17" i="102"/>
  <c r="B44" i="102" s="1"/>
  <c r="B17" i="98"/>
  <c r="B44" i="98" s="1"/>
  <c r="B17" i="93"/>
  <c r="B17" i="121"/>
  <c r="B12" i="121"/>
  <c r="B22" i="121"/>
  <c r="B11" i="123"/>
  <c r="B11" i="122"/>
  <c r="B37" i="122" s="1"/>
  <c r="B37" i="121"/>
  <c r="B20" i="123"/>
  <c r="B20" i="122"/>
  <c r="B46" i="122" s="1"/>
  <c r="B46" i="121"/>
  <c r="B9" i="121"/>
  <c r="B14" i="121"/>
  <c r="B6" i="122"/>
  <c r="B32" i="122" s="1"/>
  <c r="B32" i="121"/>
  <c r="B6" i="123"/>
  <c r="B8" i="123"/>
  <c r="B8" i="122"/>
  <c r="B34" i="122" s="1"/>
  <c r="B34" i="121"/>
  <c r="B27" i="90" l="1"/>
  <c r="B27" i="100"/>
  <c r="B54" i="100" s="1"/>
  <c r="B27" i="97"/>
  <c r="B54" i="97" s="1"/>
  <c r="B27" i="102"/>
  <c r="B54" i="102" s="1"/>
  <c r="B27" i="98"/>
  <c r="B54" i="98" s="1"/>
  <c r="B27" i="93"/>
  <c r="B21" i="90"/>
  <c r="B21" i="100"/>
  <c r="B48" i="100" s="1"/>
  <c r="B21" i="97"/>
  <c r="B48" i="97" s="1"/>
  <c r="B21" i="102"/>
  <c r="B48" i="102" s="1"/>
  <c r="B21" i="98"/>
  <c r="B48" i="98" s="1"/>
  <c r="B21" i="93"/>
  <c r="B18" i="90"/>
  <c r="B18" i="100"/>
  <c r="B45" i="100" s="1"/>
  <c r="B18" i="97"/>
  <c r="B45" i="97" s="1"/>
  <c r="B18" i="102"/>
  <c r="B45" i="102" s="1"/>
  <c r="B18" i="98"/>
  <c r="B45" i="98" s="1"/>
  <c r="B18" i="93"/>
  <c r="B14" i="123"/>
  <c r="B14" i="122"/>
  <c r="B40" i="122" s="1"/>
  <c r="B40" i="121"/>
  <c r="B9" i="123"/>
  <c r="B9" i="122"/>
  <c r="B35" i="122" s="1"/>
  <c r="B35" i="121"/>
  <c r="B12" i="122"/>
  <c r="B38" i="122" s="1"/>
  <c r="B38" i="121"/>
  <c r="B12" i="123"/>
  <c r="B15" i="121"/>
  <c r="B24" i="121"/>
  <c r="B18" i="121"/>
  <c r="B22" i="123"/>
  <c r="B22" i="122"/>
  <c r="B48" i="122" s="1"/>
  <c r="B48" i="121"/>
  <c r="B17" i="123"/>
  <c r="B17" i="122"/>
  <c r="B43" i="122" s="1"/>
  <c r="B43" i="121"/>
  <c r="B29" i="90" l="1"/>
  <c r="B29" i="100"/>
  <c r="B56" i="100" s="1"/>
  <c r="B29" i="97"/>
  <c r="B56" i="97" s="1"/>
  <c r="B29" i="102"/>
  <c r="B56" i="102" s="1"/>
  <c r="B29" i="98"/>
  <c r="B56" i="98" s="1"/>
  <c r="B29" i="93"/>
  <c r="B24" i="123"/>
  <c r="B24" i="122"/>
  <c r="B50" i="122" s="1"/>
  <c r="B50" i="121"/>
  <c r="B26" i="121"/>
  <c r="B18" i="122"/>
  <c r="B44" i="122" s="1"/>
  <c r="B44" i="121"/>
  <c r="B18" i="123"/>
  <c r="B15" i="123"/>
  <c r="B15" i="122"/>
  <c r="B41" i="122" s="1"/>
  <c r="B41" i="121"/>
  <c r="B8" i="104"/>
  <c r="B8" i="105"/>
  <c r="B35" i="105" s="1"/>
  <c r="B26" i="122" l="1"/>
  <c r="B52" i="122" s="1"/>
  <c r="B52" i="121"/>
  <c r="B26" i="123"/>
  <c r="B23" i="104"/>
  <c r="B23" i="105"/>
  <c r="B50" i="105" s="1"/>
  <c r="B14" i="105"/>
  <c r="B41" i="105" s="1"/>
  <c r="B14" i="104"/>
  <c r="B11" i="105"/>
  <c r="B38" i="105" s="1"/>
  <c r="B11" i="104"/>
  <c r="B9" i="105"/>
  <c r="B36" i="105" s="1"/>
  <c r="B9" i="104"/>
  <c r="B20" i="105" l="1"/>
  <c r="B47" i="105" s="1"/>
  <c r="B20" i="104"/>
  <c r="B12" i="104"/>
  <c r="B12" i="105"/>
  <c r="B39" i="105" s="1"/>
  <c r="B17" i="105"/>
  <c r="B44" i="105" s="1"/>
  <c r="B17" i="104"/>
  <c r="B15" i="105"/>
  <c r="B42" i="105" s="1"/>
  <c r="B15" i="104"/>
  <c r="B25" i="105"/>
  <c r="B52" i="105" s="1"/>
  <c r="B25" i="104"/>
  <c r="B18" i="104" l="1"/>
  <c r="B18" i="105"/>
  <c r="B45" i="105" s="1"/>
  <c r="B21" i="105"/>
  <c r="B48" i="105" s="1"/>
  <c r="B21" i="104"/>
  <c r="B27" i="105"/>
  <c r="B54" i="105" s="1"/>
  <c r="B27" i="104"/>
  <c r="B29" i="105" l="1"/>
  <c r="B56" i="105" s="1"/>
  <c r="B29" i="104"/>
  <c r="D8" i="76" l="1"/>
  <c r="F6" i="76"/>
  <c r="D11" i="76"/>
  <c r="F20" i="76"/>
  <c r="D20" i="76"/>
  <c r="F11" i="76"/>
  <c r="F8" i="76"/>
  <c r="D6" i="76"/>
  <c r="F9" i="76" l="1"/>
  <c r="D22" i="76"/>
  <c r="D14" i="76"/>
  <c r="D6" i="113"/>
  <c r="D6" i="112"/>
  <c r="D32" i="112" s="1"/>
  <c r="D32" i="76"/>
  <c r="F17" i="76"/>
  <c r="F34" i="76"/>
  <c r="F8" i="112"/>
  <c r="F34" i="112" s="1"/>
  <c r="F8" i="113"/>
  <c r="F37" i="76"/>
  <c r="F11" i="113"/>
  <c r="F11" i="112"/>
  <c r="F37" i="112" s="1"/>
  <c r="D20" i="113"/>
  <c r="D20" i="112"/>
  <c r="D46" i="112" s="1"/>
  <c r="D46" i="76"/>
  <c r="F32" i="76"/>
  <c r="F6" i="112"/>
  <c r="F32" i="112" s="1"/>
  <c r="F6" i="113"/>
  <c r="D8" i="113"/>
  <c r="D8" i="112"/>
  <c r="D34" i="112" s="1"/>
  <c r="D34" i="76"/>
  <c r="F22" i="76"/>
  <c r="D9" i="76"/>
  <c r="D12" i="76"/>
  <c r="F14" i="76"/>
  <c r="D11" i="113"/>
  <c r="D11" i="112"/>
  <c r="D37" i="112" s="1"/>
  <c r="D37" i="76"/>
  <c r="D17" i="76"/>
  <c r="F12" i="76"/>
  <c r="F46" i="76"/>
  <c r="F20" i="112"/>
  <c r="F46" i="112" s="1"/>
  <c r="F20" i="113"/>
  <c r="F18" i="76" l="1"/>
  <c r="F15" i="76"/>
  <c r="F24" i="76"/>
  <c r="D15" i="76"/>
  <c r="F38" i="76"/>
  <c r="F12" i="112"/>
  <c r="F38" i="112" s="1"/>
  <c r="F12" i="113"/>
  <c r="F43" i="76"/>
  <c r="F17" i="113"/>
  <c r="F17" i="112"/>
  <c r="F43" i="112" s="1"/>
  <c r="F35" i="76"/>
  <c r="F9" i="113"/>
  <c r="F9" i="112"/>
  <c r="F35" i="112" s="1"/>
  <c r="F40" i="76"/>
  <c r="F14" i="112"/>
  <c r="F40" i="112" s="1"/>
  <c r="F14" i="113"/>
  <c r="D12" i="113"/>
  <c r="D12" i="112"/>
  <c r="D38" i="112" s="1"/>
  <c r="D38" i="76"/>
  <c r="D9" i="113"/>
  <c r="D9" i="112"/>
  <c r="D35" i="112" s="1"/>
  <c r="D35" i="76"/>
  <c r="D18" i="76"/>
  <c r="D24" i="76"/>
  <c r="F48" i="76"/>
  <c r="F22" i="113"/>
  <c r="F22" i="112"/>
  <c r="F48" i="112" s="1"/>
  <c r="D22" i="113"/>
  <c r="D22" i="112"/>
  <c r="D48" i="112" s="1"/>
  <c r="D48" i="76"/>
  <c r="D17" i="113"/>
  <c r="D17" i="112"/>
  <c r="D43" i="112" s="1"/>
  <c r="D43" i="76"/>
  <c r="D14" i="113"/>
  <c r="D14" i="112"/>
  <c r="D40" i="112" s="1"/>
  <c r="D40" i="76"/>
  <c r="F26" i="76" l="1"/>
  <c r="D24" i="113"/>
  <c r="D24" i="112"/>
  <c r="D50" i="112" s="1"/>
  <c r="D50" i="76"/>
  <c r="D15" i="113"/>
  <c r="D15" i="112"/>
  <c r="D41" i="112" s="1"/>
  <c r="D41" i="76"/>
  <c r="F41" i="76"/>
  <c r="F15" i="113"/>
  <c r="F15" i="112"/>
  <c r="F41" i="112" s="1"/>
  <c r="F44" i="76"/>
  <c r="F18" i="112"/>
  <c r="F44" i="112" s="1"/>
  <c r="F18" i="113"/>
  <c r="D26" i="76"/>
  <c r="D18" i="113"/>
  <c r="D18" i="112"/>
  <c r="D44" i="112" s="1"/>
  <c r="D44" i="76"/>
  <c r="F50" i="76"/>
  <c r="F24" i="113"/>
  <c r="F24" i="112"/>
  <c r="F50" i="112" s="1"/>
  <c r="F52" i="76" l="1"/>
  <c r="F26" i="112"/>
  <c r="F52" i="112" s="1"/>
  <c r="F26" i="113"/>
  <c r="D26" i="113"/>
  <c r="D26" i="112"/>
  <c r="D52" i="112" s="1"/>
  <c r="D52" i="76"/>
  <c r="B8" i="140" l="1"/>
  <c r="B35" i="140" s="1"/>
  <c r="B8" i="127"/>
  <c r="B11" i="140" l="1"/>
  <c r="B38" i="140" s="1"/>
  <c r="B14" i="140"/>
  <c r="B41" i="140" s="1"/>
  <c r="B9" i="140"/>
  <c r="B36" i="140" s="1"/>
  <c r="B9" i="127"/>
  <c r="B11" i="127"/>
  <c r="B14" i="127"/>
  <c r="B27" i="140" l="1"/>
  <c r="B54" i="140" s="1"/>
  <c r="B15" i="140"/>
  <c r="B42" i="140" s="1"/>
  <c r="B25" i="140"/>
  <c r="B52" i="140" s="1"/>
  <c r="B29" i="140"/>
  <c r="B56" i="140" s="1"/>
  <c r="B20" i="140"/>
  <c r="B47" i="140" s="1"/>
  <c r="B12" i="140"/>
  <c r="B39" i="140" s="1"/>
  <c r="B23" i="140"/>
  <c r="B50" i="140" s="1"/>
  <c r="B17" i="140"/>
  <c r="B44" i="140" s="1"/>
  <c r="B15" i="127"/>
  <c r="B25" i="127"/>
  <c r="B29" i="127"/>
  <c r="B27" i="127"/>
  <c r="B20" i="127"/>
  <c r="B12" i="127"/>
  <c r="B23" i="127"/>
  <c r="B17" i="127"/>
  <c r="B18" i="140" l="1"/>
  <c r="B45" i="140" s="1"/>
  <c r="B21" i="140"/>
  <c r="B48" i="140" s="1"/>
  <c r="B21" i="127"/>
  <c r="B18" i="127"/>
</calcChain>
</file>

<file path=xl/sharedStrings.xml><?xml version="1.0" encoding="utf-8"?>
<sst xmlns="http://schemas.openxmlformats.org/spreadsheetml/2006/main" count="3428" uniqueCount="425">
  <si>
    <t>Риксос Красная Поляна Сочи</t>
  </si>
  <si>
    <t>Горки Отель (бывш. Солис Сочи Отель)</t>
  </si>
  <si>
    <t>Завтрак Солис</t>
  </si>
  <si>
    <t>Делюкс Кинг (вид на внутренний двор)</t>
  </si>
  <si>
    <t>Делюкс Твин (вид на внутренний двор)</t>
  </si>
  <si>
    <t>Делюкс Кинг (вид на горы)</t>
  </si>
  <si>
    <t>Делюкс Твин (вид на горы)</t>
  </si>
  <si>
    <t>Люкс Солис</t>
  </si>
  <si>
    <t>Без питания</t>
  </si>
  <si>
    <t>28.03.2017-16.09.2017</t>
  </si>
  <si>
    <t>1+1 (0-14)</t>
  </si>
  <si>
    <t>2+1(0-5)</t>
  </si>
  <si>
    <t>Горки Отель и Сьюит (бывш. Солис Сочи и Сьюитс Отель)</t>
  </si>
  <si>
    <t>Супериор Кинг</t>
  </si>
  <si>
    <t>Супериор Твин</t>
  </si>
  <si>
    <t>Люкс</t>
  </si>
  <si>
    <t>Улучшенный Люкс</t>
  </si>
  <si>
    <t>Долина 960 Отель</t>
  </si>
  <si>
    <t>Премиум Кинг</t>
  </si>
  <si>
    <t>Премиум Твин</t>
  </si>
  <si>
    <t>Эксклюзивный Кинг</t>
  </si>
  <si>
    <t>Горки Отель и Сьюит (бывш. Солис Сочи Сьюитс Отель )</t>
  </si>
  <si>
    <t>Красная Поляна Люкс</t>
  </si>
  <si>
    <t>Виста Кинг</t>
  </si>
  <si>
    <t>Панорама Люкс</t>
  </si>
  <si>
    <t>Долина Люкс</t>
  </si>
  <si>
    <t>2 + 2 (0-6)(7-14)</t>
  </si>
  <si>
    <t>30.03.2017-16.09.2017</t>
  </si>
  <si>
    <t>2 + 2 (0-6)</t>
  </si>
  <si>
    <t>30.03.2017-01.05.2017</t>
  </si>
  <si>
    <t>2 + 1 (7-14)</t>
  </si>
  <si>
    <t>08.06.2017-11.06.2017</t>
  </si>
  <si>
    <t>24.07.2017-07.08.2017</t>
  </si>
  <si>
    <t>20.08.2017-29.08.2017</t>
  </si>
  <si>
    <t>1+1 (0-6)</t>
  </si>
  <si>
    <t>1+1 (7-14)</t>
  </si>
  <si>
    <t>1+2 (0-6)(7-14)</t>
  </si>
  <si>
    <t>2+2 (0-6)</t>
  </si>
  <si>
    <t>2+1 (7-14)</t>
  </si>
  <si>
    <t>BB</t>
  </si>
  <si>
    <t>2+1(0-6)</t>
  </si>
  <si>
    <t>2+1(7-14)</t>
  </si>
  <si>
    <t>1+2 (7-14)</t>
  </si>
  <si>
    <t>2+2 (0-6)(7-14)</t>
  </si>
  <si>
    <t>2+2(7-14)</t>
  </si>
  <si>
    <t>22.07.2017-26.07.2017
02.08.2017
25.08.2017-28.08.2017</t>
  </si>
  <si>
    <t>08.07.2017-12.07.2017
16.07.2017-18.07.2017
27.07.2017-01.08.2017
03.08.2017-08.08.2017
19.08.2017-24.08.2017
29.08.2017-30.08.2017</t>
  </si>
  <si>
    <t>03.05.2017-07.07.2017
13.07.2017-15.07.2017
19.07.2017-21.07.2017
09.08.2017-18.08.2017
31.08.2017-16.09.2017</t>
  </si>
  <si>
    <t>20.05.2017-31.05.2017</t>
  </si>
  <si>
    <t>Люкс  с одной спальней</t>
  </si>
  <si>
    <t>06.03.2020-08.03.2020</t>
  </si>
  <si>
    <t>Дуплекс</t>
  </si>
  <si>
    <t>01.03.2020-05.03.2020</t>
  </si>
  <si>
    <t>от 1 до 6</t>
  </si>
  <si>
    <t>Период действия тарифа – до 31.03.2020</t>
  </si>
  <si>
    <t>Стоимость указана без скипасса.</t>
  </si>
  <si>
    <t>к тарифу обязательно прибавляется ски-пасс на взрослых в номере -  1500 р на каждый день с человека</t>
  </si>
  <si>
    <t>детский приобретается на ресепшн</t>
  </si>
  <si>
    <t>Условия отмены:</t>
  </si>
  <si>
    <t>08.01.2020 – 31.03.2020 – аннуляция без штрафа за 30 дней, менее 30 – штраф 100%</t>
  </si>
  <si>
    <t>Min stay – 2 nights</t>
  </si>
  <si>
    <t>Оплата до наступления аннуляции.</t>
  </si>
  <si>
    <t xml:space="preserve">Выдача ски-пассов на стойке регистрации в отеле при заселении. Возврат денежных средств за неиспользованные ски-пассы не производится. </t>
  </si>
  <si>
    <t xml:space="preserve">от 1 до 6 </t>
  </si>
  <si>
    <t>от 1 до 4</t>
  </si>
  <si>
    <t>NETTO RATES</t>
  </si>
  <si>
    <t>OPEN RATES</t>
  </si>
  <si>
    <t xml:space="preserve">Улучшенный люкс с одной спальней и гостиной     </t>
  </si>
  <si>
    <t>Мовенпик Красная Поляна (бывш. Горки Сьютс)</t>
  </si>
  <si>
    <t>NETTO RATES -20%</t>
  </si>
  <si>
    <t>Супериор кинг /Супериор твин</t>
  </si>
  <si>
    <t xml:space="preserve">OPEN RATES </t>
  </si>
  <si>
    <t xml:space="preserve">Дюплекс с двумя спальнями  </t>
  </si>
  <si>
    <t>Пентхаус с тремя спальнями</t>
  </si>
  <si>
    <t>01.04.2020-30.04.2020</t>
  </si>
  <si>
    <t>Супериор Кинг/Супериор Твин</t>
  </si>
  <si>
    <t>09.03.2020-10.03.2020</t>
  </si>
  <si>
    <t>12.03.2020-14.03.2020</t>
  </si>
  <si>
    <t>15.03.2020-20.03.2020</t>
  </si>
  <si>
    <t>21.03.2020-24.03.2020</t>
  </si>
  <si>
    <t>25.03.2020-31.03.2020</t>
  </si>
  <si>
    <t>Период проживания: 01.04.2020 – 30.04.2020</t>
  </si>
  <si>
    <t>Условия оплаты: согласно условиям в контракте</t>
  </si>
  <si>
    <t>Цены указаны в рублях и включают НДС (20%)</t>
  </si>
  <si>
    <t>Минимальный срок проживания: нет</t>
  </si>
  <si>
    <t>Политика отмены: бесплатная отмена бронирования возможна за 7 дней до заезда. В случае отмены бронирования позднее этого срока взимается оплата за одну ночь пребывания.</t>
  </si>
  <si>
    <t>Предложение ограничено и не комбинируется с другими действующими акциями отеля.</t>
  </si>
  <si>
    <t xml:space="preserve">Минимальный срок проживания: 2 ночи </t>
  </si>
  <si>
    <t>Тариф нетто включает:</t>
  </si>
  <si>
    <t>• завтрак по системе "Шведский стол"</t>
  </si>
  <si>
    <t>• обед и ужин по детокс меню</t>
  </si>
  <si>
    <t>• *1 дневной скипасс на все канатные дороги курорта</t>
  </si>
  <si>
    <t>• купонная книга на бесплатные активности и скидки в СПА центры курорта</t>
  </si>
  <si>
    <t>• ежедневные занятия йогой</t>
  </si>
  <si>
    <t>• подъем на канатной дороге до уровня 960м</t>
  </si>
  <si>
    <t>Курорт «Красная Поляна» оставляет за собой право изменять услуги и тарифы в составе пакета. Курорт «Красная Поляна» оставляет за собой приостановить данное предложение.</t>
  </si>
  <si>
    <t>*К тарифам на все отели обязательно необходимо добавлять стоимость прогулочного ски-пасса единоразово:</t>
  </si>
  <si>
    <t>- 700 рублей взрослый ски-пасс</t>
  </si>
  <si>
    <t>- 400 рублей детский ски-пасс (c 7 – 12 лет)</t>
  </si>
  <si>
    <t>- бесплатно до 6 лет</t>
  </si>
  <si>
    <t>Даты бронирования: 27.02.2020 - 15.04.2020</t>
  </si>
  <si>
    <t>• Бесплатное размещение 2 детей до 12 лет, включая завтрак и посещение СПА</t>
  </si>
  <si>
    <t>• Завтрак "Шведский стол"</t>
  </si>
  <si>
    <t>• Посещение СПА комплекса отеля</t>
  </si>
  <si>
    <t>• Бесплатный WI-FI в номере</t>
  </si>
  <si>
    <t>• Подъем на канатной дороге до уровня +960м</t>
  </si>
  <si>
    <r>
      <rPr>
        <b/>
        <sz val="11"/>
        <color indexed="8"/>
        <rFont val="Calibri"/>
        <family val="2"/>
        <charset val="204"/>
      </rPr>
      <t>Дополнительные услуги пакетного предложения (предоставляются по купонной книжке) *:</t>
    </r>
    <r>
      <rPr>
        <sz val="10"/>
        <rFont val="Arial Cyr"/>
        <charset val="204"/>
      </rPr>
      <t xml:space="preserve">
★ *Прогулочный билет "Панорама Красной Поляны" (действует для всех гостей, проживающих в номере)
★ Прокат городского велосипеда в главном прокате курорта на 1 час (действует однократно для одного взрослого и одного ребенка до 12 лет включительно)
★ Посещение аттракциона «Колесо Времени» (действует однократно для всех гостей, проживающих в номере, при единовременном посещении)
★ Посещение Детского развлекательного центра Страна Медведия в течение 1 часа до 14.00 (действует на ребенка от 3 до 14 лет включительно)
★ Один круг на аттракционе "Богатырские гонки" (действует на 1 человека от 110 см.)
★ 3 игры в игровых автоматах центра развлечений "Хали-Гали"
★ Посещение музея современного творчества "Олгиз"
★ Бесплатная видеосъемка при прохождении комнаты страха "Амбулатория"
★ Скидка 50% на посещение Хаски-центра для одного взрослого
★ Посещение Парка приключений Wonder Land со скидкой 30%
★ Скидку 20% на прокат электротранспорта на выбор
★ Скидку 10% на полет на параплане и на фото- и видеосъемку в подарок
★ Скидку 50% на аренду боулинг-дорожек центра развлечений "Хали-Гали"
★ Скидку 200 р на входные билеты в аквапарк Mountain Beach
★ Скидку 20% на любой киносеанс в кинотеатре "Старсинема"
★ Скидку 50% на билет в комнату страха "Амбулатория"
★ Скидку 500 р в магазине натуральной косметики LiA craft cosmetics
★ Скидку 50% на 1 час посещения центра развлечений "Хали-Гали"
★ Скидку 30% на творческий мастер-класс арт-студии "Белый Лис"
★ Скидку 100 р на услуги семейного салона красоты Family Beauty Club
★ Скидку 10% на любые покупки в художественно-музыкальном салоне "ОЛГИЗ"
★ Скидку 25% на VIP-прокат горных лыж и сноубордов в тест-центре "Антимузей друзей"
★ Скидку 15% на один сеанс игры в Anvio VR Arena
★ Скидку 20% на весь ассортимент фирменного магазина Курорта Красная Поляна
★ Обучение лучной стрельбе и 5 бесплатных дополнительных выстрелов из лука (Поляна 960)
★ Прокат беговела 1 час
★ Посещение хаски-центра (действует на 1 ребенка до 10 лет в сопровождении взрослого.)
* Купонная книжка выдается при заселении и предоставляется на номер. Купоны действуют
однократно. Условия предоставления дополнительных услуг прописаны в купонной книжке. Курорт
«Красная Поляна» оставляет за собой право изменять услуги в составе пакета. Тарифы
предоставлены со скидкой 15% от лучшей цены дня, возможно изменения тарифов.</t>
    </r>
  </si>
  <si>
    <t>*К тарифам на все отели необходимо добавлять стоимость прогулочного ски-пасса единоразово:</t>
  </si>
  <si>
    <t>• посещение СПА центра</t>
  </si>
  <si>
    <t>Период проживания: 20.03.2020 по 16.04.2020</t>
  </si>
  <si>
    <t>01.04.2020-16.04.2020</t>
  </si>
  <si>
    <t>Дети 0-5 – бесплатно без предоставления места /или с предоставлением  десткой кроватки (в любой категории номера)</t>
  </si>
  <si>
    <t>Делюкс Кинг/Делюкс Твин</t>
  </si>
  <si>
    <t>Премиум Кинг/Твин</t>
  </si>
  <si>
    <t>Люкс Джуниор</t>
  </si>
  <si>
    <t>от 1 до 2</t>
  </si>
  <si>
    <t>Представительский Люкс</t>
  </si>
  <si>
    <t>Президентский Люкс</t>
  </si>
  <si>
    <t>Королевский Люкс</t>
  </si>
  <si>
    <t>FB</t>
  </si>
  <si>
    <t xml:space="preserve">Дети 6-11 – 2520 рублей </t>
  </si>
  <si>
    <t xml:space="preserve">Взрослые – 4800 рублей </t>
  </si>
  <si>
    <t>Премиум Кинг, Твин/ Premium King, Twin</t>
  </si>
  <si>
    <t>Люкс Джуниор/ Junior Suite</t>
  </si>
  <si>
    <t>Представительский Люкс/ Executive Suites</t>
  </si>
  <si>
    <t>Президентский Люкс/ Presidential Suite</t>
  </si>
  <si>
    <t>Королевский Люкс/ Royal Suite</t>
  </si>
  <si>
    <t>Риксос Красная Поляна Сочи/ Rixos Krasnaya Polyana Sochi 5*</t>
  </si>
  <si>
    <t>Тариф "C завтраками"/ "Bed and breakfast" rates</t>
  </si>
  <si>
    <t>C завтраками/ Bed and breakfast</t>
  </si>
  <si>
    <t>В стоимость включено/ Rates include:</t>
  </si>
  <si>
    <t>Условия аннуляции/ Cancellation policy:</t>
  </si>
  <si>
    <t>Открытые тарифы/ Open rates</t>
  </si>
  <si>
    <t>Условия/ Conditions:</t>
  </si>
  <si>
    <t xml:space="preserve">Пакет "Оздоровление в горах с Rixos Krasnaya Polyana Sochi " Расширенная программа </t>
  </si>
  <si>
    <t xml:space="preserve">Пакет "Оздоровление в горах с Rixos Krasnaya Polyana Sochi " Базовая программа </t>
  </si>
  <si>
    <t>Предложение включает:
проживание в номере выбранной категории;
великолепный завтрак в ресторане SPARХ;
базовая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</si>
  <si>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Предложение включает:
проживание в номере выбранной категории;
великолепный завтрак в ресторане SPARХ;
расширенная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</si>
  <si>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 xml:space="preserve">Супериор Кинг, Твин с видом на город/ Superior King, Twin city view </t>
  </si>
  <si>
    <t xml:space="preserve">Делюкс Кинг, Твин с видом на город/ Deluxe King, Twin city view </t>
  </si>
  <si>
    <t>Супериор Кинг, Твин с видом на горы/ Superior King, Twin mountain view</t>
  </si>
  <si>
    <t xml:space="preserve">Делюкс Кинг, Твин с видом на горы/ Deluxe King, Twin mountain view </t>
  </si>
  <si>
    <t xml:space="preserve">Базовая программа </t>
  </si>
  <si>
    <t xml:space="preserve">Расширенная программа </t>
  </si>
  <si>
    <t>Калькуляция тарифа: 
К одноместному размещению открытых тарифов BB (1 вкладка) добавляется программа оздоровления - 3400 в сутки.
К двухместному размещению открытых тарифов BB (1 вкладка) добавляется программа оздоровления - 6800 в сутки.</t>
  </si>
  <si>
    <t>Калькуляция тарифа: 
К одноместному размещению открытых тарифов BB (1 вкладка) добавляется программа оздоровления - 7100 в сутки.
К двухместному размещению открытых тарифов BB (1 вкладка) добавляется программа оздоровления - 14200 в сутки.</t>
  </si>
  <si>
    <t>великолепный завтрак по системе "Шведский стол"</t>
  </si>
  <si>
    <t>купонную книгу на бесплатные активности курорта и скидки в СПА центры</t>
  </si>
  <si>
    <t>посещение СПА комплекса отеля (необходима предварительная запись)</t>
  </si>
  <si>
    <t>подъем на канатной дороге до уровня 960м</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</si>
  <si>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</si>
  <si>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</si>
  <si>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Тариф не облагается НДС.</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</si>
  <si>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</si>
  <si>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</si>
  <si>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</si>
  <si>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</si>
  <si>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</si>
  <si>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</si>
  <si>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</si>
  <si>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</si>
  <si>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</si>
  <si>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</si>
  <si>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</si>
  <si>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</si>
  <si>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</si>
  <si>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</si>
  <si>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</si>
  <si>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</si>
  <si>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</si>
  <si>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</si>
  <si>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</si>
  <si>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</si>
  <si>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</si>
  <si>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</si>
  <si>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</si>
  <si>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</si>
  <si>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</si>
  <si>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</si>
  <si>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</si>
  <si>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</si>
  <si>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</si>
  <si>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</si>
  <si>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</si>
  <si>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28.09.2021 - 30.03.2022</t>
    </r>
    <r>
      <rPr>
        <sz val="9"/>
        <rFont val="Times New Roman"/>
        <family val="1"/>
        <charset val="204"/>
      </rPr>
      <t xml:space="preserve">/ Period of sales: </t>
    </r>
    <r>
      <rPr>
        <b/>
        <sz val="9"/>
        <rFont val="Times New Roman"/>
        <family val="1"/>
        <charset val="204"/>
      </rPr>
      <t xml:space="preserve"> 28.09.2021 - 30.03.2022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</si>
  <si>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17.12.2021 - 31.03.2022</t>
    </r>
    <r>
      <rPr>
        <sz val="9"/>
        <rFont val="Times New Roman"/>
        <family val="1"/>
        <charset val="204"/>
      </rPr>
      <t xml:space="preserve">​/ Period of stay: </t>
    </r>
    <r>
      <rPr>
        <b/>
        <sz val="9"/>
        <rFont val="Times New Roman"/>
        <family val="1"/>
        <charset val="204"/>
      </rPr>
      <t>17.12.2021 - 31.03.2022</t>
    </r>
  </si>
  <si>
    <t>Тарифы на дополнительные ски-пассы (для доп. мест)/ Rates for additional ski passes (for extra beds):</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</si>
  <si>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</si>
  <si>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</si>
  <si>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r>
      <rPr>
        <b/>
        <sz val="9"/>
        <color theme="1"/>
        <rFont val="Times New Roman"/>
        <family val="1"/>
        <charset val="204"/>
      </rPr>
      <t>10.01.2022-31.03.2022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10.01.2022-31.03.2022 - 1800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</si>
  <si>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На период </t>
    </r>
    <r>
      <rPr>
        <b/>
        <sz val="9"/>
        <color rgb="FFFF0000"/>
        <rFont val="Times New Roman"/>
        <family val="1"/>
        <charset val="204"/>
      </rPr>
      <t>30.12.2021-08.01.2022</t>
    </r>
    <r>
      <rPr>
        <sz val="9"/>
        <color rgb="FFFF0000"/>
        <rFont val="Times New Roman"/>
        <family val="1"/>
        <charset val="204"/>
      </rPr>
      <t xml:space="preserve">, включительно, -  бесплатная отмена бронирования за </t>
    </r>
    <r>
      <rPr>
        <b/>
        <sz val="9"/>
        <color rgb="FFFF0000"/>
        <rFont val="Times New Roman"/>
        <family val="1"/>
        <charset val="204"/>
      </rPr>
      <t>60</t>
    </r>
    <r>
      <rPr>
        <sz val="9"/>
        <color rgb="FFFF0000"/>
        <rFont val="Times New Roman"/>
        <family val="1"/>
        <charset val="204"/>
      </rPr>
      <t xml:space="preserve">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color rgb="FFFF0000"/>
        <rFont val="Times New Roman"/>
        <family val="1"/>
        <charset val="204"/>
      </rPr>
      <t>30.12.2021-08.01.2022,</t>
    </r>
    <r>
      <rPr>
        <sz val="9"/>
        <color rgb="FFFF0000"/>
        <rFont val="Times New Roman"/>
        <family val="1"/>
        <charset val="204"/>
      </rPr>
      <t xml:space="preserve"> inclusive, - free cancellation </t>
    </r>
    <r>
      <rPr>
        <b/>
        <sz val="9"/>
        <color rgb="FFFF0000"/>
        <rFont val="Times New Roman"/>
        <family val="1"/>
        <charset val="204"/>
      </rPr>
      <t>60</t>
    </r>
    <r>
      <rPr>
        <sz val="9"/>
        <color rgb="FFFF0000"/>
        <rFont val="Times New Roman"/>
        <family val="1"/>
        <charset val="204"/>
      </rPr>
      <t xml:space="preserve"> days before arrival. Reservation must be 100% prepaid by the Customer. Cancellation after the specified time - a penalty - 100% of the cost of the reservation</t>
    </r>
    <r>
      <rPr>
        <sz val="9"/>
        <color indexed="8"/>
        <rFont val="Times New Roman"/>
        <family val="1"/>
        <charset val="204"/>
      </rPr>
      <t>.</t>
    </r>
    <r>
      <rPr>
        <sz val="9"/>
        <color indexed="10"/>
        <rFont val="Times New Roman"/>
        <family val="1"/>
        <charset val="204"/>
      </rPr>
      <t xml:space="preserve">
</t>
    </r>
  </si>
  <si>
    <t xml:space="preserve">"Отдыхай и катай" </t>
  </si>
  <si>
    <t>Тариф включает ски-пассы только на взрослых гостей на основных местах. Стоимость ски-пассов на детей просим сразу добавлять в заявку.</t>
  </si>
  <si>
    <t>30.12.2020-05.01.2021</t>
  </si>
  <si>
    <t>06.01.2021-07.01.2021</t>
  </si>
  <si>
    <t>08.01.2021-09.01.2021</t>
  </si>
  <si>
    <t>11.01.2021-14.01.2021</t>
  </si>
  <si>
    <t>15.01.2021-16.01.2021</t>
  </si>
  <si>
    <t>17.01.2021-20.01.2021</t>
  </si>
  <si>
    <t>21.01.2021-23.01.2021</t>
  </si>
  <si>
    <t>24.01.2021-27.01.2021</t>
  </si>
  <si>
    <t>28.01.2021-30.01.2021</t>
  </si>
  <si>
    <t>31.01.2021-03.02.2021</t>
  </si>
  <si>
    <t>05.02.2021-06.02.2021</t>
  </si>
  <si>
    <t>07.02.2021-10.02.2021</t>
  </si>
  <si>
    <t>12.02.2021-13.02.2021</t>
  </si>
  <si>
    <t>14.02.2021-16.02.2021</t>
  </si>
  <si>
    <t>17.02.2021-18.02.2021</t>
  </si>
  <si>
    <t>19.02.2021-23.02.2021</t>
  </si>
  <si>
    <t>24.02.2021-25.02.2021</t>
  </si>
  <si>
    <t>26.02.2021-27.02.2021</t>
  </si>
  <si>
    <t>28.02.2021-04.03.2021</t>
  </si>
  <si>
    <t>05.03.2021-08.03.2021</t>
  </si>
  <si>
    <t>09.03.2021-13.03.2021</t>
  </si>
  <si>
    <t>14.03.2021-18.03.2021</t>
  </si>
  <si>
    <t>19.03.2021-20.03.2021</t>
  </si>
  <si>
    <t>21.03.2021-25.03.2021</t>
  </si>
  <si>
    <t>26.03.2021-27.03.2021</t>
  </si>
  <si>
    <t>28.03.2021-03.04.2021</t>
  </si>
  <si>
    <t>04.04.2021-08.04.2021</t>
  </si>
  <si>
    <t>09.04.2021-10.04.2021</t>
  </si>
  <si>
    <t>11.04.2021-28.04.2021</t>
  </si>
  <si>
    <t>29.04.2021-30.04.2021</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</si>
  <si>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</si>
  <si>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</si>
  <si>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Тариф "Раннее бронирование" на базе завтраков/ "Early booking" rates (BB) </t>
  </si>
  <si>
    <r>
      <rPr>
        <b/>
        <sz val="9"/>
        <color theme="1"/>
        <rFont val="Times New Roman"/>
        <family val="1"/>
        <charset val="204"/>
      </rPr>
      <t>Мин срок бронирования до заезда:</t>
    </r>
    <r>
      <rPr>
        <sz val="9"/>
        <color rgb="FFFF0000"/>
        <rFont val="Times New Roman"/>
        <family val="1"/>
        <charset val="204"/>
      </rPr>
      <t xml:space="preserve"> 03 дня/ Min. Booking period before arrival: 03 days.</t>
    </r>
  </si>
  <si>
    <t>Специальный тариф "Осенние каникулы" / The Special offer "Autumn holidays"</t>
  </si>
  <si>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</si>
  <si>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</si>
  <si>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 xml:space="preserve">бесплатно* /  </t>
    </r>
    <r>
      <rPr>
        <sz val="10"/>
        <rFont val="Times New Roman"/>
        <family val="1"/>
        <charset val="204"/>
      </rPr>
      <t>The special offer "Autumn holidays" includes free of charge (for hotel guests):</t>
    </r>
  </si>
  <si>
    <t>великолепный завтрак по системе "Шведский стол" / Buffet breakfast</t>
  </si>
  <si>
    <t xml:space="preserve">купонную книгу на бесплатные активности курорта и скидки в СПА центры / Coupon book includes free activities at Krasnaya Polyana Resort and discounts at SPA centres. </t>
  </si>
  <si>
    <t>Пользование СПА центром «Риксос Роял Спа» / "RIXOS Royal Spa" (для несовершеннолетних детей доступ в сопровождении взрослых);</t>
  </si>
  <si>
    <t>Подъем до уровня +960 м./ Free of charge access to a cable car "Krasnaya Polyana" К-1  (Polyana 540 - Polyana 960);</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</si>
  <si>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 The wellness program is provided for adults only. The list of therapeutic and recreational services, their number and duration are determined strictly by the individual prescription of the doctor. Procedures can be replaced with similar ones in therapeutic action or canceled if contraindications or the presence of individual intolerance are detected.
Тариф не облагается НДС. / Excluded VAT</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</si>
  <si>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</si>
  <si>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Специальный тариф "Зарядись энергий гор Активный пакет" / Special offer "Energize the Mountains Active"</t>
  </si>
  <si>
    <t>Пользование СПА центром «Риксос Роял Спа»(для несовершеннолетних детей доступ в сопровождении взрослых); / "RIXOS Royal Spa" for minors, access accompanied by adults);</t>
  </si>
  <si>
    <r>
      <t>В предложение </t>
    </r>
    <r>
      <rPr>
        <b/>
        <sz val="8"/>
        <color indexed="8"/>
        <rFont val="Verdana"/>
        <family val="2"/>
        <charset val="204"/>
      </rPr>
      <t>«Зарядись энергией гор - Активный»</t>
    </r>
    <r>
      <rPr>
        <sz val="8"/>
        <color indexed="8"/>
        <rFont val="Verdana"/>
        <family val="2"/>
        <charset val="204"/>
      </rPr>
      <t>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(для проживающих гостей в отеле)  / The special offer "Energize the Mountains -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</si>
  <si>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</si>
  <si>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</si>
  <si>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</si>
  <si>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</si>
  <si>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</si>
  <si>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</si>
  <si>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</si>
  <si>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3.Поход с гидом Бюро приключений 100К (действует на всех гостей) / Нiking along the eco-trails with a guide (valid for all guests);</t>
  </si>
  <si>
    <t>5. Прокат скейтборда или роликов на 1 час в Академии райдеров (действует на всех гостей) / Skateboard or rollerblading for 1 hour at the Rider Academy(valid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</si>
  <si>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</si>
  <si>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</si>
  <si>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</si>
  <si>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</si>
  <si>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rPr>
        <sz val="9"/>
        <color rgb="FFFF0000"/>
        <rFont val="Times New Roman"/>
        <family val="1"/>
        <charset val="204"/>
      </rPr>
      <t xml:space="preserve">Минимальный период проживания - 5 ночей.
</t>
    </r>
    <r>
      <rPr>
        <sz val="9"/>
        <rFont val="Times New Roman"/>
        <family val="1"/>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
В период с 23.09 по 26.09.22 включительно отмена бронирования без штрафа может быть произведена за 5 суток до заезда. В случае поздней отмены или незаезда - применяются 100% штраф за все номеро-ночи.  During 23.09-26.09.22 included free cancelation is minimum 5 days before arrival. In case of cancelation, shortening of nights and date changes 100% penalty is applied. </t>
    </r>
    <r>
      <rPr>
        <sz val="9"/>
        <color indexed="8"/>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</si>
  <si>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</si>
  <si>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</si>
  <si>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</si>
  <si>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</si>
  <si>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</si>
  <si>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</si>
  <si>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</si>
  <si>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</si>
  <si>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</si>
  <si>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</si>
  <si>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</si>
  <si>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</si>
  <si>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</si>
  <si>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</si>
  <si>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</si>
  <si>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</si>
  <si>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4 ночи по цене 3 </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</si>
  <si>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</si>
  <si>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Открытый тариф "Зарядись Энергией Гор"</t>
  </si>
  <si>
    <t>Трансфер на пляж Имеретинский</t>
  </si>
  <si>
    <r>
      <rPr>
        <sz val="9"/>
        <color theme="1"/>
        <rFont val="Times New Roman"/>
        <family val="1"/>
      </rPr>
      <t>Период бронирования</t>
    </r>
    <r>
      <rPr>
        <b/>
        <sz val="9"/>
        <color theme="1"/>
        <rFont val="Times New Roman"/>
        <family val="1"/>
        <charset val="204"/>
      </rPr>
      <t xml:space="preserve">: 04.03.2022 - 29.06.2022 /  </t>
    </r>
    <r>
      <rPr>
        <sz val="9"/>
        <color theme="1"/>
        <rFont val="Times New Roman"/>
        <family val="1"/>
      </rPr>
      <t>Period of sales</t>
    </r>
    <r>
      <rPr>
        <b/>
        <sz val="9"/>
        <color theme="1"/>
        <rFont val="Times New Roman"/>
        <family val="1"/>
        <charset val="204"/>
      </rPr>
      <t>: 04.03.2022 - 29.06.2022</t>
    </r>
  </si>
  <si>
    <r>
      <t xml:space="preserve">Период проживания: </t>
    </r>
    <r>
      <rPr>
        <b/>
        <sz val="9"/>
        <rFont val="Times New Roman"/>
        <family val="1"/>
        <charset val="204"/>
      </rPr>
      <t xml:space="preserve">с 04.03.2022 - 30.06.2022 </t>
    </r>
    <r>
      <rPr>
        <sz val="9"/>
        <rFont val="Times New Roman"/>
        <family val="1"/>
        <charset val="204"/>
      </rPr>
      <t xml:space="preserve">/ Period of stay: </t>
    </r>
    <r>
      <rPr>
        <b/>
        <sz val="9"/>
        <rFont val="Times New Roman"/>
        <family val="1"/>
        <charset val="204"/>
      </rPr>
      <t>04.03.2022 - 30.06.2022</t>
    </r>
  </si>
  <si>
    <r>
      <rPr>
        <b/>
        <sz val="9"/>
        <color theme="1"/>
        <rFont val="Times New Roman"/>
        <family val="1"/>
        <charset val="204"/>
      </rPr>
      <t>Мин срок бронирования до заезда:</t>
    </r>
    <r>
      <rPr>
        <sz val="9"/>
        <color rgb="FFFF0000"/>
        <rFont val="Times New Roman"/>
        <family val="1"/>
        <charset val="204"/>
      </rPr>
      <t xml:space="preserve"> </t>
    </r>
    <r>
      <rPr>
        <b/>
        <sz val="9"/>
        <color theme="1"/>
        <rFont val="Times New Roman"/>
        <family val="1"/>
      </rPr>
      <t>14</t>
    </r>
    <r>
      <rPr>
        <sz val="9"/>
        <rFont val="Times New Roman"/>
        <family val="1"/>
      </rPr>
      <t xml:space="preserve"> дня/ Min. Booking period before arrival: </t>
    </r>
    <r>
      <rPr>
        <b/>
        <sz val="9"/>
        <rFont val="Times New Roman"/>
        <family val="1"/>
      </rPr>
      <t>14</t>
    </r>
    <r>
      <rPr>
        <sz val="9"/>
        <rFont val="Times New Roman"/>
        <family val="1"/>
      </rPr>
      <t xml:space="preserve"> days.</t>
    </r>
  </si>
  <si>
    <t>данным цветом выделены изменения стоимости номеров, ввиду высокого сезона, прошу проверить.</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</si>
  <si>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</si>
  <si>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</si>
  <si>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</si>
  <si>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</si>
  <si>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</si>
  <si>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</si>
  <si>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Один маршрут веревочного парка на выбор (действует на 1 маршрут для каждого гостя в номере) / One rope park route to choose from (valid for 1 route for each guest in the room)</t>
  </si>
  <si>
    <t>6. Мастер-класс по катанию на роликах в Академии райдеров (действует на 1 занятие для всех гостей, проживающих в номере) / Master Class in Roller Skating at Rider Academy (valid for 1 session for all guests staying in the room)</t>
  </si>
  <si>
    <t>7. Байк-пасс для тестового спуска на горном велосипеде (действует для всех гостей в номере старше 14 лет) / Bike-pass for mountain bike test descent (valid for all guests in the room over 14 years old)</t>
  </si>
  <si>
    <t>8. Открытка-сувенир для отправки с вершины Чёрная Пирамида (предоставляется 1 открытка на номер) / Postcard-souvenir for sending from the summit of the Black Pyramid (1 postcard per number is provided)</t>
  </si>
  <si>
    <t>9.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</si>
  <si>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10. Стикерпак с талисманом курорта Серной Полей (предоставляется один стикерпак на номер) / Sticker pack with the Sulphur Fields resort mascot (one sticker pack per room is provided)
</t>
  </si>
  <si>
    <t xml:space="preserve">11.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</si>
  <si>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</si>
  <si>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(ages</t>
    </r>
    <r>
      <rPr>
        <b/>
        <sz val="11"/>
        <color theme="1"/>
        <rFont val="Calibri"/>
        <family val="2"/>
      </rPr>
      <t xml:space="preserve"> from 12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Please, add the cost of ski-passes for all  adults to the application immediately.</t>
    </r>
  </si>
  <si>
    <t>Условия / Conditions: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</si>
  <si>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</si>
  <si>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</si>
  <si>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</si>
  <si>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Нетто тарифы/ Net rates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</si>
  <si>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</si>
  <si>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</si>
  <si>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</si>
  <si>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</si>
  <si>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</si>
  <si>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</si>
  <si>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</si>
  <si>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</si>
  <si>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</si>
  <si>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</si>
  <si>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</si>
  <si>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11 лет включительно, включая завтрак и доп.место /  Free accommodation for 2 children under 11 years old inclusive, including breakfast and extra bed.</t>
  </si>
  <si>
    <t xml:space="preserve">NETTO  RATES </t>
  </si>
  <si>
    <r>
      <t>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t>
    </r>
    <r>
      <rPr>
        <b/>
        <sz val="11"/>
        <color theme="1"/>
        <rFont val="Calibri"/>
        <family val="2"/>
      </rPr>
      <t>from 12 y.o</t>
    </r>
    <r>
      <rPr>
        <sz val="11"/>
        <color theme="1"/>
        <rFont val="Calibri"/>
        <family val="2"/>
      </rPr>
      <t>.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 xml:space="preserve">ages </t>
    </r>
    <r>
      <rPr>
        <b/>
        <sz val="11"/>
        <color theme="1"/>
        <rFont val="Calibri"/>
        <family val="2"/>
      </rPr>
      <t>from</t>
    </r>
    <r>
      <rPr>
        <sz val="11"/>
        <color theme="1"/>
        <rFont val="Calibri"/>
        <family val="2"/>
      </rPr>
      <t xml:space="preserve"> </t>
    </r>
    <r>
      <rPr>
        <b/>
        <sz val="11"/>
        <color theme="1"/>
        <rFont val="Calibri"/>
        <family val="2"/>
      </rPr>
      <t>12 y.o.</t>
    </r>
    <r>
      <rPr>
        <sz val="11"/>
        <color theme="1"/>
        <rFont val="Calibri"/>
        <family val="2"/>
      </rPr>
      <t xml:space="preserve">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t>
    </r>
    <r>
      <rPr>
        <sz val="11"/>
        <color theme="1"/>
        <rFont val="Calibri"/>
        <family val="2"/>
      </rPr>
      <t>and up</t>
    </r>
    <r>
      <rPr>
        <sz val="11"/>
        <color theme="1"/>
        <rFont val="Calibri"/>
        <family val="2"/>
        <charset val="204"/>
      </rPr>
      <t>). Please, add the cost of ski-passes for all aduts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</si>
  <si>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</si>
  <si>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</si>
  <si>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</si>
  <si>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</si>
  <si>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</si>
  <si>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</si>
  <si>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</si>
  <si>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</si>
  <si>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</si>
  <si>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</si>
  <si>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</si>
  <si>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</si>
  <si>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</si>
  <si>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в том числе НДС, предусмотренный НК РФ</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</si>
  <si>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</si>
  <si>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</si>
  <si>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t>Специальный тариф "4=3"</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</si>
  <si>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</si>
  <si>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</si>
  <si>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</si>
  <si>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Ограничения / Restrictions </t>
  </si>
  <si>
    <t>Тариф доступен до 29.12.2023</t>
  </si>
  <si>
    <t>Специальный тариф "Осенние каникулы" / Special offer "Autumn holidays"</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</si>
  <si>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</si>
  <si>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Завтрак/ Breakfast;</t>
  </si>
  <si>
    <t>Бесплатный беспроводной интернет на всей территории отеля/ Wi-Fi;</t>
  </si>
  <si>
    <t>Чай/кофе, вода в номера/tea and coffee in the room;</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</si>
  <si>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</si>
  <si>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</si>
  <si>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</si>
  <si>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t>Бесплатное размещение 2 детей возрастом до 11 лет, включая завтрак и доп.место /  Free accommodation for 2 children under 11 years old, including breakfast and extra bed.</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</si>
  <si>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12</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</si>
  <si>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</si>
  <si>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</si>
  <si>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</si>
  <si>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</si>
  <si>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</si>
  <si>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</si>
  <si>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Размещение на основных местах</t>
  </si>
  <si>
    <t>ски-пасс 1 гость (стоимость за сутки)</t>
  </si>
  <si>
    <t>ски-пасс 2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</si>
  <si>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</si>
  <si>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</si>
  <si>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</si>
  <si>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</si>
  <si>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</si>
  <si>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</si>
  <si>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</si>
  <si>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rPr>
        <b/>
        <sz val="9"/>
        <color theme="1"/>
        <rFont val="Times New Roman"/>
        <family val="1"/>
        <charset val="204"/>
      </rPr>
      <t>Мин срок бронирования до заезда:</t>
    </r>
    <r>
      <rPr>
        <sz val="9"/>
        <color rgb="FFFF0000"/>
        <rFont val="Times New Roman"/>
        <family val="1"/>
        <charset val="204"/>
      </rPr>
      <t xml:space="preserve"> 14 дней/ Min. </t>
    </r>
    <r>
      <rPr>
        <sz val="9"/>
        <rFont val="Times New Roman"/>
        <family val="1"/>
      </rPr>
      <t>Booking period before arrival:</t>
    </r>
    <r>
      <rPr>
        <sz val="9"/>
        <color rgb="FFFF0000"/>
        <rFont val="Times New Roman"/>
        <family val="1"/>
        <charset val="204"/>
      </rPr>
      <t xml:space="preserve"> 14 days.</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</si>
  <si>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01.12.2023-27.12.2023,</t>
    </r>
    <r>
      <rPr>
        <b/>
        <sz val="9"/>
        <rFont val="Times New Roman"/>
        <family val="1"/>
        <charset val="204"/>
      </rPr>
      <t xml:space="preserve"> включительно, 09.01.2024-31.03.2024                                                                                                                             </t>
    </r>
    <r>
      <rPr>
        <sz val="9"/>
        <color theme="1"/>
        <rFont val="Times New Roman"/>
        <family val="1"/>
      </rPr>
      <t>/ Period of stay</t>
    </r>
    <r>
      <rPr>
        <b/>
        <sz val="9"/>
        <color theme="1"/>
        <rFont val="Times New Roman"/>
        <family val="1"/>
      </rPr>
      <t>: 01.12.2023-27.12.2023,  inclusively</t>
    </r>
    <r>
      <rPr>
        <b/>
        <sz val="9"/>
        <rFont val="Times New Roman"/>
        <family val="1"/>
      </rPr>
      <t>, 09.01.2024-31.03.2024</t>
    </r>
  </si>
  <si>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12/01/2023 -  01/09/2024 - 01/31/2024 and 03/11/2024 - 03/31/2024- 2700 rubles, 02/01/2024 - 03/10/2024 - 3500 rubles. When placing additional guests, also for each day of stay, ski passes for each guest are added to the application price 01/09/2024 - 01/31/2024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</si>
  <si>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</si>
  <si>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rPr>
      <t>31.01.2024</t>
    </r>
    <r>
      <rPr>
        <b/>
        <sz val="9"/>
        <rFont val="Times New Roman"/>
        <family val="1"/>
        <charset val="204"/>
      </rPr>
      <t>-30.03.2024</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</si>
  <si>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t>
    </r>
    <r>
      <rPr>
        <b/>
        <sz val="9"/>
        <rFont val="Times New Roman"/>
        <family val="1"/>
        <charset val="204"/>
      </rPr>
      <t>31.01.2024-31.03.2024</t>
    </r>
    <r>
      <rPr>
        <sz val="9"/>
        <color theme="1"/>
        <rFont val="Times New Roman"/>
        <family val="1"/>
      </rPr>
      <t>/ Period of stay</t>
    </r>
    <r>
      <rPr>
        <b/>
        <sz val="9"/>
        <color theme="1"/>
        <rFont val="Times New Roman"/>
        <family val="1"/>
      </rPr>
      <t>: 31.01.2024-31.03.2024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</si>
  <si>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31.01.2024-31.01.2024- 2700</t>
    </r>
    <r>
      <rPr>
        <sz val="9"/>
        <color theme="1"/>
        <rFont val="Times New Roman"/>
        <family val="1"/>
        <charset val="204"/>
      </rPr>
      <t xml:space="preserve"> rubles - adult</t>
    </r>
    <r>
      <rPr>
        <b/>
        <sz val="9"/>
        <color theme="1"/>
        <rFont val="Times New Roman"/>
        <family val="1"/>
        <charset val="204"/>
      </rPr>
      <t/>
    </r>
  </si>
  <si>
    <t>Тариф "Базовый с  завтраком"/ "Bed and breakfast" rates</t>
  </si>
  <si>
    <t>Специальный тариф "Каникулы в горах" / Special offer "Mountain vacations"</t>
  </si>
  <si>
    <t>Тариф доступен c 01.04.2024 по 01.06.2024, 10.06.2024-30.09.2024</t>
  </si>
  <si>
    <t>Тариф  не доступен с 02.06.2024-09.06.2024</t>
  </si>
  <si>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</si>
  <si>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</si>
  <si>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</si>
  <si>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</si>
  <si>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</si>
  <si>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 Free of charge access to a cable car "Krasnaya Polyana" К-1  (Polyana 540 - Polyana 960);
Парковочное место на Поляне 960 /  Parking space at Polyana 960.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</si>
  <si>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</si>
  <si>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rPr>
        <sz val="9"/>
        <color theme="1"/>
        <rFont val="Times New Roman"/>
        <family val="1"/>
      </rPr>
      <t>Период бронирования</t>
    </r>
    <r>
      <rPr>
        <b/>
        <sz val="9"/>
        <color theme="1"/>
        <rFont val="Times New Roman"/>
        <family val="1"/>
        <charset val="204"/>
      </rPr>
      <t xml:space="preserve">: 24.07.2024-28.08.2024/  </t>
    </r>
    <r>
      <rPr>
        <sz val="9"/>
        <color theme="1"/>
        <rFont val="Times New Roman"/>
        <family val="1"/>
      </rPr>
      <t>Period of sales</t>
    </r>
    <r>
      <rPr>
        <b/>
        <sz val="9"/>
        <color theme="1"/>
        <rFont val="Times New Roman"/>
        <family val="1"/>
        <charset val="204"/>
      </rPr>
      <t>:  24.07.2024-28.08.2024</t>
    </r>
  </si>
  <si>
    <r>
      <t xml:space="preserve">Период проживания: </t>
    </r>
    <r>
      <rPr>
        <b/>
        <sz val="9"/>
        <color theme="1"/>
        <rFont val="Times New Roman"/>
        <family val="1"/>
      </rPr>
      <t>27.07.2024-31.08.2024</t>
    </r>
    <r>
      <rPr>
        <b/>
        <sz val="9"/>
        <color theme="1"/>
        <rFont val="Times New Roman"/>
        <family val="1"/>
        <charset val="204"/>
      </rPr>
      <t xml:space="preserve"> </t>
    </r>
    <r>
      <rPr>
        <sz val="9"/>
        <color theme="1"/>
        <rFont val="Times New Roman"/>
        <family val="1"/>
        <charset val="204"/>
      </rPr>
      <t xml:space="preserve">/ Period of stay: </t>
    </r>
    <r>
      <rPr>
        <b/>
        <sz val="9"/>
        <color theme="1"/>
        <rFont val="Times New Roman"/>
        <family val="1"/>
      </rPr>
      <t xml:space="preserve"> 27.07.2024-31.08.2024</t>
    </r>
    <r>
      <rPr>
        <sz val="9"/>
        <color theme="1"/>
        <rFont val="Times New Roman"/>
        <family val="1"/>
        <charset val="204"/>
      </rPr>
      <t xml:space="preserve"> </t>
    </r>
    <r>
      <rPr>
        <b/>
        <sz val="9"/>
        <color theme="1"/>
        <rFont val="Times New Roman"/>
        <family val="1"/>
        <charset val="204"/>
      </rPr>
      <t>*</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</si>
  <si>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charset val="204"/>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charset val="204"/>
      </rPr>
      <t>12</t>
    </r>
    <r>
      <rPr>
        <sz val="11"/>
        <color theme="1"/>
        <rFont val="Calibri"/>
        <family val="2"/>
      </rPr>
      <t xml:space="preserve"> 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charset val="204"/>
      </rPr>
      <t>12</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</si>
  <si>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</si>
  <si>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</si>
  <si>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</si>
  <si>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</si>
  <si>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</si>
  <si>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</si>
  <si>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</si>
  <si>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Специальный тариф "Каникулы в Риксос"/ "Holidays in Rixos " special rates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</si>
  <si>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</si>
  <si>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r>
      <rPr>
        <sz val="9"/>
        <color theme="1"/>
        <rFont val="Times New Roman"/>
        <family val="1"/>
      </rPr>
      <t>Период бронирования</t>
    </r>
    <r>
      <rPr>
        <b/>
        <sz val="9"/>
        <color theme="1"/>
        <rFont val="Times New Roman"/>
        <family val="1"/>
        <charset val="204"/>
      </rPr>
      <t xml:space="preserve">: 05.07.2024 - 25.12.2025/  </t>
    </r>
    <r>
      <rPr>
        <sz val="9"/>
        <color theme="1"/>
        <rFont val="Times New Roman"/>
        <family val="1"/>
      </rPr>
      <t>Period of sales</t>
    </r>
    <r>
      <rPr>
        <b/>
        <sz val="9"/>
        <color theme="1"/>
        <rFont val="Times New Roman"/>
        <family val="1"/>
        <charset val="204"/>
      </rPr>
      <t>: 05.07.2024 - 25.12.2025</t>
    </r>
  </si>
  <si>
    <r>
      <t xml:space="preserve">Период проживания: </t>
    </r>
    <r>
      <rPr>
        <b/>
        <sz val="9"/>
        <color theme="1"/>
        <rFont val="Times New Roman"/>
        <family val="1"/>
        <charset val="204"/>
      </rPr>
      <t>с 05.07.2024 - 25.12.2025</t>
    </r>
    <r>
      <rPr>
        <sz val="9"/>
        <color theme="1"/>
        <rFont val="Times New Roman"/>
        <family val="1"/>
        <charset val="204"/>
      </rPr>
      <t xml:space="preserve">/ Period of stay: </t>
    </r>
    <r>
      <rPr>
        <b/>
        <sz val="9"/>
        <color theme="1"/>
        <rFont val="Times New Roman"/>
        <family val="1"/>
      </rPr>
      <t>05.07.2024 - 25.12.2025</t>
    </r>
  </si>
  <si>
    <r>
      <t xml:space="preserve">Период проживания: </t>
    </r>
    <r>
      <rPr>
        <b/>
        <sz val="9"/>
        <color theme="1"/>
        <rFont val="Times New Roman"/>
        <family val="1"/>
        <charset val="204"/>
      </rPr>
      <t>с 05.07.2024 - 25.12.2025/</t>
    </r>
    <r>
      <rPr>
        <sz val="9"/>
        <color theme="1"/>
        <rFont val="Times New Roman"/>
        <family val="1"/>
        <charset val="204"/>
      </rPr>
      <t xml:space="preserve"> Period of stay: </t>
    </r>
    <r>
      <rPr>
        <b/>
        <sz val="9"/>
        <color theme="1"/>
        <rFont val="Times New Roman"/>
        <family val="1"/>
      </rPr>
      <t>05.07.2024 - 25.12.2025</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</si>
  <si>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</si>
  <si>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</si>
  <si>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 xml:space="preserve">Тариф закрыт в период: 29.12.2025-08.01.2026 включительно </t>
  </si>
  <si>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28.12.2025 - 3 - 13 дней / Booking period before arrival: from 13.08.2025 till 28.12.2025 - 03 - 13 days  //                                                                                                                                                                                                   с 09.01.2026 - 03 дня / Booking period before arrival: from 09.01.2026 - 03 days.</t>
    </r>
  </si>
  <si>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28.12.2025 - 14 дней и более / Booking period before arrival: from 13.08.2025 till 28.12.2025 - 14 days and more/                                                                                                                                                                                                   </t>
    </r>
  </si>
  <si>
    <t>Тариф доступен в период 13.08 - 28.12.2025 / / Rate is available from 13.08.2025 till 28.12.2025.</t>
  </si>
  <si>
    <t>Бесплатное размещение 2 детей возрастом до 11 лет включительно, включая завтрак и дополнительное место</t>
  </si>
  <si>
    <r>
      <t>Период продажи:</t>
    </r>
    <r>
      <rPr>
        <b/>
        <sz val="9"/>
        <rFont val="Times New Roman"/>
        <family val="1"/>
        <charset val="204"/>
      </rPr>
      <t xml:space="preserve"> 26.08.2025 - 29.09.2025</t>
    </r>
    <r>
      <rPr>
        <sz val="9"/>
        <rFont val="Times New Roman"/>
        <family val="1"/>
        <charset val="204"/>
      </rPr>
      <t xml:space="preserve">
Period of sales: </t>
    </r>
    <r>
      <rPr>
        <b/>
        <sz val="9"/>
        <rFont val="Times New Roman"/>
        <family val="1"/>
        <charset val="204"/>
      </rPr>
      <t xml:space="preserve"> 26.08.2025 - 29.09.2025</t>
    </r>
  </si>
  <si>
    <r>
      <t xml:space="preserve">Период проживания: </t>
    </r>
    <r>
      <rPr>
        <b/>
        <sz val="9"/>
        <rFont val="Times New Roman"/>
        <family val="1"/>
        <charset val="204"/>
      </rPr>
      <t xml:space="preserve"> 26.08.2025 - 30.09.2025
</t>
    </r>
    <r>
      <rPr>
        <sz val="9"/>
        <rFont val="Times New Roman"/>
        <family val="1"/>
        <charset val="204"/>
      </rPr>
      <t xml:space="preserve">Period of sales: </t>
    </r>
    <r>
      <rPr>
        <b/>
        <sz val="9"/>
        <rFont val="Times New Roman"/>
        <family val="1"/>
        <charset val="204"/>
      </rPr>
      <t>26.08.2025 - 30.09.2025</t>
    </r>
  </si>
  <si>
    <r>
      <t xml:space="preserve">Дополнительно ЕДИНОРАЗОВО в стоимость заявки добавляются прогулочные ски-пассы за каждого взрослого гостя (возраст от 12 лет), стоимость - </t>
    </r>
    <r>
      <rPr>
        <b/>
        <sz val="11"/>
        <color theme="1"/>
        <rFont val="Calibri"/>
        <family val="2"/>
        <charset val="204"/>
      </rPr>
      <t>20</t>
    </r>
    <r>
      <rPr>
        <b/>
        <sz val="11"/>
        <color theme="1"/>
        <rFont val="Calibri"/>
        <family val="2"/>
      </rPr>
      <t>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charset val="204"/>
      </rPr>
      <t>200</t>
    </r>
    <r>
      <rPr>
        <b/>
        <sz val="11"/>
        <color theme="1"/>
        <rFont val="Calibri"/>
        <family val="2"/>
      </rPr>
      <t>0</t>
    </r>
    <r>
      <rPr>
        <sz val="11"/>
        <color theme="1"/>
        <rFont val="Calibri"/>
        <family val="2"/>
        <charset val="204"/>
      </rPr>
      <t xml:space="preserve"> руб. (возраст от 12 лет). Стоимость прогулочных ски-пассов на всех взрослых просим сразу добавлять в заявку. / Extra pay  for ski-passes per every adult at once (ages from 12 y.o. and up). Cost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The cost of the ski-passes for each guest (at extra bed)  is also added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Please, add the cost of ski-passes for all adults to the application immediately.</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</si>
  <si>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</si>
  <si>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</si>
  <si>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</si>
  <si>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</si>
  <si>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</si>
  <si>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</si>
  <si>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- 28.11.2025 </t>
    </r>
    <r>
      <rPr>
        <sz val="9"/>
        <rFont val="Times New Roman"/>
        <family val="1"/>
        <charset val="204"/>
      </rPr>
      <t xml:space="preserve">/ Period of sales: </t>
    </r>
    <r>
      <rPr>
        <b/>
        <sz val="9"/>
        <rFont val="Times New Roman"/>
        <family val="1"/>
        <charset val="204"/>
      </rPr>
      <t>10.09.2025 - 28.11.2025</t>
    </r>
  </si>
  <si>
    <r>
      <t xml:space="preserve">Период проживания: </t>
    </r>
    <r>
      <rPr>
        <b/>
        <sz val="9"/>
        <rFont val="Times New Roman"/>
        <family val="1"/>
      </rPr>
      <t>01.10.2025</t>
    </r>
    <r>
      <rPr>
        <b/>
        <sz val="9"/>
        <rFont val="Times New Roman"/>
        <family val="1"/>
        <charset val="204"/>
      </rPr>
      <t xml:space="preserve"> - 30.11.2025 ​</t>
    </r>
    <r>
      <rPr>
        <sz val="9"/>
        <rFont val="Times New Roman"/>
        <family val="1"/>
        <charset val="204"/>
      </rPr>
      <t xml:space="preserve">/ Period of stay: </t>
    </r>
    <r>
      <rPr>
        <b/>
        <sz val="9"/>
        <rFont val="Times New Roman"/>
        <family val="1"/>
        <charset val="204"/>
      </rPr>
      <t>01.10.2025 - 30.11.2025</t>
    </r>
  </si>
  <si>
    <r>
      <rPr>
        <b/>
        <sz val="9"/>
        <color rgb="FF000000"/>
        <rFont val="Verdana"/>
        <family val="2"/>
        <charset val="204"/>
      </rPr>
      <t>Важно:</t>
    </r>
    <r>
      <rPr>
        <sz val="9"/>
        <color rgb="FF000000"/>
        <rFont val="Verdana"/>
        <family val="2"/>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</si>
  <si>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</si>
  <si>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t>Закрытые даты: / Closed dates: 24.10 - 08.11.2025</t>
  </si>
  <si>
    <r>
      <rPr>
        <sz val="9"/>
        <color theme="1"/>
        <rFont val="Times New Roman"/>
        <family val="1"/>
      </rPr>
      <t>Период бронирования</t>
    </r>
    <r>
      <rPr>
        <b/>
        <sz val="9"/>
        <color theme="1"/>
        <rFont val="Times New Roman"/>
        <family val="1"/>
        <charset val="204"/>
      </rPr>
      <t xml:space="preserve">: 20.06.2025-10.12.2025/  </t>
    </r>
    <r>
      <rPr>
        <sz val="9"/>
        <color theme="1"/>
        <rFont val="Times New Roman"/>
        <family val="1"/>
      </rPr>
      <t>Period of sales</t>
    </r>
    <r>
      <rPr>
        <b/>
        <sz val="9"/>
        <color theme="1"/>
        <rFont val="Times New Roman"/>
        <family val="1"/>
        <charset val="204"/>
      </rPr>
      <t>: 20.06.2025-10.12.2025</t>
    </r>
  </si>
  <si>
    <r>
      <t xml:space="preserve">Период проживания: </t>
    </r>
    <r>
      <rPr>
        <b/>
        <sz val="9"/>
        <color theme="1"/>
        <rFont val="Times New Roman"/>
        <family val="1"/>
        <charset val="204"/>
      </rPr>
      <t>28.06.2025-11.12.2025 включительно</t>
    </r>
    <r>
      <rPr>
        <sz val="9"/>
        <color theme="1"/>
        <rFont val="Times New Roman"/>
        <family val="1"/>
        <charset val="204"/>
      </rPr>
      <t xml:space="preserve">/ Period of stay: </t>
    </r>
    <r>
      <rPr>
        <b/>
        <sz val="9"/>
        <color theme="1"/>
        <rFont val="Times New Roman"/>
        <family val="1"/>
      </rPr>
      <t>28.06.2025-11.12.2025</t>
    </r>
  </si>
  <si>
    <r>
      <rPr>
        <b/>
        <sz val="9"/>
        <rFont val="Times New Roman"/>
        <family val="1"/>
        <charset val="204"/>
      </rPr>
      <t>Период продажи:</t>
    </r>
    <r>
      <rPr>
        <sz val="9"/>
        <rFont val="Times New Roman"/>
        <family val="1"/>
        <charset val="204"/>
      </rPr>
      <t xml:space="preserve"> </t>
    </r>
    <r>
      <rPr>
        <b/>
        <sz val="9"/>
        <rFont val="Times New Roman"/>
        <family val="1"/>
      </rPr>
      <t xml:space="preserve">31.10.2025 - 11.04.2026 </t>
    </r>
    <r>
      <rPr>
        <sz val="9"/>
        <rFont val="Times New Roman"/>
        <family val="1"/>
        <charset val="204"/>
      </rPr>
      <t xml:space="preserve">/ Period of sales: </t>
    </r>
    <r>
      <rPr>
        <b/>
        <sz val="9"/>
        <rFont val="Times New Roman"/>
        <family val="1"/>
        <charset val="204"/>
      </rPr>
      <t>31.10.2025 - 11.04.2026</t>
    </r>
  </si>
  <si>
    <r>
      <rPr>
        <b/>
        <sz val="9"/>
        <rFont val="Times New Roman"/>
        <family val="1"/>
        <charset val="204"/>
      </rPr>
      <t>Период проживан</t>
    </r>
    <r>
      <rPr>
        <b/>
        <sz val="9"/>
        <color theme="1"/>
        <rFont val="Times New Roman"/>
        <family val="1"/>
      </rPr>
      <t>ия: 12.12.2025 - 29.12.2025</t>
    </r>
    <r>
      <rPr>
        <b/>
        <sz val="9"/>
        <rFont val="Times New Roman"/>
        <family val="1"/>
        <charset val="204"/>
      </rPr>
      <t xml:space="preserve"> включительно, 09.01.2025 - 12.04.2026                                                                                                                        </t>
    </r>
    <r>
      <rPr>
        <sz val="9"/>
        <color theme="1"/>
        <rFont val="Times New Roman"/>
        <family val="1"/>
      </rPr>
      <t>/ Period of stay</t>
    </r>
    <r>
      <rPr>
        <b/>
        <sz val="9"/>
        <color theme="1"/>
        <rFont val="Times New Roman"/>
        <family val="1"/>
      </rPr>
      <t>: 12.12.2025 - 29.12.2025  inclusively</t>
    </r>
    <r>
      <rPr>
        <b/>
        <sz val="9"/>
        <rFont val="Times New Roman"/>
        <family val="1"/>
      </rPr>
      <t xml:space="preserve">, 09.01.2025 - 12.04.2026 </t>
    </r>
  </si>
  <si>
    <t>Закрытые даты: 30.12.2025 - 08.01.2026 / Closed dates: 30.12.2025 - 08.01.2026</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</si>
  <si>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12.12.2025 - 29.12.2025, 09.01.2025 - 12.04.2026 включительно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12.12.2025 - 29.12.2025, 09.01.2025 - 12.04.2026 включительно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</si>
  <si>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гостей; / Free of charge access to a cable car "Krasnaya Polyana" К-1  (Polyana 540 - Polyana 960);
Парковочное место на Поляне 960 /  Parking space at Polyana 960. </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</si>
  <si>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</si>
  <si>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
    </r>
    <r>
      <rPr>
        <sz val="9"/>
        <color indexed="8"/>
        <rFont val="Times New Roman"/>
        <family val="1"/>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</si>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</sst>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69"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b/>
      <sz val="8"/>
      <name val="Times New Roman"/>
      <family val="1"/>
      <charset val="204"/>
    </font>
    <font>
      <sz val="10"/>
      <name val="Times New Roman"/>
      <family val="1"/>
      <charset val="204"/>
    </font>
    <font>
      <b/>
      <sz val="9"/>
      <name val="Times New Roman"/>
      <family val="1"/>
      <charset val="204"/>
    </font>
    <font>
      <b/>
      <sz val="11"/>
      <color indexed="8"/>
      <name val="Calibri"/>
      <family val="2"/>
      <charset val="204"/>
    </font>
    <font>
      <sz val="8"/>
      <name val="Arial Cyr"/>
      <charset val="204"/>
    </font>
    <font>
      <sz val="10"/>
      <name val="Calibri"/>
      <family val="2"/>
      <charset val="204"/>
      <scheme val="minor"/>
    </font>
    <font>
      <sz val="9"/>
      <color theme="1"/>
      <name val="Times New Roman"/>
      <family val="1"/>
      <charset val="204"/>
    </font>
    <font>
      <sz val="10"/>
      <color theme="1"/>
      <name val="Calibri"/>
      <family val="2"/>
      <charset val="204"/>
      <scheme val="minor"/>
    </font>
    <font>
      <sz val="8"/>
      <name val="Calibri"/>
      <family val="2"/>
      <charset val="204"/>
      <scheme val="minor"/>
    </font>
    <font>
      <sz val="8"/>
      <color theme="1"/>
      <name val="Calibri"/>
      <family val="2"/>
      <charset val="204"/>
      <scheme val="minor"/>
    </font>
    <font>
      <sz val="8"/>
      <color theme="1"/>
      <name val="Times New Roman"/>
      <family val="1"/>
      <charset val="204"/>
    </font>
    <font>
      <b/>
      <sz val="8"/>
      <color rgb="FFFF0000"/>
      <name val="Times New Roman"/>
      <family val="1"/>
      <charset val="204"/>
    </font>
    <font>
      <sz val="8"/>
      <color rgb="FFFF0000"/>
      <name val="Calibri"/>
      <family val="2"/>
      <charset val="204"/>
      <scheme val="minor"/>
    </font>
    <font>
      <b/>
      <sz val="11"/>
      <color theme="1"/>
      <name val="Calibri"/>
      <family val="2"/>
      <charset val="204"/>
      <scheme val="minor"/>
    </font>
    <font>
      <b/>
      <sz val="9"/>
      <color theme="1"/>
      <name val="Times New Roman"/>
      <family val="1"/>
      <charset val="204"/>
    </font>
    <font>
      <sz val="9"/>
      <color indexed="8"/>
      <name val="Times New Roman"/>
      <family val="1"/>
      <charset val="204"/>
    </font>
    <font>
      <sz val="9"/>
      <color rgb="FFFF0000"/>
      <name val="Times New Roman"/>
      <family val="1"/>
      <charset val="204"/>
    </font>
    <font>
      <b/>
      <sz val="9"/>
      <color rgb="FFFF0000"/>
      <name val="Times New Roman"/>
      <family val="1"/>
      <charset val="204"/>
    </font>
    <font>
      <b/>
      <sz val="11"/>
      <name val="Times New Roman"/>
      <family val="1"/>
      <charset val="204"/>
    </font>
    <font>
      <b/>
      <sz val="11"/>
      <color rgb="FFFF0000"/>
      <name val="Times New Roman"/>
      <family val="1"/>
      <charset val="204"/>
    </font>
    <font>
      <b/>
      <sz val="13"/>
      <color rgb="FFFF0000"/>
      <name val="Times New Roman"/>
      <family val="1"/>
      <charset val="204"/>
    </font>
    <font>
      <sz val="8"/>
      <color rgb="FF000000"/>
      <name val="Verdana"/>
      <family val="2"/>
      <charset val="204"/>
    </font>
    <font>
      <b/>
      <sz val="8"/>
      <color rgb="FF000000"/>
      <name val="Verdana"/>
      <family val="2"/>
      <charset val="204"/>
    </font>
    <font>
      <sz val="11"/>
      <color theme="0"/>
      <name val="Calibri"/>
      <family val="2"/>
      <charset val="204"/>
    </font>
    <font>
      <sz val="10"/>
      <color theme="1"/>
      <name val="Times New Roman"/>
      <family val="1"/>
      <charset val="204"/>
    </font>
    <font>
      <b/>
      <sz val="10"/>
      <name val="Times New Roman"/>
      <family val="1"/>
      <charset val="204"/>
    </font>
    <font>
      <i/>
      <sz val="10"/>
      <name val="Times New Roman"/>
      <family val="1"/>
      <charset val="204"/>
    </font>
    <font>
      <sz val="8"/>
      <color indexed="8"/>
      <name val="Verdana"/>
      <family val="2"/>
      <charset val="204"/>
    </font>
    <font>
      <u/>
      <sz val="8"/>
      <color indexed="8"/>
      <name val="Verdana"/>
      <family val="2"/>
      <charset val="204"/>
    </font>
    <font>
      <i/>
      <sz val="8"/>
      <color indexed="8"/>
      <name val="Verdana"/>
      <family val="2"/>
      <charset val="204"/>
    </font>
    <font>
      <sz val="9"/>
      <name val="Arial Cyr"/>
      <charset val="204"/>
    </font>
    <font>
      <b/>
      <sz val="8"/>
      <color indexed="8"/>
      <name val="Verdana"/>
      <family val="2"/>
      <charset val="204"/>
    </font>
    <font>
      <b/>
      <i/>
      <sz val="8"/>
      <color indexed="8"/>
      <name val="Verdana"/>
      <family val="2"/>
      <charset val="204"/>
    </font>
    <font>
      <b/>
      <sz val="9"/>
      <color indexed="8"/>
      <name val="Times New Roman"/>
      <family val="1"/>
      <charset val="204"/>
    </font>
    <font>
      <sz val="9"/>
      <name val="Times New Roman"/>
      <family val="1"/>
    </font>
    <font>
      <b/>
      <i/>
      <sz val="9"/>
      <name val="Times New Roman"/>
      <family val="1"/>
      <charset val="204"/>
    </font>
    <font>
      <b/>
      <sz val="11"/>
      <color rgb="FFFF0000"/>
      <name val="Calibri"/>
      <family val="2"/>
      <charset val="204"/>
    </font>
    <font>
      <sz val="11"/>
      <color theme="1"/>
      <name val="Calibri"/>
      <family val="2"/>
      <charset val="204"/>
    </font>
    <font>
      <sz val="9"/>
      <color indexed="10"/>
      <name val="Times New Roman"/>
      <family val="1"/>
      <charset val="204"/>
    </font>
    <font>
      <sz val="12"/>
      <name val="Times New Roman"/>
      <family val="1"/>
      <charset val="204"/>
    </font>
    <font>
      <b/>
      <i/>
      <sz val="8"/>
      <color rgb="FF000000"/>
      <name val="Verdana"/>
      <family val="2"/>
      <charset val="204"/>
    </font>
    <font>
      <b/>
      <sz val="9"/>
      <name val="Times New Roman"/>
      <family val="1"/>
    </font>
    <font>
      <b/>
      <sz val="9"/>
      <color theme="1"/>
      <name val="Times New Roman"/>
      <family val="1"/>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b/>
      <sz val="9"/>
      <color rgb="FFFF0000"/>
      <name val="Times New Roman"/>
      <family val="1"/>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b/>
      <sz val="11"/>
      <color theme="1"/>
      <name val="Calibri"/>
      <family val="2"/>
      <charset val="204"/>
    </font>
    <font>
      <sz val="9"/>
      <color rgb="FF000000"/>
      <name val="Verdana"/>
      <family val="2"/>
      <charset val="204"/>
    </font>
    <font>
      <b/>
      <sz val="9"/>
      <color rgb="FF000000"/>
      <name val="Verdana"/>
      <family val="2"/>
      <charset val="204"/>
    </font>
    <font>
      <sz val="11"/>
      <color rgb="FFFF0000"/>
      <name val="Calibri"/>
      <family val="2"/>
      <charset val="204"/>
      <scheme val="minor"/>
    </font>
    <font>
      <sz val="10"/>
      <color rgb="FFFF0000"/>
      <name val="Arial Cyr"/>
      <charset val="204"/>
    </font>
    <font>
      <sz val="9"/>
      <color rgb="FFFF0000"/>
      <name val="Times New Roman"/>
      <family val="1"/>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FFCC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10">
    <xf numFmtId="0" fontId="0" fillId="0" borderId="0"/>
    <xf numFmtId="0" fontId="5" fillId="0" borderId="0"/>
    <xf numFmtId="0" fontId="5" fillId="0" borderId="0"/>
    <xf numFmtId="0" fontId="4" fillId="0" borderId="0"/>
    <xf numFmtId="0" fontId="3" fillId="0" borderId="0"/>
    <xf numFmtId="0" fontId="5" fillId="0" borderId="0"/>
    <xf numFmtId="0" fontId="2" fillId="0" borderId="0"/>
    <xf numFmtId="0" fontId="1" fillId="0" borderId="0"/>
    <xf numFmtId="0" fontId="1" fillId="0" borderId="0"/>
    <xf numFmtId="0" fontId="1" fillId="0" borderId="0"/>
  </cellStyleXfs>
  <cellXfs count="418">
    <xf numFmtId="0" fontId="0" fillId="0" borderId="0" xfId="0"/>
    <xf numFmtId="0" fontId="13" fillId="0" borderId="0" xfId="0" applyFont="1"/>
    <xf numFmtId="49" fontId="13" fillId="0" borderId="0" xfId="0" applyNumberFormat="1" applyFont="1" applyAlignment="1">
      <alignment horizontal="center"/>
    </xf>
    <xf numFmtId="0" fontId="13" fillId="0" borderId="1" xfId="0" applyFont="1" applyBorder="1"/>
    <xf numFmtId="0" fontId="13" fillId="0" borderId="0" xfId="0" applyFont="1" applyBorder="1"/>
    <xf numFmtId="0" fontId="13" fillId="0" borderId="0" xfId="0" applyFont="1" applyBorder="1" applyAlignment="1">
      <alignment horizontal="center" wrapText="1"/>
    </xf>
    <xf numFmtId="49" fontId="13" fillId="0" borderId="0" xfId="0" applyNumberFormat="1" applyFont="1" applyBorder="1" applyAlignment="1">
      <alignment horizontal="center"/>
    </xf>
    <xf numFmtId="0" fontId="13" fillId="2" borderId="1" xfId="0" applyFont="1" applyFill="1" applyBorder="1"/>
    <xf numFmtId="0" fontId="14" fillId="0" borderId="0" xfId="0" applyFont="1" applyFill="1" applyBorder="1" applyAlignment="1">
      <alignment vertical="center" wrapText="1"/>
    </xf>
    <xf numFmtId="0" fontId="6" fillId="0" borderId="0" xfId="0" applyFont="1"/>
    <xf numFmtId="0" fontId="6" fillId="0" borderId="0" xfId="0" applyFont="1" applyFill="1" applyBorder="1"/>
    <xf numFmtId="0" fontId="13" fillId="0" borderId="1" xfId="0" applyFont="1" applyFill="1" applyBorder="1"/>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0" xfId="0" applyFont="1" applyBorder="1" applyAlignment="1">
      <alignment vertical="center" wrapText="1"/>
    </xf>
    <xf numFmtId="14" fontId="15" fillId="0" borderId="1" xfId="0" applyNumberFormat="1" applyFont="1" applyBorder="1" applyAlignment="1">
      <alignment horizontal="center" vertical="center" wrapText="1"/>
    </xf>
    <xf numFmtId="0" fontId="13" fillId="0" borderId="1" xfId="1" applyFont="1" applyBorder="1" applyAlignment="1">
      <alignment horizontal="center" vertical="center" wrapText="1"/>
    </xf>
    <xf numFmtId="0" fontId="13" fillId="0" borderId="1" xfId="1" applyFont="1" applyBorder="1"/>
    <xf numFmtId="0" fontId="16" fillId="0" borderId="0" xfId="0" applyFont="1"/>
    <xf numFmtId="0" fontId="16" fillId="0" borderId="0" xfId="0" applyFont="1" applyFill="1"/>
    <xf numFmtId="0" fontId="17" fillId="0" borderId="0" xfId="0" applyFont="1" applyFill="1"/>
    <xf numFmtId="0" fontId="16" fillId="2" borderId="0" xfId="0" applyFont="1" applyFill="1"/>
    <xf numFmtId="0" fontId="7" fillId="3" borderId="1" xfId="0" applyFont="1" applyFill="1" applyBorder="1"/>
    <xf numFmtId="0" fontId="7" fillId="0" borderId="1" xfId="0" applyFont="1" applyFill="1" applyBorder="1"/>
    <xf numFmtId="1" fontId="7" fillId="0" borderId="1" xfId="0" applyNumberFormat="1" applyFont="1" applyFill="1" applyBorder="1"/>
    <xf numFmtId="0" fontId="7" fillId="0" borderId="0" xfId="0" applyFont="1" applyFill="1"/>
    <xf numFmtId="0" fontId="18" fillId="0" borderId="1" xfId="0" applyFont="1" applyFill="1" applyBorder="1" applyAlignment="1">
      <alignment horizontal="center" vertical="center" wrapText="1"/>
    </xf>
    <xf numFmtId="0" fontId="9" fillId="0" borderId="0" xfId="0" applyFont="1"/>
    <xf numFmtId="0" fontId="16" fillId="3" borderId="0" xfId="0" applyFont="1" applyFill="1"/>
    <xf numFmtId="0" fontId="19" fillId="0" borderId="0" xfId="0" applyFont="1" applyFill="1" applyBorder="1" applyAlignment="1">
      <alignment horizontal="left" vertical="center" wrapText="1"/>
    </xf>
    <xf numFmtId="0" fontId="20" fillId="0" borderId="0" xfId="0" applyFont="1" applyFill="1" applyBorder="1"/>
    <xf numFmtId="1" fontId="16" fillId="3" borderId="0" xfId="0" applyNumberFormat="1" applyFont="1" applyFill="1" applyBorder="1"/>
    <xf numFmtId="0" fontId="0" fillId="3" borderId="0" xfId="0" applyFill="1"/>
    <xf numFmtId="0" fontId="7" fillId="0" borderId="1" xfId="0" applyFont="1" applyFill="1" applyBorder="1" applyAlignment="1">
      <alignment horizontal="left" wrapText="1"/>
    </xf>
    <xf numFmtId="14" fontId="18" fillId="2" borderId="1" xfId="0" applyNumberFormat="1" applyFont="1" applyFill="1" applyBorder="1" applyAlignment="1">
      <alignment vertical="center" wrapText="1"/>
    </xf>
    <xf numFmtId="0" fontId="7" fillId="0" borderId="1" xfId="0" applyFont="1" applyFill="1" applyBorder="1" applyAlignment="1">
      <alignment horizontal="right"/>
    </xf>
    <xf numFmtId="0" fontId="7" fillId="3" borderId="0" xfId="0" applyFont="1" applyFill="1"/>
    <xf numFmtId="0" fontId="7" fillId="0" borderId="1" xfId="0" applyFont="1" applyFill="1" applyBorder="1" applyAlignment="1">
      <alignment horizontal="center" vertical="center"/>
    </xf>
    <xf numFmtId="0" fontId="18" fillId="0" borderId="1" xfId="0" applyFont="1" applyFill="1" applyBorder="1" applyAlignment="1">
      <alignment horizontal="right" vertical="center" wrapText="1"/>
    </xf>
    <xf numFmtId="0" fontId="6" fillId="0" borderId="0" xfId="0" applyFont="1" applyFill="1" applyBorder="1" applyAlignment="1"/>
    <xf numFmtId="0" fontId="18" fillId="3" borderId="1" xfId="0" applyFont="1" applyFill="1" applyBorder="1" applyAlignment="1">
      <alignment horizontal="center" vertical="center" wrapText="1"/>
    </xf>
    <xf numFmtId="0" fontId="7" fillId="0" borderId="0" xfId="0" applyFont="1"/>
    <xf numFmtId="0" fontId="10" fillId="0" borderId="0" xfId="0" applyFont="1"/>
    <xf numFmtId="0" fontId="7" fillId="3" borderId="1" xfId="0" applyFont="1" applyFill="1" applyBorder="1" applyAlignment="1">
      <alignment horizontal="center" vertical="center"/>
    </xf>
    <xf numFmtId="14" fontId="18" fillId="3" borderId="1" xfId="0" applyNumberFormat="1" applyFont="1" applyFill="1" applyBorder="1" applyAlignment="1">
      <alignment horizontal="center" vertical="center" wrapText="1"/>
    </xf>
    <xf numFmtId="14" fontId="18" fillId="3" borderId="1" xfId="0" applyNumberFormat="1" applyFont="1" applyFill="1" applyBorder="1" applyAlignment="1">
      <alignment horizontal="center" wrapText="1"/>
    </xf>
    <xf numFmtId="14" fontId="18" fillId="0" borderId="1" xfId="0" applyNumberFormat="1" applyFont="1" applyFill="1" applyBorder="1" applyAlignment="1">
      <alignment wrapText="1"/>
    </xf>
    <xf numFmtId="14" fontId="17" fillId="0" borderId="0" xfId="0" applyNumberFormat="1" applyFont="1" applyFill="1"/>
    <xf numFmtId="14" fontId="18" fillId="2" borderId="1" xfId="0" applyNumberFormat="1" applyFont="1" applyFill="1" applyBorder="1" applyAlignment="1">
      <alignment wrapText="1"/>
    </xf>
    <xf numFmtId="1" fontId="7" fillId="2" borderId="1" xfId="0" applyNumberFormat="1" applyFont="1" applyFill="1" applyBorder="1"/>
    <xf numFmtId="0" fontId="18" fillId="2" borderId="1" xfId="0" applyFont="1" applyFill="1" applyBorder="1" applyAlignment="1">
      <alignment horizontal="right" vertical="center" wrapText="1"/>
    </xf>
    <xf numFmtId="0" fontId="9" fillId="3" borderId="0" xfId="0" applyFont="1" applyFill="1"/>
    <xf numFmtId="0" fontId="18" fillId="3" borderId="1" xfId="0" applyFont="1" applyFill="1" applyBorder="1" applyAlignment="1">
      <alignment horizontal="left" vertical="center" wrapText="1"/>
    </xf>
    <xf numFmtId="0" fontId="20" fillId="3" borderId="0" xfId="0" applyFont="1" applyFill="1" applyBorder="1"/>
    <xf numFmtId="0" fontId="18" fillId="3" borderId="1" xfId="0" applyFont="1" applyFill="1" applyBorder="1" applyAlignment="1">
      <alignment horizontal="right" vertical="center" wrapText="1"/>
    </xf>
    <xf numFmtId="1" fontId="7" fillId="3" borderId="1" xfId="0" applyNumberFormat="1" applyFont="1" applyFill="1" applyBorder="1"/>
    <xf numFmtId="0" fontId="21" fillId="0" borderId="0" xfId="0" applyFont="1"/>
    <xf numFmtId="0" fontId="0" fillId="0" borderId="0" xfId="0" applyAlignment="1">
      <alignment wrapText="1"/>
    </xf>
    <xf numFmtId="0" fontId="0" fillId="0" borderId="0" xfId="0" applyAlignment="1">
      <alignment vertical="top" wrapText="1"/>
    </xf>
    <xf numFmtId="0" fontId="0" fillId="0" borderId="0" xfId="0" applyFill="1"/>
    <xf numFmtId="0" fontId="7" fillId="0" borderId="2" xfId="0" applyFont="1" applyFill="1" applyBorder="1"/>
    <xf numFmtId="14" fontId="7" fillId="0"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14" fontId="7" fillId="0" borderId="1" xfId="0" applyNumberFormat="1" applyFont="1" applyFill="1" applyBorder="1" applyAlignment="1">
      <alignment wrapText="1"/>
    </xf>
    <xf numFmtId="0" fontId="18" fillId="3" borderId="0" xfId="0" applyFont="1" applyFill="1" applyAlignment="1">
      <alignment horizontal="left" vertical="center"/>
    </xf>
    <xf numFmtId="0" fontId="7" fillId="0" borderId="3" xfId="0" applyFont="1" applyFill="1" applyBorder="1"/>
    <xf numFmtId="0" fontId="7" fillId="0" borderId="4" xfId="0" applyFont="1" applyFill="1" applyBorder="1"/>
    <xf numFmtId="0" fontId="6" fillId="0" borderId="0" xfId="0" applyFont="1" applyFill="1"/>
    <xf numFmtId="0" fontId="6" fillId="0" borderId="0" xfId="0" applyFont="1" applyFill="1" applyBorder="1" applyAlignment="1">
      <alignment horizontal="right"/>
    </xf>
    <xf numFmtId="0" fontId="10" fillId="0" borderId="9" xfId="0" applyFont="1" applyFill="1" applyBorder="1" applyAlignment="1">
      <alignment horizontal="left" vertical="center"/>
    </xf>
    <xf numFmtId="0" fontId="10" fillId="0" borderId="0" xfId="0" applyFont="1" applyFill="1" applyBorder="1" applyAlignment="1">
      <alignment horizontal="center"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22" fillId="0" borderId="0" xfId="0" applyFont="1" applyFill="1"/>
    <xf numFmtId="0" fontId="14" fillId="0" borderId="0" xfId="0" applyFont="1" applyFill="1" applyAlignment="1">
      <alignment vertical="center" wrapText="1"/>
    </xf>
    <xf numFmtId="0" fontId="14" fillId="0" borderId="0" xfId="1" applyFont="1" applyFill="1" applyAlignment="1">
      <alignment horizontal="left" vertical="center"/>
    </xf>
    <xf numFmtId="0" fontId="23" fillId="0" borderId="0" xfId="0" applyFont="1" applyFill="1" applyAlignment="1">
      <alignment vertical="center" wrapText="1"/>
    </xf>
    <xf numFmtId="0" fontId="14" fillId="0" borderId="0" xfId="0" applyFont="1" applyFill="1"/>
    <xf numFmtId="0" fontId="22"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6" fillId="0" borderId="0" xfId="0" applyFont="1" applyFill="1" applyAlignment="1">
      <alignment horizontal="center"/>
    </xf>
    <xf numFmtId="0" fontId="10" fillId="0" borderId="9" xfId="0" applyFont="1" applyFill="1" applyBorder="1" applyAlignment="1">
      <alignment horizontal="left"/>
    </xf>
    <xf numFmtId="14" fontId="10" fillId="0" borderId="1" xfId="0" applyNumberFormat="1" applyFont="1" applyFill="1" applyBorder="1" applyAlignment="1">
      <alignment horizontal="center" vertical="center" wrapText="1"/>
    </xf>
    <xf numFmtId="0" fontId="6" fillId="0" borderId="0" xfId="0" applyFont="1" applyFill="1" applyBorder="1" applyAlignment="1">
      <alignment horizontal="right" vertical="center"/>
    </xf>
    <xf numFmtId="0" fontId="14" fillId="0" borderId="13" xfId="0" applyFont="1" applyFill="1" applyBorder="1" applyAlignment="1">
      <alignment vertical="center" wrapText="1"/>
    </xf>
    <xf numFmtId="0" fontId="10" fillId="0" borderId="13" xfId="1" applyFont="1" applyFill="1" applyBorder="1" applyAlignment="1">
      <alignment horizontal="left" vertical="center"/>
    </xf>
    <xf numFmtId="0" fontId="23" fillId="0" borderId="15" xfId="0" applyFont="1" applyFill="1" applyBorder="1" applyAlignment="1">
      <alignment vertical="center" wrapText="1"/>
    </xf>
    <xf numFmtId="9" fontId="27" fillId="0" borderId="14" xfId="0" applyNumberFormat="1" applyFont="1" applyFill="1" applyBorder="1" applyAlignment="1">
      <alignment horizontal="left" vertical="center"/>
    </xf>
    <xf numFmtId="0" fontId="28" fillId="0" borderId="13" xfId="0" applyFont="1" applyFill="1" applyBorder="1" applyAlignment="1">
      <alignment horizontal="center"/>
    </xf>
    <xf numFmtId="0" fontId="28" fillId="0" borderId="0" xfId="0" applyFont="1" applyFill="1" applyBorder="1" applyAlignment="1">
      <alignment horizontal="center" vertical="center"/>
    </xf>
    <xf numFmtId="0" fontId="22" fillId="0" borderId="11" xfId="0" applyFont="1" applyFill="1" applyBorder="1" applyAlignment="1">
      <alignment horizontal="left" vertical="center"/>
    </xf>
    <xf numFmtId="9" fontId="25" fillId="0" borderId="0" xfId="0" applyNumberFormat="1" applyFont="1" applyFill="1" applyBorder="1" applyAlignment="1">
      <alignment horizontal="left" vertical="center"/>
    </xf>
    <xf numFmtId="0" fontId="26" fillId="0" borderId="11" xfId="0" applyFont="1" applyFill="1" applyBorder="1" applyAlignment="1">
      <alignment wrapText="1"/>
    </xf>
    <xf numFmtId="0" fontId="22" fillId="0" borderId="5" xfId="0" applyFont="1" applyFill="1" applyBorder="1" applyAlignment="1">
      <alignment vertical="center"/>
    </xf>
    <xf numFmtId="0" fontId="6" fillId="0" borderId="2" xfId="0" applyFont="1" applyFill="1" applyBorder="1" applyAlignment="1">
      <alignment horizontal="right" vertical="center"/>
    </xf>
    <xf numFmtId="0" fontId="10" fillId="0" borderId="0" xfId="0" applyFont="1" applyFill="1" applyBorder="1" applyAlignment="1">
      <alignment horizontal="left" vertical="center"/>
    </xf>
    <xf numFmtId="1" fontId="6" fillId="0" borderId="1" xfId="0" applyNumberFormat="1" applyFont="1" applyFill="1" applyBorder="1" applyAlignment="1">
      <alignment vertical="center"/>
    </xf>
    <xf numFmtId="14" fontId="8" fillId="0" borderId="1"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6" fillId="0" borderId="1" xfId="0" applyFont="1" applyFill="1" applyBorder="1" applyAlignment="1">
      <alignment horizontal="left" vertical="top" wrapText="1"/>
    </xf>
    <xf numFmtId="0" fontId="14" fillId="0" borderId="0" xfId="1" applyFont="1" applyFill="1" applyAlignment="1">
      <alignment horizontal="left" vertical="top" wrapText="1"/>
    </xf>
    <xf numFmtId="0" fontId="13" fillId="0" borderId="0" xfId="0" applyFont="1" applyFill="1"/>
    <xf numFmtId="14" fontId="10" fillId="2" borderId="1" xfId="0" applyNumberFormat="1" applyFont="1" applyFill="1" applyBorder="1" applyAlignment="1">
      <alignment horizontal="center" vertical="center" wrapText="1"/>
    </xf>
    <xf numFmtId="0" fontId="22" fillId="6" borderId="1" xfId="0" applyFont="1" applyFill="1" applyBorder="1" applyAlignment="1">
      <alignment wrapText="1"/>
    </xf>
    <xf numFmtId="0" fontId="6" fillId="0" borderId="1" xfId="0" applyFont="1" applyFill="1" applyBorder="1" applyAlignment="1">
      <alignment wrapText="1"/>
    </xf>
    <xf numFmtId="1" fontId="6" fillId="0" borderId="0" xfId="0" applyNumberFormat="1" applyFont="1" applyFill="1" applyBorder="1" applyAlignment="1">
      <alignment vertical="center"/>
    </xf>
    <xf numFmtId="0" fontId="14" fillId="0" borderId="0" xfId="1" applyFont="1" applyFill="1" applyAlignment="1">
      <alignment horizontal="left" vertical="center" wrapText="1"/>
    </xf>
    <xf numFmtId="0" fontId="32" fillId="6" borderId="1" xfId="0" applyFont="1" applyFill="1" applyBorder="1" applyAlignment="1">
      <alignment horizontal="left" vertical="center" wrapText="1"/>
    </xf>
    <xf numFmtId="0" fontId="12" fillId="0" borderId="1" xfId="0" applyFont="1" applyBorder="1"/>
    <xf numFmtId="0" fontId="29" fillId="0" borderId="1" xfId="0" applyFont="1" applyBorder="1" applyAlignment="1">
      <alignment vertical="center" wrapText="1"/>
    </xf>
    <xf numFmtId="0" fontId="13" fillId="3" borderId="0" xfId="0" applyFont="1" applyFill="1"/>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2" fillId="6" borderId="0" xfId="0" applyFont="1" applyFill="1"/>
    <xf numFmtId="0" fontId="38" fillId="0" borderId="0" xfId="0" applyFont="1"/>
    <xf numFmtId="0" fontId="6" fillId="0" borderId="0" xfId="0" applyFont="1" applyAlignment="1">
      <alignment vertical="top" wrapText="1"/>
    </xf>
    <xf numFmtId="0" fontId="38" fillId="0" borderId="0" xfId="0" applyFont="1" applyAlignment="1">
      <alignment wrapText="1"/>
    </xf>
    <xf numFmtId="0" fontId="6" fillId="0" borderId="0" xfId="0" applyFont="1" applyFill="1" applyBorder="1" applyAlignment="1">
      <alignment wrapText="1"/>
    </xf>
    <xf numFmtId="0" fontId="38" fillId="0" borderId="0" xfId="0" applyFont="1" applyFill="1" applyBorder="1"/>
    <xf numFmtId="0" fontId="12" fillId="0" borderId="1" xfId="0" applyFont="1" applyBorder="1" applyAlignment="1">
      <alignment horizontal="left" vertical="center" wrapText="1" indent="1"/>
    </xf>
    <xf numFmtId="0" fontId="38" fillId="6" borderId="0" xfId="0" applyFont="1" applyFill="1"/>
    <xf numFmtId="0" fontId="14" fillId="0" borderId="4" xfId="0" applyFont="1" applyBorder="1" applyAlignment="1">
      <alignment vertical="center"/>
    </xf>
    <xf numFmtId="0" fontId="14" fillId="0" borderId="1" xfId="0" applyFont="1" applyBorder="1" applyAlignment="1">
      <alignment vertical="center"/>
    </xf>
    <xf numFmtId="0" fontId="14" fillId="0" borderId="2" xfId="0" applyFont="1" applyBorder="1" applyAlignment="1">
      <alignment vertical="center"/>
    </xf>
    <xf numFmtId="0" fontId="14" fillId="0" borderId="0" xfId="0" applyFont="1" applyFill="1" applyBorder="1" applyAlignment="1">
      <alignment vertical="center"/>
    </xf>
    <xf numFmtId="0" fontId="14" fillId="0" borderId="0" xfId="0" applyFont="1" applyBorder="1" applyAlignment="1">
      <alignment vertical="center"/>
    </xf>
    <xf numFmtId="0" fontId="38" fillId="0" borderId="0" xfId="0" applyFont="1" applyFill="1"/>
    <xf numFmtId="0" fontId="29" fillId="0" borderId="0" xfId="0" applyFont="1" applyBorder="1" applyAlignment="1">
      <alignment vertical="center" wrapText="1"/>
    </xf>
    <xf numFmtId="0" fontId="30" fillId="5" borderId="1" xfId="0" applyFont="1" applyFill="1" applyBorder="1" applyAlignment="1">
      <alignment vertical="center" wrapText="1"/>
    </xf>
    <xf numFmtId="0" fontId="29" fillId="0" borderId="1" xfId="0" applyFont="1" applyBorder="1" applyAlignment="1">
      <alignment wrapText="1"/>
    </xf>
    <xf numFmtId="0" fontId="29" fillId="0" borderId="0" xfId="0" applyFont="1" applyAlignment="1">
      <alignment wrapText="1"/>
    </xf>
    <xf numFmtId="0" fontId="10" fillId="4" borderId="9" xfId="0" applyFont="1" applyFill="1" applyBorder="1" applyAlignment="1">
      <alignment horizontal="left"/>
    </xf>
    <xf numFmtId="0" fontId="10" fillId="4" borderId="9" xfId="0" applyFont="1" applyFill="1" applyBorder="1" applyAlignment="1">
      <alignment horizontal="left" vertical="center"/>
    </xf>
    <xf numFmtId="0" fontId="22" fillId="6" borderId="11" xfId="0" applyFont="1" applyFill="1" applyBorder="1"/>
    <xf numFmtId="0" fontId="22" fillId="6" borderId="11" xfId="0" applyFont="1" applyFill="1" applyBorder="1" applyAlignment="1">
      <alignment horizontal="left" vertical="center"/>
    </xf>
    <xf numFmtId="0" fontId="6" fillId="0" borderId="0" xfId="0" applyFont="1" applyFill="1" applyAlignment="1">
      <alignment vertical="top" wrapText="1"/>
    </xf>
    <xf numFmtId="0" fontId="30" fillId="7" borderId="1" xfId="0" applyFont="1" applyFill="1" applyBorder="1" applyAlignment="1">
      <alignment vertical="center" wrapText="1"/>
    </xf>
    <xf numFmtId="0" fontId="0" fillId="8" borderId="0" xfId="0" applyFill="1"/>
    <xf numFmtId="0" fontId="29" fillId="0" borderId="1" xfId="0" applyFont="1" applyFill="1" applyBorder="1" applyAlignment="1">
      <alignment horizontal="left" vertical="center" wrapText="1" indent="1"/>
    </xf>
    <xf numFmtId="0" fontId="10" fillId="6" borderId="0" xfId="1" applyFont="1" applyFill="1" applyAlignment="1">
      <alignment horizontal="left" vertical="center"/>
    </xf>
    <xf numFmtId="0" fontId="22" fillId="6" borderId="0" xfId="0" applyFont="1" applyFill="1" applyAlignment="1">
      <alignment horizontal="left" vertical="center"/>
    </xf>
    <xf numFmtId="0" fontId="10" fillId="4" borderId="0" xfId="1" applyFont="1" applyFill="1" applyAlignment="1">
      <alignment horizontal="left" vertical="center"/>
    </xf>
    <xf numFmtId="0" fontId="6" fillId="0" borderId="13" xfId="0" applyFont="1" applyFill="1" applyBorder="1"/>
    <xf numFmtId="0" fontId="6" fillId="0" borderId="1" xfId="0" applyFont="1" applyFill="1" applyBorder="1" applyAlignment="1">
      <alignment horizontal="left" wrapText="1"/>
    </xf>
    <xf numFmtId="0" fontId="6" fillId="0" borderId="0" xfId="0" applyFont="1" applyFill="1" applyBorder="1" applyAlignment="1">
      <alignment horizontal="left" wrapText="1"/>
    </xf>
    <xf numFmtId="0" fontId="22" fillId="4" borderId="0" xfId="0" applyFont="1" applyFill="1"/>
    <xf numFmtId="0" fontId="22" fillId="4" borderId="17" xfId="0" applyFont="1" applyFill="1" applyBorder="1" applyAlignment="1">
      <alignment vertical="center"/>
    </xf>
    <xf numFmtId="0" fontId="22" fillId="6" borderId="18" xfId="0" applyFont="1" applyFill="1" applyBorder="1" applyAlignment="1">
      <alignment vertical="center"/>
    </xf>
    <xf numFmtId="0" fontId="14" fillId="3" borderId="19" xfId="0" applyFont="1" applyFill="1" applyBorder="1" applyAlignment="1">
      <alignment vertical="center"/>
    </xf>
    <xf numFmtId="0" fontId="14" fillId="3" borderId="1" xfId="0" applyFont="1" applyFill="1" applyBorder="1"/>
    <xf numFmtId="0" fontId="14" fillId="3" borderId="20" xfId="0" applyFont="1" applyFill="1" applyBorder="1" applyAlignment="1">
      <alignment vertical="center"/>
    </xf>
    <xf numFmtId="0" fontId="0" fillId="0" borderId="21" xfId="0" applyBorder="1"/>
    <xf numFmtId="0" fontId="44" fillId="0" borderId="22" xfId="0" applyFont="1" applyFill="1" applyBorder="1" applyAlignment="1">
      <alignment vertical="center" wrapText="1"/>
    </xf>
    <xf numFmtId="0" fontId="45" fillId="0" borderId="0" xfId="0" applyFont="1" applyFill="1" applyAlignment="1">
      <alignment horizontal="center" vertical="center" wrapText="1"/>
    </xf>
    <xf numFmtId="0" fontId="44" fillId="0" borderId="21" xfId="0" applyFont="1" applyFill="1" applyBorder="1" applyAlignment="1">
      <alignment horizontal="center" vertical="center" wrapText="1"/>
    </xf>
    <xf numFmtId="0" fontId="22" fillId="4" borderId="11" xfId="0" applyFont="1" applyFill="1" applyBorder="1" applyAlignment="1">
      <alignment horizontal="left" vertical="center"/>
    </xf>
    <xf numFmtId="0" fontId="47" fillId="6" borderId="0" xfId="0" applyFont="1" applyFill="1" applyBorder="1" applyAlignment="1">
      <alignment horizontal="left" vertical="top"/>
    </xf>
    <xf numFmtId="0" fontId="10" fillId="6" borderId="0" xfId="0" applyFont="1" applyFill="1" applyBorder="1" applyAlignment="1"/>
    <xf numFmtId="0" fontId="14" fillId="0" borderId="0" xfId="1" applyFont="1" applyFill="1" applyAlignment="1">
      <alignment horizontal="left" vertical="center" wrapText="1"/>
    </xf>
    <xf numFmtId="0" fontId="38" fillId="8" borderId="0" xfId="0" applyFont="1" applyFill="1"/>
    <xf numFmtId="0" fontId="38" fillId="7" borderId="0" xfId="0" applyFont="1" applyFill="1"/>
    <xf numFmtId="0" fontId="10" fillId="6" borderId="0" xfId="0" applyFont="1" applyFill="1" applyBorder="1" applyAlignment="1">
      <alignment horizontal="left" vertical="center"/>
    </xf>
    <xf numFmtId="0" fontId="24" fillId="0" borderId="11" xfId="0" applyFont="1" applyFill="1" applyBorder="1"/>
    <xf numFmtId="0" fontId="10" fillId="6" borderId="0" xfId="5" applyFont="1" applyFill="1" applyBorder="1" applyAlignment="1"/>
    <xf numFmtId="0" fontId="10" fillId="0" borderId="0" xfId="0" applyFont="1" applyFill="1" applyAlignment="1">
      <alignment horizontal="left"/>
    </xf>
    <xf numFmtId="0" fontId="45" fillId="0" borderId="0" xfId="0" applyFont="1" applyFill="1" applyAlignment="1">
      <alignment horizontal="center" vertical="center" wrapText="1"/>
    </xf>
    <xf numFmtId="0" fontId="29" fillId="0" borderId="0" xfId="0" applyFont="1" applyFill="1" applyAlignment="1">
      <alignment horizontal="left" vertical="center" wrapText="1" indent="1"/>
    </xf>
    <xf numFmtId="0" fontId="14" fillId="0" borderId="0" xfId="1" applyFont="1" applyAlignment="1">
      <alignment horizontal="left" vertical="center" wrapText="1"/>
    </xf>
    <xf numFmtId="0" fontId="32" fillId="6" borderId="1" xfId="0"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0" fillId="0" borderId="0" xfId="0" applyFill="1"/>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22" fillId="6" borderId="0" xfId="0" applyFont="1" applyFill="1"/>
    <xf numFmtId="0" fontId="29" fillId="0" borderId="1" xfId="0" applyFont="1" applyBorder="1" applyAlignment="1">
      <alignment vertical="center" wrapText="1"/>
    </xf>
    <xf numFmtId="0" fontId="10" fillId="6" borderId="0" xfId="0" applyFont="1" applyFill="1" applyBorder="1" applyAlignment="1"/>
    <xf numFmtId="0" fontId="8" fillId="6" borderId="1" xfId="1"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10" fillId="6" borderId="1" xfId="1" applyFont="1" applyFill="1" applyBorder="1" applyAlignment="1">
      <alignment horizontal="left" vertical="center" wrapText="1"/>
    </xf>
    <xf numFmtId="0" fontId="10" fillId="4" borderId="0" xfId="1" applyFont="1" applyFill="1" applyAlignment="1">
      <alignment horizontal="left" vertical="center"/>
    </xf>
    <xf numFmtId="0" fontId="10" fillId="6" borderId="0" xfId="0" applyFont="1" applyFill="1" applyBorder="1" applyAlignment="1"/>
    <xf numFmtId="0" fontId="6" fillId="2" borderId="0" xfId="0" applyFont="1" applyFill="1" applyBorder="1" applyAlignment="1">
      <alignment horizontal="left" vertical="top"/>
    </xf>
    <xf numFmtId="0" fontId="6" fillId="0" borderId="0" xfId="0" applyFont="1" applyFill="1" applyAlignment="1">
      <alignment horizontal="left" vertical="center" wrapText="1"/>
    </xf>
    <xf numFmtId="0" fontId="14" fillId="0" borderId="0" xfId="1" applyFont="1" applyAlignment="1">
      <alignment horizontal="left" vertical="center" wrapText="1"/>
    </xf>
    <xf numFmtId="0" fontId="6" fillId="0" borderId="13" xfId="0" applyFont="1" applyFill="1" applyBorder="1"/>
    <xf numFmtId="0" fontId="6" fillId="0" borderId="1" xfId="0" applyFont="1" applyFill="1" applyBorder="1" applyAlignment="1">
      <alignment horizontal="left" wrapText="1"/>
    </xf>
    <xf numFmtId="0" fontId="0" fillId="0" borderId="0" xfId="0" applyFill="1"/>
    <xf numFmtId="0" fontId="6" fillId="0" borderId="0" xfId="0" applyFont="1" applyFill="1"/>
    <xf numFmtId="0" fontId="23" fillId="0" borderId="0" xfId="0" applyFont="1" applyFill="1" applyAlignment="1">
      <alignment vertical="center" wrapText="1"/>
    </xf>
    <xf numFmtId="0" fontId="14" fillId="0" borderId="0" xfId="0" applyFont="1" applyFill="1"/>
    <xf numFmtId="14" fontId="10" fillId="0" borderId="1" xfId="0" applyNumberFormat="1" applyFont="1" applyFill="1" applyBorder="1" applyAlignment="1">
      <alignment horizontal="center" vertical="center" wrapText="1"/>
    </xf>
    <xf numFmtId="1" fontId="6" fillId="0" borderId="1" xfId="0" applyNumberFormat="1" applyFont="1" applyFill="1" applyBorder="1" applyAlignment="1">
      <alignment vertical="center"/>
    </xf>
    <xf numFmtId="0" fontId="0" fillId="7" borderId="0" xfId="0" applyFill="1"/>
    <xf numFmtId="0" fontId="45" fillId="0" borderId="0" xfId="0" applyFont="1" applyFill="1" applyAlignment="1">
      <alignment horizontal="center" vertical="center" wrapText="1"/>
    </xf>
    <xf numFmtId="0" fontId="22" fillId="4" borderId="11" xfId="0" applyFont="1" applyFill="1" applyBorder="1" applyAlignment="1">
      <alignment horizontal="left" vertical="center"/>
    </xf>
    <xf numFmtId="0" fontId="0" fillId="9" borderId="0" xfId="0" applyFill="1"/>
    <xf numFmtId="0" fontId="38" fillId="9" borderId="0" xfId="0" applyFont="1" applyFill="1"/>
    <xf numFmtId="0" fontId="29" fillId="2" borderId="1" xfId="0" applyFont="1" applyFill="1" applyBorder="1" applyAlignment="1">
      <alignment horizontal="left" vertical="center" wrapText="1" indent="1"/>
    </xf>
    <xf numFmtId="0" fontId="14" fillId="0" borderId="0" xfId="1" applyFont="1" applyFill="1" applyAlignment="1">
      <alignment horizontal="left" vertical="center" wrapText="1"/>
    </xf>
    <xf numFmtId="0" fontId="45" fillId="2" borderId="0" xfId="0" applyFont="1" applyFill="1" applyAlignment="1">
      <alignment horizontal="center" vertical="center" wrapText="1"/>
    </xf>
    <xf numFmtId="0" fontId="22" fillId="8" borderId="1" xfId="0" applyFont="1" applyFill="1" applyBorder="1" applyAlignment="1">
      <alignment wrapText="1"/>
    </xf>
    <xf numFmtId="0" fontId="50" fillId="8" borderId="11" xfId="0" applyFont="1" applyFill="1" applyBorder="1" applyAlignment="1">
      <alignment horizontal="left" vertical="center"/>
    </xf>
    <xf numFmtId="0" fontId="6" fillId="8" borderId="1" xfId="0" applyFont="1" applyFill="1" applyBorder="1" applyAlignment="1">
      <alignment wrapText="1"/>
    </xf>
    <xf numFmtId="0" fontId="10" fillId="8" borderId="0" xfId="0" applyFont="1" applyFill="1" applyBorder="1" applyAlignment="1"/>
    <xf numFmtId="0" fontId="32" fillId="8" borderId="1" xfId="0" applyFont="1" applyFill="1" applyBorder="1" applyAlignment="1">
      <alignment horizontal="left" vertical="center" wrapText="1"/>
    </xf>
    <xf numFmtId="0" fontId="29" fillId="8" borderId="1" xfId="0" applyFont="1" applyFill="1" applyBorder="1" applyAlignment="1">
      <alignment vertical="center" wrapText="1"/>
    </xf>
    <xf numFmtId="0" fontId="6" fillId="0" borderId="0" xfId="6" applyFont="1" applyFill="1"/>
    <xf numFmtId="0" fontId="14" fillId="0" borderId="0" xfId="6" applyFont="1" applyAlignment="1">
      <alignment horizontal="left" vertical="center" wrapText="1"/>
    </xf>
    <xf numFmtId="0" fontId="6" fillId="0" borderId="0" xfId="6" applyFont="1" applyFill="1" applyAlignment="1">
      <alignment horizontal="center"/>
    </xf>
    <xf numFmtId="0" fontId="6" fillId="0" borderId="0" xfId="6" applyFont="1" applyFill="1" applyBorder="1" applyAlignment="1">
      <alignment horizontal="right" vertical="center"/>
    </xf>
    <xf numFmtId="0" fontId="6" fillId="0" borderId="0" xfId="6" applyFont="1" applyFill="1" applyBorder="1" applyAlignment="1">
      <alignment vertical="center"/>
    </xf>
    <xf numFmtId="0" fontId="6" fillId="0" borderId="1" xfId="6" applyFont="1" applyFill="1" applyBorder="1" applyAlignment="1">
      <alignment horizontal="right" vertical="center"/>
    </xf>
    <xf numFmtId="0" fontId="6" fillId="0" borderId="2" xfId="6" applyFont="1" applyFill="1" applyBorder="1" applyAlignment="1">
      <alignment vertical="center"/>
    </xf>
    <xf numFmtId="0" fontId="22" fillId="0" borderId="1" xfId="6" applyFont="1" applyFill="1" applyBorder="1" applyAlignment="1">
      <alignment horizontal="center" vertical="center" wrapText="1"/>
    </xf>
    <xf numFmtId="0" fontId="6" fillId="0" borderId="0" xfId="6" applyFont="1" applyFill="1" applyBorder="1"/>
    <xf numFmtId="0" fontId="10" fillId="0" borderId="0" xfId="6" applyFont="1" applyFill="1" applyBorder="1" applyAlignment="1">
      <alignment horizontal="left" vertical="center"/>
    </xf>
    <xf numFmtId="0" fontId="10" fillId="0" borderId="9" xfId="6" applyFont="1" applyFill="1" applyBorder="1" applyAlignment="1">
      <alignment horizontal="left" vertical="center"/>
    </xf>
    <xf numFmtId="0" fontId="10" fillId="0" borderId="9" xfId="6" applyFont="1" applyFill="1" applyBorder="1" applyAlignment="1">
      <alignment horizontal="left"/>
    </xf>
    <xf numFmtId="9" fontId="22" fillId="6" borderId="5" xfId="6" applyNumberFormat="1" applyFont="1" applyFill="1" applyBorder="1" applyAlignment="1">
      <alignment vertical="center"/>
    </xf>
    <xf numFmtId="0" fontId="22" fillId="10" borderId="0" xfId="0" applyFont="1" applyFill="1"/>
    <xf numFmtId="0" fontId="29" fillId="10" borderId="0" xfId="0" applyFont="1" applyFill="1" applyAlignment="1">
      <alignment vertical="center" wrapText="1"/>
    </xf>
    <xf numFmtId="0" fontId="22" fillId="0" borderId="0" xfId="0" applyFont="1" applyFill="1" applyAlignment="1">
      <alignment horizontal="left" vertical="center" wrapText="1"/>
    </xf>
    <xf numFmtId="0" fontId="14" fillId="0" borderId="0" xfId="1" applyFont="1" applyFill="1" applyAlignment="1">
      <alignment vertical="center" wrapText="1"/>
    </xf>
    <xf numFmtId="0" fontId="50" fillId="2" borderId="11" xfId="0" applyFont="1" applyFill="1" applyBorder="1" applyAlignment="1">
      <alignment horizontal="left" vertical="center"/>
    </xf>
    <xf numFmtId="0" fontId="6" fillId="2" borderId="1" xfId="0" applyFont="1" applyFill="1" applyBorder="1" applyAlignment="1">
      <alignment wrapText="1"/>
    </xf>
    <xf numFmtId="0" fontId="24" fillId="2" borderId="11" xfId="0" applyFont="1" applyFill="1" applyBorder="1"/>
    <xf numFmtId="0" fontId="14" fillId="2" borderId="11" xfId="0" applyFont="1" applyFill="1" applyBorder="1" applyAlignment="1">
      <alignment vertical="center" wrapText="1"/>
    </xf>
    <xf numFmtId="0" fontId="6" fillId="11" borderId="1" xfId="0" applyFont="1" applyFill="1" applyBorder="1" applyAlignment="1">
      <alignment horizontal="right" vertical="center"/>
    </xf>
    <xf numFmtId="0" fontId="14" fillId="0" borderId="0" xfId="1" applyFont="1" applyFill="1" applyAlignment="1">
      <alignment horizontal="left" vertical="center" wrapText="1"/>
    </xf>
    <xf numFmtId="0" fontId="22" fillId="10" borderId="0" xfId="0" applyFont="1" applyFill="1" applyAlignment="1">
      <alignment wrapText="1"/>
    </xf>
    <xf numFmtId="0" fontId="45" fillId="2" borderId="0" xfId="0" applyFont="1" applyFill="1" applyAlignment="1">
      <alignment horizontal="center" vertical="center" wrapText="1"/>
    </xf>
    <xf numFmtId="0" fontId="57" fillId="0" borderId="0" xfId="0" applyFont="1" applyFill="1"/>
    <xf numFmtId="0" fontId="6" fillId="0" borderId="2"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14" fillId="0" borderId="0" xfId="1" applyFont="1" applyFill="1" applyAlignment="1">
      <alignment horizontal="left" vertical="center"/>
    </xf>
    <xf numFmtId="0" fontId="0" fillId="0" borderId="0" xfId="0" applyFill="1"/>
    <xf numFmtId="0" fontId="14" fillId="0" borderId="0" xfId="0" applyFont="1" applyAlignment="1">
      <alignment horizontal="left" vertical="center" wrapText="1"/>
    </xf>
    <xf numFmtId="0" fontId="22" fillId="8" borderId="1" xfId="0" applyFont="1" applyFill="1" applyBorder="1" applyAlignment="1">
      <alignment wrapText="1"/>
    </xf>
    <xf numFmtId="0" fontId="50" fillId="2" borderId="11" xfId="0" applyFont="1" applyFill="1" applyBorder="1" applyAlignment="1">
      <alignment horizontal="left" vertical="center"/>
    </xf>
    <xf numFmtId="14" fontId="10" fillId="3" borderId="1" xfId="0" applyNumberFormat="1" applyFont="1" applyFill="1" applyBorder="1" applyAlignment="1">
      <alignment horizontal="center" vertical="center" wrapText="1"/>
    </xf>
    <xf numFmtId="0" fontId="14" fillId="7" borderId="1" xfId="0" applyFont="1" applyFill="1" applyBorder="1" applyAlignment="1">
      <alignment wrapText="1"/>
    </xf>
    <xf numFmtId="0" fontId="10" fillId="3" borderId="0" xfId="0" applyFont="1" applyFill="1" applyBorder="1" applyAlignment="1">
      <alignment horizontal="left" vertical="center"/>
    </xf>
    <xf numFmtId="0" fontId="6" fillId="3" borderId="0" xfId="0" applyFont="1" applyFill="1" applyBorder="1"/>
    <xf numFmtId="0" fontId="22" fillId="3" borderId="1"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4" borderId="5" xfId="0" applyFont="1" applyFill="1" applyBorder="1" applyAlignment="1">
      <alignment vertical="center"/>
    </xf>
    <xf numFmtId="0" fontId="45" fillId="2" borderId="0" xfId="0" applyFont="1" applyFill="1" applyAlignment="1">
      <alignment horizontal="center" vertical="center" wrapText="1"/>
    </xf>
    <xf numFmtId="0" fontId="45" fillId="2" borderId="0" xfId="0" applyFont="1" applyFill="1" applyAlignment="1">
      <alignment horizontal="center" vertical="center" wrapText="1"/>
    </xf>
    <xf numFmtId="0" fontId="10" fillId="2" borderId="0" xfId="0" applyFont="1" applyFill="1" applyBorder="1" applyAlignment="1">
      <alignment horizontal="center" vertical="center"/>
    </xf>
    <xf numFmtId="0" fontId="22" fillId="10" borderId="6" xfId="0" applyFont="1" applyFill="1" applyBorder="1" applyAlignment="1">
      <alignment horizontal="center" vertical="center"/>
    </xf>
    <xf numFmtId="0" fontId="6" fillId="0" borderId="6" xfId="0" applyFont="1" applyFill="1" applyBorder="1" applyAlignment="1">
      <alignment horizontal="right" vertical="center"/>
    </xf>
    <xf numFmtId="0" fontId="10" fillId="10" borderId="5" xfId="0" applyFont="1" applyFill="1" applyBorder="1" applyAlignment="1">
      <alignment horizontal="center" vertical="center"/>
    </xf>
    <xf numFmtId="0" fontId="29" fillId="12" borderId="16" xfId="0" applyFont="1" applyFill="1" applyBorder="1" applyAlignment="1">
      <alignment horizontal="left" vertical="center" wrapText="1" indent="1"/>
    </xf>
    <xf numFmtId="0" fontId="10" fillId="0" borderId="0" xfId="9" applyFont="1" applyFill="1" applyBorder="1" applyAlignment="1">
      <alignment horizontal="left" vertical="center"/>
    </xf>
    <xf numFmtId="0" fontId="6" fillId="0" borderId="0" xfId="9" applyFont="1" applyFill="1" applyBorder="1"/>
    <xf numFmtId="0" fontId="10" fillId="0" borderId="9" xfId="9" applyFont="1" applyFill="1" applyBorder="1" applyAlignment="1">
      <alignment horizontal="left"/>
    </xf>
    <xf numFmtId="0" fontId="22" fillId="0" borderId="1" xfId="9" applyFont="1" applyFill="1" applyBorder="1" applyAlignment="1">
      <alignment horizontal="center" vertical="center" wrapText="1"/>
    </xf>
    <xf numFmtId="0" fontId="6" fillId="0" borderId="0" xfId="9" applyFont="1" applyFill="1" applyBorder="1" applyAlignment="1">
      <alignment vertical="center"/>
    </xf>
    <xf numFmtId="0" fontId="6" fillId="0" borderId="2" xfId="9" applyFont="1" applyFill="1" applyBorder="1" applyAlignment="1">
      <alignment vertical="center"/>
    </xf>
    <xf numFmtId="0" fontId="6" fillId="0" borderId="1" xfId="9" applyFont="1" applyFill="1" applyBorder="1" applyAlignment="1">
      <alignment horizontal="right" vertical="center"/>
    </xf>
    <xf numFmtId="0" fontId="6" fillId="0" borderId="0" xfId="9" applyFont="1" applyFill="1"/>
    <xf numFmtId="0" fontId="6" fillId="0" borderId="0" xfId="9" applyFont="1" applyFill="1" applyAlignment="1">
      <alignment horizontal="center"/>
    </xf>
    <xf numFmtId="0" fontId="50" fillId="2" borderId="0" xfId="1" applyFont="1" applyFill="1"/>
    <xf numFmtId="14" fontId="49" fillId="2" borderId="1" xfId="0" applyNumberFormat="1" applyFont="1" applyFill="1" applyBorder="1" applyAlignment="1">
      <alignment horizontal="center" vertical="center" wrapText="1"/>
    </xf>
    <xf numFmtId="0" fontId="6" fillId="3" borderId="1" xfId="0" applyFont="1" applyFill="1" applyBorder="1" applyAlignment="1">
      <alignment vertical="center"/>
    </xf>
    <xf numFmtId="1" fontId="6" fillId="3" borderId="1" xfId="0" applyNumberFormat="1" applyFont="1" applyFill="1" applyBorder="1" applyAlignment="1">
      <alignment vertical="center"/>
    </xf>
    <xf numFmtId="0" fontId="10" fillId="6" borderId="0" xfId="0" applyFont="1" applyFill="1" applyBorder="1" applyAlignment="1">
      <alignment horizontal="left" vertical="center"/>
    </xf>
    <xf numFmtId="0" fontId="50" fillId="2" borderId="0" xfId="0" applyFont="1" applyFill="1" applyAlignment="1">
      <alignment wrapText="1"/>
    </xf>
    <xf numFmtId="0" fontId="45" fillId="2" borderId="0" xfId="0" applyFont="1" applyFill="1" applyAlignment="1">
      <alignment horizontal="center" vertical="center" wrapText="1"/>
    </xf>
    <xf numFmtId="0" fontId="6" fillId="0" borderId="0" xfId="1" applyFont="1" applyAlignment="1">
      <alignment horizontal="left" vertical="center"/>
    </xf>
    <xf numFmtId="0" fontId="14" fillId="0" borderId="0" xfId="1" applyFont="1" applyAlignment="1">
      <alignment horizontal="left" vertical="center"/>
    </xf>
    <xf numFmtId="0" fontId="58" fillId="2" borderId="1" xfId="0" applyFont="1" applyFill="1" applyBorder="1" applyAlignment="1">
      <alignment horizontal="left" vertical="center" wrapText="1" indent="1"/>
    </xf>
    <xf numFmtId="0" fontId="45" fillId="2" borderId="0" xfId="0" applyFont="1" applyFill="1" applyAlignment="1">
      <alignment horizontal="center" vertical="center" wrapText="1"/>
    </xf>
    <xf numFmtId="0" fontId="22" fillId="4" borderId="11" xfId="0" applyFont="1" applyFill="1" applyBorder="1"/>
    <xf numFmtId="0" fontId="22" fillId="4" borderId="11" xfId="0" applyFont="1" applyFill="1" applyBorder="1" applyAlignment="1">
      <alignment vertical="center" wrapText="1"/>
    </xf>
    <xf numFmtId="0" fontId="49" fillId="13" borderId="1" xfId="0" applyFont="1" applyFill="1" applyBorder="1" applyAlignment="1">
      <alignment horizontal="right"/>
    </xf>
    <xf numFmtId="1" fontId="14" fillId="0" borderId="0" xfId="0" applyNumberFormat="1" applyFont="1" applyFill="1" applyBorder="1" applyAlignment="1">
      <alignment vertical="center" wrapText="1"/>
    </xf>
    <xf numFmtId="0" fontId="6" fillId="13" borderId="1" xfId="0" applyFont="1" applyFill="1" applyBorder="1" applyAlignment="1">
      <alignment horizontal="right"/>
    </xf>
    <xf numFmtId="0" fontId="14" fillId="2" borderId="14" xfId="0" applyFont="1" applyFill="1" applyBorder="1" applyAlignment="1">
      <alignment vertical="center" wrapText="1"/>
    </xf>
    <xf numFmtId="0" fontId="14" fillId="2" borderId="23" xfId="0" applyFont="1" applyFill="1" applyBorder="1" applyAlignment="1">
      <alignment vertical="center" wrapText="1"/>
    </xf>
    <xf numFmtId="164" fontId="49" fillId="3" borderId="1" xfId="0" applyNumberFormat="1" applyFont="1" applyFill="1" applyBorder="1" applyAlignment="1">
      <alignment horizontal="center" vertical="center" wrapText="1"/>
    </xf>
    <xf numFmtId="14" fontId="49" fillId="3" borderId="1" xfId="0" applyNumberFormat="1" applyFont="1" applyFill="1" applyBorder="1" applyAlignment="1">
      <alignment horizontal="center" vertical="center" wrapText="1"/>
    </xf>
    <xf numFmtId="0" fontId="6" fillId="3" borderId="0" xfId="0" applyFont="1" applyFill="1" applyBorder="1" applyAlignment="1">
      <alignment vertical="center"/>
    </xf>
    <xf numFmtId="0" fontId="6" fillId="3" borderId="0" xfId="0" applyFont="1" applyFill="1" applyBorder="1" applyAlignment="1">
      <alignment horizontal="right" vertical="center"/>
    </xf>
    <xf numFmtId="0" fontId="6" fillId="3" borderId="1" xfId="0" applyFont="1" applyFill="1" applyBorder="1" applyAlignment="1">
      <alignment horizontal="right" vertical="center"/>
    </xf>
    <xf numFmtId="0" fontId="6" fillId="2" borderId="14" xfId="0" applyFont="1" applyFill="1" applyBorder="1"/>
    <xf numFmtId="0" fontId="10" fillId="6" borderId="0" xfId="0" applyFont="1" applyFill="1" applyBorder="1" applyAlignment="1">
      <alignment horizontal="left" vertical="center"/>
    </xf>
    <xf numFmtId="0" fontId="6" fillId="2" borderId="23" xfId="0" applyFont="1" applyFill="1" applyBorder="1" applyAlignment="1">
      <alignment horizontal="left" vertical="top" wrapText="1"/>
    </xf>
    <xf numFmtId="0" fontId="10" fillId="6" borderId="0" xfId="0" applyFont="1" applyFill="1" applyBorder="1" applyAlignment="1">
      <alignment horizontal="left" vertical="center"/>
    </xf>
    <xf numFmtId="0" fontId="14" fillId="13" borderId="1" xfId="0" applyFont="1" applyFill="1" applyBorder="1" applyAlignment="1">
      <alignment vertical="center"/>
    </xf>
    <xf numFmtId="0" fontId="61" fillId="2" borderId="1" xfId="0" applyFont="1" applyFill="1" applyBorder="1" applyAlignment="1">
      <alignment horizontal="center" vertical="center" wrapText="1"/>
    </xf>
    <xf numFmtId="0" fontId="10" fillId="6" borderId="0" xfId="0" applyFont="1" applyFill="1" applyBorder="1" applyAlignment="1">
      <alignment horizontal="left" vertical="center"/>
    </xf>
    <xf numFmtId="0" fontId="14" fillId="14" borderId="1" xfId="0" applyFont="1" applyFill="1" applyBorder="1" applyAlignment="1">
      <alignment vertical="center"/>
    </xf>
    <xf numFmtId="0" fontId="42" fillId="3" borderId="0" xfId="0" applyFont="1" applyFill="1" applyBorder="1" applyAlignment="1">
      <alignment vertical="center"/>
    </xf>
    <xf numFmtId="0" fontId="42" fillId="3" borderId="1" xfId="0" applyFont="1" applyFill="1" applyBorder="1" applyAlignment="1">
      <alignment vertical="center"/>
    </xf>
    <xf numFmtId="0" fontId="42" fillId="3" borderId="1" xfId="0" applyFont="1" applyFill="1" applyBorder="1" applyAlignment="1">
      <alignment horizontal="right" vertical="center"/>
    </xf>
    <xf numFmtId="0" fontId="42" fillId="3" borderId="0" xfId="0" applyFont="1" applyFill="1" applyBorder="1" applyAlignment="1">
      <alignment horizontal="right" vertical="center"/>
    </xf>
    <xf numFmtId="0" fontId="10" fillId="6" borderId="0" xfId="0" applyFont="1" applyFill="1" applyBorder="1" applyAlignment="1">
      <alignment horizontal="left" vertical="center"/>
    </xf>
    <xf numFmtId="0" fontId="14" fillId="0" borderId="0" xfId="1" applyFont="1" applyFill="1" applyAlignment="1">
      <alignment horizontal="left" vertical="center"/>
    </xf>
    <xf numFmtId="0" fontId="10" fillId="4" borderId="0" xfId="1" applyFont="1" applyFill="1" applyAlignment="1">
      <alignment horizontal="left" vertical="center"/>
    </xf>
    <xf numFmtId="0" fontId="14" fillId="0" borderId="0" xfId="1" applyFont="1" applyAlignment="1">
      <alignment horizontal="left" vertical="center" wrapText="1"/>
    </xf>
    <xf numFmtId="0" fontId="0" fillId="0" borderId="0" xfId="0" applyFill="1"/>
    <xf numFmtId="0" fontId="14" fillId="0" borderId="0" xfId="1" applyFont="1" applyFill="1" applyAlignment="1">
      <alignment horizontal="left" vertical="center"/>
    </xf>
    <xf numFmtId="0" fontId="14" fillId="0" borderId="0" xfId="0" applyFont="1" applyFill="1"/>
    <xf numFmtId="0" fontId="6" fillId="0" borderId="1" xfId="0" applyFont="1" applyFill="1" applyBorder="1" applyAlignment="1">
      <alignment horizontal="left" vertical="top" wrapText="1"/>
    </xf>
    <xf numFmtId="0" fontId="29" fillId="0" borderId="1" xfId="0" applyFont="1" applyBorder="1" applyAlignment="1">
      <alignment vertical="center" wrapText="1"/>
    </xf>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9" fillId="0" borderId="1" xfId="0" applyFont="1" applyBorder="1" applyAlignment="1">
      <alignment wrapText="1"/>
    </xf>
    <xf numFmtId="0" fontId="30" fillId="7" borderId="1" xfId="0" applyFont="1" applyFill="1" applyBorder="1" applyAlignment="1">
      <alignment vertical="center" wrapText="1"/>
    </xf>
    <xf numFmtId="0" fontId="10" fillId="4" borderId="0" xfId="1" applyFont="1" applyFill="1" applyAlignment="1">
      <alignment horizontal="left" vertical="center"/>
    </xf>
    <xf numFmtId="0" fontId="14" fillId="0" borderId="0" xfId="1" applyFont="1" applyAlignment="1">
      <alignment horizontal="left" vertical="center" wrapText="1"/>
    </xf>
    <xf numFmtId="0" fontId="29" fillId="8" borderId="1" xfId="0" applyFont="1" applyFill="1" applyBorder="1" applyAlignment="1">
      <alignment vertical="center" wrapText="1"/>
    </xf>
    <xf numFmtId="0" fontId="22" fillId="10" borderId="0" xfId="0" applyFont="1" applyFill="1"/>
    <xf numFmtId="0" fontId="29" fillId="10" borderId="0" xfId="0" applyFont="1" applyFill="1" applyAlignment="1">
      <alignment vertical="center" wrapText="1"/>
    </xf>
    <xf numFmtId="0" fontId="29" fillId="12" borderId="1" xfId="0" applyFont="1" applyFill="1" applyBorder="1" applyAlignment="1">
      <alignment horizontal="left" vertical="center" wrapText="1" indent="1"/>
    </xf>
    <xf numFmtId="0" fontId="29" fillId="2" borderId="16" xfId="0" applyFont="1" applyFill="1" applyBorder="1" applyAlignment="1">
      <alignment vertical="center" wrapText="1"/>
    </xf>
    <xf numFmtId="1" fontId="6" fillId="3" borderId="0" xfId="0" applyNumberFormat="1" applyFont="1" applyFill="1" applyBorder="1" applyAlignment="1">
      <alignment vertical="center"/>
    </xf>
    <xf numFmtId="0" fontId="10" fillId="6" borderId="0" xfId="0" applyFont="1" applyFill="1" applyBorder="1" applyAlignment="1">
      <alignment horizontal="left" vertical="center"/>
    </xf>
    <xf numFmtId="0" fontId="49" fillId="6" borderId="0" xfId="5" applyFont="1" applyFill="1" applyBorder="1" applyAlignment="1">
      <alignment horizontal="left" vertical="top"/>
    </xf>
    <xf numFmtId="0" fontId="23" fillId="0" borderId="0" xfId="5" applyFont="1" applyFill="1" applyAlignment="1">
      <alignment vertical="center" wrapText="1"/>
    </xf>
    <xf numFmtId="1" fontId="6" fillId="3" borderId="1" xfId="0" applyNumberFormat="1" applyFont="1" applyFill="1" applyBorder="1" applyAlignment="1">
      <alignment horizontal="right" vertical="center"/>
    </xf>
    <xf numFmtId="0" fontId="45" fillId="7" borderId="0" xfId="0" applyFont="1" applyFill="1" applyAlignment="1">
      <alignment horizontal="center" vertical="center" wrapText="1"/>
    </xf>
    <xf numFmtId="0" fontId="14" fillId="0" borderId="0" xfId="0" applyFont="1" applyFill="1" applyAlignment="1">
      <alignment horizontal="left" vertical="center" wrapText="1"/>
    </xf>
    <xf numFmtId="0" fontId="10" fillId="6" borderId="0" xfId="0" applyFont="1" applyFill="1" applyBorder="1" applyAlignment="1">
      <alignment horizontal="left" vertical="center"/>
    </xf>
    <xf numFmtId="0" fontId="10" fillId="6" borderId="1" xfId="0" applyFont="1" applyFill="1" applyBorder="1" applyAlignment="1">
      <alignment wrapText="1"/>
    </xf>
    <xf numFmtId="0" fontId="10" fillId="6" borderId="1" xfId="1" applyFont="1" applyFill="1" applyBorder="1" applyAlignment="1">
      <alignment horizontal="left" vertical="center"/>
    </xf>
    <xf numFmtId="0" fontId="14" fillId="0" borderId="1" xfId="0" applyFont="1" applyFill="1" applyBorder="1" applyAlignment="1">
      <alignment horizontal="left" vertical="center" wrapText="1"/>
    </xf>
    <xf numFmtId="0" fontId="6" fillId="2" borderId="1" xfId="0" applyFont="1" applyFill="1" applyBorder="1" applyAlignment="1">
      <alignment vertical="center" wrapText="1"/>
    </xf>
    <xf numFmtId="0" fontId="6" fillId="2" borderId="1" xfId="0" applyFont="1" applyFill="1" applyBorder="1" applyAlignment="1">
      <alignment vertical="top" wrapText="1"/>
    </xf>
    <xf numFmtId="0" fontId="10" fillId="15" borderId="1" xfId="1" applyFont="1" applyFill="1" applyBorder="1" applyAlignment="1">
      <alignment horizontal="left" vertical="center" wrapText="1"/>
    </xf>
    <xf numFmtId="0" fontId="10" fillId="6" borderId="0" xfId="0" applyFont="1" applyFill="1" applyBorder="1" applyAlignment="1">
      <alignment horizontal="left" vertical="center"/>
    </xf>
    <xf numFmtId="0" fontId="25" fillId="2" borderId="0" xfId="0" applyFont="1" applyFill="1" applyAlignment="1">
      <alignment wrapText="1"/>
    </xf>
    <xf numFmtId="0" fontId="24" fillId="0" borderId="0" xfId="0" applyFont="1" applyFill="1" applyBorder="1"/>
    <xf numFmtId="0" fontId="24" fillId="0" borderId="0" xfId="0" applyFont="1" applyFill="1"/>
    <xf numFmtId="14" fontId="25" fillId="3" borderId="1" xfId="0" applyNumberFormat="1" applyFont="1" applyFill="1" applyBorder="1" applyAlignment="1">
      <alignment horizontal="center" vertical="center" wrapText="1"/>
    </xf>
    <xf numFmtId="0" fontId="24" fillId="3" borderId="0" xfId="0" applyFont="1" applyFill="1" applyBorder="1" applyAlignment="1">
      <alignment vertical="center"/>
    </xf>
    <xf numFmtId="0" fontId="24" fillId="3" borderId="1" xfId="0" applyFont="1" applyFill="1" applyBorder="1" applyAlignment="1">
      <alignment vertical="center"/>
    </xf>
    <xf numFmtId="0" fontId="24" fillId="3" borderId="1" xfId="0" applyFont="1" applyFill="1" applyBorder="1" applyAlignment="1">
      <alignment horizontal="right" vertical="center"/>
    </xf>
    <xf numFmtId="0" fontId="24" fillId="3" borderId="0" xfId="0" applyFont="1" applyFill="1" applyBorder="1" applyAlignment="1">
      <alignment horizontal="right" vertical="center"/>
    </xf>
    <xf numFmtId="0" fontId="24" fillId="0" borderId="1"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Alignment="1">
      <alignment horizontal="center"/>
    </xf>
    <xf numFmtId="0" fontId="24" fillId="3" borderId="0" xfId="0" applyFont="1" applyFill="1" applyBorder="1"/>
    <xf numFmtId="0" fontId="24" fillId="0" borderId="1" xfId="0" applyFont="1" applyFill="1" applyBorder="1" applyAlignment="1">
      <alignment horizontal="right" vertical="center"/>
    </xf>
    <xf numFmtId="0" fontId="10" fillId="6" borderId="0" xfId="0" applyFont="1" applyFill="1" applyBorder="1" applyAlignment="1">
      <alignment horizontal="left" vertical="center"/>
    </xf>
    <xf numFmtId="0" fontId="24" fillId="0" borderId="11" xfId="0" applyFont="1" applyFill="1" applyBorder="1" applyAlignment="1">
      <alignment wrapText="1"/>
    </xf>
    <xf numFmtId="0" fontId="22" fillId="3" borderId="2" xfId="0" applyFont="1" applyFill="1" applyBorder="1" applyAlignment="1">
      <alignment horizontal="center" vertical="center" wrapText="1"/>
    </xf>
    <xf numFmtId="0" fontId="45" fillId="2" borderId="0" xfId="0" applyFont="1" applyFill="1" applyAlignment="1">
      <alignment horizontal="center" vertical="center" wrapText="1"/>
    </xf>
    <xf numFmtId="0" fontId="14" fillId="0" borderId="16" xfId="1" applyFont="1" applyFill="1" applyBorder="1" applyAlignment="1">
      <alignment horizontal="left" vertical="center"/>
    </xf>
    <xf numFmtId="0" fontId="14" fillId="0" borderId="24" xfId="1" applyFont="1" applyBorder="1" applyAlignment="1">
      <alignment horizontal="left" vertical="center" wrapText="1"/>
    </xf>
    <xf numFmtId="0" fontId="14" fillId="0" borderId="10" xfId="0" applyFont="1" applyBorder="1" applyAlignment="1">
      <alignment horizontal="left" vertical="center" wrapText="1"/>
    </xf>
    <xf numFmtId="0" fontId="14" fillId="0" borderId="24" xfId="0" applyFont="1" applyBorder="1" applyAlignment="1">
      <alignment horizontal="left" vertical="center" wrapText="1"/>
    </xf>
    <xf numFmtId="0" fontId="45" fillId="2" borderId="1" xfId="0" applyFont="1" applyFill="1" applyBorder="1" applyAlignment="1">
      <alignment horizontal="center" vertical="center" wrapText="1"/>
    </xf>
    <xf numFmtId="0" fontId="64" fillId="2" borderId="1" xfId="0" applyFont="1" applyFill="1" applyBorder="1" applyAlignment="1">
      <alignment horizontal="left" vertical="center" wrapText="1" indent="1"/>
    </xf>
    <xf numFmtId="14" fontId="25" fillId="0" borderId="1" xfId="0" applyNumberFormat="1" applyFont="1" applyFill="1" applyBorder="1" applyAlignment="1">
      <alignment horizontal="center" vertical="center" wrapText="1"/>
    </xf>
    <xf numFmtId="0" fontId="22" fillId="2" borderId="11" xfId="0" applyFont="1" applyFill="1" applyBorder="1" applyAlignment="1">
      <alignment horizontal="left" vertical="center"/>
    </xf>
    <xf numFmtId="0" fontId="0" fillId="0" borderId="0" xfId="0" applyFill="1" applyAlignment="1">
      <alignment horizontal="left"/>
    </xf>
    <xf numFmtId="0" fontId="10" fillId="2" borderId="14" xfId="0" applyFont="1" applyFill="1" applyBorder="1"/>
    <xf numFmtId="0" fontId="22" fillId="4" borderId="12" xfId="0" applyFont="1" applyFill="1" applyBorder="1" applyAlignment="1">
      <alignment horizontal="left" vertical="center"/>
    </xf>
    <xf numFmtId="0" fontId="23" fillId="0" borderId="1" xfId="0" applyFont="1" applyFill="1" applyBorder="1" applyAlignment="1">
      <alignment vertical="center" wrapText="1"/>
    </xf>
    <xf numFmtId="0" fontId="66" fillId="0" borderId="0" xfId="0" applyFont="1"/>
    <xf numFmtId="14" fontId="57" fillId="3" borderId="1" xfId="0" applyNumberFormat="1" applyFont="1" applyFill="1" applyBorder="1" applyAlignment="1">
      <alignment horizontal="center" vertical="center" wrapText="1"/>
    </xf>
    <xf numFmtId="0" fontId="67" fillId="0" borderId="0" xfId="0" applyFont="1"/>
    <xf numFmtId="0" fontId="66" fillId="0" borderId="0" xfId="0" applyFont="1" applyFill="1"/>
    <xf numFmtId="0" fontId="67" fillId="0" borderId="0" xfId="0" applyFont="1" applyFill="1"/>
    <xf numFmtId="0" fontId="68" fillId="3" borderId="0" xfId="0" applyFont="1" applyFill="1" applyBorder="1" applyAlignment="1">
      <alignment vertical="center"/>
    </xf>
    <xf numFmtId="0" fontId="68" fillId="3" borderId="0" xfId="0" applyFont="1" applyFill="1" applyBorder="1" applyAlignment="1">
      <alignment horizontal="right" vertical="center"/>
    </xf>
    <xf numFmtId="164" fontId="49" fillId="2" borderId="1" xfId="0" applyNumberFormat="1" applyFont="1" applyFill="1" applyBorder="1" applyAlignment="1">
      <alignment horizontal="center" vertical="center" wrapText="1"/>
    </xf>
    <xf numFmtId="0" fontId="14" fillId="0" borderId="0" xfId="1" applyFont="1" applyFill="1" applyAlignment="1">
      <alignment horizontal="left" vertical="center" wrapText="1"/>
    </xf>
    <xf numFmtId="0" fontId="8" fillId="3" borderId="5" xfId="0" applyFont="1" applyFill="1" applyBorder="1" applyAlignment="1">
      <alignment horizontal="left"/>
    </xf>
    <xf numFmtId="0" fontId="8" fillId="3" borderId="6" xfId="0" applyFont="1" applyFill="1" applyBorder="1" applyAlignment="1">
      <alignment horizontal="left"/>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9" fontId="8" fillId="4" borderId="5" xfId="0" applyNumberFormat="1" applyFont="1" applyFill="1" applyBorder="1" applyAlignment="1">
      <alignment horizontal="center" vertical="center"/>
    </xf>
    <xf numFmtId="9" fontId="8" fillId="4" borderId="6" xfId="0" applyNumberFormat="1" applyFont="1" applyFill="1" applyBorder="1" applyAlignment="1">
      <alignment horizontal="center" vertical="center"/>
    </xf>
    <xf numFmtId="0" fontId="0" fillId="0" borderId="0" xfId="0" applyFill="1" applyAlignment="1">
      <alignment horizontal="left"/>
    </xf>
    <xf numFmtId="0" fontId="14" fillId="0" borderId="12" xfId="1" applyFont="1" applyFill="1" applyBorder="1" applyAlignment="1">
      <alignment horizontal="left" vertical="center" wrapText="1"/>
    </xf>
    <xf numFmtId="0" fontId="0" fillId="0" borderId="13" xfId="0" applyFill="1" applyBorder="1" applyAlignment="1">
      <alignment horizontal="left"/>
    </xf>
    <xf numFmtId="0" fontId="0" fillId="0" borderId="15" xfId="0" applyFill="1" applyBorder="1" applyAlignment="1">
      <alignment horizontal="left"/>
    </xf>
    <xf numFmtId="0" fontId="6" fillId="0" borderId="0" xfId="0" applyFont="1" applyFill="1" applyAlignment="1"/>
    <xf numFmtId="0" fontId="0" fillId="0" borderId="0" xfId="0" applyFill="1" applyAlignment="1"/>
    <xf numFmtId="0" fontId="31" fillId="5" borderId="0" xfId="0" applyFont="1" applyFill="1" applyAlignment="1">
      <alignment horizontal="left" vertical="top" wrapText="1"/>
    </xf>
    <xf numFmtId="0" fontId="45" fillId="2"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10" fillId="6" borderId="0" xfId="0" applyFont="1" applyFill="1" applyBorder="1" applyAlignment="1">
      <alignment horizontal="left" vertical="center"/>
    </xf>
    <xf numFmtId="0" fontId="10" fillId="6" borderId="6" xfId="0" applyFont="1" applyFill="1" applyBorder="1" applyAlignment="1">
      <alignment horizontal="left" vertical="center"/>
    </xf>
    <xf numFmtId="0" fontId="14" fillId="0" borderId="10" xfId="1" applyFont="1" applyFill="1" applyBorder="1" applyAlignment="1">
      <alignment horizontal="left" vertical="center" wrapText="1"/>
    </xf>
    <xf numFmtId="0" fontId="0" fillId="0" borderId="16" xfId="0" applyFill="1" applyBorder="1" applyAlignment="1">
      <alignment horizontal="left"/>
    </xf>
    <xf numFmtId="0" fontId="44" fillId="0" borderId="22"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6" fillId="0" borderId="1" xfId="0" applyFont="1" applyFill="1" applyBorder="1" applyAlignment="1">
      <alignment horizontal="left"/>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10" fillId="0" borderId="1" xfId="0" applyFont="1" applyFill="1" applyBorder="1" applyAlignment="1">
      <alignment horizontal="left"/>
    </xf>
    <xf numFmtId="0" fontId="10" fillId="4" borderId="1" xfId="0" applyFont="1" applyFill="1" applyBorder="1" applyAlignment="1">
      <alignment horizontal="left"/>
    </xf>
    <xf numFmtId="0" fontId="8" fillId="4" borderId="1" xfId="0" applyFont="1" applyFill="1" applyBorder="1" applyAlignment="1">
      <alignment horizontal="center" vertical="center" wrapText="1"/>
    </xf>
    <xf numFmtId="9" fontId="8" fillId="4" borderId="1" xfId="0" applyNumberFormat="1" applyFont="1" applyFill="1" applyBorder="1" applyAlignment="1">
      <alignment horizontal="center"/>
    </xf>
    <xf numFmtId="0" fontId="14" fillId="0" borderId="1" xfId="0" applyFont="1" applyFill="1" applyBorder="1" applyAlignment="1">
      <alignment horizontal="left" vertical="center"/>
    </xf>
    <xf numFmtId="0" fontId="21" fillId="0" borderId="0" xfId="0" applyFont="1" applyAlignment="1">
      <alignment horizontal="left" vertical="top" wrapText="1"/>
    </xf>
    <xf numFmtId="0" fontId="0" fillId="0" borderId="0" xfId="0" applyAlignment="1">
      <alignment horizontal="left" vertical="top" wrapText="1"/>
    </xf>
    <xf numFmtId="0" fontId="8" fillId="0" borderId="0" xfId="0" applyFont="1" applyAlignment="1">
      <alignment horizontal="left"/>
    </xf>
    <xf numFmtId="0" fontId="8" fillId="4" borderId="1" xfId="0" applyFont="1" applyFill="1" applyBorder="1" applyAlignment="1">
      <alignment horizontal="center"/>
    </xf>
    <xf numFmtId="0" fontId="7" fillId="3" borderId="1" xfId="0" applyFont="1" applyFill="1" applyBorder="1" applyAlignment="1">
      <alignment horizontal="left"/>
    </xf>
    <xf numFmtId="0" fontId="8" fillId="4" borderId="2" xfId="0" applyFont="1" applyFill="1" applyBorder="1" applyAlignment="1">
      <alignment horizontal="center"/>
    </xf>
    <xf numFmtId="0" fontId="8" fillId="4" borderId="4" xfId="0" applyFont="1" applyFill="1" applyBorder="1" applyAlignment="1">
      <alignment horizontal="center"/>
    </xf>
  </cellXfs>
  <cellStyles count="10">
    <cellStyle name="Normal 2" xfId="5" xr:uid="{00000000-0005-0000-0000-000000000000}"/>
    <cellStyle name="Normal 3" xfId="6" xr:uid="{00000000-0005-0000-0000-000001000000}"/>
    <cellStyle name="Normal 3 2" xfId="9" xr:uid="{00000000-0005-0000-0000-000002000000}"/>
    <cellStyle name="Обычный" xfId="0" builtinId="0"/>
    <cellStyle name="Обычный 2" xfId="1" xr:uid="{00000000-0005-0000-0000-000004000000}"/>
    <cellStyle name="Обычный 3" xfId="3" xr:uid="{00000000-0005-0000-0000-000005000000}"/>
    <cellStyle name="Обычный 3 2" xfId="4" xr:uid="{00000000-0005-0000-0000-000006000000}"/>
    <cellStyle name="Обычный 3 2 2" xfId="8" xr:uid="{00000000-0005-0000-0000-000007000000}"/>
    <cellStyle name="Обычный 3 3" xfId="7" xr:uid="{00000000-0005-0000-0000-000008000000}"/>
    <cellStyle name="Обычный 7" xfId="2"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8</v>
      </c>
      <c r="B2" s="12" t="s">
        <v>29</v>
      </c>
      <c r="C2" s="5"/>
      <c r="D2" s="5"/>
    </row>
    <row r="3" spans="1:4" x14ac:dyDescent="0.2">
      <c r="A3" s="7" t="s">
        <v>13</v>
      </c>
      <c r="B3" s="3"/>
      <c r="C3" s="4"/>
      <c r="D3" s="4"/>
    </row>
    <row r="4" spans="1:4" x14ac:dyDescent="0.2">
      <c r="A4" s="11" t="s">
        <v>28</v>
      </c>
      <c r="B4" s="3">
        <v>4900</v>
      </c>
      <c r="C4" s="4"/>
      <c r="D4" s="4"/>
    </row>
    <row r="5" spans="1:4" x14ac:dyDescent="0.2">
      <c r="A5" s="3" t="s">
        <v>26</v>
      </c>
      <c r="B5" s="13">
        <v>4900</v>
      </c>
      <c r="C5" s="4"/>
      <c r="D5" s="4"/>
    </row>
    <row r="6" spans="1:4" x14ac:dyDescent="0.2">
      <c r="A6" s="3" t="s">
        <v>30</v>
      </c>
      <c r="B6" s="13">
        <v>4900</v>
      </c>
    </row>
    <row r="7" spans="1:4" x14ac:dyDescent="0.2">
      <c r="C7" s="4"/>
      <c r="D7" s="4"/>
    </row>
    <row r="8" spans="1:4" x14ac:dyDescent="0.2">
      <c r="C8" s="4"/>
      <c r="D8" s="4"/>
    </row>
    <row r="9" spans="1:4" x14ac:dyDescent="0.2">
      <c r="A9" s="9" t="s">
        <v>12</v>
      </c>
      <c r="B9" s="2"/>
      <c r="C9" s="4"/>
      <c r="D9" s="4"/>
    </row>
    <row r="10" spans="1:4" x14ac:dyDescent="0.2">
      <c r="A10" s="3" t="s">
        <v>8</v>
      </c>
      <c r="B10" s="12" t="s">
        <v>29</v>
      </c>
      <c r="C10" s="4"/>
      <c r="D10" s="4"/>
    </row>
    <row r="11" spans="1:4" x14ac:dyDescent="0.2">
      <c r="A11" s="7" t="s">
        <v>14</v>
      </c>
      <c r="B11" s="3"/>
      <c r="C11" s="4"/>
      <c r="D11" s="4"/>
    </row>
    <row r="12" spans="1:4" x14ac:dyDescent="0.2">
      <c r="A12" s="11" t="s">
        <v>28</v>
      </c>
      <c r="B12" s="3">
        <v>4900</v>
      </c>
      <c r="C12" s="4"/>
      <c r="D12" s="4"/>
    </row>
    <row r="13" spans="1:4" x14ac:dyDescent="0.2">
      <c r="A13" s="3" t="s">
        <v>26</v>
      </c>
      <c r="B13" s="13">
        <v>4900</v>
      </c>
      <c r="C13" s="4"/>
      <c r="D13" s="4"/>
    </row>
    <row r="14" spans="1:4" x14ac:dyDescent="0.2">
      <c r="A14" s="3" t="s">
        <v>30</v>
      </c>
      <c r="B14" s="13">
        <v>4900</v>
      </c>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6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39</v>
      </c>
      <c r="B2" s="12" t="s">
        <v>9</v>
      </c>
      <c r="C2" s="5"/>
      <c r="D2" s="5"/>
    </row>
    <row r="3" spans="1:4" x14ac:dyDescent="0.2">
      <c r="A3" s="7" t="s">
        <v>13</v>
      </c>
      <c r="B3" s="3"/>
      <c r="C3" s="4"/>
      <c r="D3" s="4"/>
    </row>
    <row r="4" spans="1:4" x14ac:dyDescent="0.2">
      <c r="A4" s="3">
        <v>1</v>
      </c>
      <c r="B4" s="13">
        <v>5800</v>
      </c>
      <c r="C4" s="4"/>
      <c r="D4" s="4"/>
    </row>
    <row r="5" spans="1:4" x14ac:dyDescent="0.2">
      <c r="A5" s="3" t="s">
        <v>34</v>
      </c>
      <c r="B5" s="13">
        <v>5800</v>
      </c>
      <c r="C5" s="4"/>
      <c r="D5" s="4"/>
    </row>
    <row r="6" spans="1:4" x14ac:dyDescent="0.2">
      <c r="A6" s="3" t="s">
        <v>35</v>
      </c>
      <c r="B6" s="13">
        <v>6400</v>
      </c>
      <c r="C6" s="4"/>
      <c r="D6" s="4"/>
    </row>
    <row r="7" spans="1:4" x14ac:dyDescent="0.2">
      <c r="A7" s="3" t="s">
        <v>36</v>
      </c>
      <c r="B7" s="13">
        <v>6400</v>
      </c>
      <c r="C7" s="4"/>
      <c r="D7" s="4"/>
    </row>
    <row r="8" spans="1:4" x14ac:dyDescent="0.2">
      <c r="A8" s="3" t="s">
        <v>42</v>
      </c>
      <c r="B8" s="13">
        <v>7800</v>
      </c>
      <c r="C8" s="4"/>
      <c r="D8" s="4"/>
    </row>
    <row r="9" spans="1:4" x14ac:dyDescent="0.2">
      <c r="A9" s="3">
        <v>2</v>
      </c>
      <c r="B9" s="13">
        <v>6800</v>
      </c>
      <c r="C9" s="4"/>
      <c r="D9" s="4"/>
    </row>
    <row r="10" spans="1:4" x14ac:dyDescent="0.2">
      <c r="A10" s="3" t="s">
        <v>40</v>
      </c>
      <c r="B10" s="13">
        <v>6800</v>
      </c>
      <c r="C10" s="4"/>
      <c r="D10" s="4"/>
    </row>
    <row r="11" spans="1:4" x14ac:dyDescent="0.2">
      <c r="A11" s="3" t="s">
        <v>37</v>
      </c>
      <c r="B11" s="13">
        <v>6800</v>
      </c>
      <c r="C11" s="4"/>
      <c r="D11" s="4"/>
    </row>
    <row r="12" spans="1:4" x14ac:dyDescent="0.2">
      <c r="A12" s="3" t="s">
        <v>43</v>
      </c>
      <c r="B12" s="13">
        <v>8200</v>
      </c>
      <c r="C12" s="4"/>
      <c r="D12" s="4"/>
    </row>
    <row r="13" spans="1:4" x14ac:dyDescent="0.2">
      <c r="A13" s="3" t="s">
        <v>38</v>
      </c>
      <c r="B13" s="13">
        <v>8200</v>
      </c>
      <c r="C13" s="4"/>
      <c r="D13" s="4"/>
    </row>
    <row r="14" spans="1:4" x14ac:dyDescent="0.2">
      <c r="C14" s="4"/>
      <c r="D14" s="4"/>
    </row>
    <row r="15" spans="1:4" x14ac:dyDescent="0.2">
      <c r="C15" s="4"/>
      <c r="D15" s="4"/>
    </row>
    <row r="16" spans="1:4" x14ac:dyDescent="0.2">
      <c r="A16" s="9" t="s">
        <v>21</v>
      </c>
      <c r="B16" s="2"/>
      <c r="C16" s="4"/>
      <c r="D16" s="4"/>
    </row>
    <row r="17" spans="1:4" x14ac:dyDescent="0.2">
      <c r="A17" s="3" t="s">
        <v>39</v>
      </c>
      <c r="B17" s="12" t="s">
        <v>9</v>
      </c>
      <c r="C17" s="4"/>
      <c r="D17" s="4"/>
    </row>
    <row r="18" spans="1:4" x14ac:dyDescent="0.2">
      <c r="A18" s="7" t="s">
        <v>14</v>
      </c>
      <c r="B18" s="3"/>
      <c r="C18" s="4"/>
      <c r="D18" s="4"/>
    </row>
    <row r="19" spans="1:4" x14ac:dyDescent="0.2">
      <c r="A19" s="3">
        <v>1</v>
      </c>
      <c r="B19" s="13">
        <v>5800</v>
      </c>
      <c r="C19" s="4"/>
      <c r="D19" s="4"/>
    </row>
    <row r="20" spans="1:4" x14ac:dyDescent="0.2">
      <c r="A20" s="3" t="s">
        <v>34</v>
      </c>
      <c r="B20" s="13">
        <v>5800</v>
      </c>
      <c r="C20" s="4"/>
      <c r="D20" s="4"/>
    </row>
    <row r="21" spans="1:4" x14ac:dyDescent="0.2">
      <c r="A21" s="3" t="s">
        <v>35</v>
      </c>
      <c r="B21" s="13">
        <v>6400</v>
      </c>
      <c r="C21" s="4"/>
      <c r="D21" s="4"/>
    </row>
    <row r="22" spans="1:4" x14ac:dyDescent="0.2">
      <c r="A22" s="3" t="s">
        <v>36</v>
      </c>
      <c r="B22" s="13">
        <v>6400</v>
      </c>
      <c r="C22" s="4"/>
      <c r="D22" s="4"/>
    </row>
    <row r="23" spans="1:4" x14ac:dyDescent="0.2">
      <c r="A23" s="3" t="s">
        <v>42</v>
      </c>
      <c r="B23" s="13">
        <v>7800</v>
      </c>
      <c r="C23" s="4"/>
      <c r="D23" s="4"/>
    </row>
    <row r="24" spans="1:4" x14ac:dyDescent="0.2">
      <c r="A24" s="3">
        <v>2</v>
      </c>
      <c r="B24" s="13">
        <v>6800</v>
      </c>
      <c r="C24" s="4"/>
      <c r="D24" s="4"/>
    </row>
    <row r="25" spans="1:4" x14ac:dyDescent="0.2">
      <c r="A25" s="3" t="s">
        <v>40</v>
      </c>
      <c r="B25" s="13">
        <v>6800</v>
      </c>
      <c r="C25" s="4"/>
      <c r="D25" s="4"/>
    </row>
    <row r="26" spans="1:4" x14ac:dyDescent="0.2">
      <c r="A26" s="3" t="s">
        <v>37</v>
      </c>
      <c r="B26" s="13">
        <v>6800</v>
      </c>
      <c r="C26" s="4"/>
      <c r="D26" s="4"/>
    </row>
    <row r="27" spans="1:4" x14ac:dyDescent="0.2">
      <c r="A27" s="3" t="s">
        <v>43</v>
      </c>
      <c r="B27" s="13">
        <v>8200</v>
      </c>
      <c r="C27" s="4"/>
      <c r="D27" s="4"/>
    </row>
    <row r="28" spans="1:4" x14ac:dyDescent="0.2">
      <c r="A28" s="3" t="s">
        <v>38</v>
      </c>
      <c r="B28" s="13">
        <v>8200</v>
      </c>
      <c r="C28" s="4"/>
      <c r="D28" s="4"/>
    </row>
    <row r="29" spans="1:4" ht="15" customHeight="1" x14ac:dyDescent="0.2">
      <c r="A29" s="9"/>
      <c r="C29" s="5"/>
      <c r="D29" s="5"/>
    </row>
    <row r="30" spans="1:4" x14ac:dyDescent="0.2">
      <c r="A30" s="9"/>
      <c r="C30" s="4"/>
      <c r="D30" s="4"/>
    </row>
    <row r="31" spans="1:4" x14ac:dyDescent="0.2">
      <c r="A31" s="9" t="s">
        <v>21</v>
      </c>
      <c r="B31" s="2"/>
      <c r="C31" s="4"/>
      <c r="D31" s="4"/>
    </row>
    <row r="32" spans="1:4" x14ac:dyDescent="0.2">
      <c r="A32" s="3" t="s">
        <v>39</v>
      </c>
      <c r="B32" s="12" t="s">
        <v>9</v>
      </c>
      <c r="C32" s="4"/>
      <c r="D32" s="4"/>
    </row>
    <row r="33" spans="1:4" x14ac:dyDescent="0.2">
      <c r="A33" s="7" t="s">
        <v>15</v>
      </c>
      <c r="B33" s="3"/>
      <c r="C33" s="4"/>
      <c r="D33" s="4"/>
    </row>
    <row r="34" spans="1:4" x14ac:dyDescent="0.2">
      <c r="A34" s="3">
        <v>1</v>
      </c>
      <c r="B34" s="13">
        <v>9600</v>
      </c>
      <c r="C34" s="4"/>
      <c r="D34" s="4"/>
    </row>
    <row r="35" spans="1:4" x14ac:dyDescent="0.2">
      <c r="A35" s="3" t="s">
        <v>34</v>
      </c>
      <c r="B35" s="13">
        <v>9600</v>
      </c>
      <c r="C35" s="4"/>
      <c r="D35" s="4"/>
    </row>
    <row r="36" spans="1:4" x14ac:dyDescent="0.2">
      <c r="A36" s="3" t="s">
        <v>35</v>
      </c>
      <c r="B36" s="13">
        <v>10200</v>
      </c>
      <c r="C36" s="4"/>
      <c r="D36" s="4"/>
    </row>
    <row r="37" spans="1:4" x14ac:dyDescent="0.2">
      <c r="A37" s="3" t="s">
        <v>36</v>
      </c>
      <c r="B37" s="13">
        <v>10200</v>
      </c>
      <c r="C37" s="4"/>
      <c r="D37" s="4"/>
    </row>
    <row r="38" spans="1:4" x14ac:dyDescent="0.2">
      <c r="A38" s="3" t="s">
        <v>42</v>
      </c>
      <c r="B38" s="13">
        <v>16600</v>
      </c>
      <c r="C38" s="4"/>
      <c r="D38" s="4"/>
    </row>
    <row r="39" spans="1:4" x14ac:dyDescent="0.2">
      <c r="A39" s="3">
        <v>2</v>
      </c>
      <c r="B39" s="13">
        <v>10500</v>
      </c>
      <c r="C39" s="4"/>
      <c r="D39" s="4"/>
    </row>
    <row r="40" spans="1:4" x14ac:dyDescent="0.2">
      <c r="A40" s="3" t="s">
        <v>40</v>
      </c>
      <c r="B40" s="13">
        <v>10500</v>
      </c>
      <c r="C40" s="4"/>
      <c r="D40" s="4"/>
    </row>
    <row r="41" spans="1:4" x14ac:dyDescent="0.2">
      <c r="A41" s="3" t="s">
        <v>37</v>
      </c>
      <c r="B41" s="13">
        <v>10500</v>
      </c>
      <c r="C41" s="4"/>
      <c r="D41" s="4"/>
    </row>
    <row r="42" spans="1:4" x14ac:dyDescent="0.2">
      <c r="A42" s="3" t="s">
        <v>43</v>
      </c>
      <c r="B42" s="13">
        <v>11900</v>
      </c>
      <c r="C42" s="4"/>
      <c r="D42" s="4"/>
    </row>
    <row r="43" spans="1:4" x14ac:dyDescent="0.2">
      <c r="A43" s="3" t="s">
        <v>38</v>
      </c>
      <c r="B43" s="13">
        <v>11900</v>
      </c>
      <c r="C43" s="4"/>
      <c r="D43" s="4"/>
    </row>
    <row r="46" spans="1:4" x14ac:dyDescent="0.2">
      <c r="A46" s="9" t="s">
        <v>21</v>
      </c>
      <c r="B46" s="2"/>
      <c r="C46" s="4"/>
      <c r="D46" s="4"/>
    </row>
    <row r="47" spans="1:4" x14ac:dyDescent="0.2">
      <c r="A47" s="3" t="s">
        <v>39</v>
      </c>
      <c r="B47" s="12" t="s">
        <v>9</v>
      </c>
      <c r="C47" s="4"/>
      <c r="D47" s="4"/>
    </row>
    <row r="48" spans="1:4" x14ac:dyDescent="0.2">
      <c r="A48" s="7" t="s">
        <v>16</v>
      </c>
      <c r="B48" s="3"/>
      <c r="C48" s="4"/>
      <c r="D48" s="4"/>
    </row>
    <row r="49" spans="1:4" x14ac:dyDescent="0.2">
      <c r="A49" s="3">
        <v>1</v>
      </c>
      <c r="B49" s="13">
        <v>12500</v>
      </c>
      <c r="C49" s="4"/>
      <c r="D49" s="4"/>
    </row>
    <row r="50" spans="1:4" x14ac:dyDescent="0.2">
      <c r="A50" s="3" t="s">
        <v>34</v>
      </c>
      <c r="B50" s="13">
        <v>12500</v>
      </c>
      <c r="C50" s="4"/>
      <c r="D50" s="4"/>
    </row>
    <row r="51" spans="1:4" x14ac:dyDescent="0.2">
      <c r="A51" s="3" t="s">
        <v>35</v>
      </c>
      <c r="B51" s="13">
        <v>12900</v>
      </c>
      <c r="C51" s="4"/>
      <c r="D51" s="4"/>
    </row>
    <row r="52" spans="1:4" x14ac:dyDescent="0.2">
      <c r="A52" s="3" t="s">
        <v>36</v>
      </c>
      <c r="B52" s="13">
        <v>12900</v>
      </c>
      <c r="C52" s="4"/>
      <c r="D52" s="4"/>
    </row>
    <row r="53" spans="1:4" x14ac:dyDescent="0.2">
      <c r="A53" s="3" t="s">
        <v>42</v>
      </c>
      <c r="B53" s="13">
        <v>14300</v>
      </c>
      <c r="C53" s="4"/>
      <c r="D53" s="4"/>
    </row>
    <row r="54" spans="1:4" x14ac:dyDescent="0.2">
      <c r="A54" s="3">
        <v>2</v>
      </c>
      <c r="B54" s="13">
        <v>13500</v>
      </c>
      <c r="C54" s="4"/>
      <c r="D54" s="4"/>
    </row>
    <row r="55" spans="1:4" x14ac:dyDescent="0.2">
      <c r="A55" s="3" t="s">
        <v>40</v>
      </c>
      <c r="B55" s="13">
        <v>13500</v>
      </c>
      <c r="C55" s="4"/>
      <c r="D55" s="4"/>
    </row>
    <row r="56" spans="1:4" x14ac:dyDescent="0.2">
      <c r="A56" s="3" t="s">
        <v>37</v>
      </c>
      <c r="B56" s="13">
        <v>13500</v>
      </c>
      <c r="C56" s="4"/>
      <c r="D56" s="4"/>
    </row>
    <row r="57" spans="1:4" x14ac:dyDescent="0.2">
      <c r="A57" s="3" t="s">
        <v>43</v>
      </c>
      <c r="B57" s="13">
        <v>14900</v>
      </c>
      <c r="C57" s="4"/>
      <c r="D57" s="4"/>
    </row>
    <row r="58" spans="1:4" x14ac:dyDescent="0.2">
      <c r="A58" s="3" t="s">
        <v>38</v>
      </c>
      <c r="B58" s="13">
        <v>14900</v>
      </c>
      <c r="C58" s="4"/>
      <c r="D58" s="4"/>
    </row>
    <row r="61" spans="1:4" x14ac:dyDescent="0.2">
      <c r="A61" s="9" t="s">
        <v>21</v>
      </c>
      <c r="B61" s="2"/>
      <c r="C61" s="4"/>
      <c r="D61" s="4"/>
    </row>
    <row r="62" spans="1:4" x14ac:dyDescent="0.2">
      <c r="A62" s="3" t="s">
        <v>39</v>
      </c>
      <c r="B62" s="12" t="s">
        <v>9</v>
      </c>
      <c r="C62" s="4"/>
      <c r="D62" s="4"/>
    </row>
    <row r="63" spans="1:4" x14ac:dyDescent="0.2">
      <c r="A63" s="7" t="s">
        <v>22</v>
      </c>
      <c r="B63" s="3"/>
      <c r="C63" s="4"/>
      <c r="D63" s="4"/>
    </row>
    <row r="64" spans="1:4" x14ac:dyDescent="0.2">
      <c r="A64" s="3">
        <v>1</v>
      </c>
      <c r="B64" s="13">
        <v>390000</v>
      </c>
      <c r="C64" s="4"/>
      <c r="D64" s="4"/>
    </row>
    <row r="65" spans="1:4" x14ac:dyDescent="0.2">
      <c r="A65" s="3">
        <v>2</v>
      </c>
      <c r="B65" s="13">
        <v>390000</v>
      </c>
      <c r="C65" s="4"/>
      <c r="D65" s="4"/>
    </row>
    <row r="66" spans="1:4" x14ac:dyDescent="0.2">
      <c r="A66" s="3">
        <v>3</v>
      </c>
      <c r="B66" s="13">
        <v>390000</v>
      </c>
    </row>
    <row r="67" spans="1:4" x14ac:dyDescent="0.2">
      <c r="A67" s="3">
        <v>4</v>
      </c>
      <c r="B67" s="13">
        <v>390000</v>
      </c>
    </row>
    <row r="68" spans="1:4" x14ac:dyDescent="0.2">
      <c r="A68" s="3">
        <v>5</v>
      </c>
      <c r="B68" s="13">
        <v>390000</v>
      </c>
    </row>
    <row r="69" spans="1:4" x14ac:dyDescent="0.2">
      <c r="A69" s="3">
        <v>6</v>
      </c>
      <c r="B69" s="13">
        <v>390000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24.140625" style="1" customWidth="1"/>
    <col min="4" max="4" width="22.140625" style="1" customWidth="1"/>
    <col min="5" max="16384" width="9" style="1"/>
  </cols>
  <sheetData>
    <row r="1" spans="1:4" x14ac:dyDescent="0.2">
      <c r="A1" s="9" t="s">
        <v>17</v>
      </c>
      <c r="B1" s="6"/>
      <c r="C1" s="6"/>
      <c r="D1" s="6"/>
    </row>
    <row r="2" spans="1:4" ht="90" customHeight="1" x14ac:dyDescent="0.2">
      <c r="A2" s="3" t="s">
        <v>8</v>
      </c>
      <c r="B2" s="12" t="s">
        <v>47</v>
      </c>
      <c r="C2" s="16" t="s">
        <v>46</v>
      </c>
      <c r="D2" s="16" t="s">
        <v>45</v>
      </c>
    </row>
    <row r="3" spans="1:4" x14ac:dyDescent="0.2">
      <c r="A3" s="7" t="s">
        <v>18</v>
      </c>
      <c r="B3" s="3"/>
      <c r="C3" s="17"/>
      <c r="D3" s="17"/>
    </row>
    <row r="4" spans="1:4" x14ac:dyDescent="0.2">
      <c r="A4" s="3">
        <v>1</v>
      </c>
      <c r="B4" s="13">
        <v>3400</v>
      </c>
      <c r="C4" s="17">
        <v>3900</v>
      </c>
      <c r="D4" s="17">
        <v>4400</v>
      </c>
    </row>
    <row r="5" spans="1:4" x14ac:dyDescent="0.2">
      <c r="A5" s="3" t="s">
        <v>10</v>
      </c>
      <c r="B5" s="13">
        <v>3400</v>
      </c>
      <c r="C5" s="3">
        <v>3900</v>
      </c>
      <c r="D5" s="3">
        <v>4400</v>
      </c>
    </row>
    <row r="6" spans="1:4" x14ac:dyDescent="0.2">
      <c r="A6" s="3">
        <v>2</v>
      </c>
      <c r="B6" s="13">
        <v>3400</v>
      </c>
      <c r="C6" s="3">
        <v>3900</v>
      </c>
      <c r="D6" s="3">
        <v>4400</v>
      </c>
    </row>
    <row r="7" spans="1:4" x14ac:dyDescent="0.2">
      <c r="A7" s="3" t="s">
        <v>40</v>
      </c>
      <c r="B7" s="13">
        <v>3400</v>
      </c>
      <c r="C7" s="3">
        <v>3900</v>
      </c>
      <c r="D7" s="3">
        <v>4400</v>
      </c>
    </row>
    <row r="8" spans="1:4" x14ac:dyDescent="0.2">
      <c r="A8" s="3" t="s">
        <v>41</v>
      </c>
      <c r="B8" s="13">
        <v>4200</v>
      </c>
      <c r="C8" s="3">
        <v>4700</v>
      </c>
      <c r="D8" s="3">
        <v>5200</v>
      </c>
    </row>
    <row r="9" spans="1:4" x14ac:dyDescent="0.2">
      <c r="C9" s="4"/>
      <c r="D9" s="4"/>
    </row>
    <row r="10" spans="1:4" x14ac:dyDescent="0.2">
      <c r="C10" s="4"/>
      <c r="D10" s="4"/>
    </row>
    <row r="11" spans="1:4" x14ac:dyDescent="0.2">
      <c r="A11" s="9" t="s">
        <v>17</v>
      </c>
      <c r="B11" s="2"/>
      <c r="C11" s="4"/>
      <c r="D11" s="4"/>
    </row>
    <row r="12" spans="1:4" ht="76.5" x14ac:dyDescent="0.2">
      <c r="A12" s="3" t="s">
        <v>8</v>
      </c>
      <c r="B12" s="12" t="s">
        <v>47</v>
      </c>
      <c r="C12" s="16" t="s">
        <v>46</v>
      </c>
      <c r="D12" s="16" t="s">
        <v>45</v>
      </c>
    </row>
    <row r="13" spans="1:4" x14ac:dyDescent="0.2">
      <c r="A13" s="7" t="s">
        <v>19</v>
      </c>
      <c r="B13" s="3"/>
      <c r="C13" s="17"/>
      <c r="D13" s="17"/>
    </row>
    <row r="14" spans="1:4" x14ac:dyDescent="0.2">
      <c r="A14" s="3">
        <v>1</v>
      </c>
      <c r="B14" s="13">
        <v>3400</v>
      </c>
      <c r="C14" s="17">
        <v>3900</v>
      </c>
      <c r="D14" s="17">
        <v>4400</v>
      </c>
    </row>
    <row r="15" spans="1:4" x14ac:dyDescent="0.2">
      <c r="A15" s="3" t="s">
        <v>10</v>
      </c>
      <c r="B15" s="13">
        <v>3400</v>
      </c>
      <c r="C15" s="3">
        <v>3900</v>
      </c>
      <c r="D15" s="3">
        <v>4400</v>
      </c>
    </row>
    <row r="16" spans="1:4" x14ac:dyDescent="0.2">
      <c r="A16" s="3">
        <v>2</v>
      </c>
      <c r="B16" s="13">
        <v>3400</v>
      </c>
      <c r="C16" s="3">
        <v>3900</v>
      </c>
      <c r="D16" s="3">
        <v>4400</v>
      </c>
    </row>
    <row r="17" spans="1:4" x14ac:dyDescent="0.2">
      <c r="A17" s="3" t="s">
        <v>40</v>
      </c>
      <c r="B17" s="13">
        <v>3400</v>
      </c>
      <c r="C17" s="3">
        <v>3900</v>
      </c>
      <c r="D17" s="3">
        <v>4400</v>
      </c>
    </row>
    <row r="18" spans="1:4" x14ac:dyDescent="0.2">
      <c r="A18" s="3" t="s">
        <v>41</v>
      </c>
      <c r="B18" s="13">
        <v>4200</v>
      </c>
      <c r="C18" s="3">
        <v>4700</v>
      </c>
      <c r="D18" s="3">
        <v>5200</v>
      </c>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7"/>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8</v>
      </c>
      <c r="B2" s="12" t="s">
        <v>31</v>
      </c>
      <c r="C2" s="12" t="s">
        <v>32</v>
      </c>
      <c r="D2" s="12" t="s">
        <v>33</v>
      </c>
      <c r="E2" s="5"/>
      <c r="F2" s="5"/>
    </row>
    <row r="3" spans="1:6" x14ac:dyDescent="0.2">
      <c r="A3" s="7" t="s">
        <v>13</v>
      </c>
      <c r="B3" s="3"/>
      <c r="C3" s="3"/>
      <c r="D3" s="3"/>
      <c r="E3" s="4"/>
      <c r="F3" s="4"/>
    </row>
    <row r="4" spans="1:6" x14ac:dyDescent="0.2">
      <c r="A4" s="3">
        <v>1</v>
      </c>
      <c r="B4" s="13">
        <v>3900</v>
      </c>
      <c r="C4" s="13">
        <v>3900</v>
      </c>
      <c r="D4" s="13">
        <v>3900</v>
      </c>
      <c r="E4" s="4"/>
      <c r="F4" s="4"/>
    </row>
    <row r="5" spans="1:6" x14ac:dyDescent="0.2">
      <c r="A5" s="3" t="s">
        <v>10</v>
      </c>
      <c r="B5" s="13">
        <v>3900</v>
      </c>
      <c r="C5" s="13">
        <v>3900</v>
      </c>
      <c r="D5" s="13">
        <v>3900</v>
      </c>
      <c r="E5" s="4"/>
      <c r="F5" s="4"/>
    </row>
    <row r="6" spans="1:6" x14ac:dyDescent="0.2">
      <c r="A6" s="3">
        <v>2</v>
      </c>
      <c r="B6" s="13">
        <v>3900</v>
      </c>
      <c r="C6" s="13">
        <v>3900</v>
      </c>
      <c r="D6" s="13">
        <v>3900</v>
      </c>
      <c r="E6" s="4"/>
      <c r="F6" s="4"/>
    </row>
    <row r="7" spans="1:6" x14ac:dyDescent="0.2">
      <c r="A7" s="3" t="s">
        <v>11</v>
      </c>
      <c r="B7" s="13">
        <v>3900</v>
      </c>
      <c r="C7" s="13">
        <v>3900</v>
      </c>
      <c r="D7" s="13">
        <v>3900</v>
      </c>
      <c r="E7" s="4"/>
      <c r="F7" s="4"/>
    </row>
    <row r="8" spans="1:6" x14ac:dyDescent="0.2">
      <c r="E8" s="4"/>
      <c r="F8" s="4"/>
    </row>
    <row r="9" spans="1:6" x14ac:dyDescent="0.2">
      <c r="E9" s="4"/>
      <c r="F9" s="4"/>
    </row>
    <row r="10" spans="1:6" x14ac:dyDescent="0.2">
      <c r="A10" s="9" t="s">
        <v>17</v>
      </c>
      <c r="B10" s="2"/>
      <c r="C10" s="2"/>
      <c r="D10" s="2"/>
      <c r="E10" s="4"/>
      <c r="F10" s="4"/>
    </row>
    <row r="11" spans="1:6" x14ac:dyDescent="0.2">
      <c r="A11" s="3" t="s">
        <v>8</v>
      </c>
      <c r="B11" s="12" t="s">
        <v>31</v>
      </c>
      <c r="C11" s="12" t="s">
        <v>32</v>
      </c>
      <c r="D11" s="12" t="s">
        <v>33</v>
      </c>
      <c r="E11" s="4"/>
      <c r="F11" s="4"/>
    </row>
    <row r="12" spans="1:6" x14ac:dyDescent="0.2">
      <c r="A12" s="7" t="s">
        <v>14</v>
      </c>
      <c r="B12" s="3"/>
      <c r="C12" s="3"/>
      <c r="D12" s="3"/>
      <c r="E12" s="4"/>
      <c r="F12" s="4"/>
    </row>
    <row r="13" spans="1:6" x14ac:dyDescent="0.2">
      <c r="A13" s="3">
        <v>1</v>
      </c>
      <c r="B13" s="13">
        <v>3900</v>
      </c>
      <c r="C13" s="13">
        <v>3900</v>
      </c>
      <c r="D13" s="13">
        <v>3900</v>
      </c>
      <c r="E13" s="4"/>
      <c r="F13" s="4"/>
    </row>
    <row r="14" spans="1:6" x14ac:dyDescent="0.2">
      <c r="A14" s="3" t="s">
        <v>10</v>
      </c>
      <c r="B14" s="13">
        <v>3900</v>
      </c>
      <c r="C14" s="13">
        <v>3900</v>
      </c>
      <c r="D14" s="13">
        <v>3900</v>
      </c>
      <c r="E14" s="4"/>
      <c r="F14" s="4"/>
    </row>
    <row r="15" spans="1:6" x14ac:dyDescent="0.2">
      <c r="A15" s="3">
        <v>2</v>
      </c>
      <c r="B15" s="13">
        <v>3900</v>
      </c>
      <c r="C15" s="13">
        <v>3900</v>
      </c>
      <c r="D15" s="13">
        <v>3900</v>
      </c>
      <c r="E15" s="4"/>
      <c r="F15" s="4"/>
    </row>
    <row r="16" spans="1:6" x14ac:dyDescent="0.2">
      <c r="A16" s="3" t="s">
        <v>11</v>
      </c>
      <c r="B16" s="13">
        <v>3900</v>
      </c>
      <c r="C16" s="13">
        <v>3900</v>
      </c>
      <c r="D16" s="13">
        <v>3900</v>
      </c>
      <c r="E16" s="4"/>
      <c r="F16" s="4"/>
    </row>
    <row r="17" spans="1:6" ht="18" customHeight="1" x14ac:dyDescent="0.2">
      <c r="A17" s="9"/>
      <c r="E17" s="5"/>
      <c r="F17" s="5"/>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84"/>
  <sheetViews>
    <sheetView zoomScaleNormal="100" workbookViewId="0"/>
  </sheetViews>
  <sheetFormatPr defaultColWidth="9" defaultRowHeight="12.75" x14ac:dyDescent="0.2"/>
  <cols>
    <col min="1" max="1" width="31.85546875" style="1" customWidth="1"/>
    <col min="2" max="2" width="27.140625" style="1" customWidth="1"/>
    <col min="3" max="3" width="25" style="1" customWidth="1"/>
    <col min="4" max="4" width="22.5703125" style="1" customWidth="1"/>
    <col min="5" max="16384" width="9" style="1"/>
  </cols>
  <sheetData>
    <row r="1" spans="1:4" x14ac:dyDescent="0.2">
      <c r="A1" s="9" t="s">
        <v>17</v>
      </c>
      <c r="B1" s="6"/>
      <c r="C1" s="6"/>
      <c r="D1" s="6"/>
    </row>
    <row r="2" spans="1:4" ht="89.25" customHeight="1" x14ac:dyDescent="0.2">
      <c r="A2" s="3" t="s">
        <v>2</v>
      </c>
      <c r="B2" s="12" t="s">
        <v>47</v>
      </c>
      <c r="C2" s="16" t="s">
        <v>46</v>
      </c>
      <c r="D2" s="16" t="s">
        <v>45</v>
      </c>
    </row>
    <row r="3" spans="1:4" x14ac:dyDescent="0.2">
      <c r="A3" s="7" t="s">
        <v>18</v>
      </c>
      <c r="B3" s="3"/>
      <c r="C3" s="17"/>
      <c r="D3" s="17"/>
    </row>
    <row r="4" spans="1:4" x14ac:dyDescent="0.2">
      <c r="A4" s="3">
        <v>1</v>
      </c>
      <c r="B4" s="13">
        <v>3900</v>
      </c>
      <c r="C4" s="17">
        <v>4400</v>
      </c>
      <c r="D4" s="17">
        <v>4900</v>
      </c>
    </row>
    <row r="5" spans="1:4" x14ac:dyDescent="0.2">
      <c r="A5" s="3" t="s">
        <v>34</v>
      </c>
      <c r="B5" s="13">
        <v>3900</v>
      </c>
      <c r="C5" s="3">
        <v>4400</v>
      </c>
      <c r="D5" s="3">
        <v>4900</v>
      </c>
    </row>
    <row r="6" spans="1:4" x14ac:dyDescent="0.2">
      <c r="A6" s="3" t="s">
        <v>35</v>
      </c>
      <c r="B6" s="13">
        <v>4500</v>
      </c>
      <c r="C6" s="3">
        <v>5000</v>
      </c>
      <c r="D6" s="3">
        <v>5500</v>
      </c>
    </row>
    <row r="7" spans="1:4" x14ac:dyDescent="0.2">
      <c r="A7" s="3" t="s">
        <v>36</v>
      </c>
      <c r="B7" s="13">
        <v>4500</v>
      </c>
      <c r="C7" s="3">
        <v>5000</v>
      </c>
      <c r="D7" s="3">
        <v>5500</v>
      </c>
    </row>
    <row r="8" spans="1:4" x14ac:dyDescent="0.2">
      <c r="A8" s="3" t="s">
        <v>42</v>
      </c>
      <c r="B8" s="13">
        <v>5900</v>
      </c>
      <c r="C8" s="3">
        <v>6400</v>
      </c>
      <c r="D8" s="3">
        <v>6900</v>
      </c>
    </row>
    <row r="9" spans="1:4" x14ac:dyDescent="0.2">
      <c r="A9" s="3">
        <v>2</v>
      </c>
      <c r="B9" s="13">
        <v>4400</v>
      </c>
      <c r="C9" s="3">
        <v>4900</v>
      </c>
      <c r="D9" s="3">
        <v>5400</v>
      </c>
    </row>
    <row r="10" spans="1:4" x14ac:dyDescent="0.2">
      <c r="A10" s="3" t="s">
        <v>40</v>
      </c>
      <c r="B10" s="13">
        <v>4400</v>
      </c>
      <c r="C10" s="3">
        <v>4900</v>
      </c>
      <c r="D10" s="3">
        <v>5400</v>
      </c>
    </row>
    <row r="11" spans="1:4" x14ac:dyDescent="0.2">
      <c r="A11" s="3" t="s">
        <v>37</v>
      </c>
      <c r="B11" s="13">
        <v>4400</v>
      </c>
      <c r="C11" s="3">
        <v>4900</v>
      </c>
      <c r="D11" s="3">
        <v>5400</v>
      </c>
    </row>
    <row r="12" spans="1:4" x14ac:dyDescent="0.2">
      <c r="A12" s="3" t="s">
        <v>43</v>
      </c>
      <c r="B12" s="13">
        <v>5800</v>
      </c>
      <c r="C12" s="3">
        <v>6300</v>
      </c>
      <c r="D12" s="3">
        <v>6800</v>
      </c>
    </row>
    <row r="13" spans="1:4" x14ac:dyDescent="0.2">
      <c r="A13" s="3" t="s">
        <v>38</v>
      </c>
      <c r="B13" s="13">
        <v>5800</v>
      </c>
      <c r="C13" s="3">
        <v>6300</v>
      </c>
      <c r="D13" s="3">
        <v>6800</v>
      </c>
    </row>
    <row r="14" spans="1:4" x14ac:dyDescent="0.2">
      <c r="C14" s="4"/>
      <c r="D14" s="4"/>
    </row>
    <row r="15" spans="1:4" x14ac:dyDescent="0.2">
      <c r="C15" s="4"/>
      <c r="D15" s="4"/>
    </row>
    <row r="16" spans="1:4" x14ac:dyDescent="0.2">
      <c r="A16" s="9" t="s">
        <v>17</v>
      </c>
      <c r="B16" s="2"/>
      <c r="C16" s="4"/>
      <c r="D16" s="4"/>
    </row>
    <row r="17" spans="1:4" ht="76.5" x14ac:dyDescent="0.2">
      <c r="A17" s="3" t="s">
        <v>2</v>
      </c>
      <c r="B17" s="12" t="s">
        <v>47</v>
      </c>
      <c r="C17" s="16" t="s">
        <v>46</v>
      </c>
      <c r="D17" s="16" t="s">
        <v>45</v>
      </c>
    </row>
    <row r="18" spans="1:4" x14ac:dyDescent="0.2">
      <c r="A18" s="7" t="s">
        <v>19</v>
      </c>
      <c r="B18" s="3"/>
      <c r="C18" s="17"/>
      <c r="D18" s="17"/>
    </row>
    <row r="19" spans="1:4" x14ac:dyDescent="0.2">
      <c r="A19" s="3">
        <v>1</v>
      </c>
      <c r="B19" s="13">
        <v>3900</v>
      </c>
      <c r="C19" s="17">
        <v>4400</v>
      </c>
      <c r="D19" s="17">
        <v>4900</v>
      </c>
    </row>
    <row r="20" spans="1:4" x14ac:dyDescent="0.2">
      <c r="A20" s="3" t="s">
        <v>34</v>
      </c>
      <c r="B20" s="13">
        <v>3900</v>
      </c>
      <c r="C20" s="3">
        <v>4400</v>
      </c>
      <c r="D20" s="3">
        <v>4900</v>
      </c>
    </row>
    <row r="21" spans="1:4" x14ac:dyDescent="0.2">
      <c r="A21" s="3" t="s">
        <v>35</v>
      </c>
      <c r="B21" s="13">
        <v>4500</v>
      </c>
      <c r="C21" s="3">
        <v>5000</v>
      </c>
      <c r="D21" s="3">
        <v>5500</v>
      </c>
    </row>
    <row r="22" spans="1:4" x14ac:dyDescent="0.2">
      <c r="A22" s="3" t="s">
        <v>36</v>
      </c>
      <c r="B22" s="13">
        <v>4500</v>
      </c>
      <c r="C22" s="3">
        <v>5000</v>
      </c>
      <c r="D22" s="3">
        <v>5500</v>
      </c>
    </row>
    <row r="23" spans="1:4" x14ac:dyDescent="0.2">
      <c r="A23" s="3" t="s">
        <v>42</v>
      </c>
      <c r="B23" s="13">
        <v>5900</v>
      </c>
      <c r="C23" s="3">
        <v>6400</v>
      </c>
      <c r="D23" s="3">
        <v>6900</v>
      </c>
    </row>
    <row r="24" spans="1:4" x14ac:dyDescent="0.2">
      <c r="A24" s="3">
        <v>2</v>
      </c>
      <c r="B24" s="13">
        <v>4400</v>
      </c>
      <c r="C24" s="3">
        <v>4900</v>
      </c>
      <c r="D24" s="3">
        <v>5400</v>
      </c>
    </row>
    <row r="25" spans="1:4" x14ac:dyDescent="0.2">
      <c r="A25" s="3" t="s">
        <v>40</v>
      </c>
      <c r="B25" s="13">
        <v>4400</v>
      </c>
      <c r="C25" s="3">
        <v>4900</v>
      </c>
      <c r="D25" s="3">
        <v>5400</v>
      </c>
    </row>
    <row r="26" spans="1:4" x14ac:dyDescent="0.2">
      <c r="A26" s="3" t="s">
        <v>37</v>
      </c>
      <c r="B26" s="13">
        <v>4400</v>
      </c>
      <c r="C26" s="3">
        <v>4900</v>
      </c>
      <c r="D26" s="3">
        <v>5400</v>
      </c>
    </row>
    <row r="27" spans="1:4" x14ac:dyDescent="0.2">
      <c r="A27" s="3" t="s">
        <v>43</v>
      </c>
      <c r="B27" s="13">
        <v>5800</v>
      </c>
      <c r="C27" s="3">
        <v>6300</v>
      </c>
      <c r="D27" s="3">
        <v>6800</v>
      </c>
    </row>
    <row r="28" spans="1:4" x14ac:dyDescent="0.2">
      <c r="A28" s="3" t="s">
        <v>38</v>
      </c>
      <c r="B28" s="13">
        <v>5800</v>
      </c>
      <c r="C28" s="3">
        <v>6300</v>
      </c>
      <c r="D28" s="3">
        <v>6800</v>
      </c>
    </row>
    <row r="29" spans="1:4" ht="15" customHeight="1" x14ac:dyDescent="0.2">
      <c r="A29" s="9"/>
      <c r="C29" s="5"/>
      <c r="D29" s="5"/>
    </row>
    <row r="30" spans="1:4" x14ac:dyDescent="0.2">
      <c r="A30" s="9"/>
      <c r="C30" s="4"/>
      <c r="D30" s="4"/>
    </row>
    <row r="31" spans="1:4" x14ac:dyDescent="0.2">
      <c r="A31" s="9" t="s">
        <v>17</v>
      </c>
      <c r="B31" s="2"/>
      <c r="C31" s="4"/>
      <c r="D31" s="4"/>
    </row>
    <row r="32" spans="1:4" ht="76.5" x14ac:dyDescent="0.2">
      <c r="A32" s="3" t="s">
        <v>2</v>
      </c>
      <c r="B32" s="12" t="s">
        <v>47</v>
      </c>
      <c r="C32" s="16" t="s">
        <v>46</v>
      </c>
      <c r="D32" s="16" t="s">
        <v>45</v>
      </c>
    </row>
    <row r="33" spans="1:4" x14ac:dyDescent="0.2">
      <c r="A33" s="7" t="s">
        <v>20</v>
      </c>
      <c r="B33" s="3"/>
      <c r="C33" s="17"/>
      <c r="D33" s="17"/>
    </row>
    <row r="34" spans="1:4" x14ac:dyDescent="0.2">
      <c r="A34" s="3">
        <v>1</v>
      </c>
      <c r="B34" s="13">
        <v>4800</v>
      </c>
      <c r="C34" s="17">
        <v>5300</v>
      </c>
      <c r="D34" s="17">
        <v>5800</v>
      </c>
    </row>
    <row r="35" spans="1:4" x14ac:dyDescent="0.2">
      <c r="A35" s="3" t="s">
        <v>34</v>
      </c>
      <c r="B35" s="13">
        <v>4800</v>
      </c>
      <c r="C35" s="3">
        <v>5300</v>
      </c>
      <c r="D35" s="3">
        <v>5800</v>
      </c>
    </row>
    <row r="36" spans="1:4" x14ac:dyDescent="0.2">
      <c r="A36" s="3" t="s">
        <v>35</v>
      </c>
      <c r="B36" s="13">
        <v>5400</v>
      </c>
      <c r="C36" s="3">
        <v>5900</v>
      </c>
      <c r="D36" s="3">
        <v>6400</v>
      </c>
    </row>
    <row r="37" spans="1:4" x14ac:dyDescent="0.2">
      <c r="A37" s="3" t="s">
        <v>36</v>
      </c>
      <c r="B37" s="13">
        <v>5400</v>
      </c>
      <c r="C37" s="3">
        <v>5900</v>
      </c>
      <c r="D37" s="3">
        <v>6400</v>
      </c>
    </row>
    <row r="38" spans="1:4" x14ac:dyDescent="0.2">
      <c r="A38" s="3" t="s">
        <v>42</v>
      </c>
      <c r="B38" s="13">
        <v>6800</v>
      </c>
      <c r="C38" s="3">
        <v>7300</v>
      </c>
      <c r="D38" s="3">
        <v>7800</v>
      </c>
    </row>
    <row r="39" spans="1:4" x14ac:dyDescent="0.2">
      <c r="A39" s="3">
        <v>2</v>
      </c>
      <c r="B39" s="13">
        <v>5800</v>
      </c>
      <c r="C39" s="3">
        <v>6300</v>
      </c>
      <c r="D39" s="3">
        <v>6800</v>
      </c>
    </row>
    <row r="40" spans="1:4" x14ac:dyDescent="0.2">
      <c r="A40" s="3" t="s">
        <v>40</v>
      </c>
      <c r="B40" s="13">
        <v>6800</v>
      </c>
      <c r="C40" s="3">
        <v>6300</v>
      </c>
      <c r="D40" s="3">
        <v>6800</v>
      </c>
    </row>
    <row r="41" spans="1:4" x14ac:dyDescent="0.2">
      <c r="A41" s="3" t="s">
        <v>37</v>
      </c>
      <c r="B41" s="13">
        <v>6800</v>
      </c>
      <c r="C41" s="3">
        <v>6300</v>
      </c>
      <c r="D41" s="3">
        <v>6800</v>
      </c>
    </row>
    <row r="42" spans="1:4" x14ac:dyDescent="0.2">
      <c r="A42" s="3" t="s">
        <v>43</v>
      </c>
      <c r="B42" s="13">
        <v>8200</v>
      </c>
      <c r="C42" s="3">
        <v>7700</v>
      </c>
      <c r="D42" s="3">
        <v>8200</v>
      </c>
    </row>
    <row r="43" spans="1:4" x14ac:dyDescent="0.2">
      <c r="A43" s="3" t="s">
        <v>38</v>
      </c>
      <c r="B43" s="13">
        <v>8200</v>
      </c>
      <c r="C43" s="3">
        <v>7700</v>
      </c>
      <c r="D43" s="3">
        <v>8200</v>
      </c>
    </row>
    <row r="46" spans="1:4" x14ac:dyDescent="0.2">
      <c r="A46" s="9" t="s">
        <v>17</v>
      </c>
      <c r="B46" s="2"/>
      <c r="C46" s="4"/>
      <c r="D46" s="4"/>
    </row>
    <row r="47" spans="1:4" ht="76.5" x14ac:dyDescent="0.2">
      <c r="A47" s="3" t="s">
        <v>2</v>
      </c>
      <c r="B47" s="12" t="s">
        <v>47</v>
      </c>
      <c r="C47" s="16" t="s">
        <v>46</v>
      </c>
      <c r="D47" s="16" t="s">
        <v>45</v>
      </c>
    </row>
    <row r="48" spans="1:4" x14ac:dyDescent="0.2">
      <c r="A48" s="7" t="s">
        <v>23</v>
      </c>
      <c r="B48" s="3"/>
      <c r="C48" s="17"/>
      <c r="D48" s="17"/>
    </row>
    <row r="49" spans="1:4" x14ac:dyDescent="0.2">
      <c r="A49" s="3">
        <v>1</v>
      </c>
      <c r="B49" s="13">
        <v>6800</v>
      </c>
      <c r="C49" s="17">
        <v>7300</v>
      </c>
      <c r="D49" s="17">
        <v>7800</v>
      </c>
    </row>
    <row r="50" spans="1:4" x14ac:dyDescent="0.2">
      <c r="A50" s="3" t="s">
        <v>34</v>
      </c>
      <c r="B50" s="13">
        <v>6800</v>
      </c>
      <c r="C50" s="3">
        <v>7300</v>
      </c>
      <c r="D50" s="3">
        <v>7800</v>
      </c>
    </row>
    <row r="51" spans="1:4" x14ac:dyDescent="0.2">
      <c r="A51" s="3" t="s">
        <v>35</v>
      </c>
      <c r="B51" s="13">
        <v>7400</v>
      </c>
      <c r="C51" s="3">
        <v>7900</v>
      </c>
      <c r="D51" s="3">
        <v>8400</v>
      </c>
    </row>
    <row r="52" spans="1:4" x14ac:dyDescent="0.2">
      <c r="A52" s="3" t="s">
        <v>36</v>
      </c>
      <c r="B52" s="13">
        <v>7400</v>
      </c>
      <c r="C52" s="3">
        <v>7900</v>
      </c>
      <c r="D52" s="3">
        <v>8400</v>
      </c>
    </row>
    <row r="53" spans="1:4" x14ac:dyDescent="0.2">
      <c r="A53" s="3" t="s">
        <v>42</v>
      </c>
      <c r="B53" s="13">
        <v>8800</v>
      </c>
      <c r="C53" s="3">
        <v>9300</v>
      </c>
      <c r="D53" s="3">
        <v>9800</v>
      </c>
    </row>
    <row r="54" spans="1:4" x14ac:dyDescent="0.2">
      <c r="A54" s="3">
        <v>2</v>
      </c>
      <c r="B54" s="13">
        <v>7800</v>
      </c>
      <c r="C54" s="3">
        <v>8300</v>
      </c>
      <c r="D54" s="3">
        <v>8800</v>
      </c>
    </row>
    <row r="55" spans="1:4" x14ac:dyDescent="0.2">
      <c r="A55" s="3" t="s">
        <v>40</v>
      </c>
      <c r="B55" s="13">
        <v>7800</v>
      </c>
      <c r="C55" s="3">
        <v>8300</v>
      </c>
      <c r="D55" s="3">
        <v>8800</v>
      </c>
    </row>
    <row r="56" spans="1:4" x14ac:dyDescent="0.2">
      <c r="A56" s="3" t="s">
        <v>37</v>
      </c>
      <c r="B56" s="13">
        <v>7800</v>
      </c>
      <c r="C56" s="3">
        <v>8300</v>
      </c>
      <c r="D56" s="3">
        <v>8800</v>
      </c>
    </row>
    <row r="57" spans="1:4" x14ac:dyDescent="0.2">
      <c r="A57" s="3" t="s">
        <v>43</v>
      </c>
      <c r="B57" s="13">
        <v>9200</v>
      </c>
      <c r="C57" s="3">
        <v>9700</v>
      </c>
      <c r="D57" s="3">
        <v>10200</v>
      </c>
    </row>
    <row r="58" spans="1:4" x14ac:dyDescent="0.2">
      <c r="A58" s="3" t="s">
        <v>38</v>
      </c>
      <c r="B58" s="13">
        <v>9200</v>
      </c>
      <c r="C58" s="3">
        <v>9700</v>
      </c>
      <c r="D58" s="3">
        <v>10200</v>
      </c>
    </row>
    <row r="61" spans="1:4" x14ac:dyDescent="0.2">
      <c r="A61" s="9" t="s">
        <v>17</v>
      </c>
      <c r="B61" s="2"/>
      <c r="C61" s="4"/>
      <c r="D61" s="4"/>
    </row>
    <row r="62" spans="1:4" ht="76.5" x14ac:dyDescent="0.2">
      <c r="A62" s="3" t="s">
        <v>2</v>
      </c>
      <c r="B62" s="12" t="s">
        <v>47</v>
      </c>
      <c r="C62" s="16" t="s">
        <v>46</v>
      </c>
      <c r="D62" s="16" t="s">
        <v>45</v>
      </c>
    </row>
    <row r="63" spans="1:4" x14ac:dyDescent="0.2">
      <c r="A63" s="7" t="s">
        <v>24</v>
      </c>
      <c r="B63" s="3"/>
      <c r="C63" s="17"/>
      <c r="D63" s="17"/>
    </row>
    <row r="64" spans="1:4" x14ac:dyDescent="0.2">
      <c r="A64" s="3">
        <v>1</v>
      </c>
      <c r="B64" s="13">
        <v>11900</v>
      </c>
      <c r="C64" s="17">
        <v>12400</v>
      </c>
      <c r="D64" s="17">
        <v>12900</v>
      </c>
    </row>
    <row r="65" spans="1:4" x14ac:dyDescent="0.2">
      <c r="A65" s="3" t="s">
        <v>34</v>
      </c>
      <c r="B65" s="13">
        <v>11900</v>
      </c>
      <c r="C65" s="3">
        <v>12400</v>
      </c>
      <c r="D65" s="3">
        <v>12900</v>
      </c>
    </row>
    <row r="66" spans="1:4" x14ac:dyDescent="0.2">
      <c r="A66" s="3" t="s">
        <v>35</v>
      </c>
      <c r="B66" s="13">
        <v>12500</v>
      </c>
      <c r="C66" s="3">
        <v>13000</v>
      </c>
      <c r="D66" s="3">
        <v>13500</v>
      </c>
    </row>
    <row r="67" spans="1:4" x14ac:dyDescent="0.2">
      <c r="A67" s="3" t="s">
        <v>36</v>
      </c>
      <c r="B67" s="13">
        <v>12500</v>
      </c>
      <c r="C67" s="3">
        <v>13000</v>
      </c>
      <c r="D67" s="3">
        <v>13500</v>
      </c>
    </row>
    <row r="68" spans="1:4" x14ac:dyDescent="0.2">
      <c r="A68" s="3" t="s">
        <v>42</v>
      </c>
      <c r="B68" s="13">
        <v>13900</v>
      </c>
      <c r="C68" s="3">
        <v>14400</v>
      </c>
      <c r="D68" s="3">
        <v>14900</v>
      </c>
    </row>
    <row r="69" spans="1:4" x14ac:dyDescent="0.2">
      <c r="A69" s="3">
        <v>2</v>
      </c>
      <c r="B69" s="13">
        <v>12900</v>
      </c>
      <c r="C69" s="3">
        <v>13400</v>
      </c>
      <c r="D69" s="3">
        <v>13900</v>
      </c>
    </row>
    <row r="70" spans="1:4" x14ac:dyDescent="0.2">
      <c r="A70" s="3" t="s">
        <v>40</v>
      </c>
      <c r="B70" s="13">
        <v>12900</v>
      </c>
      <c r="C70" s="3">
        <v>13400</v>
      </c>
      <c r="D70" s="3">
        <v>13900</v>
      </c>
    </row>
    <row r="71" spans="1:4" x14ac:dyDescent="0.2">
      <c r="A71" s="3" t="s">
        <v>37</v>
      </c>
      <c r="B71" s="13">
        <v>12900</v>
      </c>
      <c r="C71" s="3">
        <v>13400</v>
      </c>
      <c r="D71" s="3">
        <v>13900</v>
      </c>
    </row>
    <row r="72" spans="1:4" x14ac:dyDescent="0.2">
      <c r="A72" s="3" t="s">
        <v>43</v>
      </c>
      <c r="B72" s="13">
        <v>14300</v>
      </c>
      <c r="C72" s="3">
        <v>14800</v>
      </c>
      <c r="D72" s="3">
        <v>15300</v>
      </c>
    </row>
    <row r="73" spans="1:4" x14ac:dyDescent="0.2">
      <c r="A73" s="3" t="s">
        <v>38</v>
      </c>
      <c r="B73" s="13">
        <v>14300</v>
      </c>
      <c r="C73" s="3">
        <v>14800</v>
      </c>
      <c r="D73" s="3">
        <v>15300</v>
      </c>
    </row>
    <row r="74" spans="1:4" x14ac:dyDescent="0.2">
      <c r="A74" s="4"/>
      <c r="B74" s="14"/>
      <c r="C74" s="4"/>
      <c r="D74" s="4"/>
    </row>
    <row r="75" spans="1:4" x14ac:dyDescent="0.2">
      <c r="A75" s="4"/>
      <c r="B75" s="14"/>
      <c r="C75" s="4"/>
      <c r="D75" s="4"/>
    </row>
    <row r="76" spans="1:4" x14ac:dyDescent="0.2">
      <c r="A76" s="9" t="s">
        <v>17</v>
      </c>
      <c r="B76" s="2"/>
      <c r="C76" s="4"/>
      <c r="D76" s="4"/>
    </row>
    <row r="77" spans="1:4" x14ac:dyDescent="0.2">
      <c r="A77" s="3" t="s">
        <v>2</v>
      </c>
      <c r="B77" s="12" t="s">
        <v>9</v>
      </c>
      <c r="C77" s="4"/>
      <c r="D77" s="4"/>
    </row>
    <row r="78" spans="1:4" x14ac:dyDescent="0.2">
      <c r="A78" s="7" t="s">
        <v>25</v>
      </c>
      <c r="B78" s="3"/>
      <c r="C78" s="4"/>
      <c r="D78" s="4"/>
    </row>
    <row r="79" spans="1:4" x14ac:dyDescent="0.2">
      <c r="A79" s="3">
        <v>1</v>
      </c>
      <c r="B79" s="13">
        <v>29000</v>
      </c>
      <c r="C79" s="4"/>
      <c r="D79" s="4"/>
    </row>
    <row r="80" spans="1:4" x14ac:dyDescent="0.2">
      <c r="A80" s="3">
        <v>2</v>
      </c>
      <c r="B80" s="13">
        <v>29000</v>
      </c>
      <c r="C80" s="4"/>
      <c r="D80" s="4"/>
    </row>
    <row r="81" spans="1:4" x14ac:dyDescent="0.2">
      <c r="A81" s="3" t="s">
        <v>41</v>
      </c>
      <c r="B81" s="13">
        <v>29000</v>
      </c>
      <c r="C81" s="4"/>
      <c r="D81" s="4"/>
    </row>
    <row r="82" spans="1:4" x14ac:dyDescent="0.2">
      <c r="A82" s="3" t="s">
        <v>44</v>
      </c>
      <c r="B82" s="13">
        <v>29000</v>
      </c>
      <c r="C82" s="4"/>
      <c r="D82" s="4"/>
    </row>
    <row r="83" spans="1:4" x14ac:dyDescent="0.2">
      <c r="A83" s="3">
        <v>3</v>
      </c>
      <c r="B83" s="13">
        <v>29000</v>
      </c>
    </row>
    <row r="84" spans="1:4" x14ac:dyDescent="0.2">
      <c r="A84" s="3">
        <v>4</v>
      </c>
      <c r="B84" s="13">
        <v>29000</v>
      </c>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2</v>
      </c>
      <c r="B2" s="12" t="s">
        <v>31</v>
      </c>
      <c r="C2" s="12" t="s">
        <v>32</v>
      </c>
      <c r="D2" s="12" t="s">
        <v>33</v>
      </c>
      <c r="E2" s="5"/>
      <c r="F2" s="5"/>
    </row>
    <row r="3" spans="1:6" x14ac:dyDescent="0.2">
      <c r="A3" s="7" t="s">
        <v>18</v>
      </c>
      <c r="B3" s="3"/>
      <c r="C3" s="3"/>
      <c r="D3" s="3"/>
      <c r="E3" s="4"/>
      <c r="F3" s="4"/>
    </row>
    <row r="4" spans="1:6" x14ac:dyDescent="0.2">
      <c r="A4" s="3">
        <v>1</v>
      </c>
      <c r="B4" s="13">
        <v>4400</v>
      </c>
      <c r="C4" s="13">
        <v>4400</v>
      </c>
      <c r="D4" s="13">
        <v>4400</v>
      </c>
      <c r="E4" s="4"/>
      <c r="F4" s="4"/>
    </row>
    <row r="5" spans="1:6" x14ac:dyDescent="0.2">
      <c r="A5" s="3">
        <v>2</v>
      </c>
      <c r="B5" s="13">
        <v>4900</v>
      </c>
      <c r="C5" s="13">
        <v>4900</v>
      </c>
      <c r="D5" s="13">
        <v>4900</v>
      </c>
      <c r="E5" s="4"/>
      <c r="F5" s="4"/>
    </row>
    <row r="6" spans="1:6" x14ac:dyDescent="0.2">
      <c r="E6" s="4"/>
      <c r="F6" s="4"/>
    </row>
    <row r="7" spans="1:6" x14ac:dyDescent="0.2">
      <c r="E7" s="4"/>
      <c r="F7" s="4"/>
    </row>
    <row r="8" spans="1:6" x14ac:dyDescent="0.2">
      <c r="A8" s="9" t="s">
        <v>17</v>
      </c>
      <c r="B8" s="2"/>
      <c r="C8" s="2"/>
      <c r="D8" s="2"/>
      <c r="E8" s="4"/>
      <c r="F8" s="4"/>
    </row>
    <row r="9" spans="1:6" x14ac:dyDescent="0.2">
      <c r="A9" s="3" t="s">
        <v>2</v>
      </c>
      <c r="B9" s="12" t="s">
        <v>31</v>
      </c>
      <c r="C9" s="12" t="s">
        <v>32</v>
      </c>
      <c r="D9" s="12" t="s">
        <v>33</v>
      </c>
      <c r="E9" s="4"/>
      <c r="F9" s="4"/>
    </row>
    <row r="10" spans="1:6" x14ac:dyDescent="0.2">
      <c r="A10" s="7" t="s">
        <v>19</v>
      </c>
      <c r="B10" s="3"/>
      <c r="C10" s="3"/>
      <c r="D10" s="3"/>
      <c r="E10" s="4"/>
      <c r="F10" s="4"/>
    </row>
    <row r="11" spans="1:6" x14ac:dyDescent="0.2">
      <c r="A11" s="3">
        <v>1</v>
      </c>
      <c r="B11" s="13">
        <v>4400</v>
      </c>
      <c r="C11" s="13">
        <v>4400</v>
      </c>
      <c r="D11" s="13">
        <v>4400</v>
      </c>
      <c r="E11" s="4"/>
      <c r="F11" s="4"/>
    </row>
    <row r="12" spans="1:6" x14ac:dyDescent="0.2">
      <c r="A12" s="3">
        <v>2</v>
      </c>
      <c r="B12" s="13">
        <v>4900</v>
      </c>
      <c r="C12" s="13">
        <v>4900</v>
      </c>
      <c r="D12" s="13">
        <v>4900</v>
      </c>
      <c r="E12" s="4"/>
      <c r="F12" s="4"/>
    </row>
    <row r="13" spans="1:6" ht="15" customHeight="1" x14ac:dyDescent="0.2">
      <c r="A13" s="9"/>
      <c r="E13" s="5"/>
      <c r="F13" s="5"/>
    </row>
    <row r="14" spans="1:6" x14ac:dyDescent="0.2">
      <c r="A14" s="9"/>
      <c r="E14" s="4"/>
      <c r="F14" s="4"/>
    </row>
    <row r="15" spans="1:6" x14ac:dyDescent="0.2">
      <c r="A15" s="9" t="s">
        <v>17</v>
      </c>
      <c r="B15" s="2"/>
      <c r="C15" s="2"/>
      <c r="D15" s="2"/>
      <c r="E15" s="4"/>
      <c r="F15" s="4"/>
    </row>
    <row r="16" spans="1:6" x14ac:dyDescent="0.2">
      <c r="A16" s="3" t="s">
        <v>2</v>
      </c>
      <c r="B16" s="12" t="s">
        <v>31</v>
      </c>
      <c r="C16" s="12" t="s">
        <v>32</v>
      </c>
      <c r="D16" s="12" t="s">
        <v>33</v>
      </c>
      <c r="E16" s="4"/>
      <c r="F16" s="4"/>
    </row>
    <row r="17" spans="1:6" x14ac:dyDescent="0.2">
      <c r="A17" s="7" t="s">
        <v>20</v>
      </c>
      <c r="B17" s="3"/>
      <c r="C17" s="3"/>
      <c r="D17" s="3"/>
      <c r="E17" s="4"/>
      <c r="F17" s="4"/>
    </row>
    <row r="18" spans="1:6" x14ac:dyDescent="0.2">
      <c r="A18" s="3">
        <v>1</v>
      </c>
      <c r="B18" s="13">
        <v>5300</v>
      </c>
      <c r="C18" s="13">
        <v>5300</v>
      </c>
      <c r="D18" s="13">
        <v>5300</v>
      </c>
      <c r="E18" s="4"/>
      <c r="F18" s="4"/>
    </row>
    <row r="19" spans="1:6" x14ac:dyDescent="0.2">
      <c r="A19" s="3">
        <v>2</v>
      </c>
      <c r="B19" s="13">
        <v>6300</v>
      </c>
      <c r="C19" s="13">
        <v>6300</v>
      </c>
      <c r="D19" s="13">
        <v>6300</v>
      </c>
      <c r="E19" s="4"/>
      <c r="F19" s="4"/>
    </row>
    <row r="22" spans="1:6" x14ac:dyDescent="0.2">
      <c r="A22" s="9" t="s">
        <v>17</v>
      </c>
      <c r="B22" s="2"/>
      <c r="C22" s="2"/>
      <c r="D22" s="2"/>
      <c r="E22" s="4"/>
      <c r="F22" s="4"/>
    </row>
    <row r="23" spans="1:6" x14ac:dyDescent="0.2">
      <c r="A23" s="3" t="s">
        <v>2</v>
      </c>
      <c r="B23" s="12" t="s">
        <v>31</v>
      </c>
      <c r="C23" s="12" t="s">
        <v>32</v>
      </c>
      <c r="D23" s="12" t="s">
        <v>33</v>
      </c>
      <c r="E23" s="4"/>
      <c r="F23" s="4"/>
    </row>
    <row r="24" spans="1:6" x14ac:dyDescent="0.2">
      <c r="A24" s="7" t="s">
        <v>23</v>
      </c>
      <c r="B24" s="3"/>
      <c r="C24" s="3"/>
      <c r="D24" s="3"/>
      <c r="E24" s="4"/>
      <c r="F24" s="4"/>
    </row>
    <row r="25" spans="1:6" x14ac:dyDescent="0.2">
      <c r="A25" s="3">
        <v>1</v>
      </c>
      <c r="B25" s="13">
        <v>7300</v>
      </c>
      <c r="C25" s="13">
        <v>7300</v>
      </c>
      <c r="D25" s="13">
        <v>7300</v>
      </c>
      <c r="E25" s="4"/>
      <c r="F25" s="4"/>
    </row>
    <row r="26" spans="1:6" x14ac:dyDescent="0.2">
      <c r="A26" s="3">
        <v>2</v>
      </c>
      <c r="B26" s="13">
        <v>8300</v>
      </c>
      <c r="C26" s="13">
        <v>8300</v>
      </c>
      <c r="D26" s="13">
        <v>8300</v>
      </c>
      <c r="E26" s="4"/>
      <c r="F26" s="4"/>
    </row>
    <row r="29" spans="1:6" x14ac:dyDescent="0.2">
      <c r="A29" s="9" t="s">
        <v>17</v>
      </c>
      <c r="B29" s="2"/>
      <c r="C29" s="2"/>
      <c r="D29" s="2"/>
      <c r="E29" s="4"/>
      <c r="F29" s="4"/>
    </row>
    <row r="30" spans="1:6" x14ac:dyDescent="0.2">
      <c r="A30" s="3" t="s">
        <v>2</v>
      </c>
      <c r="B30" s="12" t="s">
        <v>31</v>
      </c>
      <c r="C30" s="12" t="s">
        <v>32</v>
      </c>
      <c r="D30" s="12" t="s">
        <v>33</v>
      </c>
      <c r="E30" s="4"/>
      <c r="F30" s="4"/>
    </row>
    <row r="31" spans="1:6" x14ac:dyDescent="0.2">
      <c r="A31" s="7" t="s">
        <v>24</v>
      </c>
      <c r="B31" s="3"/>
      <c r="C31" s="3"/>
      <c r="D31" s="3"/>
      <c r="E31" s="4"/>
      <c r="F31" s="4"/>
    </row>
    <row r="32" spans="1:6" x14ac:dyDescent="0.2">
      <c r="A32" s="3">
        <v>1</v>
      </c>
      <c r="B32" s="13">
        <v>12400</v>
      </c>
      <c r="C32" s="13">
        <v>12400</v>
      </c>
      <c r="D32" s="13">
        <v>12400</v>
      </c>
      <c r="E32" s="4"/>
      <c r="F32" s="4"/>
    </row>
    <row r="33" spans="1:6" x14ac:dyDescent="0.2">
      <c r="A33" s="3">
        <v>2</v>
      </c>
      <c r="B33" s="13">
        <v>13400</v>
      </c>
      <c r="C33" s="13">
        <v>13400</v>
      </c>
      <c r="D33" s="13">
        <v>13400</v>
      </c>
      <c r="E33" s="4"/>
      <c r="F33" s="4"/>
    </row>
    <row r="34" spans="1:6" x14ac:dyDescent="0.2">
      <c r="A34" s="4"/>
      <c r="B34" s="14"/>
      <c r="C34" s="14"/>
      <c r="D34" s="14"/>
      <c r="E34" s="4"/>
      <c r="F34" s="4"/>
    </row>
    <row r="35" spans="1:6" x14ac:dyDescent="0.2">
      <c r="A35" s="4"/>
      <c r="B35" s="14"/>
      <c r="C35" s="14"/>
      <c r="D35" s="14"/>
      <c r="E35" s="4"/>
      <c r="F35" s="4"/>
    </row>
    <row r="36" spans="1:6" x14ac:dyDescent="0.2">
      <c r="A36" s="9" t="s">
        <v>17</v>
      </c>
      <c r="B36" s="2"/>
      <c r="C36" s="2"/>
      <c r="D36" s="2"/>
      <c r="E36" s="4"/>
      <c r="F36" s="4"/>
    </row>
    <row r="37" spans="1:6" x14ac:dyDescent="0.2">
      <c r="A37" s="3" t="s">
        <v>2</v>
      </c>
      <c r="B37" s="12" t="s">
        <v>9</v>
      </c>
      <c r="C37" s="12" t="s">
        <v>9</v>
      </c>
      <c r="D37" s="12" t="s">
        <v>9</v>
      </c>
      <c r="E37" s="4"/>
      <c r="F37" s="4"/>
    </row>
    <row r="38" spans="1:6" x14ac:dyDescent="0.2">
      <c r="A38" s="7" t="s">
        <v>25</v>
      </c>
      <c r="B38" s="3"/>
      <c r="C38" s="3"/>
      <c r="D38" s="3"/>
      <c r="E38" s="4"/>
      <c r="F38" s="4"/>
    </row>
    <row r="39" spans="1:6" x14ac:dyDescent="0.2">
      <c r="A39" s="3">
        <v>1</v>
      </c>
      <c r="B39" s="13">
        <v>29000</v>
      </c>
      <c r="C39" s="13">
        <v>29000</v>
      </c>
      <c r="D39" s="13">
        <v>29000</v>
      </c>
      <c r="E39" s="4"/>
      <c r="F39" s="4"/>
    </row>
    <row r="40" spans="1:6" x14ac:dyDescent="0.2">
      <c r="A40" s="3">
        <v>2</v>
      </c>
      <c r="B40" s="13">
        <v>29000</v>
      </c>
      <c r="C40" s="13">
        <v>29000</v>
      </c>
      <c r="D40" s="13">
        <v>29000</v>
      </c>
      <c r="E40" s="4"/>
      <c r="F40" s="4"/>
    </row>
    <row r="41" spans="1:6" x14ac:dyDescent="0.2">
      <c r="A41" s="3">
        <v>3</v>
      </c>
      <c r="B41" s="13">
        <v>29000</v>
      </c>
      <c r="C41" s="13">
        <v>29000</v>
      </c>
      <c r="D41" s="13">
        <v>29000</v>
      </c>
    </row>
    <row r="42" spans="1:6" x14ac:dyDescent="0.2">
      <c r="A42" s="3">
        <v>4</v>
      </c>
      <c r="B42" s="13">
        <v>29000</v>
      </c>
      <c r="C42" s="13">
        <v>29000</v>
      </c>
      <c r="D42" s="13">
        <v>29000</v>
      </c>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3250</v>
      </c>
    </row>
    <row r="5" spans="1:2" x14ac:dyDescent="0.2">
      <c r="A5" s="3">
        <v>2</v>
      </c>
      <c r="B5" s="13">
        <v>3400</v>
      </c>
    </row>
    <row r="8" spans="1:2" x14ac:dyDescent="0.2">
      <c r="A8" s="9" t="s">
        <v>1</v>
      </c>
      <c r="B8" s="2"/>
    </row>
    <row r="9" spans="1:2" x14ac:dyDescent="0.2">
      <c r="A9" s="3" t="s">
        <v>8</v>
      </c>
      <c r="B9" s="12" t="s">
        <v>48</v>
      </c>
    </row>
    <row r="10" spans="1:2" x14ac:dyDescent="0.2">
      <c r="A10" s="7" t="s">
        <v>4</v>
      </c>
      <c r="B10" s="3"/>
    </row>
    <row r="11" spans="1:2" x14ac:dyDescent="0.2">
      <c r="A11" s="3">
        <v>1</v>
      </c>
      <c r="B11" s="13">
        <v>3250</v>
      </c>
    </row>
    <row r="12" spans="1:2" x14ac:dyDescent="0.2">
      <c r="A12" s="3">
        <v>2</v>
      </c>
      <c r="B12" s="13">
        <v>3400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3250</v>
      </c>
    </row>
    <row r="19" spans="1:2" x14ac:dyDescent="0.2">
      <c r="A19" s="3">
        <v>2</v>
      </c>
      <c r="B19" s="13">
        <v>3400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3250</v>
      </c>
    </row>
    <row r="26" spans="1:2" x14ac:dyDescent="0.2">
      <c r="A26" s="3">
        <v>2</v>
      </c>
      <c r="B26" s="13">
        <v>3400</v>
      </c>
    </row>
    <row r="27" spans="1:2" x14ac:dyDescent="0.2">
      <c r="A27" s="4"/>
      <c r="B27" s="1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4250</v>
      </c>
    </row>
    <row r="5" spans="1:2" x14ac:dyDescent="0.2">
      <c r="A5" s="3">
        <v>2</v>
      </c>
      <c r="B5" s="13">
        <v>5400</v>
      </c>
    </row>
    <row r="8" spans="1:2" x14ac:dyDescent="0.2">
      <c r="A8" s="9" t="s">
        <v>1</v>
      </c>
      <c r="B8" s="2"/>
    </row>
    <row r="9" spans="1:2" x14ac:dyDescent="0.2">
      <c r="A9" s="3" t="s">
        <v>39</v>
      </c>
      <c r="B9" s="12" t="s">
        <v>48</v>
      </c>
    </row>
    <row r="10" spans="1:2" x14ac:dyDescent="0.2">
      <c r="A10" s="7" t="s">
        <v>4</v>
      </c>
      <c r="B10" s="3"/>
    </row>
    <row r="11" spans="1:2" x14ac:dyDescent="0.2">
      <c r="A11" s="3">
        <v>1</v>
      </c>
      <c r="B11" s="13">
        <v>4250</v>
      </c>
    </row>
    <row r="12" spans="1:2" x14ac:dyDescent="0.2">
      <c r="A12" s="3">
        <v>2</v>
      </c>
      <c r="B12" s="13">
        <v>5400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4250</v>
      </c>
    </row>
    <row r="19" spans="1:2" x14ac:dyDescent="0.2">
      <c r="A19" s="3">
        <v>2</v>
      </c>
      <c r="B19" s="13">
        <v>5400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4250</v>
      </c>
    </row>
    <row r="26" spans="1:2" x14ac:dyDescent="0.2">
      <c r="A26" s="3">
        <v>2</v>
      </c>
      <c r="B26" s="13">
        <v>5400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7150</v>
      </c>
    </row>
    <row r="33" spans="1:2" x14ac:dyDescent="0.2">
      <c r="A33" s="3">
        <v>2</v>
      </c>
      <c r="B33" s="13">
        <v>8300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3600</v>
      </c>
    </row>
    <row r="5" spans="1:2" x14ac:dyDescent="0.2">
      <c r="A5" s="3">
        <v>2</v>
      </c>
      <c r="B5" s="13">
        <v>3750</v>
      </c>
    </row>
    <row r="8" spans="1:2" x14ac:dyDescent="0.2">
      <c r="A8" s="9" t="s">
        <v>1</v>
      </c>
      <c r="B8" s="2"/>
    </row>
    <row r="9" spans="1:2" x14ac:dyDescent="0.2">
      <c r="A9" s="3" t="s">
        <v>8</v>
      </c>
      <c r="B9" s="12" t="s">
        <v>48</v>
      </c>
    </row>
    <row r="10" spans="1:2" x14ac:dyDescent="0.2">
      <c r="A10" s="7" t="s">
        <v>4</v>
      </c>
      <c r="B10" s="3"/>
    </row>
    <row r="11" spans="1:2" x14ac:dyDescent="0.2">
      <c r="A11" s="3">
        <v>1</v>
      </c>
      <c r="B11" s="13">
        <v>3600</v>
      </c>
    </row>
    <row r="12" spans="1:2" x14ac:dyDescent="0.2">
      <c r="A12" s="3">
        <v>2</v>
      </c>
      <c r="B12" s="13">
        <v>3750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3600</v>
      </c>
    </row>
    <row r="19" spans="1:2" x14ac:dyDescent="0.2">
      <c r="A19" s="3">
        <v>2</v>
      </c>
      <c r="B19" s="13">
        <v>3750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3600</v>
      </c>
    </row>
    <row r="26" spans="1:2" x14ac:dyDescent="0.2">
      <c r="A26" s="3">
        <v>2</v>
      </c>
      <c r="B26" s="13">
        <v>3750</v>
      </c>
    </row>
    <row r="27" spans="1:2" x14ac:dyDescent="0.2">
      <c r="A27" s="4"/>
      <c r="B27" s="1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4720</v>
      </c>
    </row>
    <row r="5" spans="1:2" x14ac:dyDescent="0.2">
      <c r="A5" s="3">
        <v>2</v>
      </c>
      <c r="B5" s="13">
        <v>6000</v>
      </c>
    </row>
    <row r="8" spans="1:2" x14ac:dyDescent="0.2">
      <c r="A8" s="9" t="s">
        <v>1</v>
      </c>
      <c r="B8" s="2"/>
    </row>
    <row r="9" spans="1:2" x14ac:dyDescent="0.2">
      <c r="A9" s="3" t="s">
        <v>39</v>
      </c>
      <c r="B9" s="12" t="s">
        <v>48</v>
      </c>
    </row>
    <row r="10" spans="1:2" x14ac:dyDescent="0.2">
      <c r="A10" s="7" t="s">
        <v>4</v>
      </c>
      <c r="B10" s="3"/>
    </row>
    <row r="11" spans="1:2" x14ac:dyDescent="0.2">
      <c r="A11" s="3">
        <v>1</v>
      </c>
      <c r="B11" s="13">
        <v>4720</v>
      </c>
    </row>
    <row r="12" spans="1:2" x14ac:dyDescent="0.2">
      <c r="A12" s="3">
        <v>2</v>
      </c>
      <c r="B12" s="13">
        <v>6000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4720</v>
      </c>
    </row>
    <row r="19" spans="1:2" x14ac:dyDescent="0.2">
      <c r="A19" s="3">
        <v>2</v>
      </c>
      <c r="B19" s="13">
        <v>6000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4720</v>
      </c>
    </row>
    <row r="26" spans="1:2" x14ac:dyDescent="0.2">
      <c r="A26" s="3">
        <v>2</v>
      </c>
      <c r="B26" s="13">
        <v>6000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7900</v>
      </c>
    </row>
    <row r="33" spans="1:2" x14ac:dyDescent="0.2">
      <c r="A33" s="3">
        <v>2</v>
      </c>
      <c r="B33" s="13">
        <v>9200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H43"/>
  <sheetViews>
    <sheetView tabSelected="1" zoomScaleNormal="100" workbookViewId="0">
      <pane xSplit="1" topLeftCell="B1" activePane="topRight" state="frozen"/>
      <selection pane="topRight" activeCell="A42" sqref="A42"/>
    </sheetView>
  </sheetViews>
  <sheetFormatPr defaultColWidth="9" defaultRowHeight="12" x14ac:dyDescent="0.2"/>
  <cols>
    <col min="1" max="1" width="75.85546875" style="67" bestFit="1" customWidth="1"/>
    <col min="2" max="2" width="9" style="194"/>
    <col min="3" max="3" width="9" style="67"/>
    <col min="4" max="5" width="9" style="194"/>
    <col min="6" max="7" width="9" style="67"/>
    <col min="8" max="8" width="9" style="194"/>
    <col min="9" max="9" width="9" style="67"/>
    <col min="10" max="10" width="9" style="194"/>
    <col min="11" max="11" width="9" style="67"/>
    <col min="12" max="12" width="9" style="194"/>
    <col min="13" max="14" width="9" style="67"/>
    <col min="15" max="15" width="9" style="194"/>
    <col min="16" max="17" width="9" style="67"/>
    <col min="18" max="20" width="9" style="194"/>
    <col min="21" max="21" width="9" style="67"/>
    <col min="22" max="22" width="9" style="194"/>
    <col min="23" max="26" width="9" style="67"/>
    <col min="27" max="28" width="9" style="194"/>
    <col min="29" max="29" width="9" style="67"/>
    <col min="30" max="30" width="9" style="194"/>
    <col min="31" max="31" width="9" style="67"/>
    <col min="32" max="32" width="9" style="194"/>
    <col min="33" max="34" width="9" style="67"/>
    <col min="35" max="36" width="9" style="194"/>
    <col min="37" max="39" width="9" style="67"/>
    <col min="40" max="40" width="9" style="194"/>
    <col min="41" max="43" width="9" style="67"/>
    <col min="44" max="46" width="9" style="194"/>
    <col min="47" max="48" width="9" style="67"/>
    <col min="49" max="50" width="9" style="194"/>
    <col min="51" max="53" width="9" style="67"/>
    <col min="54" max="54" width="9" style="194"/>
    <col min="55" max="56" width="9" style="67"/>
    <col min="57" max="57" width="9" style="194"/>
    <col min="58" max="58" width="9" style="67"/>
    <col min="59" max="60" width="9" style="194"/>
    <col min="61" max="16384" width="9" style="67"/>
  </cols>
  <sheetData>
    <row r="1" spans="1:164" s="10" customFormat="1" ht="12" customHeight="1" x14ac:dyDescent="0.2">
      <c r="A1" s="97" t="s">
        <v>127</v>
      </c>
    </row>
    <row r="2" spans="1:164" s="10" customFormat="1" ht="12" customHeight="1" x14ac:dyDescent="0.2">
      <c r="A2" s="134" t="s">
        <v>128</v>
      </c>
    </row>
    <row r="3" spans="1:164" ht="8.4499999999999993" customHeight="1" x14ac:dyDescent="0.2">
      <c r="A3" s="135"/>
    </row>
    <row r="4" spans="1:164" s="250" customFormat="1" ht="32.450000000000003" customHeight="1" x14ac:dyDescent="0.2">
      <c r="A4" s="249" t="s">
        <v>132</v>
      </c>
      <c r="B4" s="377">
        <v>45980</v>
      </c>
      <c r="C4" s="377">
        <v>45981</v>
      </c>
      <c r="D4" s="377">
        <v>45982</v>
      </c>
      <c r="E4" s="377">
        <v>45983</v>
      </c>
      <c r="F4" s="377">
        <v>45984</v>
      </c>
      <c r="G4" s="377">
        <v>45985</v>
      </c>
      <c r="H4" s="377">
        <v>45986</v>
      </c>
      <c r="I4" s="288">
        <v>45987</v>
      </c>
      <c r="J4" s="288">
        <v>45988</v>
      </c>
      <c r="K4" s="377">
        <v>45989</v>
      </c>
      <c r="L4" s="377">
        <v>45990</v>
      </c>
      <c r="M4" s="377">
        <v>45991</v>
      </c>
      <c r="N4" s="377">
        <v>45992</v>
      </c>
      <c r="O4" s="377">
        <v>45993</v>
      </c>
      <c r="P4" s="377">
        <v>45994</v>
      </c>
      <c r="Q4" s="377">
        <v>45995</v>
      </c>
      <c r="R4" s="377">
        <v>45996</v>
      </c>
      <c r="S4" s="377">
        <v>45997</v>
      </c>
      <c r="T4" s="288">
        <v>45998</v>
      </c>
      <c r="U4" s="288">
        <v>45999</v>
      </c>
      <c r="V4" s="288">
        <v>46000</v>
      </c>
      <c r="W4" s="288">
        <v>46001</v>
      </c>
      <c r="X4" s="288">
        <v>46002</v>
      </c>
      <c r="Y4" s="288">
        <v>46003</v>
      </c>
      <c r="Z4" s="288">
        <v>46004</v>
      </c>
      <c r="AA4" s="288">
        <v>46005</v>
      </c>
      <c r="AB4" s="288">
        <v>46006</v>
      </c>
      <c r="AC4" s="377">
        <v>46007</v>
      </c>
      <c r="AD4" s="377">
        <v>46008</v>
      </c>
      <c r="AE4" s="377">
        <v>46009</v>
      </c>
      <c r="AF4" s="377">
        <v>46010</v>
      </c>
      <c r="AG4" s="377">
        <v>46011</v>
      </c>
      <c r="AH4" s="288">
        <v>46012</v>
      </c>
      <c r="AI4" s="288">
        <v>46013</v>
      </c>
      <c r="AJ4" s="288">
        <v>46014</v>
      </c>
      <c r="AK4" s="288">
        <v>46015</v>
      </c>
      <c r="AL4" s="288">
        <v>46016</v>
      </c>
      <c r="AM4" s="288">
        <v>46017</v>
      </c>
      <c r="AN4" s="377">
        <v>46018</v>
      </c>
      <c r="AO4" s="288">
        <v>46019</v>
      </c>
      <c r="AP4" s="288">
        <v>46020</v>
      </c>
      <c r="AQ4" s="377">
        <v>46021</v>
      </c>
      <c r="AR4" s="377">
        <v>46022</v>
      </c>
      <c r="AS4" s="377">
        <v>46023</v>
      </c>
      <c r="AT4" s="288">
        <v>46024</v>
      </c>
      <c r="AU4" s="288">
        <v>46025</v>
      </c>
      <c r="AV4" s="288">
        <v>46026</v>
      </c>
      <c r="AW4" s="288">
        <v>46027</v>
      </c>
      <c r="AX4" s="288">
        <v>46028</v>
      </c>
      <c r="AY4" s="288">
        <v>46029</v>
      </c>
      <c r="AZ4" s="288">
        <v>46030</v>
      </c>
      <c r="BA4" s="377">
        <v>46031</v>
      </c>
      <c r="BB4" s="288">
        <v>46032</v>
      </c>
      <c r="BC4" s="377">
        <v>46033</v>
      </c>
      <c r="BD4" s="377">
        <v>46034</v>
      </c>
      <c r="BE4" s="377">
        <v>46035</v>
      </c>
      <c r="BF4" s="377">
        <v>46036</v>
      </c>
      <c r="BG4" s="377">
        <v>46037</v>
      </c>
      <c r="BH4" s="377">
        <v>46038</v>
      </c>
      <c r="BI4" s="377">
        <v>46039</v>
      </c>
      <c r="BJ4" s="377">
        <v>46040</v>
      </c>
      <c r="BK4" s="288">
        <v>46041</v>
      </c>
      <c r="BL4" s="288">
        <v>46042</v>
      </c>
      <c r="BM4" s="288">
        <v>46043</v>
      </c>
      <c r="BN4" s="288">
        <v>46044</v>
      </c>
      <c r="BO4" s="377">
        <v>46045</v>
      </c>
      <c r="BP4" s="377">
        <v>46046</v>
      </c>
      <c r="BQ4" s="377">
        <v>46047</v>
      </c>
      <c r="BR4" s="288">
        <v>46048</v>
      </c>
      <c r="BS4" s="288">
        <v>46049</v>
      </c>
      <c r="BT4" s="377">
        <v>46050</v>
      </c>
      <c r="BU4" s="377">
        <v>46051</v>
      </c>
      <c r="BV4" s="288">
        <v>46052</v>
      </c>
      <c r="BW4" s="288">
        <v>46053</v>
      </c>
      <c r="BX4" s="377">
        <v>46054</v>
      </c>
      <c r="BY4" s="377">
        <v>46055</v>
      </c>
      <c r="BZ4" s="377">
        <v>46056</v>
      </c>
      <c r="CA4" s="288">
        <v>46057</v>
      </c>
      <c r="CB4" s="288">
        <v>46058</v>
      </c>
      <c r="CC4" s="288">
        <v>46059</v>
      </c>
      <c r="CD4" s="288">
        <v>46060</v>
      </c>
      <c r="CE4" s="377">
        <v>46061</v>
      </c>
      <c r="CF4" s="377">
        <v>46062</v>
      </c>
      <c r="CG4" s="377">
        <v>46063</v>
      </c>
      <c r="CH4" s="288">
        <v>46064</v>
      </c>
      <c r="CI4" s="288">
        <v>46065</v>
      </c>
      <c r="CJ4" s="288">
        <v>46066</v>
      </c>
      <c r="CK4" s="288">
        <v>46067</v>
      </c>
      <c r="CL4" s="288">
        <v>46068</v>
      </c>
      <c r="CM4" s="288">
        <v>46069</v>
      </c>
      <c r="CN4" s="288">
        <v>46070</v>
      </c>
      <c r="CO4" s="288">
        <v>46071</v>
      </c>
      <c r="CP4" s="288">
        <v>46072</v>
      </c>
      <c r="CQ4" s="288">
        <v>46073</v>
      </c>
      <c r="CR4" s="288">
        <v>46074</v>
      </c>
      <c r="CS4" s="288">
        <v>46075</v>
      </c>
      <c r="CT4" s="288">
        <v>46076</v>
      </c>
      <c r="CU4" s="377">
        <v>46077</v>
      </c>
      <c r="CV4" s="288">
        <v>46078</v>
      </c>
      <c r="CW4" s="377">
        <v>46079</v>
      </c>
      <c r="CX4" s="377">
        <v>46080</v>
      </c>
      <c r="CY4" s="288">
        <v>46081</v>
      </c>
      <c r="CZ4" s="288">
        <v>46082</v>
      </c>
      <c r="DA4" s="288">
        <v>46083</v>
      </c>
      <c r="DB4" s="288">
        <v>46084</v>
      </c>
      <c r="DC4" s="377">
        <v>46085</v>
      </c>
      <c r="DD4" s="377">
        <v>46086</v>
      </c>
      <c r="DE4" s="288">
        <v>46087</v>
      </c>
      <c r="DF4" s="288">
        <v>46088</v>
      </c>
      <c r="DG4" s="288">
        <v>46089</v>
      </c>
      <c r="DH4" s="288">
        <v>46090</v>
      </c>
      <c r="DI4" s="377">
        <v>46091</v>
      </c>
      <c r="DJ4" s="377">
        <v>46092</v>
      </c>
      <c r="DK4" s="377">
        <v>46093</v>
      </c>
      <c r="DL4" s="288">
        <v>46094</v>
      </c>
      <c r="DM4" s="288">
        <v>46095</v>
      </c>
      <c r="DN4" s="288">
        <v>46096</v>
      </c>
      <c r="DO4" s="288">
        <v>46097</v>
      </c>
      <c r="DP4" s="288">
        <v>46098</v>
      </c>
      <c r="DQ4" s="288">
        <v>46099</v>
      </c>
      <c r="DR4" s="288">
        <v>46100</v>
      </c>
      <c r="DS4" s="288">
        <v>46101</v>
      </c>
      <c r="DT4" s="288">
        <v>46102</v>
      </c>
      <c r="DU4" s="288">
        <v>46103</v>
      </c>
      <c r="DV4" s="288">
        <v>46104</v>
      </c>
      <c r="DW4" s="288">
        <v>46105</v>
      </c>
      <c r="DX4" s="288">
        <v>46106</v>
      </c>
      <c r="DY4" s="288">
        <v>46107</v>
      </c>
      <c r="DZ4" s="288">
        <v>46108</v>
      </c>
      <c r="EA4" s="288">
        <v>46109</v>
      </c>
      <c r="EB4" s="288">
        <v>46110</v>
      </c>
      <c r="EC4" s="288">
        <v>46111</v>
      </c>
      <c r="ED4" s="288">
        <v>46112</v>
      </c>
      <c r="EE4" s="288">
        <v>46113</v>
      </c>
      <c r="EF4" s="288">
        <v>46114</v>
      </c>
      <c r="EG4" s="288">
        <v>46115</v>
      </c>
      <c r="EH4" s="288">
        <v>46116</v>
      </c>
      <c r="EI4" s="288">
        <v>46117</v>
      </c>
      <c r="EJ4" s="288">
        <v>46118</v>
      </c>
      <c r="EK4" s="288">
        <v>46119</v>
      </c>
      <c r="EL4" s="288">
        <v>46120</v>
      </c>
      <c r="EM4" s="288">
        <v>46121</v>
      </c>
      <c r="EN4" s="288">
        <v>46122</v>
      </c>
      <c r="EO4" s="288">
        <v>46123</v>
      </c>
      <c r="EP4" s="288">
        <v>46124</v>
      </c>
      <c r="EQ4" s="288">
        <v>46125</v>
      </c>
      <c r="ER4" s="288">
        <v>46126</v>
      </c>
      <c r="ES4" s="288">
        <v>46127</v>
      </c>
      <c r="ET4" s="288">
        <v>46128</v>
      </c>
      <c r="EU4" s="288">
        <v>46129</v>
      </c>
      <c r="EV4" s="288">
        <v>46130</v>
      </c>
      <c r="EW4" s="288">
        <v>46131</v>
      </c>
      <c r="EX4" s="288">
        <v>46132</v>
      </c>
      <c r="EY4" s="288">
        <v>46133</v>
      </c>
      <c r="EZ4" s="288">
        <v>46134</v>
      </c>
      <c r="FA4" s="288">
        <v>46135</v>
      </c>
      <c r="FB4" s="288">
        <v>46136</v>
      </c>
      <c r="FC4" s="288">
        <v>46137</v>
      </c>
      <c r="FD4" s="288">
        <v>46138</v>
      </c>
      <c r="FE4" s="288">
        <v>46139</v>
      </c>
      <c r="FF4" s="288">
        <v>46140</v>
      </c>
      <c r="FG4" s="288">
        <v>46141</v>
      </c>
      <c r="FH4" s="288">
        <v>46142</v>
      </c>
    </row>
    <row r="5" spans="1:164" s="252" customFormat="1" ht="23.1" customHeight="1" x14ac:dyDescent="0.2">
      <c r="A5" s="251" t="s">
        <v>129</v>
      </c>
      <c r="B5" s="377">
        <v>45980</v>
      </c>
      <c r="C5" s="377">
        <v>45981</v>
      </c>
      <c r="D5" s="377">
        <v>45982</v>
      </c>
      <c r="E5" s="377">
        <v>45983</v>
      </c>
      <c r="F5" s="377">
        <v>45984</v>
      </c>
      <c r="G5" s="377">
        <v>45985</v>
      </c>
      <c r="H5" s="377">
        <v>45986</v>
      </c>
      <c r="I5" s="288">
        <v>45987</v>
      </c>
      <c r="J5" s="288">
        <v>45988</v>
      </c>
      <c r="K5" s="377">
        <v>45989</v>
      </c>
      <c r="L5" s="377">
        <v>45990</v>
      </c>
      <c r="M5" s="377">
        <v>45991</v>
      </c>
      <c r="N5" s="377">
        <v>45992</v>
      </c>
      <c r="O5" s="377">
        <v>45993</v>
      </c>
      <c r="P5" s="377">
        <v>45994</v>
      </c>
      <c r="Q5" s="377">
        <v>45995</v>
      </c>
      <c r="R5" s="377">
        <v>45996</v>
      </c>
      <c r="S5" s="377">
        <v>45997</v>
      </c>
      <c r="T5" s="288">
        <v>45998</v>
      </c>
      <c r="U5" s="288">
        <v>45999</v>
      </c>
      <c r="V5" s="288">
        <v>46000</v>
      </c>
      <c r="W5" s="288">
        <v>46001</v>
      </c>
      <c r="X5" s="288">
        <v>46002</v>
      </c>
      <c r="Y5" s="288">
        <v>46003</v>
      </c>
      <c r="Z5" s="288">
        <v>46004</v>
      </c>
      <c r="AA5" s="288">
        <v>46005</v>
      </c>
      <c r="AB5" s="288">
        <v>46006</v>
      </c>
      <c r="AC5" s="377">
        <v>46007</v>
      </c>
      <c r="AD5" s="377">
        <v>46008</v>
      </c>
      <c r="AE5" s="377">
        <v>46009</v>
      </c>
      <c r="AF5" s="377">
        <v>46010</v>
      </c>
      <c r="AG5" s="377">
        <v>46011</v>
      </c>
      <c r="AH5" s="288">
        <v>46012</v>
      </c>
      <c r="AI5" s="288">
        <v>46013</v>
      </c>
      <c r="AJ5" s="288">
        <v>46014</v>
      </c>
      <c r="AK5" s="288">
        <v>46015</v>
      </c>
      <c r="AL5" s="288">
        <v>46016</v>
      </c>
      <c r="AM5" s="288">
        <v>46017</v>
      </c>
      <c r="AN5" s="377">
        <v>46018</v>
      </c>
      <c r="AO5" s="288">
        <v>46019</v>
      </c>
      <c r="AP5" s="288">
        <v>46020</v>
      </c>
      <c r="AQ5" s="377">
        <v>46021</v>
      </c>
      <c r="AR5" s="377">
        <v>46022</v>
      </c>
      <c r="AS5" s="377">
        <v>46023</v>
      </c>
      <c r="AT5" s="288">
        <v>46024</v>
      </c>
      <c r="AU5" s="288">
        <v>46025</v>
      </c>
      <c r="AV5" s="288">
        <v>46026</v>
      </c>
      <c r="AW5" s="288">
        <v>46027</v>
      </c>
      <c r="AX5" s="288">
        <v>46028</v>
      </c>
      <c r="AY5" s="288">
        <v>46029</v>
      </c>
      <c r="AZ5" s="288">
        <v>46030</v>
      </c>
      <c r="BA5" s="377">
        <v>46031</v>
      </c>
      <c r="BB5" s="288">
        <v>46032</v>
      </c>
      <c r="BC5" s="377">
        <v>46033</v>
      </c>
      <c r="BD5" s="377">
        <v>46034</v>
      </c>
      <c r="BE5" s="377">
        <v>46035</v>
      </c>
      <c r="BF5" s="377">
        <v>46036</v>
      </c>
      <c r="BG5" s="377">
        <v>46037</v>
      </c>
      <c r="BH5" s="377">
        <v>46038</v>
      </c>
      <c r="BI5" s="377">
        <v>46039</v>
      </c>
      <c r="BJ5" s="377">
        <v>46040</v>
      </c>
      <c r="BK5" s="288">
        <v>46041</v>
      </c>
      <c r="BL5" s="288">
        <v>46042</v>
      </c>
      <c r="BM5" s="288">
        <v>46043</v>
      </c>
      <c r="BN5" s="288">
        <v>46044</v>
      </c>
      <c r="BO5" s="377">
        <v>46045</v>
      </c>
      <c r="BP5" s="377">
        <v>46046</v>
      </c>
      <c r="BQ5" s="377">
        <v>46047</v>
      </c>
      <c r="BR5" s="288">
        <v>46048</v>
      </c>
      <c r="BS5" s="288">
        <v>46049</v>
      </c>
      <c r="BT5" s="377">
        <v>46050</v>
      </c>
      <c r="BU5" s="377">
        <v>46051</v>
      </c>
      <c r="BV5" s="288">
        <v>46052</v>
      </c>
      <c r="BW5" s="288">
        <v>46053</v>
      </c>
      <c r="BX5" s="377">
        <v>46054</v>
      </c>
      <c r="BY5" s="377">
        <v>46055</v>
      </c>
      <c r="BZ5" s="377">
        <v>46056</v>
      </c>
      <c r="CA5" s="288">
        <v>46057</v>
      </c>
      <c r="CB5" s="288">
        <v>46058</v>
      </c>
      <c r="CC5" s="288">
        <v>46059</v>
      </c>
      <c r="CD5" s="288">
        <v>46060</v>
      </c>
      <c r="CE5" s="377">
        <v>46061</v>
      </c>
      <c r="CF5" s="377">
        <v>46062</v>
      </c>
      <c r="CG5" s="377">
        <v>46063</v>
      </c>
      <c r="CH5" s="288">
        <v>46064</v>
      </c>
      <c r="CI5" s="288">
        <v>46065</v>
      </c>
      <c r="CJ5" s="288">
        <v>46066</v>
      </c>
      <c r="CK5" s="288">
        <v>46067</v>
      </c>
      <c r="CL5" s="288">
        <v>46068</v>
      </c>
      <c r="CM5" s="288">
        <v>46069</v>
      </c>
      <c r="CN5" s="288">
        <v>46070</v>
      </c>
      <c r="CO5" s="288">
        <v>46071</v>
      </c>
      <c r="CP5" s="288">
        <v>46072</v>
      </c>
      <c r="CQ5" s="288">
        <v>46073</v>
      </c>
      <c r="CR5" s="288">
        <v>46074</v>
      </c>
      <c r="CS5" s="288">
        <v>46075</v>
      </c>
      <c r="CT5" s="288">
        <v>46076</v>
      </c>
      <c r="CU5" s="377">
        <v>46077</v>
      </c>
      <c r="CV5" s="288">
        <v>46078</v>
      </c>
      <c r="CW5" s="377">
        <v>46079</v>
      </c>
      <c r="CX5" s="377">
        <v>46080</v>
      </c>
      <c r="CY5" s="288">
        <v>46081</v>
      </c>
      <c r="CZ5" s="288">
        <v>46082</v>
      </c>
      <c r="DA5" s="288">
        <v>46083</v>
      </c>
      <c r="DB5" s="288">
        <v>46084</v>
      </c>
      <c r="DC5" s="377">
        <v>46085</v>
      </c>
      <c r="DD5" s="377">
        <v>46086</v>
      </c>
      <c r="DE5" s="288">
        <v>46087</v>
      </c>
      <c r="DF5" s="288">
        <v>46088</v>
      </c>
      <c r="DG5" s="288">
        <v>46089</v>
      </c>
      <c r="DH5" s="288">
        <v>46090</v>
      </c>
      <c r="DI5" s="377">
        <v>46091</v>
      </c>
      <c r="DJ5" s="377">
        <v>46092</v>
      </c>
      <c r="DK5" s="377">
        <v>46093</v>
      </c>
      <c r="DL5" s="288">
        <v>46094</v>
      </c>
      <c r="DM5" s="288">
        <v>46095</v>
      </c>
      <c r="DN5" s="288">
        <v>46096</v>
      </c>
      <c r="DO5" s="288">
        <v>46097</v>
      </c>
      <c r="DP5" s="288">
        <v>46098</v>
      </c>
      <c r="DQ5" s="288">
        <v>46099</v>
      </c>
      <c r="DR5" s="288">
        <v>46100</v>
      </c>
      <c r="DS5" s="288">
        <v>46101</v>
      </c>
      <c r="DT5" s="288">
        <v>46102</v>
      </c>
      <c r="DU5" s="288">
        <v>46103</v>
      </c>
      <c r="DV5" s="288">
        <v>46104</v>
      </c>
      <c r="DW5" s="288">
        <v>46105</v>
      </c>
      <c r="DX5" s="288">
        <v>46106</v>
      </c>
      <c r="DY5" s="288">
        <v>46107</v>
      </c>
      <c r="DZ5" s="288">
        <v>46108</v>
      </c>
      <c r="EA5" s="288">
        <v>46109</v>
      </c>
      <c r="EB5" s="288">
        <v>46110</v>
      </c>
      <c r="EC5" s="288">
        <v>46111</v>
      </c>
      <c r="ED5" s="288">
        <v>46112</v>
      </c>
      <c r="EE5" s="288">
        <v>46113</v>
      </c>
      <c r="EF5" s="288">
        <v>46114</v>
      </c>
      <c r="EG5" s="288">
        <v>46115</v>
      </c>
      <c r="EH5" s="288">
        <v>46116</v>
      </c>
      <c r="EI5" s="288">
        <v>46117</v>
      </c>
      <c r="EJ5" s="288">
        <v>46118</v>
      </c>
      <c r="EK5" s="288">
        <v>46119</v>
      </c>
      <c r="EL5" s="288">
        <v>46120</v>
      </c>
      <c r="EM5" s="288">
        <v>46121</v>
      </c>
      <c r="EN5" s="288">
        <v>46122</v>
      </c>
      <c r="EO5" s="288">
        <v>46123</v>
      </c>
      <c r="EP5" s="288">
        <v>46124</v>
      </c>
      <c r="EQ5" s="288">
        <v>46125</v>
      </c>
      <c r="ER5" s="288">
        <v>46126</v>
      </c>
      <c r="ES5" s="288">
        <v>46127</v>
      </c>
      <c r="ET5" s="288">
        <v>46128</v>
      </c>
      <c r="EU5" s="288">
        <v>46129</v>
      </c>
      <c r="EV5" s="288">
        <v>46130</v>
      </c>
      <c r="EW5" s="288">
        <v>46131</v>
      </c>
      <c r="EX5" s="288">
        <v>46132</v>
      </c>
      <c r="EY5" s="288">
        <v>46133</v>
      </c>
      <c r="EZ5" s="288">
        <v>46134</v>
      </c>
      <c r="FA5" s="288">
        <v>46135</v>
      </c>
      <c r="FB5" s="288">
        <v>46136</v>
      </c>
      <c r="FC5" s="288">
        <v>46137</v>
      </c>
      <c r="FD5" s="288">
        <v>46138</v>
      </c>
      <c r="FE5" s="288">
        <v>46139</v>
      </c>
      <c r="FF5" s="288">
        <v>46140</v>
      </c>
      <c r="FG5" s="288">
        <v>46141</v>
      </c>
      <c r="FH5" s="288">
        <v>46142</v>
      </c>
    </row>
    <row r="6" spans="1:164" s="72" customFormat="1" x14ac:dyDescent="0.2">
      <c r="A6" s="71" t="s">
        <v>138</v>
      </c>
    </row>
    <row r="7" spans="1:164" s="72" customFormat="1" x14ac:dyDescent="0.2">
      <c r="A7" s="73">
        <v>1</v>
      </c>
      <c r="B7" s="272">
        <v>20000</v>
      </c>
      <c r="C7" s="272">
        <v>20000</v>
      </c>
      <c r="D7" s="272">
        <v>23500</v>
      </c>
      <c r="E7" s="272">
        <v>23500</v>
      </c>
      <c r="F7" s="272">
        <v>17000</v>
      </c>
      <c r="G7" s="272">
        <v>17000</v>
      </c>
      <c r="H7" s="272">
        <v>17000</v>
      </c>
      <c r="I7" s="272">
        <v>17000</v>
      </c>
      <c r="J7" s="272">
        <v>17000</v>
      </c>
      <c r="K7" s="272">
        <v>21500</v>
      </c>
      <c r="L7" s="272">
        <v>21500</v>
      </c>
      <c r="M7" s="272">
        <v>17000</v>
      </c>
      <c r="N7" s="272">
        <v>17000</v>
      </c>
      <c r="O7" s="272">
        <v>17000</v>
      </c>
      <c r="P7" s="272">
        <v>17000</v>
      </c>
      <c r="Q7" s="272">
        <v>17000</v>
      </c>
      <c r="R7" s="272">
        <v>20000</v>
      </c>
      <c r="S7" s="272">
        <v>20000</v>
      </c>
      <c r="T7" s="272">
        <v>18500</v>
      </c>
      <c r="U7" s="272">
        <v>18500</v>
      </c>
      <c r="V7" s="272">
        <v>18500</v>
      </c>
      <c r="W7" s="272">
        <v>18500</v>
      </c>
      <c r="X7" s="272">
        <v>20000</v>
      </c>
      <c r="Y7" s="272">
        <v>20000</v>
      </c>
      <c r="Z7" s="272">
        <v>20000</v>
      </c>
      <c r="AA7" s="272">
        <v>18500</v>
      </c>
      <c r="AB7" s="272">
        <v>18500</v>
      </c>
      <c r="AC7" s="272">
        <v>20000</v>
      </c>
      <c r="AD7" s="272">
        <v>20000</v>
      </c>
      <c r="AE7" s="272">
        <v>20000</v>
      </c>
      <c r="AF7" s="272">
        <v>24000</v>
      </c>
      <c r="AG7" s="272">
        <v>24000</v>
      </c>
      <c r="AH7" s="272">
        <v>21500</v>
      </c>
      <c r="AI7" s="272">
        <v>23500</v>
      </c>
      <c r="AJ7" s="272">
        <v>23500</v>
      </c>
      <c r="AK7" s="272">
        <v>30000</v>
      </c>
      <c r="AL7" s="272">
        <v>36000</v>
      </c>
      <c r="AM7" s="272">
        <v>36000</v>
      </c>
      <c r="AN7" s="272">
        <v>39000</v>
      </c>
      <c r="AO7" s="272">
        <v>36000</v>
      </c>
      <c r="AP7" s="272">
        <v>65000</v>
      </c>
      <c r="AQ7" s="272">
        <v>105000</v>
      </c>
      <c r="AR7" s="272">
        <v>130000</v>
      </c>
      <c r="AS7" s="272">
        <v>130000</v>
      </c>
      <c r="AT7" s="272">
        <v>115000</v>
      </c>
      <c r="AU7" s="272">
        <v>115000</v>
      </c>
      <c r="AV7" s="272">
        <v>115000</v>
      </c>
      <c r="AW7" s="272">
        <v>115000</v>
      </c>
      <c r="AX7" s="272">
        <v>115000</v>
      </c>
      <c r="AY7" s="272">
        <v>90000</v>
      </c>
      <c r="AZ7" s="272">
        <v>80000</v>
      </c>
      <c r="BA7" s="272">
        <v>80000</v>
      </c>
      <c r="BB7" s="272">
        <v>57000</v>
      </c>
      <c r="BC7" s="272">
        <v>33000</v>
      </c>
      <c r="BD7" s="272">
        <v>33000</v>
      </c>
      <c r="BE7" s="272">
        <v>33000</v>
      </c>
      <c r="BF7" s="272">
        <v>33000</v>
      </c>
      <c r="BG7" s="272">
        <v>33000</v>
      </c>
      <c r="BH7" s="272">
        <v>30000</v>
      </c>
      <c r="BI7" s="272">
        <v>30000</v>
      </c>
      <c r="BJ7" s="272">
        <v>30000</v>
      </c>
      <c r="BK7" s="272">
        <v>33000</v>
      </c>
      <c r="BL7" s="272">
        <v>33000</v>
      </c>
      <c r="BM7" s="272">
        <v>33000</v>
      </c>
      <c r="BN7" s="272">
        <v>33000</v>
      </c>
      <c r="BO7" s="272">
        <v>33000</v>
      </c>
      <c r="BP7" s="272">
        <v>33000</v>
      </c>
      <c r="BQ7" s="272">
        <v>33000</v>
      </c>
      <c r="BR7" s="272">
        <v>33000</v>
      </c>
      <c r="BS7" s="272">
        <v>33000</v>
      </c>
      <c r="BT7" s="272">
        <v>39000</v>
      </c>
      <c r="BU7" s="272">
        <v>39000</v>
      </c>
      <c r="BV7" s="272">
        <v>39000</v>
      </c>
      <c r="BW7" s="272">
        <v>39000</v>
      </c>
      <c r="BX7" s="272">
        <v>41000</v>
      </c>
      <c r="BY7" s="272">
        <v>41000</v>
      </c>
      <c r="BZ7" s="272">
        <v>41000</v>
      </c>
      <c r="CA7" s="272">
        <v>41000</v>
      </c>
      <c r="CB7" s="272">
        <v>41000</v>
      </c>
      <c r="CC7" s="272">
        <v>41000</v>
      </c>
      <c r="CD7" s="272">
        <v>41000</v>
      </c>
      <c r="CE7" s="272">
        <v>41000</v>
      </c>
      <c r="CF7" s="272">
        <v>41000</v>
      </c>
      <c r="CG7" s="272">
        <v>41000</v>
      </c>
      <c r="CH7" s="272">
        <v>37000</v>
      </c>
      <c r="CI7" s="272">
        <v>37000</v>
      </c>
      <c r="CJ7" s="272">
        <v>37000</v>
      </c>
      <c r="CK7" s="272">
        <v>37000</v>
      </c>
      <c r="CL7" s="272">
        <v>37000</v>
      </c>
      <c r="CM7" s="272">
        <v>37000</v>
      </c>
      <c r="CN7" s="272">
        <v>37000</v>
      </c>
      <c r="CO7" s="272">
        <v>37000</v>
      </c>
      <c r="CP7" s="272">
        <v>37000</v>
      </c>
      <c r="CQ7" s="272">
        <v>62000</v>
      </c>
      <c r="CR7" s="272">
        <v>69000</v>
      </c>
      <c r="CS7" s="272">
        <v>76000</v>
      </c>
      <c r="CT7" s="272">
        <v>62000</v>
      </c>
      <c r="CU7" s="272">
        <v>62000</v>
      </c>
      <c r="CV7" s="272">
        <v>51000</v>
      </c>
      <c r="CW7" s="272">
        <v>51000</v>
      </c>
      <c r="CX7" s="272">
        <v>51000</v>
      </c>
      <c r="CY7" s="272">
        <v>43000</v>
      </c>
      <c r="CZ7" s="272">
        <v>42000</v>
      </c>
      <c r="DA7" s="272">
        <v>28500</v>
      </c>
      <c r="DB7" s="272">
        <v>28500</v>
      </c>
      <c r="DC7" s="272">
        <v>28500</v>
      </c>
      <c r="DD7" s="272">
        <v>28500</v>
      </c>
      <c r="DE7" s="272">
        <v>30000</v>
      </c>
      <c r="DF7" s="272">
        <v>30000</v>
      </c>
      <c r="DG7" s="272">
        <v>30000</v>
      </c>
      <c r="DH7" s="272">
        <v>28500</v>
      </c>
      <c r="DI7" s="272">
        <v>28500</v>
      </c>
      <c r="DJ7" s="272">
        <v>28500</v>
      </c>
      <c r="DK7" s="272">
        <v>28500</v>
      </c>
      <c r="DL7" s="272">
        <v>28500</v>
      </c>
      <c r="DM7" s="272">
        <v>28500</v>
      </c>
      <c r="DN7" s="272">
        <v>27000</v>
      </c>
      <c r="DO7" s="272">
        <v>27000</v>
      </c>
      <c r="DP7" s="272">
        <v>27000</v>
      </c>
      <c r="DQ7" s="272">
        <v>27000</v>
      </c>
      <c r="DR7" s="272">
        <v>27000</v>
      </c>
      <c r="DS7" s="272">
        <v>27000</v>
      </c>
      <c r="DT7" s="272">
        <v>27000</v>
      </c>
      <c r="DU7" s="272">
        <v>23000</v>
      </c>
      <c r="DV7" s="272">
        <v>23000</v>
      </c>
      <c r="DW7" s="272">
        <v>23000</v>
      </c>
      <c r="DX7" s="272">
        <v>23000</v>
      </c>
      <c r="DY7" s="272">
        <v>23000</v>
      </c>
      <c r="DZ7" s="272">
        <v>24000</v>
      </c>
      <c r="EA7" s="272">
        <v>24000</v>
      </c>
      <c r="EB7" s="272">
        <v>22000</v>
      </c>
      <c r="EC7" s="272">
        <v>22000</v>
      </c>
      <c r="ED7" s="272">
        <v>22000</v>
      </c>
      <c r="EE7" s="272">
        <v>21000</v>
      </c>
      <c r="EF7" s="272">
        <v>21000</v>
      </c>
      <c r="EG7" s="272">
        <v>21000</v>
      </c>
      <c r="EH7" s="272">
        <v>21000</v>
      </c>
      <c r="EI7" s="272">
        <v>18000</v>
      </c>
      <c r="EJ7" s="272">
        <v>18000</v>
      </c>
      <c r="EK7" s="272">
        <v>18000</v>
      </c>
      <c r="EL7" s="272">
        <v>18000</v>
      </c>
      <c r="EM7" s="272">
        <v>18000</v>
      </c>
      <c r="EN7" s="272">
        <v>18000</v>
      </c>
      <c r="EO7" s="272">
        <v>18000</v>
      </c>
      <c r="EP7" s="272">
        <v>16500</v>
      </c>
      <c r="EQ7" s="272">
        <v>16500</v>
      </c>
      <c r="ER7" s="272">
        <v>16500</v>
      </c>
      <c r="ES7" s="272">
        <v>16500</v>
      </c>
      <c r="ET7" s="272">
        <v>16500</v>
      </c>
      <c r="EU7" s="272">
        <v>18000</v>
      </c>
      <c r="EV7" s="272">
        <v>18000</v>
      </c>
      <c r="EW7" s="272">
        <v>16500</v>
      </c>
      <c r="EX7" s="272">
        <v>16500</v>
      </c>
      <c r="EY7" s="272">
        <v>16500</v>
      </c>
      <c r="EZ7" s="272">
        <v>16500</v>
      </c>
      <c r="FA7" s="272">
        <v>16500</v>
      </c>
      <c r="FB7" s="272">
        <v>18000</v>
      </c>
      <c r="FC7" s="272">
        <v>18000</v>
      </c>
      <c r="FD7" s="272">
        <v>16500</v>
      </c>
      <c r="FE7" s="272">
        <v>16500</v>
      </c>
      <c r="FF7" s="272">
        <v>16500</v>
      </c>
      <c r="FG7" s="272">
        <v>16500</v>
      </c>
      <c r="FH7" s="272">
        <v>19500</v>
      </c>
    </row>
    <row r="8" spans="1:164" s="72" customFormat="1" x14ac:dyDescent="0.2">
      <c r="A8" s="73">
        <v>2</v>
      </c>
      <c r="B8" s="330">
        <f t="shared" ref="B8:AO8" si="0">B7+2600</f>
        <v>22600</v>
      </c>
      <c r="C8" s="330">
        <f t="shared" si="0"/>
        <v>22600</v>
      </c>
      <c r="D8" s="330">
        <f t="shared" si="0"/>
        <v>26100</v>
      </c>
      <c r="E8" s="330">
        <f t="shared" si="0"/>
        <v>26100</v>
      </c>
      <c r="F8" s="330">
        <f t="shared" si="0"/>
        <v>19600</v>
      </c>
      <c r="G8" s="330">
        <f t="shared" si="0"/>
        <v>19600</v>
      </c>
      <c r="H8" s="330">
        <f t="shared" si="0"/>
        <v>19600</v>
      </c>
      <c r="I8" s="330">
        <f t="shared" si="0"/>
        <v>19600</v>
      </c>
      <c r="J8" s="330">
        <f t="shared" si="0"/>
        <v>19600</v>
      </c>
      <c r="K8" s="330">
        <f t="shared" si="0"/>
        <v>24100</v>
      </c>
      <c r="L8" s="330">
        <f t="shared" si="0"/>
        <v>24100</v>
      </c>
      <c r="M8" s="330">
        <f t="shared" si="0"/>
        <v>19600</v>
      </c>
      <c r="N8" s="330">
        <f t="shared" si="0"/>
        <v>19600</v>
      </c>
      <c r="O8" s="330">
        <f t="shared" si="0"/>
        <v>19600</v>
      </c>
      <c r="P8" s="330">
        <f t="shared" si="0"/>
        <v>19600</v>
      </c>
      <c r="Q8" s="330">
        <f t="shared" si="0"/>
        <v>19600</v>
      </c>
      <c r="R8" s="330">
        <f t="shared" si="0"/>
        <v>22600</v>
      </c>
      <c r="S8" s="330">
        <f t="shared" si="0"/>
        <v>22600</v>
      </c>
      <c r="T8" s="330">
        <f t="shared" si="0"/>
        <v>21100</v>
      </c>
      <c r="U8" s="330">
        <f t="shared" si="0"/>
        <v>21100</v>
      </c>
      <c r="V8" s="330">
        <f t="shared" si="0"/>
        <v>21100</v>
      </c>
      <c r="W8" s="330">
        <f t="shared" si="0"/>
        <v>21100</v>
      </c>
      <c r="X8" s="330">
        <f t="shared" si="0"/>
        <v>22600</v>
      </c>
      <c r="Y8" s="330">
        <f t="shared" si="0"/>
        <v>22600</v>
      </c>
      <c r="Z8" s="330">
        <f t="shared" si="0"/>
        <v>22600</v>
      </c>
      <c r="AA8" s="330">
        <f t="shared" si="0"/>
        <v>21100</v>
      </c>
      <c r="AB8" s="330">
        <f t="shared" si="0"/>
        <v>21100</v>
      </c>
      <c r="AC8" s="330">
        <f t="shared" si="0"/>
        <v>22600</v>
      </c>
      <c r="AD8" s="330">
        <f t="shared" si="0"/>
        <v>22600</v>
      </c>
      <c r="AE8" s="330">
        <f t="shared" si="0"/>
        <v>22600</v>
      </c>
      <c r="AF8" s="330">
        <f t="shared" si="0"/>
        <v>26600</v>
      </c>
      <c r="AG8" s="330">
        <f t="shared" si="0"/>
        <v>26600</v>
      </c>
      <c r="AH8" s="330">
        <f t="shared" si="0"/>
        <v>24100</v>
      </c>
      <c r="AI8" s="330">
        <f t="shared" si="0"/>
        <v>26100</v>
      </c>
      <c r="AJ8" s="330">
        <f t="shared" si="0"/>
        <v>26100</v>
      </c>
      <c r="AK8" s="330">
        <f t="shared" si="0"/>
        <v>32600</v>
      </c>
      <c r="AL8" s="330">
        <f t="shared" si="0"/>
        <v>38600</v>
      </c>
      <c r="AM8" s="330">
        <f t="shared" si="0"/>
        <v>38600</v>
      </c>
      <c r="AN8" s="330">
        <f t="shared" si="0"/>
        <v>41600</v>
      </c>
      <c r="AO8" s="330">
        <f t="shared" si="0"/>
        <v>38600</v>
      </c>
      <c r="AP8" s="330">
        <f>AP7+3500</f>
        <v>68500</v>
      </c>
      <c r="AQ8" s="330">
        <f t="shared" ref="AQ8:BA8" si="1">AQ7+3500</f>
        <v>108500</v>
      </c>
      <c r="AR8" s="330">
        <f t="shared" si="1"/>
        <v>133500</v>
      </c>
      <c r="AS8" s="330">
        <f t="shared" si="1"/>
        <v>133500</v>
      </c>
      <c r="AT8" s="330">
        <f t="shared" si="1"/>
        <v>118500</v>
      </c>
      <c r="AU8" s="330">
        <f t="shared" si="1"/>
        <v>118500</v>
      </c>
      <c r="AV8" s="330">
        <f t="shared" si="1"/>
        <v>118500</v>
      </c>
      <c r="AW8" s="330">
        <f t="shared" si="1"/>
        <v>118500</v>
      </c>
      <c r="AX8" s="330">
        <f t="shared" si="1"/>
        <v>118500</v>
      </c>
      <c r="AY8" s="330">
        <f t="shared" si="1"/>
        <v>93500</v>
      </c>
      <c r="AZ8" s="330">
        <f t="shared" si="1"/>
        <v>83500</v>
      </c>
      <c r="BA8" s="330">
        <f t="shared" si="1"/>
        <v>83500</v>
      </c>
      <c r="BB8" s="330">
        <f t="shared" ref="BB8" si="2">BB7+3200</f>
        <v>60200</v>
      </c>
      <c r="BC8" s="330">
        <f t="shared" ref="BC8:BX8" si="3">BC7+3200</f>
        <v>36200</v>
      </c>
      <c r="BD8" s="330">
        <f t="shared" si="3"/>
        <v>36200</v>
      </c>
      <c r="BE8" s="330">
        <f t="shared" si="3"/>
        <v>36200</v>
      </c>
      <c r="BF8" s="330">
        <f t="shared" si="3"/>
        <v>36200</v>
      </c>
      <c r="BG8" s="330">
        <f t="shared" si="3"/>
        <v>36200</v>
      </c>
      <c r="BH8" s="330">
        <f t="shared" si="3"/>
        <v>33200</v>
      </c>
      <c r="BI8" s="330">
        <f t="shared" si="3"/>
        <v>33200</v>
      </c>
      <c r="BJ8" s="330">
        <f t="shared" si="3"/>
        <v>33200</v>
      </c>
      <c r="BK8" s="330">
        <f t="shared" si="3"/>
        <v>36200</v>
      </c>
      <c r="BL8" s="330">
        <f t="shared" si="3"/>
        <v>36200</v>
      </c>
      <c r="BM8" s="330">
        <f t="shared" si="3"/>
        <v>36200</v>
      </c>
      <c r="BN8" s="330">
        <f t="shared" si="3"/>
        <v>36200</v>
      </c>
      <c r="BO8" s="330">
        <f t="shared" si="3"/>
        <v>36200</v>
      </c>
      <c r="BP8" s="330">
        <f t="shared" si="3"/>
        <v>36200</v>
      </c>
      <c r="BQ8" s="330">
        <f t="shared" si="3"/>
        <v>36200</v>
      </c>
      <c r="BR8" s="330">
        <f t="shared" si="3"/>
        <v>36200</v>
      </c>
      <c r="BS8" s="330">
        <f t="shared" si="3"/>
        <v>36200</v>
      </c>
      <c r="BT8" s="330">
        <f t="shared" si="3"/>
        <v>42200</v>
      </c>
      <c r="BU8" s="330">
        <f t="shared" si="3"/>
        <v>42200</v>
      </c>
      <c r="BV8" s="330">
        <f t="shared" si="3"/>
        <v>42200</v>
      </c>
      <c r="BW8" s="330">
        <f t="shared" si="3"/>
        <v>42200</v>
      </c>
      <c r="BX8" s="330">
        <f t="shared" si="3"/>
        <v>44200</v>
      </c>
      <c r="BY8" s="330">
        <f t="shared" ref="BY8:CZ8" si="4">BY7+3200</f>
        <v>44200</v>
      </c>
      <c r="BZ8" s="330">
        <f t="shared" si="4"/>
        <v>44200</v>
      </c>
      <c r="CA8" s="330">
        <f t="shared" si="4"/>
        <v>44200</v>
      </c>
      <c r="CB8" s="330">
        <f t="shared" si="4"/>
        <v>44200</v>
      </c>
      <c r="CC8" s="330">
        <f t="shared" si="4"/>
        <v>44200</v>
      </c>
      <c r="CD8" s="330">
        <f t="shared" si="4"/>
        <v>44200</v>
      </c>
      <c r="CE8" s="330">
        <f t="shared" si="4"/>
        <v>44200</v>
      </c>
      <c r="CF8" s="330">
        <f t="shared" si="4"/>
        <v>44200</v>
      </c>
      <c r="CG8" s="330">
        <f t="shared" si="4"/>
        <v>44200</v>
      </c>
      <c r="CH8" s="330">
        <f t="shared" si="4"/>
        <v>40200</v>
      </c>
      <c r="CI8" s="330">
        <f t="shared" si="4"/>
        <v>40200</v>
      </c>
      <c r="CJ8" s="330">
        <f t="shared" si="4"/>
        <v>40200</v>
      </c>
      <c r="CK8" s="330">
        <f t="shared" si="4"/>
        <v>40200</v>
      </c>
      <c r="CL8" s="330">
        <f t="shared" si="4"/>
        <v>40200</v>
      </c>
      <c r="CM8" s="330">
        <f t="shared" si="4"/>
        <v>40200</v>
      </c>
      <c r="CN8" s="330">
        <f t="shared" si="4"/>
        <v>40200</v>
      </c>
      <c r="CO8" s="330">
        <f t="shared" si="4"/>
        <v>40200</v>
      </c>
      <c r="CP8" s="330">
        <f t="shared" si="4"/>
        <v>40200</v>
      </c>
      <c r="CQ8" s="330">
        <f t="shared" si="4"/>
        <v>65200</v>
      </c>
      <c r="CR8" s="330">
        <f t="shared" si="4"/>
        <v>72200</v>
      </c>
      <c r="CS8" s="330">
        <f t="shared" si="4"/>
        <v>79200</v>
      </c>
      <c r="CT8" s="330">
        <f t="shared" si="4"/>
        <v>65200</v>
      </c>
      <c r="CU8" s="330">
        <f t="shared" si="4"/>
        <v>65200</v>
      </c>
      <c r="CV8" s="330">
        <f t="shared" si="4"/>
        <v>54200</v>
      </c>
      <c r="CW8" s="330">
        <f t="shared" si="4"/>
        <v>54200</v>
      </c>
      <c r="CX8" s="330">
        <f t="shared" si="4"/>
        <v>54200</v>
      </c>
      <c r="CY8" s="330">
        <f t="shared" si="4"/>
        <v>46200</v>
      </c>
      <c r="CZ8" s="330">
        <f t="shared" si="4"/>
        <v>45200</v>
      </c>
      <c r="DA8" s="330">
        <f t="shared" ref="DA8:DH8" si="5">DA7+3200</f>
        <v>31700</v>
      </c>
      <c r="DB8" s="330">
        <f t="shared" si="5"/>
        <v>31700</v>
      </c>
      <c r="DC8" s="330">
        <f t="shared" si="5"/>
        <v>31700</v>
      </c>
      <c r="DD8" s="330">
        <f t="shared" si="5"/>
        <v>31700</v>
      </c>
      <c r="DE8" s="330">
        <f t="shared" si="5"/>
        <v>33200</v>
      </c>
      <c r="DF8" s="330">
        <f t="shared" si="5"/>
        <v>33200</v>
      </c>
      <c r="DG8" s="330">
        <f t="shared" si="5"/>
        <v>33200</v>
      </c>
      <c r="DH8" s="330">
        <f t="shared" si="5"/>
        <v>31700</v>
      </c>
      <c r="DI8" s="330">
        <f t="shared" ref="DI8:ED8" si="6">DI7+3200</f>
        <v>31700</v>
      </c>
      <c r="DJ8" s="330">
        <f t="shared" si="6"/>
        <v>31700</v>
      </c>
      <c r="DK8" s="330">
        <f t="shared" si="6"/>
        <v>31700</v>
      </c>
      <c r="DL8" s="330">
        <f t="shared" si="6"/>
        <v>31700</v>
      </c>
      <c r="DM8" s="330">
        <f t="shared" si="6"/>
        <v>31700</v>
      </c>
      <c r="DN8" s="330">
        <f t="shared" si="6"/>
        <v>30200</v>
      </c>
      <c r="DO8" s="330">
        <f t="shared" si="6"/>
        <v>30200</v>
      </c>
      <c r="DP8" s="330">
        <f t="shared" si="6"/>
        <v>30200</v>
      </c>
      <c r="DQ8" s="330">
        <f t="shared" si="6"/>
        <v>30200</v>
      </c>
      <c r="DR8" s="330">
        <f t="shared" si="6"/>
        <v>30200</v>
      </c>
      <c r="DS8" s="330">
        <f t="shared" si="6"/>
        <v>30200</v>
      </c>
      <c r="DT8" s="330">
        <f t="shared" si="6"/>
        <v>30200</v>
      </c>
      <c r="DU8" s="330">
        <f t="shared" si="6"/>
        <v>26200</v>
      </c>
      <c r="DV8" s="330">
        <f t="shared" si="6"/>
        <v>26200</v>
      </c>
      <c r="DW8" s="330">
        <f t="shared" si="6"/>
        <v>26200</v>
      </c>
      <c r="DX8" s="330">
        <f t="shared" si="6"/>
        <v>26200</v>
      </c>
      <c r="DY8" s="330">
        <f t="shared" si="6"/>
        <v>26200</v>
      </c>
      <c r="DZ8" s="330">
        <f t="shared" si="6"/>
        <v>27200</v>
      </c>
      <c r="EA8" s="330">
        <f t="shared" si="6"/>
        <v>27200</v>
      </c>
      <c r="EB8" s="330">
        <f t="shared" si="6"/>
        <v>25200</v>
      </c>
      <c r="EC8" s="330">
        <f t="shared" si="6"/>
        <v>25200</v>
      </c>
      <c r="ED8" s="330">
        <f t="shared" si="6"/>
        <v>25200</v>
      </c>
      <c r="EE8" s="330">
        <f>EE7+3000</f>
        <v>24000</v>
      </c>
      <c r="EF8" s="330">
        <f t="shared" ref="EF8:FH8" si="7">EF7+3000</f>
        <v>24000</v>
      </c>
      <c r="EG8" s="330">
        <f t="shared" si="7"/>
        <v>24000</v>
      </c>
      <c r="EH8" s="330">
        <f t="shared" si="7"/>
        <v>24000</v>
      </c>
      <c r="EI8" s="330">
        <f t="shared" si="7"/>
        <v>21000</v>
      </c>
      <c r="EJ8" s="330">
        <f t="shared" si="7"/>
        <v>21000</v>
      </c>
      <c r="EK8" s="330">
        <f t="shared" si="7"/>
        <v>21000</v>
      </c>
      <c r="EL8" s="330">
        <f t="shared" si="7"/>
        <v>21000</v>
      </c>
      <c r="EM8" s="330">
        <f t="shared" si="7"/>
        <v>21000</v>
      </c>
      <c r="EN8" s="330">
        <f t="shared" si="7"/>
        <v>21000</v>
      </c>
      <c r="EO8" s="330">
        <f t="shared" si="7"/>
        <v>21000</v>
      </c>
      <c r="EP8" s="330">
        <f t="shared" si="7"/>
        <v>19500</v>
      </c>
      <c r="EQ8" s="330">
        <f t="shared" si="7"/>
        <v>19500</v>
      </c>
      <c r="ER8" s="330">
        <f t="shared" si="7"/>
        <v>19500</v>
      </c>
      <c r="ES8" s="330">
        <f t="shared" si="7"/>
        <v>19500</v>
      </c>
      <c r="ET8" s="330">
        <f t="shared" si="7"/>
        <v>19500</v>
      </c>
      <c r="EU8" s="330">
        <f t="shared" si="7"/>
        <v>21000</v>
      </c>
      <c r="EV8" s="330">
        <f t="shared" si="7"/>
        <v>21000</v>
      </c>
      <c r="EW8" s="330">
        <f t="shared" si="7"/>
        <v>19500</v>
      </c>
      <c r="EX8" s="330">
        <f t="shared" si="7"/>
        <v>19500</v>
      </c>
      <c r="EY8" s="330">
        <f t="shared" si="7"/>
        <v>19500</v>
      </c>
      <c r="EZ8" s="330">
        <f t="shared" si="7"/>
        <v>19500</v>
      </c>
      <c r="FA8" s="330">
        <f t="shared" si="7"/>
        <v>19500</v>
      </c>
      <c r="FB8" s="330">
        <f t="shared" si="7"/>
        <v>21000</v>
      </c>
      <c r="FC8" s="330">
        <f t="shared" si="7"/>
        <v>21000</v>
      </c>
      <c r="FD8" s="330">
        <f t="shared" si="7"/>
        <v>19500</v>
      </c>
      <c r="FE8" s="330">
        <f t="shared" si="7"/>
        <v>19500</v>
      </c>
      <c r="FF8" s="330">
        <f t="shared" si="7"/>
        <v>19500</v>
      </c>
      <c r="FG8" s="330">
        <f t="shared" si="7"/>
        <v>19500</v>
      </c>
      <c r="FH8" s="330">
        <f t="shared" si="7"/>
        <v>22500</v>
      </c>
    </row>
    <row r="9" spans="1:164" s="72" customFormat="1" ht="12.75" customHeight="1" x14ac:dyDescent="0.2">
      <c r="A9" s="71" t="s">
        <v>140</v>
      </c>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row>
    <row r="10" spans="1:164" s="72" customFormat="1" x14ac:dyDescent="0.2">
      <c r="A10" s="73">
        <v>1</v>
      </c>
      <c r="B10" s="330">
        <f t="shared" ref="B10:AO10" si="8">B7+3000</f>
        <v>23000</v>
      </c>
      <c r="C10" s="330">
        <f t="shared" si="8"/>
        <v>23000</v>
      </c>
      <c r="D10" s="330">
        <f t="shared" si="8"/>
        <v>26500</v>
      </c>
      <c r="E10" s="330">
        <f t="shared" si="8"/>
        <v>26500</v>
      </c>
      <c r="F10" s="330">
        <f t="shared" si="8"/>
        <v>20000</v>
      </c>
      <c r="G10" s="330">
        <f t="shared" si="8"/>
        <v>20000</v>
      </c>
      <c r="H10" s="330">
        <f t="shared" si="8"/>
        <v>20000</v>
      </c>
      <c r="I10" s="330">
        <f t="shared" si="8"/>
        <v>20000</v>
      </c>
      <c r="J10" s="330">
        <f t="shared" si="8"/>
        <v>20000</v>
      </c>
      <c r="K10" s="330">
        <f t="shared" si="8"/>
        <v>24500</v>
      </c>
      <c r="L10" s="330">
        <f t="shared" si="8"/>
        <v>24500</v>
      </c>
      <c r="M10" s="330">
        <f t="shared" si="8"/>
        <v>20000</v>
      </c>
      <c r="N10" s="330">
        <f t="shared" si="8"/>
        <v>20000</v>
      </c>
      <c r="O10" s="330">
        <f t="shared" si="8"/>
        <v>20000</v>
      </c>
      <c r="P10" s="330">
        <f t="shared" si="8"/>
        <v>20000</v>
      </c>
      <c r="Q10" s="330">
        <f t="shared" si="8"/>
        <v>20000</v>
      </c>
      <c r="R10" s="330">
        <f t="shared" si="8"/>
        <v>23000</v>
      </c>
      <c r="S10" s="330">
        <f t="shared" si="8"/>
        <v>23000</v>
      </c>
      <c r="T10" s="330">
        <f t="shared" si="8"/>
        <v>21500</v>
      </c>
      <c r="U10" s="330">
        <f t="shared" si="8"/>
        <v>21500</v>
      </c>
      <c r="V10" s="330">
        <f t="shared" si="8"/>
        <v>21500</v>
      </c>
      <c r="W10" s="330">
        <f t="shared" si="8"/>
        <v>21500</v>
      </c>
      <c r="X10" s="330">
        <f t="shared" si="8"/>
        <v>23000</v>
      </c>
      <c r="Y10" s="330">
        <f t="shared" si="8"/>
        <v>23000</v>
      </c>
      <c r="Z10" s="330">
        <f t="shared" si="8"/>
        <v>23000</v>
      </c>
      <c r="AA10" s="330">
        <f t="shared" si="8"/>
        <v>21500</v>
      </c>
      <c r="AB10" s="330">
        <f t="shared" si="8"/>
        <v>21500</v>
      </c>
      <c r="AC10" s="330">
        <f t="shared" si="8"/>
        <v>23000</v>
      </c>
      <c r="AD10" s="330">
        <f t="shared" si="8"/>
        <v>23000</v>
      </c>
      <c r="AE10" s="330">
        <f t="shared" si="8"/>
        <v>23000</v>
      </c>
      <c r="AF10" s="330">
        <f t="shared" si="8"/>
        <v>27000</v>
      </c>
      <c r="AG10" s="330">
        <f t="shared" si="8"/>
        <v>27000</v>
      </c>
      <c r="AH10" s="330">
        <f t="shared" si="8"/>
        <v>24500</v>
      </c>
      <c r="AI10" s="330">
        <f t="shared" si="8"/>
        <v>26500</v>
      </c>
      <c r="AJ10" s="330">
        <f t="shared" si="8"/>
        <v>26500</v>
      </c>
      <c r="AK10" s="330">
        <f t="shared" si="8"/>
        <v>33000</v>
      </c>
      <c r="AL10" s="330">
        <f t="shared" si="8"/>
        <v>39000</v>
      </c>
      <c r="AM10" s="330">
        <f t="shared" si="8"/>
        <v>39000</v>
      </c>
      <c r="AN10" s="330">
        <f t="shared" si="8"/>
        <v>42000</v>
      </c>
      <c r="AO10" s="330">
        <f t="shared" si="8"/>
        <v>39000</v>
      </c>
      <c r="AP10" s="330">
        <f>AP7+5000</f>
        <v>70000</v>
      </c>
      <c r="AQ10" s="330">
        <f t="shared" ref="AQ10:BA10" si="9">AQ7+5000</f>
        <v>110000</v>
      </c>
      <c r="AR10" s="330">
        <f t="shared" si="9"/>
        <v>135000</v>
      </c>
      <c r="AS10" s="330">
        <f t="shared" si="9"/>
        <v>135000</v>
      </c>
      <c r="AT10" s="330">
        <f t="shared" si="9"/>
        <v>120000</v>
      </c>
      <c r="AU10" s="330">
        <f t="shared" si="9"/>
        <v>120000</v>
      </c>
      <c r="AV10" s="330">
        <f t="shared" si="9"/>
        <v>120000</v>
      </c>
      <c r="AW10" s="330">
        <f t="shared" si="9"/>
        <v>120000</v>
      </c>
      <c r="AX10" s="330">
        <f t="shared" si="9"/>
        <v>120000</v>
      </c>
      <c r="AY10" s="330">
        <f t="shared" si="9"/>
        <v>95000</v>
      </c>
      <c r="AZ10" s="330">
        <f t="shared" si="9"/>
        <v>85000</v>
      </c>
      <c r="BA10" s="330">
        <f t="shared" si="9"/>
        <v>85000</v>
      </c>
      <c r="BB10" s="330">
        <f t="shared" ref="BB10" si="10">BB7+4000</f>
        <v>61000</v>
      </c>
      <c r="BC10" s="330">
        <f t="shared" ref="BC10:BX10" si="11">BC7+4000</f>
        <v>37000</v>
      </c>
      <c r="BD10" s="330">
        <f t="shared" si="11"/>
        <v>37000</v>
      </c>
      <c r="BE10" s="330">
        <f t="shared" si="11"/>
        <v>37000</v>
      </c>
      <c r="BF10" s="330">
        <f t="shared" si="11"/>
        <v>37000</v>
      </c>
      <c r="BG10" s="330">
        <f t="shared" si="11"/>
        <v>37000</v>
      </c>
      <c r="BH10" s="330">
        <f t="shared" si="11"/>
        <v>34000</v>
      </c>
      <c r="BI10" s="330">
        <f t="shared" si="11"/>
        <v>34000</v>
      </c>
      <c r="BJ10" s="330">
        <f t="shared" si="11"/>
        <v>34000</v>
      </c>
      <c r="BK10" s="330">
        <f t="shared" si="11"/>
        <v>37000</v>
      </c>
      <c r="BL10" s="330">
        <f t="shared" si="11"/>
        <v>37000</v>
      </c>
      <c r="BM10" s="330">
        <f t="shared" si="11"/>
        <v>37000</v>
      </c>
      <c r="BN10" s="330">
        <f t="shared" si="11"/>
        <v>37000</v>
      </c>
      <c r="BO10" s="330">
        <f t="shared" si="11"/>
        <v>37000</v>
      </c>
      <c r="BP10" s="330">
        <f t="shared" si="11"/>
        <v>37000</v>
      </c>
      <c r="BQ10" s="330">
        <f t="shared" si="11"/>
        <v>37000</v>
      </c>
      <c r="BR10" s="330">
        <f t="shared" si="11"/>
        <v>37000</v>
      </c>
      <c r="BS10" s="330">
        <f t="shared" si="11"/>
        <v>37000</v>
      </c>
      <c r="BT10" s="330">
        <f t="shared" si="11"/>
        <v>43000</v>
      </c>
      <c r="BU10" s="330">
        <f t="shared" si="11"/>
        <v>43000</v>
      </c>
      <c r="BV10" s="330">
        <f t="shared" si="11"/>
        <v>43000</v>
      </c>
      <c r="BW10" s="330">
        <f t="shared" si="11"/>
        <v>43000</v>
      </c>
      <c r="BX10" s="330">
        <f t="shared" si="11"/>
        <v>45000</v>
      </c>
      <c r="BY10" s="330">
        <f t="shared" ref="BY10:CZ10" si="12">BY7+4000</f>
        <v>45000</v>
      </c>
      <c r="BZ10" s="330">
        <f t="shared" si="12"/>
        <v>45000</v>
      </c>
      <c r="CA10" s="330">
        <f t="shared" si="12"/>
        <v>45000</v>
      </c>
      <c r="CB10" s="330">
        <f t="shared" si="12"/>
        <v>45000</v>
      </c>
      <c r="CC10" s="330">
        <f t="shared" si="12"/>
        <v>45000</v>
      </c>
      <c r="CD10" s="330">
        <f t="shared" si="12"/>
        <v>45000</v>
      </c>
      <c r="CE10" s="330">
        <f t="shared" si="12"/>
        <v>45000</v>
      </c>
      <c r="CF10" s="330">
        <f t="shared" si="12"/>
        <v>45000</v>
      </c>
      <c r="CG10" s="330">
        <f t="shared" si="12"/>
        <v>45000</v>
      </c>
      <c r="CH10" s="330">
        <f t="shared" si="12"/>
        <v>41000</v>
      </c>
      <c r="CI10" s="330">
        <f t="shared" si="12"/>
        <v>41000</v>
      </c>
      <c r="CJ10" s="330">
        <f t="shared" si="12"/>
        <v>41000</v>
      </c>
      <c r="CK10" s="330">
        <f t="shared" si="12"/>
        <v>41000</v>
      </c>
      <c r="CL10" s="330">
        <f t="shared" si="12"/>
        <v>41000</v>
      </c>
      <c r="CM10" s="330">
        <f t="shared" si="12"/>
        <v>41000</v>
      </c>
      <c r="CN10" s="330">
        <f t="shared" si="12"/>
        <v>41000</v>
      </c>
      <c r="CO10" s="330">
        <f t="shared" si="12"/>
        <v>41000</v>
      </c>
      <c r="CP10" s="330">
        <f t="shared" si="12"/>
        <v>41000</v>
      </c>
      <c r="CQ10" s="330">
        <f t="shared" si="12"/>
        <v>66000</v>
      </c>
      <c r="CR10" s="330">
        <f t="shared" si="12"/>
        <v>73000</v>
      </c>
      <c r="CS10" s="330">
        <f t="shared" si="12"/>
        <v>80000</v>
      </c>
      <c r="CT10" s="330">
        <f t="shared" si="12"/>
        <v>66000</v>
      </c>
      <c r="CU10" s="330">
        <f t="shared" si="12"/>
        <v>66000</v>
      </c>
      <c r="CV10" s="330">
        <f t="shared" si="12"/>
        <v>55000</v>
      </c>
      <c r="CW10" s="330">
        <f t="shared" si="12"/>
        <v>55000</v>
      </c>
      <c r="CX10" s="330">
        <f t="shared" si="12"/>
        <v>55000</v>
      </c>
      <c r="CY10" s="330">
        <f t="shared" si="12"/>
        <v>47000</v>
      </c>
      <c r="CZ10" s="330">
        <f t="shared" si="12"/>
        <v>46000</v>
      </c>
      <c r="DA10" s="330">
        <f t="shared" ref="DA10:DH10" si="13">DA7+4000</f>
        <v>32500</v>
      </c>
      <c r="DB10" s="330">
        <f t="shared" si="13"/>
        <v>32500</v>
      </c>
      <c r="DC10" s="330">
        <f t="shared" si="13"/>
        <v>32500</v>
      </c>
      <c r="DD10" s="330">
        <f t="shared" si="13"/>
        <v>32500</v>
      </c>
      <c r="DE10" s="330">
        <f t="shared" si="13"/>
        <v>34000</v>
      </c>
      <c r="DF10" s="330">
        <f t="shared" si="13"/>
        <v>34000</v>
      </c>
      <c r="DG10" s="330">
        <f t="shared" si="13"/>
        <v>34000</v>
      </c>
      <c r="DH10" s="330">
        <f t="shared" si="13"/>
        <v>32500</v>
      </c>
      <c r="DI10" s="330">
        <f t="shared" ref="DI10:ED10" si="14">DI7+4000</f>
        <v>32500</v>
      </c>
      <c r="DJ10" s="330">
        <f t="shared" si="14"/>
        <v>32500</v>
      </c>
      <c r="DK10" s="330">
        <f t="shared" si="14"/>
        <v>32500</v>
      </c>
      <c r="DL10" s="330">
        <f t="shared" si="14"/>
        <v>32500</v>
      </c>
      <c r="DM10" s="330">
        <f t="shared" si="14"/>
        <v>32500</v>
      </c>
      <c r="DN10" s="330">
        <f t="shared" si="14"/>
        <v>31000</v>
      </c>
      <c r="DO10" s="330">
        <f t="shared" si="14"/>
        <v>31000</v>
      </c>
      <c r="DP10" s="330">
        <f t="shared" si="14"/>
        <v>31000</v>
      </c>
      <c r="DQ10" s="330">
        <f t="shared" si="14"/>
        <v>31000</v>
      </c>
      <c r="DR10" s="330">
        <f t="shared" si="14"/>
        <v>31000</v>
      </c>
      <c r="DS10" s="330">
        <f t="shared" si="14"/>
        <v>31000</v>
      </c>
      <c r="DT10" s="330">
        <f t="shared" si="14"/>
        <v>31000</v>
      </c>
      <c r="DU10" s="330">
        <f t="shared" si="14"/>
        <v>27000</v>
      </c>
      <c r="DV10" s="330">
        <f t="shared" si="14"/>
        <v>27000</v>
      </c>
      <c r="DW10" s="330">
        <f t="shared" si="14"/>
        <v>27000</v>
      </c>
      <c r="DX10" s="330">
        <f t="shared" si="14"/>
        <v>27000</v>
      </c>
      <c r="DY10" s="330">
        <f t="shared" si="14"/>
        <v>27000</v>
      </c>
      <c r="DZ10" s="330">
        <f t="shared" si="14"/>
        <v>28000</v>
      </c>
      <c r="EA10" s="330">
        <f t="shared" si="14"/>
        <v>28000</v>
      </c>
      <c r="EB10" s="330">
        <f t="shared" si="14"/>
        <v>26000</v>
      </c>
      <c r="EC10" s="330">
        <f t="shared" si="14"/>
        <v>26000</v>
      </c>
      <c r="ED10" s="330">
        <f t="shared" si="14"/>
        <v>26000</v>
      </c>
      <c r="EE10" s="330">
        <f>EE7+3000</f>
        <v>24000</v>
      </c>
      <c r="EF10" s="330">
        <f t="shared" ref="EF10:FH10" si="15">EF7+3000</f>
        <v>24000</v>
      </c>
      <c r="EG10" s="330">
        <f t="shared" si="15"/>
        <v>24000</v>
      </c>
      <c r="EH10" s="330">
        <f t="shared" si="15"/>
        <v>24000</v>
      </c>
      <c r="EI10" s="330">
        <f t="shared" si="15"/>
        <v>21000</v>
      </c>
      <c r="EJ10" s="330">
        <f t="shared" si="15"/>
        <v>21000</v>
      </c>
      <c r="EK10" s="330">
        <f t="shared" si="15"/>
        <v>21000</v>
      </c>
      <c r="EL10" s="330">
        <f t="shared" si="15"/>
        <v>21000</v>
      </c>
      <c r="EM10" s="330">
        <f t="shared" si="15"/>
        <v>21000</v>
      </c>
      <c r="EN10" s="330">
        <f t="shared" si="15"/>
        <v>21000</v>
      </c>
      <c r="EO10" s="330">
        <f t="shared" si="15"/>
        <v>21000</v>
      </c>
      <c r="EP10" s="330">
        <f t="shared" si="15"/>
        <v>19500</v>
      </c>
      <c r="EQ10" s="330">
        <f t="shared" si="15"/>
        <v>19500</v>
      </c>
      <c r="ER10" s="330">
        <f t="shared" si="15"/>
        <v>19500</v>
      </c>
      <c r="ES10" s="330">
        <f t="shared" si="15"/>
        <v>19500</v>
      </c>
      <c r="ET10" s="330">
        <f t="shared" si="15"/>
        <v>19500</v>
      </c>
      <c r="EU10" s="330">
        <f t="shared" si="15"/>
        <v>21000</v>
      </c>
      <c r="EV10" s="330">
        <f t="shared" si="15"/>
        <v>21000</v>
      </c>
      <c r="EW10" s="330">
        <f t="shared" si="15"/>
        <v>19500</v>
      </c>
      <c r="EX10" s="330">
        <f t="shared" si="15"/>
        <v>19500</v>
      </c>
      <c r="EY10" s="330">
        <f t="shared" si="15"/>
        <v>19500</v>
      </c>
      <c r="EZ10" s="330">
        <f t="shared" si="15"/>
        <v>19500</v>
      </c>
      <c r="FA10" s="330">
        <f t="shared" si="15"/>
        <v>19500</v>
      </c>
      <c r="FB10" s="330">
        <f t="shared" si="15"/>
        <v>21000</v>
      </c>
      <c r="FC10" s="330">
        <f t="shared" si="15"/>
        <v>21000</v>
      </c>
      <c r="FD10" s="330">
        <f t="shared" si="15"/>
        <v>19500</v>
      </c>
      <c r="FE10" s="330">
        <f t="shared" si="15"/>
        <v>19500</v>
      </c>
      <c r="FF10" s="330">
        <f t="shared" si="15"/>
        <v>19500</v>
      </c>
      <c r="FG10" s="330">
        <f t="shared" si="15"/>
        <v>19500</v>
      </c>
      <c r="FH10" s="330">
        <f t="shared" si="15"/>
        <v>22500</v>
      </c>
    </row>
    <row r="11" spans="1:164" s="72" customFormat="1" x14ac:dyDescent="0.2">
      <c r="A11" s="73">
        <v>2</v>
      </c>
      <c r="B11" s="330">
        <f t="shared" ref="B11:AO11" si="16">B10+2600</f>
        <v>25600</v>
      </c>
      <c r="C11" s="330">
        <f t="shared" si="16"/>
        <v>25600</v>
      </c>
      <c r="D11" s="330">
        <f t="shared" si="16"/>
        <v>29100</v>
      </c>
      <c r="E11" s="330">
        <f t="shared" si="16"/>
        <v>29100</v>
      </c>
      <c r="F11" s="330">
        <f t="shared" si="16"/>
        <v>22600</v>
      </c>
      <c r="G11" s="330">
        <f t="shared" si="16"/>
        <v>22600</v>
      </c>
      <c r="H11" s="330">
        <f t="shared" si="16"/>
        <v>22600</v>
      </c>
      <c r="I11" s="330">
        <f t="shared" si="16"/>
        <v>22600</v>
      </c>
      <c r="J11" s="330">
        <f t="shared" si="16"/>
        <v>22600</v>
      </c>
      <c r="K11" s="330">
        <f t="shared" si="16"/>
        <v>27100</v>
      </c>
      <c r="L11" s="330">
        <f t="shared" si="16"/>
        <v>27100</v>
      </c>
      <c r="M11" s="330">
        <f t="shared" si="16"/>
        <v>22600</v>
      </c>
      <c r="N11" s="330">
        <f t="shared" si="16"/>
        <v>22600</v>
      </c>
      <c r="O11" s="330">
        <f t="shared" si="16"/>
        <v>22600</v>
      </c>
      <c r="P11" s="330">
        <f t="shared" si="16"/>
        <v>22600</v>
      </c>
      <c r="Q11" s="330">
        <f t="shared" si="16"/>
        <v>22600</v>
      </c>
      <c r="R11" s="330">
        <f t="shared" si="16"/>
        <v>25600</v>
      </c>
      <c r="S11" s="330">
        <f t="shared" si="16"/>
        <v>25600</v>
      </c>
      <c r="T11" s="330">
        <f t="shared" si="16"/>
        <v>24100</v>
      </c>
      <c r="U11" s="330">
        <f t="shared" si="16"/>
        <v>24100</v>
      </c>
      <c r="V11" s="330">
        <f t="shared" si="16"/>
        <v>24100</v>
      </c>
      <c r="W11" s="330">
        <f t="shared" si="16"/>
        <v>24100</v>
      </c>
      <c r="X11" s="330">
        <f t="shared" si="16"/>
        <v>25600</v>
      </c>
      <c r="Y11" s="330">
        <f t="shared" si="16"/>
        <v>25600</v>
      </c>
      <c r="Z11" s="330">
        <f t="shared" si="16"/>
        <v>25600</v>
      </c>
      <c r="AA11" s="330">
        <f t="shared" si="16"/>
        <v>24100</v>
      </c>
      <c r="AB11" s="330">
        <f t="shared" si="16"/>
        <v>24100</v>
      </c>
      <c r="AC11" s="330">
        <f t="shared" si="16"/>
        <v>25600</v>
      </c>
      <c r="AD11" s="330">
        <f t="shared" si="16"/>
        <v>25600</v>
      </c>
      <c r="AE11" s="330">
        <f t="shared" si="16"/>
        <v>25600</v>
      </c>
      <c r="AF11" s="330">
        <f t="shared" si="16"/>
        <v>29600</v>
      </c>
      <c r="AG11" s="330">
        <f t="shared" si="16"/>
        <v>29600</v>
      </c>
      <c r="AH11" s="330">
        <f t="shared" si="16"/>
        <v>27100</v>
      </c>
      <c r="AI11" s="330">
        <f t="shared" si="16"/>
        <v>29100</v>
      </c>
      <c r="AJ11" s="330">
        <f t="shared" si="16"/>
        <v>29100</v>
      </c>
      <c r="AK11" s="330">
        <f t="shared" si="16"/>
        <v>35600</v>
      </c>
      <c r="AL11" s="330">
        <f t="shared" si="16"/>
        <v>41600</v>
      </c>
      <c r="AM11" s="330">
        <f t="shared" si="16"/>
        <v>41600</v>
      </c>
      <c r="AN11" s="330">
        <f t="shared" si="16"/>
        <v>44600</v>
      </c>
      <c r="AO11" s="330">
        <f t="shared" si="16"/>
        <v>41600</v>
      </c>
      <c r="AP11" s="330">
        <f>AP10+3500</f>
        <v>73500</v>
      </c>
      <c r="AQ11" s="330">
        <f t="shared" ref="AQ11:BA11" si="17">AQ10+3500</f>
        <v>113500</v>
      </c>
      <c r="AR11" s="330">
        <f t="shared" si="17"/>
        <v>138500</v>
      </c>
      <c r="AS11" s="330">
        <f t="shared" si="17"/>
        <v>138500</v>
      </c>
      <c r="AT11" s="330">
        <f t="shared" si="17"/>
        <v>123500</v>
      </c>
      <c r="AU11" s="330">
        <f t="shared" si="17"/>
        <v>123500</v>
      </c>
      <c r="AV11" s="330">
        <f t="shared" si="17"/>
        <v>123500</v>
      </c>
      <c r="AW11" s="330">
        <f t="shared" si="17"/>
        <v>123500</v>
      </c>
      <c r="AX11" s="330">
        <f t="shared" si="17"/>
        <v>123500</v>
      </c>
      <c r="AY11" s="330">
        <f t="shared" si="17"/>
        <v>98500</v>
      </c>
      <c r="AZ11" s="330">
        <f t="shared" si="17"/>
        <v>88500</v>
      </c>
      <c r="BA11" s="330">
        <f t="shared" si="17"/>
        <v>88500</v>
      </c>
      <c r="BB11" s="330">
        <f t="shared" ref="BB11" si="18">BB10+3200</f>
        <v>64200</v>
      </c>
      <c r="BC11" s="330">
        <f t="shared" ref="BC11:BX11" si="19">BC10+3200</f>
        <v>40200</v>
      </c>
      <c r="BD11" s="330">
        <f t="shared" si="19"/>
        <v>40200</v>
      </c>
      <c r="BE11" s="330">
        <f t="shared" si="19"/>
        <v>40200</v>
      </c>
      <c r="BF11" s="330">
        <f t="shared" si="19"/>
        <v>40200</v>
      </c>
      <c r="BG11" s="330">
        <f t="shared" si="19"/>
        <v>40200</v>
      </c>
      <c r="BH11" s="330">
        <f t="shared" si="19"/>
        <v>37200</v>
      </c>
      <c r="BI11" s="330">
        <f t="shared" si="19"/>
        <v>37200</v>
      </c>
      <c r="BJ11" s="330">
        <f t="shared" si="19"/>
        <v>37200</v>
      </c>
      <c r="BK11" s="330">
        <f t="shared" si="19"/>
        <v>40200</v>
      </c>
      <c r="BL11" s="330">
        <f t="shared" si="19"/>
        <v>40200</v>
      </c>
      <c r="BM11" s="330">
        <f t="shared" si="19"/>
        <v>40200</v>
      </c>
      <c r="BN11" s="330">
        <f t="shared" si="19"/>
        <v>40200</v>
      </c>
      <c r="BO11" s="330">
        <f t="shared" si="19"/>
        <v>40200</v>
      </c>
      <c r="BP11" s="330">
        <f t="shared" si="19"/>
        <v>40200</v>
      </c>
      <c r="BQ11" s="330">
        <f t="shared" si="19"/>
        <v>40200</v>
      </c>
      <c r="BR11" s="330">
        <f t="shared" si="19"/>
        <v>40200</v>
      </c>
      <c r="BS11" s="330">
        <f t="shared" si="19"/>
        <v>40200</v>
      </c>
      <c r="BT11" s="330">
        <f t="shared" si="19"/>
        <v>46200</v>
      </c>
      <c r="BU11" s="330">
        <f t="shared" si="19"/>
        <v>46200</v>
      </c>
      <c r="BV11" s="330">
        <f t="shared" si="19"/>
        <v>46200</v>
      </c>
      <c r="BW11" s="330">
        <f t="shared" si="19"/>
        <v>46200</v>
      </c>
      <c r="BX11" s="330">
        <f t="shared" si="19"/>
        <v>48200</v>
      </c>
      <c r="BY11" s="330">
        <f t="shared" ref="BY11:CZ11" si="20">BY10+3200</f>
        <v>48200</v>
      </c>
      <c r="BZ11" s="330">
        <f t="shared" si="20"/>
        <v>48200</v>
      </c>
      <c r="CA11" s="330">
        <f t="shared" si="20"/>
        <v>48200</v>
      </c>
      <c r="CB11" s="330">
        <f t="shared" si="20"/>
        <v>48200</v>
      </c>
      <c r="CC11" s="330">
        <f t="shared" si="20"/>
        <v>48200</v>
      </c>
      <c r="CD11" s="330">
        <f t="shared" si="20"/>
        <v>48200</v>
      </c>
      <c r="CE11" s="330">
        <f t="shared" si="20"/>
        <v>48200</v>
      </c>
      <c r="CF11" s="330">
        <f t="shared" si="20"/>
        <v>48200</v>
      </c>
      <c r="CG11" s="330">
        <f t="shared" si="20"/>
        <v>48200</v>
      </c>
      <c r="CH11" s="330">
        <f t="shared" si="20"/>
        <v>44200</v>
      </c>
      <c r="CI11" s="330">
        <f t="shared" si="20"/>
        <v>44200</v>
      </c>
      <c r="CJ11" s="330">
        <f t="shared" si="20"/>
        <v>44200</v>
      </c>
      <c r="CK11" s="330">
        <f t="shared" si="20"/>
        <v>44200</v>
      </c>
      <c r="CL11" s="330">
        <f t="shared" si="20"/>
        <v>44200</v>
      </c>
      <c r="CM11" s="330">
        <f t="shared" si="20"/>
        <v>44200</v>
      </c>
      <c r="CN11" s="330">
        <f t="shared" si="20"/>
        <v>44200</v>
      </c>
      <c r="CO11" s="330">
        <f t="shared" si="20"/>
        <v>44200</v>
      </c>
      <c r="CP11" s="330">
        <f t="shared" si="20"/>
        <v>44200</v>
      </c>
      <c r="CQ11" s="330">
        <f t="shared" si="20"/>
        <v>69200</v>
      </c>
      <c r="CR11" s="330">
        <f t="shared" si="20"/>
        <v>76200</v>
      </c>
      <c r="CS11" s="330">
        <f t="shared" si="20"/>
        <v>83200</v>
      </c>
      <c r="CT11" s="330">
        <f t="shared" si="20"/>
        <v>69200</v>
      </c>
      <c r="CU11" s="330">
        <f t="shared" si="20"/>
        <v>69200</v>
      </c>
      <c r="CV11" s="330">
        <f t="shared" si="20"/>
        <v>58200</v>
      </c>
      <c r="CW11" s="330">
        <f t="shared" si="20"/>
        <v>58200</v>
      </c>
      <c r="CX11" s="330">
        <f t="shared" si="20"/>
        <v>58200</v>
      </c>
      <c r="CY11" s="330">
        <f t="shared" si="20"/>
        <v>50200</v>
      </c>
      <c r="CZ11" s="330">
        <f t="shared" si="20"/>
        <v>49200</v>
      </c>
      <c r="DA11" s="330">
        <f t="shared" ref="DA11:DH11" si="21">DA10+3200</f>
        <v>35700</v>
      </c>
      <c r="DB11" s="330">
        <f t="shared" si="21"/>
        <v>35700</v>
      </c>
      <c r="DC11" s="330">
        <f t="shared" si="21"/>
        <v>35700</v>
      </c>
      <c r="DD11" s="330">
        <f t="shared" si="21"/>
        <v>35700</v>
      </c>
      <c r="DE11" s="330">
        <f t="shared" si="21"/>
        <v>37200</v>
      </c>
      <c r="DF11" s="330">
        <f t="shared" si="21"/>
        <v>37200</v>
      </c>
      <c r="DG11" s="330">
        <f t="shared" si="21"/>
        <v>37200</v>
      </c>
      <c r="DH11" s="330">
        <f t="shared" si="21"/>
        <v>35700</v>
      </c>
      <c r="DI11" s="330">
        <f t="shared" ref="DI11:ED11" si="22">DI10+3200</f>
        <v>35700</v>
      </c>
      <c r="DJ11" s="330">
        <f t="shared" si="22"/>
        <v>35700</v>
      </c>
      <c r="DK11" s="330">
        <f t="shared" si="22"/>
        <v>35700</v>
      </c>
      <c r="DL11" s="330">
        <f t="shared" si="22"/>
        <v>35700</v>
      </c>
      <c r="DM11" s="330">
        <f t="shared" si="22"/>
        <v>35700</v>
      </c>
      <c r="DN11" s="330">
        <f t="shared" si="22"/>
        <v>34200</v>
      </c>
      <c r="DO11" s="330">
        <f t="shared" si="22"/>
        <v>34200</v>
      </c>
      <c r="DP11" s="330">
        <f t="shared" si="22"/>
        <v>34200</v>
      </c>
      <c r="DQ11" s="330">
        <f t="shared" si="22"/>
        <v>34200</v>
      </c>
      <c r="DR11" s="330">
        <f t="shared" si="22"/>
        <v>34200</v>
      </c>
      <c r="DS11" s="330">
        <f t="shared" si="22"/>
        <v>34200</v>
      </c>
      <c r="DT11" s="330">
        <f t="shared" si="22"/>
        <v>34200</v>
      </c>
      <c r="DU11" s="330">
        <f t="shared" si="22"/>
        <v>30200</v>
      </c>
      <c r="DV11" s="330">
        <f t="shared" si="22"/>
        <v>30200</v>
      </c>
      <c r="DW11" s="330">
        <f t="shared" si="22"/>
        <v>30200</v>
      </c>
      <c r="DX11" s="330">
        <f t="shared" si="22"/>
        <v>30200</v>
      </c>
      <c r="DY11" s="330">
        <f t="shared" si="22"/>
        <v>30200</v>
      </c>
      <c r="DZ11" s="330">
        <f t="shared" si="22"/>
        <v>31200</v>
      </c>
      <c r="EA11" s="330">
        <f t="shared" si="22"/>
        <v>31200</v>
      </c>
      <c r="EB11" s="330">
        <f t="shared" si="22"/>
        <v>29200</v>
      </c>
      <c r="EC11" s="330">
        <f t="shared" si="22"/>
        <v>29200</v>
      </c>
      <c r="ED11" s="330">
        <f t="shared" si="22"/>
        <v>29200</v>
      </c>
      <c r="EE11" s="330">
        <f>EE10+3000</f>
        <v>27000</v>
      </c>
      <c r="EF11" s="330">
        <f t="shared" ref="EF11:FH11" si="23">EF10+3000</f>
        <v>27000</v>
      </c>
      <c r="EG11" s="330">
        <f t="shared" si="23"/>
        <v>27000</v>
      </c>
      <c r="EH11" s="330">
        <f t="shared" si="23"/>
        <v>27000</v>
      </c>
      <c r="EI11" s="330">
        <f t="shared" si="23"/>
        <v>24000</v>
      </c>
      <c r="EJ11" s="330">
        <f t="shared" si="23"/>
        <v>24000</v>
      </c>
      <c r="EK11" s="330">
        <f t="shared" si="23"/>
        <v>24000</v>
      </c>
      <c r="EL11" s="330">
        <f t="shared" si="23"/>
        <v>24000</v>
      </c>
      <c r="EM11" s="330">
        <f t="shared" si="23"/>
        <v>24000</v>
      </c>
      <c r="EN11" s="330">
        <f t="shared" si="23"/>
        <v>24000</v>
      </c>
      <c r="EO11" s="330">
        <f t="shared" si="23"/>
        <v>24000</v>
      </c>
      <c r="EP11" s="330">
        <f t="shared" si="23"/>
        <v>22500</v>
      </c>
      <c r="EQ11" s="330">
        <f t="shared" si="23"/>
        <v>22500</v>
      </c>
      <c r="ER11" s="330">
        <f t="shared" si="23"/>
        <v>22500</v>
      </c>
      <c r="ES11" s="330">
        <f t="shared" si="23"/>
        <v>22500</v>
      </c>
      <c r="ET11" s="330">
        <f t="shared" si="23"/>
        <v>22500</v>
      </c>
      <c r="EU11" s="330">
        <f t="shared" si="23"/>
        <v>24000</v>
      </c>
      <c r="EV11" s="330">
        <f t="shared" si="23"/>
        <v>24000</v>
      </c>
      <c r="EW11" s="330">
        <f t="shared" si="23"/>
        <v>22500</v>
      </c>
      <c r="EX11" s="330">
        <f t="shared" si="23"/>
        <v>22500</v>
      </c>
      <c r="EY11" s="330">
        <f t="shared" si="23"/>
        <v>22500</v>
      </c>
      <c r="EZ11" s="330">
        <f t="shared" si="23"/>
        <v>22500</v>
      </c>
      <c r="FA11" s="330">
        <f t="shared" si="23"/>
        <v>22500</v>
      </c>
      <c r="FB11" s="330">
        <f t="shared" si="23"/>
        <v>24000</v>
      </c>
      <c r="FC11" s="330">
        <f t="shared" si="23"/>
        <v>24000</v>
      </c>
      <c r="FD11" s="330">
        <f t="shared" si="23"/>
        <v>22500</v>
      </c>
      <c r="FE11" s="330">
        <f t="shared" si="23"/>
        <v>22500</v>
      </c>
      <c r="FF11" s="330">
        <f t="shared" si="23"/>
        <v>22500</v>
      </c>
      <c r="FG11" s="330">
        <f t="shared" si="23"/>
        <v>22500</v>
      </c>
      <c r="FH11" s="330">
        <f t="shared" si="23"/>
        <v>25500</v>
      </c>
    </row>
    <row r="12" spans="1:164" s="72" customFormat="1" x14ac:dyDescent="0.2">
      <c r="A12" s="71" t="s">
        <v>139</v>
      </c>
      <c r="B12" s="273"/>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row>
    <row r="13" spans="1:164" s="72" customFormat="1" x14ac:dyDescent="0.2">
      <c r="A13" s="73">
        <v>1</v>
      </c>
      <c r="B13" s="330">
        <f t="shared" ref="B13:AO13" si="24">B7+4000</f>
        <v>24000</v>
      </c>
      <c r="C13" s="330">
        <f t="shared" si="24"/>
        <v>24000</v>
      </c>
      <c r="D13" s="330">
        <f t="shared" si="24"/>
        <v>27500</v>
      </c>
      <c r="E13" s="330">
        <f t="shared" si="24"/>
        <v>27500</v>
      </c>
      <c r="F13" s="330">
        <f t="shared" si="24"/>
        <v>21000</v>
      </c>
      <c r="G13" s="330">
        <f t="shared" si="24"/>
        <v>21000</v>
      </c>
      <c r="H13" s="330">
        <f t="shared" si="24"/>
        <v>21000</v>
      </c>
      <c r="I13" s="330">
        <f t="shared" si="24"/>
        <v>21000</v>
      </c>
      <c r="J13" s="330">
        <f t="shared" si="24"/>
        <v>21000</v>
      </c>
      <c r="K13" s="330">
        <f t="shared" si="24"/>
        <v>25500</v>
      </c>
      <c r="L13" s="330">
        <f t="shared" si="24"/>
        <v>25500</v>
      </c>
      <c r="M13" s="330">
        <f t="shared" si="24"/>
        <v>21000</v>
      </c>
      <c r="N13" s="330">
        <f t="shared" si="24"/>
        <v>21000</v>
      </c>
      <c r="O13" s="330">
        <f t="shared" si="24"/>
        <v>21000</v>
      </c>
      <c r="P13" s="330">
        <f t="shared" si="24"/>
        <v>21000</v>
      </c>
      <c r="Q13" s="330">
        <f t="shared" si="24"/>
        <v>21000</v>
      </c>
      <c r="R13" s="330">
        <f t="shared" si="24"/>
        <v>24000</v>
      </c>
      <c r="S13" s="330">
        <f t="shared" si="24"/>
        <v>24000</v>
      </c>
      <c r="T13" s="330">
        <f t="shared" si="24"/>
        <v>22500</v>
      </c>
      <c r="U13" s="330">
        <f t="shared" si="24"/>
        <v>22500</v>
      </c>
      <c r="V13" s="330">
        <f t="shared" si="24"/>
        <v>22500</v>
      </c>
      <c r="W13" s="330">
        <f t="shared" si="24"/>
        <v>22500</v>
      </c>
      <c r="X13" s="330">
        <f t="shared" si="24"/>
        <v>24000</v>
      </c>
      <c r="Y13" s="330">
        <f t="shared" si="24"/>
        <v>24000</v>
      </c>
      <c r="Z13" s="330">
        <f t="shared" si="24"/>
        <v>24000</v>
      </c>
      <c r="AA13" s="330">
        <f t="shared" si="24"/>
        <v>22500</v>
      </c>
      <c r="AB13" s="330">
        <f t="shared" si="24"/>
        <v>22500</v>
      </c>
      <c r="AC13" s="330">
        <f t="shared" si="24"/>
        <v>24000</v>
      </c>
      <c r="AD13" s="330">
        <f t="shared" si="24"/>
        <v>24000</v>
      </c>
      <c r="AE13" s="330">
        <f t="shared" si="24"/>
        <v>24000</v>
      </c>
      <c r="AF13" s="330">
        <f t="shared" si="24"/>
        <v>28000</v>
      </c>
      <c r="AG13" s="330">
        <f t="shared" si="24"/>
        <v>28000</v>
      </c>
      <c r="AH13" s="330">
        <f t="shared" si="24"/>
        <v>25500</v>
      </c>
      <c r="AI13" s="330">
        <f t="shared" si="24"/>
        <v>27500</v>
      </c>
      <c r="AJ13" s="330">
        <f t="shared" si="24"/>
        <v>27500</v>
      </c>
      <c r="AK13" s="330">
        <f t="shared" si="24"/>
        <v>34000</v>
      </c>
      <c r="AL13" s="330">
        <f t="shared" si="24"/>
        <v>40000</v>
      </c>
      <c r="AM13" s="330">
        <f t="shared" si="24"/>
        <v>40000</v>
      </c>
      <c r="AN13" s="330">
        <f t="shared" si="24"/>
        <v>43000</v>
      </c>
      <c r="AO13" s="330">
        <f t="shared" si="24"/>
        <v>40000</v>
      </c>
      <c r="AP13" s="330">
        <f>AP7+6500</f>
        <v>71500</v>
      </c>
      <c r="AQ13" s="330">
        <f t="shared" ref="AQ13:BA13" si="25">AQ7+6500</f>
        <v>111500</v>
      </c>
      <c r="AR13" s="330">
        <f t="shared" si="25"/>
        <v>136500</v>
      </c>
      <c r="AS13" s="330">
        <f t="shared" si="25"/>
        <v>136500</v>
      </c>
      <c r="AT13" s="330">
        <f t="shared" si="25"/>
        <v>121500</v>
      </c>
      <c r="AU13" s="330">
        <f t="shared" si="25"/>
        <v>121500</v>
      </c>
      <c r="AV13" s="330">
        <f t="shared" si="25"/>
        <v>121500</v>
      </c>
      <c r="AW13" s="330">
        <f t="shared" si="25"/>
        <v>121500</v>
      </c>
      <c r="AX13" s="330">
        <f t="shared" si="25"/>
        <v>121500</v>
      </c>
      <c r="AY13" s="330">
        <f t="shared" si="25"/>
        <v>96500</v>
      </c>
      <c r="AZ13" s="330">
        <f t="shared" si="25"/>
        <v>86500</v>
      </c>
      <c r="BA13" s="330">
        <f t="shared" si="25"/>
        <v>86500</v>
      </c>
      <c r="BB13" s="330">
        <f t="shared" ref="BB13" si="26">BB7+5000</f>
        <v>62000</v>
      </c>
      <c r="BC13" s="330">
        <f t="shared" ref="BC13:BX13" si="27">BC7+5000</f>
        <v>38000</v>
      </c>
      <c r="BD13" s="330">
        <f t="shared" si="27"/>
        <v>38000</v>
      </c>
      <c r="BE13" s="330">
        <f t="shared" si="27"/>
        <v>38000</v>
      </c>
      <c r="BF13" s="330">
        <f t="shared" si="27"/>
        <v>38000</v>
      </c>
      <c r="BG13" s="330">
        <f t="shared" si="27"/>
        <v>38000</v>
      </c>
      <c r="BH13" s="330">
        <f t="shared" si="27"/>
        <v>35000</v>
      </c>
      <c r="BI13" s="330">
        <f t="shared" si="27"/>
        <v>35000</v>
      </c>
      <c r="BJ13" s="330">
        <f t="shared" si="27"/>
        <v>35000</v>
      </c>
      <c r="BK13" s="330">
        <f t="shared" si="27"/>
        <v>38000</v>
      </c>
      <c r="BL13" s="330">
        <f t="shared" si="27"/>
        <v>38000</v>
      </c>
      <c r="BM13" s="330">
        <f t="shared" si="27"/>
        <v>38000</v>
      </c>
      <c r="BN13" s="330">
        <f t="shared" si="27"/>
        <v>38000</v>
      </c>
      <c r="BO13" s="330">
        <f t="shared" si="27"/>
        <v>38000</v>
      </c>
      <c r="BP13" s="330">
        <f t="shared" si="27"/>
        <v>38000</v>
      </c>
      <c r="BQ13" s="330">
        <f t="shared" si="27"/>
        <v>38000</v>
      </c>
      <c r="BR13" s="330">
        <f t="shared" si="27"/>
        <v>38000</v>
      </c>
      <c r="BS13" s="330">
        <f t="shared" si="27"/>
        <v>38000</v>
      </c>
      <c r="BT13" s="330">
        <f t="shared" si="27"/>
        <v>44000</v>
      </c>
      <c r="BU13" s="330">
        <f t="shared" si="27"/>
        <v>44000</v>
      </c>
      <c r="BV13" s="330">
        <f t="shared" si="27"/>
        <v>44000</v>
      </c>
      <c r="BW13" s="330">
        <f t="shared" si="27"/>
        <v>44000</v>
      </c>
      <c r="BX13" s="330">
        <f t="shared" si="27"/>
        <v>46000</v>
      </c>
      <c r="BY13" s="330">
        <f t="shared" ref="BY13:CZ13" si="28">BY7+5000</f>
        <v>46000</v>
      </c>
      <c r="BZ13" s="330">
        <f t="shared" si="28"/>
        <v>46000</v>
      </c>
      <c r="CA13" s="330">
        <f t="shared" si="28"/>
        <v>46000</v>
      </c>
      <c r="CB13" s="330">
        <f t="shared" si="28"/>
        <v>46000</v>
      </c>
      <c r="CC13" s="330">
        <f t="shared" si="28"/>
        <v>46000</v>
      </c>
      <c r="CD13" s="330">
        <f t="shared" si="28"/>
        <v>46000</v>
      </c>
      <c r="CE13" s="330">
        <f t="shared" si="28"/>
        <v>46000</v>
      </c>
      <c r="CF13" s="330">
        <f t="shared" si="28"/>
        <v>46000</v>
      </c>
      <c r="CG13" s="330">
        <f t="shared" si="28"/>
        <v>46000</v>
      </c>
      <c r="CH13" s="330">
        <f t="shared" si="28"/>
        <v>42000</v>
      </c>
      <c r="CI13" s="330">
        <f t="shared" si="28"/>
        <v>42000</v>
      </c>
      <c r="CJ13" s="330">
        <f t="shared" si="28"/>
        <v>42000</v>
      </c>
      <c r="CK13" s="330">
        <f t="shared" si="28"/>
        <v>42000</v>
      </c>
      <c r="CL13" s="330">
        <f t="shared" si="28"/>
        <v>42000</v>
      </c>
      <c r="CM13" s="330">
        <f t="shared" si="28"/>
        <v>42000</v>
      </c>
      <c r="CN13" s="330">
        <f t="shared" si="28"/>
        <v>42000</v>
      </c>
      <c r="CO13" s="330">
        <f t="shared" si="28"/>
        <v>42000</v>
      </c>
      <c r="CP13" s="330">
        <f t="shared" si="28"/>
        <v>42000</v>
      </c>
      <c r="CQ13" s="330">
        <f t="shared" si="28"/>
        <v>67000</v>
      </c>
      <c r="CR13" s="330">
        <f t="shared" si="28"/>
        <v>74000</v>
      </c>
      <c r="CS13" s="330">
        <f t="shared" si="28"/>
        <v>81000</v>
      </c>
      <c r="CT13" s="330">
        <f t="shared" si="28"/>
        <v>67000</v>
      </c>
      <c r="CU13" s="330">
        <f t="shared" si="28"/>
        <v>67000</v>
      </c>
      <c r="CV13" s="330">
        <f t="shared" si="28"/>
        <v>56000</v>
      </c>
      <c r="CW13" s="330">
        <f t="shared" si="28"/>
        <v>56000</v>
      </c>
      <c r="CX13" s="330">
        <f t="shared" si="28"/>
        <v>56000</v>
      </c>
      <c r="CY13" s="330">
        <f t="shared" si="28"/>
        <v>48000</v>
      </c>
      <c r="CZ13" s="330">
        <f t="shared" si="28"/>
        <v>47000</v>
      </c>
      <c r="DA13" s="330">
        <f t="shared" ref="DA13:DH13" si="29">DA7+5000</f>
        <v>33500</v>
      </c>
      <c r="DB13" s="330">
        <f t="shared" si="29"/>
        <v>33500</v>
      </c>
      <c r="DC13" s="330">
        <f t="shared" si="29"/>
        <v>33500</v>
      </c>
      <c r="DD13" s="330">
        <f t="shared" si="29"/>
        <v>33500</v>
      </c>
      <c r="DE13" s="330">
        <f t="shared" si="29"/>
        <v>35000</v>
      </c>
      <c r="DF13" s="330">
        <f t="shared" si="29"/>
        <v>35000</v>
      </c>
      <c r="DG13" s="330">
        <f t="shared" si="29"/>
        <v>35000</v>
      </c>
      <c r="DH13" s="330">
        <f t="shared" si="29"/>
        <v>33500</v>
      </c>
      <c r="DI13" s="330">
        <f t="shared" ref="DI13:ED13" si="30">DI7+5000</f>
        <v>33500</v>
      </c>
      <c r="DJ13" s="330">
        <f t="shared" si="30"/>
        <v>33500</v>
      </c>
      <c r="DK13" s="330">
        <f t="shared" si="30"/>
        <v>33500</v>
      </c>
      <c r="DL13" s="330">
        <f t="shared" si="30"/>
        <v>33500</v>
      </c>
      <c r="DM13" s="330">
        <f t="shared" si="30"/>
        <v>33500</v>
      </c>
      <c r="DN13" s="330">
        <f t="shared" si="30"/>
        <v>32000</v>
      </c>
      <c r="DO13" s="330">
        <f t="shared" si="30"/>
        <v>32000</v>
      </c>
      <c r="DP13" s="330">
        <f t="shared" si="30"/>
        <v>32000</v>
      </c>
      <c r="DQ13" s="330">
        <f t="shared" si="30"/>
        <v>32000</v>
      </c>
      <c r="DR13" s="330">
        <f t="shared" si="30"/>
        <v>32000</v>
      </c>
      <c r="DS13" s="330">
        <f t="shared" si="30"/>
        <v>32000</v>
      </c>
      <c r="DT13" s="330">
        <f t="shared" si="30"/>
        <v>32000</v>
      </c>
      <c r="DU13" s="330">
        <f t="shared" si="30"/>
        <v>28000</v>
      </c>
      <c r="DV13" s="330">
        <f t="shared" si="30"/>
        <v>28000</v>
      </c>
      <c r="DW13" s="330">
        <f t="shared" si="30"/>
        <v>28000</v>
      </c>
      <c r="DX13" s="330">
        <f t="shared" si="30"/>
        <v>28000</v>
      </c>
      <c r="DY13" s="330">
        <f t="shared" si="30"/>
        <v>28000</v>
      </c>
      <c r="DZ13" s="330">
        <f t="shared" si="30"/>
        <v>29000</v>
      </c>
      <c r="EA13" s="330">
        <f t="shared" si="30"/>
        <v>29000</v>
      </c>
      <c r="EB13" s="330">
        <f t="shared" si="30"/>
        <v>27000</v>
      </c>
      <c r="EC13" s="330">
        <f t="shared" si="30"/>
        <v>27000</v>
      </c>
      <c r="ED13" s="330">
        <f t="shared" si="30"/>
        <v>27000</v>
      </c>
      <c r="EE13" s="330">
        <f>EE7+4000</f>
        <v>25000</v>
      </c>
      <c r="EF13" s="330">
        <f t="shared" ref="EF13:FH13" si="31">EF7+4000</f>
        <v>25000</v>
      </c>
      <c r="EG13" s="330">
        <f t="shared" si="31"/>
        <v>25000</v>
      </c>
      <c r="EH13" s="330">
        <f t="shared" si="31"/>
        <v>25000</v>
      </c>
      <c r="EI13" s="330">
        <f t="shared" si="31"/>
        <v>22000</v>
      </c>
      <c r="EJ13" s="330">
        <f t="shared" si="31"/>
        <v>22000</v>
      </c>
      <c r="EK13" s="330">
        <f t="shared" si="31"/>
        <v>22000</v>
      </c>
      <c r="EL13" s="330">
        <f t="shared" si="31"/>
        <v>22000</v>
      </c>
      <c r="EM13" s="330">
        <f t="shared" si="31"/>
        <v>22000</v>
      </c>
      <c r="EN13" s="330">
        <f t="shared" si="31"/>
        <v>22000</v>
      </c>
      <c r="EO13" s="330">
        <f t="shared" si="31"/>
        <v>22000</v>
      </c>
      <c r="EP13" s="330">
        <f t="shared" si="31"/>
        <v>20500</v>
      </c>
      <c r="EQ13" s="330">
        <f t="shared" si="31"/>
        <v>20500</v>
      </c>
      <c r="ER13" s="330">
        <f t="shared" si="31"/>
        <v>20500</v>
      </c>
      <c r="ES13" s="330">
        <f t="shared" si="31"/>
        <v>20500</v>
      </c>
      <c r="ET13" s="330">
        <f t="shared" si="31"/>
        <v>20500</v>
      </c>
      <c r="EU13" s="330">
        <f t="shared" si="31"/>
        <v>22000</v>
      </c>
      <c r="EV13" s="330">
        <f t="shared" si="31"/>
        <v>22000</v>
      </c>
      <c r="EW13" s="330">
        <f t="shared" si="31"/>
        <v>20500</v>
      </c>
      <c r="EX13" s="330">
        <f t="shared" si="31"/>
        <v>20500</v>
      </c>
      <c r="EY13" s="330">
        <f t="shared" si="31"/>
        <v>20500</v>
      </c>
      <c r="EZ13" s="330">
        <f t="shared" si="31"/>
        <v>20500</v>
      </c>
      <c r="FA13" s="330">
        <f t="shared" si="31"/>
        <v>20500</v>
      </c>
      <c r="FB13" s="330">
        <f t="shared" si="31"/>
        <v>22000</v>
      </c>
      <c r="FC13" s="330">
        <f t="shared" si="31"/>
        <v>22000</v>
      </c>
      <c r="FD13" s="330">
        <f t="shared" si="31"/>
        <v>20500</v>
      </c>
      <c r="FE13" s="330">
        <f t="shared" si="31"/>
        <v>20500</v>
      </c>
      <c r="FF13" s="330">
        <f t="shared" si="31"/>
        <v>20500</v>
      </c>
      <c r="FG13" s="330">
        <f t="shared" si="31"/>
        <v>20500</v>
      </c>
      <c r="FH13" s="330">
        <f t="shared" si="31"/>
        <v>23500</v>
      </c>
    </row>
    <row r="14" spans="1:164" s="72" customFormat="1" x14ac:dyDescent="0.2">
      <c r="A14" s="73">
        <v>2</v>
      </c>
      <c r="B14" s="330">
        <f t="shared" ref="B14:AO14" si="32">B13+2600</f>
        <v>26600</v>
      </c>
      <c r="C14" s="330">
        <f t="shared" si="32"/>
        <v>26600</v>
      </c>
      <c r="D14" s="330">
        <f t="shared" si="32"/>
        <v>30100</v>
      </c>
      <c r="E14" s="330">
        <f t="shared" si="32"/>
        <v>30100</v>
      </c>
      <c r="F14" s="330">
        <f t="shared" si="32"/>
        <v>23600</v>
      </c>
      <c r="G14" s="330">
        <f t="shared" si="32"/>
        <v>23600</v>
      </c>
      <c r="H14" s="330">
        <f t="shared" si="32"/>
        <v>23600</v>
      </c>
      <c r="I14" s="330">
        <f t="shared" si="32"/>
        <v>23600</v>
      </c>
      <c r="J14" s="330">
        <f t="shared" si="32"/>
        <v>23600</v>
      </c>
      <c r="K14" s="330">
        <f t="shared" si="32"/>
        <v>28100</v>
      </c>
      <c r="L14" s="330">
        <f t="shared" si="32"/>
        <v>28100</v>
      </c>
      <c r="M14" s="330">
        <f t="shared" si="32"/>
        <v>23600</v>
      </c>
      <c r="N14" s="330">
        <f t="shared" si="32"/>
        <v>23600</v>
      </c>
      <c r="O14" s="330">
        <f t="shared" si="32"/>
        <v>23600</v>
      </c>
      <c r="P14" s="330">
        <f t="shared" si="32"/>
        <v>23600</v>
      </c>
      <c r="Q14" s="330">
        <f t="shared" si="32"/>
        <v>23600</v>
      </c>
      <c r="R14" s="330">
        <f t="shared" si="32"/>
        <v>26600</v>
      </c>
      <c r="S14" s="330">
        <f t="shared" si="32"/>
        <v>26600</v>
      </c>
      <c r="T14" s="330">
        <f t="shared" si="32"/>
        <v>25100</v>
      </c>
      <c r="U14" s="330">
        <f t="shared" si="32"/>
        <v>25100</v>
      </c>
      <c r="V14" s="330">
        <f t="shared" si="32"/>
        <v>25100</v>
      </c>
      <c r="W14" s="330">
        <f t="shared" si="32"/>
        <v>25100</v>
      </c>
      <c r="X14" s="330">
        <f t="shared" si="32"/>
        <v>26600</v>
      </c>
      <c r="Y14" s="330">
        <f t="shared" si="32"/>
        <v>26600</v>
      </c>
      <c r="Z14" s="330">
        <f t="shared" si="32"/>
        <v>26600</v>
      </c>
      <c r="AA14" s="330">
        <f t="shared" si="32"/>
        <v>25100</v>
      </c>
      <c r="AB14" s="330">
        <f t="shared" si="32"/>
        <v>25100</v>
      </c>
      <c r="AC14" s="330">
        <f t="shared" si="32"/>
        <v>26600</v>
      </c>
      <c r="AD14" s="330">
        <f t="shared" si="32"/>
        <v>26600</v>
      </c>
      <c r="AE14" s="330">
        <f t="shared" si="32"/>
        <v>26600</v>
      </c>
      <c r="AF14" s="330">
        <f t="shared" si="32"/>
        <v>30600</v>
      </c>
      <c r="AG14" s="330">
        <f t="shared" si="32"/>
        <v>30600</v>
      </c>
      <c r="AH14" s="330">
        <f t="shared" si="32"/>
        <v>28100</v>
      </c>
      <c r="AI14" s="330">
        <f t="shared" si="32"/>
        <v>30100</v>
      </c>
      <c r="AJ14" s="330">
        <f t="shared" si="32"/>
        <v>30100</v>
      </c>
      <c r="AK14" s="330">
        <f t="shared" si="32"/>
        <v>36600</v>
      </c>
      <c r="AL14" s="330">
        <f t="shared" si="32"/>
        <v>42600</v>
      </c>
      <c r="AM14" s="330">
        <f t="shared" si="32"/>
        <v>42600</v>
      </c>
      <c r="AN14" s="330">
        <f t="shared" si="32"/>
        <v>45600</v>
      </c>
      <c r="AO14" s="330">
        <f t="shared" si="32"/>
        <v>42600</v>
      </c>
      <c r="AP14" s="330">
        <f>AP13+3500</f>
        <v>75000</v>
      </c>
      <c r="AQ14" s="330">
        <f t="shared" ref="AQ14:BA14" si="33">AQ13+3500</f>
        <v>115000</v>
      </c>
      <c r="AR14" s="330">
        <f t="shared" si="33"/>
        <v>140000</v>
      </c>
      <c r="AS14" s="330">
        <f t="shared" si="33"/>
        <v>140000</v>
      </c>
      <c r="AT14" s="330">
        <f t="shared" si="33"/>
        <v>125000</v>
      </c>
      <c r="AU14" s="330">
        <f t="shared" si="33"/>
        <v>125000</v>
      </c>
      <c r="AV14" s="330">
        <f t="shared" si="33"/>
        <v>125000</v>
      </c>
      <c r="AW14" s="330">
        <f t="shared" si="33"/>
        <v>125000</v>
      </c>
      <c r="AX14" s="330">
        <f t="shared" si="33"/>
        <v>125000</v>
      </c>
      <c r="AY14" s="330">
        <f t="shared" si="33"/>
        <v>100000</v>
      </c>
      <c r="AZ14" s="330">
        <f t="shared" si="33"/>
        <v>90000</v>
      </c>
      <c r="BA14" s="330">
        <f t="shared" si="33"/>
        <v>90000</v>
      </c>
      <c r="BB14" s="330">
        <f t="shared" ref="BB14" si="34">BB13+3200</f>
        <v>65200</v>
      </c>
      <c r="BC14" s="330">
        <f t="shared" ref="BC14:BX14" si="35">BC13+3200</f>
        <v>41200</v>
      </c>
      <c r="BD14" s="330">
        <f t="shared" si="35"/>
        <v>41200</v>
      </c>
      <c r="BE14" s="330">
        <f t="shared" si="35"/>
        <v>41200</v>
      </c>
      <c r="BF14" s="330">
        <f t="shared" si="35"/>
        <v>41200</v>
      </c>
      <c r="BG14" s="330">
        <f t="shared" si="35"/>
        <v>41200</v>
      </c>
      <c r="BH14" s="330">
        <f t="shared" si="35"/>
        <v>38200</v>
      </c>
      <c r="BI14" s="330">
        <f t="shared" si="35"/>
        <v>38200</v>
      </c>
      <c r="BJ14" s="330">
        <f t="shared" si="35"/>
        <v>38200</v>
      </c>
      <c r="BK14" s="330">
        <f t="shared" si="35"/>
        <v>41200</v>
      </c>
      <c r="BL14" s="330">
        <f t="shared" si="35"/>
        <v>41200</v>
      </c>
      <c r="BM14" s="330">
        <f t="shared" si="35"/>
        <v>41200</v>
      </c>
      <c r="BN14" s="330">
        <f t="shared" si="35"/>
        <v>41200</v>
      </c>
      <c r="BO14" s="330">
        <f t="shared" si="35"/>
        <v>41200</v>
      </c>
      <c r="BP14" s="330">
        <f t="shared" si="35"/>
        <v>41200</v>
      </c>
      <c r="BQ14" s="330">
        <f t="shared" si="35"/>
        <v>41200</v>
      </c>
      <c r="BR14" s="330">
        <f t="shared" si="35"/>
        <v>41200</v>
      </c>
      <c r="BS14" s="330">
        <f t="shared" si="35"/>
        <v>41200</v>
      </c>
      <c r="BT14" s="330">
        <f t="shared" si="35"/>
        <v>47200</v>
      </c>
      <c r="BU14" s="330">
        <f t="shared" si="35"/>
        <v>47200</v>
      </c>
      <c r="BV14" s="330">
        <f t="shared" si="35"/>
        <v>47200</v>
      </c>
      <c r="BW14" s="330">
        <f t="shared" si="35"/>
        <v>47200</v>
      </c>
      <c r="BX14" s="330">
        <f t="shared" si="35"/>
        <v>49200</v>
      </c>
      <c r="BY14" s="330">
        <f t="shared" ref="BY14:CZ14" si="36">BY13+3200</f>
        <v>49200</v>
      </c>
      <c r="BZ14" s="330">
        <f t="shared" si="36"/>
        <v>49200</v>
      </c>
      <c r="CA14" s="330">
        <f t="shared" si="36"/>
        <v>49200</v>
      </c>
      <c r="CB14" s="330">
        <f t="shared" si="36"/>
        <v>49200</v>
      </c>
      <c r="CC14" s="330">
        <f t="shared" si="36"/>
        <v>49200</v>
      </c>
      <c r="CD14" s="330">
        <f t="shared" si="36"/>
        <v>49200</v>
      </c>
      <c r="CE14" s="330">
        <f t="shared" si="36"/>
        <v>49200</v>
      </c>
      <c r="CF14" s="330">
        <f t="shared" si="36"/>
        <v>49200</v>
      </c>
      <c r="CG14" s="330">
        <f t="shared" si="36"/>
        <v>49200</v>
      </c>
      <c r="CH14" s="330">
        <f t="shared" si="36"/>
        <v>45200</v>
      </c>
      <c r="CI14" s="330">
        <f t="shared" si="36"/>
        <v>45200</v>
      </c>
      <c r="CJ14" s="330">
        <f t="shared" si="36"/>
        <v>45200</v>
      </c>
      <c r="CK14" s="330">
        <f t="shared" si="36"/>
        <v>45200</v>
      </c>
      <c r="CL14" s="330">
        <f t="shared" si="36"/>
        <v>45200</v>
      </c>
      <c r="CM14" s="330">
        <f t="shared" si="36"/>
        <v>45200</v>
      </c>
      <c r="CN14" s="330">
        <f t="shared" si="36"/>
        <v>45200</v>
      </c>
      <c r="CO14" s="330">
        <f t="shared" si="36"/>
        <v>45200</v>
      </c>
      <c r="CP14" s="330">
        <f t="shared" si="36"/>
        <v>45200</v>
      </c>
      <c r="CQ14" s="330">
        <f t="shared" si="36"/>
        <v>70200</v>
      </c>
      <c r="CR14" s="330">
        <f t="shared" si="36"/>
        <v>77200</v>
      </c>
      <c r="CS14" s="330">
        <f t="shared" si="36"/>
        <v>84200</v>
      </c>
      <c r="CT14" s="330">
        <f t="shared" si="36"/>
        <v>70200</v>
      </c>
      <c r="CU14" s="330">
        <f t="shared" si="36"/>
        <v>70200</v>
      </c>
      <c r="CV14" s="330">
        <f t="shared" si="36"/>
        <v>59200</v>
      </c>
      <c r="CW14" s="330">
        <f t="shared" si="36"/>
        <v>59200</v>
      </c>
      <c r="CX14" s="330">
        <f t="shared" si="36"/>
        <v>59200</v>
      </c>
      <c r="CY14" s="330">
        <f t="shared" si="36"/>
        <v>51200</v>
      </c>
      <c r="CZ14" s="330">
        <f t="shared" si="36"/>
        <v>50200</v>
      </c>
      <c r="DA14" s="330">
        <f t="shared" ref="DA14:DH14" si="37">DA13+3200</f>
        <v>36700</v>
      </c>
      <c r="DB14" s="330">
        <f t="shared" si="37"/>
        <v>36700</v>
      </c>
      <c r="DC14" s="330">
        <f t="shared" si="37"/>
        <v>36700</v>
      </c>
      <c r="DD14" s="330">
        <f t="shared" si="37"/>
        <v>36700</v>
      </c>
      <c r="DE14" s="330">
        <f t="shared" si="37"/>
        <v>38200</v>
      </c>
      <c r="DF14" s="330">
        <f t="shared" si="37"/>
        <v>38200</v>
      </c>
      <c r="DG14" s="330">
        <f t="shared" si="37"/>
        <v>38200</v>
      </c>
      <c r="DH14" s="330">
        <f t="shared" si="37"/>
        <v>36700</v>
      </c>
      <c r="DI14" s="330">
        <f t="shared" ref="DI14:ED14" si="38">DI13+3200</f>
        <v>36700</v>
      </c>
      <c r="DJ14" s="330">
        <f t="shared" si="38"/>
        <v>36700</v>
      </c>
      <c r="DK14" s="330">
        <f t="shared" si="38"/>
        <v>36700</v>
      </c>
      <c r="DL14" s="330">
        <f t="shared" si="38"/>
        <v>36700</v>
      </c>
      <c r="DM14" s="330">
        <f t="shared" si="38"/>
        <v>36700</v>
      </c>
      <c r="DN14" s="330">
        <f t="shared" si="38"/>
        <v>35200</v>
      </c>
      <c r="DO14" s="330">
        <f t="shared" si="38"/>
        <v>35200</v>
      </c>
      <c r="DP14" s="330">
        <f t="shared" si="38"/>
        <v>35200</v>
      </c>
      <c r="DQ14" s="330">
        <f t="shared" si="38"/>
        <v>35200</v>
      </c>
      <c r="DR14" s="330">
        <f t="shared" si="38"/>
        <v>35200</v>
      </c>
      <c r="DS14" s="330">
        <f t="shared" si="38"/>
        <v>35200</v>
      </c>
      <c r="DT14" s="330">
        <f t="shared" si="38"/>
        <v>35200</v>
      </c>
      <c r="DU14" s="330">
        <f t="shared" si="38"/>
        <v>31200</v>
      </c>
      <c r="DV14" s="330">
        <f t="shared" si="38"/>
        <v>31200</v>
      </c>
      <c r="DW14" s="330">
        <f t="shared" si="38"/>
        <v>31200</v>
      </c>
      <c r="DX14" s="330">
        <f t="shared" si="38"/>
        <v>31200</v>
      </c>
      <c r="DY14" s="330">
        <f t="shared" si="38"/>
        <v>31200</v>
      </c>
      <c r="DZ14" s="330">
        <f t="shared" si="38"/>
        <v>32200</v>
      </c>
      <c r="EA14" s="330">
        <f t="shared" si="38"/>
        <v>32200</v>
      </c>
      <c r="EB14" s="330">
        <f t="shared" si="38"/>
        <v>30200</v>
      </c>
      <c r="EC14" s="330">
        <f t="shared" si="38"/>
        <v>30200</v>
      </c>
      <c r="ED14" s="330">
        <f t="shared" si="38"/>
        <v>30200</v>
      </c>
      <c r="EE14" s="330">
        <f>EE13+3000</f>
        <v>28000</v>
      </c>
      <c r="EF14" s="330">
        <f t="shared" ref="EF14:FH14" si="39">EF13+3000</f>
        <v>28000</v>
      </c>
      <c r="EG14" s="330">
        <f t="shared" si="39"/>
        <v>28000</v>
      </c>
      <c r="EH14" s="330">
        <f t="shared" si="39"/>
        <v>28000</v>
      </c>
      <c r="EI14" s="330">
        <f t="shared" si="39"/>
        <v>25000</v>
      </c>
      <c r="EJ14" s="330">
        <f t="shared" si="39"/>
        <v>25000</v>
      </c>
      <c r="EK14" s="330">
        <f t="shared" si="39"/>
        <v>25000</v>
      </c>
      <c r="EL14" s="330">
        <f t="shared" si="39"/>
        <v>25000</v>
      </c>
      <c r="EM14" s="330">
        <f t="shared" si="39"/>
        <v>25000</v>
      </c>
      <c r="EN14" s="330">
        <f t="shared" si="39"/>
        <v>25000</v>
      </c>
      <c r="EO14" s="330">
        <f t="shared" si="39"/>
        <v>25000</v>
      </c>
      <c r="EP14" s="330">
        <f t="shared" si="39"/>
        <v>23500</v>
      </c>
      <c r="EQ14" s="330">
        <f t="shared" si="39"/>
        <v>23500</v>
      </c>
      <c r="ER14" s="330">
        <f t="shared" si="39"/>
        <v>23500</v>
      </c>
      <c r="ES14" s="330">
        <f t="shared" si="39"/>
        <v>23500</v>
      </c>
      <c r="ET14" s="330">
        <f t="shared" si="39"/>
        <v>23500</v>
      </c>
      <c r="EU14" s="330">
        <f t="shared" si="39"/>
        <v>25000</v>
      </c>
      <c r="EV14" s="330">
        <f t="shared" si="39"/>
        <v>25000</v>
      </c>
      <c r="EW14" s="330">
        <f t="shared" si="39"/>
        <v>23500</v>
      </c>
      <c r="EX14" s="330">
        <f t="shared" si="39"/>
        <v>23500</v>
      </c>
      <c r="EY14" s="330">
        <f t="shared" si="39"/>
        <v>23500</v>
      </c>
      <c r="EZ14" s="330">
        <f t="shared" si="39"/>
        <v>23500</v>
      </c>
      <c r="FA14" s="330">
        <f t="shared" si="39"/>
        <v>23500</v>
      </c>
      <c r="FB14" s="330">
        <f t="shared" si="39"/>
        <v>25000</v>
      </c>
      <c r="FC14" s="330">
        <f t="shared" si="39"/>
        <v>25000</v>
      </c>
      <c r="FD14" s="330">
        <f t="shared" si="39"/>
        <v>23500</v>
      </c>
      <c r="FE14" s="330">
        <f t="shared" si="39"/>
        <v>23500</v>
      </c>
      <c r="FF14" s="330">
        <f t="shared" si="39"/>
        <v>23500</v>
      </c>
      <c r="FG14" s="330">
        <f t="shared" si="39"/>
        <v>23500</v>
      </c>
      <c r="FH14" s="330">
        <f t="shared" si="39"/>
        <v>26500</v>
      </c>
    </row>
    <row r="15" spans="1:164" s="72" customFormat="1" x14ac:dyDescent="0.2">
      <c r="A15" s="71" t="s">
        <v>141</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row>
    <row r="16" spans="1:164" s="72" customFormat="1" x14ac:dyDescent="0.2">
      <c r="A16" s="73">
        <v>1</v>
      </c>
      <c r="B16" s="330">
        <f t="shared" ref="B16:AO16" si="40">B7+6000</f>
        <v>26000</v>
      </c>
      <c r="C16" s="330">
        <f t="shared" si="40"/>
        <v>26000</v>
      </c>
      <c r="D16" s="330">
        <f t="shared" si="40"/>
        <v>29500</v>
      </c>
      <c r="E16" s="330">
        <f t="shared" si="40"/>
        <v>29500</v>
      </c>
      <c r="F16" s="330">
        <f t="shared" si="40"/>
        <v>23000</v>
      </c>
      <c r="G16" s="330">
        <f t="shared" si="40"/>
        <v>23000</v>
      </c>
      <c r="H16" s="330">
        <f t="shared" si="40"/>
        <v>23000</v>
      </c>
      <c r="I16" s="330">
        <f t="shared" si="40"/>
        <v>23000</v>
      </c>
      <c r="J16" s="330">
        <f t="shared" si="40"/>
        <v>23000</v>
      </c>
      <c r="K16" s="330">
        <f t="shared" si="40"/>
        <v>27500</v>
      </c>
      <c r="L16" s="330">
        <f t="shared" si="40"/>
        <v>27500</v>
      </c>
      <c r="M16" s="330">
        <f t="shared" si="40"/>
        <v>23000</v>
      </c>
      <c r="N16" s="330">
        <f t="shared" si="40"/>
        <v>23000</v>
      </c>
      <c r="O16" s="330">
        <f t="shared" si="40"/>
        <v>23000</v>
      </c>
      <c r="P16" s="330">
        <f t="shared" si="40"/>
        <v>23000</v>
      </c>
      <c r="Q16" s="330">
        <f t="shared" si="40"/>
        <v>23000</v>
      </c>
      <c r="R16" s="330">
        <f t="shared" si="40"/>
        <v>26000</v>
      </c>
      <c r="S16" s="330">
        <f t="shared" si="40"/>
        <v>26000</v>
      </c>
      <c r="T16" s="330">
        <f t="shared" si="40"/>
        <v>24500</v>
      </c>
      <c r="U16" s="330">
        <f t="shared" si="40"/>
        <v>24500</v>
      </c>
      <c r="V16" s="330">
        <f t="shared" si="40"/>
        <v>24500</v>
      </c>
      <c r="W16" s="330">
        <f t="shared" si="40"/>
        <v>24500</v>
      </c>
      <c r="X16" s="330">
        <f t="shared" si="40"/>
        <v>26000</v>
      </c>
      <c r="Y16" s="330">
        <f t="shared" si="40"/>
        <v>26000</v>
      </c>
      <c r="Z16" s="330">
        <f t="shared" si="40"/>
        <v>26000</v>
      </c>
      <c r="AA16" s="330">
        <f t="shared" si="40"/>
        <v>24500</v>
      </c>
      <c r="AB16" s="330">
        <f t="shared" si="40"/>
        <v>24500</v>
      </c>
      <c r="AC16" s="330">
        <f t="shared" si="40"/>
        <v>26000</v>
      </c>
      <c r="AD16" s="330">
        <f t="shared" si="40"/>
        <v>26000</v>
      </c>
      <c r="AE16" s="330">
        <f t="shared" si="40"/>
        <v>26000</v>
      </c>
      <c r="AF16" s="330">
        <f t="shared" si="40"/>
        <v>30000</v>
      </c>
      <c r="AG16" s="330">
        <f t="shared" si="40"/>
        <v>30000</v>
      </c>
      <c r="AH16" s="330">
        <f t="shared" si="40"/>
        <v>27500</v>
      </c>
      <c r="AI16" s="330">
        <f t="shared" si="40"/>
        <v>29500</v>
      </c>
      <c r="AJ16" s="330">
        <f t="shared" si="40"/>
        <v>29500</v>
      </c>
      <c r="AK16" s="330">
        <f t="shared" si="40"/>
        <v>36000</v>
      </c>
      <c r="AL16" s="330">
        <f t="shared" si="40"/>
        <v>42000</v>
      </c>
      <c r="AM16" s="330">
        <f t="shared" si="40"/>
        <v>42000</v>
      </c>
      <c r="AN16" s="330">
        <f t="shared" si="40"/>
        <v>45000</v>
      </c>
      <c r="AO16" s="330">
        <f t="shared" si="40"/>
        <v>42000</v>
      </c>
      <c r="AP16" s="330">
        <f>AP7+7500</f>
        <v>72500</v>
      </c>
      <c r="AQ16" s="330">
        <f t="shared" ref="AQ16:BA16" si="41">AQ7+7500</f>
        <v>112500</v>
      </c>
      <c r="AR16" s="330">
        <f t="shared" si="41"/>
        <v>137500</v>
      </c>
      <c r="AS16" s="330">
        <f t="shared" si="41"/>
        <v>137500</v>
      </c>
      <c r="AT16" s="330">
        <f t="shared" si="41"/>
        <v>122500</v>
      </c>
      <c r="AU16" s="330">
        <f t="shared" si="41"/>
        <v>122500</v>
      </c>
      <c r="AV16" s="330">
        <f t="shared" si="41"/>
        <v>122500</v>
      </c>
      <c r="AW16" s="330">
        <f t="shared" si="41"/>
        <v>122500</v>
      </c>
      <c r="AX16" s="330">
        <f t="shared" si="41"/>
        <v>122500</v>
      </c>
      <c r="AY16" s="330">
        <f t="shared" si="41"/>
        <v>97500</v>
      </c>
      <c r="AZ16" s="330">
        <f t="shared" si="41"/>
        <v>87500</v>
      </c>
      <c r="BA16" s="330">
        <f t="shared" si="41"/>
        <v>87500</v>
      </c>
      <c r="BB16" s="330">
        <f t="shared" ref="BB16" si="42">BB7+7500</f>
        <v>64500</v>
      </c>
      <c r="BC16" s="330">
        <f t="shared" ref="BC16:BX16" si="43">BC7+7500</f>
        <v>40500</v>
      </c>
      <c r="BD16" s="330">
        <f t="shared" si="43"/>
        <v>40500</v>
      </c>
      <c r="BE16" s="330">
        <f t="shared" si="43"/>
        <v>40500</v>
      </c>
      <c r="BF16" s="330">
        <f t="shared" si="43"/>
        <v>40500</v>
      </c>
      <c r="BG16" s="330">
        <f t="shared" si="43"/>
        <v>40500</v>
      </c>
      <c r="BH16" s="330">
        <f t="shared" si="43"/>
        <v>37500</v>
      </c>
      <c r="BI16" s="330">
        <f t="shared" si="43"/>
        <v>37500</v>
      </c>
      <c r="BJ16" s="330">
        <f t="shared" si="43"/>
        <v>37500</v>
      </c>
      <c r="BK16" s="330">
        <f t="shared" si="43"/>
        <v>40500</v>
      </c>
      <c r="BL16" s="330">
        <f t="shared" si="43"/>
        <v>40500</v>
      </c>
      <c r="BM16" s="330">
        <f t="shared" si="43"/>
        <v>40500</v>
      </c>
      <c r="BN16" s="330">
        <f t="shared" si="43"/>
        <v>40500</v>
      </c>
      <c r="BO16" s="330">
        <f t="shared" si="43"/>
        <v>40500</v>
      </c>
      <c r="BP16" s="330">
        <f t="shared" si="43"/>
        <v>40500</v>
      </c>
      <c r="BQ16" s="330">
        <f t="shared" si="43"/>
        <v>40500</v>
      </c>
      <c r="BR16" s="330">
        <f t="shared" si="43"/>
        <v>40500</v>
      </c>
      <c r="BS16" s="330">
        <f t="shared" si="43"/>
        <v>40500</v>
      </c>
      <c r="BT16" s="330">
        <f t="shared" si="43"/>
        <v>46500</v>
      </c>
      <c r="BU16" s="330">
        <f t="shared" si="43"/>
        <v>46500</v>
      </c>
      <c r="BV16" s="330">
        <f t="shared" si="43"/>
        <v>46500</v>
      </c>
      <c r="BW16" s="330">
        <f t="shared" si="43"/>
        <v>46500</v>
      </c>
      <c r="BX16" s="330">
        <f t="shared" si="43"/>
        <v>48500</v>
      </c>
      <c r="BY16" s="330">
        <f t="shared" ref="BY16:CZ16" si="44">BY7+7500</f>
        <v>48500</v>
      </c>
      <c r="BZ16" s="330">
        <f t="shared" si="44"/>
        <v>48500</v>
      </c>
      <c r="CA16" s="330">
        <f t="shared" si="44"/>
        <v>48500</v>
      </c>
      <c r="CB16" s="330">
        <f t="shared" si="44"/>
        <v>48500</v>
      </c>
      <c r="CC16" s="330">
        <f t="shared" si="44"/>
        <v>48500</v>
      </c>
      <c r="CD16" s="330">
        <f t="shared" si="44"/>
        <v>48500</v>
      </c>
      <c r="CE16" s="330">
        <f t="shared" si="44"/>
        <v>48500</v>
      </c>
      <c r="CF16" s="330">
        <f t="shared" si="44"/>
        <v>48500</v>
      </c>
      <c r="CG16" s="330">
        <f t="shared" si="44"/>
        <v>48500</v>
      </c>
      <c r="CH16" s="330">
        <f t="shared" si="44"/>
        <v>44500</v>
      </c>
      <c r="CI16" s="330">
        <f t="shared" si="44"/>
        <v>44500</v>
      </c>
      <c r="CJ16" s="330">
        <f t="shared" si="44"/>
        <v>44500</v>
      </c>
      <c r="CK16" s="330">
        <f t="shared" si="44"/>
        <v>44500</v>
      </c>
      <c r="CL16" s="330">
        <f t="shared" si="44"/>
        <v>44500</v>
      </c>
      <c r="CM16" s="330">
        <f t="shared" si="44"/>
        <v>44500</v>
      </c>
      <c r="CN16" s="330">
        <f t="shared" si="44"/>
        <v>44500</v>
      </c>
      <c r="CO16" s="330">
        <f t="shared" si="44"/>
        <v>44500</v>
      </c>
      <c r="CP16" s="330">
        <f t="shared" si="44"/>
        <v>44500</v>
      </c>
      <c r="CQ16" s="330">
        <f t="shared" si="44"/>
        <v>69500</v>
      </c>
      <c r="CR16" s="330">
        <f t="shared" si="44"/>
        <v>76500</v>
      </c>
      <c r="CS16" s="330">
        <f t="shared" si="44"/>
        <v>83500</v>
      </c>
      <c r="CT16" s="330">
        <f t="shared" si="44"/>
        <v>69500</v>
      </c>
      <c r="CU16" s="330">
        <f t="shared" si="44"/>
        <v>69500</v>
      </c>
      <c r="CV16" s="330">
        <f t="shared" si="44"/>
        <v>58500</v>
      </c>
      <c r="CW16" s="330">
        <f t="shared" si="44"/>
        <v>58500</v>
      </c>
      <c r="CX16" s="330">
        <f t="shared" si="44"/>
        <v>58500</v>
      </c>
      <c r="CY16" s="330">
        <f t="shared" si="44"/>
        <v>50500</v>
      </c>
      <c r="CZ16" s="330">
        <f t="shared" si="44"/>
        <v>49500</v>
      </c>
      <c r="DA16" s="330">
        <f t="shared" ref="DA16:DH16" si="45">DA7+7500</f>
        <v>36000</v>
      </c>
      <c r="DB16" s="330">
        <f t="shared" si="45"/>
        <v>36000</v>
      </c>
      <c r="DC16" s="330">
        <f t="shared" si="45"/>
        <v>36000</v>
      </c>
      <c r="DD16" s="330">
        <f t="shared" si="45"/>
        <v>36000</v>
      </c>
      <c r="DE16" s="330">
        <f t="shared" si="45"/>
        <v>37500</v>
      </c>
      <c r="DF16" s="330">
        <f t="shared" si="45"/>
        <v>37500</v>
      </c>
      <c r="DG16" s="330">
        <f t="shared" si="45"/>
        <v>37500</v>
      </c>
      <c r="DH16" s="330">
        <f t="shared" si="45"/>
        <v>36000</v>
      </c>
      <c r="DI16" s="330">
        <f t="shared" ref="DI16:ED16" si="46">DI7+7500</f>
        <v>36000</v>
      </c>
      <c r="DJ16" s="330">
        <f t="shared" si="46"/>
        <v>36000</v>
      </c>
      <c r="DK16" s="330">
        <f t="shared" si="46"/>
        <v>36000</v>
      </c>
      <c r="DL16" s="330">
        <f t="shared" si="46"/>
        <v>36000</v>
      </c>
      <c r="DM16" s="330">
        <f t="shared" si="46"/>
        <v>36000</v>
      </c>
      <c r="DN16" s="330">
        <f t="shared" si="46"/>
        <v>34500</v>
      </c>
      <c r="DO16" s="330">
        <f t="shared" si="46"/>
        <v>34500</v>
      </c>
      <c r="DP16" s="330">
        <f t="shared" si="46"/>
        <v>34500</v>
      </c>
      <c r="DQ16" s="330">
        <f t="shared" si="46"/>
        <v>34500</v>
      </c>
      <c r="DR16" s="330">
        <f t="shared" si="46"/>
        <v>34500</v>
      </c>
      <c r="DS16" s="330">
        <f t="shared" si="46"/>
        <v>34500</v>
      </c>
      <c r="DT16" s="330">
        <f t="shared" si="46"/>
        <v>34500</v>
      </c>
      <c r="DU16" s="330">
        <f t="shared" si="46"/>
        <v>30500</v>
      </c>
      <c r="DV16" s="330">
        <f t="shared" si="46"/>
        <v>30500</v>
      </c>
      <c r="DW16" s="330">
        <f t="shared" si="46"/>
        <v>30500</v>
      </c>
      <c r="DX16" s="330">
        <f t="shared" si="46"/>
        <v>30500</v>
      </c>
      <c r="DY16" s="330">
        <f t="shared" si="46"/>
        <v>30500</v>
      </c>
      <c r="DZ16" s="330">
        <f t="shared" si="46"/>
        <v>31500</v>
      </c>
      <c r="EA16" s="330">
        <f t="shared" si="46"/>
        <v>31500</v>
      </c>
      <c r="EB16" s="330">
        <f t="shared" si="46"/>
        <v>29500</v>
      </c>
      <c r="EC16" s="330">
        <f t="shared" si="46"/>
        <v>29500</v>
      </c>
      <c r="ED16" s="330">
        <f t="shared" si="46"/>
        <v>29500</v>
      </c>
      <c r="EE16" s="330">
        <f>EE7+6000</f>
        <v>27000</v>
      </c>
      <c r="EF16" s="330">
        <f t="shared" ref="EF16:FH16" si="47">EF7+6000</f>
        <v>27000</v>
      </c>
      <c r="EG16" s="330">
        <f t="shared" si="47"/>
        <v>27000</v>
      </c>
      <c r="EH16" s="330">
        <f t="shared" si="47"/>
        <v>27000</v>
      </c>
      <c r="EI16" s="330">
        <f t="shared" si="47"/>
        <v>24000</v>
      </c>
      <c r="EJ16" s="330">
        <f t="shared" si="47"/>
        <v>24000</v>
      </c>
      <c r="EK16" s="330">
        <f t="shared" si="47"/>
        <v>24000</v>
      </c>
      <c r="EL16" s="330">
        <f t="shared" si="47"/>
        <v>24000</v>
      </c>
      <c r="EM16" s="330">
        <f t="shared" si="47"/>
        <v>24000</v>
      </c>
      <c r="EN16" s="330">
        <f t="shared" si="47"/>
        <v>24000</v>
      </c>
      <c r="EO16" s="330">
        <f t="shared" si="47"/>
        <v>24000</v>
      </c>
      <c r="EP16" s="330">
        <f t="shared" si="47"/>
        <v>22500</v>
      </c>
      <c r="EQ16" s="330">
        <f t="shared" si="47"/>
        <v>22500</v>
      </c>
      <c r="ER16" s="330">
        <f t="shared" si="47"/>
        <v>22500</v>
      </c>
      <c r="ES16" s="330">
        <f t="shared" si="47"/>
        <v>22500</v>
      </c>
      <c r="ET16" s="330">
        <f t="shared" si="47"/>
        <v>22500</v>
      </c>
      <c r="EU16" s="330">
        <f t="shared" si="47"/>
        <v>24000</v>
      </c>
      <c r="EV16" s="330">
        <f t="shared" si="47"/>
        <v>24000</v>
      </c>
      <c r="EW16" s="330">
        <f t="shared" si="47"/>
        <v>22500</v>
      </c>
      <c r="EX16" s="330">
        <f t="shared" si="47"/>
        <v>22500</v>
      </c>
      <c r="EY16" s="330">
        <f t="shared" si="47"/>
        <v>22500</v>
      </c>
      <c r="EZ16" s="330">
        <f t="shared" si="47"/>
        <v>22500</v>
      </c>
      <c r="FA16" s="330">
        <f t="shared" si="47"/>
        <v>22500</v>
      </c>
      <c r="FB16" s="330">
        <f t="shared" si="47"/>
        <v>24000</v>
      </c>
      <c r="FC16" s="330">
        <f t="shared" si="47"/>
        <v>24000</v>
      </c>
      <c r="FD16" s="330">
        <f t="shared" si="47"/>
        <v>22500</v>
      </c>
      <c r="FE16" s="330">
        <f t="shared" si="47"/>
        <v>22500</v>
      </c>
      <c r="FF16" s="330">
        <f t="shared" si="47"/>
        <v>22500</v>
      </c>
      <c r="FG16" s="330">
        <f t="shared" si="47"/>
        <v>22500</v>
      </c>
      <c r="FH16" s="330">
        <f t="shared" si="47"/>
        <v>25500</v>
      </c>
    </row>
    <row r="17" spans="1:164" s="72" customFormat="1" x14ac:dyDescent="0.2">
      <c r="A17" s="73">
        <v>2</v>
      </c>
      <c r="B17" s="330">
        <f t="shared" ref="B17:AO17" si="48">B16+2600</f>
        <v>28600</v>
      </c>
      <c r="C17" s="330">
        <f t="shared" si="48"/>
        <v>28600</v>
      </c>
      <c r="D17" s="330">
        <f t="shared" si="48"/>
        <v>32100</v>
      </c>
      <c r="E17" s="330">
        <f t="shared" si="48"/>
        <v>32100</v>
      </c>
      <c r="F17" s="330">
        <f t="shared" si="48"/>
        <v>25600</v>
      </c>
      <c r="G17" s="330">
        <f t="shared" si="48"/>
        <v>25600</v>
      </c>
      <c r="H17" s="330">
        <f t="shared" si="48"/>
        <v>25600</v>
      </c>
      <c r="I17" s="330">
        <f t="shared" si="48"/>
        <v>25600</v>
      </c>
      <c r="J17" s="330">
        <f t="shared" si="48"/>
        <v>25600</v>
      </c>
      <c r="K17" s="330">
        <f t="shared" si="48"/>
        <v>30100</v>
      </c>
      <c r="L17" s="330">
        <f t="shared" si="48"/>
        <v>30100</v>
      </c>
      <c r="M17" s="330">
        <f t="shared" si="48"/>
        <v>25600</v>
      </c>
      <c r="N17" s="330">
        <f t="shared" si="48"/>
        <v>25600</v>
      </c>
      <c r="O17" s="330">
        <f t="shared" si="48"/>
        <v>25600</v>
      </c>
      <c r="P17" s="330">
        <f t="shared" si="48"/>
        <v>25600</v>
      </c>
      <c r="Q17" s="330">
        <f t="shared" si="48"/>
        <v>25600</v>
      </c>
      <c r="R17" s="330">
        <f t="shared" si="48"/>
        <v>28600</v>
      </c>
      <c r="S17" s="330">
        <f t="shared" si="48"/>
        <v>28600</v>
      </c>
      <c r="T17" s="330">
        <f t="shared" si="48"/>
        <v>27100</v>
      </c>
      <c r="U17" s="330">
        <f t="shared" si="48"/>
        <v>27100</v>
      </c>
      <c r="V17" s="330">
        <f t="shared" si="48"/>
        <v>27100</v>
      </c>
      <c r="W17" s="330">
        <f t="shared" si="48"/>
        <v>27100</v>
      </c>
      <c r="X17" s="330">
        <f t="shared" si="48"/>
        <v>28600</v>
      </c>
      <c r="Y17" s="330">
        <f t="shared" si="48"/>
        <v>28600</v>
      </c>
      <c r="Z17" s="330">
        <f t="shared" si="48"/>
        <v>28600</v>
      </c>
      <c r="AA17" s="330">
        <f t="shared" si="48"/>
        <v>27100</v>
      </c>
      <c r="AB17" s="330">
        <f t="shared" si="48"/>
        <v>27100</v>
      </c>
      <c r="AC17" s="330">
        <f t="shared" si="48"/>
        <v>28600</v>
      </c>
      <c r="AD17" s="330">
        <f t="shared" si="48"/>
        <v>28600</v>
      </c>
      <c r="AE17" s="330">
        <f t="shared" si="48"/>
        <v>28600</v>
      </c>
      <c r="AF17" s="330">
        <f t="shared" si="48"/>
        <v>32600</v>
      </c>
      <c r="AG17" s="330">
        <f t="shared" si="48"/>
        <v>32600</v>
      </c>
      <c r="AH17" s="330">
        <f t="shared" si="48"/>
        <v>30100</v>
      </c>
      <c r="AI17" s="330">
        <f t="shared" si="48"/>
        <v>32100</v>
      </c>
      <c r="AJ17" s="330">
        <f t="shared" si="48"/>
        <v>32100</v>
      </c>
      <c r="AK17" s="330">
        <f t="shared" si="48"/>
        <v>38600</v>
      </c>
      <c r="AL17" s="330">
        <f t="shared" si="48"/>
        <v>44600</v>
      </c>
      <c r="AM17" s="330">
        <f t="shared" si="48"/>
        <v>44600</v>
      </c>
      <c r="AN17" s="330">
        <f t="shared" si="48"/>
        <v>47600</v>
      </c>
      <c r="AO17" s="330">
        <f t="shared" si="48"/>
        <v>44600</v>
      </c>
      <c r="AP17" s="330">
        <f>AP16+3500</f>
        <v>76000</v>
      </c>
      <c r="AQ17" s="330">
        <f t="shared" ref="AQ17:BA17" si="49">AQ16+3500</f>
        <v>116000</v>
      </c>
      <c r="AR17" s="330">
        <f t="shared" si="49"/>
        <v>141000</v>
      </c>
      <c r="AS17" s="330">
        <f t="shared" si="49"/>
        <v>141000</v>
      </c>
      <c r="AT17" s="330">
        <f t="shared" si="49"/>
        <v>126000</v>
      </c>
      <c r="AU17" s="330">
        <f t="shared" si="49"/>
        <v>126000</v>
      </c>
      <c r="AV17" s="330">
        <f t="shared" si="49"/>
        <v>126000</v>
      </c>
      <c r="AW17" s="330">
        <f t="shared" si="49"/>
        <v>126000</v>
      </c>
      <c r="AX17" s="330">
        <f t="shared" si="49"/>
        <v>126000</v>
      </c>
      <c r="AY17" s="330">
        <f t="shared" si="49"/>
        <v>101000</v>
      </c>
      <c r="AZ17" s="330">
        <f t="shared" si="49"/>
        <v>91000</v>
      </c>
      <c r="BA17" s="330">
        <f t="shared" si="49"/>
        <v>91000</v>
      </c>
      <c r="BB17" s="330">
        <f t="shared" ref="BB17" si="50">BB16+3200</f>
        <v>67700</v>
      </c>
      <c r="BC17" s="330">
        <f t="shared" ref="BC17:BX17" si="51">BC16+3200</f>
        <v>43700</v>
      </c>
      <c r="BD17" s="330">
        <f t="shared" si="51"/>
        <v>43700</v>
      </c>
      <c r="BE17" s="330">
        <f t="shared" si="51"/>
        <v>43700</v>
      </c>
      <c r="BF17" s="330">
        <f t="shared" si="51"/>
        <v>43700</v>
      </c>
      <c r="BG17" s="330">
        <f t="shared" si="51"/>
        <v>43700</v>
      </c>
      <c r="BH17" s="330">
        <f t="shared" si="51"/>
        <v>40700</v>
      </c>
      <c r="BI17" s="330">
        <f t="shared" si="51"/>
        <v>40700</v>
      </c>
      <c r="BJ17" s="330">
        <f t="shared" si="51"/>
        <v>40700</v>
      </c>
      <c r="BK17" s="330">
        <f t="shared" si="51"/>
        <v>43700</v>
      </c>
      <c r="BL17" s="330">
        <f t="shared" si="51"/>
        <v>43700</v>
      </c>
      <c r="BM17" s="330">
        <f t="shared" si="51"/>
        <v>43700</v>
      </c>
      <c r="BN17" s="330">
        <f t="shared" si="51"/>
        <v>43700</v>
      </c>
      <c r="BO17" s="330">
        <f t="shared" si="51"/>
        <v>43700</v>
      </c>
      <c r="BP17" s="330">
        <f t="shared" si="51"/>
        <v>43700</v>
      </c>
      <c r="BQ17" s="330">
        <f t="shared" si="51"/>
        <v>43700</v>
      </c>
      <c r="BR17" s="330">
        <f t="shared" si="51"/>
        <v>43700</v>
      </c>
      <c r="BS17" s="330">
        <f t="shared" si="51"/>
        <v>43700</v>
      </c>
      <c r="BT17" s="330">
        <f t="shared" si="51"/>
        <v>49700</v>
      </c>
      <c r="BU17" s="330">
        <f t="shared" si="51"/>
        <v>49700</v>
      </c>
      <c r="BV17" s="330">
        <f t="shared" si="51"/>
        <v>49700</v>
      </c>
      <c r="BW17" s="330">
        <f t="shared" si="51"/>
        <v>49700</v>
      </c>
      <c r="BX17" s="330">
        <f t="shared" si="51"/>
        <v>51700</v>
      </c>
      <c r="BY17" s="330">
        <f t="shared" ref="BY17:CZ17" si="52">BY16+3200</f>
        <v>51700</v>
      </c>
      <c r="BZ17" s="330">
        <f t="shared" si="52"/>
        <v>51700</v>
      </c>
      <c r="CA17" s="330">
        <f t="shared" si="52"/>
        <v>51700</v>
      </c>
      <c r="CB17" s="330">
        <f t="shared" si="52"/>
        <v>51700</v>
      </c>
      <c r="CC17" s="330">
        <f t="shared" si="52"/>
        <v>51700</v>
      </c>
      <c r="CD17" s="330">
        <f t="shared" si="52"/>
        <v>51700</v>
      </c>
      <c r="CE17" s="330">
        <f t="shared" si="52"/>
        <v>51700</v>
      </c>
      <c r="CF17" s="330">
        <f t="shared" si="52"/>
        <v>51700</v>
      </c>
      <c r="CG17" s="330">
        <f t="shared" si="52"/>
        <v>51700</v>
      </c>
      <c r="CH17" s="330">
        <f t="shared" si="52"/>
        <v>47700</v>
      </c>
      <c r="CI17" s="330">
        <f t="shared" si="52"/>
        <v>47700</v>
      </c>
      <c r="CJ17" s="330">
        <f t="shared" si="52"/>
        <v>47700</v>
      </c>
      <c r="CK17" s="330">
        <f t="shared" si="52"/>
        <v>47700</v>
      </c>
      <c r="CL17" s="330">
        <f t="shared" si="52"/>
        <v>47700</v>
      </c>
      <c r="CM17" s="330">
        <f t="shared" si="52"/>
        <v>47700</v>
      </c>
      <c r="CN17" s="330">
        <f t="shared" si="52"/>
        <v>47700</v>
      </c>
      <c r="CO17" s="330">
        <f t="shared" si="52"/>
        <v>47700</v>
      </c>
      <c r="CP17" s="330">
        <f t="shared" si="52"/>
        <v>47700</v>
      </c>
      <c r="CQ17" s="330">
        <f t="shared" si="52"/>
        <v>72700</v>
      </c>
      <c r="CR17" s="330">
        <f t="shared" si="52"/>
        <v>79700</v>
      </c>
      <c r="CS17" s="330">
        <f t="shared" si="52"/>
        <v>86700</v>
      </c>
      <c r="CT17" s="330">
        <f t="shared" si="52"/>
        <v>72700</v>
      </c>
      <c r="CU17" s="330">
        <f t="shared" si="52"/>
        <v>72700</v>
      </c>
      <c r="CV17" s="330">
        <f t="shared" si="52"/>
        <v>61700</v>
      </c>
      <c r="CW17" s="330">
        <f t="shared" si="52"/>
        <v>61700</v>
      </c>
      <c r="CX17" s="330">
        <f t="shared" si="52"/>
        <v>61700</v>
      </c>
      <c r="CY17" s="330">
        <f t="shared" si="52"/>
        <v>53700</v>
      </c>
      <c r="CZ17" s="330">
        <f t="shared" si="52"/>
        <v>52700</v>
      </c>
      <c r="DA17" s="330">
        <f t="shared" ref="DA17:DH17" si="53">DA16+3200</f>
        <v>39200</v>
      </c>
      <c r="DB17" s="330">
        <f t="shared" si="53"/>
        <v>39200</v>
      </c>
      <c r="DC17" s="330">
        <f t="shared" si="53"/>
        <v>39200</v>
      </c>
      <c r="DD17" s="330">
        <f t="shared" si="53"/>
        <v>39200</v>
      </c>
      <c r="DE17" s="330">
        <f t="shared" si="53"/>
        <v>40700</v>
      </c>
      <c r="DF17" s="330">
        <f t="shared" si="53"/>
        <v>40700</v>
      </c>
      <c r="DG17" s="330">
        <f t="shared" si="53"/>
        <v>40700</v>
      </c>
      <c r="DH17" s="330">
        <f t="shared" si="53"/>
        <v>39200</v>
      </c>
      <c r="DI17" s="330">
        <f t="shared" ref="DI17:ED17" si="54">DI16+3200</f>
        <v>39200</v>
      </c>
      <c r="DJ17" s="330">
        <f t="shared" si="54"/>
        <v>39200</v>
      </c>
      <c r="DK17" s="330">
        <f t="shared" si="54"/>
        <v>39200</v>
      </c>
      <c r="DL17" s="330">
        <f t="shared" si="54"/>
        <v>39200</v>
      </c>
      <c r="DM17" s="330">
        <f t="shared" si="54"/>
        <v>39200</v>
      </c>
      <c r="DN17" s="330">
        <f t="shared" si="54"/>
        <v>37700</v>
      </c>
      <c r="DO17" s="330">
        <f t="shared" si="54"/>
        <v>37700</v>
      </c>
      <c r="DP17" s="330">
        <f t="shared" si="54"/>
        <v>37700</v>
      </c>
      <c r="DQ17" s="330">
        <f t="shared" si="54"/>
        <v>37700</v>
      </c>
      <c r="DR17" s="330">
        <f t="shared" si="54"/>
        <v>37700</v>
      </c>
      <c r="DS17" s="330">
        <f t="shared" si="54"/>
        <v>37700</v>
      </c>
      <c r="DT17" s="330">
        <f t="shared" si="54"/>
        <v>37700</v>
      </c>
      <c r="DU17" s="330">
        <f t="shared" si="54"/>
        <v>33700</v>
      </c>
      <c r="DV17" s="330">
        <f t="shared" si="54"/>
        <v>33700</v>
      </c>
      <c r="DW17" s="330">
        <f t="shared" si="54"/>
        <v>33700</v>
      </c>
      <c r="DX17" s="330">
        <f t="shared" si="54"/>
        <v>33700</v>
      </c>
      <c r="DY17" s="330">
        <f t="shared" si="54"/>
        <v>33700</v>
      </c>
      <c r="DZ17" s="330">
        <f t="shared" si="54"/>
        <v>34700</v>
      </c>
      <c r="EA17" s="330">
        <f t="shared" si="54"/>
        <v>34700</v>
      </c>
      <c r="EB17" s="330">
        <f t="shared" si="54"/>
        <v>32700</v>
      </c>
      <c r="EC17" s="330">
        <f t="shared" si="54"/>
        <v>32700</v>
      </c>
      <c r="ED17" s="330">
        <f t="shared" si="54"/>
        <v>32700</v>
      </c>
      <c r="EE17" s="330">
        <f>EE16+3000</f>
        <v>30000</v>
      </c>
      <c r="EF17" s="330">
        <f t="shared" ref="EF17:FH17" si="55">EF16+3000</f>
        <v>30000</v>
      </c>
      <c r="EG17" s="330">
        <f t="shared" si="55"/>
        <v>30000</v>
      </c>
      <c r="EH17" s="330">
        <f t="shared" si="55"/>
        <v>30000</v>
      </c>
      <c r="EI17" s="330">
        <f t="shared" si="55"/>
        <v>27000</v>
      </c>
      <c r="EJ17" s="330">
        <f t="shared" si="55"/>
        <v>27000</v>
      </c>
      <c r="EK17" s="330">
        <f t="shared" si="55"/>
        <v>27000</v>
      </c>
      <c r="EL17" s="330">
        <f t="shared" si="55"/>
        <v>27000</v>
      </c>
      <c r="EM17" s="330">
        <f t="shared" si="55"/>
        <v>27000</v>
      </c>
      <c r="EN17" s="330">
        <f t="shared" si="55"/>
        <v>27000</v>
      </c>
      <c r="EO17" s="330">
        <f t="shared" si="55"/>
        <v>27000</v>
      </c>
      <c r="EP17" s="330">
        <f t="shared" si="55"/>
        <v>25500</v>
      </c>
      <c r="EQ17" s="330">
        <f t="shared" si="55"/>
        <v>25500</v>
      </c>
      <c r="ER17" s="330">
        <f t="shared" si="55"/>
        <v>25500</v>
      </c>
      <c r="ES17" s="330">
        <f t="shared" si="55"/>
        <v>25500</v>
      </c>
      <c r="ET17" s="330">
        <f t="shared" si="55"/>
        <v>25500</v>
      </c>
      <c r="EU17" s="330">
        <f t="shared" si="55"/>
        <v>27000</v>
      </c>
      <c r="EV17" s="330">
        <f t="shared" si="55"/>
        <v>27000</v>
      </c>
      <c r="EW17" s="330">
        <f t="shared" si="55"/>
        <v>25500</v>
      </c>
      <c r="EX17" s="330">
        <f t="shared" si="55"/>
        <v>25500</v>
      </c>
      <c r="EY17" s="330">
        <f t="shared" si="55"/>
        <v>25500</v>
      </c>
      <c r="EZ17" s="330">
        <f t="shared" si="55"/>
        <v>25500</v>
      </c>
      <c r="FA17" s="330">
        <f t="shared" si="55"/>
        <v>25500</v>
      </c>
      <c r="FB17" s="330">
        <f t="shared" si="55"/>
        <v>27000</v>
      </c>
      <c r="FC17" s="330">
        <f t="shared" si="55"/>
        <v>27000</v>
      </c>
      <c r="FD17" s="330">
        <f t="shared" si="55"/>
        <v>25500</v>
      </c>
      <c r="FE17" s="330">
        <f t="shared" si="55"/>
        <v>25500</v>
      </c>
      <c r="FF17" s="330">
        <f t="shared" si="55"/>
        <v>25500</v>
      </c>
      <c r="FG17" s="330">
        <f t="shared" si="55"/>
        <v>25500</v>
      </c>
      <c r="FH17" s="330">
        <f t="shared" si="55"/>
        <v>28500</v>
      </c>
    </row>
    <row r="18" spans="1:164" s="72" customFormat="1" x14ac:dyDescent="0.2">
      <c r="A18" s="71" t="s">
        <v>122</v>
      </c>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row>
    <row r="19" spans="1:164" s="72" customFormat="1" x14ac:dyDescent="0.2">
      <c r="A19" s="73">
        <v>1</v>
      </c>
      <c r="B19" s="330">
        <f t="shared" ref="B19:AO19" si="56">B7+8000</f>
        <v>28000</v>
      </c>
      <c r="C19" s="330">
        <f t="shared" si="56"/>
        <v>28000</v>
      </c>
      <c r="D19" s="330">
        <f t="shared" si="56"/>
        <v>31500</v>
      </c>
      <c r="E19" s="330">
        <f t="shared" si="56"/>
        <v>31500</v>
      </c>
      <c r="F19" s="330">
        <f t="shared" si="56"/>
        <v>25000</v>
      </c>
      <c r="G19" s="330">
        <f t="shared" si="56"/>
        <v>25000</v>
      </c>
      <c r="H19" s="330">
        <f t="shared" si="56"/>
        <v>25000</v>
      </c>
      <c r="I19" s="330">
        <f t="shared" si="56"/>
        <v>25000</v>
      </c>
      <c r="J19" s="330">
        <f t="shared" si="56"/>
        <v>25000</v>
      </c>
      <c r="K19" s="330">
        <f t="shared" si="56"/>
        <v>29500</v>
      </c>
      <c r="L19" s="330">
        <f t="shared" si="56"/>
        <v>29500</v>
      </c>
      <c r="M19" s="330">
        <f t="shared" si="56"/>
        <v>25000</v>
      </c>
      <c r="N19" s="330">
        <f t="shared" si="56"/>
        <v>25000</v>
      </c>
      <c r="O19" s="330">
        <f t="shared" si="56"/>
        <v>25000</v>
      </c>
      <c r="P19" s="330">
        <f t="shared" si="56"/>
        <v>25000</v>
      </c>
      <c r="Q19" s="330">
        <f t="shared" si="56"/>
        <v>25000</v>
      </c>
      <c r="R19" s="330">
        <f t="shared" si="56"/>
        <v>28000</v>
      </c>
      <c r="S19" s="330">
        <f t="shared" si="56"/>
        <v>28000</v>
      </c>
      <c r="T19" s="330">
        <f t="shared" si="56"/>
        <v>26500</v>
      </c>
      <c r="U19" s="330">
        <f t="shared" si="56"/>
        <v>26500</v>
      </c>
      <c r="V19" s="330">
        <f t="shared" si="56"/>
        <v>26500</v>
      </c>
      <c r="W19" s="330">
        <f t="shared" si="56"/>
        <v>26500</v>
      </c>
      <c r="X19" s="330">
        <f t="shared" si="56"/>
        <v>28000</v>
      </c>
      <c r="Y19" s="330">
        <f t="shared" si="56"/>
        <v>28000</v>
      </c>
      <c r="Z19" s="330">
        <f t="shared" si="56"/>
        <v>28000</v>
      </c>
      <c r="AA19" s="330">
        <f t="shared" si="56"/>
        <v>26500</v>
      </c>
      <c r="AB19" s="330">
        <f t="shared" si="56"/>
        <v>26500</v>
      </c>
      <c r="AC19" s="330">
        <f t="shared" si="56"/>
        <v>28000</v>
      </c>
      <c r="AD19" s="330">
        <f t="shared" si="56"/>
        <v>28000</v>
      </c>
      <c r="AE19" s="330">
        <f t="shared" si="56"/>
        <v>28000</v>
      </c>
      <c r="AF19" s="330">
        <f t="shared" si="56"/>
        <v>32000</v>
      </c>
      <c r="AG19" s="330">
        <f t="shared" si="56"/>
        <v>32000</v>
      </c>
      <c r="AH19" s="330">
        <f t="shared" si="56"/>
        <v>29500</v>
      </c>
      <c r="AI19" s="330">
        <f t="shared" si="56"/>
        <v>31500</v>
      </c>
      <c r="AJ19" s="330">
        <f t="shared" si="56"/>
        <v>31500</v>
      </c>
      <c r="AK19" s="330">
        <f t="shared" si="56"/>
        <v>38000</v>
      </c>
      <c r="AL19" s="330">
        <f t="shared" si="56"/>
        <v>44000</v>
      </c>
      <c r="AM19" s="330">
        <f t="shared" si="56"/>
        <v>44000</v>
      </c>
      <c r="AN19" s="330">
        <f t="shared" si="56"/>
        <v>47000</v>
      </c>
      <c r="AO19" s="330">
        <f t="shared" si="56"/>
        <v>44000</v>
      </c>
      <c r="AP19" s="330">
        <f>AP7+10000</f>
        <v>75000</v>
      </c>
      <c r="AQ19" s="330">
        <f t="shared" ref="AQ19:BA19" si="57">AQ7+10000</f>
        <v>115000</v>
      </c>
      <c r="AR19" s="330">
        <f t="shared" si="57"/>
        <v>140000</v>
      </c>
      <c r="AS19" s="330">
        <f t="shared" si="57"/>
        <v>140000</v>
      </c>
      <c r="AT19" s="330">
        <f t="shared" si="57"/>
        <v>125000</v>
      </c>
      <c r="AU19" s="330">
        <f t="shared" si="57"/>
        <v>125000</v>
      </c>
      <c r="AV19" s="330">
        <f t="shared" si="57"/>
        <v>125000</v>
      </c>
      <c r="AW19" s="330">
        <f t="shared" si="57"/>
        <v>125000</v>
      </c>
      <c r="AX19" s="330">
        <f t="shared" si="57"/>
        <v>125000</v>
      </c>
      <c r="AY19" s="330">
        <f t="shared" si="57"/>
        <v>100000</v>
      </c>
      <c r="AZ19" s="330">
        <f t="shared" si="57"/>
        <v>90000</v>
      </c>
      <c r="BA19" s="330">
        <f t="shared" si="57"/>
        <v>90000</v>
      </c>
      <c r="BB19" s="330">
        <f t="shared" ref="BB19" si="58">BB7+10000</f>
        <v>67000</v>
      </c>
      <c r="BC19" s="330">
        <f t="shared" ref="BC19:BX19" si="59">BC7+10000</f>
        <v>43000</v>
      </c>
      <c r="BD19" s="330">
        <f t="shared" si="59"/>
        <v>43000</v>
      </c>
      <c r="BE19" s="330">
        <f t="shared" si="59"/>
        <v>43000</v>
      </c>
      <c r="BF19" s="330">
        <f t="shared" si="59"/>
        <v>43000</v>
      </c>
      <c r="BG19" s="330">
        <f t="shared" si="59"/>
        <v>43000</v>
      </c>
      <c r="BH19" s="330">
        <f t="shared" si="59"/>
        <v>40000</v>
      </c>
      <c r="BI19" s="330">
        <f t="shared" si="59"/>
        <v>40000</v>
      </c>
      <c r="BJ19" s="330">
        <f t="shared" si="59"/>
        <v>40000</v>
      </c>
      <c r="BK19" s="330">
        <f t="shared" si="59"/>
        <v>43000</v>
      </c>
      <c r="BL19" s="330">
        <f t="shared" si="59"/>
        <v>43000</v>
      </c>
      <c r="BM19" s="330">
        <f t="shared" si="59"/>
        <v>43000</v>
      </c>
      <c r="BN19" s="330">
        <f t="shared" si="59"/>
        <v>43000</v>
      </c>
      <c r="BO19" s="330">
        <f t="shared" si="59"/>
        <v>43000</v>
      </c>
      <c r="BP19" s="330">
        <f t="shared" si="59"/>
        <v>43000</v>
      </c>
      <c r="BQ19" s="330">
        <f t="shared" si="59"/>
        <v>43000</v>
      </c>
      <c r="BR19" s="330">
        <f t="shared" si="59"/>
        <v>43000</v>
      </c>
      <c r="BS19" s="330">
        <f t="shared" si="59"/>
        <v>43000</v>
      </c>
      <c r="BT19" s="330">
        <f t="shared" si="59"/>
        <v>49000</v>
      </c>
      <c r="BU19" s="330">
        <f t="shared" si="59"/>
        <v>49000</v>
      </c>
      <c r="BV19" s="330">
        <f t="shared" si="59"/>
        <v>49000</v>
      </c>
      <c r="BW19" s="330">
        <f t="shared" si="59"/>
        <v>49000</v>
      </c>
      <c r="BX19" s="330">
        <f t="shared" si="59"/>
        <v>51000</v>
      </c>
      <c r="BY19" s="330">
        <f t="shared" ref="BY19:CZ19" si="60">BY7+10000</f>
        <v>51000</v>
      </c>
      <c r="BZ19" s="330">
        <f t="shared" si="60"/>
        <v>51000</v>
      </c>
      <c r="CA19" s="330">
        <f t="shared" si="60"/>
        <v>51000</v>
      </c>
      <c r="CB19" s="330">
        <f t="shared" si="60"/>
        <v>51000</v>
      </c>
      <c r="CC19" s="330">
        <f t="shared" si="60"/>
        <v>51000</v>
      </c>
      <c r="CD19" s="330">
        <f t="shared" si="60"/>
        <v>51000</v>
      </c>
      <c r="CE19" s="330">
        <f t="shared" si="60"/>
        <v>51000</v>
      </c>
      <c r="CF19" s="330">
        <f t="shared" si="60"/>
        <v>51000</v>
      </c>
      <c r="CG19" s="330">
        <f t="shared" si="60"/>
        <v>51000</v>
      </c>
      <c r="CH19" s="330">
        <f t="shared" si="60"/>
        <v>47000</v>
      </c>
      <c r="CI19" s="330">
        <f t="shared" si="60"/>
        <v>47000</v>
      </c>
      <c r="CJ19" s="330">
        <f t="shared" si="60"/>
        <v>47000</v>
      </c>
      <c r="CK19" s="330">
        <f t="shared" si="60"/>
        <v>47000</v>
      </c>
      <c r="CL19" s="330">
        <f t="shared" si="60"/>
        <v>47000</v>
      </c>
      <c r="CM19" s="330">
        <f t="shared" si="60"/>
        <v>47000</v>
      </c>
      <c r="CN19" s="330">
        <f t="shared" si="60"/>
        <v>47000</v>
      </c>
      <c r="CO19" s="330">
        <f t="shared" si="60"/>
        <v>47000</v>
      </c>
      <c r="CP19" s="330">
        <f t="shared" si="60"/>
        <v>47000</v>
      </c>
      <c r="CQ19" s="330">
        <f t="shared" si="60"/>
        <v>72000</v>
      </c>
      <c r="CR19" s="330">
        <f t="shared" si="60"/>
        <v>79000</v>
      </c>
      <c r="CS19" s="330">
        <f t="shared" si="60"/>
        <v>86000</v>
      </c>
      <c r="CT19" s="330">
        <f t="shared" si="60"/>
        <v>72000</v>
      </c>
      <c r="CU19" s="330">
        <f t="shared" si="60"/>
        <v>72000</v>
      </c>
      <c r="CV19" s="330">
        <f t="shared" si="60"/>
        <v>61000</v>
      </c>
      <c r="CW19" s="330">
        <f t="shared" si="60"/>
        <v>61000</v>
      </c>
      <c r="CX19" s="330">
        <f t="shared" si="60"/>
        <v>61000</v>
      </c>
      <c r="CY19" s="330">
        <f t="shared" si="60"/>
        <v>53000</v>
      </c>
      <c r="CZ19" s="330">
        <f t="shared" si="60"/>
        <v>52000</v>
      </c>
      <c r="DA19" s="330">
        <f t="shared" ref="DA19:DH19" si="61">DA7+10000</f>
        <v>38500</v>
      </c>
      <c r="DB19" s="330">
        <f t="shared" si="61"/>
        <v>38500</v>
      </c>
      <c r="DC19" s="330">
        <f t="shared" si="61"/>
        <v>38500</v>
      </c>
      <c r="DD19" s="330">
        <f t="shared" si="61"/>
        <v>38500</v>
      </c>
      <c r="DE19" s="330">
        <f t="shared" si="61"/>
        <v>40000</v>
      </c>
      <c r="DF19" s="330">
        <f t="shared" si="61"/>
        <v>40000</v>
      </c>
      <c r="DG19" s="330">
        <f t="shared" si="61"/>
        <v>40000</v>
      </c>
      <c r="DH19" s="330">
        <f t="shared" si="61"/>
        <v>38500</v>
      </c>
      <c r="DI19" s="330">
        <f t="shared" ref="DI19:ED19" si="62">DI7+10000</f>
        <v>38500</v>
      </c>
      <c r="DJ19" s="330">
        <f t="shared" si="62"/>
        <v>38500</v>
      </c>
      <c r="DK19" s="330">
        <f t="shared" si="62"/>
        <v>38500</v>
      </c>
      <c r="DL19" s="330">
        <f t="shared" si="62"/>
        <v>38500</v>
      </c>
      <c r="DM19" s="330">
        <f t="shared" si="62"/>
        <v>38500</v>
      </c>
      <c r="DN19" s="330">
        <f t="shared" si="62"/>
        <v>37000</v>
      </c>
      <c r="DO19" s="330">
        <f t="shared" si="62"/>
        <v>37000</v>
      </c>
      <c r="DP19" s="330">
        <f t="shared" si="62"/>
        <v>37000</v>
      </c>
      <c r="DQ19" s="330">
        <f t="shared" si="62"/>
        <v>37000</v>
      </c>
      <c r="DR19" s="330">
        <f t="shared" si="62"/>
        <v>37000</v>
      </c>
      <c r="DS19" s="330">
        <f t="shared" si="62"/>
        <v>37000</v>
      </c>
      <c r="DT19" s="330">
        <f t="shared" si="62"/>
        <v>37000</v>
      </c>
      <c r="DU19" s="330">
        <f t="shared" si="62"/>
        <v>33000</v>
      </c>
      <c r="DV19" s="330">
        <f t="shared" si="62"/>
        <v>33000</v>
      </c>
      <c r="DW19" s="330">
        <f t="shared" si="62"/>
        <v>33000</v>
      </c>
      <c r="DX19" s="330">
        <f t="shared" si="62"/>
        <v>33000</v>
      </c>
      <c r="DY19" s="330">
        <f t="shared" si="62"/>
        <v>33000</v>
      </c>
      <c r="DZ19" s="330">
        <f t="shared" si="62"/>
        <v>34000</v>
      </c>
      <c r="EA19" s="330">
        <f t="shared" si="62"/>
        <v>34000</v>
      </c>
      <c r="EB19" s="330">
        <f t="shared" si="62"/>
        <v>32000</v>
      </c>
      <c r="EC19" s="330">
        <f t="shared" si="62"/>
        <v>32000</v>
      </c>
      <c r="ED19" s="330">
        <f t="shared" si="62"/>
        <v>32000</v>
      </c>
      <c r="EE19" s="330">
        <f>EE7+8000</f>
        <v>29000</v>
      </c>
      <c r="EF19" s="330">
        <f t="shared" ref="EF19:FH19" si="63">EF7+8000</f>
        <v>29000</v>
      </c>
      <c r="EG19" s="330">
        <f t="shared" si="63"/>
        <v>29000</v>
      </c>
      <c r="EH19" s="330">
        <f t="shared" si="63"/>
        <v>29000</v>
      </c>
      <c r="EI19" s="330">
        <f t="shared" si="63"/>
        <v>26000</v>
      </c>
      <c r="EJ19" s="330">
        <f t="shared" si="63"/>
        <v>26000</v>
      </c>
      <c r="EK19" s="330">
        <f t="shared" si="63"/>
        <v>26000</v>
      </c>
      <c r="EL19" s="330">
        <f t="shared" si="63"/>
        <v>26000</v>
      </c>
      <c r="EM19" s="330">
        <f t="shared" si="63"/>
        <v>26000</v>
      </c>
      <c r="EN19" s="330">
        <f t="shared" si="63"/>
        <v>26000</v>
      </c>
      <c r="EO19" s="330">
        <f t="shared" si="63"/>
        <v>26000</v>
      </c>
      <c r="EP19" s="330">
        <f t="shared" si="63"/>
        <v>24500</v>
      </c>
      <c r="EQ19" s="330">
        <f t="shared" si="63"/>
        <v>24500</v>
      </c>
      <c r="ER19" s="330">
        <f t="shared" si="63"/>
        <v>24500</v>
      </c>
      <c r="ES19" s="330">
        <f t="shared" si="63"/>
        <v>24500</v>
      </c>
      <c r="ET19" s="330">
        <f t="shared" si="63"/>
        <v>24500</v>
      </c>
      <c r="EU19" s="330">
        <f t="shared" si="63"/>
        <v>26000</v>
      </c>
      <c r="EV19" s="330">
        <f t="shared" si="63"/>
        <v>26000</v>
      </c>
      <c r="EW19" s="330">
        <f t="shared" si="63"/>
        <v>24500</v>
      </c>
      <c r="EX19" s="330">
        <f t="shared" si="63"/>
        <v>24500</v>
      </c>
      <c r="EY19" s="330">
        <f t="shared" si="63"/>
        <v>24500</v>
      </c>
      <c r="EZ19" s="330">
        <f t="shared" si="63"/>
        <v>24500</v>
      </c>
      <c r="FA19" s="330">
        <f t="shared" si="63"/>
        <v>24500</v>
      </c>
      <c r="FB19" s="330">
        <f t="shared" si="63"/>
        <v>26000</v>
      </c>
      <c r="FC19" s="330">
        <f t="shared" si="63"/>
        <v>26000</v>
      </c>
      <c r="FD19" s="330">
        <f t="shared" si="63"/>
        <v>24500</v>
      </c>
      <c r="FE19" s="330">
        <f t="shared" si="63"/>
        <v>24500</v>
      </c>
      <c r="FF19" s="330">
        <f t="shared" si="63"/>
        <v>24500</v>
      </c>
      <c r="FG19" s="330">
        <f t="shared" si="63"/>
        <v>24500</v>
      </c>
      <c r="FH19" s="330">
        <f t="shared" si="63"/>
        <v>27500</v>
      </c>
    </row>
    <row r="20" spans="1:164" s="72" customFormat="1" x14ac:dyDescent="0.2">
      <c r="A20" s="73">
        <v>2</v>
      </c>
      <c r="B20" s="330">
        <f t="shared" ref="B20:AO20" si="64">B19+2600</f>
        <v>30600</v>
      </c>
      <c r="C20" s="330">
        <f t="shared" si="64"/>
        <v>30600</v>
      </c>
      <c r="D20" s="330">
        <f t="shared" si="64"/>
        <v>34100</v>
      </c>
      <c r="E20" s="330">
        <f t="shared" si="64"/>
        <v>34100</v>
      </c>
      <c r="F20" s="330">
        <f t="shared" si="64"/>
        <v>27600</v>
      </c>
      <c r="G20" s="330">
        <f t="shared" si="64"/>
        <v>27600</v>
      </c>
      <c r="H20" s="330">
        <f t="shared" si="64"/>
        <v>27600</v>
      </c>
      <c r="I20" s="330">
        <f t="shared" si="64"/>
        <v>27600</v>
      </c>
      <c r="J20" s="330">
        <f t="shared" si="64"/>
        <v>27600</v>
      </c>
      <c r="K20" s="330">
        <f t="shared" si="64"/>
        <v>32100</v>
      </c>
      <c r="L20" s="330">
        <f t="shared" si="64"/>
        <v>32100</v>
      </c>
      <c r="M20" s="330">
        <f t="shared" si="64"/>
        <v>27600</v>
      </c>
      <c r="N20" s="330">
        <f t="shared" si="64"/>
        <v>27600</v>
      </c>
      <c r="O20" s="330">
        <f t="shared" si="64"/>
        <v>27600</v>
      </c>
      <c r="P20" s="330">
        <f t="shared" si="64"/>
        <v>27600</v>
      </c>
      <c r="Q20" s="330">
        <f t="shared" si="64"/>
        <v>27600</v>
      </c>
      <c r="R20" s="330">
        <f t="shared" si="64"/>
        <v>30600</v>
      </c>
      <c r="S20" s="330">
        <f t="shared" si="64"/>
        <v>30600</v>
      </c>
      <c r="T20" s="330">
        <f t="shared" si="64"/>
        <v>29100</v>
      </c>
      <c r="U20" s="330">
        <f t="shared" si="64"/>
        <v>29100</v>
      </c>
      <c r="V20" s="330">
        <f t="shared" si="64"/>
        <v>29100</v>
      </c>
      <c r="W20" s="330">
        <f t="shared" si="64"/>
        <v>29100</v>
      </c>
      <c r="X20" s="330">
        <f t="shared" si="64"/>
        <v>30600</v>
      </c>
      <c r="Y20" s="330">
        <f t="shared" si="64"/>
        <v>30600</v>
      </c>
      <c r="Z20" s="330">
        <f t="shared" si="64"/>
        <v>30600</v>
      </c>
      <c r="AA20" s="330">
        <f t="shared" si="64"/>
        <v>29100</v>
      </c>
      <c r="AB20" s="330">
        <f t="shared" si="64"/>
        <v>29100</v>
      </c>
      <c r="AC20" s="330">
        <f t="shared" si="64"/>
        <v>30600</v>
      </c>
      <c r="AD20" s="330">
        <f t="shared" si="64"/>
        <v>30600</v>
      </c>
      <c r="AE20" s="330">
        <f t="shared" si="64"/>
        <v>30600</v>
      </c>
      <c r="AF20" s="330">
        <f t="shared" si="64"/>
        <v>34600</v>
      </c>
      <c r="AG20" s="330">
        <f t="shared" si="64"/>
        <v>34600</v>
      </c>
      <c r="AH20" s="330">
        <f t="shared" si="64"/>
        <v>32100</v>
      </c>
      <c r="AI20" s="330">
        <f t="shared" si="64"/>
        <v>34100</v>
      </c>
      <c r="AJ20" s="330">
        <f t="shared" si="64"/>
        <v>34100</v>
      </c>
      <c r="AK20" s="330">
        <f t="shared" si="64"/>
        <v>40600</v>
      </c>
      <c r="AL20" s="330">
        <f t="shared" si="64"/>
        <v>46600</v>
      </c>
      <c r="AM20" s="330">
        <f t="shared" si="64"/>
        <v>46600</v>
      </c>
      <c r="AN20" s="330">
        <f t="shared" si="64"/>
        <v>49600</v>
      </c>
      <c r="AO20" s="330">
        <f t="shared" si="64"/>
        <v>46600</v>
      </c>
      <c r="AP20" s="330">
        <f>AP19+3500</f>
        <v>78500</v>
      </c>
      <c r="AQ20" s="330">
        <f t="shared" ref="AQ20:BA20" si="65">AQ19+3500</f>
        <v>118500</v>
      </c>
      <c r="AR20" s="330">
        <f t="shared" si="65"/>
        <v>143500</v>
      </c>
      <c r="AS20" s="330">
        <f t="shared" si="65"/>
        <v>143500</v>
      </c>
      <c r="AT20" s="330">
        <f t="shared" si="65"/>
        <v>128500</v>
      </c>
      <c r="AU20" s="330">
        <f t="shared" si="65"/>
        <v>128500</v>
      </c>
      <c r="AV20" s="330">
        <f t="shared" si="65"/>
        <v>128500</v>
      </c>
      <c r="AW20" s="330">
        <f t="shared" si="65"/>
        <v>128500</v>
      </c>
      <c r="AX20" s="330">
        <f t="shared" si="65"/>
        <v>128500</v>
      </c>
      <c r="AY20" s="330">
        <f t="shared" si="65"/>
        <v>103500</v>
      </c>
      <c r="AZ20" s="330">
        <f t="shared" si="65"/>
        <v>93500</v>
      </c>
      <c r="BA20" s="330">
        <f t="shared" si="65"/>
        <v>93500</v>
      </c>
      <c r="BB20" s="330">
        <f t="shared" ref="BB20" si="66">BB19+3200</f>
        <v>70200</v>
      </c>
      <c r="BC20" s="330">
        <f t="shared" ref="BC20:BX20" si="67">BC19+3200</f>
        <v>46200</v>
      </c>
      <c r="BD20" s="330">
        <f t="shared" si="67"/>
        <v>46200</v>
      </c>
      <c r="BE20" s="330">
        <f t="shared" si="67"/>
        <v>46200</v>
      </c>
      <c r="BF20" s="330">
        <f t="shared" si="67"/>
        <v>46200</v>
      </c>
      <c r="BG20" s="330">
        <f t="shared" si="67"/>
        <v>46200</v>
      </c>
      <c r="BH20" s="330">
        <f t="shared" si="67"/>
        <v>43200</v>
      </c>
      <c r="BI20" s="330">
        <f t="shared" si="67"/>
        <v>43200</v>
      </c>
      <c r="BJ20" s="330">
        <f t="shared" si="67"/>
        <v>43200</v>
      </c>
      <c r="BK20" s="330">
        <f t="shared" si="67"/>
        <v>46200</v>
      </c>
      <c r="BL20" s="330">
        <f t="shared" si="67"/>
        <v>46200</v>
      </c>
      <c r="BM20" s="330">
        <f t="shared" si="67"/>
        <v>46200</v>
      </c>
      <c r="BN20" s="330">
        <f t="shared" si="67"/>
        <v>46200</v>
      </c>
      <c r="BO20" s="330">
        <f t="shared" si="67"/>
        <v>46200</v>
      </c>
      <c r="BP20" s="330">
        <f t="shared" si="67"/>
        <v>46200</v>
      </c>
      <c r="BQ20" s="330">
        <f t="shared" si="67"/>
        <v>46200</v>
      </c>
      <c r="BR20" s="330">
        <f t="shared" si="67"/>
        <v>46200</v>
      </c>
      <c r="BS20" s="330">
        <f t="shared" si="67"/>
        <v>46200</v>
      </c>
      <c r="BT20" s="330">
        <f t="shared" si="67"/>
        <v>52200</v>
      </c>
      <c r="BU20" s="330">
        <f t="shared" si="67"/>
        <v>52200</v>
      </c>
      <c r="BV20" s="330">
        <f t="shared" si="67"/>
        <v>52200</v>
      </c>
      <c r="BW20" s="330">
        <f t="shared" si="67"/>
        <v>52200</v>
      </c>
      <c r="BX20" s="330">
        <f t="shared" si="67"/>
        <v>54200</v>
      </c>
      <c r="BY20" s="330">
        <f t="shared" ref="BY20:CZ20" si="68">BY19+3200</f>
        <v>54200</v>
      </c>
      <c r="BZ20" s="330">
        <f t="shared" si="68"/>
        <v>54200</v>
      </c>
      <c r="CA20" s="330">
        <f t="shared" si="68"/>
        <v>54200</v>
      </c>
      <c r="CB20" s="330">
        <f t="shared" si="68"/>
        <v>54200</v>
      </c>
      <c r="CC20" s="330">
        <f t="shared" si="68"/>
        <v>54200</v>
      </c>
      <c r="CD20" s="330">
        <f t="shared" si="68"/>
        <v>54200</v>
      </c>
      <c r="CE20" s="330">
        <f t="shared" si="68"/>
        <v>54200</v>
      </c>
      <c r="CF20" s="330">
        <f t="shared" si="68"/>
        <v>54200</v>
      </c>
      <c r="CG20" s="330">
        <f t="shared" si="68"/>
        <v>54200</v>
      </c>
      <c r="CH20" s="330">
        <f t="shared" si="68"/>
        <v>50200</v>
      </c>
      <c r="CI20" s="330">
        <f t="shared" si="68"/>
        <v>50200</v>
      </c>
      <c r="CJ20" s="330">
        <f t="shared" si="68"/>
        <v>50200</v>
      </c>
      <c r="CK20" s="330">
        <f t="shared" si="68"/>
        <v>50200</v>
      </c>
      <c r="CL20" s="330">
        <f t="shared" si="68"/>
        <v>50200</v>
      </c>
      <c r="CM20" s="330">
        <f t="shared" si="68"/>
        <v>50200</v>
      </c>
      <c r="CN20" s="330">
        <f t="shared" si="68"/>
        <v>50200</v>
      </c>
      <c r="CO20" s="330">
        <f t="shared" si="68"/>
        <v>50200</v>
      </c>
      <c r="CP20" s="330">
        <f t="shared" si="68"/>
        <v>50200</v>
      </c>
      <c r="CQ20" s="330">
        <f t="shared" si="68"/>
        <v>75200</v>
      </c>
      <c r="CR20" s="330">
        <f t="shared" si="68"/>
        <v>82200</v>
      </c>
      <c r="CS20" s="330">
        <f t="shared" si="68"/>
        <v>89200</v>
      </c>
      <c r="CT20" s="330">
        <f t="shared" si="68"/>
        <v>75200</v>
      </c>
      <c r="CU20" s="330">
        <f t="shared" si="68"/>
        <v>75200</v>
      </c>
      <c r="CV20" s="330">
        <f t="shared" si="68"/>
        <v>64200</v>
      </c>
      <c r="CW20" s="330">
        <f t="shared" si="68"/>
        <v>64200</v>
      </c>
      <c r="CX20" s="330">
        <f t="shared" si="68"/>
        <v>64200</v>
      </c>
      <c r="CY20" s="330">
        <f t="shared" si="68"/>
        <v>56200</v>
      </c>
      <c r="CZ20" s="330">
        <f t="shared" si="68"/>
        <v>55200</v>
      </c>
      <c r="DA20" s="330">
        <f t="shared" ref="DA20:DH20" si="69">DA19+3200</f>
        <v>41700</v>
      </c>
      <c r="DB20" s="330">
        <f t="shared" si="69"/>
        <v>41700</v>
      </c>
      <c r="DC20" s="330">
        <f t="shared" si="69"/>
        <v>41700</v>
      </c>
      <c r="DD20" s="330">
        <f t="shared" si="69"/>
        <v>41700</v>
      </c>
      <c r="DE20" s="330">
        <f t="shared" si="69"/>
        <v>43200</v>
      </c>
      <c r="DF20" s="330">
        <f t="shared" si="69"/>
        <v>43200</v>
      </c>
      <c r="DG20" s="330">
        <f t="shared" si="69"/>
        <v>43200</v>
      </c>
      <c r="DH20" s="330">
        <f t="shared" si="69"/>
        <v>41700</v>
      </c>
      <c r="DI20" s="330">
        <f t="shared" ref="DI20:ED20" si="70">DI19+3200</f>
        <v>41700</v>
      </c>
      <c r="DJ20" s="330">
        <f t="shared" si="70"/>
        <v>41700</v>
      </c>
      <c r="DK20" s="330">
        <f t="shared" si="70"/>
        <v>41700</v>
      </c>
      <c r="DL20" s="330">
        <f t="shared" si="70"/>
        <v>41700</v>
      </c>
      <c r="DM20" s="330">
        <f t="shared" si="70"/>
        <v>41700</v>
      </c>
      <c r="DN20" s="330">
        <f t="shared" si="70"/>
        <v>40200</v>
      </c>
      <c r="DO20" s="330">
        <f t="shared" si="70"/>
        <v>40200</v>
      </c>
      <c r="DP20" s="330">
        <f t="shared" si="70"/>
        <v>40200</v>
      </c>
      <c r="DQ20" s="330">
        <f t="shared" si="70"/>
        <v>40200</v>
      </c>
      <c r="DR20" s="330">
        <f t="shared" si="70"/>
        <v>40200</v>
      </c>
      <c r="DS20" s="330">
        <f t="shared" si="70"/>
        <v>40200</v>
      </c>
      <c r="DT20" s="330">
        <f t="shared" si="70"/>
        <v>40200</v>
      </c>
      <c r="DU20" s="330">
        <f t="shared" si="70"/>
        <v>36200</v>
      </c>
      <c r="DV20" s="330">
        <f t="shared" si="70"/>
        <v>36200</v>
      </c>
      <c r="DW20" s="330">
        <f t="shared" si="70"/>
        <v>36200</v>
      </c>
      <c r="DX20" s="330">
        <f t="shared" si="70"/>
        <v>36200</v>
      </c>
      <c r="DY20" s="330">
        <f t="shared" si="70"/>
        <v>36200</v>
      </c>
      <c r="DZ20" s="330">
        <f t="shared" si="70"/>
        <v>37200</v>
      </c>
      <c r="EA20" s="330">
        <f t="shared" si="70"/>
        <v>37200</v>
      </c>
      <c r="EB20" s="330">
        <f t="shared" si="70"/>
        <v>35200</v>
      </c>
      <c r="EC20" s="330">
        <f t="shared" si="70"/>
        <v>35200</v>
      </c>
      <c r="ED20" s="330">
        <f t="shared" si="70"/>
        <v>35200</v>
      </c>
      <c r="EE20" s="330">
        <f>EE19+3000</f>
        <v>32000</v>
      </c>
      <c r="EF20" s="330">
        <f t="shared" ref="EF20:FH20" si="71">EF19+3000</f>
        <v>32000</v>
      </c>
      <c r="EG20" s="330">
        <f t="shared" si="71"/>
        <v>32000</v>
      </c>
      <c r="EH20" s="330">
        <f t="shared" si="71"/>
        <v>32000</v>
      </c>
      <c r="EI20" s="330">
        <f t="shared" si="71"/>
        <v>29000</v>
      </c>
      <c r="EJ20" s="330">
        <f t="shared" si="71"/>
        <v>29000</v>
      </c>
      <c r="EK20" s="330">
        <f t="shared" si="71"/>
        <v>29000</v>
      </c>
      <c r="EL20" s="330">
        <f t="shared" si="71"/>
        <v>29000</v>
      </c>
      <c r="EM20" s="330">
        <f t="shared" si="71"/>
        <v>29000</v>
      </c>
      <c r="EN20" s="330">
        <f t="shared" si="71"/>
        <v>29000</v>
      </c>
      <c r="EO20" s="330">
        <f t="shared" si="71"/>
        <v>29000</v>
      </c>
      <c r="EP20" s="330">
        <f t="shared" si="71"/>
        <v>27500</v>
      </c>
      <c r="EQ20" s="330">
        <f t="shared" si="71"/>
        <v>27500</v>
      </c>
      <c r="ER20" s="330">
        <f t="shared" si="71"/>
        <v>27500</v>
      </c>
      <c r="ES20" s="330">
        <f t="shared" si="71"/>
        <v>27500</v>
      </c>
      <c r="ET20" s="330">
        <f t="shared" si="71"/>
        <v>27500</v>
      </c>
      <c r="EU20" s="330">
        <f t="shared" si="71"/>
        <v>29000</v>
      </c>
      <c r="EV20" s="330">
        <f t="shared" si="71"/>
        <v>29000</v>
      </c>
      <c r="EW20" s="330">
        <f t="shared" si="71"/>
        <v>27500</v>
      </c>
      <c r="EX20" s="330">
        <f t="shared" si="71"/>
        <v>27500</v>
      </c>
      <c r="EY20" s="330">
        <f t="shared" si="71"/>
        <v>27500</v>
      </c>
      <c r="EZ20" s="330">
        <f t="shared" si="71"/>
        <v>27500</v>
      </c>
      <c r="FA20" s="330">
        <f t="shared" si="71"/>
        <v>27500</v>
      </c>
      <c r="FB20" s="330">
        <f t="shared" si="71"/>
        <v>29000</v>
      </c>
      <c r="FC20" s="330">
        <f t="shared" si="71"/>
        <v>29000</v>
      </c>
      <c r="FD20" s="330">
        <f t="shared" si="71"/>
        <v>27500</v>
      </c>
      <c r="FE20" s="330">
        <f t="shared" si="71"/>
        <v>27500</v>
      </c>
      <c r="FF20" s="330">
        <f t="shared" si="71"/>
        <v>27500</v>
      </c>
      <c r="FG20" s="330">
        <f t="shared" si="71"/>
        <v>27500</v>
      </c>
      <c r="FH20" s="330">
        <f t="shared" si="71"/>
        <v>30500</v>
      </c>
    </row>
    <row r="21" spans="1:164" s="72" customFormat="1" x14ac:dyDescent="0.2">
      <c r="A21" s="71" t="s">
        <v>123</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s="72" customFormat="1" x14ac:dyDescent="0.2">
      <c r="A22" s="73" t="s">
        <v>115</v>
      </c>
      <c r="B22" s="330">
        <f t="shared" ref="B22:AO22" si="72">B8+30000</f>
        <v>52600</v>
      </c>
      <c r="C22" s="330">
        <f t="shared" si="72"/>
        <v>52600</v>
      </c>
      <c r="D22" s="330">
        <f t="shared" si="72"/>
        <v>56100</v>
      </c>
      <c r="E22" s="330">
        <f t="shared" si="72"/>
        <v>56100</v>
      </c>
      <c r="F22" s="330">
        <f t="shared" si="72"/>
        <v>49600</v>
      </c>
      <c r="G22" s="330">
        <f t="shared" si="72"/>
        <v>49600</v>
      </c>
      <c r="H22" s="330">
        <f t="shared" si="72"/>
        <v>49600</v>
      </c>
      <c r="I22" s="330">
        <f t="shared" si="72"/>
        <v>49600</v>
      </c>
      <c r="J22" s="330">
        <f t="shared" si="72"/>
        <v>49600</v>
      </c>
      <c r="K22" s="330">
        <f t="shared" si="72"/>
        <v>54100</v>
      </c>
      <c r="L22" s="330">
        <f t="shared" si="72"/>
        <v>54100</v>
      </c>
      <c r="M22" s="330">
        <f t="shared" si="72"/>
        <v>49600</v>
      </c>
      <c r="N22" s="330">
        <f t="shared" si="72"/>
        <v>49600</v>
      </c>
      <c r="O22" s="330">
        <f t="shared" si="72"/>
        <v>49600</v>
      </c>
      <c r="P22" s="330">
        <f t="shared" si="72"/>
        <v>49600</v>
      </c>
      <c r="Q22" s="330">
        <f t="shared" si="72"/>
        <v>49600</v>
      </c>
      <c r="R22" s="330">
        <f t="shared" si="72"/>
        <v>52600</v>
      </c>
      <c r="S22" s="330">
        <f t="shared" si="72"/>
        <v>52600</v>
      </c>
      <c r="T22" s="330">
        <f t="shared" si="72"/>
        <v>51100</v>
      </c>
      <c r="U22" s="330">
        <f t="shared" si="72"/>
        <v>51100</v>
      </c>
      <c r="V22" s="330">
        <f t="shared" si="72"/>
        <v>51100</v>
      </c>
      <c r="W22" s="330">
        <f t="shared" si="72"/>
        <v>51100</v>
      </c>
      <c r="X22" s="330">
        <f t="shared" si="72"/>
        <v>52600</v>
      </c>
      <c r="Y22" s="330">
        <f t="shared" si="72"/>
        <v>52600</v>
      </c>
      <c r="Z22" s="330">
        <f t="shared" si="72"/>
        <v>52600</v>
      </c>
      <c r="AA22" s="330">
        <f t="shared" si="72"/>
        <v>51100</v>
      </c>
      <c r="AB22" s="330">
        <f t="shared" si="72"/>
        <v>51100</v>
      </c>
      <c r="AC22" s="330">
        <f t="shared" si="72"/>
        <v>52600</v>
      </c>
      <c r="AD22" s="330">
        <f t="shared" si="72"/>
        <v>52600</v>
      </c>
      <c r="AE22" s="330">
        <f t="shared" si="72"/>
        <v>52600</v>
      </c>
      <c r="AF22" s="330">
        <f t="shared" si="72"/>
        <v>56600</v>
      </c>
      <c r="AG22" s="330">
        <f t="shared" si="72"/>
        <v>56600</v>
      </c>
      <c r="AH22" s="330">
        <f t="shared" si="72"/>
        <v>54100</v>
      </c>
      <c r="AI22" s="330">
        <f t="shared" si="72"/>
        <v>56100</v>
      </c>
      <c r="AJ22" s="330">
        <f t="shared" si="72"/>
        <v>56100</v>
      </c>
      <c r="AK22" s="330">
        <f t="shared" si="72"/>
        <v>62600</v>
      </c>
      <c r="AL22" s="330">
        <f t="shared" si="72"/>
        <v>68600</v>
      </c>
      <c r="AM22" s="330">
        <f t="shared" si="72"/>
        <v>68600</v>
      </c>
      <c r="AN22" s="330">
        <f t="shared" si="72"/>
        <v>71600</v>
      </c>
      <c r="AO22" s="330">
        <f t="shared" si="72"/>
        <v>68600</v>
      </c>
      <c r="AP22" s="330">
        <f>AP8+95000</f>
        <v>163500</v>
      </c>
      <c r="AQ22" s="330">
        <f t="shared" ref="AQ22:BA22" si="73">AQ8+95000</f>
        <v>203500</v>
      </c>
      <c r="AR22" s="330">
        <f t="shared" si="73"/>
        <v>228500</v>
      </c>
      <c r="AS22" s="330">
        <f t="shared" si="73"/>
        <v>228500</v>
      </c>
      <c r="AT22" s="330">
        <f t="shared" si="73"/>
        <v>213500</v>
      </c>
      <c r="AU22" s="330">
        <f t="shared" si="73"/>
        <v>213500</v>
      </c>
      <c r="AV22" s="330">
        <f t="shared" si="73"/>
        <v>213500</v>
      </c>
      <c r="AW22" s="330">
        <f t="shared" si="73"/>
        <v>213500</v>
      </c>
      <c r="AX22" s="330">
        <f t="shared" si="73"/>
        <v>213500</v>
      </c>
      <c r="AY22" s="330">
        <f t="shared" si="73"/>
        <v>188500</v>
      </c>
      <c r="AZ22" s="330">
        <f t="shared" si="73"/>
        <v>178500</v>
      </c>
      <c r="BA22" s="330">
        <f t="shared" si="73"/>
        <v>178500</v>
      </c>
      <c r="BB22" s="330">
        <f t="shared" ref="BB22" si="74">BB8+51000</f>
        <v>111200</v>
      </c>
      <c r="BC22" s="330">
        <f t="shared" ref="BC22:BX22" si="75">BC8+51000</f>
        <v>87200</v>
      </c>
      <c r="BD22" s="330">
        <f t="shared" si="75"/>
        <v>87200</v>
      </c>
      <c r="BE22" s="330">
        <f t="shared" si="75"/>
        <v>87200</v>
      </c>
      <c r="BF22" s="330">
        <f t="shared" si="75"/>
        <v>87200</v>
      </c>
      <c r="BG22" s="330">
        <f t="shared" si="75"/>
        <v>87200</v>
      </c>
      <c r="BH22" s="330">
        <f t="shared" si="75"/>
        <v>84200</v>
      </c>
      <c r="BI22" s="330">
        <f t="shared" si="75"/>
        <v>84200</v>
      </c>
      <c r="BJ22" s="330">
        <f t="shared" si="75"/>
        <v>84200</v>
      </c>
      <c r="BK22" s="330">
        <f t="shared" si="75"/>
        <v>87200</v>
      </c>
      <c r="BL22" s="330">
        <f t="shared" si="75"/>
        <v>87200</v>
      </c>
      <c r="BM22" s="330">
        <f t="shared" si="75"/>
        <v>87200</v>
      </c>
      <c r="BN22" s="330">
        <f t="shared" si="75"/>
        <v>87200</v>
      </c>
      <c r="BO22" s="330">
        <f t="shared" si="75"/>
        <v>87200</v>
      </c>
      <c r="BP22" s="330">
        <f t="shared" si="75"/>
        <v>87200</v>
      </c>
      <c r="BQ22" s="330">
        <f t="shared" si="75"/>
        <v>87200</v>
      </c>
      <c r="BR22" s="330">
        <f t="shared" si="75"/>
        <v>87200</v>
      </c>
      <c r="BS22" s="330">
        <f t="shared" si="75"/>
        <v>87200</v>
      </c>
      <c r="BT22" s="330">
        <f t="shared" si="75"/>
        <v>93200</v>
      </c>
      <c r="BU22" s="330">
        <f t="shared" si="75"/>
        <v>93200</v>
      </c>
      <c r="BV22" s="330">
        <f t="shared" si="75"/>
        <v>93200</v>
      </c>
      <c r="BW22" s="330">
        <f t="shared" si="75"/>
        <v>93200</v>
      </c>
      <c r="BX22" s="330">
        <f t="shared" si="75"/>
        <v>95200</v>
      </c>
      <c r="BY22" s="330">
        <f t="shared" ref="BY22:CZ22" si="76">BY8+51000</f>
        <v>95200</v>
      </c>
      <c r="BZ22" s="330">
        <f t="shared" si="76"/>
        <v>95200</v>
      </c>
      <c r="CA22" s="330">
        <f t="shared" si="76"/>
        <v>95200</v>
      </c>
      <c r="CB22" s="330">
        <f t="shared" si="76"/>
        <v>95200</v>
      </c>
      <c r="CC22" s="330">
        <f t="shared" si="76"/>
        <v>95200</v>
      </c>
      <c r="CD22" s="330">
        <f t="shared" si="76"/>
        <v>95200</v>
      </c>
      <c r="CE22" s="330">
        <f t="shared" si="76"/>
        <v>95200</v>
      </c>
      <c r="CF22" s="330">
        <f t="shared" si="76"/>
        <v>95200</v>
      </c>
      <c r="CG22" s="330">
        <f t="shared" si="76"/>
        <v>95200</v>
      </c>
      <c r="CH22" s="330">
        <f t="shared" si="76"/>
        <v>91200</v>
      </c>
      <c r="CI22" s="330">
        <f t="shared" si="76"/>
        <v>91200</v>
      </c>
      <c r="CJ22" s="330">
        <f t="shared" si="76"/>
        <v>91200</v>
      </c>
      <c r="CK22" s="330">
        <f t="shared" si="76"/>
        <v>91200</v>
      </c>
      <c r="CL22" s="330">
        <f t="shared" si="76"/>
        <v>91200</v>
      </c>
      <c r="CM22" s="330">
        <f t="shared" si="76"/>
        <v>91200</v>
      </c>
      <c r="CN22" s="330">
        <f t="shared" si="76"/>
        <v>91200</v>
      </c>
      <c r="CO22" s="330">
        <f t="shared" si="76"/>
        <v>91200</v>
      </c>
      <c r="CP22" s="330">
        <f t="shared" si="76"/>
        <v>91200</v>
      </c>
      <c r="CQ22" s="330">
        <f t="shared" si="76"/>
        <v>116200</v>
      </c>
      <c r="CR22" s="330">
        <f t="shared" si="76"/>
        <v>123200</v>
      </c>
      <c r="CS22" s="330">
        <f t="shared" si="76"/>
        <v>130200</v>
      </c>
      <c r="CT22" s="330">
        <f t="shared" si="76"/>
        <v>116200</v>
      </c>
      <c r="CU22" s="330">
        <f t="shared" si="76"/>
        <v>116200</v>
      </c>
      <c r="CV22" s="330">
        <f t="shared" si="76"/>
        <v>105200</v>
      </c>
      <c r="CW22" s="330">
        <f t="shared" si="76"/>
        <v>105200</v>
      </c>
      <c r="CX22" s="330">
        <f t="shared" si="76"/>
        <v>105200</v>
      </c>
      <c r="CY22" s="330">
        <f t="shared" si="76"/>
        <v>97200</v>
      </c>
      <c r="CZ22" s="330">
        <f t="shared" si="76"/>
        <v>96200</v>
      </c>
      <c r="DA22" s="330">
        <f t="shared" ref="DA22:DH22" si="77">DA8+51000</f>
        <v>82700</v>
      </c>
      <c r="DB22" s="330">
        <f t="shared" si="77"/>
        <v>82700</v>
      </c>
      <c r="DC22" s="330">
        <f t="shared" si="77"/>
        <v>82700</v>
      </c>
      <c r="DD22" s="330">
        <f t="shared" si="77"/>
        <v>82700</v>
      </c>
      <c r="DE22" s="330">
        <f t="shared" si="77"/>
        <v>84200</v>
      </c>
      <c r="DF22" s="330">
        <f t="shared" si="77"/>
        <v>84200</v>
      </c>
      <c r="DG22" s="330">
        <f t="shared" si="77"/>
        <v>84200</v>
      </c>
      <c r="DH22" s="330">
        <f t="shared" si="77"/>
        <v>82700</v>
      </c>
      <c r="DI22" s="330">
        <f t="shared" ref="DI22:ED22" si="78">DI8+51000</f>
        <v>82700</v>
      </c>
      <c r="DJ22" s="330">
        <f t="shared" si="78"/>
        <v>82700</v>
      </c>
      <c r="DK22" s="330">
        <f t="shared" si="78"/>
        <v>82700</v>
      </c>
      <c r="DL22" s="330">
        <f t="shared" si="78"/>
        <v>82700</v>
      </c>
      <c r="DM22" s="330">
        <f t="shared" si="78"/>
        <v>82700</v>
      </c>
      <c r="DN22" s="330">
        <f t="shared" si="78"/>
        <v>81200</v>
      </c>
      <c r="DO22" s="330">
        <f t="shared" si="78"/>
        <v>81200</v>
      </c>
      <c r="DP22" s="330">
        <f t="shared" si="78"/>
        <v>81200</v>
      </c>
      <c r="DQ22" s="330">
        <f t="shared" si="78"/>
        <v>81200</v>
      </c>
      <c r="DR22" s="330">
        <f t="shared" si="78"/>
        <v>81200</v>
      </c>
      <c r="DS22" s="330">
        <f t="shared" si="78"/>
        <v>81200</v>
      </c>
      <c r="DT22" s="330">
        <f t="shared" si="78"/>
        <v>81200</v>
      </c>
      <c r="DU22" s="330">
        <f t="shared" si="78"/>
        <v>77200</v>
      </c>
      <c r="DV22" s="330">
        <f t="shared" si="78"/>
        <v>77200</v>
      </c>
      <c r="DW22" s="330">
        <f t="shared" si="78"/>
        <v>77200</v>
      </c>
      <c r="DX22" s="330">
        <f t="shared" si="78"/>
        <v>77200</v>
      </c>
      <c r="DY22" s="330">
        <f t="shared" si="78"/>
        <v>77200</v>
      </c>
      <c r="DZ22" s="330">
        <f t="shared" si="78"/>
        <v>78200</v>
      </c>
      <c r="EA22" s="330">
        <f t="shared" si="78"/>
        <v>78200</v>
      </c>
      <c r="EB22" s="330">
        <f t="shared" si="78"/>
        <v>76200</v>
      </c>
      <c r="EC22" s="330">
        <f t="shared" si="78"/>
        <v>76200</v>
      </c>
      <c r="ED22" s="330">
        <f t="shared" si="78"/>
        <v>76200</v>
      </c>
      <c r="EE22" s="330">
        <f>EE8+30000</f>
        <v>54000</v>
      </c>
      <c r="EF22" s="330">
        <f t="shared" ref="EF22:FH22" si="79">EF8+30000</f>
        <v>54000</v>
      </c>
      <c r="EG22" s="330">
        <f t="shared" si="79"/>
        <v>54000</v>
      </c>
      <c r="EH22" s="330">
        <f t="shared" si="79"/>
        <v>54000</v>
      </c>
      <c r="EI22" s="330">
        <f t="shared" si="79"/>
        <v>51000</v>
      </c>
      <c r="EJ22" s="330">
        <f t="shared" si="79"/>
        <v>51000</v>
      </c>
      <c r="EK22" s="330">
        <f t="shared" si="79"/>
        <v>51000</v>
      </c>
      <c r="EL22" s="330">
        <f t="shared" si="79"/>
        <v>51000</v>
      </c>
      <c r="EM22" s="330">
        <f t="shared" si="79"/>
        <v>51000</v>
      </c>
      <c r="EN22" s="330">
        <f t="shared" si="79"/>
        <v>51000</v>
      </c>
      <c r="EO22" s="330">
        <f t="shared" si="79"/>
        <v>51000</v>
      </c>
      <c r="EP22" s="330">
        <f t="shared" si="79"/>
        <v>49500</v>
      </c>
      <c r="EQ22" s="330">
        <f t="shared" si="79"/>
        <v>49500</v>
      </c>
      <c r="ER22" s="330">
        <f t="shared" si="79"/>
        <v>49500</v>
      </c>
      <c r="ES22" s="330">
        <f t="shared" si="79"/>
        <v>49500</v>
      </c>
      <c r="ET22" s="330">
        <f t="shared" si="79"/>
        <v>49500</v>
      </c>
      <c r="EU22" s="330">
        <f t="shared" si="79"/>
        <v>51000</v>
      </c>
      <c r="EV22" s="330">
        <f t="shared" si="79"/>
        <v>51000</v>
      </c>
      <c r="EW22" s="330">
        <f t="shared" si="79"/>
        <v>49500</v>
      </c>
      <c r="EX22" s="330">
        <f t="shared" si="79"/>
        <v>49500</v>
      </c>
      <c r="EY22" s="330">
        <f t="shared" si="79"/>
        <v>49500</v>
      </c>
      <c r="EZ22" s="330">
        <f t="shared" si="79"/>
        <v>49500</v>
      </c>
      <c r="FA22" s="330">
        <f t="shared" si="79"/>
        <v>49500</v>
      </c>
      <c r="FB22" s="330">
        <f t="shared" si="79"/>
        <v>51000</v>
      </c>
      <c r="FC22" s="330">
        <f t="shared" si="79"/>
        <v>51000</v>
      </c>
      <c r="FD22" s="330">
        <f t="shared" si="79"/>
        <v>49500</v>
      </c>
      <c r="FE22" s="330">
        <f t="shared" si="79"/>
        <v>49500</v>
      </c>
      <c r="FF22" s="330">
        <f t="shared" si="79"/>
        <v>49500</v>
      </c>
      <c r="FG22" s="330">
        <f t="shared" si="79"/>
        <v>49500</v>
      </c>
      <c r="FH22" s="330">
        <f t="shared" si="79"/>
        <v>52500</v>
      </c>
    </row>
    <row r="23" spans="1:164" s="72" customFormat="1" x14ac:dyDescent="0.2">
      <c r="A23" s="71" t="s">
        <v>124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row>
    <row r="24" spans="1:164" s="72" customFormat="1" x14ac:dyDescent="0.2">
      <c r="A24" s="73" t="s">
        <v>115</v>
      </c>
      <c r="B24" s="330">
        <f t="shared" ref="B24:AO24" si="80">B8+45000</f>
        <v>67600</v>
      </c>
      <c r="C24" s="330">
        <f t="shared" si="80"/>
        <v>67600</v>
      </c>
      <c r="D24" s="330">
        <f t="shared" si="80"/>
        <v>71100</v>
      </c>
      <c r="E24" s="330">
        <f t="shared" si="80"/>
        <v>71100</v>
      </c>
      <c r="F24" s="330">
        <f t="shared" si="80"/>
        <v>64600</v>
      </c>
      <c r="G24" s="330">
        <f t="shared" si="80"/>
        <v>64600</v>
      </c>
      <c r="H24" s="330">
        <f t="shared" si="80"/>
        <v>64600</v>
      </c>
      <c r="I24" s="330">
        <f t="shared" si="80"/>
        <v>64600</v>
      </c>
      <c r="J24" s="330">
        <f t="shared" si="80"/>
        <v>64600</v>
      </c>
      <c r="K24" s="330">
        <f t="shared" si="80"/>
        <v>69100</v>
      </c>
      <c r="L24" s="330">
        <f t="shared" si="80"/>
        <v>69100</v>
      </c>
      <c r="M24" s="330">
        <f t="shared" si="80"/>
        <v>64600</v>
      </c>
      <c r="N24" s="330">
        <f t="shared" si="80"/>
        <v>64600</v>
      </c>
      <c r="O24" s="330">
        <f t="shared" si="80"/>
        <v>64600</v>
      </c>
      <c r="P24" s="330">
        <f t="shared" si="80"/>
        <v>64600</v>
      </c>
      <c r="Q24" s="330">
        <f t="shared" si="80"/>
        <v>64600</v>
      </c>
      <c r="R24" s="330">
        <f t="shared" si="80"/>
        <v>67600</v>
      </c>
      <c r="S24" s="330">
        <f t="shared" si="80"/>
        <v>67600</v>
      </c>
      <c r="T24" s="330">
        <f t="shared" si="80"/>
        <v>66100</v>
      </c>
      <c r="U24" s="330">
        <f t="shared" si="80"/>
        <v>66100</v>
      </c>
      <c r="V24" s="330">
        <f t="shared" si="80"/>
        <v>66100</v>
      </c>
      <c r="W24" s="330">
        <f t="shared" si="80"/>
        <v>66100</v>
      </c>
      <c r="X24" s="330">
        <f t="shared" si="80"/>
        <v>67600</v>
      </c>
      <c r="Y24" s="330">
        <f t="shared" si="80"/>
        <v>67600</v>
      </c>
      <c r="Z24" s="330">
        <f t="shared" si="80"/>
        <v>67600</v>
      </c>
      <c r="AA24" s="330">
        <f t="shared" si="80"/>
        <v>66100</v>
      </c>
      <c r="AB24" s="330">
        <f t="shared" si="80"/>
        <v>66100</v>
      </c>
      <c r="AC24" s="330">
        <f t="shared" si="80"/>
        <v>67600</v>
      </c>
      <c r="AD24" s="330">
        <f t="shared" si="80"/>
        <v>67600</v>
      </c>
      <c r="AE24" s="330">
        <f t="shared" si="80"/>
        <v>67600</v>
      </c>
      <c r="AF24" s="330">
        <f t="shared" si="80"/>
        <v>71600</v>
      </c>
      <c r="AG24" s="330">
        <f t="shared" si="80"/>
        <v>71600</v>
      </c>
      <c r="AH24" s="330">
        <f t="shared" si="80"/>
        <v>69100</v>
      </c>
      <c r="AI24" s="330">
        <f t="shared" si="80"/>
        <v>71100</v>
      </c>
      <c r="AJ24" s="330">
        <f t="shared" si="80"/>
        <v>71100</v>
      </c>
      <c r="AK24" s="330">
        <f t="shared" si="80"/>
        <v>77600</v>
      </c>
      <c r="AL24" s="330">
        <f t="shared" si="80"/>
        <v>83600</v>
      </c>
      <c r="AM24" s="330">
        <f t="shared" si="80"/>
        <v>83600</v>
      </c>
      <c r="AN24" s="330">
        <f t="shared" si="80"/>
        <v>86600</v>
      </c>
      <c r="AO24" s="330">
        <f t="shared" si="80"/>
        <v>83600</v>
      </c>
      <c r="AP24" s="330">
        <f>AP8+125000</f>
        <v>193500</v>
      </c>
      <c r="AQ24" s="330">
        <f t="shared" ref="AQ24:BA24" si="81">AQ8+125000</f>
        <v>233500</v>
      </c>
      <c r="AR24" s="330">
        <f t="shared" si="81"/>
        <v>258500</v>
      </c>
      <c r="AS24" s="330">
        <f t="shared" si="81"/>
        <v>258500</v>
      </c>
      <c r="AT24" s="330">
        <f t="shared" si="81"/>
        <v>243500</v>
      </c>
      <c r="AU24" s="330">
        <f t="shared" si="81"/>
        <v>243500</v>
      </c>
      <c r="AV24" s="330">
        <f t="shared" si="81"/>
        <v>243500</v>
      </c>
      <c r="AW24" s="330">
        <f t="shared" si="81"/>
        <v>243500</v>
      </c>
      <c r="AX24" s="330">
        <f t="shared" si="81"/>
        <v>243500</v>
      </c>
      <c r="AY24" s="330">
        <f t="shared" si="81"/>
        <v>218500</v>
      </c>
      <c r="AZ24" s="330">
        <f t="shared" si="81"/>
        <v>208500</v>
      </c>
      <c r="BA24" s="330">
        <f t="shared" si="81"/>
        <v>208500</v>
      </c>
      <c r="BB24" s="330">
        <f t="shared" ref="BB24" si="82">BB8+80000</f>
        <v>140200</v>
      </c>
      <c r="BC24" s="330">
        <f t="shared" ref="BC24:BX24" si="83">BC8+80000</f>
        <v>116200</v>
      </c>
      <c r="BD24" s="330">
        <f t="shared" si="83"/>
        <v>116200</v>
      </c>
      <c r="BE24" s="330">
        <f t="shared" si="83"/>
        <v>116200</v>
      </c>
      <c r="BF24" s="330">
        <f t="shared" si="83"/>
        <v>116200</v>
      </c>
      <c r="BG24" s="330">
        <f t="shared" si="83"/>
        <v>116200</v>
      </c>
      <c r="BH24" s="330">
        <f t="shared" si="83"/>
        <v>113200</v>
      </c>
      <c r="BI24" s="330">
        <f t="shared" si="83"/>
        <v>113200</v>
      </c>
      <c r="BJ24" s="330">
        <f t="shared" si="83"/>
        <v>113200</v>
      </c>
      <c r="BK24" s="330">
        <f t="shared" si="83"/>
        <v>116200</v>
      </c>
      <c r="BL24" s="330">
        <f t="shared" si="83"/>
        <v>116200</v>
      </c>
      <c r="BM24" s="330">
        <f t="shared" si="83"/>
        <v>116200</v>
      </c>
      <c r="BN24" s="330">
        <f t="shared" si="83"/>
        <v>116200</v>
      </c>
      <c r="BO24" s="330">
        <f t="shared" si="83"/>
        <v>116200</v>
      </c>
      <c r="BP24" s="330">
        <f t="shared" si="83"/>
        <v>116200</v>
      </c>
      <c r="BQ24" s="330">
        <f t="shared" si="83"/>
        <v>116200</v>
      </c>
      <c r="BR24" s="330">
        <f t="shared" si="83"/>
        <v>116200</v>
      </c>
      <c r="BS24" s="330">
        <f t="shared" si="83"/>
        <v>116200</v>
      </c>
      <c r="BT24" s="330">
        <f t="shared" si="83"/>
        <v>122200</v>
      </c>
      <c r="BU24" s="330">
        <f t="shared" si="83"/>
        <v>122200</v>
      </c>
      <c r="BV24" s="330">
        <f t="shared" si="83"/>
        <v>122200</v>
      </c>
      <c r="BW24" s="330">
        <f t="shared" si="83"/>
        <v>122200</v>
      </c>
      <c r="BX24" s="330">
        <f t="shared" si="83"/>
        <v>124200</v>
      </c>
      <c r="BY24" s="330">
        <f t="shared" ref="BY24:CZ24" si="84">BY8+80000</f>
        <v>124200</v>
      </c>
      <c r="BZ24" s="330">
        <f t="shared" si="84"/>
        <v>124200</v>
      </c>
      <c r="CA24" s="330">
        <f t="shared" si="84"/>
        <v>124200</v>
      </c>
      <c r="CB24" s="330">
        <f t="shared" si="84"/>
        <v>124200</v>
      </c>
      <c r="CC24" s="330">
        <f t="shared" si="84"/>
        <v>124200</v>
      </c>
      <c r="CD24" s="330">
        <f t="shared" si="84"/>
        <v>124200</v>
      </c>
      <c r="CE24" s="330">
        <f t="shared" si="84"/>
        <v>124200</v>
      </c>
      <c r="CF24" s="330">
        <f t="shared" si="84"/>
        <v>124200</v>
      </c>
      <c r="CG24" s="330">
        <f t="shared" si="84"/>
        <v>124200</v>
      </c>
      <c r="CH24" s="330">
        <f t="shared" si="84"/>
        <v>120200</v>
      </c>
      <c r="CI24" s="330">
        <f t="shared" si="84"/>
        <v>120200</v>
      </c>
      <c r="CJ24" s="330">
        <f t="shared" si="84"/>
        <v>120200</v>
      </c>
      <c r="CK24" s="330">
        <f t="shared" si="84"/>
        <v>120200</v>
      </c>
      <c r="CL24" s="330">
        <f t="shared" si="84"/>
        <v>120200</v>
      </c>
      <c r="CM24" s="330">
        <f t="shared" si="84"/>
        <v>120200</v>
      </c>
      <c r="CN24" s="330">
        <f t="shared" si="84"/>
        <v>120200</v>
      </c>
      <c r="CO24" s="330">
        <f t="shared" si="84"/>
        <v>120200</v>
      </c>
      <c r="CP24" s="330">
        <f t="shared" si="84"/>
        <v>120200</v>
      </c>
      <c r="CQ24" s="330">
        <f t="shared" si="84"/>
        <v>145200</v>
      </c>
      <c r="CR24" s="330">
        <f t="shared" si="84"/>
        <v>152200</v>
      </c>
      <c r="CS24" s="330">
        <f t="shared" si="84"/>
        <v>159200</v>
      </c>
      <c r="CT24" s="330">
        <f t="shared" si="84"/>
        <v>145200</v>
      </c>
      <c r="CU24" s="330">
        <f t="shared" si="84"/>
        <v>145200</v>
      </c>
      <c r="CV24" s="330">
        <f t="shared" si="84"/>
        <v>134200</v>
      </c>
      <c r="CW24" s="330">
        <f t="shared" si="84"/>
        <v>134200</v>
      </c>
      <c r="CX24" s="330">
        <f t="shared" si="84"/>
        <v>134200</v>
      </c>
      <c r="CY24" s="330">
        <f t="shared" si="84"/>
        <v>126200</v>
      </c>
      <c r="CZ24" s="330">
        <f t="shared" si="84"/>
        <v>125200</v>
      </c>
      <c r="DA24" s="330">
        <f t="shared" ref="DA24:DH24" si="85">DA8+80000</f>
        <v>111700</v>
      </c>
      <c r="DB24" s="330">
        <f t="shared" si="85"/>
        <v>111700</v>
      </c>
      <c r="DC24" s="330">
        <f t="shared" si="85"/>
        <v>111700</v>
      </c>
      <c r="DD24" s="330">
        <f t="shared" si="85"/>
        <v>111700</v>
      </c>
      <c r="DE24" s="330">
        <f t="shared" si="85"/>
        <v>113200</v>
      </c>
      <c r="DF24" s="330">
        <f t="shared" si="85"/>
        <v>113200</v>
      </c>
      <c r="DG24" s="330">
        <f t="shared" si="85"/>
        <v>113200</v>
      </c>
      <c r="DH24" s="330">
        <f t="shared" si="85"/>
        <v>111700</v>
      </c>
      <c r="DI24" s="330">
        <f t="shared" ref="DI24:ED24" si="86">DI8+80000</f>
        <v>111700</v>
      </c>
      <c r="DJ24" s="330">
        <f t="shared" si="86"/>
        <v>111700</v>
      </c>
      <c r="DK24" s="330">
        <f t="shared" si="86"/>
        <v>111700</v>
      </c>
      <c r="DL24" s="330">
        <f t="shared" si="86"/>
        <v>111700</v>
      </c>
      <c r="DM24" s="330">
        <f t="shared" si="86"/>
        <v>111700</v>
      </c>
      <c r="DN24" s="330">
        <f t="shared" si="86"/>
        <v>110200</v>
      </c>
      <c r="DO24" s="330">
        <f t="shared" si="86"/>
        <v>110200</v>
      </c>
      <c r="DP24" s="330">
        <f t="shared" si="86"/>
        <v>110200</v>
      </c>
      <c r="DQ24" s="330">
        <f t="shared" si="86"/>
        <v>110200</v>
      </c>
      <c r="DR24" s="330">
        <f t="shared" si="86"/>
        <v>110200</v>
      </c>
      <c r="DS24" s="330">
        <f t="shared" si="86"/>
        <v>110200</v>
      </c>
      <c r="DT24" s="330">
        <f t="shared" si="86"/>
        <v>110200</v>
      </c>
      <c r="DU24" s="330">
        <f t="shared" si="86"/>
        <v>106200</v>
      </c>
      <c r="DV24" s="330">
        <f t="shared" si="86"/>
        <v>106200</v>
      </c>
      <c r="DW24" s="330">
        <f t="shared" si="86"/>
        <v>106200</v>
      </c>
      <c r="DX24" s="330">
        <f t="shared" si="86"/>
        <v>106200</v>
      </c>
      <c r="DY24" s="330">
        <f t="shared" si="86"/>
        <v>106200</v>
      </c>
      <c r="DZ24" s="330">
        <f t="shared" si="86"/>
        <v>107200</v>
      </c>
      <c r="EA24" s="330">
        <f t="shared" si="86"/>
        <v>107200</v>
      </c>
      <c r="EB24" s="330">
        <f t="shared" si="86"/>
        <v>105200</v>
      </c>
      <c r="EC24" s="330">
        <f t="shared" si="86"/>
        <v>105200</v>
      </c>
      <c r="ED24" s="330">
        <f t="shared" si="86"/>
        <v>105200</v>
      </c>
      <c r="EE24" s="330">
        <f>EE8+45000</f>
        <v>69000</v>
      </c>
      <c r="EF24" s="330">
        <f t="shared" ref="EF24:FH24" si="87">EF8+45000</f>
        <v>69000</v>
      </c>
      <c r="EG24" s="330">
        <f t="shared" si="87"/>
        <v>69000</v>
      </c>
      <c r="EH24" s="330">
        <f t="shared" si="87"/>
        <v>69000</v>
      </c>
      <c r="EI24" s="330">
        <f t="shared" si="87"/>
        <v>66000</v>
      </c>
      <c r="EJ24" s="330">
        <f t="shared" si="87"/>
        <v>66000</v>
      </c>
      <c r="EK24" s="330">
        <f t="shared" si="87"/>
        <v>66000</v>
      </c>
      <c r="EL24" s="330">
        <f t="shared" si="87"/>
        <v>66000</v>
      </c>
      <c r="EM24" s="330">
        <f t="shared" si="87"/>
        <v>66000</v>
      </c>
      <c r="EN24" s="330">
        <f t="shared" si="87"/>
        <v>66000</v>
      </c>
      <c r="EO24" s="330">
        <f t="shared" si="87"/>
        <v>66000</v>
      </c>
      <c r="EP24" s="330">
        <f t="shared" si="87"/>
        <v>64500</v>
      </c>
      <c r="EQ24" s="330">
        <f t="shared" si="87"/>
        <v>64500</v>
      </c>
      <c r="ER24" s="330">
        <f t="shared" si="87"/>
        <v>64500</v>
      </c>
      <c r="ES24" s="330">
        <f t="shared" si="87"/>
        <v>64500</v>
      </c>
      <c r="ET24" s="330">
        <f t="shared" si="87"/>
        <v>64500</v>
      </c>
      <c r="EU24" s="330">
        <f t="shared" si="87"/>
        <v>66000</v>
      </c>
      <c r="EV24" s="330">
        <f t="shared" si="87"/>
        <v>66000</v>
      </c>
      <c r="EW24" s="330">
        <f t="shared" si="87"/>
        <v>64500</v>
      </c>
      <c r="EX24" s="330">
        <f t="shared" si="87"/>
        <v>64500</v>
      </c>
      <c r="EY24" s="330">
        <f t="shared" si="87"/>
        <v>64500</v>
      </c>
      <c r="EZ24" s="330">
        <f t="shared" si="87"/>
        <v>64500</v>
      </c>
      <c r="FA24" s="330">
        <f t="shared" si="87"/>
        <v>64500</v>
      </c>
      <c r="FB24" s="330">
        <f t="shared" si="87"/>
        <v>66000</v>
      </c>
      <c r="FC24" s="330">
        <f t="shared" si="87"/>
        <v>66000</v>
      </c>
      <c r="FD24" s="330">
        <f t="shared" si="87"/>
        <v>64500</v>
      </c>
      <c r="FE24" s="330">
        <f t="shared" si="87"/>
        <v>64500</v>
      </c>
      <c r="FF24" s="330">
        <f t="shared" si="87"/>
        <v>64500</v>
      </c>
      <c r="FG24" s="330">
        <f t="shared" si="87"/>
        <v>64500</v>
      </c>
      <c r="FH24" s="330">
        <f t="shared" si="87"/>
        <v>67500</v>
      </c>
    </row>
    <row r="25" spans="1:164" s="72" customFormat="1" x14ac:dyDescent="0.2">
      <c r="A25" s="74" t="s">
        <v>125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row>
    <row r="26" spans="1:164" s="72" customFormat="1" x14ac:dyDescent="0.2">
      <c r="A26" s="73" t="s">
        <v>115</v>
      </c>
      <c r="B26" s="330">
        <f t="shared" ref="B26:AO26" si="88">B8+75000</f>
        <v>97600</v>
      </c>
      <c r="C26" s="330">
        <f t="shared" si="88"/>
        <v>97600</v>
      </c>
      <c r="D26" s="330">
        <f t="shared" si="88"/>
        <v>101100</v>
      </c>
      <c r="E26" s="330">
        <f t="shared" si="88"/>
        <v>101100</v>
      </c>
      <c r="F26" s="330">
        <f t="shared" si="88"/>
        <v>94600</v>
      </c>
      <c r="G26" s="330">
        <f t="shared" si="88"/>
        <v>94600</v>
      </c>
      <c r="H26" s="330">
        <f t="shared" si="88"/>
        <v>94600</v>
      </c>
      <c r="I26" s="330">
        <f t="shared" si="88"/>
        <v>94600</v>
      </c>
      <c r="J26" s="330">
        <f t="shared" si="88"/>
        <v>94600</v>
      </c>
      <c r="K26" s="330">
        <f t="shared" si="88"/>
        <v>99100</v>
      </c>
      <c r="L26" s="330">
        <f t="shared" si="88"/>
        <v>99100</v>
      </c>
      <c r="M26" s="330">
        <f t="shared" si="88"/>
        <v>94600</v>
      </c>
      <c r="N26" s="330">
        <f t="shared" si="88"/>
        <v>94600</v>
      </c>
      <c r="O26" s="330">
        <f t="shared" si="88"/>
        <v>94600</v>
      </c>
      <c r="P26" s="330">
        <f t="shared" si="88"/>
        <v>94600</v>
      </c>
      <c r="Q26" s="330">
        <f t="shared" si="88"/>
        <v>94600</v>
      </c>
      <c r="R26" s="330">
        <f t="shared" si="88"/>
        <v>97600</v>
      </c>
      <c r="S26" s="330">
        <f t="shared" si="88"/>
        <v>97600</v>
      </c>
      <c r="T26" s="330">
        <f t="shared" si="88"/>
        <v>96100</v>
      </c>
      <c r="U26" s="330">
        <f t="shared" si="88"/>
        <v>96100</v>
      </c>
      <c r="V26" s="330">
        <f t="shared" si="88"/>
        <v>96100</v>
      </c>
      <c r="W26" s="330">
        <f t="shared" si="88"/>
        <v>96100</v>
      </c>
      <c r="X26" s="330">
        <f t="shared" si="88"/>
        <v>97600</v>
      </c>
      <c r="Y26" s="330">
        <f t="shared" si="88"/>
        <v>97600</v>
      </c>
      <c r="Z26" s="330">
        <f t="shared" si="88"/>
        <v>97600</v>
      </c>
      <c r="AA26" s="330">
        <f t="shared" si="88"/>
        <v>96100</v>
      </c>
      <c r="AB26" s="330">
        <f t="shared" si="88"/>
        <v>96100</v>
      </c>
      <c r="AC26" s="330">
        <f t="shared" si="88"/>
        <v>97600</v>
      </c>
      <c r="AD26" s="330">
        <f t="shared" si="88"/>
        <v>97600</v>
      </c>
      <c r="AE26" s="330">
        <f t="shared" si="88"/>
        <v>97600</v>
      </c>
      <c r="AF26" s="330">
        <f t="shared" si="88"/>
        <v>101600</v>
      </c>
      <c r="AG26" s="330">
        <f t="shared" si="88"/>
        <v>101600</v>
      </c>
      <c r="AH26" s="330">
        <f t="shared" si="88"/>
        <v>99100</v>
      </c>
      <c r="AI26" s="330">
        <f t="shared" si="88"/>
        <v>101100</v>
      </c>
      <c r="AJ26" s="330">
        <f t="shared" si="88"/>
        <v>101100</v>
      </c>
      <c r="AK26" s="330">
        <f t="shared" si="88"/>
        <v>107600</v>
      </c>
      <c r="AL26" s="330">
        <f t="shared" si="88"/>
        <v>113600</v>
      </c>
      <c r="AM26" s="330">
        <f t="shared" si="88"/>
        <v>113600</v>
      </c>
      <c r="AN26" s="330">
        <f t="shared" si="88"/>
        <v>116600</v>
      </c>
      <c r="AO26" s="330">
        <f t="shared" si="88"/>
        <v>113600</v>
      </c>
      <c r="AP26" s="330">
        <f>AP8+165000</f>
        <v>233500</v>
      </c>
      <c r="AQ26" s="330">
        <f t="shared" ref="AQ26:BA26" si="89">AQ8+165000</f>
        <v>273500</v>
      </c>
      <c r="AR26" s="330">
        <f t="shared" si="89"/>
        <v>298500</v>
      </c>
      <c r="AS26" s="330">
        <f t="shared" si="89"/>
        <v>298500</v>
      </c>
      <c r="AT26" s="330">
        <f t="shared" si="89"/>
        <v>283500</v>
      </c>
      <c r="AU26" s="330">
        <f t="shared" si="89"/>
        <v>283500</v>
      </c>
      <c r="AV26" s="330">
        <f t="shared" si="89"/>
        <v>283500</v>
      </c>
      <c r="AW26" s="330">
        <f t="shared" si="89"/>
        <v>283500</v>
      </c>
      <c r="AX26" s="330">
        <f t="shared" si="89"/>
        <v>283500</v>
      </c>
      <c r="AY26" s="330">
        <f t="shared" si="89"/>
        <v>258500</v>
      </c>
      <c r="AZ26" s="330">
        <f t="shared" si="89"/>
        <v>248500</v>
      </c>
      <c r="BA26" s="330">
        <f t="shared" si="89"/>
        <v>248500</v>
      </c>
      <c r="BB26" s="330">
        <f>BB8+105000</f>
        <v>165200</v>
      </c>
      <c r="BC26" s="330">
        <f t="shared" ref="BC26:BW26" si="90">BC8+105000</f>
        <v>141200</v>
      </c>
      <c r="BD26" s="330">
        <f t="shared" si="90"/>
        <v>141200</v>
      </c>
      <c r="BE26" s="330">
        <f t="shared" si="90"/>
        <v>141200</v>
      </c>
      <c r="BF26" s="330">
        <f t="shared" si="90"/>
        <v>141200</v>
      </c>
      <c r="BG26" s="330">
        <f t="shared" si="90"/>
        <v>141200</v>
      </c>
      <c r="BH26" s="330">
        <f t="shared" si="90"/>
        <v>138200</v>
      </c>
      <c r="BI26" s="330">
        <f t="shared" si="90"/>
        <v>138200</v>
      </c>
      <c r="BJ26" s="330">
        <f t="shared" si="90"/>
        <v>138200</v>
      </c>
      <c r="BK26" s="330">
        <f t="shared" si="90"/>
        <v>141200</v>
      </c>
      <c r="BL26" s="330">
        <f t="shared" si="90"/>
        <v>141200</v>
      </c>
      <c r="BM26" s="330">
        <f t="shared" si="90"/>
        <v>141200</v>
      </c>
      <c r="BN26" s="330">
        <f t="shared" si="90"/>
        <v>141200</v>
      </c>
      <c r="BO26" s="330">
        <f t="shared" si="90"/>
        <v>141200</v>
      </c>
      <c r="BP26" s="330">
        <f t="shared" si="90"/>
        <v>141200</v>
      </c>
      <c r="BQ26" s="330">
        <f t="shared" si="90"/>
        <v>141200</v>
      </c>
      <c r="BR26" s="330">
        <f t="shared" si="90"/>
        <v>141200</v>
      </c>
      <c r="BS26" s="330">
        <f t="shared" si="90"/>
        <v>141200</v>
      </c>
      <c r="BT26" s="330">
        <f t="shared" si="90"/>
        <v>147200</v>
      </c>
      <c r="BU26" s="330">
        <f t="shared" si="90"/>
        <v>147200</v>
      </c>
      <c r="BV26" s="330">
        <f t="shared" si="90"/>
        <v>147200</v>
      </c>
      <c r="BW26" s="330">
        <f t="shared" si="90"/>
        <v>147200</v>
      </c>
      <c r="BX26" s="330">
        <f>BX8+130000</f>
        <v>174200</v>
      </c>
      <c r="BY26" s="330">
        <f t="shared" ref="BY26:CY26" si="91">BY8+130000</f>
        <v>174200</v>
      </c>
      <c r="BZ26" s="330">
        <f t="shared" si="91"/>
        <v>174200</v>
      </c>
      <c r="CA26" s="330">
        <f t="shared" si="91"/>
        <v>174200</v>
      </c>
      <c r="CB26" s="330">
        <f t="shared" si="91"/>
        <v>174200</v>
      </c>
      <c r="CC26" s="330">
        <f t="shared" si="91"/>
        <v>174200</v>
      </c>
      <c r="CD26" s="330">
        <f t="shared" si="91"/>
        <v>174200</v>
      </c>
      <c r="CE26" s="330">
        <f t="shared" si="91"/>
        <v>174200</v>
      </c>
      <c r="CF26" s="330">
        <f t="shared" si="91"/>
        <v>174200</v>
      </c>
      <c r="CG26" s="330">
        <f t="shared" si="91"/>
        <v>174200</v>
      </c>
      <c r="CH26" s="330">
        <f t="shared" si="91"/>
        <v>170200</v>
      </c>
      <c r="CI26" s="330">
        <f t="shared" si="91"/>
        <v>170200</v>
      </c>
      <c r="CJ26" s="330">
        <f t="shared" si="91"/>
        <v>170200</v>
      </c>
      <c r="CK26" s="330">
        <f t="shared" si="91"/>
        <v>170200</v>
      </c>
      <c r="CL26" s="330">
        <f t="shared" si="91"/>
        <v>170200</v>
      </c>
      <c r="CM26" s="330">
        <f t="shared" si="91"/>
        <v>170200</v>
      </c>
      <c r="CN26" s="330">
        <f t="shared" si="91"/>
        <v>170200</v>
      </c>
      <c r="CO26" s="330">
        <f t="shared" si="91"/>
        <v>170200</v>
      </c>
      <c r="CP26" s="330">
        <f t="shared" si="91"/>
        <v>170200</v>
      </c>
      <c r="CQ26" s="330">
        <f t="shared" si="91"/>
        <v>195200</v>
      </c>
      <c r="CR26" s="330">
        <f t="shared" si="91"/>
        <v>202200</v>
      </c>
      <c r="CS26" s="330">
        <f t="shared" si="91"/>
        <v>209200</v>
      </c>
      <c r="CT26" s="330">
        <f t="shared" si="91"/>
        <v>195200</v>
      </c>
      <c r="CU26" s="330">
        <f t="shared" si="91"/>
        <v>195200</v>
      </c>
      <c r="CV26" s="330">
        <f t="shared" si="91"/>
        <v>184200</v>
      </c>
      <c r="CW26" s="330">
        <f t="shared" si="91"/>
        <v>184200</v>
      </c>
      <c r="CX26" s="330">
        <f t="shared" si="91"/>
        <v>184200</v>
      </c>
      <c r="CY26" s="330">
        <f t="shared" si="91"/>
        <v>176200</v>
      </c>
      <c r="CZ26" s="330">
        <f>CZ8+105000</f>
        <v>150200</v>
      </c>
      <c r="DA26" s="330">
        <f>DA8+105000</f>
        <v>136700</v>
      </c>
      <c r="DB26" s="330">
        <f t="shared" ref="DB26:DH26" si="92">DB8+105000</f>
        <v>136700</v>
      </c>
      <c r="DC26" s="330">
        <f t="shared" si="92"/>
        <v>136700</v>
      </c>
      <c r="DD26" s="330">
        <f t="shared" si="92"/>
        <v>136700</v>
      </c>
      <c r="DE26" s="330">
        <f t="shared" si="92"/>
        <v>138200</v>
      </c>
      <c r="DF26" s="330">
        <f t="shared" si="92"/>
        <v>138200</v>
      </c>
      <c r="DG26" s="330">
        <f t="shared" si="92"/>
        <v>138200</v>
      </c>
      <c r="DH26" s="330">
        <f t="shared" si="92"/>
        <v>136700</v>
      </c>
      <c r="DI26" s="330">
        <f t="shared" ref="DI26:ED26" si="93">DI8+105000</f>
        <v>136700</v>
      </c>
      <c r="DJ26" s="330">
        <f t="shared" si="93"/>
        <v>136700</v>
      </c>
      <c r="DK26" s="330">
        <f t="shared" si="93"/>
        <v>136700</v>
      </c>
      <c r="DL26" s="330">
        <f t="shared" si="93"/>
        <v>136700</v>
      </c>
      <c r="DM26" s="330">
        <f t="shared" si="93"/>
        <v>136700</v>
      </c>
      <c r="DN26" s="330">
        <f t="shared" si="93"/>
        <v>135200</v>
      </c>
      <c r="DO26" s="330">
        <f t="shared" si="93"/>
        <v>135200</v>
      </c>
      <c r="DP26" s="330">
        <f t="shared" si="93"/>
        <v>135200</v>
      </c>
      <c r="DQ26" s="330">
        <f t="shared" si="93"/>
        <v>135200</v>
      </c>
      <c r="DR26" s="330">
        <f t="shared" si="93"/>
        <v>135200</v>
      </c>
      <c r="DS26" s="330">
        <f t="shared" si="93"/>
        <v>135200</v>
      </c>
      <c r="DT26" s="330">
        <f t="shared" si="93"/>
        <v>135200</v>
      </c>
      <c r="DU26" s="330">
        <f t="shared" si="93"/>
        <v>131200</v>
      </c>
      <c r="DV26" s="330">
        <f t="shared" si="93"/>
        <v>131200</v>
      </c>
      <c r="DW26" s="330">
        <f t="shared" si="93"/>
        <v>131200</v>
      </c>
      <c r="DX26" s="330">
        <f t="shared" si="93"/>
        <v>131200</v>
      </c>
      <c r="DY26" s="330">
        <f t="shared" si="93"/>
        <v>131200</v>
      </c>
      <c r="DZ26" s="330">
        <f t="shared" si="93"/>
        <v>132200</v>
      </c>
      <c r="EA26" s="330">
        <f t="shared" si="93"/>
        <v>132200</v>
      </c>
      <c r="EB26" s="330">
        <f t="shared" si="93"/>
        <v>130200</v>
      </c>
      <c r="EC26" s="330">
        <f t="shared" si="93"/>
        <v>130200</v>
      </c>
      <c r="ED26" s="330">
        <f t="shared" si="93"/>
        <v>130200</v>
      </c>
      <c r="EE26" s="330">
        <f>EE8+75000</f>
        <v>99000</v>
      </c>
      <c r="EF26" s="330">
        <f t="shared" ref="EF26:FH26" si="94">EF8+75000</f>
        <v>99000</v>
      </c>
      <c r="EG26" s="330">
        <f t="shared" si="94"/>
        <v>99000</v>
      </c>
      <c r="EH26" s="330">
        <f t="shared" si="94"/>
        <v>99000</v>
      </c>
      <c r="EI26" s="330">
        <f t="shared" si="94"/>
        <v>96000</v>
      </c>
      <c r="EJ26" s="330">
        <f t="shared" si="94"/>
        <v>96000</v>
      </c>
      <c r="EK26" s="330">
        <f t="shared" si="94"/>
        <v>96000</v>
      </c>
      <c r="EL26" s="330">
        <f t="shared" si="94"/>
        <v>96000</v>
      </c>
      <c r="EM26" s="330">
        <f t="shared" si="94"/>
        <v>96000</v>
      </c>
      <c r="EN26" s="330">
        <f t="shared" si="94"/>
        <v>96000</v>
      </c>
      <c r="EO26" s="330">
        <f t="shared" si="94"/>
        <v>96000</v>
      </c>
      <c r="EP26" s="330">
        <f t="shared" si="94"/>
        <v>94500</v>
      </c>
      <c r="EQ26" s="330">
        <f t="shared" si="94"/>
        <v>94500</v>
      </c>
      <c r="ER26" s="330">
        <f t="shared" si="94"/>
        <v>94500</v>
      </c>
      <c r="ES26" s="330">
        <f t="shared" si="94"/>
        <v>94500</v>
      </c>
      <c r="ET26" s="330">
        <f t="shared" si="94"/>
        <v>94500</v>
      </c>
      <c r="EU26" s="330">
        <f t="shared" si="94"/>
        <v>96000</v>
      </c>
      <c r="EV26" s="330">
        <f t="shared" si="94"/>
        <v>96000</v>
      </c>
      <c r="EW26" s="330">
        <f t="shared" si="94"/>
        <v>94500</v>
      </c>
      <c r="EX26" s="330">
        <f t="shared" si="94"/>
        <v>94500</v>
      </c>
      <c r="EY26" s="330">
        <f t="shared" si="94"/>
        <v>94500</v>
      </c>
      <c r="EZ26" s="330">
        <f t="shared" si="94"/>
        <v>94500</v>
      </c>
      <c r="FA26" s="330">
        <f t="shared" si="94"/>
        <v>94500</v>
      </c>
      <c r="FB26" s="330">
        <f t="shared" si="94"/>
        <v>96000</v>
      </c>
      <c r="FC26" s="330">
        <f t="shared" si="94"/>
        <v>96000</v>
      </c>
      <c r="FD26" s="330">
        <f t="shared" si="94"/>
        <v>94500</v>
      </c>
      <c r="FE26" s="330">
        <f t="shared" si="94"/>
        <v>94500</v>
      </c>
      <c r="FF26" s="330">
        <f t="shared" si="94"/>
        <v>94500</v>
      </c>
      <c r="FG26" s="330">
        <f t="shared" si="94"/>
        <v>94500</v>
      </c>
      <c r="FH26" s="330">
        <f t="shared" si="94"/>
        <v>97500</v>
      </c>
    </row>
    <row r="27" spans="1:164" s="72" customFormat="1" x14ac:dyDescent="0.2">
      <c r="A27" s="71" t="s">
        <v>126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row>
    <row r="28" spans="1:164" s="72" customFormat="1" x14ac:dyDescent="0.2">
      <c r="A28" s="73" t="s">
        <v>115</v>
      </c>
      <c r="B28" s="330">
        <f t="shared" ref="B28:AO28" si="95">B8+95000</f>
        <v>117600</v>
      </c>
      <c r="C28" s="330">
        <f t="shared" si="95"/>
        <v>117600</v>
      </c>
      <c r="D28" s="330">
        <f t="shared" si="95"/>
        <v>121100</v>
      </c>
      <c r="E28" s="330">
        <f t="shared" si="95"/>
        <v>121100</v>
      </c>
      <c r="F28" s="330">
        <f t="shared" si="95"/>
        <v>114600</v>
      </c>
      <c r="G28" s="330">
        <f t="shared" si="95"/>
        <v>114600</v>
      </c>
      <c r="H28" s="330">
        <f t="shared" si="95"/>
        <v>114600</v>
      </c>
      <c r="I28" s="330">
        <f t="shared" si="95"/>
        <v>114600</v>
      </c>
      <c r="J28" s="330">
        <f t="shared" si="95"/>
        <v>114600</v>
      </c>
      <c r="K28" s="330">
        <f t="shared" si="95"/>
        <v>119100</v>
      </c>
      <c r="L28" s="330">
        <f t="shared" si="95"/>
        <v>119100</v>
      </c>
      <c r="M28" s="330">
        <f t="shared" si="95"/>
        <v>114600</v>
      </c>
      <c r="N28" s="330">
        <f t="shared" si="95"/>
        <v>114600</v>
      </c>
      <c r="O28" s="330">
        <f t="shared" si="95"/>
        <v>114600</v>
      </c>
      <c r="P28" s="330">
        <f t="shared" si="95"/>
        <v>114600</v>
      </c>
      <c r="Q28" s="330">
        <f t="shared" si="95"/>
        <v>114600</v>
      </c>
      <c r="R28" s="330">
        <f t="shared" si="95"/>
        <v>117600</v>
      </c>
      <c r="S28" s="330">
        <f t="shared" si="95"/>
        <v>117600</v>
      </c>
      <c r="T28" s="330">
        <f t="shared" si="95"/>
        <v>116100</v>
      </c>
      <c r="U28" s="330">
        <f t="shared" si="95"/>
        <v>116100</v>
      </c>
      <c r="V28" s="330">
        <f t="shared" si="95"/>
        <v>116100</v>
      </c>
      <c r="W28" s="330">
        <f t="shared" si="95"/>
        <v>116100</v>
      </c>
      <c r="X28" s="330">
        <f t="shared" si="95"/>
        <v>117600</v>
      </c>
      <c r="Y28" s="330">
        <f t="shared" si="95"/>
        <v>117600</v>
      </c>
      <c r="Z28" s="330">
        <f t="shared" si="95"/>
        <v>117600</v>
      </c>
      <c r="AA28" s="330">
        <f t="shared" si="95"/>
        <v>116100</v>
      </c>
      <c r="AB28" s="330">
        <f t="shared" si="95"/>
        <v>116100</v>
      </c>
      <c r="AC28" s="330">
        <f t="shared" si="95"/>
        <v>117600</v>
      </c>
      <c r="AD28" s="330">
        <f t="shared" si="95"/>
        <v>117600</v>
      </c>
      <c r="AE28" s="330">
        <f t="shared" si="95"/>
        <v>117600</v>
      </c>
      <c r="AF28" s="330">
        <f t="shared" si="95"/>
        <v>121600</v>
      </c>
      <c r="AG28" s="330">
        <f t="shared" si="95"/>
        <v>121600</v>
      </c>
      <c r="AH28" s="330">
        <f t="shared" si="95"/>
        <v>119100</v>
      </c>
      <c r="AI28" s="330">
        <f t="shared" si="95"/>
        <v>121100</v>
      </c>
      <c r="AJ28" s="330">
        <f t="shared" si="95"/>
        <v>121100</v>
      </c>
      <c r="AK28" s="330">
        <f t="shared" si="95"/>
        <v>127600</v>
      </c>
      <c r="AL28" s="330">
        <f t="shared" si="95"/>
        <v>133600</v>
      </c>
      <c r="AM28" s="330">
        <f t="shared" si="95"/>
        <v>133600</v>
      </c>
      <c r="AN28" s="330">
        <f t="shared" si="95"/>
        <v>136600</v>
      </c>
      <c r="AO28" s="330">
        <f t="shared" si="95"/>
        <v>133600</v>
      </c>
      <c r="AP28" s="330">
        <f>AP8+230000</f>
        <v>298500</v>
      </c>
      <c r="AQ28" s="330">
        <f t="shared" ref="AQ28:BA28" si="96">AQ8+230000</f>
        <v>338500</v>
      </c>
      <c r="AR28" s="330">
        <f t="shared" si="96"/>
        <v>363500</v>
      </c>
      <c r="AS28" s="330">
        <f t="shared" si="96"/>
        <v>363500</v>
      </c>
      <c r="AT28" s="330">
        <f t="shared" si="96"/>
        <v>348500</v>
      </c>
      <c r="AU28" s="330">
        <f t="shared" si="96"/>
        <v>348500</v>
      </c>
      <c r="AV28" s="330">
        <f t="shared" si="96"/>
        <v>348500</v>
      </c>
      <c r="AW28" s="330">
        <f t="shared" si="96"/>
        <v>348500</v>
      </c>
      <c r="AX28" s="330">
        <f t="shared" si="96"/>
        <v>348500</v>
      </c>
      <c r="AY28" s="330">
        <f t="shared" si="96"/>
        <v>323500</v>
      </c>
      <c r="AZ28" s="330">
        <f t="shared" si="96"/>
        <v>313500</v>
      </c>
      <c r="BA28" s="330">
        <f t="shared" si="96"/>
        <v>313500</v>
      </c>
      <c r="BB28" s="330">
        <f>BB8+120000</f>
        <v>180200</v>
      </c>
      <c r="BC28" s="330">
        <f t="shared" ref="BC28:BW28" si="97">BC8+120000</f>
        <v>156200</v>
      </c>
      <c r="BD28" s="330">
        <f t="shared" si="97"/>
        <v>156200</v>
      </c>
      <c r="BE28" s="330">
        <f t="shared" si="97"/>
        <v>156200</v>
      </c>
      <c r="BF28" s="330">
        <f t="shared" si="97"/>
        <v>156200</v>
      </c>
      <c r="BG28" s="330">
        <f t="shared" si="97"/>
        <v>156200</v>
      </c>
      <c r="BH28" s="330">
        <f t="shared" si="97"/>
        <v>153200</v>
      </c>
      <c r="BI28" s="330">
        <f t="shared" si="97"/>
        <v>153200</v>
      </c>
      <c r="BJ28" s="330">
        <f t="shared" si="97"/>
        <v>153200</v>
      </c>
      <c r="BK28" s="330">
        <f t="shared" si="97"/>
        <v>156200</v>
      </c>
      <c r="BL28" s="330">
        <f t="shared" si="97"/>
        <v>156200</v>
      </c>
      <c r="BM28" s="330">
        <f t="shared" si="97"/>
        <v>156200</v>
      </c>
      <c r="BN28" s="330">
        <f t="shared" si="97"/>
        <v>156200</v>
      </c>
      <c r="BO28" s="330">
        <f t="shared" si="97"/>
        <v>156200</v>
      </c>
      <c r="BP28" s="330">
        <f t="shared" si="97"/>
        <v>156200</v>
      </c>
      <c r="BQ28" s="330">
        <f t="shared" si="97"/>
        <v>156200</v>
      </c>
      <c r="BR28" s="330">
        <f t="shared" si="97"/>
        <v>156200</v>
      </c>
      <c r="BS28" s="330">
        <f t="shared" si="97"/>
        <v>156200</v>
      </c>
      <c r="BT28" s="330">
        <f t="shared" si="97"/>
        <v>162200</v>
      </c>
      <c r="BU28" s="330">
        <f t="shared" si="97"/>
        <v>162200</v>
      </c>
      <c r="BV28" s="330">
        <f t="shared" si="97"/>
        <v>162200</v>
      </c>
      <c r="BW28" s="330">
        <f t="shared" si="97"/>
        <v>162200</v>
      </c>
      <c r="BX28" s="330">
        <f>BX8+150000</f>
        <v>194200</v>
      </c>
      <c r="BY28" s="330">
        <f t="shared" ref="BY28:CY28" si="98">BY8+150000</f>
        <v>194200</v>
      </c>
      <c r="BZ28" s="330">
        <f t="shared" si="98"/>
        <v>194200</v>
      </c>
      <c r="CA28" s="330">
        <f t="shared" si="98"/>
        <v>194200</v>
      </c>
      <c r="CB28" s="330">
        <f t="shared" si="98"/>
        <v>194200</v>
      </c>
      <c r="CC28" s="330">
        <f t="shared" si="98"/>
        <v>194200</v>
      </c>
      <c r="CD28" s="330">
        <f t="shared" si="98"/>
        <v>194200</v>
      </c>
      <c r="CE28" s="330">
        <f t="shared" si="98"/>
        <v>194200</v>
      </c>
      <c r="CF28" s="330">
        <f t="shared" si="98"/>
        <v>194200</v>
      </c>
      <c r="CG28" s="330">
        <f t="shared" si="98"/>
        <v>194200</v>
      </c>
      <c r="CH28" s="330">
        <f t="shared" si="98"/>
        <v>190200</v>
      </c>
      <c r="CI28" s="330">
        <f t="shared" si="98"/>
        <v>190200</v>
      </c>
      <c r="CJ28" s="330">
        <f t="shared" si="98"/>
        <v>190200</v>
      </c>
      <c r="CK28" s="330">
        <f t="shared" si="98"/>
        <v>190200</v>
      </c>
      <c r="CL28" s="330">
        <f t="shared" si="98"/>
        <v>190200</v>
      </c>
      <c r="CM28" s="330">
        <f t="shared" si="98"/>
        <v>190200</v>
      </c>
      <c r="CN28" s="330">
        <f t="shared" si="98"/>
        <v>190200</v>
      </c>
      <c r="CO28" s="330">
        <f t="shared" si="98"/>
        <v>190200</v>
      </c>
      <c r="CP28" s="330">
        <f t="shared" si="98"/>
        <v>190200</v>
      </c>
      <c r="CQ28" s="330">
        <f t="shared" si="98"/>
        <v>215200</v>
      </c>
      <c r="CR28" s="330">
        <f t="shared" si="98"/>
        <v>222200</v>
      </c>
      <c r="CS28" s="330">
        <f t="shared" si="98"/>
        <v>229200</v>
      </c>
      <c r="CT28" s="330">
        <f t="shared" si="98"/>
        <v>215200</v>
      </c>
      <c r="CU28" s="330">
        <f t="shared" si="98"/>
        <v>215200</v>
      </c>
      <c r="CV28" s="330">
        <f t="shared" si="98"/>
        <v>204200</v>
      </c>
      <c r="CW28" s="330">
        <f t="shared" si="98"/>
        <v>204200</v>
      </c>
      <c r="CX28" s="330">
        <f t="shared" si="98"/>
        <v>204200</v>
      </c>
      <c r="CY28" s="330">
        <f t="shared" si="98"/>
        <v>196200</v>
      </c>
      <c r="CZ28" s="330">
        <f>CZ8+120000</f>
        <v>165200</v>
      </c>
      <c r="DA28" s="330">
        <f>DA8+120000</f>
        <v>151700</v>
      </c>
      <c r="DB28" s="330">
        <f t="shared" ref="DB28:DH28" si="99">DB8+120000</f>
        <v>151700</v>
      </c>
      <c r="DC28" s="330">
        <f t="shared" si="99"/>
        <v>151700</v>
      </c>
      <c r="DD28" s="330">
        <f t="shared" si="99"/>
        <v>151700</v>
      </c>
      <c r="DE28" s="330">
        <f t="shared" si="99"/>
        <v>153200</v>
      </c>
      <c r="DF28" s="330">
        <f t="shared" si="99"/>
        <v>153200</v>
      </c>
      <c r="DG28" s="330">
        <f t="shared" si="99"/>
        <v>153200</v>
      </c>
      <c r="DH28" s="330">
        <f t="shared" si="99"/>
        <v>151700</v>
      </c>
      <c r="DI28" s="330">
        <f t="shared" ref="DI28:ED28" si="100">DI8+120000</f>
        <v>151700</v>
      </c>
      <c r="DJ28" s="330">
        <f t="shared" si="100"/>
        <v>151700</v>
      </c>
      <c r="DK28" s="330">
        <f t="shared" si="100"/>
        <v>151700</v>
      </c>
      <c r="DL28" s="330">
        <f t="shared" si="100"/>
        <v>151700</v>
      </c>
      <c r="DM28" s="330">
        <f t="shared" si="100"/>
        <v>151700</v>
      </c>
      <c r="DN28" s="330">
        <f t="shared" si="100"/>
        <v>150200</v>
      </c>
      <c r="DO28" s="330">
        <f t="shared" si="100"/>
        <v>150200</v>
      </c>
      <c r="DP28" s="330">
        <f t="shared" si="100"/>
        <v>150200</v>
      </c>
      <c r="DQ28" s="330">
        <f t="shared" si="100"/>
        <v>150200</v>
      </c>
      <c r="DR28" s="330">
        <f t="shared" si="100"/>
        <v>150200</v>
      </c>
      <c r="DS28" s="330">
        <f t="shared" si="100"/>
        <v>150200</v>
      </c>
      <c r="DT28" s="330">
        <f t="shared" si="100"/>
        <v>150200</v>
      </c>
      <c r="DU28" s="330">
        <f t="shared" si="100"/>
        <v>146200</v>
      </c>
      <c r="DV28" s="330">
        <f t="shared" si="100"/>
        <v>146200</v>
      </c>
      <c r="DW28" s="330">
        <f t="shared" si="100"/>
        <v>146200</v>
      </c>
      <c r="DX28" s="330">
        <f t="shared" si="100"/>
        <v>146200</v>
      </c>
      <c r="DY28" s="330">
        <f t="shared" si="100"/>
        <v>146200</v>
      </c>
      <c r="DZ28" s="330">
        <f t="shared" si="100"/>
        <v>147200</v>
      </c>
      <c r="EA28" s="330">
        <f t="shared" si="100"/>
        <v>147200</v>
      </c>
      <c r="EB28" s="330">
        <f t="shared" si="100"/>
        <v>145200</v>
      </c>
      <c r="EC28" s="330">
        <f t="shared" si="100"/>
        <v>145200</v>
      </c>
      <c r="ED28" s="330">
        <f t="shared" si="100"/>
        <v>145200</v>
      </c>
      <c r="EE28" s="330">
        <f>EE8+95000</f>
        <v>119000</v>
      </c>
      <c r="EF28" s="330">
        <f t="shared" ref="EF28:FH28" si="101">EF8+95000</f>
        <v>119000</v>
      </c>
      <c r="EG28" s="330">
        <f t="shared" si="101"/>
        <v>119000</v>
      </c>
      <c r="EH28" s="330">
        <f t="shared" si="101"/>
        <v>119000</v>
      </c>
      <c r="EI28" s="330">
        <f t="shared" si="101"/>
        <v>116000</v>
      </c>
      <c r="EJ28" s="330">
        <f t="shared" si="101"/>
        <v>116000</v>
      </c>
      <c r="EK28" s="330">
        <f t="shared" si="101"/>
        <v>116000</v>
      </c>
      <c r="EL28" s="330">
        <f t="shared" si="101"/>
        <v>116000</v>
      </c>
      <c r="EM28" s="330">
        <f t="shared" si="101"/>
        <v>116000</v>
      </c>
      <c r="EN28" s="330">
        <f t="shared" si="101"/>
        <v>116000</v>
      </c>
      <c r="EO28" s="330">
        <f t="shared" si="101"/>
        <v>116000</v>
      </c>
      <c r="EP28" s="330">
        <f t="shared" si="101"/>
        <v>114500</v>
      </c>
      <c r="EQ28" s="330">
        <f t="shared" si="101"/>
        <v>114500</v>
      </c>
      <c r="ER28" s="330">
        <f t="shared" si="101"/>
        <v>114500</v>
      </c>
      <c r="ES28" s="330">
        <f t="shared" si="101"/>
        <v>114500</v>
      </c>
      <c r="ET28" s="330">
        <f t="shared" si="101"/>
        <v>114500</v>
      </c>
      <c r="EU28" s="330">
        <f t="shared" si="101"/>
        <v>116000</v>
      </c>
      <c r="EV28" s="330">
        <f t="shared" si="101"/>
        <v>116000</v>
      </c>
      <c r="EW28" s="330">
        <f t="shared" si="101"/>
        <v>114500</v>
      </c>
      <c r="EX28" s="330">
        <f t="shared" si="101"/>
        <v>114500</v>
      </c>
      <c r="EY28" s="330">
        <f t="shared" si="101"/>
        <v>114500</v>
      </c>
      <c r="EZ28" s="330">
        <f t="shared" si="101"/>
        <v>114500</v>
      </c>
      <c r="FA28" s="330">
        <f t="shared" si="101"/>
        <v>114500</v>
      </c>
      <c r="FB28" s="330">
        <f t="shared" si="101"/>
        <v>116000</v>
      </c>
      <c r="FC28" s="330">
        <f t="shared" si="101"/>
        <v>116000</v>
      </c>
      <c r="FD28" s="330">
        <f t="shared" si="101"/>
        <v>114500</v>
      </c>
      <c r="FE28" s="330">
        <f t="shared" si="101"/>
        <v>114500</v>
      </c>
      <c r="FF28" s="330">
        <f t="shared" si="101"/>
        <v>114500</v>
      </c>
      <c r="FG28" s="330">
        <f t="shared" si="101"/>
        <v>114500</v>
      </c>
      <c r="FH28" s="330">
        <f t="shared" si="101"/>
        <v>117500</v>
      </c>
    </row>
    <row r="29" spans="1:164" x14ac:dyDescent="0.2">
      <c r="A29" s="234" t="s">
        <v>277</v>
      </c>
    </row>
    <row r="31" spans="1:164" x14ac:dyDescent="0.2">
      <c r="A31" s="75"/>
    </row>
    <row r="32" spans="1:164" x14ac:dyDescent="0.2">
      <c r="A32" s="76"/>
    </row>
    <row r="33" spans="1:7" x14ac:dyDescent="0.2">
      <c r="A33" s="142" t="s">
        <v>130</v>
      </c>
    </row>
    <row r="34" spans="1:7" ht="11.45" customHeight="1" x14ac:dyDescent="0.2">
      <c r="A34" s="378" t="s">
        <v>420</v>
      </c>
    </row>
    <row r="35" spans="1:7" ht="11.45" customHeight="1" x14ac:dyDescent="0.2">
      <c r="A35" s="378"/>
    </row>
    <row r="36" spans="1:7" s="82" customFormat="1" ht="11.45" customHeight="1" x14ac:dyDescent="0.2">
      <c r="A36" s="378"/>
    </row>
    <row r="37" spans="1:7" ht="140.65" customHeight="1" x14ac:dyDescent="0.2">
      <c r="A37" s="378"/>
    </row>
    <row r="38" spans="1:7" s="309" customFormat="1" ht="15" x14ac:dyDescent="0.25">
      <c r="A38" s="10" t="s">
        <v>182</v>
      </c>
      <c r="B38" s="373"/>
      <c r="C38" s="373"/>
      <c r="D38" s="373"/>
      <c r="E38" s="373"/>
      <c r="F38" s="373"/>
      <c r="G38" s="373"/>
    </row>
    <row r="39" spans="1:7" s="309" customFormat="1" ht="36.75" x14ac:dyDescent="0.25">
      <c r="A39" s="192" t="s">
        <v>421</v>
      </c>
      <c r="B39" s="373"/>
      <c r="C39" s="373"/>
      <c r="D39" s="373"/>
      <c r="E39" s="373"/>
      <c r="F39" s="373"/>
      <c r="G39" s="373"/>
    </row>
    <row r="40" spans="1:7" x14ac:dyDescent="0.2">
      <c r="A40" s="77"/>
    </row>
    <row r="41" spans="1:7" ht="12.75" thickBot="1" x14ac:dyDescent="0.25">
      <c r="A41" s="143" t="s">
        <v>131</v>
      </c>
    </row>
    <row r="42" spans="1:7" ht="96.75" thickBot="1" x14ac:dyDescent="0.25">
      <c r="A42" s="233" t="s">
        <v>422</v>
      </c>
    </row>
    <row r="43" spans="1:7" x14ac:dyDescent="0.2">
      <c r="A43" s="194"/>
    </row>
  </sheetData>
  <mergeCells count="1">
    <mergeCell ref="A34:A37"/>
  </mergeCells>
  <phoneticPr fontId="1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2</v>
      </c>
      <c r="B2" s="12" t="s">
        <v>29</v>
      </c>
      <c r="C2" s="5"/>
      <c r="D2" s="5"/>
    </row>
    <row r="3" spans="1:4" x14ac:dyDescent="0.2">
      <c r="A3" s="7" t="s">
        <v>13</v>
      </c>
      <c r="B3" s="3"/>
      <c r="C3" s="4"/>
      <c r="D3" s="4"/>
    </row>
    <row r="4" spans="1:4" x14ac:dyDescent="0.2">
      <c r="A4" s="11" t="s">
        <v>28</v>
      </c>
      <c r="B4" s="3">
        <v>7000</v>
      </c>
      <c r="C4" s="4"/>
      <c r="D4" s="4"/>
    </row>
    <row r="5" spans="1:4" x14ac:dyDescent="0.2">
      <c r="A5" s="3" t="s">
        <v>26</v>
      </c>
      <c r="B5" s="13">
        <v>7000</v>
      </c>
      <c r="C5" s="4"/>
      <c r="D5" s="4"/>
    </row>
    <row r="6" spans="1:4" x14ac:dyDescent="0.2">
      <c r="A6" s="3" t="s">
        <v>30</v>
      </c>
      <c r="B6" s="13">
        <v>7000</v>
      </c>
      <c r="C6" s="4"/>
      <c r="D6" s="4"/>
    </row>
    <row r="7" spans="1:4" x14ac:dyDescent="0.2">
      <c r="A7" s="4"/>
      <c r="B7" s="14"/>
      <c r="C7" s="4"/>
      <c r="D7" s="4"/>
    </row>
    <row r="8" spans="1:4" x14ac:dyDescent="0.2">
      <c r="C8" s="4"/>
      <c r="D8" s="4"/>
    </row>
    <row r="9" spans="1:4" x14ac:dyDescent="0.2">
      <c r="A9" s="9" t="s">
        <v>12</v>
      </c>
      <c r="B9" s="2"/>
      <c r="C9" s="4"/>
      <c r="D9" s="4"/>
    </row>
    <row r="10" spans="1:4" x14ac:dyDescent="0.2">
      <c r="A10" s="3" t="s">
        <v>2</v>
      </c>
      <c r="B10" s="12" t="s">
        <v>29</v>
      </c>
      <c r="C10" s="4"/>
      <c r="D10" s="4"/>
    </row>
    <row r="11" spans="1:4" x14ac:dyDescent="0.2">
      <c r="A11" s="7" t="s">
        <v>14</v>
      </c>
      <c r="B11" s="3"/>
      <c r="C11" s="4"/>
      <c r="D11" s="4"/>
    </row>
    <row r="12" spans="1:4" x14ac:dyDescent="0.2">
      <c r="A12" s="11" t="s">
        <v>28</v>
      </c>
      <c r="B12" s="3">
        <v>7000</v>
      </c>
      <c r="C12" s="4"/>
      <c r="D12" s="4"/>
    </row>
    <row r="13" spans="1:4" x14ac:dyDescent="0.2">
      <c r="A13" s="3" t="s">
        <v>26</v>
      </c>
      <c r="B13" s="13">
        <v>7000</v>
      </c>
      <c r="C13" s="4"/>
      <c r="D13" s="4"/>
    </row>
    <row r="14" spans="1:4" x14ac:dyDescent="0.2">
      <c r="A14" s="3" t="s">
        <v>30</v>
      </c>
      <c r="B14" s="13">
        <v>7000</v>
      </c>
      <c r="C14" s="4"/>
      <c r="D14" s="4"/>
    </row>
    <row r="15" spans="1:4" ht="13.5" customHeight="1" x14ac:dyDescent="0.2">
      <c r="A15" s="9"/>
      <c r="C15" s="5"/>
      <c r="D15" s="5"/>
    </row>
    <row r="16" spans="1:4" x14ac:dyDescent="0.2">
      <c r="A16" s="9"/>
      <c r="C16" s="4"/>
      <c r="D16" s="4"/>
    </row>
    <row r="17" spans="1:4" x14ac:dyDescent="0.2">
      <c r="A17" s="9" t="s">
        <v>12</v>
      </c>
      <c r="B17" s="2"/>
      <c r="C17" s="4"/>
      <c r="D17" s="4"/>
    </row>
    <row r="18" spans="1:4" x14ac:dyDescent="0.2">
      <c r="A18" s="3" t="s">
        <v>2</v>
      </c>
      <c r="B18" s="12" t="s">
        <v>29</v>
      </c>
      <c r="C18" s="4"/>
      <c r="D18" s="4"/>
    </row>
    <row r="19" spans="1:4" x14ac:dyDescent="0.2">
      <c r="A19" s="7" t="s">
        <v>15</v>
      </c>
      <c r="B19" s="3"/>
      <c r="C19" s="4"/>
      <c r="D19" s="4"/>
    </row>
    <row r="20" spans="1:4" x14ac:dyDescent="0.2">
      <c r="A20" s="11" t="s">
        <v>28</v>
      </c>
      <c r="B20" s="3">
        <v>11000</v>
      </c>
      <c r="C20" s="4"/>
      <c r="D20" s="4"/>
    </row>
    <row r="21" spans="1:4" x14ac:dyDescent="0.2">
      <c r="A21" s="3" t="s">
        <v>26</v>
      </c>
      <c r="B21" s="13">
        <v>11000</v>
      </c>
      <c r="C21" s="4"/>
      <c r="D21" s="4"/>
    </row>
    <row r="22" spans="1:4" x14ac:dyDescent="0.2">
      <c r="A22" s="3" t="s">
        <v>30</v>
      </c>
      <c r="B22" s="13">
        <v>11000</v>
      </c>
    </row>
  </sheetData>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B136"/>
  <sheetViews>
    <sheetView zoomScaleNormal="100" workbookViewId="0"/>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'C завтраками| Bed and breakfast'!#REF!</f>
        <v>#REF!</v>
      </c>
    </row>
    <row r="3" spans="1:2" ht="33.75" customHeight="1" x14ac:dyDescent="0.2">
      <c r="A3" s="81" t="s">
        <v>129</v>
      </c>
      <c r="B3" s="247" t="e">
        <f>'C завтраками| Bed and breakfast'!#REF!</f>
        <v>#REF!</v>
      </c>
    </row>
    <row r="4" spans="1:2" x14ac:dyDescent="0.2">
      <c r="A4" s="239" t="s">
        <v>138</v>
      </c>
      <c r="B4" s="72"/>
    </row>
    <row r="5" spans="1:2" x14ac:dyDescent="0.2">
      <c r="A5" s="240">
        <v>1</v>
      </c>
      <c r="B5" s="241" t="e">
        <f>'C завтраками| Bed and breakfast'!#REF!*0.9</f>
        <v>#REF!</v>
      </c>
    </row>
    <row r="6" spans="1:2" x14ac:dyDescent="0.2">
      <c r="A6" s="240">
        <v>2</v>
      </c>
      <c r="B6" s="241" t="e">
        <f>'C завтраками| Bed and breakfast'!#REF!*0.9</f>
        <v>#REF!</v>
      </c>
    </row>
    <row r="7" spans="1:2" x14ac:dyDescent="0.2">
      <c r="A7" s="239" t="s">
        <v>140</v>
      </c>
      <c r="B7" s="241"/>
    </row>
    <row r="8" spans="1:2" x14ac:dyDescent="0.2">
      <c r="A8" s="240">
        <v>1</v>
      </c>
      <c r="B8" s="241" t="e">
        <f>'C завтраками| Bed and breakfast'!#REF!*0.9</f>
        <v>#REF!</v>
      </c>
    </row>
    <row r="9" spans="1:2" x14ac:dyDescent="0.2">
      <c r="A9" s="240">
        <v>2</v>
      </c>
      <c r="B9" s="241" t="e">
        <f>'C завтраками| Bed and breakfast'!#REF!*0.9</f>
        <v>#REF!</v>
      </c>
    </row>
    <row r="10" spans="1:2" x14ac:dyDescent="0.2">
      <c r="A10" s="239" t="s">
        <v>139</v>
      </c>
      <c r="B10" s="241"/>
    </row>
    <row r="11" spans="1:2" x14ac:dyDescent="0.2">
      <c r="A11" s="240">
        <v>1</v>
      </c>
      <c r="B11" s="241" t="e">
        <f>'C завтраками| Bed and breakfast'!#REF!*0.9</f>
        <v>#REF!</v>
      </c>
    </row>
    <row r="12" spans="1:2" x14ac:dyDescent="0.2">
      <c r="A12" s="240">
        <v>2</v>
      </c>
      <c r="B12" s="241" t="e">
        <f>'C завтраками| Bed and breakfast'!#REF!*0.9</f>
        <v>#REF!</v>
      </c>
    </row>
    <row r="13" spans="1:2" x14ac:dyDescent="0.2">
      <c r="A13" s="239" t="s">
        <v>141</v>
      </c>
      <c r="B13" s="241"/>
    </row>
    <row r="14" spans="1:2" x14ac:dyDescent="0.2">
      <c r="A14" s="240">
        <v>1</v>
      </c>
      <c r="B14" s="241" t="e">
        <f>'C завтраками| Bed and breakfast'!#REF!*0.9</f>
        <v>#REF!</v>
      </c>
    </row>
    <row r="15" spans="1:2" x14ac:dyDescent="0.2">
      <c r="A15" s="240">
        <v>2</v>
      </c>
      <c r="B15" s="241" t="e">
        <f>'C завтраками| Bed and breakfast'!#REF!*0.9</f>
        <v>#REF!</v>
      </c>
    </row>
    <row r="16" spans="1:2" x14ac:dyDescent="0.2">
      <c r="A16" s="239" t="s">
        <v>122</v>
      </c>
      <c r="B16" s="241"/>
    </row>
    <row r="17" spans="1:2" x14ac:dyDescent="0.2">
      <c r="A17" s="240">
        <v>1</v>
      </c>
      <c r="B17" s="241" t="e">
        <f>'C завтраками| Bed and breakfast'!#REF!*0.9</f>
        <v>#REF!</v>
      </c>
    </row>
    <row r="18" spans="1:2" x14ac:dyDescent="0.2">
      <c r="A18" s="240">
        <v>2</v>
      </c>
      <c r="B18" s="241" t="e">
        <f>'C завтраками| Bed and breakfast'!#REF!*0.9</f>
        <v>#REF!</v>
      </c>
    </row>
    <row r="19" spans="1:2" x14ac:dyDescent="0.2">
      <c r="A19" s="239" t="s">
        <v>123</v>
      </c>
      <c r="B19" s="241"/>
    </row>
    <row r="20" spans="1:2" x14ac:dyDescent="0.2">
      <c r="A20" s="240" t="s">
        <v>115</v>
      </c>
      <c r="B20" s="241" t="e">
        <f>'C завтраками| Bed and breakfast'!#REF!*0.9</f>
        <v>#REF!</v>
      </c>
    </row>
    <row r="21" spans="1:2" x14ac:dyDescent="0.2">
      <c r="A21" s="239" t="s">
        <v>124</v>
      </c>
      <c r="B21" s="241"/>
    </row>
    <row r="22" spans="1:2" x14ac:dyDescent="0.2">
      <c r="A22" s="240" t="s">
        <v>115</v>
      </c>
      <c r="B22" s="241" t="e">
        <f>'C завтраками| Bed and breakfast'!#REF!*0.9</f>
        <v>#REF!</v>
      </c>
    </row>
    <row r="23" spans="1:2" x14ac:dyDescent="0.2">
      <c r="A23" s="241" t="s">
        <v>125</v>
      </c>
      <c r="B23" s="241"/>
    </row>
    <row r="24" spans="1:2" x14ac:dyDescent="0.2">
      <c r="A24" s="240" t="s">
        <v>115</v>
      </c>
      <c r="B24" s="241" t="e">
        <f>'C завтраками| Bed and breakfast'!#REF!*0.9</f>
        <v>#REF!</v>
      </c>
    </row>
    <row r="25" spans="1:2" x14ac:dyDescent="0.2">
      <c r="A25" s="239" t="s">
        <v>126</v>
      </c>
      <c r="B25" s="241"/>
    </row>
    <row r="26" spans="1:2" x14ac:dyDescent="0.2">
      <c r="A26" s="240" t="s">
        <v>115</v>
      </c>
      <c r="B26" s="241" t="e">
        <f>'C завтраками| Bed and breakfast'!#REF!*0.9</f>
        <v>#REF!</v>
      </c>
    </row>
    <row r="27" spans="1:2" x14ac:dyDescent="0.2">
      <c r="A27" s="258"/>
      <c r="B27" s="240"/>
    </row>
    <row r="28" spans="1:2" x14ac:dyDescent="0.2">
      <c r="A28" s="259" t="s">
        <v>310</v>
      </c>
      <c r="B28" s="247" t="e">
        <f t="shared" ref="B28" si="0">B2</f>
        <v>#REF!</v>
      </c>
    </row>
    <row r="29" spans="1:2" ht="33.75" customHeight="1" x14ac:dyDescent="0.2">
      <c r="A29" s="81" t="s">
        <v>129</v>
      </c>
      <c r="B29" s="247" t="e">
        <f t="shared" ref="B29" si="1">B3</f>
        <v>#REF!</v>
      </c>
    </row>
    <row r="30" spans="1:2" x14ac:dyDescent="0.2">
      <c r="A30" s="239" t="s">
        <v>138</v>
      </c>
      <c r="B30" s="72"/>
    </row>
    <row r="31" spans="1:2" x14ac:dyDescent="0.2">
      <c r="A31" s="240">
        <v>1</v>
      </c>
      <c r="B31" s="241" t="e">
        <f t="shared" ref="B31" si="2">B5*0.9</f>
        <v>#REF!</v>
      </c>
    </row>
    <row r="32" spans="1:2" x14ac:dyDescent="0.2">
      <c r="A32" s="240">
        <v>2</v>
      </c>
      <c r="B32" s="241" t="e">
        <f t="shared" ref="B32" si="3">B6*0.9</f>
        <v>#REF!</v>
      </c>
    </row>
    <row r="33" spans="1:2" x14ac:dyDescent="0.2">
      <c r="A33" s="239" t="s">
        <v>140</v>
      </c>
      <c r="B33" s="241"/>
    </row>
    <row r="34" spans="1:2" x14ac:dyDescent="0.2">
      <c r="A34" s="240">
        <v>1</v>
      </c>
      <c r="B34" s="241" t="e">
        <f t="shared" ref="B34" si="4">B8*0.9</f>
        <v>#REF!</v>
      </c>
    </row>
    <row r="35" spans="1:2" x14ac:dyDescent="0.2">
      <c r="A35" s="240">
        <v>2</v>
      </c>
      <c r="B35" s="241" t="e">
        <f t="shared" ref="B35" si="5">B9*0.9</f>
        <v>#REF!</v>
      </c>
    </row>
    <row r="36" spans="1:2" x14ac:dyDescent="0.2">
      <c r="A36" s="239" t="s">
        <v>139</v>
      </c>
      <c r="B36" s="241"/>
    </row>
    <row r="37" spans="1:2" x14ac:dyDescent="0.2">
      <c r="A37" s="240">
        <v>1</v>
      </c>
      <c r="B37" s="241" t="e">
        <f t="shared" ref="B37" si="6">B11*0.9</f>
        <v>#REF!</v>
      </c>
    </row>
    <row r="38" spans="1:2" x14ac:dyDescent="0.2">
      <c r="A38" s="240">
        <v>2</v>
      </c>
      <c r="B38" s="241" t="e">
        <f t="shared" ref="B38" si="7">B12*0.9</f>
        <v>#REF!</v>
      </c>
    </row>
    <row r="39" spans="1:2" x14ac:dyDescent="0.2">
      <c r="A39" s="239" t="s">
        <v>141</v>
      </c>
      <c r="B39" s="241"/>
    </row>
    <row r="40" spans="1:2" x14ac:dyDescent="0.2">
      <c r="A40" s="240">
        <v>1</v>
      </c>
      <c r="B40" s="241" t="e">
        <f t="shared" ref="B40" si="8">B14*0.9</f>
        <v>#REF!</v>
      </c>
    </row>
    <row r="41" spans="1:2" x14ac:dyDescent="0.2">
      <c r="A41" s="240">
        <v>2</v>
      </c>
      <c r="B41" s="241" t="e">
        <f t="shared" ref="B41" si="9">B15*0.9</f>
        <v>#REF!</v>
      </c>
    </row>
    <row r="42" spans="1:2" x14ac:dyDescent="0.2">
      <c r="A42" s="239" t="s">
        <v>122</v>
      </c>
      <c r="B42" s="241"/>
    </row>
    <row r="43" spans="1:2" x14ac:dyDescent="0.2">
      <c r="A43" s="240">
        <v>1</v>
      </c>
      <c r="B43" s="241" t="e">
        <f t="shared" ref="B43" si="10">B17*0.9</f>
        <v>#REF!</v>
      </c>
    </row>
    <row r="44" spans="1:2" x14ac:dyDescent="0.2">
      <c r="A44" s="240">
        <v>2</v>
      </c>
      <c r="B44" s="241" t="e">
        <f t="shared" ref="B44" si="11">B18*0.9</f>
        <v>#REF!</v>
      </c>
    </row>
    <row r="45" spans="1:2" x14ac:dyDescent="0.2">
      <c r="A45" s="239" t="s">
        <v>123</v>
      </c>
      <c r="B45" s="241"/>
    </row>
    <row r="46" spans="1:2" x14ac:dyDescent="0.2">
      <c r="A46" s="240" t="s">
        <v>115</v>
      </c>
      <c r="B46" s="241" t="e">
        <f t="shared" ref="B46" si="12">B20*0.9</f>
        <v>#REF!</v>
      </c>
    </row>
    <row r="47" spans="1:2" x14ac:dyDescent="0.2">
      <c r="A47" s="239" t="s">
        <v>124</v>
      </c>
      <c r="B47" s="241"/>
    </row>
    <row r="48" spans="1:2" x14ac:dyDescent="0.2">
      <c r="A48" s="240" t="s">
        <v>115</v>
      </c>
      <c r="B48" s="241" t="e">
        <f t="shared" ref="B48" si="13">B22*0.9</f>
        <v>#REF!</v>
      </c>
    </row>
    <row r="49" spans="1:2" x14ac:dyDescent="0.2">
      <c r="A49" s="241" t="s">
        <v>125</v>
      </c>
      <c r="B49" s="241"/>
    </row>
    <row r="50" spans="1:2" x14ac:dyDescent="0.2">
      <c r="A50" s="240" t="s">
        <v>115</v>
      </c>
      <c r="B50" s="241" t="e">
        <f t="shared" ref="B50" si="14">B24*0.9</f>
        <v>#REF!</v>
      </c>
    </row>
    <row r="51" spans="1:2" x14ac:dyDescent="0.2">
      <c r="A51" s="239" t="s">
        <v>126</v>
      </c>
      <c r="B51" s="241"/>
    </row>
    <row r="52" spans="1:2" x14ac:dyDescent="0.2">
      <c r="A52" s="240" t="s">
        <v>115</v>
      </c>
      <c r="B52" s="241" t="e">
        <f t="shared" ref="B52" si="15">B26*0.9</f>
        <v>#REF!</v>
      </c>
    </row>
    <row r="53" spans="1:2" ht="165" x14ac:dyDescent="0.2">
      <c r="A53" s="276" t="s">
        <v>343</v>
      </c>
    </row>
    <row r="54" spans="1:2" x14ac:dyDescent="0.2">
      <c r="A54" s="226" t="s">
        <v>133</v>
      </c>
    </row>
    <row r="55" spans="1:2" x14ac:dyDescent="0.2">
      <c r="A55" s="106" t="s">
        <v>341</v>
      </c>
    </row>
    <row r="56" spans="1:2" x14ac:dyDescent="0.2">
      <c r="A56" s="106" t="s">
        <v>335</v>
      </c>
    </row>
    <row r="57" spans="1:2" x14ac:dyDescent="0.2">
      <c r="A57" s="120"/>
    </row>
    <row r="58" spans="1:2" x14ac:dyDescent="0.2">
      <c r="A58" s="226" t="s">
        <v>130</v>
      </c>
    </row>
    <row r="59" spans="1:2" x14ac:dyDescent="0.2">
      <c r="A59" s="277" t="s">
        <v>336</v>
      </c>
    </row>
    <row r="60" spans="1:2" x14ac:dyDescent="0.2">
      <c r="A60" s="278" t="s">
        <v>337</v>
      </c>
    </row>
    <row r="61" spans="1:2" x14ac:dyDescent="0.2">
      <c r="A61" s="278" t="s">
        <v>338</v>
      </c>
    </row>
    <row r="62" spans="1:2" ht="24" x14ac:dyDescent="0.2">
      <c r="A62" s="190" t="s">
        <v>234</v>
      </c>
    </row>
    <row r="63" spans="1:2" x14ac:dyDescent="0.2">
      <c r="A63" s="242" t="s">
        <v>325</v>
      </c>
    </row>
    <row r="64" spans="1:2" ht="24" x14ac:dyDescent="0.2">
      <c r="A64" s="190" t="s">
        <v>342</v>
      </c>
    </row>
    <row r="65" spans="1:1" x14ac:dyDescent="0.2">
      <c r="A65" s="169"/>
    </row>
    <row r="66" spans="1:1" ht="25.5" x14ac:dyDescent="0.2">
      <c r="A66" s="236" t="s">
        <v>279</v>
      </c>
    </row>
    <row r="67" spans="1:1" ht="45" x14ac:dyDescent="0.2">
      <c r="A67" s="279" t="s">
        <v>339</v>
      </c>
    </row>
    <row r="68" spans="1:1" ht="22.5" x14ac:dyDescent="0.2">
      <c r="A68" s="279" t="s">
        <v>340</v>
      </c>
    </row>
    <row r="69" spans="1:1" ht="33.75" x14ac:dyDescent="0.2">
      <c r="A69" s="279" t="s">
        <v>344</v>
      </c>
    </row>
    <row r="70" spans="1:1" ht="22.5" x14ac:dyDescent="0.2">
      <c r="A70" s="279" t="s">
        <v>345</v>
      </c>
    </row>
    <row r="71" spans="1:1" ht="22.5" x14ac:dyDescent="0.2">
      <c r="A71" s="279" t="s">
        <v>346</v>
      </c>
    </row>
    <row r="72" spans="1:1" ht="33.75" x14ac:dyDescent="0.2">
      <c r="A72" s="279" t="s">
        <v>347</v>
      </c>
    </row>
    <row r="73" spans="1:1" ht="33.75" x14ac:dyDescent="0.2">
      <c r="A73" s="279" t="s">
        <v>348</v>
      </c>
    </row>
    <row r="74" spans="1:1" ht="42" x14ac:dyDescent="0.2">
      <c r="A74" s="139" t="s">
        <v>163</v>
      </c>
    </row>
    <row r="75" spans="1:1" ht="21" x14ac:dyDescent="0.2">
      <c r="A75" s="212" t="s">
        <v>159</v>
      </c>
    </row>
    <row r="76" spans="1:1" ht="53.25" x14ac:dyDescent="0.2">
      <c r="A76" s="132" t="s">
        <v>160</v>
      </c>
    </row>
    <row r="77" spans="1:1" ht="31.5" x14ac:dyDescent="0.2">
      <c r="A77" s="179" t="s">
        <v>161</v>
      </c>
    </row>
    <row r="78" spans="1:1" x14ac:dyDescent="0.2">
      <c r="A78" s="113"/>
    </row>
    <row r="79" spans="1:1" x14ac:dyDescent="0.2">
      <c r="A79" s="114" t="s">
        <v>131</v>
      </c>
    </row>
    <row r="80" spans="1:1" ht="24" x14ac:dyDescent="0.2">
      <c r="A80" s="244" t="s">
        <v>150</v>
      </c>
    </row>
    <row r="81" spans="1:1" ht="24" x14ac:dyDescent="0.2">
      <c r="A81" s="244" t="s">
        <v>151</v>
      </c>
    </row>
    <row r="82" spans="1:1" ht="24" x14ac:dyDescent="0.2">
      <c r="A82" s="244" t="s">
        <v>150</v>
      </c>
    </row>
    <row r="83" spans="1:1" ht="24" x14ac:dyDescent="0.2">
      <c r="A83" s="244" t="s">
        <v>151</v>
      </c>
    </row>
    <row r="84" spans="1:1" x14ac:dyDescent="0.2">
      <c r="A84" s="112"/>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B138"/>
  <sheetViews>
    <sheetView zoomScaleNormal="100" workbookViewId="0"/>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'Осенние каникулы | FIT15'!B2</f>
        <v>#REF!</v>
      </c>
    </row>
    <row r="3" spans="1:2" ht="33.75" customHeight="1" x14ac:dyDescent="0.2">
      <c r="A3" s="81" t="s">
        <v>129</v>
      </c>
      <c r="B3" s="247" t="e">
        <f>'Осенние каникулы | FIT15'!B3</f>
        <v>#REF!</v>
      </c>
    </row>
    <row r="4" spans="1:2" x14ac:dyDescent="0.2">
      <c r="A4" s="239" t="s">
        <v>138</v>
      </c>
      <c r="B4" s="32"/>
    </row>
    <row r="5" spans="1:2" x14ac:dyDescent="0.2">
      <c r="A5" s="240">
        <v>1</v>
      </c>
      <c r="B5" s="272" t="e">
        <f>'Осенние каникулы | FIT15'!B5</f>
        <v>#REF!</v>
      </c>
    </row>
    <row r="6" spans="1:2" x14ac:dyDescent="0.2">
      <c r="A6" s="240">
        <v>2</v>
      </c>
      <c r="B6" s="272" t="e">
        <f>'Осенние каникулы | FIT15'!B6</f>
        <v>#REF!</v>
      </c>
    </row>
    <row r="7" spans="1:2" x14ac:dyDescent="0.2">
      <c r="A7" s="239" t="s">
        <v>140</v>
      </c>
      <c r="B7" s="272"/>
    </row>
    <row r="8" spans="1:2" x14ac:dyDescent="0.2">
      <c r="A8" s="240">
        <v>1</v>
      </c>
      <c r="B8" s="272" t="e">
        <f>'Осенние каникулы | FIT15'!B8</f>
        <v>#REF!</v>
      </c>
    </row>
    <row r="9" spans="1:2" x14ac:dyDescent="0.2">
      <c r="A9" s="240">
        <v>2</v>
      </c>
      <c r="B9" s="272" t="e">
        <f>'Осенние каникулы | FIT15'!B9</f>
        <v>#REF!</v>
      </c>
    </row>
    <row r="10" spans="1:2" x14ac:dyDescent="0.2">
      <c r="A10" s="239" t="s">
        <v>139</v>
      </c>
      <c r="B10" s="272"/>
    </row>
    <row r="11" spans="1:2" x14ac:dyDescent="0.2">
      <c r="A11" s="240">
        <v>1</v>
      </c>
      <c r="B11" s="272" t="e">
        <f>'Осенние каникулы | FIT15'!B11</f>
        <v>#REF!</v>
      </c>
    </row>
    <row r="12" spans="1:2" x14ac:dyDescent="0.2">
      <c r="A12" s="240">
        <v>2</v>
      </c>
      <c r="B12" s="272" t="e">
        <f>'Осенние каникулы | FIT15'!B12</f>
        <v>#REF!</v>
      </c>
    </row>
    <row r="13" spans="1:2" x14ac:dyDescent="0.2">
      <c r="A13" s="239" t="s">
        <v>141</v>
      </c>
      <c r="B13" s="272"/>
    </row>
    <row r="14" spans="1:2" x14ac:dyDescent="0.2">
      <c r="A14" s="240">
        <v>1</v>
      </c>
      <c r="B14" s="272" t="e">
        <f>'Осенние каникулы | FIT15'!B14</f>
        <v>#REF!</v>
      </c>
    </row>
    <row r="15" spans="1:2" x14ac:dyDescent="0.2">
      <c r="A15" s="240">
        <v>2</v>
      </c>
      <c r="B15" s="272" t="e">
        <f>'Осенние каникулы | FIT15'!B15</f>
        <v>#REF!</v>
      </c>
    </row>
    <row r="16" spans="1:2" x14ac:dyDescent="0.2">
      <c r="A16" s="239" t="s">
        <v>122</v>
      </c>
      <c r="B16" s="272"/>
    </row>
    <row r="17" spans="1:2" x14ac:dyDescent="0.2">
      <c r="A17" s="240">
        <v>1</v>
      </c>
      <c r="B17" s="272" t="e">
        <f>'Осенние каникулы | FIT15'!B17</f>
        <v>#REF!</v>
      </c>
    </row>
    <row r="18" spans="1:2" x14ac:dyDescent="0.2">
      <c r="A18" s="240">
        <v>2</v>
      </c>
      <c r="B18" s="272" t="e">
        <f>'Осенние каникулы | FIT15'!B18</f>
        <v>#REF!</v>
      </c>
    </row>
    <row r="19" spans="1:2" x14ac:dyDescent="0.2">
      <c r="A19" s="239" t="s">
        <v>123</v>
      </c>
      <c r="B19" s="272"/>
    </row>
    <row r="20" spans="1:2" x14ac:dyDescent="0.2">
      <c r="A20" s="240" t="s">
        <v>115</v>
      </c>
      <c r="B20" s="272" t="e">
        <f>'Осенние каникулы | FIT15'!B20</f>
        <v>#REF!</v>
      </c>
    </row>
    <row r="21" spans="1:2" x14ac:dyDescent="0.2">
      <c r="A21" s="239" t="s">
        <v>124</v>
      </c>
      <c r="B21" s="272"/>
    </row>
    <row r="22" spans="1:2" x14ac:dyDescent="0.2">
      <c r="A22" s="240" t="s">
        <v>115</v>
      </c>
      <c r="B22" s="272" t="e">
        <f>'Осенние каникулы | FIT15'!B22</f>
        <v>#REF!</v>
      </c>
    </row>
    <row r="23" spans="1:2" x14ac:dyDescent="0.2">
      <c r="A23" s="241" t="s">
        <v>125</v>
      </c>
      <c r="B23" s="272"/>
    </row>
    <row r="24" spans="1:2" x14ac:dyDescent="0.2">
      <c r="A24" s="240" t="s">
        <v>115</v>
      </c>
      <c r="B24" s="272" t="e">
        <f>'Осенние каникулы | FIT15'!B24</f>
        <v>#REF!</v>
      </c>
    </row>
    <row r="25" spans="1:2" x14ac:dyDescent="0.2">
      <c r="A25" s="239" t="s">
        <v>126</v>
      </c>
      <c r="B25" s="272"/>
    </row>
    <row r="26" spans="1:2" x14ac:dyDescent="0.2">
      <c r="A26" s="240" t="s">
        <v>115</v>
      </c>
      <c r="B26" s="272" t="e">
        <f>'Осенние каникулы | FIT15'!B26</f>
        <v>#REF!</v>
      </c>
    </row>
    <row r="27" spans="1:2" x14ac:dyDescent="0.2">
      <c r="A27" s="258"/>
      <c r="B27" s="32"/>
    </row>
    <row r="28" spans="1:2" x14ac:dyDescent="0.2">
      <c r="A28" s="259" t="s">
        <v>310</v>
      </c>
      <c r="B28" s="247" t="e">
        <f t="shared" ref="B28" si="0">B2</f>
        <v>#REF!</v>
      </c>
    </row>
    <row r="29" spans="1:2" ht="33.75" customHeight="1" x14ac:dyDescent="0.2">
      <c r="A29" s="81" t="s">
        <v>129</v>
      </c>
      <c r="B29" s="247" t="e">
        <f t="shared" ref="B29" si="1">B3</f>
        <v>#REF!</v>
      </c>
    </row>
    <row r="30" spans="1:2" x14ac:dyDescent="0.2">
      <c r="A30" s="239" t="s">
        <v>138</v>
      </c>
      <c r="B30" s="32"/>
    </row>
    <row r="31" spans="1:2" x14ac:dyDescent="0.2">
      <c r="A31" s="240">
        <v>1</v>
      </c>
      <c r="B31" s="198" t="e">
        <f t="shared" ref="B31" si="2">B5*0.87</f>
        <v>#REF!</v>
      </c>
    </row>
    <row r="32" spans="1:2" x14ac:dyDescent="0.2">
      <c r="A32" s="240">
        <v>2</v>
      </c>
      <c r="B32" s="198" t="e">
        <f t="shared" ref="B32" si="3">B6*0.87</f>
        <v>#REF!</v>
      </c>
    </row>
    <row r="33" spans="1:2" x14ac:dyDescent="0.2">
      <c r="A33" s="239" t="s">
        <v>140</v>
      </c>
      <c r="B33" s="198"/>
    </row>
    <row r="34" spans="1:2" x14ac:dyDescent="0.2">
      <c r="A34" s="240">
        <v>1</v>
      </c>
      <c r="B34" s="198" t="e">
        <f t="shared" ref="B34" si="4">B8*0.87</f>
        <v>#REF!</v>
      </c>
    </row>
    <row r="35" spans="1:2" x14ac:dyDescent="0.2">
      <c r="A35" s="240">
        <v>2</v>
      </c>
      <c r="B35" s="198" t="e">
        <f t="shared" ref="B35" si="5">B9*0.87</f>
        <v>#REF!</v>
      </c>
    </row>
    <row r="36" spans="1:2" x14ac:dyDescent="0.2">
      <c r="A36" s="239" t="s">
        <v>139</v>
      </c>
      <c r="B36" s="198"/>
    </row>
    <row r="37" spans="1:2" x14ac:dyDescent="0.2">
      <c r="A37" s="240">
        <v>1</v>
      </c>
      <c r="B37" s="198" t="e">
        <f t="shared" ref="B37" si="6">B11*0.87</f>
        <v>#REF!</v>
      </c>
    </row>
    <row r="38" spans="1:2" x14ac:dyDescent="0.2">
      <c r="A38" s="240">
        <v>2</v>
      </c>
      <c r="B38" s="198" t="e">
        <f t="shared" ref="B38" si="7">B12*0.87</f>
        <v>#REF!</v>
      </c>
    </row>
    <row r="39" spans="1:2" x14ac:dyDescent="0.2">
      <c r="A39" s="239" t="s">
        <v>141</v>
      </c>
      <c r="B39" s="198"/>
    </row>
    <row r="40" spans="1:2" x14ac:dyDescent="0.2">
      <c r="A40" s="240">
        <v>1</v>
      </c>
      <c r="B40" s="198" t="e">
        <f t="shared" ref="B40" si="8">B14*0.87</f>
        <v>#REF!</v>
      </c>
    </row>
    <row r="41" spans="1:2" x14ac:dyDescent="0.2">
      <c r="A41" s="240">
        <v>2</v>
      </c>
      <c r="B41" s="198" t="e">
        <f t="shared" ref="B41" si="9">B15*0.87</f>
        <v>#REF!</v>
      </c>
    </row>
    <row r="42" spans="1:2" x14ac:dyDescent="0.2">
      <c r="A42" s="239" t="s">
        <v>122</v>
      </c>
      <c r="B42" s="198"/>
    </row>
    <row r="43" spans="1:2" x14ac:dyDescent="0.2">
      <c r="A43" s="240">
        <v>1</v>
      </c>
      <c r="B43" s="198" t="e">
        <f t="shared" ref="B43" si="10">B17*0.87</f>
        <v>#REF!</v>
      </c>
    </row>
    <row r="44" spans="1:2" x14ac:dyDescent="0.2">
      <c r="A44" s="240">
        <v>2</v>
      </c>
      <c r="B44" s="198" t="e">
        <f t="shared" ref="B44" si="11">B18*0.87</f>
        <v>#REF!</v>
      </c>
    </row>
    <row r="45" spans="1:2" x14ac:dyDescent="0.2">
      <c r="A45" s="239" t="s">
        <v>123</v>
      </c>
      <c r="B45" s="198"/>
    </row>
    <row r="46" spans="1:2" x14ac:dyDescent="0.2">
      <c r="A46" s="240" t="s">
        <v>115</v>
      </c>
      <c r="B46" s="198" t="e">
        <f t="shared" ref="B46" si="12">B20*0.87</f>
        <v>#REF!</v>
      </c>
    </row>
    <row r="47" spans="1:2" x14ac:dyDescent="0.2">
      <c r="A47" s="239" t="s">
        <v>124</v>
      </c>
      <c r="B47" s="198"/>
    </row>
    <row r="48" spans="1:2" x14ac:dyDescent="0.2">
      <c r="A48" s="240" t="s">
        <v>115</v>
      </c>
      <c r="B48" s="198" t="e">
        <f t="shared" ref="B48" si="13">B22*0.87</f>
        <v>#REF!</v>
      </c>
    </row>
    <row r="49" spans="1:2" x14ac:dyDescent="0.2">
      <c r="A49" s="241" t="s">
        <v>125</v>
      </c>
      <c r="B49" s="198"/>
    </row>
    <row r="50" spans="1:2" x14ac:dyDescent="0.2">
      <c r="A50" s="240" t="s">
        <v>115</v>
      </c>
      <c r="B50" s="198" t="e">
        <f t="shared" ref="B50" si="14">B24*0.87</f>
        <v>#REF!</v>
      </c>
    </row>
    <row r="51" spans="1:2" x14ac:dyDescent="0.2">
      <c r="A51" s="239" t="s">
        <v>126</v>
      </c>
      <c r="B51" s="198"/>
    </row>
    <row r="52" spans="1:2" x14ac:dyDescent="0.2">
      <c r="A52" s="240" t="s">
        <v>115</v>
      </c>
      <c r="B52" s="198" t="e">
        <f t="shared" ref="B52" si="15">B26*0.87</f>
        <v>#REF!</v>
      </c>
    </row>
    <row r="53" spans="1:2" ht="165" x14ac:dyDescent="0.2">
      <c r="A53" s="280" t="s">
        <v>343</v>
      </c>
    </row>
    <row r="54" spans="1:2" x14ac:dyDescent="0.2">
      <c r="A54" s="226" t="s">
        <v>133</v>
      </c>
    </row>
    <row r="55" spans="1:2" x14ac:dyDescent="0.2">
      <c r="A55" s="106" t="s">
        <v>341</v>
      </c>
    </row>
    <row r="56" spans="1:2" x14ac:dyDescent="0.2">
      <c r="A56" s="106" t="s">
        <v>335</v>
      </c>
    </row>
    <row r="57" spans="1:2" x14ac:dyDescent="0.2">
      <c r="A57" s="120"/>
    </row>
    <row r="58" spans="1:2" x14ac:dyDescent="0.2">
      <c r="A58" s="226" t="s">
        <v>130</v>
      </c>
    </row>
    <row r="59" spans="1:2" x14ac:dyDescent="0.2">
      <c r="A59" s="277" t="s">
        <v>336</v>
      </c>
    </row>
    <row r="60" spans="1:2" x14ac:dyDescent="0.2">
      <c r="A60" s="278" t="s">
        <v>337</v>
      </c>
    </row>
    <row r="61" spans="1:2" x14ac:dyDescent="0.2">
      <c r="A61" s="278" t="s">
        <v>338</v>
      </c>
    </row>
    <row r="62" spans="1:2" ht="24" x14ac:dyDescent="0.2">
      <c r="A62" s="190" t="s">
        <v>234</v>
      </c>
    </row>
    <row r="63" spans="1:2" x14ac:dyDescent="0.2">
      <c r="A63" s="242" t="s">
        <v>325</v>
      </c>
    </row>
    <row r="64" spans="1:2" ht="24" x14ac:dyDescent="0.2">
      <c r="A64" s="190" t="s">
        <v>342</v>
      </c>
    </row>
    <row r="65" spans="1:1" x14ac:dyDescent="0.2">
      <c r="A65" s="169"/>
    </row>
    <row r="66" spans="1:1" ht="25.5" x14ac:dyDescent="0.2">
      <c r="A66" s="236" t="s">
        <v>279</v>
      </c>
    </row>
    <row r="67" spans="1:1" ht="45" x14ac:dyDescent="0.2">
      <c r="A67" s="279" t="s">
        <v>339</v>
      </c>
    </row>
    <row r="68" spans="1:1" ht="22.5" x14ac:dyDescent="0.2">
      <c r="A68" s="279" t="s">
        <v>340</v>
      </c>
    </row>
    <row r="69" spans="1:1" ht="33.75" x14ac:dyDescent="0.2">
      <c r="A69" s="279" t="s">
        <v>344</v>
      </c>
    </row>
    <row r="70" spans="1:1" ht="22.5" x14ac:dyDescent="0.2">
      <c r="A70" s="279" t="s">
        <v>345</v>
      </c>
    </row>
    <row r="71" spans="1:1" ht="22.5" x14ac:dyDescent="0.2">
      <c r="A71" s="279" t="s">
        <v>346</v>
      </c>
    </row>
    <row r="72" spans="1:1" ht="33.75" x14ac:dyDescent="0.2">
      <c r="A72" s="279" t="s">
        <v>347</v>
      </c>
    </row>
    <row r="73" spans="1:1" ht="33.75" x14ac:dyDescent="0.2">
      <c r="A73" s="279" t="s">
        <v>348</v>
      </c>
    </row>
    <row r="74" spans="1:1" ht="42" x14ac:dyDescent="0.2">
      <c r="A74" s="139" t="s">
        <v>163</v>
      </c>
    </row>
    <row r="75" spans="1:1" ht="21" x14ac:dyDescent="0.2">
      <c r="A75" s="212" t="s">
        <v>159</v>
      </c>
    </row>
    <row r="76" spans="1:1" ht="53.25" x14ac:dyDescent="0.2">
      <c r="A76" s="132" t="s">
        <v>160</v>
      </c>
    </row>
    <row r="77" spans="1:1" ht="31.5" x14ac:dyDescent="0.2">
      <c r="A77" s="179" t="s">
        <v>161</v>
      </c>
    </row>
    <row r="78" spans="1:1" x14ac:dyDescent="0.2">
      <c r="A78" s="113"/>
    </row>
    <row r="79" spans="1:1" x14ac:dyDescent="0.2">
      <c r="A79" s="114" t="s">
        <v>131</v>
      </c>
    </row>
    <row r="80" spans="1:1" ht="24" x14ac:dyDescent="0.2">
      <c r="A80" s="244" t="s">
        <v>150</v>
      </c>
    </row>
    <row r="81" spans="1:1" ht="24" x14ac:dyDescent="0.2">
      <c r="A81" s="244" t="s">
        <v>151</v>
      </c>
    </row>
    <row r="82" spans="1:1" ht="24" x14ac:dyDescent="0.2">
      <c r="A82" s="244" t="s">
        <v>150</v>
      </c>
    </row>
    <row r="83" spans="1:1" ht="24" x14ac:dyDescent="0.2">
      <c r="A83" s="244" t="s">
        <v>151</v>
      </c>
    </row>
    <row r="84" spans="1:1" x14ac:dyDescent="0.2">
      <c r="A84" s="112"/>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B113"/>
  <sheetViews>
    <sheetView zoomScaleNormal="100" workbookViewId="0">
      <selection activeCell="C28" sqref="C28"/>
    </sheetView>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'Осенние каникулы | FIT15'!B2</f>
        <v>#REF!</v>
      </c>
    </row>
    <row r="3" spans="1:2" ht="33.75" customHeight="1" x14ac:dyDescent="0.2">
      <c r="A3" s="81" t="s">
        <v>129</v>
      </c>
      <c r="B3" s="247" t="e">
        <f>'Осенние каникулы | FIT15'!B3</f>
        <v>#REF!</v>
      </c>
    </row>
    <row r="4" spans="1:2" x14ac:dyDescent="0.2">
      <c r="A4" s="239" t="s">
        <v>138</v>
      </c>
      <c r="B4" s="32"/>
    </row>
    <row r="5" spans="1:2" x14ac:dyDescent="0.2">
      <c r="A5" s="240">
        <v>1</v>
      </c>
      <c r="B5" s="272" t="e">
        <f>'Осенние каникулы | FIT15'!B5</f>
        <v>#REF!</v>
      </c>
    </row>
    <row r="6" spans="1:2" x14ac:dyDescent="0.2">
      <c r="A6" s="240">
        <v>2</v>
      </c>
      <c r="B6" s="272" t="e">
        <f>'Осенние каникулы | FIT15'!B6</f>
        <v>#REF!</v>
      </c>
    </row>
    <row r="7" spans="1:2" x14ac:dyDescent="0.2">
      <c r="A7" s="239" t="s">
        <v>140</v>
      </c>
      <c r="B7" s="272"/>
    </row>
    <row r="8" spans="1:2" x14ac:dyDescent="0.2">
      <c r="A8" s="240">
        <v>1</v>
      </c>
      <c r="B8" s="272" t="e">
        <f>'Осенние каникулы | FIT15'!B8</f>
        <v>#REF!</v>
      </c>
    </row>
    <row r="9" spans="1:2" x14ac:dyDescent="0.2">
      <c r="A9" s="240">
        <v>2</v>
      </c>
      <c r="B9" s="272" t="e">
        <f>'Осенние каникулы | FIT15'!B9</f>
        <v>#REF!</v>
      </c>
    </row>
    <row r="10" spans="1:2" x14ac:dyDescent="0.2">
      <c r="A10" s="239" t="s">
        <v>139</v>
      </c>
      <c r="B10" s="272"/>
    </row>
    <row r="11" spans="1:2" x14ac:dyDescent="0.2">
      <c r="A11" s="240">
        <v>1</v>
      </c>
      <c r="B11" s="272" t="e">
        <f>'Осенние каникулы | FIT15'!B11</f>
        <v>#REF!</v>
      </c>
    </row>
    <row r="12" spans="1:2" x14ac:dyDescent="0.2">
      <c r="A12" s="240">
        <v>2</v>
      </c>
      <c r="B12" s="272" t="e">
        <f>'Осенние каникулы | FIT15'!B12</f>
        <v>#REF!</v>
      </c>
    </row>
    <row r="13" spans="1:2" x14ac:dyDescent="0.2">
      <c r="A13" s="239" t="s">
        <v>141</v>
      </c>
      <c r="B13" s="272"/>
    </row>
    <row r="14" spans="1:2" x14ac:dyDescent="0.2">
      <c r="A14" s="240">
        <v>1</v>
      </c>
      <c r="B14" s="272" t="e">
        <f>'Осенние каникулы | FIT15'!B14</f>
        <v>#REF!</v>
      </c>
    </row>
    <row r="15" spans="1:2" x14ac:dyDescent="0.2">
      <c r="A15" s="240">
        <v>2</v>
      </c>
      <c r="B15" s="272" t="e">
        <f>'Осенние каникулы | FIT15'!B15</f>
        <v>#REF!</v>
      </c>
    </row>
    <row r="16" spans="1:2" x14ac:dyDescent="0.2">
      <c r="A16" s="239" t="s">
        <v>122</v>
      </c>
      <c r="B16" s="272"/>
    </row>
    <row r="17" spans="1:2" x14ac:dyDescent="0.2">
      <c r="A17" s="240">
        <v>1</v>
      </c>
      <c r="B17" s="272" t="e">
        <f>'Осенние каникулы | FIT15'!B17</f>
        <v>#REF!</v>
      </c>
    </row>
    <row r="18" spans="1:2" x14ac:dyDescent="0.2">
      <c r="A18" s="240">
        <v>2</v>
      </c>
      <c r="B18" s="272" t="e">
        <f>'Осенние каникулы | FIT15'!B18</f>
        <v>#REF!</v>
      </c>
    </row>
    <row r="19" spans="1:2" x14ac:dyDescent="0.2">
      <c r="A19" s="239" t="s">
        <v>123</v>
      </c>
      <c r="B19" s="272"/>
    </row>
    <row r="20" spans="1:2" x14ac:dyDescent="0.2">
      <c r="A20" s="240" t="s">
        <v>115</v>
      </c>
      <c r="B20" s="272" t="e">
        <f>'Осенние каникулы | FIT15'!B20</f>
        <v>#REF!</v>
      </c>
    </row>
    <row r="21" spans="1:2" x14ac:dyDescent="0.2">
      <c r="A21" s="239" t="s">
        <v>124</v>
      </c>
      <c r="B21" s="272"/>
    </row>
    <row r="22" spans="1:2" x14ac:dyDescent="0.2">
      <c r="A22" s="240" t="s">
        <v>115</v>
      </c>
      <c r="B22" s="272" t="e">
        <f>'Осенние каникулы | FIT15'!B22</f>
        <v>#REF!</v>
      </c>
    </row>
    <row r="23" spans="1:2" x14ac:dyDescent="0.2">
      <c r="A23" s="241" t="s">
        <v>125</v>
      </c>
      <c r="B23" s="272"/>
    </row>
    <row r="24" spans="1:2" x14ac:dyDescent="0.2">
      <c r="A24" s="240" t="s">
        <v>115</v>
      </c>
      <c r="B24" s="272" t="e">
        <f>'Осенние каникулы | FIT15'!B24</f>
        <v>#REF!</v>
      </c>
    </row>
    <row r="25" spans="1:2" x14ac:dyDescent="0.2">
      <c r="A25" s="239" t="s">
        <v>126</v>
      </c>
      <c r="B25" s="272"/>
    </row>
    <row r="26" spans="1:2" x14ac:dyDescent="0.2">
      <c r="A26" s="240" t="s">
        <v>115</v>
      </c>
      <c r="B26" s="272" t="e">
        <f>'Осенние каникулы | FIT15'!B26</f>
        <v>#REF!</v>
      </c>
    </row>
    <row r="27" spans="1:2" x14ac:dyDescent="0.2">
      <c r="A27" s="85"/>
    </row>
    <row r="28" spans="1:2" ht="165" x14ac:dyDescent="0.2">
      <c r="A28" s="280" t="s">
        <v>343</v>
      </c>
    </row>
    <row r="29" spans="1:2" x14ac:dyDescent="0.2">
      <c r="A29" s="226" t="s">
        <v>133</v>
      </c>
    </row>
    <row r="30" spans="1:2" x14ac:dyDescent="0.2">
      <c r="A30" s="106" t="s">
        <v>341</v>
      </c>
    </row>
    <row r="31" spans="1:2" x14ac:dyDescent="0.2">
      <c r="A31" s="106" t="s">
        <v>335</v>
      </c>
    </row>
    <row r="32" spans="1:2" x14ac:dyDescent="0.2">
      <c r="A32" s="120"/>
    </row>
    <row r="33" spans="1:1" x14ac:dyDescent="0.2">
      <c r="A33" s="226" t="s">
        <v>130</v>
      </c>
    </row>
    <row r="34" spans="1:1" x14ac:dyDescent="0.2">
      <c r="A34" s="277" t="s">
        <v>336</v>
      </c>
    </row>
    <row r="35" spans="1:1" x14ac:dyDescent="0.2">
      <c r="A35" s="278" t="s">
        <v>337</v>
      </c>
    </row>
    <row r="36" spans="1:1" x14ac:dyDescent="0.2">
      <c r="A36" s="278" t="s">
        <v>338</v>
      </c>
    </row>
    <row r="37" spans="1:1" ht="24" x14ac:dyDescent="0.2">
      <c r="A37" s="190" t="s">
        <v>234</v>
      </c>
    </row>
    <row r="38" spans="1:1" x14ac:dyDescent="0.2">
      <c r="A38" s="242" t="s">
        <v>325</v>
      </c>
    </row>
    <row r="39" spans="1:1" ht="24" x14ac:dyDescent="0.2">
      <c r="A39" s="190" t="s">
        <v>342</v>
      </c>
    </row>
    <row r="40" spans="1:1" x14ac:dyDescent="0.2">
      <c r="A40" s="169"/>
    </row>
    <row r="41" spans="1:1" ht="25.5" x14ac:dyDescent="0.2">
      <c r="A41" s="236" t="s">
        <v>279</v>
      </c>
    </row>
    <row r="42" spans="1:1" ht="45" x14ac:dyDescent="0.2">
      <c r="A42" s="279" t="s">
        <v>339</v>
      </c>
    </row>
    <row r="43" spans="1:1" ht="22.5" x14ac:dyDescent="0.2">
      <c r="A43" s="279" t="s">
        <v>340</v>
      </c>
    </row>
    <row r="44" spans="1:1" ht="33.75" x14ac:dyDescent="0.2">
      <c r="A44" s="279" t="s">
        <v>344</v>
      </c>
    </row>
    <row r="45" spans="1:1" ht="22.5" x14ac:dyDescent="0.2">
      <c r="A45" s="279" t="s">
        <v>345</v>
      </c>
    </row>
    <row r="46" spans="1:1" ht="22.5" x14ac:dyDescent="0.2">
      <c r="A46" s="279" t="s">
        <v>346</v>
      </c>
    </row>
    <row r="47" spans="1:1" ht="33.75" x14ac:dyDescent="0.2">
      <c r="A47" s="279" t="s">
        <v>347</v>
      </c>
    </row>
    <row r="48" spans="1:1" ht="33.75" x14ac:dyDescent="0.2">
      <c r="A48" s="279" t="s">
        <v>348</v>
      </c>
    </row>
    <row r="49" spans="1:1" ht="42" x14ac:dyDescent="0.2">
      <c r="A49" s="139" t="s">
        <v>163</v>
      </c>
    </row>
    <row r="50" spans="1:1" ht="21" x14ac:dyDescent="0.2">
      <c r="A50" s="212" t="s">
        <v>159</v>
      </c>
    </row>
    <row r="51" spans="1:1" ht="53.25" x14ac:dyDescent="0.2">
      <c r="A51" s="132" t="s">
        <v>160</v>
      </c>
    </row>
    <row r="52" spans="1:1" ht="31.5" x14ac:dyDescent="0.2">
      <c r="A52" s="179" t="s">
        <v>161</v>
      </c>
    </row>
    <row r="53" spans="1:1" x14ac:dyDescent="0.2">
      <c r="A53" s="113"/>
    </row>
    <row r="54" spans="1:1" x14ac:dyDescent="0.2">
      <c r="A54" s="114" t="s">
        <v>131</v>
      </c>
    </row>
    <row r="55" spans="1:1" ht="24" x14ac:dyDescent="0.2">
      <c r="A55" s="244" t="s">
        <v>150</v>
      </c>
    </row>
    <row r="56" spans="1:1" ht="24" x14ac:dyDescent="0.2">
      <c r="A56" s="244" t="s">
        <v>151</v>
      </c>
    </row>
    <row r="57" spans="1:1" ht="24" x14ac:dyDescent="0.2">
      <c r="A57" s="244" t="s">
        <v>150</v>
      </c>
    </row>
    <row r="58" spans="1:1" ht="24" x14ac:dyDescent="0.2">
      <c r="A58" s="244" t="s">
        <v>151</v>
      </c>
    </row>
    <row r="59" spans="1:1" x14ac:dyDescent="0.2">
      <c r="A59" s="112"/>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D181"/>
  <sheetViews>
    <sheetView zoomScale="115" zoomScaleNormal="115" workbookViewId="0">
      <selection activeCell="A2" sqref="A2:CC20"/>
    </sheetView>
  </sheetViews>
  <sheetFormatPr defaultColWidth="9" defaultRowHeight="11.25" x14ac:dyDescent="0.2"/>
  <cols>
    <col min="1" max="1" width="20.140625" style="18" customWidth="1"/>
    <col min="2" max="43" width="8.85546875" style="18" customWidth="1"/>
    <col min="44" max="46" width="8.85546875" style="21" customWidth="1"/>
    <col min="47" max="48" width="8.85546875" style="21" hidden="1" customWidth="1"/>
    <col min="49" max="81" width="0" style="18" hidden="1" customWidth="1"/>
    <col min="82" max="16384" width="9" style="18"/>
  </cols>
  <sheetData>
    <row r="1" spans="1:82" s="28" customFormat="1" ht="12.75" customHeight="1" x14ac:dyDescent="0.2">
      <c r="A1" s="379" t="s">
        <v>0</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row>
    <row r="2" spans="1:82" ht="9.75" customHeight="1" x14ac:dyDescent="0.2">
      <c r="A2" s="381" t="s">
        <v>71</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28"/>
    </row>
    <row r="3" spans="1:82" s="19" customFormat="1" ht="22.5" x14ac:dyDescent="0.2">
      <c r="A3" s="37" t="s">
        <v>119</v>
      </c>
      <c r="B3" s="61" t="e">
        <f>'C завтраками| Bed and breakfast'!#REF!</f>
        <v>#REF!</v>
      </c>
      <c r="C3" s="61" t="e">
        <f>'C завтраками| Bed and breakfast'!#REF!</f>
        <v>#REF!</v>
      </c>
      <c r="D3" s="61" t="e">
        <f>'C завтраками| Bed and breakfast'!#REF!</f>
        <v>#REF!</v>
      </c>
      <c r="E3" s="61" t="e">
        <f>'C завтраками| Bed and breakfast'!#REF!</f>
        <v>#REF!</v>
      </c>
      <c r="F3" s="61" t="e">
        <f>'C завтраками| Bed and breakfast'!#REF!</f>
        <v>#REF!</v>
      </c>
      <c r="G3" s="61" t="e">
        <f>'C завтраками| Bed and breakfast'!#REF!</f>
        <v>#REF!</v>
      </c>
      <c r="H3" s="61" t="e">
        <f>'C завтраками| Bed and breakfast'!#REF!</f>
        <v>#REF!</v>
      </c>
      <c r="I3" s="61" t="e">
        <f>'C завтраками| Bed and breakfast'!#REF!</f>
        <v>#REF!</v>
      </c>
      <c r="J3" s="61" t="e">
        <f>'C завтраками| Bed and breakfast'!#REF!</f>
        <v>#REF!</v>
      </c>
      <c r="K3" s="61" t="e">
        <f>'C завтраками| Bed and breakfast'!#REF!</f>
        <v>#REF!</v>
      </c>
      <c r="L3" s="61" t="e">
        <f>'C завтраками| Bed and breakfast'!#REF!</f>
        <v>#REF!</v>
      </c>
      <c r="M3" s="61" t="e">
        <f>'C завтраками| Bed and breakfast'!#REF!</f>
        <v>#REF!</v>
      </c>
      <c r="N3" s="61" t="e">
        <f>'C завтраками| Bed and breakfast'!#REF!</f>
        <v>#REF!</v>
      </c>
      <c r="O3" s="61" t="e">
        <f>'C завтраками| Bed and breakfast'!#REF!</f>
        <v>#REF!</v>
      </c>
      <c r="P3" s="61" t="e">
        <f>'C завтраками| Bed and breakfast'!#REF!</f>
        <v>#REF!</v>
      </c>
      <c r="Q3" s="61" t="e">
        <f>'C завтраками| Bed and breakfast'!#REF!</f>
        <v>#REF!</v>
      </c>
      <c r="R3" s="61" t="e">
        <f>'C завтраками| Bed and breakfast'!#REF!</f>
        <v>#REF!</v>
      </c>
      <c r="S3" s="61" t="e">
        <f>'C завтраками| Bed and breakfast'!#REF!</f>
        <v>#REF!</v>
      </c>
      <c r="T3" s="61" t="e">
        <f>'C завтраками| Bed and breakfast'!#REF!</f>
        <v>#REF!</v>
      </c>
      <c r="U3" s="61" t="e">
        <f>'C завтраками| Bed and breakfast'!#REF!</f>
        <v>#REF!</v>
      </c>
      <c r="V3" s="61" t="e">
        <f>'C завтраками| Bed and breakfast'!#REF!</f>
        <v>#REF!</v>
      </c>
      <c r="W3" s="61" t="e">
        <f>'C завтраками| Bed and breakfast'!#REF!</f>
        <v>#REF!</v>
      </c>
      <c r="X3" s="61" t="e">
        <f>'C завтраками| Bed and breakfast'!#REF!</f>
        <v>#REF!</v>
      </c>
      <c r="Y3" s="61" t="e">
        <f>'C завтраками| Bed and breakfast'!#REF!</f>
        <v>#REF!</v>
      </c>
      <c r="Z3" s="61" t="e">
        <f>'C завтраками| Bed and breakfast'!#REF!</f>
        <v>#REF!</v>
      </c>
      <c r="AA3" s="61" t="e">
        <f>'C завтраками| Bed and breakfast'!#REF!</f>
        <v>#REF!</v>
      </c>
      <c r="AB3" s="61" t="e">
        <f>'C завтраками| Bed and breakfast'!#REF!</f>
        <v>#REF!</v>
      </c>
      <c r="AC3" s="61" t="e">
        <f>'C завтраками| Bed and breakfast'!#REF!</f>
        <v>#REF!</v>
      </c>
      <c r="AD3" s="61" t="e">
        <f>'C завтраками| Bed and breakfast'!#REF!</f>
        <v>#REF!</v>
      </c>
      <c r="AE3" s="61" t="e">
        <f>'C завтраками| Bed and breakfast'!#REF!</f>
        <v>#REF!</v>
      </c>
      <c r="AF3" s="61" t="e">
        <f>'C завтраками| Bed and breakfast'!#REF!</f>
        <v>#REF!</v>
      </c>
      <c r="AG3" s="61" t="e">
        <f>'C завтраками| Bed and breakfast'!#REF!</f>
        <v>#REF!</v>
      </c>
      <c r="AH3" s="61" t="e">
        <f>'C завтраками| Bed and breakfast'!#REF!</f>
        <v>#REF!</v>
      </c>
      <c r="AI3" s="61" t="e">
        <f>'C завтраками| Bed and breakfast'!#REF!</f>
        <v>#REF!</v>
      </c>
      <c r="AJ3" s="61" t="e">
        <f>'C завтраками| Bed and breakfast'!#REF!</f>
        <v>#REF!</v>
      </c>
      <c r="AK3" s="61" t="e">
        <f>'C завтраками| Bed and breakfast'!#REF!</f>
        <v>#REF!</v>
      </c>
      <c r="AL3" s="61" t="e">
        <f>'C завтраками| Bed and breakfast'!#REF!</f>
        <v>#REF!</v>
      </c>
      <c r="AM3" s="61" t="e">
        <f>'C завтраками| Bed and breakfast'!#REF!</f>
        <v>#REF!</v>
      </c>
      <c r="AN3" s="61" t="e">
        <f>'C завтраками| Bed and breakfast'!#REF!</f>
        <v>#REF!</v>
      </c>
      <c r="AO3" s="61" t="e">
        <f>'C завтраками| Bed and breakfast'!#REF!</f>
        <v>#REF!</v>
      </c>
      <c r="AP3" s="61" t="e">
        <f>'C завтраками| Bed and breakfast'!#REF!</f>
        <v>#REF!</v>
      </c>
      <c r="AQ3" s="61" t="e">
        <f>'C завтраками| Bed and breakfast'!#REF!</f>
        <v>#REF!</v>
      </c>
      <c r="AR3" s="61" t="e">
        <f>'C завтраками| Bed and breakfast'!#REF!</f>
        <v>#REF!</v>
      </c>
      <c r="AS3" s="61" t="e">
        <f>'C завтраками| Bed and breakfast'!#REF!</f>
        <v>#REF!</v>
      </c>
      <c r="AT3" s="61" t="e">
        <f>'C завтраками| Bed and breakfast'!#REF!</f>
        <v>#REF!</v>
      </c>
      <c r="AU3" s="61" t="e">
        <f>'C завтраками| Bed and breakfast'!#REF!</f>
        <v>#REF!</v>
      </c>
      <c r="AV3" s="61" t="e">
        <f>'C завтраками| Bed and breakfast'!#REF!</f>
        <v>#REF!</v>
      </c>
      <c r="AW3" s="61" t="s">
        <v>193</v>
      </c>
      <c r="AX3" s="61" t="s">
        <v>194</v>
      </c>
      <c r="AY3" s="61" t="s">
        <v>195</v>
      </c>
      <c r="AZ3" s="61">
        <v>44206</v>
      </c>
      <c r="BA3" s="61" t="s">
        <v>196</v>
      </c>
      <c r="BB3" s="61" t="s">
        <v>197</v>
      </c>
      <c r="BC3" s="61" t="s">
        <v>198</v>
      </c>
      <c r="BD3" s="61" t="s">
        <v>199</v>
      </c>
      <c r="BE3" s="61" t="s">
        <v>200</v>
      </c>
      <c r="BF3" s="61" t="s">
        <v>201</v>
      </c>
      <c r="BG3" s="61" t="s">
        <v>202</v>
      </c>
      <c r="BH3" s="61">
        <v>44231</v>
      </c>
      <c r="BI3" s="61" t="s">
        <v>203</v>
      </c>
      <c r="BJ3" s="61" t="s">
        <v>204</v>
      </c>
      <c r="BK3" s="61">
        <v>44238</v>
      </c>
      <c r="BL3" s="61" t="s">
        <v>205</v>
      </c>
      <c r="BM3" s="61" t="s">
        <v>206</v>
      </c>
      <c r="BN3" s="61" t="s">
        <v>207</v>
      </c>
      <c r="BO3" s="61" t="s">
        <v>208</v>
      </c>
      <c r="BP3" s="61" t="s">
        <v>209</v>
      </c>
      <c r="BQ3" s="61" t="s">
        <v>210</v>
      </c>
      <c r="BR3" s="61" t="s">
        <v>211</v>
      </c>
      <c r="BS3" s="61" t="s">
        <v>212</v>
      </c>
      <c r="BT3" s="61" t="s">
        <v>213</v>
      </c>
      <c r="BU3" s="61" t="s">
        <v>214</v>
      </c>
      <c r="BV3" s="61" t="s">
        <v>215</v>
      </c>
      <c r="BW3" s="61" t="s">
        <v>216</v>
      </c>
      <c r="BX3" s="61" t="s">
        <v>217</v>
      </c>
      <c r="BY3" s="61" t="s">
        <v>218</v>
      </c>
      <c r="BZ3" s="61" t="s">
        <v>219</v>
      </c>
      <c r="CA3" s="61" t="s">
        <v>220</v>
      </c>
      <c r="CB3" s="61" t="s">
        <v>221</v>
      </c>
      <c r="CC3" s="61" t="s">
        <v>222</v>
      </c>
    </row>
    <row r="4" spans="1:82" s="19" customFormat="1" ht="10.5" customHeight="1" x14ac:dyDescent="0.2">
      <c r="A4" s="60" t="s">
        <v>75</v>
      </c>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5"/>
      <c r="CC4" s="23"/>
    </row>
    <row r="5" spans="1:82" s="19" customFormat="1" ht="10.5" customHeight="1" x14ac:dyDescent="0.2">
      <c r="A5" s="35">
        <v>1</v>
      </c>
      <c r="B5" s="35" t="e">
        <f>'C завтраками| Bed and breakfast'!#REF!+2400</f>
        <v>#REF!</v>
      </c>
      <c r="C5" s="35" t="e">
        <f>'C завтраками| Bed and breakfast'!#REF!+2400</f>
        <v>#REF!</v>
      </c>
      <c r="D5" s="35" t="e">
        <f>'C завтраками| Bed and breakfast'!#REF!+2400</f>
        <v>#REF!</v>
      </c>
      <c r="E5" s="35" t="e">
        <f>'C завтраками| Bed and breakfast'!#REF!+2400</f>
        <v>#REF!</v>
      </c>
      <c r="F5" s="35" t="e">
        <f>'C завтраками| Bed and breakfast'!#REF!+2400</f>
        <v>#REF!</v>
      </c>
      <c r="G5" s="35" t="e">
        <f>'C завтраками| Bed and breakfast'!#REF!+2400</f>
        <v>#REF!</v>
      </c>
      <c r="H5" s="35" t="e">
        <f>'C завтраками| Bed and breakfast'!#REF!+2400</f>
        <v>#REF!</v>
      </c>
      <c r="I5" s="35" t="e">
        <f>'C завтраками| Bed and breakfast'!#REF!+2400</f>
        <v>#REF!</v>
      </c>
      <c r="J5" s="35" t="e">
        <f>'C завтраками| Bed and breakfast'!#REF!+2400</f>
        <v>#REF!</v>
      </c>
      <c r="K5" s="35" t="e">
        <f>'C завтраками| Bed and breakfast'!#REF!+2400</f>
        <v>#REF!</v>
      </c>
      <c r="L5" s="35" t="e">
        <f>'C завтраками| Bed and breakfast'!#REF!+2400</f>
        <v>#REF!</v>
      </c>
      <c r="M5" s="35" t="e">
        <f>'C завтраками| Bed and breakfast'!#REF!+2400</f>
        <v>#REF!</v>
      </c>
      <c r="N5" s="35" t="e">
        <f>'C завтраками| Bed and breakfast'!#REF!+2400</f>
        <v>#REF!</v>
      </c>
      <c r="O5" s="35" t="e">
        <f>'C завтраками| Bed and breakfast'!#REF!+2400</f>
        <v>#REF!</v>
      </c>
      <c r="P5" s="35" t="e">
        <f>'C завтраками| Bed and breakfast'!#REF!+2400</f>
        <v>#REF!</v>
      </c>
      <c r="Q5" s="35" t="e">
        <f>'C завтраками| Bed and breakfast'!#REF!+2400</f>
        <v>#REF!</v>
      </c>
      <c r="R5" s="35" t="e">
        <f>'C завтраками| Bed and breakfast'!#REF!+2400</f>
        <v>#REF!</v>
      </c>
      <c r="S5" s="35" t="e">
        <f>'C завтраками| Bed and breakfast'!#REF!+2400</f>
        <v>#REF!</v>
      </c>
      <c r="T5" s="35" t="e">
        <f>'C завтраками| Bed and breakfast'!#REF!+2400</f>
        <v>#REF!</v>
      </c>
      <c r="U5" s="35" t="e">
        <f>'C завтраками| Bed and breakfast'!#REF!+2400</f>
        <v>#REF!</v>
      </c>
      <c r="V5" s="35" t="e">
        <f>'C завтраками| Bed and breakfast'!#REF!+2400</f>
        <v>#REF!</v>
      </c>
      <c r="W5" s="35" t="e">
        <f>'C завтраками| Bed and breakfast'!#REF!+2400</f>
        <v>#REF!</v>
      </c>
      <c r="X5" s="35" t="e">
        <f>'C завтраками| Bed and breakfast'!#REF!+2400</f>
        <v>#REF!</v>
      </c>
      <c r="Y5" s="35" t="e">
        <f>'C завтраками| Bed and breakfast'!#REF!+2400</f>
        <v>#REF!</v>
      </c>
      <c r="Z5" s="35" t="e">
        <f>'C завтраками| Bed and breakfast'!#REF!+2400</f>
        <v>#REF!</v>
      </c>
      <c r="AA5" s="35" t="e">
        <f>'C завтраками| Bed and breakfast'!#REF!+2400</f>
        <v>#REF!</v>
      </c>
      <c r="AB5" s="35" t="e">
        <f>'C завтраками| Bed and breakfast'!#REF!+2400</f>
        <v>#REF!</v>
      </c>
      <c r="AC5" s="35" t="e">
        <f>'C завтраками| Bed and breakfast'!#REF!+2400</f>
        <v>#REF!</v>
      </c>
      <c r="AD5" s="35" t="e">
        <f>'C завтраками| Bed and breakfast'!#REF!+2400</f>
        <v>#REF!</v>
      </c>
      <c r="AE5" s="35" t="e">
        <f>'C завтраками| Bed and breakfast'!#REF!+2400</f>
        <v>#REF!</v>
      </c>
      <c r="AF5" s="35" t="e">
        <f>'C завтраками| Bed and breakfast'!#REF!+2400</f>
        <v>#REF!</v>
      </c>
      <c r="AG5" s="35" t="e">
        <f>'C завтраками| Bed and breakfast'!#REF!+2400</f>
        <v>#REF!</v>
      </c>
      <c r="AH5" s="35" t="e">
        <f>'C завтраками| Bed and breakfast'!#REF!+2400</f>
        <v>#REF!</v>
      </c>
      <c r="AI5" s="35" t="e">
        <f>'C завтраками| Bed and breakfast'!#REF!+2400</f>
        <v>#REF!</v>
      </c>
      <c r="AJ5" s="35" t="e">
        <f>'C завтраками| Bed and breakfast'!#REF!+2400</f>
        <v>#REF!</v>
      </c>
      <c r="AK5" s="35" t="e">
        <f>'C завтраками| Bed and breakfast'!#REF!+2400</f>
        <v>#REF!</v>
      </c>
      <c r="AL5" s="35" t="e">
        <f>'C завтраками| Bed and breakfast'!#REF!+2400</f>
        <v>#REF!</v>
      </c>
      <c r="AM5" s="35" t="e">
        <f>'C завтраками| Bed and breakfast'!#REF!+2400</f>
        <v>#REF!</v>
      </c>
      <c r="AN5" s="35" t="e">
        <f>'C завтраками| Bed and breakfast'!#REF!+2400</f>
        <v>#REF!</v>
      </c>
      <c r="AO5" s="35" t="e">
        <f>'C завтраками| Bed and breakfast'!#REF!+2400</f>
        <v>#REF!</v>
      </c>
      <c r="AP5" s="35" t="e">
        <f>'C завтраками| Bed and breakfast'!#REF!+2400</f>
        <v>#REF!</v>
      </c>
      <c r="AQ5" s="35" t="e">
        <f>'C завтраками| Bed and breakfast'!#REF!+2400</f>
        <v>#REF!</v>
      </c>
      <c r="AR5" s="35" t="e">
        <f>'C завтраками| Bed and breakfast'!#REF!+2400</f>
        <v>#REF!</v>
      </c>
      <c r="AS5" s="35" t="e">
        <f>'C завтраками| Bed and breakfast'!#REF!+2400</f>
        <v>#REF!</v>
      </c>
      <c r="AT5" s="35" t="e">
        <f>'C завтраками| Bed and breakfast'!#REF!+2400</f>
        <v>#REF!</v>
      </c>
      <c r="AU5" s="35" t="e">
        <f>'C завтраками| Bed and breakfast'!#REF!+2400</f>
        <v>#REF!</v>
      </c>
      <c r="AV5" s="35" t="e">
        <f>'C завтраками| Bed and breakfast'!#REF!+2400</f>
        <v>#REF!</v>
      </c>
      <c r="AW5" s="35" t="e">
        <f>'C завтраками| Bed and breakfast'!#REF!+2400</f>
        <v>#REF!</v>
      </c>
      <c r="AX5" s="35" t="e">
        <f>'C завтраками| Bed and breakfast'!#REF!+2400</f>
        <v>#REF!</v>
      </c>
      <c r="AY5" s="35" t="e">
        <f>'C завтраками| Bed and breakfast'!#REF!+2400</f>
        <v>#REF!</v>
      </c>
      <c r="AZ5" s="35" t="e">
        <f>'C завтраками| Bed and breakfast'!#REF!+2400</f>
        <v>#REF!</v>
      </c>
      <c r="BA5" s="35" t="e">
        <f>'C завтраками| Bed and breakfast'!#REF!+2400</f>
        <v>#REF!</v>
      </c>
      <c r="BB5" s="35" t="e">
        <f>'C завтраками| Bed and breakfast'!#REF!+2400</f>
        <v>#REF!</v>
      </c>
      <c r="BC5" s="35" t="e">
        <f>'C завтраками| Bed and breakfast'!#REF!+2400</f>
        <v>#REF!</v>
      </c>
      <c r="BD5" s="35" t="e">
        <f>'C завтраками| Bed and breakfast'!#REF!+2400</f>
        <v>#REF!</v>
      </c>
      <c r="BE5" s="35" t="e">
        <f>'C завтраками| Bed and breakfast'!#REF!+2400</f>
        <v>#REF!</v>
      </c>
      <c r="BF5" s="35" t="e">
        <f>'C завтраками| Bed and breakfast'!#REF!+2400</f>
        <v>#REF!</v>
      </c>
      <c r="BG5" s="35" t="e">
        <f>'C завтраками| Bed and breakfast'!#REF!+2400</f>
        <v>#REF!</v>
      </c>
      <c r="BH5" s="35" t="e">
        <f>'C завтраками| Bed and breakfast'!#REF!+2400</f>
        <v>#REF!</v>
      </c>
      <c r="BI5" s="35" t="e">
        <f>'C завтраками| Bed and breakfast'!#REF!+2400</f>
        <v>#REF!</v>
      </c>
      <c r="BJ5" s="35" t="e">
        <f>'C завтраками| Bed and breakfast'!#REF!+2400</f>
        <v>#REF!</v>
      </c>
      <c r="BK5" s="35" t="e">
        <f>'C завтраками| Bed and breakfast'!#REF!+2400</f>
        <v>#REF!</v>
      </c>
      <c r="BL5" s="35" t="e">
        <f>'C завтраками| Bed and breakfast'!#REF!+2400</f>
        <v>#REF!</v>
      </c>
      <c r="BM5" s="35" t="e">
        <f>'C завтраками| Bed and breakfast'!#REF!+2400</f>
        <v>#REF!</v>
      </c>
      <c r="BN5" s="35" t="e">
        <f>'C завтраками| Bed and breakfast'!#REF!+2400</f>
        <v>#REF!</v>
      </c>
      <c r="BO5" s="35" t="e">
        <f>'C завтраками| Bed and breakfast'!#REF!+2400</f>
        <v>#REF!</v>
      </c>
      <c r="BP5" s="35" t="e">
        <f>'C завтраками| Bed and breakfast'!#REF!+2400</f>
        <v>#REF!</v>
      </c>
      <c r="BQ5" s="35" t="e">
        <f>'C завтраками| Bed and breakfast'!#REF!+2400</f>
        <v>#REF!</v>
      </c>
      <c r="BR5" s="35" t="e">
        <f>'C завтраками| Bed and breakfast'!#REF!+2400</f>
        <v>#REF!</v>
      </c>
      <c r="BS5" s="35" t="e">
        <f>'C завтраками| Bed and breakfast'!#REF!+2400</f>
        <v>#REF!</v>
      </c>
      <c r="BT5" s="35" t="e">
        <f>'C завтраками| Bed and breakfast'!#REF!+2400</f>
        <v>#REF!</v>
      </c>
      <c r="BU5" s="35" t="e">
        <f>'C завтраками| Bed and breakfast'!#REF!+2400</f>
        <v>#REF!</v>
      </c>
      <c r="BV5" s="35" t="e">
        <f>'C завтраками| Bed and breakfast'!#REF!+2400</f>
        <v>#REF!</v>
      </c>
      <c r="BW5" s="35" t="e">
        <f>'C завтраками| Bed and breakfast'!#REF!+2400</f>
        <v>#REF!</v>
      </c>
      <c r="BX5" s="35" t="e">
        <f>'C завтраками| Bed and breakfast'!#REF!+2400</f>
        <v>#REF!</v>
      </c>
      <c r="BY5" s="35" t="e">
        <f>'C завтраками| Bed and breakfast'!#REF!+2400</f>
        <v>#REF!</v>
      </c>
      <c r="BZ5" s="35" t="e">
        <f>'C завтраками| Bed and breakfast'!#REF!+2400</f>
        <v>#REF!</v>
      </c>
      <c r="CA5" s="35" t="e">
        <f>'C завтраками| Bed and breakfast'!#REF!+2400</f>
        <v>#REF!</v>
      </c>
      <c r="CB5" s="35" t="e">
        <f>'C завтраками| Bed and breakfast'!#REF!+2400</f>
        <v>#REF!</v>
      </c>
      <c r="CC5" s="35" t="e">
        <f>'C завтраками| Bed and breakfast'!#REF!+2400</f>
        <v>#REF!</v>
      </c>
    </row>
    <row r="6" spans="1:82" s="19" customFormat="1" ht="10.5" customHeight="1" x14ac:dyDescent="0.2">
      <c r="A6" s="35">
        <v>2</v>
      </c>
      <c r="B6" s="35" t="e">
        <f>'C завтраками| Bed and breakfast'!#REF!+4800</f>
        <v>#REF!</v>
      </c>
      <c r="C6" s="35" t="e">
        <f>'C завтраками| Bed and breakfast'!#REF!+4800</f>
        <v>#REF!</v>
      </c>
      <c r="D6" s="35" t="e">
        <f>'C завтраками| Bed and breakfast'!#REF!+4800</f>
        <v>#REF!</v>
      </c>
      <c r="E6" s="35" t="e">
        <f>'C завтраками| Bed and breakfast'!#REF!+4800</f>
        <v>#REF!</v>
      </c>
      <c r="F6" s="35" t="e">
        <f>'C завтраками| Bed and breakfast'!#REF!+4800</f>
        <v>#REF!</v>
      </c>
      <c r="G6" s="35" t="e">
        <f>'C завтраками| Bed and breakfast'!#REF!+4800</f>
        <v>#REF!</v>
      </c>
      <c r="H6" s="35" t="e">
        <f>'C завтраками| Bed and breakfast'!#REF!+4800</f>
        <v>#REF!</v>
      </c>
      <c r="I6" s="35" t="e">
        <f>'C завтраками| Bed and breakfast'!#REF!+4800</f>
        <v>#REF!</v>
      </c>
      <c r="J6" s="35" t="e">
        <f>'C завтраками| Bed and breakfast'!#REF!+4800</f>
        <v>#REF!</v>
      </c>
      <c r="K6" s="35" t="e">
        <f>'C завтраками| Bed and breakfast'!#REF!+4800</f>
        <v>#REF!</v>
      </c>
      <c r="L6" s="35" t="e">
        <f>'C завтраками| Bed and breakfast'!#REF!+4800</f>
        <v>#REF!</v>
      </c>
      <c r="M6" s="35" t="e">
        <f>'C завтраками| Bed and breakfast'!#REF!+4800</f>
        <v>#REF!</v>
      </c>
      <c r="N6" s="35" t="e">
        <f>'C завтраками| Bed and breakfast'!#REF!+4800</f>
        <v>#REF!</v>
      </c>
      <c r="O6" s="35" t="e">
        <f>'C завтраками| Bed and breakfast'!#REF!+4800</f>
        <v>#REF!</v>
      </c>
      <c r="P6" s="35" t="e">
        <f>'C завтраками| Bed and breakfast'!#REF!+4800</f>
        <v>#REF!</v>
      </c>
      <c r="Q6" s="35" t="e">
        <f>'C завтраками| Bed and breakfast'!#REF!+4800</f>
        <v>#REF!</v>
      </c>
      <c r="R6" s="35" t="e">
        <f>'C завтраками| Bed and breakfast'!#REF!+4800</f>
        <v>#REF!</v>
      </c>
      <c r="S6" s="35" t="e">
        <f>'C завтраками| Bed and breakfast'!#REF!+4800</f>
        <v>#REF!</v>
      </c>
      <c r="T6" s="35" t="e">
        <f>'C завтраками| Bed and breakfast'!#REF!+4800</f>
        <v>#REF!</v>
      </c>
      <c r="U6" s="35" t="e">
        <f>'C завтраками| Bed and breakfast'!#REF!+4800</f>
        <v>#REF!</v>
      </c>
      <c r="V6" s="35" t="e">
        <f>'C завтраками| Bed and breakfast'!#REF!+4800</f>
        <v>#REF!</v>
      </c>
      <c r="W6" s="35" t="e">
        <f>'C завтраками| Bed and breakfast'!#REF!+4800</f>
        <v>#REF!</v>
      </c>
      <c r="X6" s="35" t="e">
        <f>'C завтраками| Bed and breakfast'!#REF!+4800</f>
        <v>#REF!</v>
      </c>
      <c r="Y6" s="35" t="e">
        <f>'C завтраками| Bed and breakfast'!#REF!+4800</f>
        <v>#REF!</v>
      </c>
      <c r="Z6" s="35" t="e">
        <f>'C завтраками| Bed and breakfast'!#REF!+4800</f>
        <v>#REF!</v>
      </c>
      <c r="AA6" s="35" t="e">
        <f>'C завтраками| Bed and breakfast'!#REF!+4800</f>
        <v>#REF!</v>
      </c>
      <c r="AB6" s="35" t="e">
        <f>'C завтраками| Bed and breakfast'!#REF!+4800</f>
        <v>#REF!</v>
      </c>
      <c r="AC6" s="35" t="e">
        <f>'C завтраками| Bed and breakfast'!#REF!+4800</f>
        <v>#REF!</v>
      </c>
      <c r="AD6" s="35" t="e">
        <f>'C завтраками| Bed and breakfast'!#REF!+4800</f>
        <v>#REF!</v>
      </c>
      <c r="AE6" s="35" t="e">
        <f>'C завтраками| Bed and breakfast'!#REF!+4800</f>
        <v>#REF!</v>
      </c>
      <c r="AF6" s="35" t="e">
        <f>'C завтраками| Bed and breakfast'!#REF!+4800</f>
        <v>#REF!</v>
      </c>
      <c r="AG6" s="35" t="e">
        <f>'C завтраками| Bed and breakfast'!#REF!+4800</f>
        <v>#REF!</v>
      </c>
      <c r="AH6" s="35" t="e">
        <f>'C завтраками| Bed and breakfast'!#REF!+4800</f>
        <v>#REF!</v>
      </c>
      <c r="AI6" s="35" t="e">
        <f>'C завтраками| Bed and breakfast'!#REF!+4800</f>
        <v>#REF!</v>
      </c>
      <c r="AJ6" s="35" t="e">
        <f>'C завтраками| Bed and breakfast'!#REF!+4800</f>
        <v>#REF!</v>
      </c>
      <c r="AK6" s="35" t="e">
        <f>'C завтраками| Bed and breakfast'!#REF!+4800</f>
        <v>#REF!</v>
      </c>
      <c r="AL6" s="35" t="e">
        <f>'C завтраками| Bed and breakfast'!#REF!+4800</f>
        <v>#REF!</v>
      </c>
      <c r="AM6" s="35" t="e">
        <f>'C завтраками| Bed and breakfast'!#REF!+4800</f>
        <v>#REF!</v>
      </c>
      <c r="AN6" s="35" t="e">
        <f>'C завтраками| Bed and breakfast'!#REF!+4800</f>
        <v>#REF!</v>
      </c>
      <c r="AO6" s="35" t="e">
        <f>'C завтраками| Bed and breakfast'!#REF!+4800</f>
        <v>#REF!</v>
      </c>
      <c r="AP6" s="35" t="e">
        <f>'C завтраками| Bed and breakfast'!#REF!+4800</f>
        <v>#REF!</v>
      </c>
      <c r="AQ6" s="35" t="e">
        <f>'C завтраками| Bed and breakfast'!#REF!+4800</f>
        <v>#REF!</v>
      </c>
      <c r="AR6" s="35" t="e">
        <f>'C завтраками| Bed and breakfast'!#REF!+4800</f>
        <v>#REF!</v>
      </c>
      <c r="AS6" s="35" t="e">
        <f>'C завтраками| Bed and breakfast'!#REF!+4800</f>
        <v>#REF!</v>
      </c>
      <c r="AT6" s="35" t="e">
        <f>'C завтраками| Bed and breakfast'!#REF!+4800</f>
        <v>#REF!</v>
      </c>
      <c r="AU6" s="35" t="e">
        <f>'C завтраками| Bed and breakfast'!#REF!+4800</f>
        <v>#REF!</v>
      </c>
      <c r="AV6" s="35" t="e">
        <f>'C завтраками| Bed and breakfast'!#REF!+4800</f>
        <v>#REF!</v>
      </c>
      <c r="AW6" s="35" t="e">
        <f>'C завтраками| Bed and breakfast'!#REF!+4800</f>
        <v>#REF!</v>
      </c>
      <c r="AX6" s="35" t="e">
        <f>'C завтраками| Bed and breakfast'!#REF!+4800</f>
        <v>#REF!</v>
      </c>
      <c r="AY6" s="35" t="e">
        <f>'C завтраками| Bed and breakfast'!#REF!+4800</f>
        <v>#REF!</v>
      </c>
      <c r="AZ6" s="35" t="e">
        <f>'C завтраками| Bed and breakfast'!#REF!+4800</f>
        <v>#REF!</v>
      </c>
      <c r="BA6" s="35" t="e">
        <f>'C завтраками| Bed and breakfast'!#REF!+4800</f>
        <v>#REF!</v>
      </c>
      <c r="BB6" s="35" t="e">
        <f>'C завтраками| Bed and breakfast'!#REF!+4800</f>
        <v>#REF!</v>
      </c>
      <c r="BC6" s="35" t="e">
        <f>'C завтраками| Bed and breakfast'!#REF!+4800</f>
        <v>#REF!</v>
      </c>
      <c r="BD6" s="35" t="e">
        <f>'C завтраками| Bed and breakfast'!#REF!+4800</f>
        <v>#REF!</v>
      </c>
      <c r="BE6" s="35" t="e">
        <f>'C завтраками| Bed and breakfast'!#REF!+4800</f>
        <v>#REF!</v>
      </c>
      <c r="BF6" s="35" t="e">
        <f>'C завтраками| Bed and breakfast'!#REF!+4800</f>
        <v>#REF!</v>
      </c>
      <c r="BG6" s="35" t="e">
        <f>'C завтраками| Bed and breakfast'!#REF!+4800</f>
        <v>#REF!</v>
      </c>
      <c r="BH6" s="35" t="e">
        <f>'C завтраками| Bed and breakfast'!#REF!+4800</f>
        <v>#REF!</v>
      </c>
      <c r="BI6" s="35" t="e">
        <f>'C завтраками| Bed and breakfast'!#REF!+4800</f>
        <v>#REF!</v>
      </c>
      <c r="BJ6" s="35" t="e">
        <f>'C завтраками| Bed and breakfast'!#REF!+4800</f>
        <v>#REF!</v>
      </c>
      <c r="BK6" s="35" t="e">
        <f>'C завтраками| Bed and breakfast'!#REF!+4800</f>
        <v>#REF!</v>
      </c>
      <c r="BL6" s="35" t="e">
        <f>'C завтраками| Bed and breakfast'!#REF!+4800</f>
        <v>#REF!</v>
      </c>
      <c r="BM6" s="35" t="e">
        <f>'C завтраками| Bed and breakfast'!#REF!+4800</f>
        <v>#REF!</v>
      </c>
      <c r="BN6" s="35" t="e">
        <f>'C завтраками| Bed and breakfast'!#REF!+4800</f>
        <v>#REF!</v>
      </c>
      <c r="BO6" s="35" t="e">
        <f>'C завтраками| Bed and breakfast'!#REF!+4800</f>
        <v>#REF!</v>
      </c>
      <c r="BP6" s="35" t="e">
        <f>'C завтраками| Bed and breakfast'!#REF!+4800</f>
        <v>#REF!</v>
      </c>
      <c r="BQ6" s="35" t="e">
        <f>'C завтраками| Bed and breakfast'!#REF!+4800</f>
        <v>#REF!</v>
      </c>
      <c r="BR6" s="35" t="e">
        <f>'C завтраками| Bed and breakfast'!#REF!+4800</f>
        <v>#REF!</v>
      </c>
      <c r="BS6" s="35" t="e">
        <f>'C завтраками| Bed and breakfast'!#REF!+4800</f>
        <v>#REF!</v>
      </c>
      <c r="BT6" s="35" t="e">
        <f>'C завтраками| Bed and breakfast'!#REF!+4800</f>
        <v>#REF!</v>
      </c>
      <c r="BU6" s="35" t="e">
        <f>'C завтраками| Bed and breakfast'!#REF!+4800</f>
        <v>#REF!</v>
      </c>
      <c r="BV6" s="35" t="e">
        <f>'C завтраками| Bed and breakfast'!#REF!+4800</f>
        <v>#REF!</v>
      </c>
      <c r="BW6" s="35" t="e">
        <f>'C завтраками| Bed and breakfast'!#REF!+4800</f>
        <v>#REF!</v>
      </c>
      <c r="BX6" s="35" t="e">
        <f>'C завтраками| Bed and breakfast'!#REF!+4800</f>
        <v>#REF!</v>
      </c>
      <c r="BY6" s="35" t="e">
        <f>'C завтраками| Bed and breakfast'!#REF!+4800</f>
        <v>#REF!</v>
      </c>
      <c r="BZ6" s="35" t="e">
        <f>'C завтраками| Bed and breakfast'!#REF!+4800</f>
        <v>#REF!</v>
      </c>
      <c r="CA6" s="35" t="e">
        <f>'C завтраками| Bed and breakfast'!#REF!+4800</f>
        <v>#REF!</v>
      </c>
      <c r="CB6" s="35" t="e">
        <f>'C завтраками| Bed and breakfast'!#REF!+4800</f>
        <v>#REF!</v>
      </c>
      <c r="CC6" s="35" t="e">
        <f>'C завтраками| Bed and breakfast'!#REF!+4800</f>
        <v>#REF!</v>
      </c>
    </row>
    <row r="7" spans="1:82" s="19" customFormat="1" ht="10.5" customHeight="1" x14ac:dyDescent="0.2">
      <c r="A7" s="60" t="s">
        <v>112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row>
    <row r="8" spans="1:82" s="19" customFormat="1" ht="10.5" customHeight="1" x14ac:dyDescent="0.2">
      <c r="A8" s="35">
        <v>1</v>
      </c>
      <c r="B8" s="35" t="e">
        <f>'C завтраками| Bed and breakfast'!#REF!+2400</f>
        <v>#REF!</v>
      </c>
      <c r="C8" s="35" t="e">
        <f>'C завтраками| Bed and breakfast'!#REF!+2400</f>
        <v>#REF!</v>
      </c>
      <c r="D8" s="35" t="e">
        <f>'C завтраками| Bed and breakfast'!#REF!+2400</f>
        <v>#REF!</v>
      </c>
      <c r="E8" s="35" t="e">
        <f>'C завтраками| Bed and breakfast'!#REF!+2400</f>
        <v>#REF!</v>
      </c>
      <c r="F8" s="35" t="e">
        <f>'C завтраками| Bed and breakfast'!#REF!+2400</f>
        <v>#REF!</v>
      </c>
      <c r="G8" s="35" t="e">
        <f>'C завтраками| Bed and breakfast'!#REF!+2400</f>
        <v>#REF!</v>
      </c>
      <c r="H8" s="35" t="e">
        <f>'C завтраками| Bed and breakfast'!#REF!+2400</f>
        <v>#REF!</v>
      </c>
      <c r="I8" s="35" t="e">
        <f>'C завтраками| Bed and breakfast'!#REF!+2400</f>
        <v>#REF!</v>
      </c>
      <c r="J8" s="35" t="e">
        <f>'C завтраками| Bed and breakfast'!#REF!+2400</f>
        <v>#REF!</v>
      </c>
      <c r="K8" s="35" t="e">
        <f>'C завтраками| Bed and breakfast'!#REF!+2400</f>
        <v>#REF!</v>
      </c>
      <c r="L8" s="35" t="e">
        <f>'C завтраками| Bed and breakfast'!#REF!+2400</f>
        <v>#REF!</v>
      </c>
      <c r="M8" s="35" t="e">
        <f>'C завтраками| Bed and breakfast'!#REF!+2400</f>
        <v>#REF!</v>
      </c>
      <c r="N8" s="35" t="e">
        <f>'C завтраками| Bed and breakfast'!#REF!+2400</f>
        <v>#REF!</v>
      </c>
      <c r="O8" s="35" t="e">
        <f>'C завтраками| Bed and breakfast'!#REF!+2400</f>
        <v>#REF!</v>
      </c>
      <c r="P8" s="35" t="e">
        <f>'C завтраками| Bed and breakfast'!#REF!+2400</f>
        <v>#REF!</v>
      </c>
      <c r="Q8" s="35" t="e">
        <f>'C завтраками| Bed and breakfast'!#REF!+2400</f>
        <v>#REF!</v>
      </c>
      <c r="R8" s="35" t="e">
        <f>'C завтраками| Bed and breakfast'!#REF!+2400</f>
        <v>#REF!</v>
      </c>
      <c r="S8" s="35" t="e">
        <f>'C завтраками| Bed and breakfast'!#REF!+2400</f>
        <v>#REF!</v>
      </c>
      <c r="T8" s="35" t="e">
        <f>'C завтраками| Bed and breakfast'!#REF!+2400</f>
        <v>#REF!</v>
      </c>
      <c r="U8" s="35" t="e">
        <f>'C завтраками| Bed and breakfast'!#REF!+2400</f>
        <v>#REF!</v>
      </c>
      <c r="V8" s="35" t="e">
        <f>'C завтраками| Bed and breakfast'!#REF!+2400</f>
        <v>#REF!</v>
      </c>
      <c r="W8" s="35" t="e">
        <f>'C завтраками| Bed and breakfast'!#REF!+2400</f>
        <v>#REF!</v>
      </c>
      <c r="X8" s="35" t="e">
        <f>'C завтраками| Bed and breakfast'!#REF!+2400</f>
        <v>#REF!</v>
      </c>
      <c r="Y8" s="35" t="e">
        <f>'C завтраками| Bed and breakfast'!#REF!+2400</f>
        <v>#REF!</v>
      </c>
      <c r="Z8" s="35" t="e">
        <f>'C завтраками| Bed and breakfast'!#REF!+2400</f>
        <v>#REF!</v>
      </c>
      <c r="AA8" s="35" t="e">
        <f>'C завтраками| Bed and breakfast'!#REF!+2400</f>
        <v>#REF!</v>
      </c>
      <c r="AB8" s="35" t="e">
        <f>'C завтраками| Bed and breakfast'!#REF!+2400</f>
        <v>#REF!</v>
      </c>
      <c r="AC8" s="35" t="e">
        <f>'C завтраками| Bed and breakfast'!#REF!+2400</f>
        <v>#REF!</v>
      </c>
      <c r="AD8" s="35" t="e">
        <f>'C завтраками| Bed and breakfast'!#REF!+2400</f>
        <v>#REF!</v>
      </c>
      <c r="AE8" s="35" t="e">
        <f>'C завтраками| Bed and breakfast'!#REF!+2400</f>
        <v>#REF!</v>
      </c>
      <c r="AF8" s="35" t="e">
        <f>'C завтраками| Bed and breakfast'!#REF!+2400</f>
        <v>#REF!</v>
      </c>
      <c r="AG8" s="35" t="e">
        <f>'C завтраками| Bed and breakfast'!#REF!+2400</f>
        <v>#REF!</v>
      </c>
      <c r="AH8" s="35" t="e">
        <f>'C завтраками| Bed and breakfast'!#REF!+2400</f>
        <v>#REF!</v>
      </c>
      <c r="AI8" s="35" t="e">
        <f>'C завтраками| Bed and breakfast'!#REF!+2400</f>
        <v>#REF!</v>
      </c>
      <c r="AJ8" s="35" t="e">
        <f>'C завтраками| Bed and breakfast'!#REF!+2400</f>
        <v>#REF!</v>
      </c>
      <c r="AK8" s="35" t="e">
        <f>'C завтраками| Bed and breakfast'!#REF!+2400</f>
        <v>#REF!</v>
      </c>
      <c r="AL8" s="35" t="e">
        <f>'C завтраками| Bed and breakfast'!#REF!+2400</f>
        <v>#REF!</v>
      </c>
      <c r="AM8" s="35" t="e">
        <f>'C завтраками| Bed and breakfast'!#REF!+2400</f>
        <v>#REF!</v>
      </c>
      <c r="AN8" s="35" t="e">
        <f>'C завтраками| Bed and breakfast'!#REF!+2400</f>
        <v>#REF!</v>
      </c>
      <c r="AO8" s="35" t="e">
        <f>'C завтраками| Bed and breakfast'!#REF!+2400</f>
        <v>#REF!</v>
      </c>
      <c r="AP8" s="35" t="e">
        <f>'C завтраками| Bed and breakfast'!#REF!+2400</f>
        <v>#REF!</v>
      </c>
      <c r="AQ8" s="35" t="e">
        <f>'C завтраками| Bed and breakfast'!#REF!+2400</f>
        <v>#REF!</v>
      </c>
      <c r="AR8" s="35" t="e">
        <f>'C завтраками| Bed and breakfast'!#REF!+2400</f>
        <v>#REF!</v>
      </c>
      <c r="AS8" s="35" t="e">
        <f>'C завтраками| Bed and breakfast'!#REF!+2400</f>
        <v>#REF!</v>
      </c>
      <c r="AT8" s="35" t="e">
        <f>'C завтраками| Bed and breakfast'!#REF!+2400</f>
        <v>#REF!</v>
      </c>
      <c r="AU8" s="35" t="e">
        <f>'C завтраками| Bed and breakfast'!#REF!+2400</f>
        <v>#REF!</v>
      </c>
      <c r="AV8" s="35" t="e">
        <f>'C завтраками| Bed and breakfast'!#REF!+2400</f>
        <v>#REF!</v>
      </c>
      <c r="AW8" s="35">
        <v>33400</v>
      </c>
      <c r="AX8" s="35">
        <v>28200</v>
      </c>
      <c r="AY8" s="35">
        <v>33400</v>
      </c>
      <c r="AZ8" s="35">
        <v>19300</v>
      </c>
      <c r="BA8" s="35">
        <v>16800</v>
      </c>
      <c r="BB8" s="35">
        <v>17900</v>
      </c>
      <c r="BC8" s="35">
        <v>16800</v>
      </c>
      <c r="BD8" s="35">
        <v>17900</v>
      </c>
      <c r="BE8" s="35">
        <v>16800</v>
      </c>
      <c r="BF8" s="35">
        <v>19300</v>
      </c>
      <c r="BG8" s="35">
        <v>17900</v>
      </c>
      <c r="BH8" s="35">
        <v>20800</v>
      </c>
      <c r="BI8" s="35">
        <v>23000</v>
      </c>
      <c r="BJ8" s="35">
        <v>17900</v>
      </c>
      <c r="BK8" s="35">
        <v>20800</v>
      </c>
      <c r="BL8" s="35">
        <v>23000</v>
      </c>
      <c r="BM8" s="35">
        <v>19300</v>
      </c>
      <c r="BN8" s="35">
        <v>20800</v>
      </c>
      <c r="BO8" s="35">
        <v>28200</v>
      </c>
      <c r="BP8" s="35">
        <v>17900</v>
      </c>
      <c r="BQ8" s="35">
        <v>20800</v>
      </c>
      <c r="BR8" s="35">
        <v>17900</v>
      </c>
      <c r="BS8" s="35">
        <v>23000</v>
      </c>
      <c r="BT8" s="35">
        <v>16800</v>
      </c>
      <c r="BU8" s="35">
        <v>13500</v>
      </c>
      <c r="BV8" s="35">
        <v>15500</v>
      </c>
      <c r="BW8" s="35">
        <v>14300</v>
      </c>
      <c r="BX8" s="35">
        <v>15500</v>
      </c>
      <c r="BY8" s="35">
        <v>11900</v>
      </c>
      <c r="BZ8" s="35">
        <v>11200</v>
      </c>
      <c r="CA8" s="35">
        <v>11900</v>
      </c>
      <c r="CB8" s="35">
        <v>10700</v>
      </c>
      <c r="CC8" s="35">
        <v>11200</v>
      </c>
    </row>
    <row r="9" spans="1:82" s="19" customFormat="1" ht="10.5" customHeight="1" x14ac:dyDescent="0.2">
      <c r="A9" s="35">
        <v>2</v>
      </c>
      <c r="B9" s="35" t="e">
        <f>'C завтраками| Bed and breakfast'!#REF!+4800</f>
        <v>#REF!</v>
      </c>
      <c r="C9" s="35" t="e">
        <f>'C завтраками| Bed and breakfast'!#REF!+4800</f>
        <v>#REF!</v>
      </c>
      <c r="D9" s="35" t="e">
        <f>'C завтраками| Bed and breakfast'!#REF!+4800</f>
        <v>#REF!</v>
      </c>
      <c r="E9" s="35" t="e">
        <f>'C завтраками| Bed and breakfast'!#REF!+4800</f>
        <v>#REF!</v>
      </c>
      <c r="F9" s="35" t="e">
        <f>'C завтраками| Bed and breakfast'!#REF!+4800</f>
        <v>#REF!</v>
      </c>
      <c r="G9" s="35" t="e">
        <f>'C завтраками| Bed and breakfast'!#REF!+4800</f>
        <v>#REF!</v>
      </c>
      <c r="H9" s="35" t="e">
        <f>'C завтраками| Bed and breakfast'!#REF!+4800</f>
        <v>#REF!</v>
      </c>
      <c r="I9" s="35" t="e">
        <f>'C завтраками| Bed and breakfast'!#REF!+4800</f>
        <v>#REF!</v>
      </c>
      <c r="J9" s="35" t="e">
        <f>'C завтраками| Bed and breakfast'!#REF!+4800</f>
        <v>#REF!</v>
      </c>
      <c r="K9" s="35" t="e">
        <f>'C завтраками| Bed and breakfast'!#REF!+4800</f>
        <v>#REF!</v>
      </c>
      <c r="L9" s="35" t="e">
        <f>'C завтраками| Bed and breakfast'!#REF!+4800</f>
        <v>#REF!</v>
      </c>
      <c r="M9" s="35" t="e">
        <f>'C завтраками| Bed and breakfast'!#REF!+4800</f>
        <v>#REF!</v>
      </c>
      <c r="N9" s="35" t="e">
        <f>'C завтраками| Bed and breakfast'!#REF!+4800</f>
        <v>#REF!</v>
      </c>
      <c r="O9" s="35" t="e">
        <f>'C завтраками| Bed and breakfast'!#REF!+4800</f>
        <v>#REF!</v>
      </c>
      <c r="P9" s="35" t="e">
        <f>'C завтраками| Bed and breakfast'!#REF!+4800</f>
        <v>#REF!</v>
      </c>
      <c r="Q9" s="35" t="e">
        <f>'C завтраками| Bed and breakfast'!#REF!+4800</f>
        <v>#REF!</v>
      </c>
      <c r="R9" s="35" t="e">
        <f>'C завтраками| Bed and breakfast'!#REF!+4800</f>
        <v>#REF!</v>
      </c>
      <c r="S9" s="35" t="e">
        <f>'C завтраками| Bed and breakfast'!#REF!+4800</f>
        <v>#REF!</v>
      </c>
      <c r="T9" s="35" t="e">
        <f>'C завтраками| Bed and breakfast'!#REF!+4800</f>
        <v>#REF!</v>
      </c>
      <c r="U9" s="35" t="e">
        <f>'C завтраками| Bed and breakfast'!#REF!+4800</f>
        <v>#REF!</v>
      </c>
      <c r="V9" s="35" t="e">
        <f>'C завтраками| Bed and breakfast'!#REF!+4800</f>
        <v>#REF!</v>
      </c>
      <c r="W9" s="35" t="e">
        <f>'C завтраками| Bed and breakfast'!#REF!+4800</f>
        <v>#REF!</v>
      </c>
      <c r="X9" s="35" t="e">
        <f>'C завтраками| Bed and breakfast'!#REF!+4800</f>
        <v>#REF!</v>
      </c>
      <c r="Y9" s="35" t="e">
        <f>'C завтраками| Bed and breakfast'!#REF!+4800</f>
        <v>#REF!</v>
      </c>
      <c r="Z9" s="35" t="e">
        <f>'C завтраками| Bed and breakfast'!#REF!+4800</f>
        <v>#REF!</v>
      </c>
      <c r="AA9" s="35" t="e">
        <f>'C завтраками| Bed and breakfast'!#REF!+4800</f>
        <v>#REF!</v>
      </c>
      <c r="AB9" s="35" t="e">
        <f>'C завтраками| Bed and breakfast'!#REF!+4800</f>
        <v>#REF!</v>
      </c>
      <c r="AC9" s="35" t="e">
        <f>'C завтраками| Bed and breakfast'!#REF!+4800</f>
        <v>#REF!</v>
      </c>
      <c r="AD9" s="35" t="e">
        <f>'C завтраками| Bed and breakfast'!#REF!+4800</f>
        <v>#REF!</v>
      </c>
      <c r="AE9" s="35" t="e">
        <f>'C завтраками| Bed and breakfast'!#REF!+4800</f>
        <v>#REF!</v>
      </c>
      <c r="AF9" s="35" t="e">
        <f>'C завтраками| Bed and breakfast'!#REF!+4800</f>
        <v>#REF!</v>
      </c>
      <c r="AG9" s="35" t="e">
        <f>'C завтраками| Bed and breakfast'!#REF!+4800</f>
        <v>#REF!</v>
      </c>
      <c r="AH9" s="35" t="e">
        <f>'C завтраками| Bed and breakfast'!#REF!+4800</f>
        <v>#REF!</v>
      </c>
      <c r="AI9" s="35" t="e">
        <f>'C завтраками| Bed and breakfast'!#REF!+4800</f>
        <v>#REF!</v>
      </c>
      <c r="AJ9" s="35" t="e">
        <f>'C завтраками| Bed and breakfast'!#REF!+4800</f>
        <v>#REF!</v>
      </c>
      <c r="AK9" s="35" t="e">
        <f>'C завтраками| Bed and breakfast'!#REF!+4800</f>
        <v>#REF!</v>
      </c>
      <c r="AL9" s="35" t="e">
        <f>'C завтраками| Bed and breakfast'!#REF!+4800</f>
        <v>#REF!</v>
      </c>
      <c r="AM9" s="35" t="e">
        <f>'C завтраками| Bed and breakfast'!#REF!+4800</f>
        <v>#REF!</v>
      </c>
      <c r="AN9" s="35" t="e">
        <f>'C завтраками| Bed and breakfast'!#REF!+4800</f>
        <v>#REF!</v>
      </c>
      <c r="AO9" s="35" t="e">
        <f>'C завтраками| Bed and breakfast'!#REF!+4800</f>
        <v>#REF!</v>
      </c>
      <c r="AP9" s="35" t="e">
        <f>'C завтраками| Bed and breakfast'!#REF!+4800</f>
        <v>#REF!</v>
      </c>
      <c r="AQ9" s="35" t="e">
        <f>'C завтраками| Bed and breakfast'!#REF!+4800</f>
        <v>#REF!</v>
      </c>
      <c r="AR9" s="35" t="e">
        <f>'C завтраками| Bed and breakfast'!#REF!+4800</f>
        <v>#REF!</v>
      </c>
      <c r="AS9" s="35" t="e">
        <f>'C завтраками| Bed and breakfast'!#REF!+4800</f>
        <v>#REF!</v>
      </c>
      <c r="AT9" s="35" t="e">
        <f>'C завтраками| Bed and breakfast'!#REF!+4800</f>
        <v>#REF!</v>
      </c>
      <c r="AU9" s="35" t="e">
        <f>'C завтраками| Bed and breakfast'!#REF!+4800</f>
        <v>#REF!</v>
      </c>
      <c r="AV9" s="35" t="e">
        <f>'C завтраками| Bed and breakfast'!#REF!+4800</f>
        <v>#REF!</v>
      </c>
      <c r="AW9" s="35">
        <v>37400</v>
      </c>
      <c r="AX9" s="35">
        <v>32200</v>
      </c>
      <c r="AY9" s="35">
        <v>37400</v>
      </c>
      <c r="AZ9" s="35">
        <v>23200</v>
      </c>
      <c r="BA9" s="35">
        <v>20600</v>
      </c>
      <c r="BB9" s="35">
        <v>21700</v>
      </c>
      <c r="BC9" s="35">
        <v>20600</v>
      </c>
      <c r="BD9" s="35">
        <v>21700</v>
      </c>
      <c r="BE9" s="35">
        <v>20600</v>
      </c>
      <c r="BF9" s="35">
        <v>23200</v>
      </c>
      <c r="BG9" s="35">
        <v>21700</v>
      </c>
      <c r="BH9" s="35">
        <v>24700</v>
      </c>
      <c r="BI9" s="35">
        <v>27000</v>
      </c>
      <c r="BJ9" s="35">
        <v>21700</v>
      </c>
      <c r="BK9" s="35">
        <v>24700</v>
      </c>
      <c r="BL9" s="35">
        <v>27000</v>
      </c>
      <c r="BM9" s="35">
        <v>23200</v>
      </c>
      <c r="BN9" s="35">
        <v>24700</v>
      </c>
      <c r="BO9" s="35">
        <v>32200</v>
      </c>
      <c r="BP9" s="35">
        <v>21700</v>
      </c>
      <c r="BQ9" s="35">
        <v>24700</v>
      </c>
      <c r="BR9" s="35">
        <v>21700</v>
      </c>
      <c r="BS9" s="35">
        <v>27000</v>
      </c>
      <c r="BT9" s="35">
        <v>20600</v>
      </c>
      <c r="BU9" s="35">
        <v>17200</v>
      </c>
      <c r="BV9" s="35">
        <v>19300</v>
      </c>
      <c r="BW9" s="35">
        <v>18100</v>
      </c>
      <c r="BX9" s="35">
        <v>19300</v>
      </c>
      <c r="BY9" s="35">
        <v>15600</v>
      </c>
      <c r="BZ9" s="35">
        <v>14900</v>
      </c>
      <c r="CA9" s="35">
        <v>15600</v>
      </c>
      <c r="CB9" s="35">
        <v>14300</v>
      </c>
      <c r="CC9" s="35">
        <v>14900</v>
      </c>
    </row>
    <row r="10" spans="1:82" s="19" customFormat="1" ht="10.5" customHeight="1" x14ac:dyDescent="0.2">
      <c r="A10" s="60" t="s">
        <v>113</v>
      </c>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2" s="19" customFormat="1" ht="10.5" customHeight="1" x14ac:dyDescent="0.2">
      <c r="A11" s="35">
        <v>1</v>
      </c>
      <c r="B11" s="35" t="e">
        <f>'C завтраками| Bed and breakfast'!#REF!+2400</f>
        <v>#REF!</v>
      </c>
      <c r="C11" s="35" t="e">
        <f>'C завтраками| Bed and breakfast'!#REF!+2400</f>
        <v>#REF!</v>
      </c>
      <c r="D11" s="35" t="e">
        <f>'C завтраками| Bed and breakfast'!#REF!+2400</f>
        <v>#REF!</v>
      </c>
      <c r="E11" s="35" t="e">
        <f>'C завтраками| Bed and breakfast'!#REF!+2400</f>
        <v>#REF!</v>
      </c>
      <c r="F11" s="35" t="e">
        <f>'C завтраками| Bed and breakfast'!#REF!+2400</f>
        <v>#REF!</v>
      </c>
      <c r="G11" s="35" t="e">
        <f>'C завтраками| Bed and breakfast'!#REF!+2400</f>
        <v>#REF!</v>
      </c>
      <c r="H11" s="35" t="e">
        <f>'C завтраками| Bed and breakfast'!#REF!+2400</f>
        <v>#REF!</v>
      </c>
      <c r="I11" s="35" t="e">
        <f>'C завтраками| Bed and breakfast'!#REF!+2400</f>
        <v>#REF!</v>
      </c>
      <c r="J11" s="35" t="e">
        <f>'C завтраками| Bed and breakfast'!#REF!+2400</f>
        <v>#REF!</v>
      </c>
      <c r="K11" s="35" t="e">
        <f>'C завтраками| Bed and breakfast'!#REF!+2400</f>
        <v>#REF!</v>
      </c>
      <c r="L11" s="35" t="e">
        <f>'C завтраками| Bed and breakfast'!#REF!+2400</f>
        <v>#REF!</v>
      </c>
      <c r="M11" s="35" t="e">
        <f>'C завтраками| Bed and breakfast'!#REF!+2400</f>
        <v>#REF!</v>
      </c>
      <c r="N11" s="35" t="e">
        <f>'C завтраками| Bed and breakfast'!#REF!+2400</f>
        <v>#REF!</v>
      </c>
      <c r="O11" s="35" t="e">
        <f>'C завтраками| Bed and breakfast'!#REF!+2400</f>
        <v>#REF!</v>
      </c>
      <c r="P11" s="35" t="e">
        <f>'C завтраками| Bed and breakfast'!#REF!+2400</f>
        <v>#REF!</v>
      </c>
      <c r="Q11" s="35" t="e">
        <f>'C завтраками| Bed and breakfast'!#REF!+2400</f>
        <v>#REF!</v>
      </c>
      <c r="R11" s="35" t="e">
        <f>'C завтраками| Bed and breakfast'!#REF!+2400</f>
        <v>#REF!</v>
      </c>
      <c r="S11" s="35" t="e">
        <f>'C завтраками| Bed and breakfast'!#REF!+2400</f>
        <v>#REF!</v>
      </c>
      <c r="T11" s="35" t="e">
        <f>'C завтраками| Bed and breakfast'!#REF!+2400</f>
        <v>#REF!</v>
      </c>
      <c r="U11" s="35" t="e">
        <f>'C завтраками| Bed and breakfast'!#REF!+2400</f>
        <v>#REF!</v>
      </c>
      <c r="V11" s="35" t="e">
        <f>'C завтраками| Bed and breakfast'!#REF!+2400</f>
        <v>#REF!</v>
      </c>
      <c r="W11" s="35" t="e">
        <f>'C завтраками| Bed and breakfast'!#REF!+2400</f>
        <v>#REF!</v>
      </c>
      <c r="X11" s="35" t="e">
        <f>'C завтраками| Bed and breakfast'!#REF!+2400</f>
        <v>#REF!</v>
      </c>
      <c r="Y11" s="35" t="e">
        <f>'C завтраками| Bed and breakfast'!#REF!+2400</f>
        <v>#REF!</v>
      </c>
      <c r="Z11" s="35" t="e">
        <f>'C завтраками| Bed and breakfast'!#REF!+2400</f>
        <v>#REF!</v>
      </c>
      <c r="AA11" s="35" t="e">
        <f>'C завтраками| Bed and breakfast'!#REF!+2400</f>
        <v>#REF!</v>
      </c>
      <c r="AB11" s="35" t="e">
        <f>'C завтраками| Bed and breakfast'!#REF!+2400</f>
        <v>#REF!</v>
      </c>
      <c r="AC11" s="35" t="e">
        <f>'C завтраками| Bed and breakfast'!#REF!+2400</f>
        <v>#REF!</v>
      </c>
      <c r="AD11" s="35" t="e">
        <f>'C завтраками| Bed and breakfast'!#REF!+2400</f>
        <v>#REF!</v>
      </c>
      <c r="AE11" s="35" t="e">
        <f>'C завтраками| Bed and breakfast'!#REF!+2400</f>
        <v>#REF!</v>
      </c>
      <c r="AF11" s="35" t="e">
        <f>'C завтраками| Bed and breakfast'!#REF!+2400</f>
        <v>#REF!</v>
      </c>
      <c r="AG11" s="35" t="e">
        <f>'C завтраками| Bed and breakfast'!#REF!+2400</f>
        <v>#REF!</v>
      </c>
      <c r="AH11" s="35" t="e">
        <f>'C завтраками| Bed and breakfast'!#REF!+2400</f>
        <v>#REF!</v>
      </c>
      <c r="AI11" s="35" t="e">
        <f>'C завтраками| Bed and breakfast'!#REF!+2400</f>
        <v>#REF!</v>
      </c>
      <c r="AJ11" s="35" t="e">
        <f>'C завтраками| Bed and breakfast'!#REF!+2400</f>
        <v>#REF!</v>
      </c>
      <c r="AK11" s="35" t="e">
        <f>'C завтраками| Bed and breakfast'!#REF!+2400</f>
        <v>#REF!</v>
      </c>
      <c r="AL11" s="35" t="e">
        <f>'C завтраками| Bed and breakfast'!#REF!+2400</f>
        <v>#REF!</v>
      </c>
      <c r="AM11" s="35" t="e">
        <f>'C завтраками| Bed and breakfast'!#REF!+2400</f>
        <v>#REF!</v>
      </c>
      <c r="AN11" s="35" t="e">
        <f>'C завтраками| Bed and breakfast'!#REF!+2400</f>
        <v>#REF!</v>
      </c>
      <c r="AO11" s="35" t="e">
        <f>'C завтраками| Bed and breakfast'!#REF!+2400</f>
        <v>#REF!</v>
      </c>
      <c r="AP11" s="35" t="e">
        <f>'C завтраками| Bed and breakfast'!#REF!+2400</f>
        <v>#REF!</v>
      </c>
      <c r="AQ11" s="35" t="e">
        <f>'C завтраками| Bed and breakfast'!#REF!+2400</f>
        <v>#REF!</v>
      </c>
      <c r="AR11" s="35" t="e">
        <f>'C завтраками| Bed and breakfast'!#REF!+2400</f>
        <v>#REF!</v>
      </c>
      <c r="AS11" s="35" t="e">
        <f>'C завтраками| Bed and breakfast'!#REF!+2400</f>
        <v>#REF!</v>
      </c>
      <c r="AT11" s="35" t="e">
        <f>'C завтраками| Bed and breakfast'!#REF!+2400</f>
        <v>#REF!</v>
      </c>
      <c r="AU11" s="35" t="e">
        <f>'C завтраками| Bed and breakfast'!#REF!+2400</f>
        <v>#REF!</v>
      </c>
      <c r="AV11" s="35" t="e">
        <f>'C завтраками| Bed and breakfast'!#REF!+2400</f>
        <v>#REF!</v>
      </c>
      <c r="AW11" s="35">
        <v>34900</v>
      </c>
      <c r="AX11" s="35">
        <v>29700</v>
      </c>
      <c r="AY11" s="35">
        <v>34900</v>
      </c>
      <c r="AZ11" s="35">
        <v>20600</v>
      </c>
      <c r="BA11" s="35">
        <v>18100</v>
      </c>
      <c r="BB11" s="35">
        <v>19200</v>
      </c>
      <c r="BC11" s="35">
        <v>18100</v>
      </c>
      <c r="BD11" s="35">
        <v>19200</v>
      </c>
      <c r="BE11" s="35">
        <v>18100</v>
      </c>
      <c r="BF11" s="35">
        <v>20600</v>
      </c>
      <c r="BG11" s="35">
        <v>19200</v>
      </c>
      <c r="BH11" s="35">
        <v>22100</v>
      </c>
      <c r="BI11" s="35">
        <v>24500</v>
      </c>
      <c r="BJ11" s="35">
        <v>19200</v>
      </c>
      <c r="BK11" s="35">
        <v>22100</v>
      </c>
      <c r="BL11" s="35">
        <v>24500</v>
      </c>
      <c r="BM11" s="35">
        <v>20600</v>
      </c>
      <c r="BN11" s="35">
        <v>22100</v>
      </c>
      <c r="BO11" s="35">
        <v>29700</v>
      </c>
      <c r="BP11" s="35">
        <v>19200</v>
      </c>
      <c r="BQ11" s="35">
        <v>22100</v>
      </c>
      <c r="BR11" s="35">
        <v>19200</v>
      </c>
      <c r="BS11" s="35">
        <v>24500</v>
      </c>
      <c r="BT11" s="35">
        <v>18100</v>
      </c>
      <c r="BU11" s="35">
        <v>14600</v>
      </c>
      <c r="BV11" s="35">
        <v>16600</v>
      </c>
      <c r="BW11" s="35">
        <v>15400</v>
      </c>
      <c r="BX11" s="35">
        <v>16600</v>
      </c>
      <c r="BY11" s="35">
        <v>12900</v>
      </c>
      <c r="BZ11" s="35">
        <v>12200</v>
      </c>
      <c r="CA11" s="35">
        <v>12900</v>
      </c>
      <c r="CB11" s="35">
        <v>11700</v>
      </c>
      <c r="CC11" s="35">
        <v>12200</v>
      </c>
    </row>
    <row r="12" spans="1:82" s="19" customFormat="1" ht="10.5" customHeight="1" x14ac:dyDescent="0.2">
      <c r="A12" s="35">
        <v>2</v>
      </c>
      <c r="B12" s="35" t="e">
        <f>'C завтраками| Bed and breakfast'!#REF!+4800</f>
        <v>#REF!</v>
      </c>
      <c r="C12" s="35" t="e">
        <f>'C завтраками| Bed and breakfast'!#REF!+4800</f>
        <v>#REF!</v>
      </c>
      <c r="D12" s="35" t="e">
        <f>'C завтраками| Bed and breakfast'!#REF!+4800</f>
        <v>#REF!</v>
      </c>
      <c r="E12" s="35" t="e">
        <f>'C завтраками| Bed and breakfast'!#REF!+4800</f>
        <v>#REF!</v>
      </c>
      <c r="F12" s="35" t="e">
        <f>'C завтраками| Bed and breakfast'!#REF!+4800</f>
        <v>#REF!</v>
      </c>
      <c r="G12" s="35" t="e">
        <f>'C завтраками| Bed and breakfast'!#REF!+4800</f>
        <v>#REF!</v>
      </c>
      <c r="H12" s="35" t="e">
        <f>'C завтраками| Bed and breakfast'!#REF!+4800</f>
        <v>#REF!</v>
      </c>
      <c r="I12" s="35" t="e">
        <f>'C завтраками| Bed and breakfast'!#REF!+4800</f>
        <v>#REF!</v>
      </c>
      <c r="J12" s="35" t="e">
        <f>'C завтраками| Bed and breakfast'!#REF!+4800</f>
        <v>#REF!</v>
      </c>
      <c r="K12" s="35" t="e">
        <f>'C завтраками| Bed and breakfast'!#REF!+4800</f>
        <v>#REF!</v>
      </c>
      <c r="L12" s="35" t="e">
        <f>'C завтраками| Bed and breakfast'!#REF!+4800</f>
        <v>#REF!</v>
      </c>
      <c r="M12" s="35" t="e">
        <f>'C завтраками| Bed and breakfast'!#REF!+4800</f>
        <v>#REF!</v>
      </c>
      <c r="N12" s="35" t="e">
        <f>'C завтраками| Bed and breakfast'!#REF!+4800</f>
        <v>#REF!</v>
      </c>
      <c r="O12" s="35" t="e">
        <f>'C завтраками| Bed and breakfast'!#REF!+4800</f>
        <v>#REF!</v>
      </c>
      <c r="P12" s="35" t="e">
        <f>'C завтраками| Bed and breakfast'!#REF!+4800</f>
        <v>#REF!</v>
      </c>
      <c r="Q12" s="35" t="e">
        <f>'C завтраками| Bed and breakfast'!#REF!+4800</f>
        <v>#REF!</v>
      </c>
      <c r="R12" s="35" t="e">
        <f>'C завтраками| Bed and breakfast'!#REF!+4800</f>
        <v>#REF!</v>
      </c>
      <c r="S12" s="35" t="e">
        <f>'C завтраками| Bed and breakfast'!#REF!+4800</f>
        <v>#REF!</v>
      </c>
      <c r="T12" s="35" t="e">
        <f>'C завтраками| Bed and breakfast'!#REF!+4800</f>
        <v>#REF!</v>
      </c>
      <c r="U12" s="35" t="e">
        <f>'C завтраками| Bed and breakfast'!#REF!+4800</f>
        <v>#REF!</v>
      </c>
      <c r="V12" s="35" t="e">
        <f>'C завтраками| Bed and breakfast'!#REF!+4800</f>
        <v>#REF!</v>
      </c>
      <c r="W12" s="35" t="e">
        <f>'C завтраками| Bed and breakfast'!#REF!+4800</f>
        <v>#REF!</v>
      </c>
      <c r="X12" s="35" t="e">
        <f>'C завтраками| Bed and breakfast'!#REF!+4800</f>
        <v>#REF!</v>
      </c>
      <c r="Y12" s="35" t="e">
        <f>'C завтраками| Bed and breakfast'!#REF!+4800</f>
        <v>#REF!</v>
      </c>
      <c r="Z12" s="35" t="e">
        <f>'C завтраками| Bed and breakfast'!#REF!+4800</f>
        <v>#REF!</v>
      </c>
      <c r="AA12" s="35" t="e">
        <f>'C завтраками| Bed and breakfast'!#REF!+4800</f>
        <v>#REF!</v>
      </c>
      <c r="AB12" s="35" t="e">
        <f>'C завтраками| Bed and breakfast'!#REF!+4800</f>
        <v>#REF!</v>
      </c>
      <c r="AC12" s="35" t="e">
        <f>'C завтраками| Bed and breakfast'!#REF!+4800</f>
        <v>#REF!</v>
      </c>
      <c r="AD12" s="35" t="e">
        <f>'C завтраками| Bed and breakfast'!#REF!+4800</f>
        <v>#REF!</v>
      </c>
      <c r="AE12" s="35" t="e">
        <f>'C завтраками| Bed and breakfast'!#REF!+4800</f>
        <v>#REF!</v>
      </c>
      <c r="AF12" s="35" t="e">
        <f>'C завтраками| Bed and breakfast'!#REF!+4800</f>
        <v>#REF!</v>
      </c>
      <c r="AG12" s="35" t="e">
        <f>'C завтраками| Bed and breakfast'!#REF!+4800</f>
        <v>#REF!</v>
      </c>
      <c r="AH12" s="35" t="e">
        <f>'C завтраками| Bed and breakfast'!#REF!+4800</f>
        <v>#REF!</v>
      </c>
      <c r="AI12" s="35" t="e">
        <f>'C завтраками| Bed and breakfast'!#REF!+4800</f>
        <v>#REF!</v>
      </c>
      <c r="AJ12" s="35" t="e">
        <f>'C завтраками| Bed and breakfast'!#REF!+4800</f>
        <v>#REF!</v>
      </c>
      <c r="AK12" s="35" t="e">
        <f>'C завтраками| Bed and breakfast'!#REF!+4800</f>
        <v>#REF!</v>
      </c>
      <c r="AL12" s="35" t="e">
        <f>'C завтраками| Bed and breakfast'!#REF!+4800</f>
        <v>#REF!</v>
      </c>
      <c r="AM12" s="35" t="e">
        <f>'C завтраками| Bed and breakfast'!#REF!+4800</f>
        <v>#REF!</v>
      </c>
      <c r="AN12" s="35" t="e">
        <f>'C завтраками| Bed and breakfast'!#REF!+4800</f>
        <v>#REF!</v>
      </c>
      <c r="AO12" s="35" t="e">
        <f>'C завтраками| Bed and breakfast'!#REF!+4800</f>
        <v>#REF!</v>
      </c>
      <c r="AP12" s="35" t="e">
        <f>'C завтраками| Bed and breakfast'!#REF!+4800</f>
        <v>#REF!</v>
      </c>
      <c r="AQ12" s="35" t="e">
        <f>'C завтраками| Bed and breakfast'!#REF!+4800</f>
        <v>#REF!</v>
      </c>
      <c r="AR12" s="35" t="e">
        <f>'C завтраками| Bed and breakfast'!#REF!+4800</f>
        <v>#REF!</v>
      </c>
      <c r="AS12" s="35" t="e">
        <f>'C завтраками| Bed and breakfast'!#REF!+4800</f>
        <v>#REF!</v>
      </c>
      <c r="AT12" s="35" t="e">
        <f>'C завтраками| Bed and breakfast'!#REF!+4800</f>
        <v>#REF!</v>
      </c>
      <c r="AU12" s="35" t="e">
        <f>'C завтраками| Bed and breakfast'!#REF!+4800</f>
        <v>#REF!</v>
      </c>
      <c r="AV12" s="35" t="e">
        <f>'C завтраками| Bed and breakfast'!#REF!+4800</f>
        <v>#REF!</v>
      </c>
      <c r="AW12" s="35">
        <v>38900</v>
      </c>
      <c r="AX12" s="35">
        <v>33700</v>
      </c>
      <c r="AY12" s="35">
        <v>38900</v>
      </c>
      <c r="AZ12" s="35">
        <v>24500</v>
      </c>
      <c r="BA12" s="35">
        <v>21900</v>
      </c>
      <c r="BB12" s="35">
        <v>23000</v>
      </c>
      <c r="BC12" s="35">
        <v>21900</v>
      </c>
      <c r="BD12" s="35">
        <v>23000</v>
      </c>
      <c r="BE12" s="35">
        <v>21900</v>
      </c>
      <c r="BF12" s="35">
        <v>24500</v>
      </c>
      <c r="BG12" s="35">
        <v>23000</v>
      </c>
      <c r="BH12" s="35">
        <v>26000</v>
      </c>
      <c r="BI12" s="35">
        <v>28500</v>
      </c>
      <c r="BJ12" s="35">
        <v>23000</v>
      </c>
      <c r="BK12" s="35">
        <v>26000</v>
      </c>
      <c r="BL12" s="35">
        <v>28500</v>
      </c>
      <c r="BM12" s="35">
        <v>24500</v>
      </c>
      <c r="BN12" s="35">
        <v>26000</v>
      </c>
      <c r="BO12" s="35">
        <v>33700</v>
      </c>
      <c r="BP12" s="35">
        <v>23000</v>
      </c>
      <c r="BQ12" s="35">
        <v>26000</v>
      </c>
      <c r="BR12" s="35">
        <v>23000</v>
      </c>
      <c r="BS12" s="35">
        <v>28500</v>
      </c>
      <c r="BT12" s="35">
        <v>21900</v>
      </c>
      <c r="BU12" s="35">
        <v>18300</v>
      </c>
      <c r="BV12" s="35">
        <v>20400</v>
      </c>
      <c r="BW12" s="35">
        <v>19200</v>
      </c>
      <c r="BX12" s="35">
        <v>20400</v>
      </c>
      <c r="BY12" s="35">
        <v>16600</v>
      </c>
      <c r="BZ12" s="35">
        <v>15900</v>
      </c>
      <c r="CA12" s="35">
        <v>16600</v>
      </c>
      <c r="CB12" s="35">
        <v>15300</v>
      </c>
      <c r="CC12" s="35">
        <v>15900</v>
      </c>
    </row>
    <row r="13" spans="1:82" s="19" customFormat="1" ht="10.5" customHeight="1" x14ac:dyDescent="0.2">
      <c r="A13" s="60" t="s">
        <v>114</v>
      </c>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row>
    <row r="14" spans="1:82" s="19" customFormat="1" ht="10.5" customHeight="1" x14ac:dyDescent="0.2">
      <c r="A14" s="35" t="s">
        <v>115</v>
      </c>
      <c r="B14" s="35" t="e">
        <f>'C завтраками| Bed and breakfast'!#REF!+4800</f>
        <v>#REF!</v>
      </c>
      <c r="C14" s="35" t="e">
        <f>'C завтраками| Bed and breakfast'!#REF!+4800</f>
        <v>#REF!</v>
      </c>
      <c r="D14" s="35" t="e">
        <f>'C завтраками| Bed and breakfast'!#REF!+4800</f>
        <v>#REF!</v>
      </c>
      <c r="E14" s="35" t="e">
        <f>'C завтраками| Bed and breakfast'!#REF!+4800</f>
        <v>#REF!</v>
      </c>
      <c r="F14" s="35" t="e">
        <f>'C завтраками| Bed and breakfast'!#REF!+4800</f>
        <v>#REF!</v>
      </c>
      <c r="G14" s="35" t="e">
        <f>'C завтраками| Bed and breakfast'!#REF!+4800</f>
        <v>#REF!</v>
      </c>
      <c r="H14" s="35" t="e">
        <f>'C завтраками| Bed and breakfast'!#REF!+4800</f>
        <v>#REF!</v>
      </c>
      <c r="I14" s="35" t="e">
        <f>'C завтраками| Bed and breakfast'!#REF!+4800</f>
        <v>#REF!</v>
      </c>
      <c r="J14" s="35" t="e">
        <f>'C завтраками| Bed and breakfast'!#REF!+4800</f>
        <v>#REF!</v>
      </c>
      <c r="K14" s="35" t="e">
        <f>'C завтраками| Bed and breakfast'!#REF!+4800</f>
        <v>#REF!</v>
      </c>
      <c r="L14" s="35" t="e">
        <f>'C завтраками| Bed and breakfast'!#REF!+4800</f>
        <v>#REF!</v>
      </c>
      <c r="M14" s="35" t="e">
        <f>'C завтраками| Bed and breakfast'!#REF!+4800</f>
        <v>#REF!</v>
      </c>
      <c r="N14" s="35" t="e">
        <f>'C завтраками| Bed and breakfast'!#REF!+4800</f>
        <v>#REF!</v>
      </c>
      <c r="O14" s="35" t="e">
        <f>'C завтраками| Bed and breakfast'!#REF!+4800</f>
        <v>#REF!</v>
      </c>
      <c r="P14" s="35" t="e">
        <f>'C завтраками| Bed and breakfast'!#REF!+4800</f>
        <v>#REF!</v>
      </c>
      <c r="Q14" s="35" t="e">
        <f>'C завтраками| Bed and breakfast'!#REF!+4800</f>
        <v>#REF!</v>
      </c>
      <c r="R14" s="35" t="e">
        <f>'C завтраками| Bed and breakfast'!#REF!+4800</f>
        <v>#REF!</v>
      </c>
      <c r="S14" s="35" t="e">
        <f>'C завтраками| Bed and breakfast'!#REF!+4800</f>
        <v>#REF!</v>
      </c>
      <c r="T14" s="35" t="e">
        <f>'C завтраками| Bed and breakfast'!#REF!+4800</f>
        <v>#REF!</v>
      </c>
      <c r="U14" s="35" t="e">
        <f>'C завтраками| Bed and breakfast'!#REF!+4800</f>
        <v>#REF!</v>
      </c>
      <c r="V14" s="35" t="e">
        <f>'C завтраками| Bed and breakfast'!#REF!+4800</f>
        <v>#REF!</v>
      </c>
      <c r="W14" s="35" t="e">
        <f>'C завтраками| Bed and breakfast'!#REF!+4800</f>
        <v>#REF!</v>
      </c>
      <c r="X14" s="35" t="e">
        <f>'C завтраками| Bed and breakfast'!#REF!+4800</f>
        <v>#REF!</v>
      </c>
      <c r="Y14" s="35" t="e">
        <f>'C завтраками| Bed and breakfast'!#REF!+4800</f>
        <v>#REF!</v>
      </c>
      <c r="Z14" s="35" t="e">
        <f>'C завтраками| Bed and breakfast'!#REF!+4800</f>
        <v>#REF!</v>
      </c>
      <c r="AA14" s="35" t="e">
        <f>'C завтраками| Bed and breakfast'!#REF!+4800</f>
        <v>#REF!</v>
      </c>
      <c r="AB14" s="35" t="e">
        <f>'C завтраками| Bed and breakfast'!#REF!+4800</f>
        <v>#REF!</v>
      </c>
      <c r="AC14" s="35" t="e">
        <f>'C завтраками| Bed and breakfast'!#REF!+4800</f>
        <v>#REF!</v>
      </c>
      <c r="AD14" s="35" t="e">
        <f>'C завтраками| Bed and breakfast'!#REF!+4800</f>
        <v>#REF!</v>
      </c>
      <c r="AE14" s="35" t="e">
        <f>'C завтраками| Bed and breakfast'!#REF!+4800</f>
        <v>#REF!</v>
      </c>
      <c r="AF14" s="35" t="e">
        <f>'C завтраками| Bed and breakfast'!#REF!+4800</f>
        <v>#REF!</v>
      </c>
      <c r="AG14" s="35" t="e">
        <f>'C завтраками| Bed and breakfast'!#REF!+4800</f>
        <v>#REF!</v>
      </c>
      <c r="AH14" s="35" t="e">
        <f>'C завтраками| Bed and breakfast'!#REF!+4800</f>
        <v>#REF!</v>
      </c>
      <c r="AI14" s="35" t="e">
        <f>'C завтраками| Bed and breakfast'!#REF!+4800</f>
        <v>#REF!</v>
      </c>
      <c r="AJ14" s="35" t="e">
        <f>'C завтраками| Bed and breakfast'!#REF!+4800</f>
        <v>#REF!</v>
      </c>
      <c r="AK14" s="35" t="e">
        <f>'C завтраками| Bed and breakfast'!#REF!+4800</f>
        <v>#REF!</v>
      </c>
      <c r="AL14" s="35" t="e">
        <f>'C завтраками| Bed and breakfast'!#REF!+4800</f>
        <v>#REF!</v>
      </c>
      <c r="AM14" s="35" t="e">
        <f>'C завтраками| Bed and breakfast'!#REF!+4800</f>
        <v>#REF!</v>
      </c>
      <c r="AN14" s="35" t="e">
        <f>'C завтраками| Bed and breakfast'!#REF!+4800</f>
        <v>#REF!</v>
      </c>
      <c r="AO14" s="35" t="e">
        <f>'C завтраками| Bed and breakfast'!#REF!+4800</f>
        <v>#REF!</v>
      </c>
      <c r="AP14" s="35" t="e">
        <f>'C завтраками| Bed and breakfast'!#REF!+4800</f>
        <v>#REF!</v>
      </c>
      <c r="AQ14" s="35" t="e">
        <f>'C завтраками| Bed and breakfast'!#REF!+4800</f>
        <v>#REF!</v>
      </c>
      <c r="AR14" s="35" t="e">
        <f>'C завтраками| Bed and breakfast'!#REF!+4800</f>
        <v>#REF!</v>
      </c>
      <c r="AS14" s="35" t="e">
        <f>'C завтраками| Bed and breakfast'!#REF!+4800</f>
        <v>#REF!</v>
      </c>
      <c r="AT14" s="35" t="e">
        <f>'C завтраками| Bed and breakfast'!#REF!+4800</f>
        <v>#REF!</v>
      </c>
      <c r="AU14" s="35" t="e">
        <f>'C завтраками| Bed and breakfast'!#REF!+4800</f>
        <v>#REF!</v>
      </c>
      <c r="AV14" s="35" t="e">
        <f>'C завтраками| Bed and breakfast'!#REF!+4800</f>
        <v>#REF!</v>
      </c>
      <c r="AW14" s="35">
        <v>59300</v>
      </c>
      <c r="AX14" s="35">
        <v>54200</v>
      </c>
      <c r="AY14" s="35">
        <v>59300</v>
      </c>
      <c r="AZ14" s="35">
        <v>46000</v>
      </c>
      <c r="BA14" s="35">
        <v>40000</v>
      </c>
      <c r="BB14" s="35">
        <v>42900</v>
      </c>
      <c r="BC14" s="35">
        <v>40000</v>
      </c>
      <c r="BD14" s="35">
        <v>42900</v>
      </c>
      <c r="BE14" s="35">
        <v>40000</v>
      </c>
      <c r="BF14" s="35">
        <v>46000</v>
      </c>
      <c r="BG14" s="35">
        <v>42900</v>
      </c>
      <c r="BH14" s="35">
        <v>49100</v>
      </c>
      <c r="BI14" s="35">
        <v>51100</v>
      </c>
      <c r="BJ14" s="35">
        <v>42900</v>
      </c>
      <c r="BK14" s="35">
        <v>49100</v>
      </c>
      <c r="BL14" s="35">
        <v>51100</v>
      </c>
      <c r="BM14" s="35">
        <v>46000</v>
      </c>
      <c r="BN14" s="35">
        <v>49100</v>
      </c>
      <c r="BO14" s="35">
        <v>54200</v>
      </c>
      <c r="BP14" s="35">
        <v>42900</v>
      </c>
      <c r="BQ14" s="35">
        <v>49100</v>
      </c>
      <c r="BR14" s="35">
        <v>42900</v>
      </c>
      <c r="BS14" s="35">
        <v>51100</v>
      </c>
      <c r="BT14" s="35">
        <v>40000</v>
      </c>
      <c r="BU14" s="35">
        <v>32100</v>
      </c>
      <c r="BV14" s="35">
        <v>37100</v>
      </c>
      <c r="BW14" s="35">
        <v>34600</v>
      </c>
      <c r="BX14" s="35">
        <v>37100</v>
      </c>
      <c r="BY14" s="35">
        <v>28500</v>
      </c>
      <c r="BZ14" s="35">
        <v>26700</v>
      </c>
      <c r="CA14" s="35">
        <v>28500</v>
      </c>
      <c r="CB14" s="35">
        <v>25700</v>
      </c>
      <c r="CC14" s="35">
        <v>26700</v>
      </c>
    </row>
    <row r="15" spans="1:82" s="19" customFormat="1" ht="10.5" customHeight="1" x14ac:dyDescent="0.2">
      <c r="A15" s="60" t="s">
        <v>116</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row>
    <row r="16" spans="1:82" s="19" customFormat="1" ht="10.5" customHeight="1" x14ac:dyDescent="0.2">
      <c r="A16" s="35" t="s">
        <v>115</v>
      </c>
      <c r="B16" s="35" t="e">
        <f>'C завтраками| Bed and breakfast'!#REF!+4800</f>
        <v>#REF!</v>
      </c>
      <c r="C16" s="35" t="e">
        <f>'C завтраками| Bed and breakfast'!#REF!+4800</f>
        <v>#REF!</v>
      </c>
      <c r="D16" s="35" t="e">
        <f>'C завтраками| Bed and breakfast'!#REF!+4800</f>
        <v>#REF!</v>
      </c>
      <c r="E16" s="35" t="e">
        <f>'C завтраками| Bed and breakfast'!#REF!+4800</f>
        <v>#REF!</v>
      </c>
      <c r="F16" s="35" t="e">
        <f>'C завтраками| Bed and breakfast'!#REF!+4800</f>
        <v>#REF!</v>
      </c>
      <c r="G16" s="35" t="e">
        <f>'C завтраками| Bed and breakfast'!#REF!+4800</f>
        <v>#REF!</v>
      </c>
      <c r="H16" s="35" t="e">
        <f>'C завтраками| Bed and breakfast'!#REF!+4800</f>
        <v>#REF!</v>
      </c>
      <c r="I16" s="35" t="e">
        <f>'C завтраками| Bed and breakfast'!#REF!+4800</f>
        <v>#REF!</v>
      </c>
      <c r="J16" s="35" t="e">
        <f>'C завтраками| Bed and breakfast'!#REF!+4800</f>
        <v>#REF!</v>
      </c>
      <c r="K16" s="35" t="e">
        <f>'C завтраками| Bed and breakfast'!#REF!+4800</f>
        <v>#REF!</v>
      </c>
      <c r="L16" s="35" t="e">
        <f>'C завтраками| Bed and breakfast'!#REF!+4800</f>
        <v>#REF!</v>
      </c>
      <c r="M16" s="35" t="e">
        <f>'C завтраками| Bed and breakfast'!#REF!+4800</f>
        <v>#REF!</v>
      </c>
      <c r="N16" s="35" t="e">
        <f>'C завтраками| Bed and breakfast'!#REF!+4800</f>
        <v>#REF!</v>
      </c>
      <c r="O16" s="35" t="e">
        <f>'C завтраками| Bed and breakfast'!#REF!+4800</f>
        <v>#REF!</v>
      </c>
      <c r="P16" s="35" t="e">
        <f>'C завтраками| Bed and breakfast'!#REF!+4800</f>
        <v>#REF!</v>
      </c>
      <c r="Q16" s="35" t="e">
        <f>'C завтраками| Bed and breakfast'!#REF!+4800</f>
        <v>#REF!</v>
      </c>
      <c r="R16" s="35" t="e">
        <f>'C завтраками| Bed and breakfast'!#REF!+4800</f>
        <v>#REF!</v>
      </c>
      <c r="S16" s="35" t="e">
        <f>'C завтраками| Bed and breakfast'!#REF!+4800</f>
        <v>#REF!</v>
      </c>
      <c r="T16" s="35" t="e">
        <f>'C завтраками| Bed and breakfast'!#REF!+4800</f>
        <v>#REF!</v>
      </c>
      <c r="U16" s="35" t="e">
        <f>'C завтраками| Bed and breakfast'!#REF!+4800</f>
        <v>#REF!</v>
      </c>
      <c r="V16" s="35" t="e">
        <f>'C завтраками| Bed and breakfast'!#REF!+4800</f>
        <v>#REF!</v>
      </c>
      <c r="W16" s="35" t="e">
        <f>'C завтраками| Bed and breakfast'!#REF!+4800</f>
        <v>#REF!</v>
      </c>
      <c r="X16" s="35" t="e">
        <f>'C завтраками| Bed and breakfast'!#REF!+4800</f>
        <v>#REF!</v>
      </c>
      <c r="Y16" s="35" t="e">
        <f>'C завтраками| Bed and breakfast'!#REF!+4800</f>
        <v>#REF!</v>
      </c>
      <c r="Z16" s="35" t="e">
        <f>'C завтраками| Bed and breakfast'!#REF!+4800</f>
        <v>#REF!</v>
      </c>
      <c r="AA16" s="35" t="e">
        <f>'C завтраками| Bed and breakfast'!#REF!+4800</f>
        <v>#REF!</v>
      </c>
      <c r="AB16" s="35" t="e">
        <f>'C завтраками| Bed and breakfast'!#REF!+4800</f>
        <v>#REF!</v>
      </c>
      <c r="AC16" s="35" t="e">
        <f>'C завтраками| Bed and breakfast'!#REF!+4800</f>
        <v>#REF!</v>
      </c>
      <c r="AD16" s="35" t="e">
        <f>'C завтраками| Bed and breakfast'!#REF!+4800</f>
        <v>#REF!</v>
      </c>
      <c r="AE16" s="35" t="e">
        <f>'C завтраками| Bed and breakfast'!#REF!+4800</f>
        <v>#REF!</v>
      </c>
      <c r="AF16" s="35" t="e">
        <f>'C завтраками| Bed and breakfast'!#REF!+4800</f>
        <v>#REF!</v>
      </c>
      <c r="AG16" s="35" t="e">
        <f>'C завтраками| Bed and breakfast'!#REF!+4800</f>
        <v>#REF!</v>
      </c>
      <c r="AH16" s="35" t="e">
        <f>'C завтраками| Bed and breakfast'!#REF!+4800</f>
        <v>#REF!</v>
      </c>
      <c r="AI16" s="35" t="e">
        <f>'C завтраками| Bed and breakfast'!#REF!+4800</f>
        <v>#REF!</v>
      </c>
      <c r="AJ16" s="35" t="e">
        <f>'C завтраками| Bed and breakfast'!#REF!+4800</f>
        <v>#REF!</v>
      </c>
      <c r="AK16" s="35" t="e">
        <f>'C завтраками| Bed and breakfast'!#REF!+4800</f>
        <v>#REF!</v>
      </c>
      <c r="AL16" s="35" t="e">
        <f>'C завтраками| Bed and breakfast'!#REF!+4800</f>
        <v>#REF!</v>
      </c>
      <c r="AM16" s="35" t="e">
        <f>'C завтраками| Bed and breakfast'!#REF!+4800</f>
        <v>#REF!</v>
      </c>
      <c r="AN16" s="35" t="e">
        <f>'C завтраками| Bed and breakfast'!#REF!+4800</f>
        <v>#REF!</v>
      </c>
      <c r="AO16" s="35" t="e">
        <f>'C завтраками| Bed and breakfast'!#REF!+4800</f>
        <v>#REF!</v>
      </c>
      <c r="AP16" s="35" t="e">
        <f>'C завтраками| Bed and breakfast'!#REF!+4800</f>
        <v>#REF!</v>
      </c>
      <c r="AQ16" s="35" t="e">
        <f>'C завтраками| Bed and breakfast'!#REF!+4800</f>
        <v>#REF!</v>
      </c>
      <c r="AR16" s="35" t="e">
        <f>'C завтраками| Bed and breakfast'!#REF!+4800</f>
        <v>#REF!</v>
      </c>
      <c r="AS16" s="35" t="e">
        <f>'C завтраками| Bed and breakfast'!#REF!+4800</f>
        <v>#REF!</v>
      </c>
      <c r="AT16" s="35" t="e">
        <f>'C завтраками| Bed and breakfast'!#REF!+4800</f>
        <v>#REF!</v>
      </c>
      <c r="AU16" s="35" t="e">
        <f>'C завтраками| Bed and breakfast'!#REF!+4800</f>
        <v>#REF!</v>
      </c>
      <c r="AV16" s="35" t="e">
        <f>'C завтраками| Bed and breakfast'!#REF!+4800</f>
        <v>#REF!</v>
      </c>
      <c r="AW16" s="35">
        <v>69200</v>
      </c>
      <c r="AX16" s="35">
        <v>64100</v>
      </c>
      <c r="AY16" s="35">
        <v>69200</v>
      </c>
      <c r="AZ16" s="35">
        <v>55000</v>
      </c>
      <c r="BA16" s="35">
        <v>49000</v>
      </c>
      <c r="BB16" s="35">
        <v>51900</v>
      </c>
      <c r="BC16" s="35">
        <v>49000</v>
      </c>
      <c r="BD16" s="35">
        <v>51900</v>
      </c>
      <c r="BE16" s="35">
        <v>49000</v>
      </c>
      <c r="BF16" s="35">
        <v>55000</v>
      </c>
      <c r="BG16" s="35">
        <v>51900</v>
      </c>
      <c r="BH16" s="35">
        <v>58100</v>
      </c>
      <c r="BI16" s="35">
        <v>61000</v>
      </c>
      <c r="BJ16" s="35">
        <v>51900</v>
      </c>
      <c r="BK16" s="35">
        <v>58100</v>
      </c>
      <c r="BL16" s="35">
        <v>61000</v>
      </c>
      <c r="BM16" s="35">
        <v>55000</v>
      </c>
      <c r="BN16" s="35">
        <v>58100</v>
      </c>
      <c r="BO16" s="35">
        <v>64100</v>
      </c>
      <c r="BP16" s="35">
        <v>51900</v>
      </c>
      <c r="BQ16" s="35">
        <v>58100</v>
      </c>
      <c r="BR16" s="35">
        <v>51900</v>
      </c>
      <c r="BS16" s="35">
        <v>61000</v>
      </c>
      <c r="BT16" s="35">
        <v>49000</v>
      </c>
      <c r="BU16" s="35">
        <v>40100</v>
      </c>
      <c r="BV16" s="35">
        <v>45100</v>
      </c>
      <c r="BW16" s="35">
        <v>42600</v>
      </c>
      <c r="BX16" s="35">
        <v>45100</v>
      </c>
      <c r="BY16" s="35">
        <v>35500</v>
      </c>
      <c r="BZ16" s="35">
        <v>33700</v>
      </c>
      <c r="CA16" s="35">
        <v>35500</v>
      </c>
      <c r="CB16" s="35">
        <v>32700</v>
      </c>
      <c r="CC16" s="35">
        <v>33700</v>
      </c>
    </row>
    <row r="17" spans="1:82" s="19" customFormat="1" ht="10.5" customHeight="1" x14ac:dyDescent="0.2">
      <c r="A17" s="23" t="s">
        <v>117</v>
      </c>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row>
    <row r="18" spans="1:82" s="19" customFormat="1" ht="10.5" customHeight="1" x14ac:dyDescent="0.2">
      <c r="A18" s="35" t="s">
        <v>115</v>
      </c>
      <c r="B18" s="35" t="e">
        <f>'C завтраками| Bed and breakfast'!#REF!+4800</f>
        <v>#REF!</v>
      </c>
      <c r="C18" s="35" t="e">
        <f>'C завтраками| Bed and breakfast'!#REF!+4800</f>
        <v>#REF!</v>
      </c>
      <c r="D18" s="35" t="e">
        <f>'C завтраками| Bed and breakfast'!#REF!+4800</f>
        <v>#REF!</v>
      </c>
      <c r="E18" s="35" t="e">
        <f>'C завтраками| Bed and breakfast'!#REF!+4800</f>
        <v>#REF!</v>
      </c>
      <c r="F18" s="35" t="e">
        <f>'C завтраками| Bed and breakfast'!#REF!+4800</f>
        <v>#REF!</v>
      </c>
      <c r="G18" s="35" t="e">
        <f>'C завтраками| Bed and breakfast'!#REF!+4800</f>
        <v>#REF!</v>
      </c>
      <c r="H18" s="35" t="e">
        <f>'C завтраками| Bed and breakfast'!#REF!+4800</f>
        <v>#REF!</v>
      </c>
      <c r="I18" s="35" t="e">
        <f>'C завтраками| Bed and breakfast'!#REF!+4800</f>
        <v>#REF!</v>
      </c>
      <c r="J18" s="35" t="e">
        <f>'C завтраками| Bed and breakfast'!#REF!+4800</f>
        <v>#REF!</v>
      </c>
      <c r="K18" s="35" t="e">
        <f>'C завтраками| Bed and breakfast'!#REF!+4800</f>
        <v>#REF!</v>
      </c>
      <c r="L18" s="35" t="e">
        <f>'C завтраками| Bed and breakfast'!#REF!+4800</f>
        <v>#REF!</v>
      </c>
      <c r="M18" s="35" t="e">
        <f>'C завтраками| Bed and breakfast'!#REF!+4800</f>
        <v>#REF!</v>
      </c>
      <c r="N18" s="35" t="e">
        <f>'C завтраками| Bed and breakfast'!#REF!+4800</f>
        <v>#REF!</v>
      </c>
      <c r="O18" s="35" t="e">
        <f>'C завтраками| Bed and breakfast'!#REF!+4800</f>
        <v>#REF!</v>
      </c>
      <c r="P18" s="35" t="e">
        <f>'C завтраками| Bed and breakfast'!#REF!+4800</f>
        <v>#REF!</v>
      </c>
      <c r="Q18" s="35" t="e">
        <f>'C завтраками| Bed and breakfast'!#REF!+4800</f>
        <v>#REF!</v>
      </c>
      <c r="R18" s="35" t="e">
        <f>'C завтраками| Bed and breakfast'!#REF!+4800</f>
        <v>#REF!</v>
      </c>
      <c r="S18" s="35" t="e">
        <f>'C завтраками| Bed and breakfast'!#REF!+4800</f>
        <v>#REF!</v>
      </c>
      <c r="T18" s="35" t="e">
        <f>'C завтраками| Bed and breakfast'!#REF!+4800</f>
        <v>#REF!</v>
      </c>
      <c r="U18" s="35" t="e">
        <f>'C завтраками| Bed and breakfast'!#REF!+4800</f>
        <v>#REF!</v>
      </c>
      <c r="V18" s="35" t="e">
        <f>'C завтраками| Bed and breakfast'!#REF!+4800</f>
        <v>#REF!</v>
      </c>
      <c r="W18" s="35" t="e">
        <f>'C завтраками| Bed and breakfast'!#REF!+4800</f>
        <v>#REF!</v>
      </c>
      <c r="X18" s="35" t="e">
        <f>'C завтраками| Bed and breakfast'!#REF!+4800</f>
        <v>#REF!</v>
      </c>
      <c r="Y18" s="35" t="e">
        <f>'C завтраками| Bed and breakfast'!#REF!+4800</f>
        <v>#REF!</v>
      </c>
      <c r="Z18" s="35" t="e">
        <f>'C завтраками| Bed and breakfast'!#REF!+4800</f>
        <v>#REF!</v>
      </c>
      <c r="AA18" s="35" t="e">
        <f>'C завтраками| Bed and breakfast'!#REF!+4800</f>
        <v>#REF!</v>
      </c>
      <c r="AB18" s="35" t="e">
        <f>'C завтраками| Bed and breakfast'!#REF!+4800</f>
        <v>#REF!</v>
      </c>
      <c r="AC18" s="35" t="e">
        <f>'C завтраками| Bed and breakfast'!#REF!+4800</f>
        <v>#REF!</v>
      </c>
      <c r="AD18" s="35" t="e">
        <f>'C завтраками| Bed and breakfast'!#REF!+4800</f>
        <v>#REF!</v>
      </c>
      <c r="AE18" s="35" t="e">
        <f>'C завтраками| Bed and breakfast'!#REF!+4800</f>
        <v>#REF!</v>
      </c>
      <c r="AF18" s="35" t="e">
        <f>'C завтраками| Bed and breakfast'!#REF!+4800</f>
        <v>#REF!</v>
      </c>
      <c r="AG18" s="35" t="e">
        <f>'C завтраками| Bed and breakfast'!#REF!+4800</f>
        <v>#REF!</v>
      </c>
      <c r="AH18" s="35" t="e">
        <f>'C завтраками| Bed and breakfast'!#REF!+4800</f>
        <v>#REF!</v>
      </c>
      <c r="AI18" s="35" t="e">
        <f>'C завтраками| Bed and breakfast'!#REF!+4800</f>
        <v>#REF!</v>
      </c>
      <c r="AJ18" s="35" t="e">
        <f>'C завтраками| Bed and breakfast'!#REF!+4800</f>
        <v>#REF!</v>
      </c>
      <c r="AK18" s="35" t="e">
        <f>'C завтраками| Bed and breakfast'!#REF!+4800</f>
        <v>#REF!</v>
      </c>
      <c r="AL18" s="35" t="e">
        <f>'C завтраками| Bed and breakfast'!#REF!+4800</f>
        <v>#REF!</v>
      </c>
      <c r="AM18" s="35" t="e">
        <f>'C завтраками| Bed and breakfast'!#REF!+4800</f>
        <v>#REF!</v>
      </c>
      <c r="AN18" s="35" t="e">
        <f>'C завтраками| Bed and breakfast'!#REF!+4800</f>
        <v>#REF!</v>
      </c>
      <c r="AO18" s="35" t="e">
        <f>'C завтраками| Bed and breakfast'!#REF!+4800</f>
        <v>#REF!</v>
      </c>
      <c r="AP18" s="35" t="e">
        <f>'C завтраками| Bed and breakfast'!#REF!+4800</f>
        <v>#REF!</v>
      </c>
      <c r="AQ18" s="35" t="e">
        <f>'C завтраками| Bed and breakfast'!#REF!+4800</f>
        <v>#REF!</v>
      </c>
      <c r="AR18" s="35" t="e">
        <f>'C завтраками| Bed and breakfast'!#REF!+4800</f>
        <v>#REF!</v>
      </c>
      <c r="AS18" s="35" t="e">
        <f>'C завтраками| Bed and breakfast'!#REF!+4800</f>
        <v>#REF!</v>
      </c>
      <c r="AT18" s="35" t="e">
        <f>'C завтраками| Bed and breakfast'!#REF!+4800</f>
        <v>#REF!</v>
      </c>
      <c r="AU18" s="35" t="e">
        <f>'C завтраками| Bed and breakfast'!#REF!+4800</f>
        <v>#REF!</v>
      </c>
      <c r="AV18" s="35" t="e">
        <f>'C завтраками| Bed and breakfast'!#REF!+4800</f>
        <v>#REF!</v>
      </c>
      <c r="AW18" s="35">
        <v>89900</v>
      </c>
      <c r="AX18" s="35">
        <v>86000</v>
      </c>
      <c r="AY18" s="35">
        <v>89900</v>
      </c>
      <c r="AZ18" s="35">
        <v>74700</v>
      </c>
      <c r="BA18" s="35">
        <v>67700</v>
      </c>
      <c r="BB18" s="35">
        <v>71200</v>
      </c>
      <c r="BC18" s="35">
        <v>67700</v>
      </c>
      <c r="BD18" s="35">
        <v>71200</v>
      </c>
      <c r="BE18" s="35">
        <v>67700</v>
      </c>
      <c r="BF18" s="35">
        <v>74700</v>
      </c>
      <c r="BG18" s="35">
        <v>71200</v>
      </c>
      <c r="BH18" s="35">
        <v>78200</v>
      </c>
      <c r="BI18" s="35">
        <v>82100</v>
      </c>
      <c r="BJ18" s="35">
        <v>71200</v>
      </c>
      <c r="BK18" s="35">
        <v>78200</v>
      </c>
      <c r="BL18" s="35">
        <v>82100</v>
      </c>
      <c r="BM18" s="35">
        <v>74700</v>
      </c>
      <c r="BN18" s="35">
        <v>78200</v>
      </c>
      <c r="BO18" s="35">
        <v>86000</v>
      </c>
      <c r="BP18" s="35">
        <v>71200</v>
      </c>
      <c r="BQ18" s="35">
        <v>78200</v>
      </c>
      <c r="BR18" s="35">
        <v>71200</v>
      </c>
      <c r="BS18" s="35">
        <v>82100</v>
      </c>
      <c r="BT18" s="35">
        <v>67700</v>
      </c>
      <c r="BU18" s="35">
        <v>57800</v>
      </c>
      <c r="BV18" s="35">
        <v>64200</v>
      </c>
      <c r="BW18" s="35">
        <v>61000</v>
      </c>
      <c r="BX18" s="35">
        <v>64200</v>
      </c>
      <c r="BY18" s="35">
        <v>52200</v>
      </c>
      <c r="BZ18" s="35">
        <v>48600</v>
      </c>
      <c r="CA18" s="35">
        <v>52200</v>
      </c>
      <c r="CB18" s="35">
        <v>46600</v>
      </c>
      <c r="CC18" s="35">
        <v>48600</v>
      </c>
    </row>
    <row r="19" spans="1:82" s="19" customFormat="1" ht="10.5" customHeight="1" x14ac:dyDescent="0.2">
      <c r="A19" s="60" t="s">
        <v>118</v>
      </c>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row>
    <row r="20" spans="1:82" s="19" customFormat="1" ht="10.5" customHeight="1" x14ac:dyDescent="0.2">
      <c r="A20" s="35" t="s">
        <v>115</v>
      </c>
      <c r="B20" s="35" t="e">
        <f>'C завтраками| Bed and breakfast'!#REF!+4800</f>
        <v>#REF!</v>
      </c>
      <c r="C20" s="35" t="e">
        <f>'C завтраками| Bed and breakfast'!#REF!+4800</f>
        <v>#REF!</v>
      </c>
      <c r="D20" s="35" t="e">
        <f>'C завтраками| Bed and breakfast'!#REF!+4800</f>
        <v>#REF!</v>
      </c>
      <c r="E20" s="35" t="e">
        <f>'C завтраками| Bed and breakfast'!#REF!+4800</f>
        <v>#REF!</v>
      </c>
      <c r="F20" s="35" t="e">
        <f>'C завтраками| Bed and breakfast'!#REF!+4800</f>
        <v>#REF!</v>
      </c>
      <c r="G20" s="35" t="e">
        <f>'C завтраками| Bed and breakfast'!#REF!+4800</f>
        <v>#REF!</v>
      </c>
      <c r="H20" s="35" t="e">
        <f>'C завтраками| Bed and breakfast'!#REF!+4800</f>
        <v>#REF!</v>
      </c>
      <c r="I20" s="35" t="e">
        <f>'C завтраками| Bed and breakfast'!#REF!+4800</f>
        <v>#REF!</v>
      </c>
      <c r="J20" s="35" t="e">
        <f>'C завтраками| Bed and breakfast'!#REF!+4800</f>
        <v>#REF!</v>
      </c>
      <c r="K20" s="35" t="e">
        <f>'C завтраками| Bed and breakfast'!#REF!+4800</f>
        <v>#REF!</v>
      </c>
      <c r="L20" s="35" t="e">
        <f>'C завтраками| Bed and breakfast'!#REF!+4800</f>
        <v>#REF!</v>
      </c>
      <c r="M20" s="35" t="e">
        <f>'C завтраками| Bed and breakfast'!#REF!+4800</f>
        <v>#REF!</v>
      </c>
      <c r="N20" s="35" t="e">
        <f>'C завтраками| Bed and breakfast'!#REF!+4800</f>
        <v>#REF!</v>
      </c>
      <c r="O20" s="35" t="e">
        <f>'C завтраками| Bed and breakfast'!#REF!+4800</f>
        <v>#REF!</v>
      </c>
      <c r="P20" s="35" t="e">
        <f>'C завтраками| Bed and breakfast'!#REF!+4800</f>
        <v>#REF!</v>
      </c>
      <c r="Q20" s="35" t="e">
        <f>'C завтраками| Bed and breakfast'!#REF!+4800</f>
        <v>#REF!</v>
      </c>
      <c r="R20" s="35" t="e">
        <f>'C завтраками| Bed and breakfast'!#REF!+4800</f>
        <v>#REF!</v>
      </c>
      <c r="S20" s="35" t="e">
        <f>'C завтраками| Bed and breakfast'!#REF!+4800</f>
        <v>#REF!</v>
      </c>
      <c r="T20" s="35" t="e">
        <f>'C завтраками| Bed and breakfast'!#REF!+4800</f>
        <v>#REF!</v>
      </c>
      <c r="U20" s="35" t="e">
        <f>'C завтраками| Bed and breakfast'!#REF!+4800</f>
        <v>#REF!</v>
      </c>
      <c r="V20" s="35" t="e">
        <f>'C завтраками| Bed and breakfast'!#REF!+4800</f>
        <v>#REF!</v>
      </c>
      <c r="W20" s="35" t="e">
        <f>'C завтраками| Bed and breakfast'!#REF!+4800</f>
        <v>#REF!</v>
      </c>
      <c r="X20" s="35" t="e">
        <f>'C завтраками| Bed and breakfast'!#REF!+4800</f>
        <v>#REF!</v>
      </c>
      <c r="Y20" s="35" t="e">
        <f>'C завтраками| Bed and breakfast'!#REF!+4800</f>
        <v>#REF!</v>
      </c>
      <c r="Z20" s="35" t="e">
        <f>'C завтраками| Bed and breakfast'!#REF!+4800</f>
        <v>#REF!</v>
      </c>
      <c r="AA20" s="35" t="e">
        <f>'C завтраками| Bed and breakfast'!#REF!+4800</f>
        <v>#REF!</v>
      </c>
      <c r="AB20" s="35" t="e">
        <f>'C завтраками| Bed and breakfast'!#REF!+4800</f>
        <v>#REF!</v>
      </c>
      <c r="AC20" s="35" t="e">
        <f>'C завтраками| Bed and breakfast'!#REF!+4800</f>
        <v>#REF!</v>
      </c>
      <c r="AD20" s="35" t="e">
        <f>'C завтраками| Bed and breakfast'!#REF!+4800</f>
        <v>#REF!</v>
      </c>
      <c r="AE20" s="35" t="e">
        <f>'C завтраками| Bed and breakfast'!#REF!+4800</f>
        <v>#REF!</v>
      </c>
      <c r="AF20" s="35" t="e">
        <f>'C завтраками| Bed and breakfast'!#REF!+4800</f>
        <v>#REF!</v>
      </c>
      <c r="AG20" s="35" t="e">
        <f>'C завтраками| Bed and breakfast'!#REF!+4800</f>
        <v>#REF!</v>
      </c>
      <c r="AH20" s="35" t="e">
        <f>'C завтраками| Bed and breakfast'!#REF!+4800</f>
        <v>#REF!</v>
      </c>
      <c r="AI20" s="35" t="e">
        <f>'C завтраками| Bed and breakfast'!#REF!+4800</f>
        <v>#REF!</v>
      </c>
      <c r="AJ20" s="35" t="e">
        <f>'C завтраками| Bed and breakfast'!#REF!+4800</f>
        <v>#REF!</v>
      </c>
      <c r="AK20" s="35" t="e">
        <f>'C завтраками| Bed and breakfast'!#REF!+4800</f>
        <v>#REF!</v>
      </c>
      <c r="AL20" s="35" t="e">
        <f>'C завтраками| Bed and breakfast'!#REF!+4800</f>
        <v>#REF!</v>
      </c>
      <c r="AM20" s="35" t="e">
        <f>'C завтраками| Bed and breakfast'!#REF!+4800</f>
        <v>#REF!</v>
      </c>
      <c r="AN20" s="35" t="e">
        <f>'C завтраками| Bed and breakfast'!#REF!+4800</f>
        <v>#REF!</v>
      </c>
      <c r="AO20" s="35" t="e">
        <f>'C завтраками| Bed and breakfast'!#REF!+4800</f>
        <v>#REF!</v>
      </c>
      <c r="AP20" s="35" t="e">
        <f>'C завтраками| Bed and breakfast'!#REF!+4800</f>
        <v>#REF!</v>
      </c>
      <c r="AQ20" s="35" t="e">
        <f>'C завтраками| Bed and breakfast'!#REF!+4800</f>
        <v>#REF!</v>
      </c>
      <c r="AR20" s="35" t="e">
        <f>'C завтраками| Bed and breakfast'!#REF!+4800</f>
        <v>#REF!</v>
      </c>
      <c r="AS20" s="35" t="e">
        <f>'C завтраками| Bed and breakfast'!#REF!+4800</f>
        <v>#REF!</v>
      </c>
      <c r="AT20" s="35" t="e">
        <f>'C завтраками| Bed and breakfast'!#REF!+4800</f>
        <v>#REF!</v>
      </c>
      <c r="AU20" s="35" t="e">
        <f>'C завтраками| Bed and breakfast'!#REF!+4800</f>
        <v>#REF!</v>
      </c>
      <c r="AV20" s="35" t="e">
        <f>'C завтраками| Bed and breakfast'!#REF!+4800</f>
        <v>#REF!</v>
      </c>
      <c r="AW20" s="35">
        <v>104200</v>
      </c>
      <c r="AX20" s="35">
        <v>100300</v>
      </c>
      <c r="AY20" s="35">
        <v>104200</v>
      </c>
      <c r="AZ20" s="35">
        <v>86900</v>
      </c>
      <c r="BA20" s="35">
        <v>79900</v>
      </c>
      <c r="BB20" s="35">
        <v>83400</v>
      </c>
      <c r="BC20" s="35">
        <v>79900</v>
      </c>
      <c r="BD20" s="35">
        <v>83400</v>
      </c>
      <c r="BE20" s="35">
        <v>79900</v>
      </c>
      <c r="BF20" s="35">
        <v>86900</v>
      </c>
      <c r="BG20" s="35">
        <v>83400</v>
      </c>
      <c r="BH20" s="35">
        <v>90400</v>
      </c>
      <c r="BI20" s="35">
        <v>96400</v>
      </c>
      <c r="BJ20" s="35">
        <v>83400</v>
      </c>
      <c r="BK20" s="35">
        <v>90400</v>
      </c>
      <c r="BL20" s="35">
        <v>96400</v>
      </c>
      <c r="BM20" s="35">
        <v>86900</v>
      </c>
      <c r="BN20" s="35">
        <v>90400</v>
      </c>
      <c r="BO20" s="35">
        <v>100300</v>
      </c>
      <c r="BP20" s="35">
        <v>83400</v>
      </c>
      <c r="BQ20" s="35">
        <v>90400</v>
      </c>
      <c r="BR20" s="35">
        <v>83400</v>
      </c>
      <c r="BS20" s="35">
        <v>96400</v>
      </c>
      <c r="BT20" s="35">
        <v>79900</v>
      </c>
      <c r="BU20" s="35">
        <v>68900</v>
      </c>
      <c r="BV20" s="35">
        <v>75300</v>
      </c>
      <c r="BW20" s="35">
        <v>72100</v>
      </c>
      <c r="BX20" s="35">
        <v>75300</v>
      </c>
      <c r="BY20" s="35">
        <v>62200</v>
      </c>
      <c r="BZ20" s="35">
        <v>58600</v>
      </c>
      <c r="CA20" s="35">
        <v>62200</v>
      </c>
      <c r="CB20" s="35">
        <v>55600</v>
      </c>
      <c r="CC20" s="35">
        <v>58600</v>
      </c>
    </row>
    <row r="21" spans="1:82" s="32" customFormat="1" ht="12.75" x14ac:dyDescent="0.2">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W21"/>
      <c r="AX21"/>
      <c r="AY21"/>
      <c r="AZ21"/>
      <c r="BA21"/>
      <c r="BB21"/>
      <c r="BC21"/>
      <c r="BD21"/>
      <c r="BE21"/>
      <c r="BF21"/>
      <c r="BG21"/>
      <c r="BH21"/>
      <c r="BI21"/>
      <c r="BJ21"/>
      <c r="BK21"/>
      <c r="BL21"/>
      <c r="BM21"/>
      <c r="BN21"/>
      <c r="BO21"/>
      <c r="BP21"/>
      <c r="BQ21"/>
      <c r="BR21"/>
      <c r="BS21"/>
      <c r="BT21"/>
      <c r="BU21"/>
      <c r="BV21"/>
      <c r="BW21"/>
      <c r="BX21"/>
      <c r="BY21"/>
      <c r="BZ21"/>
      <c r="CA21"/>
      <c r="CB21"/>
      <c r="CC21"/>
      <c r="CD21" s="28"/>
    </row>
    <row r="22" spans="1:82" ht="10.5" customHeight="1" x14ac:dyDescent="0.2">
      <c r="A22" s="383" t="s">
        <v>69</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c r="CA22" s="384"/>
      <c r="CB22" s="384"/>
      <c r="CC22" s="384"/>
      <c r="CD22" s="28"/>
    </row>
    <row r="23" spans="1:82" s="47" customFormat="1" ht="22.5" customHeight="1" x14ac:dyDescent="0.2">
      <c r="A23" s="37" t="s">
        <v>119</v>
      </c>
      <c r="B23" s="61" t="e">
        <f>'C завтраками| Bed and breakfast'!#REF!</f>
        <v>#REF!</v>
      </c>
      <c r="C23" s="61" t="e">
        <f>'C завтраками| Bed and breakfast'!#REF!</f>
        <v>#REF!</v>
      </c>
      <c r="D23" s="61" t="e">
        <f>'C завтраками| Bed and breakfast'!#REF!</f>
        <v>#REF!</v>
      </c>
      <c r="E23" s="61" t="e">
        <f>'C завтраками| Bed and breakfast'!#REF!</f>
        <v>#REF!</v>
      </c>
      <c r="F23" s="61" t="e">
        <f>'C завтраками| Bed and breakfast'!#REF!</f>
        <v>#REF!</v>
      </c>
      <c r="G23" s="61" t="e">
        <f>'C завтраками| Bed and breakfast'!#REF!</f>
        <v>#REF!</v>
      </c>
      <c r="H23" s="61" t="e">
        <f>'C завтраками| Bed and breakfast'!#REF!</f>
        <v>#REF!</v>
      </c>
      <c r="I23" s="61" t="e">
        <f>'C завтраками| Bed and breakfast'!#REF!</f>
        <v>#REF!</v>
      </c>
      <c r="J23" s="62" t="e">
        <f>'C завтраками| Bed and breakfast'!#REF!</f>
        <v>#REF!</v>
      </c>
      <c r="K23" s="61" t="e">
        <f>'C завтраками| Bed and breakfast'!#REF!</f>
        <v>#REF!</v>
      </c>
      <c r="L23" s="61" t="e">
        <f>'C завтраками| Bed and breakfast'!#REF!</f>
        <v>#REF!</v>
      </c>
      <c r="M23" s="61" t="e">
        <f>'C завтраками| Bed and breakfast'!#REF!</f>
        <v>#REF!</v>
      </c>
      <c r="N23" s="61" t="e">
        <f>'C завтраками| Bed and breakfast'!#REF!</f>
        <v>#REF!</v>
      </c>
      <c r="O23" s="61" t="e">
        <f>'C завтраками| Bed and breakfast'!#REF!</f>
        <v>#REF!</v>
      </c>
      <c r="P23" s="61" t="e">
        <f>'C завтраками| Bed and breakfast'!#REF!</f>
        <v>#REF!</v>
      </c>
      <c r="Q23" s="61" t="e">
        <f>'C завтраками| Bed and breakfast'!#REF!</f>
        <v>#REF!</v>
      </c>
      <c r="R23" s="62" t="e">
        <f>'C завтраками| Bed and breakfast'!#REF!</f>
        <v>#REF!</v>
      </c>
      <c r="S23" s="61" t="e">
        <f>'C завтраками| Bed and breakfast'!#REF!</f>
        <v>#REF!</v>
      </c>
      <c r="T23" s="61" t="e">
        <f>'C завтраками| Bed and breakfast'!#REF!</f>
        <v>#REF!</v>
      </c>
      <c r="U23" s="61" t="e">
        <f>'C завтраками| Bed and breakfast'!#REF!</f>
        <v>#REF!</v>
      </c>
      <c r="V23" s="61" t="e">
        <f>'C завтраками| Bed and breakfast'!#REF!</f>
        <v>#REF!</v>
      </c>
      <c r="W23" s="61" t="e">
        <f>'C завтраками| Bed and breakfast'!#REF!</f>
        <v>#REF!</v>
      </c>
      <c r="X23" s="61" t="e">
        <f>'C завтраками| Bed and breakfast'!#REF!</f>
        <v>#REF!</v>
      </c>
      <c r="Y23" s="61" t="e">
        <f>'C завтраками| Bed and breakfast'!#REF!</f>
        <v>#REF!</v>
      </c>
      <c r="Z23" s="61" t="e">
        <f>'C завтраками| Bed and breakfast'!#REF!</f>
        <v>#REF!</v>
      </c>
      <c r="AA23" s="61" t="e">
        <f>'C завтраками| Bed and breakfast'!#REF!</f>
        <v>#REF!</v>
      </c>
      <c r="AB23" s="61" t="e">
        <f>'C завтраками| Bed and breakfast'!#REF!</f>
        <v>#REF!</v>
      </c>
      <c r="AC23" s="61" t="e">
        <f>'C завтраками| Bed and breakfast'!#REF!</f>
        <v>#REF!</v>
      </c>
      <c r="AD23" s="61" t="e">
        <f>'C завтраками| Bed and breakfast'!#REF!</f>
        <v>#REF!</v>
      </c>
      <c r="AE23" s="61" t="e">
        <f>'C завтраками| Bed and breakfast'!#REF!</f>
        <v>#REF!</v>
      </c>
      <c r="AF23" s="61" t="e">
        <f>'C завтраками| Bed and breakfast'!#REF!</f>
        <v>#REF!</v>
      </c>
      <c r="AG23" s="61" t="e">
        <f>'C завтраками| Bed and breakfast'!#REF!</f>
        <v>#REF!</v>
      </c>
      <c r="AH23" s="61" t="e">
        <f>'C завтраками| Bed and breakfast'!#REF!</f>
        <v>#REF!</v>
      </c>
      <c r="AI23" s="61" t="e">
        <f>'C завтраками| Bed and breakfast'!#REF!</f>
        <v>#REF!</v>
      </c>
      <c r="AJ23" s="61" t="e">
        <f>'C завтраками| Bed and breakfast'!#REF!</f>
        <v>#REF!</v>
      </c>
      <c r="AK23" s="61" t="e">
        <f>'C завтраками| Bed and breakfast'!#REF!</f>
        <v>#REF!</v>
      </c>
      <c r="AL23" s="61" t="e">
        <f>'C завтраками| Bed and breakfast'!#REF!</f>
        <v>#REF!</v>
      </c>
      <c r="AM23" s="61" t="e">
        <f>'C завтраками| Bed and breakfast'!#REF!</f>
        <v>#REF!</v>
      </c>
      <c r="AN23" s="61" t="e">
        <f>'C завтраками| Bed and breakfast'!#REF!</f>
        <v>#REF!</v>
      </c>
      <c r="AO23" s="61" t="e">
        <f>'C завтраками| Bed and breakfast'!#REF!</f>
        <v>#REF!</v>
      </c>
      <c r="AP23" s="61" t="e">
        <f>'C завтраками| Bed and breakfast'!#REF!</f>
        <v>#REF!</v>
      </c>
      <c r="AQ23" s="61" t="e">
        <f>'C завтраками| Bed and breakfast'!#REF!</f>
        <v>#REF!</v>
      </c>
      <c r="AR23" s="61" t="e">
        <f>'C завтраками| Bed and breakfast'!#REF!</f>
        <v>#REF!</v>
      </c>
      <c r="AS23" s="46" t="e">
        <f t="shared" ref="AS23:BJ23" si="0">AS3</f>
        <v>#REF!</v>
      </c>
      <c r="AT23" s="46" t="e">
        <f t="shared" si="0"/>
        <v>#REF!</v>
      </c>
      <c r="AU23" s="46" t="e">
        <f t="shared" si="0"/>
        <v>#REF!</v>
      </c>
      <c r="AV23" s="46" t="e">
        <f t="shared" si="0"/>
        <v>#REF!</v>
      </c>
      <c r="AW23" s="63" t="str">
        <f t="shared" si="0"/>
        <v>30.12.2020-05.01.2021</v>
      </c>
      <c r="AX23" s="63" t="str">
        <f t="shared" si="0"/>
        <v>06.01.2021-07.01.2021</v>
      </c>
      <c r="AY23" s="63" t="str">
        <f t="shared" si="0"/>
        <v>08.01.2021-09.01.2021</v>
      </c>
      <c r="AZ23" s="63">
        <f t="shared" si="0"/>
        <v>44206</v>
      </c>
      <c r="BA23" s="63" t="str">
        <f t="shared" si="0"/>
        <v>11.01.2021-14.01.2021</v>
      </c>
      <c r="BB23" s="63" t="str">
        <f t="shared" si="0"/>
        <v>15.01.2021-16.01.2021</v>
      </c>
      <c r="BC23" s="63" t="str">
        <f t="shared" si="0"/>
        <v>17.01.2021-20.01.2021</v>
      </c>
      <c r="BD23" s="63" t="str">
        <f t="shared" si="0"/>
        <v>21.01.2021-23.01.2021</v>
      </c>
      <c r="BE23" s="63" t="str">
        <f t="shared" si="0"/>
        <v>24.01.2021-27.01.2021</v>
      </c>
      <c r="BF23" s="63" t="str">
        <f t="shared" si="0"/>
        <v>28.01.2021-30.01.2021</v>
      </c>
      <c r="BG23" s="63" t="str">
        <f t="shared" si="0"/>
        <v>31.01.2021-03.02.2021</v>
      </c>
      <c r="BH23" s="63">
        <f t="shared" si="0"/>
        <v>44231</v>
      </c>
      <c r="BI23" s="63" t="str">
        <f t="shared" si="0"/>
        <v>05.02.2021-06.02.2021</v>
      </c>
      <c r="BJ23" s="63" t="str">
        <f t="shared" si="0"/>
        <v>07.02.2021-10.02.2021</v>
      </c>
      <c r="BK23" s="63">
        <f t="shared" ref="BK23:CC23" si="1">BK3</f>
        <v>44238</v>
      </c>
      <c r="BL23" s="63" t="str">
        <f t="shared" si="1"/>
        <v>12.02.2021-13.02.2021</v>
      </c>
      <c r="BM23" s="63" t="str">
        <f t="shared" si="1"/>
        <v>14.02.2021-16.02.2021</v>
      </c>
      <c r="BN23" s="63" t="str">
        <f t="shared" si="1"/>
        <v>17.02.2021-18.02.2021</v>
      </c>
      <c r="BO23" s="63" t="str">
        <f t="shared" si="1"/>
        <v>19.02.2021-23.02.2021</v>
      </c>
      <c r="BP23" s="63" t="str">
        <f t="shared" si="1"/>
        <v>24.02.2021-25.02.2021</v>
      </c>
      <c r="BQ23" s="63" t="str">
        <f t="shared" si="1"/>
        <v>26.02.2021-27.02.2021</v>
      </c>
      <c r="BR23" s="63" t="str">
        <f t="shared" si="1"/>
        <v>28.02.2021-04.03.2021</v>
      </c>
      <c r="BS23" s="63" t="str">
        <f t="shared" si="1"/>
        <v>05.03.2021-08.03.2021</v>
      </c>
      <c r="BT23" s="63" t="str">
        <f t="shared" si="1"/>
        <v>09.03.2021-13.03.2021</v>
      </c>
      <c r="BU23" s="63" t="str">
        <f t="shared" si="1"/>
        <v>14.03.2021-18.03.2021</v>
      </c>
      <c r="BV23" s="63" t="str">
        <f t="shared" si="1"/>
        <v>19.03.2021-20.03.2021</v>
      </c>
      <c r="BW23" s="63" t="str">
        <f t="shared" si="1"/>
        <v>21.03.2021-25.03.2021</v>
      </c>
      <c r="BX23" s="63" t="str">
        <f t="shared" si="1"/>
        <v>26.03.2021-27.03.2021</v>
      </c>
      <c r="BY23" s="63" t="str">
        <f t="shared" si="1"/>
        <v>28.03.2021-03.04.2021</v>
      </c>
      <c r="BZ23" s="63" t="str">
        <f t="shared" si="1"/>
        <v>04.04.2021-08.04.2021</v>
      </c>
      <c r="CA23" s="63" t="str">
        <f t="shared" si="1"/>
        <v>09.04.2021-10.04.2021</v>
      </c>
      <c r="CB23" s="63" t="str">
        <f t="shared" si="1"/>
        <v>11.04.2021-28.04.2021</v>
      </c>
      <c r="CC23" s="63" t="str">
        <f t="shared" si="1"/>
        <v>29.04.2021-30.04.2021</v>
      </c>
      <c r="CD23" s="19"/>
    </row>
    <row r="24" spans="1:82" s="19" customFormat="1" ht="10.5" customHeight="1" x14ac:dyDescent="0.2">
      <c r="A24" s="60" t="s">
        <v>75</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row>
    <row r="25" spans="1:82" s="19" customFormat="1" ht="10.5" customHeight="1" x14ac:dyDescent="0.2">
      <c r="A25" s="35">
        <v>1</v>
      </c>
      <c r="B25" s="23" t="e">
        <f>'C завтраками| Bed and breakfast'!#REF!+2000</f>
        <v>#REF!</v>
      </c>
      <c r="C25" s="23" t="e">
        <f>'C завтраками| Bed and breakfast'!#REF!+2000</f>
        <v>#REF!</v>
      </c>
      <c r="D25" s="23" t="e">
        <f>'C завтраками| Bed and breakfast'!#REF!+2000</f>
        <v>#REF!</v>
      </c>
      <c r="E25" s="23" t="e">
        <f>'C завтраками| Bed and breakfast'!#REF!+2000</f>
        <v>#REF!</v>
      </c>
      <c r="F25" s="23" t="e">
        <f>'C завтраками| Bed and breakfast'!#REF!+2000</f>
        <v>#REF!</v>
      </c>
      <c r="G25" s="23" t="e">
        <f>'C завтраками| Bed and breakfast'!#REF!+2000</f>
        <v>#REF!</v>
      </c>
      <c r="H25" s="23" t="e">
        <f>'C завтраками| Bed and breakfast'!#REF!+2000</f>
        <v>#REF!</v>
      </c>
      <c r="I25" s="23" t="e">
        <f>'C завтраками| Bed and breakfast'!#REF!+2000</f>
        <v>#REF!</v>
      </c>
      <c r="J25" s="23" t="e">
        <f>'C завтраками| Bed and breakfast'!#REF!+2000</f>
        <v>#REF!</v>
      </c>
      <c r="K25" s="23" t="e">
        <f>'C завтраками| Bed and breakfast'!#REF!+2000</f>
        <v>#REF!</v>
      </c>
      <c r="L25" s="23" t="e">
        <f>'C завтраками| Bed and breakfast'!#REF!+2000</f>
        <v>#REF!</v>
      </c>
      <c r="M25" s="23" t="e">
        <f>'C завтраками| Bed and breakfast'!#REF!+2000</f>
        <v>#REF!</v>
      </c>
      <c r="N25" s="23" t="e">
        <f>'C завтраками| Bed and breakfast'!#REF!+2000</f>
        <v>#REF!</v>
      </c>
      <c r="O25" s="23" t="e">
        <f>'C завтраками| Bed and breakfast'!#REF!+2000</f>
        <v>#REF!</v>
      </c>
      <c r="P25" s="23" t="e">
        <f>'C завтраками| Bed and breakfast'!#REF!+2000</f>
        <v>#REF!</v>
      </c>
      <c r="Q25" s="23" t="e">
        <f>'C завтраками| Bed and breakfast'!#REF!+2000</f>
        <v>#REF!</v>
      </c>
      <c r="R25" s="23" t="e">
        <f>'C завтраками| Bed and breakfast'!#REF!+2000</f>
        <v>#REF!</v>
      </c>
      <c r="S25" s="23" t="e">
        <f>'C завтраками| Bed and breakfast'!#REF!+2000</f>
        <v>#REF!</v>
      </c>
      <c r="T25" s="23" t="e">
        <f>'C завтраками| Bed and breakfast'!#REF!+2000</f>
        <v>#REF!</v>
      </c>
      <c r="U25" s="23" t="e">
        <f>'C завтраками| Bed and breakfast'!#REF!+2000</f>
        <v>#REF!</v>
      </c>
      <c r="V25" s="23" t="e">
        <f>'C завтраками| Bed and breakfast'!#REF!+2000</f>
        <v>#REF!</v>
      </c>
      <c r="W25" s="23" t="e">
        <f>'C завтраками| Bed and breakfast'!#REF!+2000</f>
        <v>#REF!</v>
      </c>
      <c r="X25" s="23" t="e">
        <f>'C завтраками| Bed and breakfast'!#REF!+2000</f>
        <v>#REF!</v>
      </c>
      <c r="Y25" s="23" t="e">
        <f>'C завтраками| Bed and breakfast'!#REF!+2000</f>
        <v>#REF!</v>
      </c>
      <c r="Z25" s="23" t="e">
        <f>'C завтраками| Bed and breakfast'!#REF!+2000</f>
        <v>#REF!</v>
      </c>
      <c r="AA25" s="23" t="e">
        <f>'C завтраками| Bed and breakfast'!#REF!+2000</f>
        <v>#REF!</v>
      </c>
      <c r="AB25" s="23" t="e">
        <f>'C завтраками| Bed and breakfast'!#REF!+2000</f>
        <v>#REF!</v>
      </c>
      <c r="AC25" s="23" t="e">
        <f>'C завтраками| Bed and breakfast'!#REF!+2000</f>
        <v>#REF!</v>
      </c>
      <c r="AD25" s="23" t="e">
        <f>'C завтраками| Bed and breakfast'!#REF!+2000</f>
        <v>#REF!</v>
      </c>
      <c r="AE25" s="23" t="e">
        <f>'C завтраками| Bed and breakfast'!#REF!+2000</f>
        <v>#REF!</v>
      </c>
      <c r="AF25" s="23" t="e">
        <f>'C завтраками| Bed and breakfast'!#REF!+2000</f>
        <v>#REF!</v>
      </c>
      <c r="AG25" s="23" t="e">
        <f>'C завтраками| Bed and breakfast'!#REF!+2000</f>
        <v>#REF!</v>
      </c>
      <c r="AH25" s="23" t="e">
        <f>'C завтраками| Bed and breakfast'!#REF!+2000</f>
        <v>#REF!</v>
      </c>
      <c r="AI25" s="23" t="e">
        <f>'C завтраками| Bed and breakfast'!#REF!+2000</f>
        <v>#REF!</v>
      </c>
      <c r="AJ25" s="23" t="e">
        <f>'C завтраками| Bed and breakfast'!#REF!+2000</f>
        <v>#REF!</v>
      </c>
      <c r="AK25" s="23" t="e">
        <f>'C завтраками| Bed and breakfast'!#REF!+2000</f>
        <v>#REF!</v>
      </c>
      <c r="AL25" s="23" t="e">
        <f>'C завтраками| Bed and breakfast'!#REF!+2000</f>
        <v>#REF!</v>
      </c>
      <c r="AM25" s="23" t="e">
        <f>'C завтраками| Bed and breakfast'!#REF!+2000</f>
        <v>#REF!</v>
      </c>
      <c r="AN25" s="23" t="e">
        <f>'C завтраками| Bed and breakfast'!#REF!+2000</f>
        <v>#REF!</v>
      </c>
      <c r="AO25" s="23" t="e">
        <f>'C завтраками| Bed and breakfast'!#REF!+2000</f>
        <v>#REF!</v>
      </c>
      <c r="AP25" s="23" t="e">
        <f>'C завтраками| Bed and breakfast'!#REF!+2000</f>
        <v>#REF!</v>
      </c>
      <c r="AQ25" s="23" t="e">
        <f>'C завтраками| Bed and breakfast'!#REF!+2000</f>
        <v>#REF!</v>
      </c>
      <c r="AR25" s="23" t="e">
        <f>'C завтраками| Bed and breakfast'!#REF!+2000</f>
        <v>#REF!</v>
      </c>
      <c r="AS25" s="23" t="e">
        <f>'C завтраками| Bed and breakfast'!#REF!+2000</f>
        <v>#REF!</v>
      </c>
      <c r="AT25" s="23" t="e">
        <f>'C завтраками| Bed and breakfast'!#REF!+2000</f>
        <v>#REF!</v>
      </c>
      <c r="AU25" s="23" t="e">
        <f>'C завтраками| Bed and breakfast'!#REF!+2000</f>
        <v>#REF!</v>
      </c>
      <c r="AV25" s="23" t="e">
        <f>'C завтраками| Bed and breakfast'!#REF!+2000</f>
        <v>#REF!</v>
      </c>
      <c r="AW25" s="23">
        <v>25680</v>
      </c>
      <c r="AX25" s="23">
        <v>21520</v>
      </c>
      <c r="AY25" s="23">
        <v>25680</v>
      </c>
      <c r="AZ25" s="23">
        <v>14560</v>
      </c>
      <c r="BA25" s="23">
        <v>12560</v>
      </c>
      <c r="BB25" s="23">
        <v>13440</v>
      </c>
      <c r="BC25" s="23">
        <v>12560</v>
      </c>
      <c r="BD25" s="23">
        <v>13440</v>
      </c>
      <c r="BE25" s="23">
        <v>12560</v>
      </c>
      <c r="BF25" s="23">
        <v>14560</v>
      </c>
      <c r="BG25" s="23">
        <v>13440</v>
      </c>
      <c r="BH25" s="23">
        <v>15760</v>
      </c>
      <c r="BI25" s="23">
        <v>17360</v>
      </c>
      <c r="BJ25" s="23">
        <v>13440</v>
      </c>
      <c r="BK25" s="23">
        <v>15760</v>
      </c>
      <c r="BL25" s="23">
        <v>17360</v>
      </c>
      <c r="BM25" s="23">
        <v>14560</v>
      </c>
      <c r="BN25" s="23">
        <v>15760</v>
      </c>
      <c r="BO25" s="23">
        <v>21520</v>
      </c>
      <c r="BP25" s="23">
        <v>13440</v>
      </c>
      <c r="BQ25" s="23">
        <v>15760</v>
      </c>
      <c r="BR25" s="23">
        <v>13440</v>
      </c>
      <c r="BS25" s="23">
        <v>17360</v>
      </c>
      <c r="BT25" s="23">
        <v>12560</v>
      </c>
      <c r="BU25" s="23">
        <v>10080</v>
      </c>
      <c r="BV25" s="23">
        <v>11680</v>
      </c>
      <c r="BW25" s="23">
        <v>10720</v>
      </c>
      <c r="BX25" s="23">
        <v>11680</v>
      </c>
      <c r="BY25" s="23">
        <v>8880</v>
      </c>
      <c r="BZ25" s="23">
        <v>8320</v>
      </c>
      <c r="CA25" s="23">
        <v>8880</v>
      </c>
      <c r="CB25" s="23">
        <v>8000</v>
      </c>
      <c r="CC25" s="23">
        <v>8320</v>
      </c>
    </row>
    <row r="26" spans="1:82" s="19" customFormat="1" ht="10.5" customHeight="1" x14ac:dyDescent="0.2">
      <c r="A26" s="35">
        <v>2</v>
      </c>
      <c r="B26" s="23" t="e">
        <f>'C завтраками| Bed and breakfast'!#REF!+4000</f>
        <v>#REF!</v>
      </c>
      <c r="C26" s="23" t="e">
        <f>'C завтраками| Bed and breakfast'!#REF!+4000</f>
        <v>#REF!</v>
      </c>
      <c r="D26" s="23" t="e">
        <f>'C завтраками| Bed and breakfast'!#REF!+4000</f>
        <v>#REF!</v>
      </c>
      <c r="E26" s="23" t="e">
        <f>'C завтраками| Bed and breakfast'!#REF!+4000</f>
        <v>#REF!</v>
      </c>
      <c r="F26" s="23" t="e">
        <f>'C завтраками| Bed and breakfast'!#REF!+4000</f>
        <v>#REF!</v>
      </c>
      <c r="G26" s="23" t="e">
        <f>'C завтраками| Bed and breakfast'!#REF!+4000</f>
        <v>#REF!</v>
      </c>
      <c r="H26" s="23" t="e">
        <f>'C завтраками| Bed and breakfast'!#REF!+4000</f>
        <v>#REF!</v>
      </c>
      <c r="I26" s="23" t="e">
        <f>'C завтраками| Bed and breakfast'!#REF!+4000</f>
        <v>#REF!</v>
      </c>
      <c r="J26" s="23" t="e">
        <f>'C завтраками| Bed and breakfast'!#REF!+4000</f>
        <v>#REF!</v>
      </c>
      <c r="K26" s="23" t="e">
        <f>'C завтраками| Bed and breakfast'!#REF!+4000</f>
        <v>#REF!</v>
      </c>
      <c r="L26" s="23" t="e">
        <f>'C завтраками| Bed and breakfast'!#REF!+4000</f>
        <v>#REF!</v>
      </c>
      <c r="M26" s="23" t="e">
        <f>'C завтраками| Bed and breakfast'!#REF!+4000</f>
        <v>#REF!</v>
      </c>
      <c r="N26" s="23" t="e">
        <f>'C завтраками| Bed and breakfast'!#REF!+4000</f>
        <v>#REF!</v>
      </c>
      <c r="O26" s="23" t="e">
        <f>'C завтраками| Bed and breakfast'!#REF!+4000</f>
        <v>#REF!</v>
      </c>
      <c r="P26" s="23" t="e">
        <f>'C завтраками| Bed and breakfast'!#REF!+4000</f>
        <v>#REF!</v>
      </c>
      <c r="Q26" s="23" t="e">
        <f>'C завтраками| Bed and breakfast'!#REF!+4000</f>
        <v>#REF!</v>
      </c>
      <c r="R26" s="23" t="e">
        <f>'C завтраками| Bed and breakfast'!#REF!+4000</f>
        <v>#REF!</v>
      </c>
      <c r="S26" s="23" t="e">
        <f>'C завтраками| Bed and breakfast'!#REF!+4000</f>
        <v>#REF!</v>
      </c>
      <c r="T26" s="23" t="e">
        <f>'C завтраками| Bed and breakfast'!#REF!+4000</f>
        <v>#REF!</v>
      </c>
      <c r="U26" s="23" t="e">
        <f>'C завтраками| Bed and breakfast'!#REF!+4000</f>
        <v>#REF!</v>
      </c>
      <c r="V26" s="23" t="e">
        <f>'C завтраками| Bed and breakfast'!#REF!+4000</f>
        <v>#REF!</v>
      </c>
      <c r="W26" s="23" t="e">
        <f>'C завтраками| Bed and breakfast'!#REF!+4000</f>
        <v>#REF!</v>
      </c>
      <c r="X26" s="23" t="e">
        <f>'C завтраками| Bed and breakfast'!#REF!+4000</f>
        <v>#REF!</v>
      </c>
      <c r="Y26" s="23" t="e">
        <f>'C завтраками| Bed and breakfast'!#REF!+4000</f>
        <v>#REF!</v>
      </c>
      <c r="Z26" s="23" t="e">
        <f>'C завтраками| Bed and breakfast'!#REF!+4000</f>
        <v>#REF!</v>
      </c>
      <c r="AA26" s="23" t="e">
        <f>'C завтраками| Bed and breakfast'!#REF!+4000</f>
        <v>#REF!</v>
      </c>
      <c r="AB26" s="23" t="e">
        <f>'C завтраками| Bed and breakfast'!#REF!+4000</f>
        <v>#REF!</v>
      </c>
      <c r="AC26" s="23" t="e">
        <f>'C завтраками| Bed and breakfast'!#REF!+4000</f>
        <v>#REF!</v>
      </c>
      <c r="AD26" s="23" t="e">
        <f>'C завтраками| Bed and breakfast'!#REF!+4000</f>
        <v>#REF!</v>
      </c>
      <c r="AE26" s="23" t="e">
        <f>'C завтраками| Bed and breakfast'!#REF!+4000</f>
        <v>#REF!</v>
      </c>
      <c r="AF26" s="23" t="e">
        <f>'C завтраками| Bed and breakfast'!#REF!+4000</f>
        <v>#REF!</v>
      </c>
      <c r="AG26" s="23" t="e">
        <f>'C завтраками| Bed and breakfast'!#REF!+4000</f>
        <v>#REF!</v>
      </c>
      <c r="AH26" s="23" t="e">
        <f>'C завтраками| Bed and breakfast'!#REF!+4000</f>
        <v>#REF!</v>
      </c>
      <c r="AI26" s="23" t="e">
        <f>'C завтраками| Bed and breakfast'!#REF!+4000</f>
        <v>#REF!</v>
      </c>
      <c r="AJ26" s="23" t="e">
        <f>'C завтраками| Bed and breakfast'!#REF!+4000</f>
        <v>#REF!</v>
      </c>
      <c r="AK26" s="23" t="e">
        <f>'C завтраками| Bed and breakfast'!#REF!+4000</f>
        <v>#REF!</v>
      </c>
      <c r="AL26" s="23" t="e">
        <f>'C завтраками| Bed and breakfast'!#REF!+4000</f>
        <v>#REF!</v>
      </c>
      <c r="AM26" s="23" t="e">
        <f>'C завтраками| Bed and breakfast'!#REF!+4000</f>
        <v>#REF!</v>
      </c>
      <c r="AN26" s="23" t="e">
        <f>'C завтраками| Bed and breakfast'!#REF!+4000</f>
        <v>#REF!</v>
      </c>
      <c r="AO26" s="23" t="e">
        <f>'C завтраками| Bed and breakfast'!#REF!+4000</f>
        <v>#REF!</v>
      </c>
      <c r="AP26" s="23" t="e">
        <f>'C завтраками| Bed and breakfast'!#REF!+4000</f>
        <v>#REF!</v>
      </c>
      <c r="AQ26" s="23" t="e">
        <f>'C завтраками| Bed and breakfast'!#REF!+4000</f>
        <v>#REF!</v>
      </c>
      <c r="AR26" s="23" t="e">
        <f>'C завтраками| Bed and breakfast'!#REF!+4000</f>
        <v>#REF!</v>
      </c>
      <c r="AS26" s="23" t="e">
        <f>'C завтраками| Bed and breakfast'!#REF!+4000</f>
        <v>#REF!</v>
      </c>
      <c r="AT26" s="23" t="e">
        <f>'C завтраками| Bed and breakfast'!#REF!+4000</f>
        <v>#REF!</v>
      </c>
      <c r="AU26" s="23" t="e">
        <f>'C завтраками| Bed and breakfast'!#REF!+4000</f>
        <v>#REF!</v>
      </c>
      <c r="AV26" s="23" t="e">
        <f>'C завтраками| Bed and breakfast'!#REF!+4000</f>
        <v>#REF!</v>
      </c>
      <c r="AW26" s="23">
        <v>28960</v>
      </c>
      <c r="AX26" s="23">
        <v>24800</v>
      </c>
      <c r="AY26" s="23">
        <v>28960</v>
      </c>
      <c r="AZ26" s="23">
        <v>17760</v>
      </c>
      <c r="BA26" s="23">
        <v>15680</v>
      </c>
      <c r="BB26" s="23">
        <v>16560</v>
      </c>
      <c r="BC26" s="23">
        <v>15680</v>
      </c>
      <c r="BD26" s="23">
        <v>16560</v>
      </c>
      <c r="BE26" s="23">
        <v>15680</v>
      </c>
      <c r="BF26" s="23">
        <v>17760</v>
      </c>
      <c r="BG26" s="23">
        <v>16560</v>
      </c>
      <c r="BH26" s="23">
        <v>18960</v>
      </c>
      <c r="BI26" s="23">
        <v>20640</v>
      </c>
      <c r="BJ26" s="23">
        <v>16560</v>
      </c>
      <c r="BK26" s="23">
        <v>18960</v>
      </c>
      <c r="BL26" s="23">
        <v>20640</v>
      </c>
      <c r="BM26" s="23">
        <v>17760</v>
      </c>
      <c r="BN26" s="23">
        <v>18960</v>
      </c>
      <c r="BO26" s="23">
        <v>24800</v>
      </c>
      <c r="BP26" s="23">
        <v>16560</v>
      </c>
      <c r="BQ26" s="23">
        <v>18960</v>
      </c>
      <c r="BR26" s="23">
        <v>16560</v>
      </c>
      <c r="BS26" s="23">
        <v>20640</v>
      </c>
      <c r="BT26" s="23">
        <v>15680</v>
      </c>
      <c r="BU26" s="23">
        <v>13120</v>
      </c>
      <c r="BV26" s="23">
        <v>14800</v>
      </c>
      <c r="BW26" s="23">
        <v>13840</v>
      </c>
      <c r="BX26" s="23">
        <v>14800</v>
      </c>
      <c r="BY26" s="23">
        <v>11920</v>
      </c>
      <c r="BZ26" s="23">
        <v>11360</v>
      </c>
      <c r="CA26" s="23">
        <v>11920</v>
      </c>
      <c r="CB26" s="23">
        <v>10960</v>
      </c>
      <c r="CC26" s="23">
        <v>11360</v>
      </c>
    </row>
    <row r="27" spans="1:82" s="19" customFormat="1" ht="10.5" customHeight="1" x14ac:dyDescent="0.2">
      <c r="A27" s="60" t="s">
        <v>112</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row>
    <row r="28" spans="1:82" s="19" customFormat="1" ht="10.5" customHeight="1" x14ac:dyDescent="0.2">
      <c r="A28" s="35">
        <v>1</v>
      </c>
      <c r="B28" s="23" t="e">
        <f>'C завтраками| Bed and breakfast'!#REF!+2000</f>
        <v>#REF!</v>
      </c>
      <c r="C28" s="23" t="e">
        <f>'C завтраками| Bed and breakfast'!#REF!+2000</f>
        <v>#REF!</v>
      </c>
      <c r="D28" s="23" t="e">
        <f>'C завтраками| Bed and breakfast'!#REF!+2000</f>
        <v>#REF!</v>
      </c>
      <c r="E28" s="23" t="e">
        <f>'C завтраками| Bed and breakfast'!#REF!+2000</f>
        <v>#REF!</v>
      </c>
      <c r="F28" s="23" t="e">
        <f>'C завтраками| Bed and breakfast'!#REF!+2000</f>
        <v>#REF!</v>
      </c>
      <c r="G28" s="23" t="e">
        <f>'C завтраками| Bed and breakfast'!#REF!+2000</f>
        <v>#REF!</v>
      </c>
      <c r="H28" s="23" t="e">
        <f>'C завтраками| Bed and breakfast'!#REF!+2000</f>
        <v>#REF!</v>
      </c>
      <c r="I28" s="23" t="e">
        <f>'C завтраками| Bed and breakfast'!#REF!+2000</f>
        <v>#REF!</v>
      </c>
      <c r="J28" s="23" t="e">
        <f>'C завтраками| Bed and breakfast'!#REF!+2000</f>
        <v>#REF!</v>
      </c>
      <c r="K28" s="23" t="e">
        <f>'C завтраками| Bed and breakfast'!#REF!+2000</f>
        <v>#REF!</v>
      </c>
      <c r="L28" s="23" t="e">
        <f>'C завтраками| Bed and breakfast'!#REF!+2000</f>
        <v>#REF!</v>
      </c>
      <c r="M28" s="23" t="e">
        <f>'C завтраками| Bed and breakfast'!#REF!+2000</f>
        <v>#REF!</v>
      </c>
      <c r="N28" s="23" t="e">
        <f>'C завтраками| Bed and breakfast'!#REF!+2000</f>
        <v>#REF!</v>
      </c>
      <c r="O28" s="23" t="e">
        <f>'C завтраками| Bed and breakfast'!#REF!+2000</f>
        <v>#REF!</v>
      </c>
      <c r="P28" s="23" t="e">
        <f>'C завтраками| Bed and breakfast'!#REF!+2000</f>
        <v>#REF!</v>
      </c>
      <c r="Q28" s="23" t="e">
        <f>'C завтраками| Bed and breakfast'!#REF!+2000</f>
        <v>#REF!</v>
      </c>
      <c r="R28" s="23" t="e">
        <f>'C завтраками| Bed and breakfast'!#REF!+2000</f>
        <v>#REF!</v>
      </c>
      <c r="S28" s="23" t="e">
        <f>'C завтраками| Bed and breakfast'!#REF!+2000</f>
        <v>#REF!</v>
      </c>
      <c r="T28" s="23" t="e">
        <f>'C завтраками| Bed and breakfast'!#REF!+2000</f>
        <v>#REF!</v>
      </c>
      <c r="U28" s="23" t="e">
        <f>'C завтраками| Bed and breakfast'!#REF!+2000</f>
        <v>#REF!</v>
      </c>
      <c r="V28" s="23" t="e">
        <f>'C завтраками| Bed and breakfast'!#REF!+2000</f>
        <v>#REF!</v>
      </c>
      <c r="W28" s="23" t="e">
        <f>'C завтраками| Bed and breakfast'!#REF!+2000</f>
        <v>#REF!</v>
      </c>
      <c r="X28" s="23" t="e">
        <f>'C завтраками| Bed and breakfast'!#REF!+2000</f>
        <v>#REF!</v>
      </c>
      <c r="Y28" s="23" t="e">
        <f>'C завтраками| Bed and breakfast'!#REF!+2000</f>
        <v>#REF!</v>
      </c>
      <c r="Z28" s="23" t="e">
        <f>'C завтраками| Bed and breakfast'!#REF!+2000</f>
        <v>#REF!</v>
      </c>
      <c r="AA28" s="23" t="e">
        <f>'C завтраками| Bed and breakfast'!#REF!+2000</f>
        <v>#REF!</v>
      </c>
      <c r="AB28" s="23" t="e">
        <f>'C завтраками| Bed and breakfast'!#REF!+2000</f>
        <v>#REF!</v>
      </c>
      <c r="AC28" s="23" t="e">
        <f>'C завтраками| Bed and breakfast'!#REF!+2000</f>
        <v>#REF!</v>
      </c>
      <c r="AD28" s="23" t="e">
        <f>'C завтраками| Bed and breakfast'!#REF!+2000</f>
        <v>#REF!</v>
      </c>
      <c r="AE28" s="23" t="e">
        <f>'C завтраками| Bed and breakfast'!#REF!+2000</f>
        <v>#REF!</v>
      </c>
      <c r="AF28" s="23" t="e">
        <f>'C завтраками| Bed and breakfast'!#REF!+2000</f>
        <v>#REF!</v>
      </c>
      <c r="AG28" s="23" t="e">
        <f>'C завтраками| Bed and breakfast'!#REF!+2000</f>
        <v>#REF!</v>
      </c>
      <c r="AH28" s="23" t="e">
        <f>'C завтраками| Bed and breakfast'!#REF!+2000</f>
        <v>#REF!</v>
      </c>
      <c r="AI28" s="23" t="e">
        <f>'C завтраками| Bed and breakfast'!#REF!+2000</f>
        <v>#REF!</v>
      </c>
      <c r="AJ28" s="23" t="e">
        <f>'C завтраками| Bed and breakfast'!#REF!+2000</f>
        <v>#REF!</v>
      </c>
      <c r="AK28" s="23" t="e">
        <f>'C завтраками| Bed and breakfast'!#REF!+2000</f>
        <v>#REF!</v>
      </c>
      <c r="AL28" s="23" t="e">
        <f>'C завтраками| Bed and breakfast'!#REF!+2000</f>
        <v>#REF!</v>
      </c>
      <c r="AM28" s="23" t="e">
        <f>'C завтраками| Bed and breakfast'!#REF!+2000</f>
        <v>#REF!</v>
      </c>
      <c r="AN28" s="23" t="e">
        <f>'C завтраками| Bed and breakfast'!#REF!+2000</f>
        <v>#REF!</v>
      </c>
      <c r="AO28" s="23" t="e">
        <f>'C завтраками| Bed and breakfast'!#REF!+2000</f>
        <v>#REF!</v>
      </c>
      <c r="AP28" s="23" t="e">
        <f>'C завтраками| Bed and breakfast'!#REF!+2000</f>
        <v>#REF!</v>
      </c>
      <c r="AQ28" s="23" t="e">
        <f>'C завтраками| Bed and breakfast'!#REF!+2000</f>
        <v>#REF!</v>
      </c>
      <c r="AR28" s="23" t="e">
        <f>'C завтраками| Bed and breakfast'!#REF!+2000</f>
        <v>#REF!</v>
      </c>
      <c r="AS28" s="23" t="e">
        <f>'C завтраками| Bed and breakfast'!#REF!+2000</f>
        <v>#REF!</v>
      </c>
      <c r="AT28" s="23" t="e">
        <f>'C завтраками| Bed and breakfast'!#REF!+2000</f>
        <v>#REF!</v>
      </c>
      <c r="AU28" s="23" t="e">
        <f>'C завтраками| Bed and breakfast'!#REF!+2000</f>
        <v>#REF!</v>
      </c>
      <c r="AV28" s="23" t="e">
        <f>'C завтраками| Bed and breakfast'!#REF!+2000</f>
        <v>#REF!</v>
      </c>
      <c r="AW28" s="23">
        <v>26800</v>
      </c>
      <c r="AX28" s="23">
        <v>22640</v>
      </c>
      <c r="AY28" s="23">
        <v>26800</v>
      </c>
      <c r="AZ28" s="23">
        <v>15520</v>
      </c>
      <c r="BA28" s="23">
        <v>13520</v>
      </c>
      <c r="BB28" s="23">
        <v>14400</v>
      </c>
      <c r="BC28" s="23">
        <v>13520</v>
      </c>
      <c r="BD28" s="23">
        <v>14400</v>
      </c>
      <c r="BE28" s="23">
        <v>13520</v>
      </c>
      <c r="BF28" s="23">
        <v>15520</v>
      </c>
      <c r="BG28" s="23">
        <v>14400</v>
      </c>
      <c r="BH28" s="23">
        <v>16720</v>
      </c>
      <c r="BI28" s="23">
        <v>18480</v>
      </c>
      <c r="BJ28" s="23">
        <v>14400</v>
      </c>
      <c r="BK28" s="23">
        <v>16720</v>
      </c>
      <c r="BL28" s="23">
        <v>18480</v>
      </c>
      <c r="BM28" s="23">
        <v>15520</v>
      </c>
      <c r="BN28" s="23">
        <v>16720</v>
      </c>
      <c r="BO28" s="23">
        <v>22640</v>
      </c>
      <c r="BP28" s="23">
        <v>14400</v>
      </c>
      <c r="BQ28" s="23">
        <v>16720</v>
      </c>
      <c r="BR28" s="23">
        <v>14400</v>
      </c>
      <c r="BS28" s="23">
        <v>18480</v>
      </c>
      <c r="BT28" s="23">
        <v>13520</v>
      </c>
      <c r="BU28" s="23">
        <v>10880</v>
      </c>
      <c r="BV28" s="23">
        <v>12480</v>
      </c>
      <c r="BW28" s="23">
        <v>11520</v>
      </c>
      <c r="BX28" s="23">
        <v>12480</v>
      </c>
      <c r="BY28" s="23">
        <v>9600</v>
      </c>
      <c r="BZ28" s="23">
        <v>9040</v>
      </c>
      <c r="CA28" s="23">
        <v>9600</v>
      </c>
      <c r="CB28" s="23">
        <v>8640</v>
      </c>
      <c r="CC28" s="23">
        <v>9040</v>
      </c>
    </row>
    <row r="29" spans="1:82" s="19" customFormat="1" ht="10.5" customHeight="1" x14ac:dyDescent="0.2">
      <c r="A29" s="35">
        <v>2</v>
      </c>
      <c r="B29" s="23" t="e">
        <f>'C завтраками| Bed and breakfast'!#REF!+4000</f>
        <v>#REF!</v>
      </c>
      <c r="C29" s="23" t="e">
        <f>'C завтраками| Bed and breakfast'!#REF!+4000</f>
        <v>#REF!</v>
      </c>
      <c r="D29" s="23" t="e">
        <f>'C завтраками| Bed and breakfast'!#REF!+4000</f>
        <v>#REF!</v>
      </c>
      <c r="E29" s="23" t="e">
        <f>'C завтраками| Bed and breakfast'!#REF!+4000</f>
        <v>#REF!</v>
      </c>
      <c r="F29" s="23" t="e">
        <f>'C завтраками| Bed and breakfast'!#REF!+4000</f>
        <v>#REF!</v>
      </c>
      <c r="G29" s="23" t="e">
        <f>'C завтраками| Bed and breakfast'!#REF!+4000</f>
        <v>#REF!</v>
      </c>
      <c r="H29" s="23" t="e">
        <f>'C завтраками| Bed and breakfast'!#REF!+4000</f>
        <v>#REF!</v>
      </c>
      <c r="I29" s="23" t="e">
        <f>'C завтраками| Bed and breakfast'!#REF!+4000</f>
        <v>#REF!</v>
      </c>
      <c r="J29" s="23" t="e">
        <f>'C завтраками| Bed and breakfast'!#REF!+4000</f>
        <v>#REF!</v>
      </c>
      <c r="K29" s="23" t="e">
        <f>'C завтраками| Bed and breakfast'!#REF!+4000</f>
        <v>#REF!</v>
      </c>
      <c r="L29" s="23" t="e">
        <f>'C завтраками| Bed and breakfast'!#REF!+4000</f>
        <v>#REF!</v>
      </c>
      <c r="M29" s="23" t="e">
        <f>'C завтраками| Bed and breakfast'!#REF!+4000</f>
        <v>#REF!</v>
      </c>
      <c r="N29" s="23" t="e">
        <f>'C завтраками| Bed and breakfast'!#REF!+4000</f>
        <v>#REF!</v>
      </c>
      <c r="O29" s="23" t="e">
        <f>'C завтраками| Bed and breakfast'!#REF!+4000</f>
        <v>#REF!</v>
      </c>
      <c r="P29" s="23" t="e">
        <f>'C завтраками| Bed and breakfast'!#REF!+4000</f>
        <v>#REF!</v>
      </c>
      <c r="Q29" s="23" t="e">
        <f>'C завтраками| Bed and breakfast'!#REF!+4000</f>
        <v>#REF!</v>
      </c>
      <c r="R29" s="23" t="e">
        <f>'C завтраками| Bed and breakfast'!#REF!+4000</f>
        <v>#REF!</v>
      </c>
      <c r="S29" s="23" t="e">
        <f>'C завтраками| Bed and breakfast'!#REF!+4000</f>
        <v>#REF!</v>
      </c>
      <c r="T29" s="23" t="e">
        <f>'C завтраками| Bed and breakfast'!#REF!+4000</f>
        <v>#REF!</v>
      </c>
      <c r="U29" s="23" t="e">
        <f>'C завтраками| Bed and breakfast'!#REF!+4000</f>
        <v>#REF!</v>
      </c>
      <c r="V29" s="23" t="e">
        <f>'C завтраками| Bed and breakfast'!#REF!+4000</f>
        <v>#REF!</v>
      </c>
      <c r="W29" s="23" t="e">
        <f>'C завтраками| Bed and breakfast'!#REF!+4000</f>
        <v>#REF!</v>
      </c>
      <c r="X29" s="23" t="e">
        <f>'C завтраками| Bed and breakfast'!#REF!+4000</f>
        <v>#REF!</v>
      </c>
      <c r="Y29" s="23" t="e">
        <f>'C завтраками| Bed and breakfast'!#REF!+4000</f>
        <v>#REF!</v>
      </c>
      <c r="Z29" s="23" t="e">
        <f>'C завтраками| Bed and breakfast'!#REF!+4000</f>
        <v>#REF!</v>
      </c>
      <c r="AA29" s="23" t="e">
        <f>'C завтраками| Bed and breakfast'!#REF!+4000</f>
        <v>#REF!</v>
      </c>
      <c r="AB29" s="23" t="e">
        <f>'C завтраками| Bed and breakfast'!#REF!+4000</f>
        <v>#REF!</v>
      </c>
      <c r="AC29" s="23" t="e">
        <f>'C завтраками| Bed and breakfast'!#REF!+4000</f>
        <v>#REF!</v>
      </c>
      <c r="AD29" s="23" t="e">
        <f>'C завтраками| Bed and breakfast'!#REF!+4000</f>
        <v>#REF!</v>
      </c>
      <c r="AE29" s="23" t="e">
        <f>'C завтраками| Bed and breakfast'!#REF!+4000</f>
        <v>#REF!</v>
      </c>
      <c r="AF29" s="23" t="e">
        <f>'C завтраками| Bed and breakfast'!#REF!+4000</f>
        <v>#REF!</v>
      </c>
      <c r="AG29" s="23" t="e">
        <f>'C завтраками| Bed and breakfast'!#REF!+4000</f>
        <v>#REF!</v>
      </c>
      <c r="AH29" s="23" t="e">
        <f>'C завтраками| Bed and breakfast'!#REF!+4000</f>
        <v>#REF!</v>
      </c>
      <c r="AI29" s="23" t="e">
        <f>'C завтраками| Bed and breakfast'!#REF!+4000</f>
        <v>#REF!</v>
      </c>
      <c r="AJ29" s="23" t="e">
        <f>'C завтраками| Bed and breakfast'!#REF!+4000</f>
        <v>#REF!</v>
      </c>
      <c r="AK29" s="23" t="e">
        <f>'C завтраками| Bed and breakfast'!#REF!+4000</f>
        <v>#REF!</v>
      </c>
      <c r="AL29" s="23" t="e">
        <f>'C завтраками| Bed and breakfast'!#REF!+4000</f>
        <v>#REF!</v>
      </c>
      <c r="AM29" s="23" t="e">
        <f>'C завтраками| Bed and breakfast'!#REF!+4000</f>
        <v>#REF!</v>
      </c>
      <c r="AN29" s="23" t="e">
        <f>'C завтраками| Bed and breakfast'!#REF!+4000</f>
        <v>#REF!</v>
      </c>
      <c r="AO29" s="23" t="e">
        <f>'C завтраками| Bed and breakfast'!#REF!+4000</f>
        <v>#REF!</v>
      </c>
      <c r="AP29" s="23" t="e">
        <f>'C завтраками| Bed and breakfast'!#REF!+4000</f>
        <v>#REF!</v>
      </c>
      <c r="AQ29" s="23" t="e">
        <f>'C завтраками| Bed and breakfast'!#REF!+4000</f>
        <v>#REF!</v>
      </c>
      <c r="AR29" s="23" t="e">
        <f>'C завтраками| Bed and breakfast'!#REF!+4000</f>
        <v>#REF!</v>
      </c>
      <c r="AS29" s="23" t="e">
        <f>'C завтраками| Bed and breakfast'!#REF!+4000</f>
        <v>#REF!</v>
      </c>
      <c r="AT29" s="23" t="e">
        <f>'C завтраками| Bed and breakfast'!#REF!+4000</f>
        <v>#REF!</v>
      </c>
      <c r="AU29" s="23" t="e">
        <f>'C завтраками| Bed and breakfast'!#REF!+4000</f>
        <v>#REF!</v>
      </c>
      <c r="AV29" s="23" t="e">
        <f>'C завтраками| Bed and breakfast'!#REF!+4000</f>
        <v>#REF!</v>
      </c>
      <c r="AW29" s="23">
        <v>30080</v>
      </c>
      <c r="AX29" s="23">
        <v>25920</v>
      </c>
      <c r="AY29" s="23">
        <v>30080</v>
      </c>
      <c r="AZ29" s="23">
        <v>18720</v>
      </c>
      <c r="BA29" s="23">
        <v>16640</v>
      </c>
      <c r="BB29" s="23">
        <v>17520</v>
      </c>
      <c r="BC29" s="23">
        <v>16640</v>
      </c>
      <c r="BD29" s="23">
        <v>17520</v>
      </c>
      <c r="BE29" s="23">
        <v>16640</v>
      </c>
      <c r="BF29" s="23">
        <v>18720</v>
      </c>
      <c r="BG29" s="23">
        <v>17520</v>
      </c>
      <c r="BH29" s="23">
        <v>19920</v>
      </c>
      <c r="BI29" s="23">
        <v>21760</v>
      </c>
      <c r="BJ29" s="23">
        <v>17520</v>
      </c>
      <c r="BK29" s="23">
        <v>19920</v>
      </c>
      <c r="BL29" s="23">
        <v>21760</v>
      </c>
      <c r="BM29" s="23">
        <v>18720</v>
      </c>
      <c r="BN29" s="23">
        <v>19920</v>
      </c>
      <c r="BO29" s="23">
        <v>25920</v>
      </c>
      <c r="BP29" s="23">
        <v>17520</v>
      </c>
      <c r="BQ29" s="23">
        <v>19920</v>
      </c>
      <c r="BR29" s="23">
        <v>17520</v>
      </c>
      <c r="BS29" s="23">
        <v>21760</v>
      </c>
      <c r="BT29" s="23">
        <v>16640</v>
      </c>
      <c r="BU29" s="23">
        <v>13920</v>
      </c>
      <c r="BV29" s="23">
        <v>15600</v>
      </c>
      <c r="BW29" s="23">
        <v>14640</v>
      </c>
      <c r="BX29" s="23">
        <v>15600</v>
      </c>
      <c r="BY29" s="23">
        <v>12640</v>
      </c>
      <c r="BZ29" s="23">
        <v>12080</v>
      </c>
      <c r="CA29" s="23">
        <v>12640</v>
      </c>
      <c r="CB29" s="23">
        <v>11600</v>
      </c>
      <c r="CC29" s="23">
        <v>12080</v>
      </c>
    </row>
    <row r="30" spans="1:82" s="19" customFormat="1" ht="10.5" customHeight="1" x14ac:dyDescent="0.2">
      <c r="A30" s="60" t="s">
        <v>113</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row>
    <row r="31" spans="1:82" s="19" customFormat="1" ht="10.5" customHeight="1" x14ac:dyDescent="0.2">
      <c r="A31" s="35">
        <v>1</v>
      </c>
      <c r="B31" s="23" t="e">
        <f>'C завтраками| Bed and breakfast'!#REF!+2000</f>
        <v>#REF!</v>
      </c>
      <c r="C31" s="23" t="e">
        <f>'C завтраками| Bed and breakfast'!#REF!+2000</f>
        <v>#REF!</v>
      </c>
      <c r="D31" s="23" t="e">
        <f>'C завтраками| Bed and breakfast'!#REF!+2000</f>
        <v>#REF!</v>
      </c>
      <c r="E31" s="23" t="e">
        <f>'C завтраками| Bed and breakfast'!#REF!+2000</f>
        <v>#REF!</v>
      </c>
      <c r="F31" s="23" t="e">
        <f>'C завтраками| Bed and breakfast'!#REF!+2000</f>
        <v>#REF!</v>
      </c>
      <c r="G31" s="23" t="e">
        <f>'C завтраками| Bed and breakfast'!#REF!+2000</f>
        <v>#REF!</v>
      </c>
      <c r="H31" s="23" t="e">
        <f>'C завтраками| Bed and breakfast'!#REF!+2000</f>
        <v>#REF!</v>
      </c>
      <c r="I31" s="23" t="e">
        <f>'C завтраками| Bed and breakfast'!#REF!+2000</f>
        <v>#REF!</v>
      </c>
      <c r="J31" s="23" t="e">
        <f>'C завтраками| Bed and breakfast'!#REF!+2000</f>
        <v>#REF!</v>
      </c>
      <c r="K31" s="23" t="e">
        <f>'C завтраками| Bed and breakfast'!#REF!+2000</f>
        <v>#REF!</v>
      </c>
      <c r="L31" s="23" t="e">
        <f>'C завтраками| Bed and breakfast'!#REF!+2000</f>
        <v>#REF!</v>
      </c>
      <c r="M31" s="23" t="e">
        <f>'C завтраками| Bed and breakfast'!#REF!+2000</f>
        <v>#REF!</v>
      </c>
      <c r="N31" s="23" t="e">
        <f>'C завтраками| Bed and breakfast'!#REF!+2000</f>
        <v>#REF!</v>
      </c>
      <c r="O31" s="23" t="e">
        <f>'C завтраками| Bed and breakfast'!#REF!+2000</f>
        <v>#REF!</v>
      </c>
      <c r="P31" s="23" t="e">
        <f>'C завтраками| Bed and breakfast'!#REF!+2000</f>
        <v>#REF!</v>
      </c>
      <c r="Q31" s="23" t="e">
        <f>'C завтраками| Bed and breakfast'!#REF!+2000</f>
        <v>#REF!</v>
      </c>
      <c r="R31" s="23" t="e">
        <f>'C завтраками| Bed and breakfast'!#REF!+2000</f>
        <v>#REF!</v>
      </c>
      <c r="S31" s="23" t="e">
        <f>'C завтраками| Bed and breakfast'!#REF!+2000</f>
        <v>#REF!</v>
      </c>
      <c r="T31" s="23" t="e">
        <f>'C завтраками| Bed and breakfast'!#REF!+2000</f>
        <v>#REF!</v>
      </c>
      <c r="U31" s="23" t="e">
        <f>'C завтраками| Bed and breakfast'!#REF!+2000</f>
        <v>#REF!</v>
      </c>
      <c r="V31" s="23" t="e">
        <f>'C завтраками| Bed and breakfast'!#REF!+2000</f>
        <v>#REF!</v>
      </c>
      <c r="W31" s="23" t="e">
        <f>'C завтраками| Bed and breakfast'!#REF!+2000</f>
        <v>#REF!</v>
      </c>
      <c r="X31" s="23" t="e">
        <f>'C завтраками| Bed and breakfast'!#REF!+2000</f>
        <v>#REF!</v>
      </c>
      <c r="Y31" s="23" t="e">
        <f>'C завтраками| Bed and breakfast'!#REF!+2000</f>
        <v>#REF!</v>
      </c>
      <c r="Z31" s="23" t="e">
        <f>'C завтраками| Bed and breakfast'!#REF!+2000</f>
        <v>#REF!</v>
      </c>
      <c r="AA31" s="23" t="e">
        <f>'C завтраками| Bed and breakfast'!#REF!+2000</f>
        <v>#REF!</v>
      </c>
      <c r="AB31" s="23" t="e">
        <f>'C завтраками| Bed and breakfast'!#REF!+2000</f>
        <v>#REF!</v>
      </c>
      <c r="AC31" s="23" t="e">
        <f>'C завтраками| Bed and breakfast'!#REF!+2000</f>
        <v>#REF!</v>
      </c>
      <c r="AD31" s="23" t="e">
        <f>'C завтраками| Bed and breakfast'!#REF!+2000</f>
        <v>#REF!</v>
      </c>
      <c r="AE31" s="23" t="e">
        <f>'C завтраками| Bed and breakfast'!#REF!+2000</f>
        <v>#REF!</v>
      </c>
      <c r="AF31" s="23" t="e">
        <f>'C завтраками| Bed and breakfast'!#REF!+2000</f>
        <v>#REF!</v>
      </c>
      <c r="AG31" s="23" t="e">
        <f>'C завтраками| Bed and breakfast'!#REF!+2000</f>
        <v>#REF!</v>
      </c>
      <c r="AH31" s="23" t="e">
        <f>'C завтраками| Bed and breakfast'!#REF!+2000</f>
        <v>#REF!</v>
      </c>
      <c r="AI31" s="23" t="e">
        <f>'C завтраками| Bed and breakfast'!#REF!+2000</f>
        <v>#REF!</v>
      </c>
      <c r="AJ31" s="23" t="e">
        <f>'C завтраками| Bed and breakfast'!#REF!+2000</f>
        <v>#REF!</v>
      </c>
      <c r="AK31" s="23" t="e">
        <f>'C завтраками| Bed and breakfast'!#REF!+2000</f>
        <v>#REF!</v>
      </c>
      <c r="AL31" s="23" t="e">
        <f>'C завтраками| Bed and breakfast'!#REF!+2000</f>
        <v>#REF!</v>
      </c>
      <c r="AM31" s="23" t="e">
        <f>'C завтраками| Bed and breakfast'!#REF!+2000</f>
        <v>#REF!</v>
      </c>
      <c r="AN31" s="23" t="e">
        <f>'C завтраками| Bed and breakfast'!#REF!+2000</f>
        <v>#REF!</v>
      </c>
      <c r="AO31" s="23" t="e">
        <f>'C завтраками| Bed and breakfast'!#REF!+2000</f>
        <v>#REF!</v>
      </c>
      <c r="AP31" s="23" t="e">
        <f>'C завтраками| Bed and breakfast'!#REF!+2000</f>
        <v>#REF!</v>
      </c>
      <c r="AQ31" s="23" t="e">
        <f>'C завтраками| Bed and breakfast'!#REF!+2000</f>
        <v>#REF!</v>
      </c>
      <c r="AR31" s="23" t="e">
        <f>'C завтраками| Bed and breakfast'!#REF!+2000</f>
        <v>#REF!</v>
      </c>
      <c r="AS31" s="23" t="e">
        <f>'C завтраками| Bed and breakfast'!#REF!+2000</f>
        <v>#REF!</v>
      </c>
      <c r="AT31" s="23" t="e">
        <f>'C завтраками| Bed and breakfast'!#REF!+2000</f>
        <v>#REF!</v>
      </c>
      <c r="AU31" s="23" t="e">
        <f>'C завтраками| Bed and breakfast'!#REF!+2000</f>
        <v>#REF!</v>
      </c>
      <c r="AV31" s="23" t="e">
        <f>'C завтраками| Bed and breakfast'!#REF!+2000</f>
        <v>#REF!</v>
      </c>
      <c r="AW31" s="23">
        <v>28000</v>
      </c>
      <c r="AX31" s="23">
        <v>23840</v>
      </c>
      <c r="AY31" s="23">
        <v>28000</v>
      </c>
      <c r="AZ31" s="23">
        <v>16560</v>
      </c>
      <c r="BA31" s="23">
        <v>14560</v>
      </c>
      <c r="BB31" s="23">
        <v>15440</v>
      </c>
      <c r="BC31" s="23">
        <v>14560</v>
      </c>
      <c r="BD31" s="23">
        <v>15440</v>
      </c>
      <c r="BE31" s="23">
        <v>14560</v>
      </c>
      <c r="BF31" s="23">
        <v>16560</v>
      </c>
      <c r="BG31" s="23">
        <v>15440</v>
      </c>
      <c r="BH31" s="23">
        <v>17760</v>
      </c>
      <c r="BI31" s="23">
        <v>19680</v>
      </c>
      <c r="BJ31" s="23">
        <v>15440</v>
      </c>
      <c r="BK31" s="23">
        <v>17760</v>
      </c>
      <c r="BL31" s="23">
        <v>19680</v>
      </c>
      <c r="BM31" s="23">
        <v>16560</v>
      </c>
      <c r="BN31" s="23">
        <v>17760</v>
      </c>
      <c r="BO31" s="23">
        <v>23840</v>
      </c>
      <c r="BP31" s="23">
        <v>15440</v>
      </c>
      <c r="BQ31" s="23">
        <v>17760</v>
      </c>
      <c r="BR31" s="23">
        <v>15440</v>
      </c>
      <c r="BS31" s="23">
        <v>19680</v>
      </c>
      <c r="BT31" s="23">
        <v>14560</v>
      </c>
      <c r="BU31" s="23">
        <v>11760</v>
      </c>
      <c r="BV31" s="23">
        <v>13360</v>
      </c>
      <c r="BW31" s="23">
        <v>12400</v>
      </c>
      <c r="BX31" s="23">
        <v>13360</v>
      </c>
      <c r="BY31" s="23">
        <v>10400</v>
      </c>
      <c r="BZ31" s="23">
        <v>9840</v>
      </c>
      <c r="CA31" s="23">
        <v>10400</v>
      </c>
      <c r="CB31" s="23">
        <v>9440</v>
      </c>
      <c r="CC31" s="23">
        <v>9840</v>
      </c>
    </row>
    <row r="32" spans="1:82" s="19" customFormat="1" ht="10.5" customHeight="1" x14ac:dyDescent="0.2">
      <c r="A32" s="35">
        <v>2</v>
      </c>
      <c r="B32" s="23" t="e">
        <f>'C завтраками| Bed and breakfast'!#REF!+4000</f>
        <v>#REF!</v>
      </c>
      <c r="C32" s="23" t="e">
        <f>'C завтраками| Bed and breakfast'!#REF!+4000</f>
        <v>#REF!</v>
      </c>
      <c r="D32" s="23" t="e">
        <f>'C завтраками| Bed and breakfast'!#REF!+4000</f>
        <v>#REF!</v>
      </c>
      <c r="E32" s="23" t="e">
        <f>'C завтраками| Bed and breakfast'!#REF!+4000</f>
        <v>#REF!</v>
      </c>
      <c r="F32" s="23" t="e">
        <f>'C завтраками| Bed and breakfast'!#REF!+4000</f>
        <v>#REF!</v>
      </c>
      <c r="G32" s="23" t="e">
        <f>'C завтраками| Bed and breakfast'!#REF!+4000</f>
        <v>#REF!</v>
      </c>
      <c r="H32" s="23" t="e">
        <f>'C завтраками| Bed and breakfast'!#REF!+4000</f>
        <v>#REF!</v>
      </c>
      <c r="I32" s="23" t="e">
        <f>'C завтраками| Bed and breakfast'!#REF!+4000</f>
        <v>#REF!</v>
      </c>
      <c r="J32" s="23" t="e">
        <f>'C завтраками| Bed and breakfast'!#REF!+4000</f>
        <v>#REF!</v>
      </c>
      <c r="K32" s="23" t="e">
        <f>'C завтраками| Bed and breakfast'!#REF!+4000</f>
        <v>#REF!</v>
      </c>
      <c r="L32" s="23" t="e">
        <f>'C завтраками| Bed and breakfast'!#REF!+4000</f>
        <v>#REF!</v>
      </c>
      <c r="M32" s="23" t="e">
        <f>'C завтраками| Bed and breakfast'!#REF!+4000</f>
        <v>#REF!</v>
      </c>
      <c r="N32" s="23" t="e">
        <f>'C завтраками| Bed and breakfast'!#REF!+4000</f>
        <v>#REF!</v>
      </c>
      <c r="O32" s="23" t="e">
        <f>'C завтраками| Bed and breakfast'!#REF!+4000</f>
        <v>#REF!</v>
      </c>
      <c r="P32" s="23" t="e">
        <f>'C завтраками| Bed and breakfast'!#REF!+4000</f>
        <v>#REF!</v>
      </c>
      <c r="Q32" s="23" t="e">
        <f>'C завтраками| Bed and breakfast'!#REF!+4000</f>
        <v>#REF!</v>
      </c>
      <c r="R32" s="23" t="e">
        <f>'C завтраками| Bed and breakfast'!#REF!+4000</f>
        <v>#REF!</v>
      </c>
      <c r="S32" s="23" t="e">
        <f>'C завтраками| Bed and breakfast'!#REF!+4000</f>
        <v>#REF!</v>
      </c>
      <c r="T32" s="23" t="e">
        <f>'C завтраками| Bed and breakfast'!#REF!+4000</f>
        <v>#REF!</v>
      </c>
      <c r="U32" s="23" t="e">
        <f>'C завтраками| Bed and breakfast'!#REF!+4000</f>
        <v>#REF!</v>
      </c>
      <c r="V32" s="23" t="e">
        <f>'C завтраками| Bed and breakfast'!#REF!+4000</f>
        <v>#REF!</v>
      </c>
      <c r="W32" s="23" t="e">
        <f>'C завтраками| Bed and breakfast'!#REF!+4000</f>
        <v>#REF!</v>
      </c>
      <c r="X32" s="23" t="e">
        <f>'C завтраками| Bed and breakfast'!#REF!+4000</f>
        <v>#REF!</v>
      </c>
      <c r="Y32" s="23" t="e">
        <f>'C завтраками| Bed and breakfast'!#REF!+4000</f>
        <v>#REF!</v>
      </c>
      <c r="Z32" s="23" t="e">
        <f>'C завтраками| Bed and breakfast'!#REF!+4000</f>
        <v>#REF!</v>
      </c>
      <c r="AA32" s="23" t="e">
        <f>'C завтраками| Bed and breakfast'!#REF!+4000</f>
        <v>#REF!</v>
      </c>
      <c r="AB32" s="23" t="e">
        <f>'C завтраками| Bed and breakfast'!#REF!+4000</f>
        <v>#REF!</v>
      </c>
      <c r="AC32" s="23" t="e">
        <f>'C завтраками| Bed and breakfast'!#REF!+4000</f>
        <v>#REF!</v>
      </c>
      <c r="AD32" s="23" t="e">
        <f>'C завтраками| Bed and breakfast'!#REF!+4000</f>
        <v>#REF!</v>
      </c>
      <c r="AE32" s="23" t="e">
        <f>'C завтраками| Bed and breakfast'!#REF!+4000</f>
        <v>#REF!</v>
      </c>
      <c r="AF32" s="23" t="e">
        <f>'C завтраками| Bed and breakfast'!#REF!+4000</f>
        <v>#REF!</v>
      </c>
      <c r="AG32" s="23" t="e">
        <f>'C завтраками| Bed and breakfast'!#REF!+4000</f>
        <v>#REF!</v>
      </c>
      <c r="AH32" s="23" t="e">
        <f>'C завтраками| Bed and breakfast'!#REF!+4000</f>
        <v>#REF!</v>
      </c>
      <c r="AI32" s="23" t="e">
        <f>'C завтраками| Bed and breakfast'!#REF!+4000</f>
        <v>#REF!</v>
      </c>
      <c r="AJ32" s="23" t="e">
        <f>'C завтраками| Bed and breakfast'!#REF!+4000</f>
        <v>#REF!</v>
      </c>
      <c r="AK32" s="23" t="e">
        <f>'C завтраками| Bed and breakfast'!#REF!+4000</f>
        <v>#REF!</v>
      </c>
      <c r="AL32" s="23" t="e">
        <f>'C завтраками| Bed and breakfast'!#REF!+4000</f>
        <v>#REF!</v>
      </c>
      <c r="AM32" s="23" t="e">
        <f>'C завтраками| Bed and breakfast'!#REF!+4000</f>
        <v>#REF!</v>
      </c>
      <c r="AN32" s="23" t="e">
        <f>'C завтраками| Bed and breakfast'!#REF!+4000</f>
        <v>#REF!</v>
      </c>
      <c r="AO32" s="23" t="e">
        <f>'C завтраками| Bed and breakfast'!#REF!+4000</f>
        <v>#REF!</v>
      </c>
      <c r="AP32" s="23" t="e">
        <f>'C завтраками| Bed and breakfast'!#REF!+4000</f>
        <v>#REF!</v>
      </c>
      <c r="AQ32" s="23" t="e">
        <f>'C завтраками| Bed and breakfast'!#REF!+4000</f>
        <v>#REF!</v>
      </c>
      <c r="AR32" s="23" t="e">
        <f>'C завтраками| Bed and breakfast'!#REF!+4000</f>
        <v>#REF!</v>
      </c>
      <c r="AS32" s="23" t="e">
        <f>'C завтраками| Bed and breakfast'!#REF!+4000</f>
        <v>#REF!</v>
      </c>
      <c r="AT32" s="23" t="e">
        <f>'C завтраками| Bed and breakfast'!#REF!+4000</f>
        <v>#REF!</v>
      </c>
      <c r="AU32" s="23" t="e">
        <f>'C завтраками| Bed and breakfast'!#REF!+4000</f>
        <v>#REF!</v>
      </c>
      <c r="AV32" s="23" t="e">
        <f>'C завтраками| Bed and breakfast'!#REF!+4000</f>
        <v>#REF!</v>
      </c>
      <c r="AW32" s="23">
        <v>31280</v>
      </c>
      <c r="AX32" s="23">
        <v>27120</v>
      </c>
      <c r="AY32" s="23">
        <v>31280</v>
      </c>
      <c r="AZ32" s="23">
        <v>19760</v>
      </c>
      <c r="BA32" s="23">
        <v>17680</v>
      </c>
      <c r="BB32" s="23">
        <v>18560</v>
      </c>
      <c r="BC32" s="23">
        <v>17680</v>
      </c>
      <c r="BD32" s="23">
        <v>18560</v>
      </c>
      <c r="BE32" s="23">
        <v>17680</v>
      </c>
      <c r="BF32" s="23">
        <v>19760</v>
      </c>
      <c r="BG32" s="23">
        <v>18560</v>
      </c>
      <c r="BH32" s="23">
        <v>20960</v>
      </c>
      <c r="BI32" s="23">
        <v>22960</v>
      </c>
      <c r="BJ32" s="23">
        <v>18560</v>
      </c>
      <c r="BK32" s="23">
        <v>20960</v>
      </c>
      <c r="BL32" s="23">
        <v>22960</v>
      </c>
      <c r="BM32" s="23">
        <v>19760</v>
      </c>
      <c r="BN32" s="23">
        <v>20960</v>
      </c>
      <c r="BO32" s="23">
        <v>27120</v>
      </c>
      <c r="BP32" s="23">
        <v>18560</v>
      </c>
      <c r="BQ32" s="23">
        <v>20960</v>
      </c>
      <c r="BR32" s="23">
        <v>18560</v>
      </c>
      <c r="BS32" s="23">
        <v>22960</v>
      </c>
      <c r="BT32" s="23">
        <v>17680</v>
      </c>
      <c r="BU32" s="23">
        <v>14800</v>
      </c>
      <c r="BV32" s="23">
        <v>16480</v>
      </c>
      <c r="BW32" s="23">
        <v>15520</v>
      </c>
      <c r="BX32" s="23">
        <v>16480</v>
      </c>
      <c r="BY32" s="23">
        <v>13440</v>
      </c>
      <c r="BZ32" s="23">
        <v>12880</v>
      </c>
      <c r="CA32" s="23">
        <v>13440</v>
      </c>
      <c r="CB32" s="23">
        <v>12400</v>
      </c>
      <c r="CC32" s="23">
        <v>12880</v>
      </c>
    </row>
    <row r="33" spans="1:82" s="19" customFormat="1" ht="10.5" customHeight="1" x14ac:dyDescent="0.2">
      <c r="A33" s="60" t="s">
        <v>114</v>
      </c>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row>
    <row r="34" spans="1:82" s="19" customFormat="1" ht="10.5" customHeight="1" x14ac:dyDescent="0.2">
      <c r="A34" s="35" t="s">
        <v>115</v>
      </c>
      <c r="B34" s="23" t="e">
        <f>'C завтраками| Bed and breakfast'!#REF!+4000</f>
        <v>#REF!</v>
      </c>
      <c r="C34" s="23" t="e">
        <f>'C завтраками| Bed and breakfast'!#REF!+4000</f>
        <v>#REF!</v>
      </c>
      <c r="D34" s="23" t="e">
        <f>'C завтраками| Bed and breakfast'!#REF!+4000</f>
        <v>#REF!</v>
      </c>
      <c r="E34" s="23" t="e">
        <f>'C завтраками| Bed and breakfast'!#REF!+4000</f>
        <v>#REF!</v>
      </c>
      <c r="F34" s="23" t="e">
        <f>'C завтраками| Bed and breakfast'!#REF!+4000</f>
        <v>#REF!</v>
      </c>
      <c r="G34" s="23" t="e">
        <f>'C завтраками| Bed and breakfast'!#REF!+4000</f>
        <v>#REF!</v>
      </c>
      <c r="H34" s="23" t="e">
        <f>'C завтраками| Bed and breakfast'!#REF!+4000</f>
        <v>#REF!</v>
      </c>
      <c r="I34" s="23" t="e">
        <f>'C завтраками| Bed and breakfast'!#REF!+4000</f>
        <v>#REF!</v>
      </c>
      <c r="J34" s="23" t="e">
        <f>'C завтраками| Bed and breakfast'!#REF!+4000</f>
        <v>#REF!</v>
      </c>
      <c r="K34" s="23" t="e">
        <f>'C завтраками| Bed and breakfast'!#REF!+4000</f>
        <v>#REF!</v>
      </c>
      <c r="L34" s="23" t="e">
        <f>'C завтраками| Bed and breakfast'!#REF!+4000</f>
        <v>#REF!</v>
      </c>
      <c r="M34" s="23" t="e">
        <f>'C завтраками| Bed and breakfast'!#REF!+4000</f>
        <v>#REF!</v>
      </c>
      <c r="N34" s="23" t="e">
        <f>'C завтраками| Bed and breakfast'!#REF!+4000</f>
        <v>#REF!</v>
      </c>
      <c r="O34" s="23" t="e">
        <f>'C завтраками| Bed and breakfast'!#REF!+4000</f>
        <v>#REF!</v>
      </c>
      <c r="P34" s="23" t="e">
        <f>'C завтраками| Bed and breakfast'!#REF!+4000</f>
        <v>#REF!</v>
      </c>
      <c r="Q34" s="23" t="e">
        <f>'C завтраками| Bed and breakfast'!#REF!+4000</f>
        <v>#REF!</v>
      </c>
      <c r="R34" s="23" t="e">
        <f>'C завтраками| Bed and breakfast'!#REF!+4000</f>
        <v>#REF!</v>
      </c>
      <c r="S34" s="23" t="e">
        <f>'C завтраками| Bed and breakfast'!#REF!+4000</f>
        <v>#REF!</v>
      </c>
      <c r="T34" s="23" t="e">
        <f>'C завтраками| Bed and breakfast'!#REF!+4000</f>
        <v>#REF!</v>
      </c>
      <c r="U34" s="23" t="e">
        <f>'C завтраками| Bed and breakfast'!#REF!+4000</f>
        <v>#REF!</v>
      </c>
      <c r="V34" s="23" t="e">
        <f>'C завтраками| Bed and breakfast'!#REF!+4000</f>
        <v>#REF!</v>
      </c>
      <c r="W34" s="23" t="e">
        <f>'C завтраками| Bed and breakfast'!#REF!+4000</f>
        <v>#REF!</v>
      </c>
      <c r="X34" s="23" t="e">
        <f>'C завтраками| Bed and breakfast'!#REF!+4000</f>
        <v>#REF!</v>
      </c>
      <c r="Y34" s="23" t="e">
        <f>'C завтраками| Bed and breakfast'!#REF!+4000</f>
        <v>#REF!</v>
      </c>
      <c r="Z34" s="23" t="e">
        <f>'C завтраками| Bed and breakfast'!#REF!+4000</f>
        <v>#REF!</v>
      </c>
      <c r="AA34" s="23" t="e">
        <f>'C завтраками| Bed and breakfast'!#REF!+4000</f>
        <v>#REF!</v>
      </c>
      <c r="AB34" s="23" t="e">
        <f>'C завтраками| Bed and breakfast'!#REF!+4000</f>
        <v>#REF!</v>
      </c>
      <c r="AC34" s="23" t="e">
        <f>'C завтраками| Bed and breakfast'!#REF!+4000</f>
        <v>#REF!</v>
      </c>
      <c r="AD34" s="23" t="e">
        <f>'C завтраками| Bed and breakfast'!#REF!+4000</f>
        <v>#REF!</v>
      </c>
      <c r="AE34" s="23" t="e">
        <f>'C завтраками| Bed and breakfast'!#REF!+4000</f>
        <v>#REF!</v>
      </c>
      <c r="AF34" s="23" t="e">
        <f>'C завтраками| Bed and breakfast'!#REF!+4000</f>
        <v>#REF!</v>
      </c>
      <c r="AG34" s="23" t="e">
        <f>'C завтраками| Bed and breakfast'!#REF!+4000</f>
        <v>#REF!</v>
      </c>
      <c r="AH34" s="23" t="e">
        <f>'C завтраками| Bed and breakfast'!#REF!+4000</f>
        <v>#REF!</v>
      </c>
      <c r="AI34" s="23" t="e">
        <f>'C завтраками| Bed and breakfast'!#REF!+4000</f>
        <v>#REF!</v>
      </c>
      <c r="AJ34" s="23" t="e">
        <f>'C завтраками| Bed and breakfast'!#REF!+4000</f>
        <v>#REF!</v>
      </c>
      <c r="AK34" s="23" t="e">
        <f>'C завтраками| Bed and breakfast'!#REF!+4000</f>
        <v>#REF!</v>
      </c>
      <c r="AL34" s="23" t="e">
        <f>'C завтраками| Bed and breakfast'!#REF!+4000</f>
        <v>#REF!</v>
      </c>
      <c r="AM34" s="23" t="e">
        <f>'C завтраками| Bed and breakfast'!#REF!+4000</f>
        <v>#REF!</v>
      </c>
      <c r="AN34" s="23" t="e">
        <f>'C завтраками| Bed and breakfast'!#REF!+4000</f>
        <v>#REF!</v>
      </c>
      <c r="AO34" s="23" t="e">
        <f>'C завтраками| Bed and breakfast'!#REF!+4000</f>
        <v>#REF!</v>
      </c>
      <c r="AP34" s="23" t="e">
        <f>'C завтраками| Bed and breakfast'!#REF!+4000</f>
        <v>#REF!</v>
      </c>
      <c r="AQ34" s="23" t="e">
        <f>'C завтраками| Bed and breakfast'!#REF!+4000</f>
        <v>#REF!</v>
      </c>
      <c r="AR34" s="23" t="e">
        <f>'C завтраками| Bed and breakfast'!#REF!+4000</f>
        <v>#REF!</v>
      </c>
      <c r="AS34" s="23" t="e">
        <f>'C завтраками| Bed and breakfast'!#REF!+4000</f>
        <v>#REF!</v>
      </c>
      <c r="AT34" s="23" t="e">
        <f>'C завтраками| Bed and breakfast'!#REF!+4000</f>
        <v>#REF!</v>
      </c>
      <c r="AU34" s="23" t="e">
        <f>'C завтраками| Bed and breakfast'!#REF!+4000</f>
        <v>#REF!</v>
      </c>
      <c r="AV34" s="23" t="e">
        <f>'C завтраками| Bed and breakfast'!#REF!+4000</f>
        <v>#REF!</v>
      </c>
      <c r="AW34" s="23">
        <v>47600</v>
      </c>
      <c r="AX34" s="23">
        <v>43520</v>
      </c>
      <c r="AY34" s="23">
        <v>47600</v>
      </c>
      <c r="AZ34" s="23">
        <v>36960</v>
      </c>
      <c r="BA34" s="23">
        <v>32160</v>
      </c>
      <c r="BB34" s="23">
        <v>34480</v>
      </c>
      <c r="BC34" s="23">
        <v>32160</v>
      </c>
      <c r="BD34" s="23">
        <v>34480</v>
      </c>
      <c r="BE34" s="23">
        <v>32160</v>
      </c>
      <c r="BF34" s="23">
        <v>36960</v>
      </c>
      <c r="BG34" s="23">
        <v>34480</v>
      </c>
      <c r="BH34" s="23">
        <v>39440</v>
      </c>
      <c r="BI34" s="23">
        <v>41040</v>
      </c>
      <c r="BJ34" s="23">
        <v>34480</v>
      </c>
      <c r="BK34" s="23">
        <v>39440</v>
      </c>
      <c r="BL34" s="23">
        <v>41040</v>
      </c>
      <c r="BM34" s="23">
        <v>36960</v>
      </c>
      <c r="BN34" s="23">
        <v>39440</v>
      </c>
      <c r="BO34" s="23">
        <v>43520</v>
      </c>
      <c r="BP34" s="23">
        <v>34480</v>
      </c>
      <c r="BQ34" s="23">
        <v>39440</v>
      </c>
      <c r="BR34" s="23">
        <v>34480</v>
      </c>
      <c r="BS34" s="23">
        <v>41040</v>
      </c>
      <c r="BT34" s="23">
        <v>32160</v>
      </c>
      <c r="BU34" s="23">
        <v>25840</v>
      </c>
      <c r="BV34" s="23">
        <v>29840</v>
      </c>
      <c r="BW34" s="23">
        <v>27840</v>
      </c>
      <c r="BX34" s="23">
        <v>29840</v>
      </c>
      <c r="BY34" s="23">
        <v>22960</v>
      </c>
      <c r="BZ34" s="23">
        <v>21520</v>
      </c>
      <c r="CA34" s="23">
        <v>22960</v>
      </c>
      <c r="CB34" s="23">
        <v>20720</v>
      </c>
      <c r="CC34" s="23">
        <v>21520</v>
      </c>
    </row>
    <row r="35" spans="1:82" s="19" customFormat="1" ht="10.5" customHeight="1" x14ac:dyDescent="0.2">
      <c r="A35" s="60" t="s">
        <v>116</v>
      </c>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row>
    <row r="36" spans="1:82" s="19" customFormat="1" ht="10.5" customHeight="1" x14ac:dyDescent="0.2">
      <c r="A36" s="35" t="s">
        <v>115</v>
      </c>
      <c r="B36" s="23" t="e">
        <f>'C завтраками| Bed and breakfast'!#REF!+4000</f>
        <v>#REF!</v>
      </c>
      <c r="C36" s="23" t="e">
        <f>'C завтраками| Bed and breakfast'!#REF!+4000</f>
        <v>#REF!</v>
      </c>
      <c r="D36" s="23" t="e">
        <f>'C завтраками| Bed and breakfast'!#REF!+4000</f>
        <v>#REF!</v>
      </c>
      <c r="E36" s="23" t="e">
        <f>'C завтраками| Bed and breakfast'!#REF!+4000</f>
        <v>#REF!</v>
      </c>
      <c r="F36" s="23" t="e">
        <f>'C завтраками| Bed and breakfast'!#REF!+4000</f>
        <v>#REF!</v>
      </c>
      <c r="G36" s="23" t="e">
        <f>'C завтраками| Bed and breakfast'!#REF!+4000</f>
        <v>#REF!</v>
      </c>
      <c r="H36" s="23" t="e">
        <f>'C завтраками| Bed and breakfast'!#REF!+4000</f>
        <v>#REF!</v>
      </c>
      <c r="I36" s="23" t="e">
        <f>'C завтраками| Bed and breakfast'!#REF!+4000</f>
        <v>#REF!</v>
      </c>
      <c r="J36" s="23" t="e">
        <f>'C завтраками| Bed and breakfast'!#REF!+4000</f>
        <v>#REF!</v>
      </c>
      <c r="K36" s="23" t="e">
        <f>'C завтраками| Bed and breakfast'!#REF!+4000</f>
        <v>#REF!</v>
      </c>
      <c r="L36" s="23" t="e">
        <f>'C завтраками| Bed and breakfast'!#REF!+4000</f>
        <v>#REF!</v>
      </c>
      <c r="M36" s="23" t="e">
        <f>'C завтраками| Bed and breakfast'!#REF!+4000</f>
        <v>#REF!</v>
      </c>
      <c r="N36" s="23" t="e">
        <f>'C завтраками| Bed and breakfast'!#REF!+4000</f>
        <v>#REF!</v>
      </c>
      <c r="O36" s="23" t="e">
        <f>'C завтраками| Bed and breakfast'!#REF!+4000</f>
        <v>#REF!</v>
      </c>
      <c r="P36" s="23" t="e">
        <f>'C завтраками| Bed and breakfast'!#REF!+4000</f>
        <v>#REF!</v>
      </c>
      <c r="Q36" s="23" t="e">
        <f>'C завтраками| Bed and breakfast'!#REF!+4000</f>
        <v>#REF!</v>
      </c>
      <c r="R36" s="23" t="e">
        <f>'C завтраками| Bed and breakfast'!#REF!+4000</f>
        <v>#REF!</v>
      </c>
      <c r="S36" s="23" t="e">
        <f>'C завтраками| Bed and breakfast'!#REF!+4000</f>
        <v>#REF!</v>
      </c>
      <c r="T36" s="23" t="e">
        <f>'C завтраками| Bed and breakfast'!#REF!+4000</f>
        <v>#REF!</v>
      </c>
      <c r="U36" s="23" t="e">
        <f>'C завтраками| Bed and breakfast'!#REF!+4000</f>
        <v>#REF!</v>
      </c>
      <c r="V36" s="23" t="e">
        <f>'C завтраками| Bed and breakfast'!#REF!+4000</f>
        <v>#REF!</v>
      </c>
      <c r="W36" s="23" t="e">
        <f>'C завтраками| Bed and breakfast'!#REF!+4000</f>
        <v>#REF!</v>
      </c>
      <c r="X36" s="23" t="e">
        <f>'C завтраками| Bed and breakfast'!#REF!+4000</f>
        <v>#REF!</v>
      </c>
      <c r="Y36" s="23" t="e">
        <f>'C завтраками| Bed and breakfast'!#REF!+4000</f>
        <v>#REF!</v>
      </c>
      <c r="Z36" s="23" t="e">
        <f>'C завтраками| Bed and breakfast'!#REF!+4000</f>
        <v>#REF!</v>
      </c>
      <c r="AA36" s="23" t="e">
        <f>'C завтраками| Bed and breakfast'!#REF!+4000</f>
        <v>#REF!</v>
      </c>
      <c r="AB36" s="23" t="e">
        <f>'C завтраками| Bed and breakfast'!#REF!+4000</f>
        <v>#REF!</v>
      </c>
      <c r="AC36" s="23" t="e">
        <f>'C завтраками| Bed and breakfast'!#REF!+4000</f>
        <v>#REF!</v>
      </c>
      <c r="AD36" s="23" t="e">
        <f>'C завтраками| Bed and breakfast'!#REF!+4000</f>
        <v>#REF!</v>
      </c>
      <c r="AE36" s="23" t="e">
        <f>'C завтраками| Bed and breakfast'!#REF!+4000</f>
        <v>#REF!</v>
      </c>
      <c r="AF36" s="23" t="e">
        <f>'C завтраками| Bed and breakfast'!#REF!+4000</f>
        <v>#REF!</v>
      </c>
      <c r="AG36" s="23" t="e">
        <f>'C завтраками| Bed and breakfast'!#REF!+4000</f>
        <v>#REF!</v>
      </c>
      <c r="AH36" s="23" t="e">
        <f>'C завтраками| Bed and breakfast'!#REF!+4000</f>
        <v>#REF!</v>
      </c>
      <c r="AI36" s="23" t="e">
        <f>'C завтраками| Bed and breakfast'!#REF!+4000</f>
        <v>#REF!</v>
      </c>
      <c r="AJ36" s="23" t="e">
        <f>'C завтраками| Bed and breakfast'!#REF!+4000</f>
        <v>#REF!</v>
      </c>
      <c r="AK36" s="23" t="e">
        <f>'C завтраками| Bed and breakfast'!#REF!+4000</f>
        <v>#REF!</v>
      </c>
      <c r="AL36" s="23" t="e">
        <f>'C завтраками| Bed and breakfast'!#REF!+4000</f>
        <v>#REF!</v>
      </c>
      <c r="AM36" s="23" t="e">
        <f>'C завтраками| Bed and breakfast'!#REF!+4000</f>
        <v>#REF!</v>
      </c>
      <c r="AN36" s="23" t="e">
        <f>'C завтраками| Bed and breakfast'!#REF!+4000</f>
        <v>#REF!</v>
      </c>
      <c r="AO36" s="23" t="e">
        <f>'C завтраками| Bed and breakfast'!#REF!+4000</f>
        <v>#REF!</v>
      </c>
      <c r="AP36" s="23" t="e">
        <f>'C завтраками| Bed and breakfast'!#REF!+4000</f>
        <v>#REF!</v>
      </c>
      <c r="AQ36" s="23" t="e">
        <f>'C завтраками| Bed and breakfast'!#REF!+4000</f>
        <v>#REF!</v>
      </c>
      <c r="AR36" s="23" t="e">
        <f>'C завтраками| Bed and breakfast'!#REF!+4000</f>
        <v>#REF!</v>
      </c>
      <c r="AS36" s="23" t="e">
        <f>'C завтраками| Bed and breakfast'!#REF!+4000</f>
        <v>#REF!</v>
      </c>
      <c r="AT36" s="23" t="e">
        <f>'C завтраками| Bed and breakfast'!#REF!+4000</f>
        <v>#REF!</v>
      </c>
      <c r="AU36" s="23" t="e">
        <f>'C завтраками| Bed and breakfast'!#REF!+4000</f>
        <v>#REF!</v>
      </c>
      <c r="AV36" s="23" t="e">
        <f>'C завтраками| Bed and breakfast'!#REF!+4000</f>
        <v>#REF!</v>
      </c>
      <c r="AW36" s="23">
        <v>55520</v>
      </c>
      <c r="AX36" s="23">
        <v>51440</v>
      </c>
      <c r="AY36" s="23">
        <v>55520</v>
      </c>
      <c r="AZ36" s="23">
        <v>44160</v>
      </c>
      <c r="BA36" s="23">
        <v>39360</v>
      </c>
      <c r="BB36" s="23">
        <v>41680</v>
      </c>
      <c r="BC36" s="23">
        <v>39360</v>
      </c>
      <c r="BD36" s="23">
        <v>41680</v>
      </c>
      <c r="BE36" s="23">
        <v>39360</v>
      </c>
      <c r="BF36" s="23">
        <v>44160</v>
      </c>
      <c r="BG36" s="23">
        <v>41680</v>
      </c>
      <c r="BH36" s="23">
        <v>46640</v>
      </c>
      <c r="BI36" s="23">
        <v>48960</v>
      </c>
      <c r="BJ36" s="23">
        <v>41680</v>
      </c>
      <c r="BK36" s="23">
        <v>46640</v>
      </c>
      <c r="BL36" s="23">
        <v>48960</v>
      </c>
      <c r="BM36" s="23">
        <v>44160</v>
      </c>
      <c r="BN36" s="23">
        <v>46640</v>
      </c>
      <c r="BO36" s="23">
        <v>51440</v>
      </c>
      <c r="BP36" s="23">
        <v>41680</v>
      </c>
      <c r="BQ36" s="23">
        <v>46640</v>
      </c>
      <c r="BR36" s="23">
        <v>41680</v>
      </c>
      <c r="BS36" s="23">
        <v>48960</v>
      </c>
      <c r="BT36" s="23">
        <v>39360</v>
      </c>
      <c r="BU36" s="23">
        <v>32240</v>
      </c>
      <c r="BV36" s="23">
        <v>36240</v>
      </c>
      <c r="BW36" s="23">
        <v>34240</v>
      </c>
      <c r="BX36" s="23">
        <v>36240</v>
      </c>
      <c r="BY36" s="23">
        <v>28560</v>
      </c>
      <c r="BZ36" s="23">
        <v>27120</v>
      </c>
      <c r="CA36" s="23">
        <v>28560</v>
      </c>
      <c r="CB36" s="23">
        <v>26320</v>
      </c>
      <c r="CC36" s="23">
        <v>27120</v>
      </c>
    </row>
    <row r="37" spans="1:82" s="59" customFormat="1" ht="12.75" x14ac:dyDescent="0.2">
      <c r="A37" s="23" t="s">
        <v>117</v>
      </c>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19"/>
    </row>
    <row r="38" spans="1:82" s="59" customFormat="1" ht="12.75" x14ac:dyDescent="0.2">
      <c r="A38" s="35" t="s">
        <v>115</v>
      </c>
      <c r="B38" s="23" t="e">
        <f>'C завтраками| Bed and breakfast'!#REF!+4000</f>
        <v>#REF!</v>
      </c>
      <c r="C38" s="23" t="e">
        <f>'C завтраками| Bed and breakfast'!#REF!+4000</f>
        <v>#REF!</v>
      </c>
      <c r="D38" s="23" t="e">
        <f>'C завтраками| Bed and breakfast'!#REF!+4000</f>
        <v>#REF!</v>
      </c>
      <c r="E38" s="23" t="e">
        <f>'C завтраками| Bed and breakfast'!#REF!+4000</f>
        <v>#REF!</v>
      </c>
      <c r="F38" s="23" t="e">
        <f>'C завтраками| Bed and breakfast'!#REF!+4000</f>
        <v>#REF!</v>
      </c>
      <c r="G38" s="23" t="e">
        <f>'C завтраками| Bed and breakfast'!#REF!+4000</f>
        <v>#REF!</v>
      </c>
      <c r="H38" s="23" t="e">
        <f>'C завтраками| Bed and breakfast'!#REF!+4000</f>
        <v>#REF!</v>
      </c>
      <c r="I38" s="23" t="e">
        <f>'C завтраками| Bed and breakfast'!#REF!+4000</f>
        <v>#REF!</v>
      </c>
      <c r="J38" s="23" t="e">
        <f>'C завтраками| Bed and breakfast'!#REF!+4000</f>
        <v>#REF!</v>
      </c>
      <c r="K38" s="23" t="e">
        <f>'C завтраками| Bed and breakfast'!#REF!+4000</f>
        <v>#REF!</v>
      </c>
      <c r="L38" s="23" t="e">
        <f>'C завтраками| Bed and breakfast'!#REF!+4000</f>
        <v>#REF!</v>
      </c>
      <c r="M38" s="23" t="e">
        <f>'C завтраками| Bed and breakfast'!#REF!+4000</f>
        <v>#REF!</v>
      </c>
      <c r="N38" s="23" t="e">
        <f>'C завтраками| Bed and breakfast'!#REF!+4000</f>
        <v>#REF!</v>
      </c>
      <c r="O38" s="23" t="e">
        <f>'C завтраками| Bed and breakfast'!#REF!+4000</f>
        <v>#REF!</v>
      </c>
      <c r="P38" s="23" t="e">
        <f>'C завтраками| Bed and breakfast'!#REF!+4000</f>
        <v>#REF!</v>
      </c>
      <c r="Q38" s="23" t="e">
        <f>'C завтраками| Bed and breakfast'!#REF!+4000</f>
        <v>#REF!</v>
      </c>
      <c r="R38" s="23" t="e">
        <f>'C завтраками| Bed and breakfast'!#REF!+4000</f>
        <v>#REF!</v>
      </c>
      <c r="S38" s="23" t="e">
        <f>'C завтраками| Bed and breakfast'!#REF!+4000</f>
        <v>#REF!</v>
      </c>
      <c r="T38" s="23" t="e">
        <f>'C завтраками| Bed and breakfast'!#REF!+4000</f>
        <v>#REF!</v>
      </c>
      <c r="U38" s="23" t="e">
        <f>'C завтраками| Bed and breakfast'!#REF!+4000</f>
        <v>#REF!</v>
      </c>
      <c r="V38" s="23" t="e">
        <f>'C завтраками| Bed and breakfast'!#REF!+4000</f>
        <v>#REF!</v>
      </c>
      <c r="W38" s="23" t="e">
        <f>'C завтраками| Bed and breakfast'!#REF!+4000</f>
        <v>#REF!</v>
      </c>
      <c r="X38" s="23" t="e">
        <f>'C завтраками| Bed and breakfast'!#REF!+4000</f>
        <v>#REF!</v>
      </c>
      <c r="Y38" s="23" t="e">
        <f>'C завтраками| Bed and breakfast'!#REF!+4000</f>
        <v>#REF!</v>
      </c>
      <c r="Z38" s="23" t="e">
        <f>'C завтраками| Bed and breakfast'!#REF!+4000</f>
        <v>#REF!</v>
      </c>
      <c r="AA38" s="23" t="e">
        <f>'C завтраками| Bed and breakfast'!#REF!+4000</f>
        <v>#REF!</v>
      </c>
      <c r="AB38" s="23" t="e">
        <f>'C завтраками| Bed and breakfast'!#REF!+4000</f>
        <v>#REF!</v>
      </c>
      <c r="AC38" s="23" t="e">
        <f>'C завтраками| Bed and breakfast'!#REF!+4000</f>
        <v>#REF!</v>
      </c>
      <c r="AD38" s="23" t="e">
        <f>'C завтраками| Bed and breakfast'!#REF!+4000</f>
        <v>#REF!</v>
      </c>
      <c r="AE38" s="23" t="e">
        <f>'C завтраками| Bed and breakfast'!#REF!+4000</f>
        <v>#REF!</v>
      </c>
      <c r="AF38" s="23" t="e">
        <f>'C завтраками| Bed and breakfast'!#REF!+4000</f>
        <v>#REF!</v>
      </c>
      <c r="AG38" s="23" t="e">
        <f>'C завтраками| Bed and breakfast'!#REF!+4000</f>
        <v>#REF!</v>
      </c>
      <c r="AH38" s="23" t="e">
        <f>'C завтраками| Bed and breakfast'!#REF!+4000</f>
        <v>#REF!</v>
      </c>
      <c r="AI38" s="23" t="e">
        <f>'C завтраками| Bed and breakfast'!#REF!+4000</f>
        <v>#REF!</v>
      </c>
      <c r="AJ38" s="23" t="e">
        <f>'C завтраками| Bed and breakfast'!#REF!+4000</f>
        <v>#REF!</v>
      </c>
      <c r="AK38" s="23" t="e">
        <f>'C завтраками| Bed and breakfast'!#REF!+4000</f>
        <v>#REF!</v>
      </c>
      <c r="AL38" s="23" t="e">
        <f>'C завтраками| Bed and breakfast'!#REF!+4000</f>
        <v>#REF!</v>
      </c>
      <c r="AM38" s="23" t="e">
        <f>'C завтраками| Bed and breakfast'!#REF!+4000</f>
        <v>#REF!</v>
      </c>
      <c r="AN38" s="23" t="e">
        <f>'C завтраками| Bed and breakfast'!#REF!+4000</f>
        <v>#REF!</v>
      </c>
      <c r="AO38" s="23" t="e">
        <f>'C завтраками| Bed and breakfast'!#REF!+4000</f>
        <v>#REF!</v>
      </c>
      <c r="AP38" s="23" t="e">
        <f>'C завтраками| Bed and breakfast'!#REF!+4000</f>
        <v>#REF!</v>
      </c>
      <c r="AQ38" s="23" t="e">
        <f>'C завтраками| Bed and breakfast'!#REF!+4000</f>
        <v>#REF!</v>
      </c>
      <c r="AR38" s="23" t="e">
        <f>'C завтраками| Bed and breakfast'!#REF!+4000</f>
        <v>#REF!</v>
      </c>
      <c r="AS38" s="23" t="e">
        <f>'C завтраками| Bed and breakfast'!#REF!+4000</f>
        <v>#REF!</v>
      </c>
      <c r="AT38" s="23" t="e">
        <f>'C завтраками| Bed and breakfast'!#REF!+4000</f>
        <v>#REF!</v>
      </c>
      <c r="AU38" s="23" t="e">
        <f>'C завтраками| Bed and breakfast'!#REF!+4000</f>
        <v>#REF!</v>
      </c>
      <c r="AV38" s="23" t="e">
        <f>'C завтраками| Bed and breakfast'!#REF!+4000</f>
        <v>#REF!</v>
      </c>
      <c r="AW38" s="23">
        <v>72080</v>
      </c>
      <c r="AX38" s="23">
        <v>68960</v>
      </c>
      <c r="AY38" s="23">
        <v>72080</v>
      </c>
      <c r="AZ38" s="23">
        <v>59920</v>
      </c>
      <c r="BA38" s="23">
        <v>54320</v>
      </c>
      <c r="BB38" s="23">
        <v>57120</v>
      </c>
      <c r="BC38" s="23">
        <v>54320</v>
      </c>
      <c r="BD38" s="23">
        <v>57120</v>
      </c>
      <c r="BE38" s="23">
        <v>54320</v>
      </c>
      <c r="BF38" s="23">
        <v>59920</v>
      </c>
      <c r="BG38" s="23">
        <v>57120</v>
      </c>
      <c r="BH38" s="23">
        <v>62720</v>
      </c>
      <c r="BI38" s="23">
        <v>65840</v>
      </c>
      <c r="BJ38" s="23">
        <v>57120</v>
      </c>
      <c r="BK38" s="23">
        <v>62720</v>
      </c>
      <c r="BL38" s="23">
        <v>65840</v>
      </c>
      <c r="BM38" s="23">
        <v>59920</v>
      </c>
      <c r="BN38" s="23">
        <v>62720</v>
      </c>
      <c r="BO38" s="23">
        <v>68960</v>
      </c>
      <c r="BP38" s="23">
        <v>57120</v>
      </c>
      <c r="BQ38" s="23">
        <v>62720</v>
      </c>
      <c r="BR38" s="23">
        <v>57120</v>
      </c>
      <c r="BS38" s="23">
        <v>65840</v>
      </c>
      <c r="BT38" s="23">
        <v>54320</v>
      </c>
      <c r="BU38" s="23">
        <v>46400</v>
      </c>
      <c r="BV38" s="23">
        <v>51520</v>
      </c>
      <c r="BW38" s="23">
        <v>48960</v>
      </c>
      <c r="BX38" s="23">
        <v>51520</v>
      </c>
      <c r="BY38" s="23">
        <v>41920</v>
      </c>
      <c r="BZ38" s="23">
        <v>39040</v>
      </c>
      <c r="CA38" s="23">
        <v>41920</v>
      </c>
      <c r="CB38" s="23">
        <v>37440</v>
      </c>
      <c r="CC38" s="23">
        <v>39040</v>
      </c>
      <c r="CD38" s="19"/>
    </row>
    <row r="39" spans="1:82" s="59" customFormat="1" ht="12.75" x14ac:dyDescent="0.2">
      <c r="A39" s="60" t="s">
        <v>118</v>
      </c>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19"/>
    </row>
    <row r="40" spans="1:82" s="59" customFormat="1" ht="12.75" x14ac:dyDescent="0.2">
      <c r="A40" s="35" t="s">
        <v>115</v>
      </c>
      <c r="B40" s="23" t="e">
        <f>'C завтраками| Bed and breakfast'!#REF!+4000</f>
        <v>#REF!</v>
      </c>
      <c r="C40" s="23" t="e">
        <f>'C завтраками| Bed and breakfast'!#REF!+4000</f>
        <v>#REF!</v>
      </c>
      <c r="D40" s="23" t="e">
        <f>'C завтраками| Bed and breakfast'!#REF!+4000</f>
        <v>#REF!</v>
      </c>
      <c r="E40" s="23" t="e">
        <f>'C завтраками| Bed and breakfast'!#REF!+4000</f>
        <v>#REF!</v>
      </c>
      <c r="F40" s="23" t="e">
        <f>'C завтраками| Bed and breakfast'!#REF!+4000</f>
        <v>#REF!</v>
      </c>
      <c r="G40" s="23" t="e">
        <f>'C завтраками| Bed and breakfast'!#REF!+4000</f>
        <v>#REF!</v>
      </c>
      <c r="H40" s="23" t="e">
        <f>'C завтраками| Bed and breakfast'!#REF!+4000</f>
        <v>#REF!</v>
      </c>
      <c r="I40" s="23" t="e">
        <f>'C завтраками| Bed and breakfast'!#REF!+4000</f>
        <v>#REF!</v>
      </c>
      <c r="J40" s="23" t="e">
        <f>'C завтраками| Bed and breakfast'!#REF!+4000</f>
        <v>#REF!</v>
      </c>
      <c r="K40" s="23" t="e">
        <f>'C завтраками| Bed and breakfast'!#REF!+4000</f>
        <v>#REF!</v>
      </c>
      <c r="L40" s="23" t="e">
        <f>'C завтраками| Bed and breakfast'!#REF!+4000</f>
        <v>#REF!</v>
      </c>
      <c r="M40" s="23" t="e">
        <f>'C завтраками| Bed and breakfast'!#REF!+4000</f>
        <v>#REF!</v>
      </c>
      <c r="N40" s="23" t="e">
        <f>'C завтраками| Bed and breakfast'!#REF!+4000</f>
        <v>#REF!</v>
      </c>
      <c r="O40" s="23" t="e">
        <f>'C завтраками| Bed and breakfast'!#REF!+4000</f>
        <v>#REF!</v>
      </c>
      <c r="P40" s="23" t="e">
        <f>'C завтраками| Bed and breakfast'!#REF!+4000</f>
        <v>#REF!</v>
      </c>
      <c r="Q40" s="23" t="e">
        <f>'C завтраками| Bed and breakfast'!#REF!+4000</f>
        <v>#REF!</v>
      </c>
      <c r="R40" s="23" t="e">
        <f>'C завтраками| Bed and breakfast'!#REF!+4000</f>
        <v>#REF!</v>
      </c>
      <c r="S40" s="23" t="e">
        <f>'C завтраками| Bed and breakfast'!#REF!+4000</f>
        <v>#REF!</v>
      </c>
      <c r="T40" s="23" t="e">
        <f>'C завтраками| Bed and breakfast'!#REF!+4000</f>
        <v>#REF!</v>
      </c>
      <c r="U40" s="23" t="e">
        <f>'C завтраками| Bed and breakfast'!#REF!+4000</f>
        <v>#REF!</v>
      </c>
      <c r="V40" s="23" t="e">
        <f>'C завтраками| Bed and breakfast'!#REF!+4000</f>
        <v>#REF!</v>
      </c>
      <c r="W40" s="23" t="e">
        <f>'C завтраками| Bed and breakfast'!#REF!+4000</f>
        <v>#REF!</v>
      </c>
      <c r="X40" s="23" t="e">
        <f>'C завтраками| Bed and breakfast'!#REF!+4000</f>
        <v>#REF!</v>
      </c>
      <c r="Y40" s="23" t="e">
        <f>'C завтраками| Bed and breakfast'!#REF!+4000</f>
        <v>#REF!</v>
      </c>
      <c r="Z40" s="23" t="e">
        <f>'C завтраками| Bed and breakfast'!#REF!+4000</f>
        <v>#REF!</v>
      </c>
      <c r="AA40" s="23" t="e">
        <f>'C завтраками| Bed and breakfast'!#REF!+4000</f>
        <v>#REF!</v>
      </c>
      <c r="AB40" s="23" t="e">
        <f>'C завтраками| Bed and breakfast'!#REF!+4000</f>
        <v>#REF!</v>
      </c>
      <c r="AC40" s="23" t="e">
        <f>'C завтраками| Bed and breakfast'!#REF!+4000</f>
        <v>#REF!</v>
      </c>
      <c r="AD40" s="23" t="e">
        <f>'C завтраками| Bed and breakfast'!#REF!+4000</f>
        <v>#REF!</v>
      </c>
      <c r="AE40" s="23" t="e">
        <f>'C завтраками| Bed and breakfast'!#REF!+4000</f>
        <v>#REF!</v>
      </c>
      <c r="AF40" s="23" t="e">
        <f>'C завтраками| Bed and breakfast'!#REF!+4000</f>
        <v>#REF!</v>
      </c>
      <c r="AG40" s="23" t="e">
        <f>'C завтраками| Bed and breakfast'!#REF!+4000</f>
        <v>#REF!</v>
      </c>
      <c r="AH40" s="23" t="e">
        <f>'C завтраками| Bed and breakfast'!#REF!+4000</f>
        <v>#REF!</v>
      </c>
      <c r="AI40" s="23" t="e">
        <f>'C завтраками| Bed and breakfast'!#REF!+4000</f>
        <v>#REF!</v>
      </c>
      <c r="AJ40" s="23" t="e">
        <f>'C завтраками| Bed and breakfast'!#REF!+4000</f>
        <v>#REF!</v>
      </c>
      <c r="AK40" s="23" t="e">
        <f>'C завтраками| Bed and breakfast'!#REF!+4000</f>
        <v>#REF!</v>
      </c>
      <c r="AL40" s="23" t="e">
        <f>'C завтраками| Bed and breakfast'!#REF!+4000</f>
        <v>#REF!</v>
      </c>
      <c r="AM40" s="23" t="e">
        <f>'C завтраками| Bed and breakfast'!#REF!+4000</f>
        <v>#REF!</v>
      </c>
      <c r="AN40" s="23" t="e">
        <f>'C завтраками| Bed and breakfast'!#REF!+4000</f>
        <v>#REF!</v>
      </c>
      <c r="AO40" s="23" t="e">
        <f>'C завтраками| Bed and breakfast'!#REF!+4000</f>
        <v>#REF!</v>
      </c>
      <c r="AP40" s="23" t="e">
        <f>'C завтраками| Bed and breakfast'!#REF!+4000</f>
        <v>#REF!</v>
      </c>
      <c r="AQ40" s="23" t="e">
        <f>'C завтраками| Bed and breakfast'!#REF!+4000</f>
        <v>#REF!</v>
      </c>
      <c r="AR40" s="23" t="e">
        <f>'C завтраками| Bed and breakfast'!#REF!+4000</f>
        <v>#REF!</v>
      </c>
      <c r="AS40" s="23" t="e">
        <f>'C завтраками| Bed and breakfast'!#REF!+4000</f>
        <v>#REF!</v>
      </c>
      <c r="AT40" s="23" t="e">
        <f>'C завтраками| Bed and breakfast'!#REF!+4000</f>
        <v>#REF!</v>
      </c>
      <c r="AU40" s="23" t="e">
        <f>'C завтраками| Bed and breakfast'!#REF!+4000</f>
        <v>#REF!</v>
      </c>
      <c r="AV40" s="23" t="e">
        <f>'C завтраками| Bed and breakfast'!#REF!+4000</f>
        <v>#REF!</v>
      </c>
      <c r="AW40" s="23">
        <v>83520</v>
      </c>
      <c r="AX40" s="23">
        <v>80400</v>
      </c>
      <c r="AY40" s="23">
        <v>83520</v>
      </c>
      <c r="AZ40" s="23">
        <v>69680</v>
      </c>
      <c r="BA40" s="23">
        <v>64080</v>
      </c>
      <c r="BB40" s="23">
        <v>66880</v>
      </c>
      <c r="BC40" s="23">
        <v>64080</v>
      </c>
      <c r="BD40" s="23">
        <v>66880</v>
      </c>
      <c r="BE40" s="23">
        <v>64080</v>
      </c>
      <c r="BF40" s="23">
        <v>69680</v>
      </c>
      <c r="BG40" s="23">
        <v>66880</v>
      </c>
      <c r="BH40" s="23">
        <v>72480</v>
      </c>
      <c r="BI40" s="23">
        <v>77280</v>
      </c>
      <c r="BJ40" s="23">
        <v>66880</v>
      </c>
      <c r="BK40" s="23">
        <v>72480</v>
      </c>
      <c r="BL40" s="23">
        <v>77280</v>
      </c>
      <c r="BM40" s="23">
        <v>69680</v>
      </c>
      <c r="BN40" s="23">
        <v>72480</v>
      </c>
      <c r="BO40" s="23">
        <v>80400</v>
      </c>
      <c r="BP40" s="23">
        <v>66880</v>
      </c>
      <c r="BQ40" s="23">
        <v>72480</v>
      </c>
      <c r="BR40" s="23">
        <v>66880</v>
      </c>
      <c r="BS40" s="23">
        <v>77280</v>
      </c>
      <c r="BT40" s="23">
        <v>64080</v>
      </c>
      <c r="BU40" s="23">
        <v>55280</v>
      </c>
      <c r="BV40" s="23">
        <v>60400</v>
      </c>
      <c r="BW40" s="23">
        <v>57840</v>
      </c>
      <c r="BX40" s="23">
        <v>60400</v>
      </c>
      <c r="BY40" s="23">
        <v>49920</v>
      </c>
      <c r="BZ40" s="23">
        <v>47040</v>
      </c>
      <c r="CA40" s="23">
        <v>49920</v>
      </c>
      <c r="CB40" s="23">
        <v>44640</v>
      </c>
      <c r="CC40" s="23">
        <v>47040</v>
      </c>
      <c r="CD40" s="19"/>
    </row>
    <row r="41" spans="1:82" s="32" customFormat="1" ht="12.75" x14ac:dyDescent="0.2">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8"/>
    </row>
    <row r="42" spans="1:82" s="28" customFormat="1" ht="11.25" customHeight="1" x14ac:dyDescent="0.2">
      <c r="A42" s="64" t="s">
        <v>111</v>
      </c>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c r="AS42"/>
      <c r="AT42"/>
      <c r="AU42"/>
      <c r="AV42"/>
      <c r="AW42"/>
      <c r="AX42"/>
      <c r="AY42"/>
      <c r="AZ42"/>
      <c r="BA42"/>
      <c r="BB42"/>
      <c r="BC42"/>
      <c r="BD42"/>
      <c r="BE42"/>
      <c r="BF42"/>
      <c r="BG42"/>
      <c r="BH42"/>
      <c r="BI42"/>
      <c r="BJ42" s="18"/>
      <c r="BK42" s="18"/>
      <c r="BL42" s="18"/>
      <c r="BM42" s="18"/>
      <c r="BN42" s="18"/>
      <c r="BO42" s="18"/>
      <c r="BP42" s="18"/>
      <c r="BQ42" s="18"/>
      <c r="BR42" s="18"/>
      <c r="BS42" s="18"/>
      <c r="BT42" s="18"/>
      <c r="BU42" s="18"/>
      <c r="BV42" s="18"/>
      <c r="BW42" s="18"/>
      <c r="BX42" s="18"/>
      <c r="BY42" s="18"/>
      <c r="BZ42" s="18"/>
      <c r="CA42" s="18"/>
      <c r="CB42" s="18"/>
      <c r="CC42" s="18"/>
    </row>
    <row r="43" spans="1:82" s="28" customFormat="1" ht="11.25" customHeight="1" x14ac:dyDescent="0.2">
      <c r="A43" s="64" t="s">
        <v>120</v>
      </c>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c r="AS43"/>
      <c r="AT43"/>
      <c r="AU43"/>
      <c r="AV43"/>
      <c r="AW43"/>
      <c r="AX43"/>
      <c r="AY43"/>
      <c r="AZ43"/>
      <c r="BA43"/>
      <c r="BB43"/>
      <c r="BC43"/>
      <c r="BD43"/>
      <c r="BE43"/>
      <c r="BF43"/>
      <c r="BG43"/>
      <c r="BH43"/>
      <c r="BI43"/>
      <c r="BJ43" s="18"/>
      <c r="BK43" s="18"/>
      <c r="BL43" s="18"/>
      <c r="BM43" s="18"/>
      <c r="BN43" s="18"/>
      <c r="BO43" s="18"/>
      <c r="BP43" s="18"/>
      <c r="BQ43" s="18"/>
      <c r="BR43" s="18"/>
      <c r="BS43" s="18"/>
      <c r="BT43" s="18"/>
      <c r="BU43" s="18"/>
      <c r="BV43" s="18"/>
      <c r="BW43" s="18"/>
      <c r="BX43" s="18"/>
      <c r="BY43" s="18"/>
      <c r="BZ43" s="18"/>
      <c r="CA43" s="18"/>
      <c r="CB43" s="18"/>
      <c r="CC43" s="18"/>
    </row>
    <row r="44" spans="1:82" s="28" customFormat="1" ht="11.25" customHeight="1" x14ac:dyDescent="0.2">
      <c r="A44" s="64" t="s">
        <v>121</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c r="AS44"/>
      <c r="AT44"/>
      <c r="AU44"/>
      <c r="AV44"/>
      <c r="AW44"/>
      <c r="AX44"/>
      <c r="AY44"/>
      <c r="AZ44"/>
      <c r="BA44"/>
      <c r="BB44"/>
      <c r="BC44"/>
      <c r="BD44"/>
      <c r="BE44"/>
      <c r="BF44"/>
      <c r="BG44"/>
      <c r="BH44"/>
      <c r="BI44"/>
      <c r="BJ44" s="18"/>
      <c r="BK44" s="18"/>
      <c r="BL44" s="18"/>
      <c r="BM44" s="18"/>
      <c r="BN44" s="18"/>
      <c r="BO44" s="18"/>
      <c r="BP44" s="18"/>
      <c r="BQ44" s="18"/>
      <c r="BR44" s="18"/>
      <c r="BS44" s="18"/>
      <c r="BT44" s="18"/>
      <c r="BU44" s="18"/>
      <c r="BV44" s="18"/>
      <c r="BW44" s="18"/>
      <c r="BX44" s="18"/>
      <c r="BY44" s="18"/>
      <c r="BZ44" s="18"/>
      <c r="CA44" s="18"/>
      <c r="CB44" s="18"/>
      <c r="CC44" s="18"/>
    </row>
    <row r="45" spans="1:82" customFormat="1" ht="12.75" x14ac:dyDescent="0.2"/>
    <row r="46" spans="1:82" customFormat="1" ht="12.75" x14ac:dyDescent="0.2"/>
    <row r="47" spans="1:82" customFormat="1" ht="12.75" x14ac:dyDescent="0.2"/>
    <row r="48" spans="1:82"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sheetData>
  <mergeCells count="3">
    <mergeCell ref="A1:AS1"/>
    <mergeCell ref="A2:CC2"/>
    <mergeCell ref="A22:CC2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5"/>
  <sheetViews>
    <sheetView zoomScale="90" zoomScaleNormal="90" workbookViewId="0">
      <selection activeCell="C12" sqref="C12"/>
    </sheetView>
  </sheetViews>
  <sheetFormatPr defaultColWidth="9" defaultRowHeight="12" x14ac:dyDescent="0.2"/>
  <cols>
    <col min="1" max="1" width="83.85546875" style="67" customWidth="1"/>
    <col min="2" max="16384" width="9" style="67"/>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97" t="e">
        <f>'C завтраками| Bed and breakfast'!#REF!</f>
        <v>#REF!</v>
      </c>
    </row>
    <row r="6" spans="1:2" s="70" customFormat="1" ht="23.1" customHeight="1" x14ac:dyDescent="0.2">
      <c r="A6" s="81"/>
      <c r="B6" s="197" t="e">
        <f>'C завтраками| Bed and breakfast'!#REF!</f>
        <v>#REF!</v>
      </c>
    </row>
    <row r="7" spans="1:2" s="72" customFormat="1" x14ac:dyDescent="0.2">
      <c r="A7" s="71" t="s">
        <v>138</v>
      </c>
    </row>
    <row r="8" spans="1:2" s="72" customFormat="1" x14ac:dyDescent="0.2">
      <c r="A8" s="73">
        <v>1</v>
      </c>
      <c r="B8" s="241" t="e">
        <f>'C завтраками| Bed and breakfast'!#REF!*0.9</f>
        <v>#REF!</v>
      </c>
    </row>
    <row r="9" spans="1:2" s="72" customFormat="1" x14ac:dyDescent="0.2">
      <c r="A9" s="73">
        <v>2</v>
      </c>
      <c r="B9" s="240" t="e">
        <f>'C завтраками| Bed and breakfast'!#REF!*0.9</f>
        <v>#REF!</v>
      </c>
    </row>
    <row r="10" spans="1:2" s="72" customFormat="1" x14ac:dyDescent="0.2">
      <c r="A10" s="71" t="s">
        <v>140</v>
      </c>
      <c r="B10" s="241"/>
    </row>
    <row r="11" spans="1:2" s="72" customFormat="1" x14ac:dyDescent="0.2">
      <c r="A11" s="73">
        <v>1</v>
      </c>
      <c r="B11" s="240" t="e">
        <f>'C завтраками| Bed and breakfast'!#REF!*0.9</f>
        <v>#REF!</v>
      </c>
    </row>
    <row r="12" spans="1:2" s="72" customFormat="1" x14ac:dyDescent="0.2">
      <c r="A12" s="73">
        <v>2</v>
      </c>
      <c r="B12" s="240" t="e">
        <f>'C завтраками| Bed and breakfast'!#REF!*0.9</f>
        <v>#REF!</v>
      </c>
    </row>
    <row r="13" spans="1:2" s="72" customFormat="1" x14ac:dyDescent="0.2">
      <c r="A13" s="71" t="s">
        <v>139</v>
      </c>
      <c r="B13" s="241"/>
    </row>
    <row r="14" spans="1:2" s="72" customFormat="1" x14ac:dyDescent="0.2">
      <c r="A14" s="73">
        <v>1</v>
      </c>
      <c r="B14" s="240" t="e">
        <f>'C завтраками| Bed and breakfast'!#REF!*0.9</f>
        <v>#REF!</v>
      </c>
    </row>
    <row r="15" spans="1:2" s="72" customFormat="1" x14ac:dyDescent="0.2">
      <c r="A15" s="73">
        <v>2</v>
      </c>
      <c r="B15" s="240" t="e">
        <f>'C завтраками| Bed and breakfast'!#REF!*0.9</f>
        <v>#REF!</v>
      </c>
    </row>
    <row r="16" spans="1:2" s="72" customFormat="1" x14ac:dyDescent="0.2">
      <c r="A16" s="71" t="s">
        <v>141</v>
      </c>
      <c r="B16" s="241"/>
    </row>
    <row r="17" spans="1:2" s="72" customFormat="1" x14ac:dyDescent="0.2">
      <c r="A17" s="73">
        <v>1</v>
      </c>
      <c r="B17" s="240" t="e">
        <f>'C завтраками| Bed and breakfast'!#REF!*0.9</f>
        <v>#REF!</v>
      </c>
    </row>
    <row r="18" spans="1:2" s="72" customFormat="1" x14ac:dyDescent="0.2">
      <c r="A18" s="73">
        <v>2</v>
      </c>
      <c r="B18" s="240" t="e">
        <f>'C завтраками| Bed and breakfast'!#REF!*0.9</f>
        <v>#REF!</v>
      </c>
    </row>
    <row r="19" spans="1:2" s="72" customFormat="1" x14ac:dyDescent="0.2">
      <c r="A19" s="71" t="s">
        <v>122</v>
      </c>
      <c r="B19" s="241"/>
    </row>
    <row r="20" spans="1:2" s="72" customFormat="1" x14ac:dyDescent="0.2">
      <c r="A20" s="73">
        <v>1</v>
      </c>
      <c r="B20" s="240" t="e">
        <f>'C завтраками| Bed and breakfast'!#REF!*0.9</f>
        <v>#REF!</v>
      </c>
    </row>
    <row r="21" spans="1:2" s="72" customFormat="1" x14ac:dyDescent="0.2">
      <c r="A21" s="73">
        <v>2</v>
      </c>
      <c r="B21" s="240" t="e">
        <f>'C завтраками| Bed and breakfast'!#REF!*0.9</f>
        <v>#REF!</v>
      </c>
    </row>
    <row r="22" spans="1:2" s="72" customFormat="1" x14ac:dyDescent="0.2">
      <c r="A22" s="71" t="s">
        <v>123</v>
      </c>
    </row>
    <row r="23" spans="1:2" s="72" customFormat="1" x14ac:dyDescent="0.2">
      <c r="A23" s="73" t="s">
        <v>115</v>
      </c>
      <c r="B23" s="240" t="e">
        <f>'C завтраками| Bed and breakfast'!#REF!*0.9</f>
        <v>#REF!</v>
      </c>
    </row>
    <row r="24" spans="1:2" s="72" customFormat="1" x14ac:dyDescent="0.2">
      <c r="A24" s="71" t="s">
        <v>124</v>
      </c>
      <c r="B24" s="241"/>
    </row>
    <row r="25" spans="1:2" s="72" customFormat="1" x14ac:dyDescent="0.2">
      <c r="A25" s="73" t="s">
        <v>115</v>
      </c>
      <c r="B25" s="240" t="e">
        <f>'C завтраками| Bed and breakfast'!#REF!*0.9</f>
        <v>#REF!</v>
      </c>
    </row>
    <row r="26" spans="1:2" s="72" customFormat="1" x14ac:dyDescent="0.2">
      <c r="A26" s="74" t="s">
        <v>125</v>
      </c>
      <c r="B26" s="241"/>
    </row>
    <row r="27" spans="1:2" s="72" customFormat="1" x14ac:dyDescent="0.2">
      <c r="A27" s="73" t="s">
        <v>115</v>
      </c>
      <c r="B27" s="240" t="e">
        <f>'C завтраками| Bed and breakfast'!#REF!*0.9</f>
        <v>#REF!</v>
      </c>
    </row>
    <row r="28" spans="1:2" s="72" customFormat="1" x14ac:dyDescent="0.2">
      <c r="A28" s="71" t="s">
        <v>126</v>
      </c>
      <c r="B28" s="241"/>
    </row>
    <row r="29" spans="1:2" s="72" customFormat="1" x14ac:dyDescent="0.2">
      <c r="A29" s="73" t="s">
        <v>115</v>
      </c>
      <c r="B29" s="240" t="e">
        <f>'C завтраками| Bed and breakfast'!#REF!*0.9</f>
        <v>#REF!</v>
      </c>
    </row>
    <row r="30" spans="1:2" ht="11.1" customHeight="1" thickBot="1" x14ac:dyDescent="0.25"/>
    <row r="31" spans="1:2" ht="12.75" thickBot="1" x14ac:dyDescent="0.25">
      <c r="A31" s="136" t="s">
        <v>133</v>
      </c>
    </row>
    <row r="32" spans="1:2" ht="12.75" thickBot="1" x14ac:dyDescent="0.25">
      <c r="A32" s="165" t="s">
        <v>226</v>
      </c>
    </row>
    <row r="33" spans="1:1" x14ac:dyDescent="0.2">
      <c r="A33" s="76"/>
    </row>
    <row r="34" spans="1:1" x14ac:dyDescent="0.2">
      <c r="A34" s="144" t="s">
        <v>130</v>
      </c>
    </row>
    <row r="35" spans="1:1" ht="12" customHeight="1" x14ac:dyDescent="0.2">
      <c r="A35" s="378" t="s">
        <v>224</v>
      </c>
    </row>
    <row r="36" spans="1:1" ht="12" customHeight="1" x14ac:dyDescent="0.2">
      <c r="A36" s="385"/>
    </row>
    <row r="37" spans="1:1" s="82" customFormat="1" ht="12" customHeight="1" x14ac:dyDescent="0.2">
      <c r="A37" s="385"/>
    </row>
    <row r="38" spans="1:1" ht="273" customHeight="1" x14ac:dyDescent="0.2">
      <c r="A38" s="385"/>
    </row>
    <row r="39" spans="1:1" ht="12.75" thickBot="1" x14ac:dyDescent="0.25">
      <c r="A39" s="77"/>
    </row>
    <row r="40" spans="1:1" ht="12.75" thickBot="1" x14ac:dyDescent="0.25">
      <c r="A40" s="137" t="s">
        <v>131</v>
      </c>
    </row>
    <row r="41" spans="1:1" ht="48" x14ac:dyDescent="0.2">
      <c r="A41" s="115" t="s">
        <v>158</v>
      </c>
    </row>
    <row r="42" spans="1:1" x14ac:dyDescent="0.2">
      <c r="A42" s="79"/>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45"/>
  <sheetViews>
    <sheetView zoomScale="90" zoomScaleNormal="90" workbookViewId="0">
      <selection activeCell="D18" sqref="D18"/>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97" t="e">
        <f>'C завтраками| Bed and breakfast'!#REF!</f>
        <v>#REF!</v>
      </c>
    </row>
    <row r="6" spans="1:2" s="70" customFormat="1" ht="23.1" customHeight="1" x14ac:dyDescent="0.2">
      <c r="A6" s="81"/>
      <c r="B6" s="197" t="e">
        <f>'C завтраками| Bed and breakfast'!#REF!</f>
        <v>#REF!</v>
      </c>
    </row>
    <row r="7" spans="1:2" s="72" customFormat="1" x14ac:dyDescent="0.2">
      <c r="A7" s="71" t="s">
        <v>138</v>
      </c>
    </row>
    <row r="8" spans="1:2" s="72" customFormat="1" x14ac:dyDescent="0.2">
      <c r="A8" s="73">
        <v>1</v>
      </c>
      <c r="B8" s="241" t="e">
        <f>'C завтраками| Bed and breakfast'!#REF!*0.85</f>
        <v>#REF!</v>
      </c>
    </row>
    <row r="9" spans="1:2" s="72" customFormat="1" x14ac:dyDescent="0.2">
      <c r="A9" s="73">
        <v>2</v>
      </c>
      <c r="B9" s="241" t="e">
        <f>'C завтраками| Bed and breakfast'!#REF!*0.85</f>
        <v>#REF!</v>
      </c>
    </row>
    <row r="10" spans="1:2" s="72" customFormat="1" x14ac:dyDescent="0.2">
      <c r="A10" s="71" t="s">
        <v>140</v>
      </c>
      <c r="B10" s="241"/>
    </row>
    <row r="11" spans="1:2" s="72" customFormat="1" x14ac:dyDescent="0.2">
      <c r="A11" s="73">
        <v>1</v>
      </c>
      <c r="B11" s="241" t="e">
        <f>'C завтраками| Bed and breakfast'!#REF!*0.85</f>
        <v>#REF!</v>
      </c>
    </row>
    <row r="12" spans="1:2" s="72" customFormat="1" x14ac:dyDescent="0.2">
      <c r="A12" s="73">
        <v>2</v>
      </c>
      <c r="B12" s="241" t="e">
        <f>'C завтраками| Bed and breakfast'!#REF!*0.85</f>
        <v>#REF!</v>
      </c>
    </row>
    <row r="13" spans="1:2" s="72" customFormat="1" x14ac:dyDescent="0.2">
      <c r="A13" s="71" t="s">
        <v>139</v>
      </c>
      <c r="B13" s="241"/>
    </row>
    <row r="14" spans="1:2" s="72" customFormat="1" x14ac:dyDescent="0.2">
      <c r="A14" s="73">
        <v>1</v>
      </c>
      <c r="B14" s="241" t="e">
        <f>'C завтраками| Bed and breakfast'!#REF!*0.85</f>
        <v>#REF!</v>
      </c>
    </row>
    <row r="15" spans="1:2" s="72" customFormat="1" x14ac:dyDescent="0.2">
      <c r="A15" s="73">
        <v>2</v>
      </c>
      <c r="B15" s="241" t="e">
        <f>'C завтраками| Bed and breakfast'!#REF!*0.85</f>
        <v>#REF!</v>
      </c>
    </row>
    <row r="16" spans="1:2" s="72" customFormat="1" x14ac:dyDescent="0.2">
      <c r="A16" s="71" t="s">
        <v>141</v>
      </c>
      <c r="B16" s="241"/>
    </row>
    <row r="17" spans="1:2" s="72" customFormat="1" x14ac:dyDescent="0.2">
      <c r="A17" s="73">
        <v>1</v>
      </c>
      <c r="B17" s="241" t="e">
        <f>'C завтраками| Bed and breakfast'!#REF!*0.85</f>
        <v>#REF!</v>
      </c>
    </row>
    <row r="18" spans="1:2" s="72" customFormat="1" x14ac:dyDescent="0.2">
      <c r="A18" s="73">
        <v>2</v>
      </c>
      <c r="B18" s="241" t="e">
        <f>'C завтраками| Bed and breakfast'!#REF!*0.85</f>
        <v>#REF!</v>
      </c>
    </row>
    <row r="19" spans="1:2" s="72" customFormat="1" x14ac:dyDescent="0.2">
      <c r="A19" s="71" t="s">
        <v>122</v>
      </c>
      <c r="B19" s="241"/>
    </row>
    <row r="20" spans="1:2" s="72" customFormat="1" x14ac:dyDescent="0.2">
      <c r="A20" s="73">
        <v>1</v>
      </c>
      <c r="B20" s="241" t="e">
        <f>'C завтраками| Bed and breakfast'!#REF!*0.85</f>
        <v>#REF!</v>
      </c>
    </row>
    <row r="21" spans="1:2" s="72" customFormat="1" x14ac:dyDescent="0.2">
      <c r="A21" s="73">
        <v>2</v>
      </c>
      <c r="B21" s="241" t="e">
        <f>'C завтраками| Bed and breakfast'!#REF!*0.85</f>
        <v>#REF!</v>
      </c>
    </row>
    <row r="22" spans="1:2" s="72" customFormat="1" x14ac:dyDescent="0.2">
      <c r="A22" s="71" t="s">
        <v>123</v>
      </c>
      <c r="B22" s="241"/>
    </row>
    <row r="23" spans="1:2" s="72" customFormat="1" x14ac:dyDescent="0.2">
      <c r="A23" s="73" t="s">
        <v>115</v>
      </c>
      <c r="B23" s="241" t="e">
        <f>'C завтраками| Bed and breakfast'!#REF!*0.85</f>
        <v>#REF!</v>
      </c>
    </row>
    <row r="24" spans="1:2" s="72" customFormat="1" x14ac:dyDescent="0.2">
      <c r="A24" s="71" t="s">
        <v>124</v>
      </c>
      <c r="B24" s="241"/>
    </row>
    <row r="25" spans="1:2" s="72" customFormat="1" x14ac:dyDescent="0.2">
      <c r="A25" s="73" t="s">
        <v>115</v>
      </c>
      <c r="B25" s="241" t="e">
        <f>'C завтраками| Bed and breakfast'!#REF!*0.85</f>
        <v>#REF!</v>
      </c>
    </row>
    <row r="26" spans="1:2" s="72" customFormat="1" x14ac:dyDescent="0.2">
      <c r="A26" s="74" t="s">
        <v>125</v>
      </c>
      <c r="B26" s="241"/>
    </row>
    <row r="27" spans="1:2" s="72" customFormat="1" x14ac:dyDescent="0.2">
      <c r="A27" s="73" t="s">
        <v>115</v>
      </c>
      <c r="B27" s="241" t="e">
        <f>'C завтраками| Bed and breakfast'!#REF!*0.85</f>
        <v>#REF!</v>
      </c>
    </row>
    <row r="28" spans="1:2" s="72" customFormat="1" x14ac:dyDescent="0.2">
      <c r="A28" s="71" t="s">
        <v>126</v>
      </c>
      <c r="B28" s="241"/>
    </row>
    <row r="29" spans="1:2" s="72" customFormat="1" x14ac:dyDescent="0.2">
      <c r="A29" s="73" t="s">
        <v>115</v>
      </c>
      <c r="B29" s="241" t="e">
        <f>'C завтраками| Bed and breakfast'!#REF!*0.85</f>
        <v>#REF!</v>
      </c>
    </row>
    <row r="30" spans="1:2" ht="11.1" customHeight="1" thickBot="1" x14ac:dyDescent="0.25"/>
    <row r="31" spans="1:2" ht="12.75" thickBot="1" x14ac:dyDescent="0.25">
      <c r="A31" s="136" t="s">
        <v>133</v>
      </c>
    </row>
    <row r="32" spans="1:2" ht="12.75" thickBot="1" x14ac:dyDescent="0.25">
      <c r="A32" s="232" t="s">
        <v>276</v>
      </c>
    </row>
    <row r="33" spans="1:1" x14ac:dyDescent="0.2">
      <c r="A33" s="76"/>
    </row>
    <row r="34" spans="1:1" x14ac:dyDescent="0.2">
      <c r="A34" s="186" t="s">
        <v>130</v>
      </c>
    </row>
    <row r="35" spans="1:1" ht="12" customHeight="1" x14ac:dyDescent="0.2">
      <c r="A35" s="378" t="s">
        <v>224</v>
      </c>
    </row>
    <row r="36" spans="1:1" ht="12" customHeight="1" x14ac:dyDescent="0.2">
      <c r="A36" s="385"/>
    </row>
    <row r="37" spans="1:1" s="82" customFormat="1" ht="12" customHeight="1" x14ac:dyDescent="0.2">
      <c r="A37" s="385"/>
    </row>
    <row r="38" spans="1:1" ht="273" customHeight="1" x14ac:dyDescent="0.2">
      <c r="A38" s="385"/>
    </row>
    <row r="39" spans="1:1" ht="12.75" thickBot="1" x14ac:dyDescent="0.25">
      <c r="A39" s="77"/>
    </row>
    <row r="40" spans="1:1" ht="12.75" thickBot="1" x14ac:dyDescent="0.25">
      <c r="A40" s="137" t="s">
        <v>131</v>
      </c>
    </row>
    <row r="41" spans="1:1" ht="48" x14ac:dyDescent="0.2">
      <c r="A41" s="115" t="s">
        <v>158</v>
      </c>
    </row>
    <row r="42" spans="1:1" x14ac:dyDescent="0.2">
      <c r="A42" s="196"/>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V25"/>
  <sheetViews>
    <sheetView zoomScale="80" zoomScaleNormal="80" workbookViewId="0">
      <selection activeCell="B5" sqref="B5:B9"/>
    </sheetView>
  </sheetViews>
  <sheetFormatPr defaultColWidth="9" defaultRowHeight="12" x14ac:dyDescent="0.2"/>
  <cols>
    <col min="1" max="1" width="87.42578125" style="67" customWidth="1"/>
    <col min="2" max="2" width="84.5703125" style="67" customWidth="1"/>
    <col min="3" max="15" width="10.85546875" style="67" customWidth="1"/>
    <col min="16" max="22" width="9" style="67"/>
    <col min="23" max="23" width="9" style="67" customWidth="1"/>
    <col min="24" max="16384" width="9" style="67"/>
  </cols>
  <sheetData>
    <row r="1" spans="1:48" ht="27" customHeight="1" x14ac:dyDescent="0.2">
      <c r="A1" s="89" t="s">
        <v>135</v>
      </c>
      <c r="B1" s="89" t="s">
        <v>134</v>
      </c>
      <c r="C1" s="93"/>
      <c r="D1" s="93"/>
      <c r="E1" s="93"/>
      <c r="F1" s="93"/>
      <c r="G1" s="93"/>
      <c r="H1" s="93"/>
      <c r="I1" s="93"/>
      <c r="J1" s="93"/>
      <c r="K1" s="93"/>
      <c r="L1" s="93"/>
      <c r="M1" s="93"/>
      <c r="N1" s="93"/>
      <c r="O1" s="93"/>
    </row>
    <row r="2" spans="1:48" ht="16.5" x14ac:dyDescent="0.25">
      <c r="A2" s="90" t="s">
        <v>142</v>
      </c>
      <c r="B2" s="91" t="s">
        <v>143</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row>
    <row r="3" spans="1:48" x14ac:dyDescent="0.2">
      <c r="A3" s="86"/>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row>
    <row r="4" spans="1:48" ht="12.75" thickBot="1" x14ac:dyDescent="0.25">
      <c r="A4" s="87" t="s">
        <v>130</v>
      </c>
      <c r="B4" s="87" t="s">
        <v>130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row>
    <row r="5" spans="1:48" ht="11.45" customHeight="1" x14ac:dyDescent="0.2">
      <c r="A5" s="386" t="s">
        <v>136</v>
      </c>
      <c r="B5" s="386" t="s">
        <v>137</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row>
    <row r="6" spans="1:48" ht="11.45" customHeight="1" x14ac:dyDescent="0.2">
      <c r="A6" s="387"/>
      <c r="B6" s="387"/>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row>
    <row r="7" spans="1:48" s="82" customFormat="1" ht="11.45" customHeight="1" x14ac:dyDescent="0.2">
      <c r="A7" s="387"/>
      <c r="B7" s="387"/>
    </row>
    <row r="8" spans="1:48" ht="11.45" customHeight="1" x14ac:dyDescent="0.2">
      <c r="A8" s="387"/>
      <c r="B8" s="387"/>
    </row>
    <row r="9" spans="1:48" ht="204.95" customHeight="1" thickBot="1" x14ac:dyDescent="0.25">
      <c r="A9" s="388"/>
      <c r="B9" s="388"/>
    </row>
    <row r="10" spans="1:48" ht="11.45" customHeight="1" thickBot="1" x14ac:dyDescent="0.25">
      <c r="A10" s="92" t="s">
        <v>131</v>
      </c>
      <c r="B10" s="92" t="s">
        <v>131</v>
      </c>
    </row>
    <row r="11" spans="1:48" ht="147.6" customHeight="1" thickBot="1" x14ac:dyDescent="0.25">
      <c r="A11" s="88" t="s">
        <v>253</v>
      </c>
      <c r="B11" s="78" t="s">
        <v>253</v>
      </c>
    </row>
    <row r="12" spans="1:48" ht="69.599999999999994" customHeight="1" thickBot="1" x14ac:dyDescent="0.25">
      <c r="A12" s="94" t="s">
        <v>144</v>
      </c>
      <c r="B12" s="94" t="s">
        <v>145</v>
      </c>
    </row>
    <row r="13" spans="1:48" x14ac:dyDescent="0.2">
      <c r="A13" s="389"/>
    </row>
    <row r="14" spans="1:48" x14ac:dyDescent="0.2">
      <c r="A14" s="390"/>
    </row>
    <row r="15" spans="1:48" x14ac:dyDescent="0.2">
      <c r="A15" s="390"/>
    </row>
    <row r="16" spans="1:48" x14ac:dyDescent="0.2">
      <c r="A16" s="390"/>
    </row>
    <row r="17" spans="1:1" x14ac:dyDescent="0.2">
      <c r="A17" s="390"/>
    </row>
    <row r="18" spans="1:1" x14ac:dyDescent="0.2">
      <c r="A18" s="390"/>
    </row>
    <row r="19" spans="1:1" x14ac:dyDescent="0.2">
      <c r="A19" s="390"/>
    </row>
    <row r="20" spans="1:1" x14ac:dyDescent="0.2">
      <c r="A20" s="390"/>
    </row>
    <row r="21" spans="1:1" x14ac:dyDescent="0.2">
      <c r="A21" s="390"/>
    </row>
    <row r="22" spans="1:1" x14ac:dyDescent="0.2">
      <c r="A22" s="390"/>
    </row>
    <row r="23" spans="1:1" x14ac:dyDescent="0.2">
      <c r="A23" s="390"/>
    </row>
    <row r="24" spans="1:1" x14ac:dyDescent="0.2">
      <c r="A24" s="390"/>
    </row>
    <row r="25" spans="1:1" x14ac:dyDescent="0.2">
      <c r="A25" s="390"/>
    </row>
  </sheetData>
  <mergeCells count="3">
    <mergeCell ref="A5:A9"/>
    <mergeCell ref="A13:A25"/>
    <mergeCell ref="B5:B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10"/>
  <sheetViews>
    <sheetView workbookViewId="0">
      <selection activeCell="T4" sqref="T4:U5"/>
    </sheetView>
  </sheetViews>
  <sheetFormatPr defaultColWidth="8.7109375" defaultRowHeight="12.75" x14ac:dyDescent="0.2"/>
  <cols>
    <col min="1" max="1" width="65.85546875" style="59" customWidth="1"/>
    <col min="2" max="10" width="0" style="59" hidden="1" customWidth="1"/>
    <col min="11" max="18" width="0" style="193" hidden="1" customWidth="1"/>
    <col min="19" max="19" width="0" style="59" hidden="1" customWidth="1"/>
    <col min="20" max="16384" width="8.7109375" style="59"/>
  </cols>
  <sheetData>
    <row r="1" spans="1:21" x14ac:dyDescent="0.2">
      <c r="A1" s="97" t="s">
        <v>127</v>
      </c>
    </row>
    <row r="2" spans="1:21" x14ac:dyDescent="0.2">
      <c r="A2" s="166" t="s">
        <v>237</v>
      </c>
    </row>
    <row r="3" spans="1:21" x14ac:dyDescent="0.2">
      <c r="A3" s="166" t="s">
        <v>132</v>
      </c>
    </row>
    <row r="4" spans="1:21" x14ac:dyDescent="0.2">
      <c r="A4" s="95"/>
      <c r="E4" s="84" t="e">
        <f>'C завтраками| Bed and breakfast'!#REF!</f>
        <v>#REF!</v>
      </c>
      <c r="F4" s="84" t="e">
        <f>'C завтраками| Bed and breakfast'!#REF!</f>
        <v>#REF!</v>
      </c>
      <c r="G4" s="84"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04" t="e">
        <f>'C завтраками| Bed and breakfast'!#REF!</f>
        <v>#REF!</v>
      </c>
      <c r="Q4" s="197" t="e">
        <f>'C завтраками| Bed and breakfast'!#REF!</f>
        <v>#REF!</v>
      </c>
      <c r="R4" s="104" t="e">
        <f>'C завтраками| Bed and breakfast'!#REF!</f>
        <v>#REF!</v>
      </c>
      <c r="S4" s="104" t="e">
        <f>'C завтраками| Bed and breakfast'!#REF!</f>
        <v>#REF!</v>
      </c>
      <c r="T4" s="197" t="e">
        <f>'C завтраками| Bed and breakfast'!#REF!</f>
        <v>#REF!</v>
      </c>
      <c r="U4" s="197" t="e">
        <f>'C завтраками| Bed and breakfast'!#REF!</f>
        <v>#REF!</v>
      </c>
    </row>
    <row r="5" spans="1:21" x14ac:dyDescent="0.2">
      <c r="A5" s="81" t="s">
        <v>129</v>
      </c>
      <c r="B5" s="99" t="e">
        <f>'C завтраками| Bed and breakfast'!#REF!</f>
        <v>#REF!</v>
      </c>
      <c r="C5" s="99" t="e">
        <f>'C завтраками| Bed and breakfast'!#REF!</f>
        <v>#REF!</v>
      </c>
      <c r="D5" s="99" t="e">
        <f>'C завтраками| Bed and breakfast'!#REF!</f>
        <v>#REF!</v>
      </c>
      <c r="E5" s="84" t="e">
        <f>'C завтраками| Bed and breakfast'!#REF!</f>
        <v>#REF!</v>
      </c>
      <c r="F5" s="84" t="e">
        <f>'C завтраками| Bed and breakfast'!#REF!</f>
        <v>#REF!</v>
      </c>
      <c r="G5" s="84"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04" t="e">
        <f>'C завтраками| Bed and breakfast'!#REF!</f>
        <v>#REF!</v>
      </c>
      <c r="Q5" s="197" t="e">
        <f>'C завтраками| Bed and breakfast'!#REF!</f>
        <v>#REF!</v>
      </c>
      <c r="R5" s="104" t="e">
        <f>'C завтраками| Bed and breakfast'!#REF!</f>
        <v>#REF!</v>
      </c>
      <c r="S5" s="104" t="e">
        <f>'C завтраками| Bed and breakfast'!#REF!</f>
        <v>#REF!</v>
      </c>
      <c r="T5" s="197" t="e">
        <f>'C завтраками| Bed and breakfast'!#REF!</f>
        <v>#REF!</v>
      </c>
      <c r="U5" s="197" t="e">
        <f>'C завтраками| Bed and breakfast'!#REF!</f>
        <v>#REF!</v>
      </c>
    </row>
    <row r="6" spans="1:21" x14ac:dyDescent="0.2">
      <c r="A6" s="71" t="s">
        <v>138</v>
      </c>
      <c r="I6" s="193"/>
      <c r="J6" s="193"/>
      <c r="S6" s="193"/>
      <c r="T6" s="193"/>
      <c r="U6" s="193"/>
    </row>
    <row r="7" spans="1:21"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c r="Q7" s="198" t="e">
        <f>'C завтраками| Bed and breakfast'!#REF!*0.9</f>
        <v>#REF!</v>
      </c>
      <c r="R7" s="198" t="e">
        <f>'C завтраками| Bed and breakfast'!#REF!*0.9</f>
        <v>#REF!</v>
      </c>
      <c r="S7" s="198" t="e">
        <f>'C завтраками| Bed and breakfast'!#REF!*0.9</f>
        <v>#REF!</v>
      </c>
      <c r="T7" s="198" t="e">
        <f>'C завтраками| Bed and breakfast'!#REF!*0.9</f>
        <v>#REF!</v>
      </c>
      <c r="U7" s="198" t="e">
        <f>'C завтраками| Bed and breakfast'!#REF!*0.9</f>
        <v>#REF!</v>
      </c>
    </row>
    <row r="8" spans="1:21"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c r="Q8" s="198" t="e">
        <f>'C завтраками| Bed and breakfast'!#REF!*0.9</f>
        <v>#REF!</v>
      </c>
      <c r="R8" s="198" t="e">
        <f>'C завтраками| Bed and breakfast'!#REF!*0.9</f>
        <v>#REF!</v>
      </c>
      <c r="S8" s="198" t="e">
        <f>'C завтраками| Bed and breakfast'!#REF!*0.9</f>
        <v>#REF!</v>
      </c>
      <c r="T8" s="198" t="e">
        <f>'C завтраками| Bed and breakfast'!#REF!*0.9</f>
        <v>#REF!</v>
      </c>
      <c r="U8" s="198" t="e">
        <f>'C завтраками| Bed and breakfast'!#REF!*0.9</f>
        <v>#REF!</v>
      </c>
    </row>
    <row r="9" spans="1:21" x14ac:dyDescent="0.2">
      <c r="A9" s="71" t="s">
        <v>140</v>
      </c>
      <c r="B9" s="98"/>
      <c r="C9" s="98"/>
      <c r="D9" s="98"/>
      <c r="E9" s="98"/>
      <c r="F9" s="98"/>
      <c r="G9" s="98"/>
      <c r="H9" s="98"/>
      <c r="I9" s="198"/>
      <c r="J9" s="198"/>
      <c r="K9" s="198"/>
      <c r="L9" s="198"/>
      <c r="M9" s="198"/>
      <c r="N9" s="198"/>
      <c r="O9" s="198"/>
      <c r="P9" s="198"/>
      <c r="Q9" s="198"/>
      <c r="R9" s="198"/>
      <c r="S9" s="198"/>
      <c r="T9" s="198"/>
      <c r="U9" s="198"/>
    </row>
    <row r="10" spans="1:21"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c r="Q10" s="198" t="e">
        <f>'C завтраками| Bed and breakfast'!#REF!*0.9</f>
        <v>#REF!</v>
      </c>
      <c r="R10" s="198" t="e">
        <f>'C завтраками| Bed and breakfast'!#REF!*0.9</f>
        <v>#REF!</v>
      </c>
      <c r="S10" s="198" t="e">
        <f>'C завтраками| Bed and breakfast'!#REF!*0.9</f>
        <v>#REF!</v>
      </c>
      <c r="T10" s="198" t="e">
        <f>'C завтраками| Bed and breakfast'!#REF!*0.9</f>
        <v>#REF!</v>
      </c>
      <c r="U10" s="198" t="e">
        <f>'C завтраками| Bed and breakfast'!#REF!*0.9</f>
        <v>#REF!</v>
      </c>
    </row>
    <row r="11" spans="1:21"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c r="Q11" s="198" t="e">
        <f>'C завтраками| Bed and breakfast'!#REF!*0.9</f>
        <v>#REF!</v>
      </c>
      <c r="R11" s="198" t="e">
        <f>'C завтраками| Bed and breakfast'!#REF!*0.9</f>
        <v>#REF!</v>
      </c>
      <c r="S11" s="198" t="e">
        <f>'C завтраками| Bed and breakfast'!#REF!*0.9</f>
        <v>#REF!</v>
      </c>
      <c r="T11" s="198" t="e">
        <f>'C завтраками| Bed and breakfast'!#REF!*0.9</f>
        <v>#REF!</v>
      </c>
      <c r="U11" s="198" t="e">
        <f>'C завтраками| Bed and breakfast'!#REF!*0.9</f>
        <v>#REF!</v>
      </c>
    </row>
    <row r="12" spans="1:21" x14ac:dyDescent="0.2">
      <c r="A12" s="71" t="s">
        <v>139</v>
      </c>
      <c r="B12" s="98"/>
      <c r="C12" s="98"/>
      <c r="D12" s="98"/>
      <c r="E12" s="98"/>
      <c r="F12" s="98"/>
      <c r="G12" s="98"/>
      <c r="H12" s="98"/>
      <c r="I12" s="198"/>
      <c r="J12" s="198"/>
      <c r="K12" s="198"/>
      <c r="L12" s="198"/>
      <c r="M12" s="198"/>
      <c r="N12" s="198"/>
      <c r="O12" s="198"/>
      <c r="P12" s="198"/>
      <c r="Q12" s="198"/>
      <c r="R12" s="198"/>
      <c r="S12" s="198"/>
      <c r="T12" s="198"/>
      <c r="U12" s="198"/>
    </row>
    <row r="13" spans="1:21"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c r="Q13" s="198" t="e">
        <f>'C завтраками| Bed and breakfast'!#REF!*0.9</f>
        <v>#REF!</v>
      </c>
      <c r="R13" s="198" t="e">
        <f>'C завтраками| Bed and breakfast'!#REF!*0.9</f>
        <v>#REF!</v>
      </c>
      <c r="S13" s="198" t="e">
        <f>'C завтраками| Bed and breakfast'!#REF!*0.9</f>
        <v>#REF!</v>
      </c>
      <c r="T13" s="198" t="e">
        <f>'C завтраками| Bed and breakfast'!#REF!*0.9</f>
        <v>#REF!</v>
      </c>
      <c r="U13" s="198" t="e">
        <f>'C завтраками| Bed and breakfast'!#REF!*0.9</f>
        <v>#REF!</v>
      </c>
    </row>
    <row r="14" spans="1:21"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c r="Q14" s="198" t="e">
        <f>'C завтраками| Bed and breakfast'!#REF!*0.9</f>
        <v>#REF!</v>
      </c>
      <c r="R14" s="198" t="e">
        <f>'C завтраками| Bed and breakfast'!#REF!*0.9</f>
        <v>#REF!</v>
      </c>
      <c r="S14" s="198" t="e">
        <f>'C завтраками| Bed and breakfast'!#REF!*0.9</f>
        <v>#REF!</v>
      </c>
      <c r="T14" s="198" t="e">
        <f>'C завтраками| Bed and breakfast'!#REF!*0.9</f>
        <v>#REF!</v>
      </c>
      <c r="U14" s="198" t="e">
        <f>'C завтраками| Bed and breakfast'!#REF!*0.9</f>
        <v>#REF!</v>
      </c>
    </row>
    <row r="15" spans="1:21" x14ac:dyDescent="0.2">
      <c r="A15" s="71" t="s">
        <v>141</v>
      </c>
      <c r="B15" s="98"/>
      <c r="C15" s="98"/>
      <c r="D15" s="98"/>
      <c r="E15" s="98"/>
      <c r="F15" s="98"/>
      <c r="G15" s="98"/>
      <c r="H15" s="98"/>
      <c r="I15" s="198"/>
      <c r="J15" s="198"/>
      <c r="K15" s="198"/>
      <c r="L15" s="198"/>
      <c r="M15" s="198"/>
      <c r="N15" s="198"/>
      <c r="O15" s="198"/>
      <c r="P15" s="198"/>
      <c r="Q15" s="198"/>
      <c r="R15" s="198"/>
      <c r="S15" s="198"/>
      <c r="T15" s="198"/>
      <c r="U15" s="198"/>
    </row>
    <row r="16" spans="1:21"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c r="Q16" s="198" t="e">
        <f>'C завтраками| Bed and breakfast'!#REF!*0.9</f>
        <v>#REF!</v>
      </c>
      <c r="R16" s="198" t="e">
        <f>'C завтраками| Bed and breakfast'!#REF!*0.9</f>
        <v>#REF!</v>
      </c>
      <c r="S16" s="198" t="e">
        <f>'C завтраками| Bed and breakfast'!#REF!*0.9</f>
        <v>#REF!</v>
      </c>
      <c r="T16" s="198" t="e">
        <f>'C завтраками| Bed and breakfast'!#REF!*0.9</f>
        <v>#REF!</v>
      </c>
      <c r="U16" s="198" t="e">
        <f>'C завтраками| Bed and breakfast'!#REF!*0.9</f>
        <v>#REF!</v>
      </c>
    </row>
    <row r="17" spans="1:38"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c r="Q17" s="198" t="e">
        <f>'C завтраками| Bed and breakfast'!#REF!*0.9</f>
        <v>#REF!</v>
      </c>
      <c r="R17" s="198" t="e">
        <f>'C завтраками| Bed and breakfast'!#REF!*0.9</f>
        <v>#REF!</v>
      </c>
      <c r="S17" s="198" t="e">
        <f>'C завтраками| Bed and breakfast'!#REF!*0.9</f>
        <v>#REF!</v>
      </c>
      <c r="T17" s="198" t="e">
        <f>'C завтраками| Bed and breakfast'!#REF!*0.9</f>
        <v>#REF!</v>
      </c>
      <c r="U17" s="198" t="e">
        <f>'C завтраками| Bed and breakfast'!#REF!*0.9</f>
        <v>#REF!</v>
      </c>
    </row>
    <row r="18" spans="1:38" x14ac:dyDescent="0.2">
      <c r="A18" s="71" t="s">
        <v>122</v>
      </c>
      <c r="B18" s="98"/>
      <c r="C18" s="98"/>
      <c r="D18" s="98"/>
      <c r="E18" s="98"/>
      <c r="F18" s="98"/>
      <c r="G18" s="98"/>
      <c r="H18" s="98"/>
      <c r="I18" s="198"/>
      <c r="J18" s="198"/>
      <c r="K18" s="198"/>
      <c r="L18" s="198"/>
      <c r="M18" s="198"/>
      <c r="N18" s="198"/>
      <c r="O18" s="198"/>
      <c r="P18" s="198"/>
      <c r="Q18" s="198"/>
      <c r="R18" s="198"/>
      <c r="S18" s="198"/>
      <c r="T18" s="198"/>
      <c r="U18" s="198"/>
    </row>
    <row r="19" spans="1:38"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c r="Q19" s="198" t="e">
        <f>'C завтраками| Bed and breakfast'!#REF!*0.9</f>
        <v>#REF!</v>
      </c>
      <c r="R19" s="198" t="e">
        <f>'C завтраками| Bed and breakfast'!#REF!*0.9</f>
        <v>#REF!</v>
      </c>
      <c r="S19" s="198" t="e">
        <f>'C завтраками| Bed and breakfast'!#REF!*0.9</f>
        <v>#REF!</v>
      </c>
      <c r="T19" s="198" t="e">
        <f>'C завтраками| Bed and breakfast'!#REF!*0.9</f>
        <v>#REF!</v>
      </c>
      <c r="U19" s="198" t="e">
        <f>'C завтраками| Bed and breakfast'!#REF!*0.9</f>
        <v>#REF!</v>
      </c>
    </row>
    <row r="20" spans="1:38"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c r="Q20" s="198" t="e">
        <f>'C завтраками| Bed and breakfast'!#REF!*0.9</f>
        <v>#REF!</v>
      </c>
      <c r="R20" s="198" t="e">
        <f>'C завтраками| Bed and breakfast'!#REF!*0.9</f>
        <v>#REF!</v>
      </c>
      <c r="S20" s="198" t="e">
        <f>'C завтраками| Bed and breakfast'!#REF!*0.9</f>
        <v>#REF!</v>
      </c>
      <c r="T20" s="198" t="e">
        <f>'C завтраками| Bed and breakfast'!#REF!*0.9</f>
        <v>#REF!</v>
      </c>
      <c r="U20" s="198" t="e">
        <f>'C завтраками| Bed and breakfast'!#REF!*0.9</f>
        <v>#REF!</v>
      </c>
    </row>
    <row r="21" spans="1:38" x14ac:dyDescent="0.2">
      <c r="A21" s="71" t="s">
        <v>123</v>
      </c>
      <c r="B21" s="98"/>
      <c r="C21" s="98"/>
      <c r="D21" s="98"/>
      <c r="E21" s="98"/>
      <c r="F21" s="98"/>
      <c r="G21" s="98"/>
      <c r="H21" s="98"/>
      <c r="I21" s="198"/>
      <c r="J21" s="198"/>
      <c r="K21" s="198"/>
      <c r="L21" s="198"/>
      <c r="M21" s="198"/>
      <c r="N21" s="198"/>
      <c r="O21" s="198"/>
      <c r="P21" s="198"/>
      <c r="Q21" s="198"/>
      <c r="R21" s="198"/>
      <c r="S21" s="198"/>
      <c r="T21" s="198"/>
      <c r="U21" s="198"/>
    </row>
    <row r="22" spans="1:38"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c r="Q22" s="198" t="e">
        <f>'C завтраками| Bed and breakfast'!#REF!*0.9</f>
        <v>#REF!</v>
      </c>
      <c r="R22" s="198" t="e">
        <f>'C завтраками| Bed and breakfast'!#REF!*0.9</f>
        <v>#REF!</v>
      </c>
      <c r="S22" s="198" t="e">
        <f>'C завтраками| Bed and breakfast'!#REF!*0.9</f>
        <v>#REF!</v>
      </c>
      <c r="T22" s="198" t="e">
        <f>'C завтраками| Bed and breakfast'!#REF!*0.9</f>
        <v>#REF!</v>
      </c>
      <c r="U22" s="198" t="e">
        <f>'C завтраками| Bed and breakfast'!#REF!*0.9</f>
        <v>#REF!</v>
      </c>
    </row>
    <row r="23" spans="1:38" x14ac:dyDescent="0.2">
      <c r="A23" s="71" t="s">
        <v>124</v>
      </c>
      <c r="B23" s="98"/>
      <c r="C23" s="98"/>
      <c r="D23" s="98"/>
      <c r="E23" s="98"/>
      <c r="F23" s="98"/>
      <c r="G23" s="98"/>
      <c r="H23" s="98"/>
      <c r="I23" s="198"/>
      <c r="J23" s="198"/>
      <c r="K23" s="198"/>
      <c r="L23" s="198"/>
      <c r="M23" s="198"/>
      <c r="N23" s="198"/>
      <c r="O23" s="198"/>
      <c r="P23" s="198"/>
      <c r="Q23" s="198"/>
      <c r="R23" s="198"/>
      <c r="S23" s="198"/>
      <c r="T23" s="198"/>
      <c r="U23" s="198"/>
    </row>
    <row r="24" spans="1:38"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c r="Q24" s="198" t="e">
        <f>'C завтраками| Bed and breakfast'!#REF!*0.9</f>
        <v>#REF!</v>
      </c>
      <c r="R24" s="198" t="e">
        <f>'C завтраками| Bed and breakfast'!#REF!*0.9</f>
        <v>#REF!</v>
      </c>
      <c r="S24" s="198" t="e">
        <f>'C завтраками| Bed and breakfast'!#REF!*0.9</f>
        <v>#REF!</v>
      </c>
      <c r="T24" s="198" t="e">
        <f>'C завтраками| Bed and breakfast'!#REF!*0.9</f>
        <v>#REF!</v>
      </c>
      <c r="U24" s="198" t="e">
        <f>'C завтраками| Bed and breakfast'!#REF!*0.9</f>
        <v>#REF!</v>
      </c>
    </row>
    <row r="25" spans="1:38" x14ac:dyDescent="0.2">
      <c r="A25" s="85"/>
      <c r="B25" s="107"/>
      <c r="C25" s="107"/>
      <c r="D25" s="107"/>
      <c r="E25" s="107"/>
      <c r="F25" s="107"/>
      <c r="G25" s="107"/>
      <c r="H25" s="107"/>
      <c r="I25" s="107"/>
      <c r="J25" s="107"/>
      <c r="K25" s="107"/>
      <c r="L25" s="107"/>
      <c r="M25" s="107"/>
    </row>
    <row r="26" spans="1:38" ht="15" x14ac:dyDescent="0.2">
      <c r="A26" s="391" t="s">
        <v>236</v>
      </c>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row>
    <row r="27" spans="1:38" s="117" customFormat="1" ht="12" x14ac:dyDescent="0.2">
      <c r="A27" s="116" t="s">
        <v>133</v>
      </c>
      <c r="E27" s="129"/>
      <c r="F27" s="129"/>
      <c r="K27" s="129"/>
      <c r="L27" s="129"/>
      <c r="M27" s="129"/>
      <c r="N27" s="129"/>
      <c r="O27" s="129"/>
      <c r="P27" s="129"/>
      <c r="Q27" s="129"/>
      <c r="R27" s="129"/>
    </row>
    <row r="28" spans="1:38" s="117" customFormat="1" ht="12" x14ac:dyDescent="0.2">
      <c r="A28" s="106" t="s">
        <v>155</v>
      </c>
      <c r="B28" s="118"/>
      <c r="C28" s="118"/>
      <c r="D28" s="118"/>
      <c r="E28" s="138"/>
      <c r="F28" s="138"/>
      <c r="G28" s="118"/>
      <c r="H28" s="118"/>
      <c r="I28" s="118"/>
      <c r="J28" s="118"/>
      <c r="K28" s="138"/>
      <c r="L28" s="138"/>
      <c r="M28" s="138"/>
      <c r="N28" s="138"/>
      <c r="O28" s="138"/>
      <c r="P28" s="138"/>
      <c r="Q28" s="138"/>
      <c r="R28" s="138"/>
      <c r="S28" s="119"/>
      <c r="T28" s="119"/>
      <c r="U28" s="119"/>
      <c r="V28" s="119"/>
      <c r="W28" s="119"/>
      <c r="X28" s="119"/>
      <c r="Y28" s="119"/>
      <c r="Z28" s="119"/>
      <c r="AA28" s="119"/>
      <c r="AB28" s="119"/>
      <c r="AC28" s="119"/>
      <c r="AD28" s="119"/>
      <c r="AE28" s="119"/>
    </row>
    <row r="29" spans="1:38" s="117" customFormat="1" ht="24" x14ac:dyDescent="0.2">
      <c r="A29" s="106" t="s">
        <v>156</v>
      </c>
      <c r="B29" s="118"/>
      <c r="C29" s="118"/>
      <c r="D29" s="118"/>
      <c r="E29" s="138"/>
      <c r="F29" s="138"/>
      <c r="G29" s="118"/>
      <c r="H29" s="118"/>
      <c r="I29" s="118"/>
      <c r="J29" s="118"/>
      <c r="K29" s="138"/>
      <c r="L29" s="138"/>
      <c r="M29" s="138"/>
      <c r="N29" s="138"/>
      <c r="O29" s="138"/>
      <c r="P29" s="138"/>
      <c r="Q29" s="138"/>
      <c r="R29" s="138"/>
      <c r="S29" s="119"/>
      <c r="T29" s="119"/>
      <c r="U29" s="119"/>
      <c r="V29" s="119"/>
      <c r="W29" s="119"/>
      <c r="X29" s="119"/>
      <c r="Y29" s="119"/>
      <c r="Z29" s="119"/>
      <c r="AA29" s="119"/>
      <c r="AB29" s="119"/>
      <c r="AC29" s="119"/>
      <c r="AD29" s="119"/>
      <c r="AE29" s="119"/>
    </row>
    <row r="30" spans="1:38" s="117" customFormat="1" ht="12" x14ac:dyDescent="0.2">
      <c r="A30" s="120"/>
      <c r="B30" s="118"/>
      <c r="C30" s="118"/>
      <c r="D30" s="118"/>
      <c r="E30" s="138"/>
      <c r="F30" s="138"/>
      <c r="G30" s="118"/>
      <c r="H30" s="118"/>
      <c r="I30" s="118"/>
      <c r="J30" s="118"/>
      <c r="K30" s="138"/>
      <c r="L30" s="138"/>
      <c r="M30" s="138"/>
      <c r="N30" s="138"/>
      <c r="O30" s="138"/>
      <c r="P30" s="138"/>
      <c r="Q30" s="138"/>
      <c r="R30" s="138"/>
      <c r="S30" s="119"/>
      <c r="T30" s="119"/>
      <c r="U30" s="119"/>
      <c r="V30" s="119"/>
      <c r="W30" s="119"/>
      <c r="X30" s="119"/>
      <c r="Y30" s="119"/>
      <c r="Z30" s="119"/>
      <c r="AA30" s="119"/>
      <c r="AB30" s="119"/>
      <c r="AC30" s="119"/>
      <c r="AD30" s="119"/>
      <c r="AE30" s="119"/>
    </row>
    <row r="31" spans="1:38" x14ac:dyDescent="0.2">
      <c r="A31" s="178" t="s">
        <v>130</v>
      </c>
    </row>
    <row r="32" spans="1:38" x14ac:dyDescent="0.2">
      <c r="A32" s="174"/>
    </row>
    <row r="33" spans="1:18" x14ac:dyDescent="0.2">
      <c r="A33" s="175" t="s">
        <v>231</v>
      </c>
    </row>
    <row r="34" spans="1:18" ht="24" x14ac:dyDescent="0.2">
      <c r="A34" s="175" t="s">
        <v>232</v>
      </c>
    </row>
    <row r="35" spans="1:18" ht="36" x14ac:dyDescent="0.2">
      <c r="A35" s="175" t="s">
        <v>238</v>
      </c>
    </row>
    <row r="36" spans="1:18" ht="24" x14ac:dyDescent="0.2">
      <c r="A36" s="177" t="s">
        <v>234</v>
      </c>
    </row>
    <row r="37" spans="1:18" ht="180" x14ac:dyDescent="0.2">
      <c r="A37" s="176" t="s">
        <v>235</v>
      </c>
    </row>
    <row r="38" spans="1:18" x14ac:dyDescent="0.2">
      <c r="A38" s="173"/>
    </row>
    <row r="39" spans="1:18" s="117" customFormat="1" ht="42" x14ac:dyDescent="0.2">
      <c r="A39" s="181" t="s">
        <v>239</v>
      </c>
      <c r="E39" s="121"/>
      <c r="F39" s="121"/>
      <c r="G39" s="121"/>
      <c r="H39" s="121"/>
      <c r="I39" s="121"/>
      <c r="J39" s="121"/>
      <c r="K39" s="121"/>
      <c r="L39" s="121"/>
      <c r="M39" s="121"/>
      <c r="N39" s="121"/>
      <c r="O39" s="121"/>
      <c r="P39" s="121"/>
      <c r="Q39" s="121"/>
      <c r="R39" s="121"/>
    </row>
    <row r="40" spans="1:18" s="117" customFormat="1" ht="12" x14ac:dyDescent="0.2">
      <c r="A40" s="122"/>
      <c r="B40" s="123"/>
      <c r="C40" s="123"/>
      <c r="D40" s="123"/>
      <c r="E40" s="121"/>
      <c r="F40" s="121"/>
      <c r="G40" s="121"/>
      <c r="H40" s="121"/>
      <c r="I40" s="121"/>
      <c r="J40" s="121"/>
      <c r="K40" s="121"/>
      <c r="L40" s="121"/>
      <c r="M40" s="121"/>
      <c r="N40" s="121"/>
      <c r="O40" s="121"/>
      <c r="P40" s="121"/>
      <c r="Q40" s="121"/>
      <c r="R40" s="121"/>
    </row>
    <row r="41" spans="1:18" s="117" customFormat="1" ht="42" x14ac:dyDescent="0.2">
      <c r="A41" s="141" t="s">
        <v>167</v>
      </c>
      <c r="B41" s="124"/>
      <c r="C41" s="125"/>
      <c r="D41" s="126"/>
      <c r="E41" s="127"/>
      <c r="F41" s="127"/>
      <c r="G41" s="127"/>
      <c r="H41" s="127"/>
      <c r="I41" s="127"/>
      <c r="J41" s="127"/>
      <c r="K41" s="127"/>
      <c r="L41" s="127"/>
      <c r="M41" s="127"/>
      <c r="N41" s="127"/>
      <c r="O41" s="127"/>
      <c r="P41" s="127"/>
      <c r="Q41" s="127"/>
      <c r="R41" s="127"/>
    </row>
    <row r="42" spans="1:18" s="117" customFormat="1" ht="42" x14ac:dyDescent="0.2">
      <c r="A42" s="141" t="s">
        <v>168</v>
      </c>
      <c r="B42" s="124"/>
      <c r="C42" s="125"/>
      <c r="D42" s="126"/>
      <c r="E42" s="127"/>
      <c r="F42" s="127"/>
      <c r="G42" s="127"/>
      <c r="H42" s="127"/>
      <c r="I42" s="127"/>
      <c r="J42" s="127"/>
      <c r="K42" s="127"/>
      <c r="L42" s="127"/>
      <c r="M42" s="127"/>
      <c r="N42" s="127"/>
      <c r="O42" s="127"/>
      <c r="P42" s="127"/>
      <c r="Q42" s="127"/>
      <c r="R42" s="127"/>
    </row>
    <row r="43" spans="1:18" s="117" customFormat="1" ht="73.5" x14ac:dyDescent="0.2">
      <c r="A43" s="141" t="s">
        <v>169</v>
      </c>
      <c r="B43" s="128"/>
      <c r="C43" s="128"/>
      <c r="D43" s="128"/>
      <c r="E43" s="127"/>
      <c r="F43" s="127"/>
      <c r="G43" s="127"/>
      <c r="H43" s="127"/>
      <c r="I43" s="127"/>
      <c r="J43" s="127"/>
      <c r="K43" s="127"/>
      <c r="L43" s="127"/>
      <c r="M43" s="127"/>
      <c r="N43" s="127"/>
      <c r="O43" s="127"/>
      <c r="P43" s="127"/>
      <c r="Q43" s="127"/>
      <c r="R43" s="127"/>
    </row>
    <row r="44" spans="1:18" s="117" customFormat="1" ht="42" x14ac:dyDescent="0.2">
      <c r="A44" s="204" t="s">
        <v>249</v>
      </c>
      <c r="E44" s="121"/>
      <c r="F44" s="121"/>
      <c r="G44" s="121"/>
      <c r="H44" s="121"/>
      <c r="I44" s="121"/>
      <c r="J44" s="121"/>
      <c r="K44" s="121"/>
      <c r="L44" s="121"/>
      <c r="M44" s="121"/>
      <c r="N44" s="121"/>
      <c r="O44" s="121"/>
      <c r="P44" s="121"/>
      <c r="Q44" s="121"/>
      <c r="R44" s="121"/>
    </row>
    <row r="45" spans="1:18" s="117" customFormat="1" ht="63" x14ac:dyDescent="0.2">
      <c r="A45" s="141" t="s">
        <v>177</v>
      </c>
      <c r="E45" s="121"/>
      <c r="F45" s="121"/>
      <c r="G45" s="121"/>
      <c r="H45" s="121"/>
      <c r="I45" s="121"/>
      <c r="J45" s="121"/>
      <c r="K45" s="121"/>
      <c r="L45" s="121"/>
      <c r="M45" s="121"/>
      <c r="N45" s="121"/>
      <c r="O45" s="121"/>
      <c r="P45" s="121"/>
      <c r="Q45" s="121"/>
      <c r="R45" s="121"/>
    </row>
    <row r="46" spans="1:18" s="117" customFormat="1" ht="31.5" x14ac:dyDescent="0.2">
      <c r="A46" s="204" t="s">
        <v>245</v>
      </c>
      <c r="E46" s="121"/>
      <c r="F46" s="121"/>
      <c r="G46" s="121"/>
      <c r="H46" s="121"/>
      <c r="I46" s="121"/>
      <c r="J46" s="121"/>
      <c r="K46" s="121"/>
      <c r="L46" s="121"/>
      <c r="M46" s="121"/>
      <c r="N46" s="121"/>
      <c r="O46" s="121"/>
      <c r="P46" s="121"/>
      <c r="Q46" s="121"/>
      <c r="R46" s="121"/>
    </row>
    <row r="47" spans="1:18" s="117" customFormat="1" ht="42" x14ac:dyDescent="0.2">
      <c r="A47" s="141" t="s">
        <v>250</v>
      </c>
      <c r="E47" s="121"/>
      <c r="F47" s="121"/>
      <c r="G47" s="121"/>
      <c r="H47" s="121"/>
      <c r="I47" s="121"/>
      <c r="J47" s="121"/>
      <c r="K47" s="121"/>
      <c r="L47" s="121"/>
      <c r="M47" s="121"/>
      <c r="N47" s="121"/>
      <c r="O47" s="121"/>
      <c r="P47" s="121"/>
      <c r="Q47" s="121"/>
      <c r="R47" s="121"/>
    </row>
    <row r="48" spans="1:18" s="117" customFormat="1" ht="42" x14ac:dyDescent="0.2">
      <c r="A48" s="141" t="s">
        <v>251</v>
      </c>
      <c r="E48" s="129"/>
      <c r="F48" s="129"/>
      <c r="K48" s="129"/>
      <c r="L48" s="129"/>
      <c r="M48" s="129"/>
      <c r="N48" s="129"/>
      <c r="O48" s="129"/>
      <c r="P48" s="129"/>
      <c r="Q48" s="129"/>
      <c r="R48" s="129"/>
    </row>
    <row r="49" spans="1:18" s="117" customFormat="1" ht="42" x14ac:dyDescent="0.2">
      <c r="A49" s="204" t="s">
        <v>252</v>
      </c>
      <c r="E49" s="129"/>
      <c r="F49" s="129"/>
      <c r="K49" s="129"/>
      <c r="L49" s="129"/>
      <c r="M49" s="129"/>
      <c r="N49" s="129"/>
      <c r="O49" s="129"/>
      <c r="P49" s="129"/>
      <c r="Q49" s="129"/>
      <c r="R49" s="129"/>
    </row>
    <row r="50" spans="1:18" s="117" customFormat="1" ht="21" x14ac:dyDescent="0.2">
      <c r="A50" s="204" t="s">
        <v>246</v>
      </c>
      <c r="E50" s="129"/>
      <c r="F50" s="129"/>
      <c r="K50" s="129"/>
      <c r="L50" s="129"/>
      <c r="M50" s="129"/>
      <c r="N50" s="129"/>
      <c r="O50" s="129"/>
      <c r="P50" s="129"/>
      <c r="Q50" s="129"/>
      <c r="R50" s="129"/>
    </row>
    <row r="51" spans="1:18" s="117" customFormat="1" ht="12" x14ac:dyDescent="0.2">
      <c r="A51" s="110"/>
      <c r="E51" s="129"/>
      <c r="F51" s="129"/>
      <c r="K51" s="129"/>
      <c r="L51" s="129"/>
      <c r="M51" s="129"/>
      <c r="N51" s="129"/>
      <c r="O51" s="129"/>
      <c r="P51" s="129"/>
      <c r="Q51" s="129"/>
      <c r="R51" s="129"/>
    </row>
    <row r="52" spans="1:18" s="117" customFormat="1" ht="31.5" x14ac:dyDescent="0.2">
      <c r="A52" s="111" t="s">
        <v>162</v>
      </c>
      <c r="E52" s="129"/>
      <c r="F52" s="129"/>
      <c r="K52" s="129"/>
      <c r="L52" s="129"/>
      <c r="M52" s="129"/>
      <c r="N52" s="129"/>
      <c r="O52" s="129"/>
      <c r="P52" s="129"/>
      <c r="Q52" s="129"/>
      <c r="R52" s="129"/>
    </row>
    <row r="53" spans="1:18" s="117" customFormat="1" ht="42" x14ac:dyDescent="0.2">
      <c r="A53" s="139" t="s">
        <v>163</v>
      </c>
      <c r="E53" s="129"/>
      <c r="F53" s="129"/>
      <c r="K53" s="129"/>
      <c r="L53" s="129"/>
      <c r="M53" s="129"/>
      <c r="N53" s="129"/>
      <c r="O53" s="129"/>
      <c r="P53" s="129"/>
      <c r="Q53" s="129"/>
      <c r="R53" s="129"/>
    </row>
    <row r="54" spans="1:18" s="117" customFormat="1" ht="21" x14ac:dyDescent="0.2">
      <c r="A54" s="111" t="s">
        <v>159</v>
      </c>
      <c r="E54" s="129"/>
      <c r="F54" s="129"/>
      <c r="K54" s="129"/>
      <c r="L54" s="129"/>
      <c r="M54" s="129"/>
      <c r="N54" s="129"/>
      <c r="O54" s="129"/>
      <c r="P54" s="129"/>
      <c r="Q54" s="129"/>
      <c r="R54" s="129"/>
    </row>
    <row r="55" spans="1:18" s="117" customFormat="1" ht="53.25" x14ac:dyDescent="0.2">
      <c r="A55" s="132" t="s">
        <v>160</v>
      </c>
      <c r="E55" s="129"/>
      <c r="F55" s="129"/>
      <c r="K55" s="129"/>
      <c r="L55" s="129"/>
      <c r="M55" s="129"/>
      <c r="N55" s="129"/>
      <c r="O55" s="129"/>
      <c r="P55" s="129"/>
      <c r="Q55" s="129"/>
      <c r="R55" s="129"/>
    </row>
    <row r="56" spans="1:18" s="117" customFormat="1" ht="31.5" x14ac:dyDescent="0.2">
      <c r="A56" s="111" t="s">
        <v>161</v>
      </c>
      <c r="E56" s="129"/>
      <c r="F56" s="129"/>
      <c r="K56" s="129"/>
      <c r="L56" s="129"/>
      <c r="M56" s="129"/>
      <c r="N56" s="129"/>
      <c r="O56" s="129"/>
      <c r="P56" s="129"/>
      <c r="Q56" s="129"/>
      <c r="R56" s="129"/>
    </row>
    <row r="57" spans="1:18" s="117" customFormat="1" ht="12" x14ac:dyDescent="0.2">
      <c r="A57" s="130"/>
      <c r="E57" s="129"/>
      <c r="F57" s="129"/>
      <c r="K57" s="129"/>
      <c r="L57" s="129"/>
      <c r="M57" s="129"/>
      <c r="N57" s="129"/>
      <c r="O57" s="129"/>
      <c r="P57" s="129"/>
      <c r="Q57" s="129"/>
      <c r="R57" s="129"/>
    </row>
    <row r="58" spans="1:18" s="117" customFormat="1" ht="12" x14ac:dyDescent="0.2">
      <c r="A58" s="114" t="s">
        <v>131</v>
      </c>
      <c r="E58" s="129"/>
      <c r="F58" s="129"/>
      <c r="K58" s="129"/>
      <c r="L58" s="129"/>
      <c r="M58" s="129"/>
      <c r="N58" s="129"/>
      <c r="O58" s="129"/>
      <c r="P58" s="129"/>
      <c r="Q58" s="129"/>
      <c r="R58" s="129"/>
    </row>
    <row r="59" spans="1:18" s="117" customFormat="1" ht="12" x14ac:dyDescent="0.2">
      <c r="A59" s="114"/>
      <c r="E59" s="129"/>
      <c r="F59" s="129"/>
      <c r="K59" s="129"/>
      <c r="L59" s="129"/>
      <c r="M59" s="129"/>
      <c r="N59" s="129"/>
      <c r="O59" s="129"/>
      <c r="P59" s="129"/>
      <c r="Q59" s="129"/>
      <c r="R59" s="129"/>
    </row>
    <row r="60" spans="1:18" s="117" customFormat="1" ht="36" x14ac:dyDescent="0.2">
      <c r="A60" s="115" t="s">
        <v>150</v>
      </c>
      <c r="E60" s="129"/>
      <c r="F60" s="129"/>
      <c r="K60" s="129"/>
      <c r="L60" s="129"/>
      <c r="M60" s="129"/>
      <c r="N60" s="129"/>
      <c r="O60" s="129"/>
      <c r="P60" s="129"/>
      <c r="Q60" s="129"/>
      <c r="R60" s="129"/>
    </row>
    <row r="61" spans="1:18" ht="24" x14ac:dyDescent="0.2">
      <c r="A61" s="115" t="s">
        <v>151</v>
      </c>
    </row>
    <row r="62" spans="1:18" x14ac:dyDescent="0.2">
      <c r="A62" s="103"/>
    </row>
    <row r="63" spans="1:18" x14ac:dyDescent="0.2">
      <c r="A63" s="103"/>
    </row>
    <row r="64" spans="1:18"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sheetData>
  <mergeCells count="1">
    <mergeCell ref="A26:AL2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116"/>
  <sheetViews>
    <sheetView workbookViewId="0">
      <selection activeCell="AC30" sqref="AC30"/>
    </sheetView>
  </sheetViews>
  <sheetFormatPr defaultColWidth="8.7109375" defaultRowHeight="12.75" x14ac:dyDescent="0.2"/>
  <cols>
    <col min="1" max="1" width="56.28515625" style="59" bestFit="1" customWidth="1"/>
    <col min="2" max="10" width="0" style="59" hidden="1" customWidth="1"/>
    <col min="11" max="18" width="0" style="193" hidden="1" customWidth="1"/>
    <col min="19" max="19" width="0" style="59" hidden="1" customWidth="1"/>
    <col min="20" max="16384" width="8.7109375" style="59"/>
  </cols>
  <sheetData>
    <row r="1" spans="1:21" x14ac:dyDescent="0.2">
      <c r="A1" s="97" t="s">
        <v>127</v>
      </c>
    </row>
    <row r="2" spans="1:21" x14ac:dyDescent="0.2">
      <c r="A2" s="180" t="s">
        <v>240</v>
      </c>
    </row>
    <row r="3" spans="1:21" x14ac:dyDescent="0.2">
      <c r="A3" s="180" t="s">
        <v>132</v>
      </c>
    </row>
    <row r="4" spans="1:21" x14ac:dyDescent="0.2">
      <c r="A4" s="95"/>
      <c r="E4" s="84" t="e">
        <f>#REF!</f>
        <v>#REF!</v>
      </c>
      <c r="F4" s="84" t="e">
        <f>#REF!</f>
        <v>#REF!</v>
      </c>
      <c r="G4" s="84" t="e">
        <f>#REF!</f>
        <v>#REF!</v>
      </c>
      <c r="H4" s="197" t="e">
        <f>#REF!</f>
        <v>#REF!</v>
      </c>
      <c r="I4" s="197" t="e">
        <f>#REF!</f>
        <v>#REF!</v>
      </c>
      <c r="J4" s="197" t="e">
        <f>#REF!</f>
        <v>#REF!</v>
      </c>
      <c r="K4" s="197" t="e">
        <f>#REF!</f>
        <v>#REF!</v>
      </c>
      <c r="L4" s="197" t="e">
        <f>#REF!</f>
        <v>#REF!</v>
      </c>
      <c r="M4" s="197" t="e">
        <f>#REF!</f>
        <v>#REF!</v>
      </c>
      <c r="N4" s="197" t="e">
        <f>#REF!</f>
        <v>#REF!</v>
      </c>
      <c r="O4" s="197" t="e">
        <f>#REF!</f>
        <v>#REF!</v>
      </c>
      <c r="P4" s="197" t="e">
        <f>#REF!</f>
        <v>#REF!</v>
      </c>
      <c r="Q4" s="197" t="e">
        <f>#REF!</f>
        <v>#REF!</v>
      </c>
      <c r="R4" s="104" t="e">
        <f>#REF!</f>
        <v>#REF!</v>
      </c>
      <c r="S4" s="104" t="e">
        <f>#REF!</f>
        <v>#REF!</v>
      </c>
      <c r="T4" s="197" t="e">
        <f>#REF!</f>
        <v>#REF!</v>
      </c>
      <c r="U4" s="197" t="e">
        <f>#REF!</f>
        <v>#REF!</v>
      </c>
    </row>
    <row r="5" spans="1:21" x14ac:dyDescent="0.2">
      <c r="A5" s="81" t="s">
        <v>129</v>
      </c>
      <c r="B5" s="99" t="e">
        <f>'C завтраками| Bed and breakfast'!#REF!</f>
        <v>#REF!</v>
      </c>
      <c r="C5" s="99" t="e">
        <f>'C завтраками| Bed and breakfast'!#REF!</f>
        <v>#REF!</v>
      </c>
      <c r="D5" s="99" t="e">
        <f>'C завтраками| Bed and breakfast'!#REF!</f>
        <v>#REF!</v>
      </c>
      <c r="E5" s="84" t="e">
        <f>#REF!</f>
        <v>#REF!</v>
      </c>
      <c r="F5" s="84" t="e">
        <f>#REF!</f>
        <v>#REF!</v>
      </c>
      <c r="G5" s="84" t="e">
        <f>#REF!</f>
        <v>#REF!</v>
      </c>
      <c r="H5" s="197" t="e">
        <f>#REF!</f>
        <v>#REF!</v>
      </c>
      <c r="I5" s="197" t="e">
        <f>#REF!</f>
        <v>#REF!</v>
      </c>
      <c r="J5" s="197" t="e">
        <f>#REF!</f>
        <v>#REF!</v>
      </c>
      <c r="K5" s="197" t="e">
        <f>#REF!</f>
        <v>#REF!</v>
      </c>
      <c r="L5" s="197" t="e">
        <f>#REF!</f>
        <v>#REF!</v>
      </c>
      <c r="M5" s="197" t="e">
        <f>#REF!</f>
        <v>#REF!</v>
      </c>
      <c r="N5" s="197" t="e">
        <f>#REF!</f>
        <v>#REF!</v>
      </c>
      <c r="O5" s="197" t="e">
        <f>#REF!</f>
        <v>#REF!</v>
      </c>
      <c r="P5" s="197" t="e">
        <f>#REF!</f>
        <v>#REF!</v>
      </c>
      <c r="Q5" s="197" t="e">
        <f>#REF!</f>
        <v>#REF!</v>
      </c>
      <c r="R5" s="104" t="e">
        <f>#REF!</f>
        <v>#REF!</v>
      </c>
      <c r="S5" s="104" t="e">
        <f>#REF!</f>
        <v>#REF!</v>
      </c>
      <c r="T5" s="197" t="e">
        <f>#REF!</f>
        <v>#REF!</v>
      </c>
      <c r="U5" s="197" t="e">
        <f>#REF!</f>
        <v>#REF!</v>
      </c>
    </row>
    <row r="6" spans="1:21" x14ac:dyDescent="0.2">
      <c r="A6" s="71" t="s">
        <v>138</v>
      </c>
      <c r="S6" s="193"/>
      <c r="T6" s="193"/>
      <c r="U6" s="193"/>
    </row>
    <row r="7" spans="1:21"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98" t="e">
        <f>'C завтраками| Bed and breakfast'!#REF!*0.9</f>
        <v>#REF!</v>
      </c>
      <c r="J7" s="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c r="Q7" s="198" t="e">
        <f>'C завтраками| Bed and breakfast'!#REF!*0.9</f>
        <v>#REF!</v>
      </c>
      <c r="R7" s="198" t="e">
        <f>'C завтраками| Bed and breakfast'!#REF!*0.9</f>
        <v>#REF!</v>
      </c>
      <c r="S7" s="198" t="e">
        <f>'C завтраками| Bed and breakfast'!#REF!*0.9</f>
        <v>#REF!</v>
      </c>
      <c r="T7" s="198" t="e">
        <f>'C завтраками| Bed and breakfast'!#REF!*0.9</f>
        <v>#REF!</v>
      </c>
      <c r="U7" s="198" t="e">
        <f>'C завтраками| Bed and breakfast'!#REF!*0.9</f>
        <v>#REF!</v>
      </c>
    </row>
    <row r="8" spans="1:21"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98" t="e">
        <f>'C завтраками| Bed and breakfast'!#REF!*0.9</f>
        <v>#REF!</v>
      </c>
      <c r="J8" s="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c r="Q8" s="198" t="e">
        <f>'C завтраками| Bed and breakfast'!#REF!*0.9</f>
        <v>#REF!</v>
      </c>
      <c r="R8" s="198" t="e">
        <f>'C завтраками| Bed and breakfast'!#REF!*0.9</f>
        <v>#REF!</v>
      </c>
      <c r="S8" s="198" t="e">
        <f>'C завтраками| Bed and breakfast'!#REF!*0.9</f>
        <v>#REF!</v>
      </c>
      <c r="T8" s="198" t="e">
        <f>'C завтраками| Bed and breakfast'!#REF!*0.9</f>
        <v>#REF!</v>
      </c>
      <c r="U8" s="198" t="e">
        <f>'C завтраками| Bed and breakfast'!#REF!*0.9</f>
        <v>#REF!</v>
      </c>
    </row>
    <row r="9" spans="1:21" x14ac:dyDescent="0.2">
      <c r="A9" s="71" t="s">
        <v>140</v>
      </c>
      <c r="B9" s="98"/>
      <c r="C9" s="98"/>
      <c r="D9" s="98"/>
      <c r="E9" s="98"/>
      <c r="F9" s="98"/>
      <c r="G9" s="98"/>
      <c r="H9" s="98"/>
      <c r="I9" s="98"/>
      <c r="J9" s="98"/>
      <c r="K9" s="198"/>
      <c r="L9" s="198"/>
      <c r="M9" s="198"/>
      <c r="N9" s="198"/>
      <c r="O9" s="198"/>
      <c r="P9" s="198"/>
      <c r="Q9" s="198"/>
      <c r="R9" s="198"/>
      <c r="S9" s="198"/>
      <c r="T9" s="198"/>
      <c r="U9" s="198"/>
    </row>
    <row r="10" spans="1:21"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98" t="e">
        <f>'C завтраками| Bed and breakfast'!#REF!*0.9</f>
        <v>#REF!</v>
      </c>
      <c r="J10" s="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c r="Q10" s="198" t="e">
        <f>'C завтраками| Bed and breakfast'!#REF!*0.9</f>
        <v>#REF!</v>
      </c>
      <c r="R10" s="198" t="e">
        <f>'C завтраками| Bed and breakfast'!#REF!*0.9</f>
        <v>#REF!</v>
      </c>
      <c r="S10" s="198" t="e">
        <f>'C завтраками| Bed and breakfast'!#REF!*0.9</f>
        <v>#REF!</v>
      </c>
      <c r="T10" s="198" t="e">
        <f>'C завтраками| Bed and breakfast'!#REF!*0.9</f>
        <v>#REF!</v>
      </c>
      <c r="U10" s="198" t="e">
        <f>'C завтраками| Bed and breakfast'!#REF!*0.9</f>
        <v>#REF!</v>
      </c>
    </row>
    <row r="11" spans="1:21"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98" t="e">
        <f>'C завтраками| Bed and breakfast'!#REF!*0.9</f>
        <v>#REF!</v>
      </c>
      <c r="J11" s="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c r="Q11" s="198" t="e">
        <f>'C завтраками| Bed and breakfast'!#REF!*0.9</f>
        <v>#REF!</v>
      </c>
      <c r="R11" s="198" t="e">
        <f>'C завтраками| Bed and breakfast'!#REF!*0.9</f>
        <v>#REF!</v>
      </c>
      <c r="S11" s="198" t="e">
        <f>'C завтраками| Bed and breakfast'!#REF!*0.9</f>
        <v>#REF!</v>
      </c>
      <c r="T11" s="198" t="e">
        <f>'C завтраками| Bed and breakfast'!#REF!*0.9</f>
        <v>#REF!</v>
      </c>
      <c r="U11" s="198" t="e">
        <f>'C завтраками| Bed and breakfast'!#REF!*0.9</f>
        <v>#REF!</v>
      </c>
    </row>
    <row r="12" spans="1:21" x14ac:dyDescent="0.2">
      <c r="A12" s="71" t="s">
        <v>139</v>
      </c>
      <c r="B12" s="98"/>
      <c r="C12" s="98"/>
      <c r="D12" s="98"/>
      <c r="E12" s="98"/>
      <c r="F12" s="98"/>
      <c r="G12" s="98"/>
      <c r="H12" s="98"/>
      <c r="I12" s="98"/>
      <c r="J12" s="98"/>
      <c r="K12" s="198"/>
      <c r="L12" s="198"/>
      <c r="M12" s="198"/>
      <c r="N12" s="198"/>
      <c r="O12" s="198"/>
      <c r="P12" s="198"/>
      <c r="Q12" s="198"/>
      <c r="R12" s="198"/>
      <c r="S12" s="198"/>
      <c r="T12" s="198"/>
      <c r="U12" s="198"/>
    </row>
    <row r="13" spans="1:21"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98" t="e">
        <f>'C завтраками| Bed and breakfast'!#REF!*0.9</f>
        <v>#REF!</v>
      </c>
      <c r="J13" s="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c r="Q13" s="198" t="e">
        <f>'C завтраками| Bed and breakfast'!#REF!*0.9</f>
        <v>#REF!</v>
      </c>
      <c r="R13" s="198" t="e">
        <f>'C завтраками| Bed and breakfast'!#REF!*0.9</f>
        <v>#REF!</v>
      </c>
      <c r="S13" s="198" t="e">
        <f>'C завтраками| Bed and breakfast'!#REF!*0.9</f>
        <v>#REF!</v>
      </c>
      <c r="T13" s="198" t="e">
        <f>'C завтраками| Bed and breakfast'!#REF!*0.9</f>
        <v>#REF!</v>
      </c>
      <c r="U13" s="198" t="e">
        <f>'C завтраками| Bed and breakfast'!#REF!*0.9</f>
        <v>#REF!</v>
      </c>
    </row>
    <row r="14" spans="1:21"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98" t="e">
        <f>'C завтраками| Bed and breakfast'!#REF!*0.9</f>
        <v>#REF!</v>
      </c>
      <c r="J14" s="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c r="Q14" s="198" t="e">
        <f>'C завтраками| Bed and breakfast'!#REF!*0.9</f>
        <v>#REF!</v>
      </c>
      <c r="R14" s="198" t="e">
        <f>'C завтраками| Bed and breakfast'!#REF!*0.9</f>
        <v>#REF!</v>
      </c>
      <c r="S14" s="198" t="e">
        <f>'C завтраками| Bed and breakfast'!#REF!*0.9</f>
        <v>#REF!</v>
      </c>
      <c r="T14" s="198" t="e">
        <f>'C завтраками| Bed and breakfast'!#REF!*0.9</f>
        <v>#REF!</v>
      </c>
      <c r="U14" s="198" t="e">
        <f>'C завтраками| Bed and breakfast'!#REF!*0.9</f>
        <v>#REF!</v>
      </c>
    </row>
    <row r="15" spans="1:21" x14ac:dyDescent="0.2">
      <c r="A15" s="71" t="s">
        <v>141</v>
      </c>
      <c r="B15" s="98"/>
      <c r="C15" s="98"/>
      <c r="D15" s="98"/>
      <c r="E15" s="98"/>
      <c r="F15" s="98"/>
      <c r="G15" s="98"/>
      <c r="H15" s="98"/>
      <c r="I15" s="98"/>
      <c r="J15" s="98"/>
      <c r="K15" s="198"/>
      <c r="L15" s="198"/>
      <c r="M15" s="198"/>
      <c r="N15" s="198"/>
      <c r="O15" s="198"/>
      <c r="P15" s="198"/>
      <c r="Q15" s="198"/>
      <c r="R15" s="198"/>
      <c r="S15" s="198"/>
      <c r="T15" s="198"/>
      <c r="U15" s="198"/>
    </row>
    <row r="16" spans="1:21"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98" t="e">
        <f>'C завтраками| Bed and breakfast'!#REF!*0.9</f>
        <v>#REF!</v>
      </c>
      <c r="J16" s="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c r="Q16" s="198" t="e">
        <f>'C завтраками| Bed and breakfast'!#REF!*0.9</f>
        <v>#REF!</v>
      </c>
      <c r="R16" s="198" t="e">
        <f>'C завтраками| Bed and breakfast'!#REF!*0.9</f>
        <v>#REF!</v>
      </c>
      <c r="S16" s="198" t="e">
        <f>'C завтраками| Bed and breakfast'!#REF!*0.9</f>
        <v>#REF!</v>
      </c>
      <c r="T16" s="198" t="e">
        <f>'C завтраками| Bed and breakfast'!#REF!*0.9</f>
        <v>#REF!</v>
      </c>
      <c r="U16" s="198" t="e">
        <f>'C завтраками| Bed and breakfast'!#REF!*0.9</f>
        <v>#REF!</v>
      </c>
    </row>
    <row r="17" spans="1:32"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98" t="e">
        <f>'C завтраками| Bed and breakfast'!#REF!*0.9</f>
        <v>#REF!</v>
      </c>
      <c r="J17" s="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c r="Q17" s="198" t="e">
        <f>'C завтраками| Bed and breakfast'!#REF!*0.9</f>
        <v>#REF!</v>
      </c>
      <c r="R17" s="198" t="e">
        <f>'C завтраками| Bed and breakfast'!#REF!*0.9</f>
        <v>#REF!</v>
      </c>
      <c r="S17" s="198" t="e">
        <f>'C завтраками| Bed and breakfast'!#REF!*0.9</f>
        <v>#REF!</v>
      </c>
      <c r="T17" s="198" t="e">
        <f>'C завтраками| Bed and breakfast'!#REF!*0.9</f>
        <v>#REF!</v>
      </c>
      <c r="U17" s="198" t="e">
        <f>'C завтраками| Bed and breakfast'!#REF!*0.9</f>
        <v>#REF!</v>
      </c>
    </row>
    <row r="18" spans="1:32" x14ac:dyDescent="0.2">
      <c r="A18" s="71" t="s">
        <v>122</v>
      </c>
      <c r="B18" s="98"/>
      <c r="C18" s="98"/>
      <c r="D18" s="98"/>
      <c r="E18" s="98"/>
      <c r="F18" s="98"/>
      <c r="G18" s="98"/>
      <c r="H18" s="98"/>
      <c r="I18" s="98"/>
      <c r="J18" s="98"/>
      <c r="K18" s="198"/>
      <c r="L18" s="198"/>
      <c r="M18" s="198"/>
      <c r="N18" s="198"/>
      <c r="O18" s="198"/>
      <c r="P18" s="198"/>
      <c r="Q18" s="198"/>
      <c r="R18" s="198"/>
      <c r="S18" s="198"/>
      <c r="T18" s="198"/>
      <c r="U18" s="198"/>
    </row>
    <row r="19" spans="1:32"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98" t="e">
        <f>'C завтраками| Bed and breakfast'!#REF!*0.9</f>
        <v>#REF!</v>
      </c>
      <c r="J19" s="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c r="Q19" s="198" t="e">
        <f>'C завтраками| Bed and breakfast'!#REF!*0.9</f>
        <v>#REF!</v>
      </c>
      <c r="R19" s="198" t="e">
        <f>'C завтраками| Bed and breakfast'!#REF!*0.9</f>
        <v>#REF!</v>
      </c>
      <c r="S19" s="198" t="e">
        <f>'C завтраками| Bed and breakfast'!#REF!*0.9</f>
        <v>#REF!</v>
      </c>
      <c r="T19" s="198" t="e">
        <f>'C завтраками| Bed and breakfast'!#REF!*0.9</f>
        <v>#REF!</v>
      </c>
      <c r="U19" s="198" t="e">
        <f>'C завтраками| Bed and breakfast'!#REF!*0.9</f>
        <v>#REF!</v>
      </c>
    </row>
    <row r="20" spans="1:32"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98" t="e">
        <f>'C завтраками| Bed and breakfast'!#REF!*0.9</f>
        <v>#REF!</v>
      </c>
      <c r="J20" s="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c r="Q20" s="198" t="e">
        <f>'C завтраками| Bed and breakfast'!#REF!*0.9</f>
        <v>#REF!</v>
      </c>
      <c r="R20" s="198" t="e">
        <f>'C завтраками| Bed and breakfast'!#REF!*0.9</f>
        <v>#REF!</v>
      </c>
      <c r="S20" s="198" t="e">
        <f>'C завтраками| Bed and breakfast'!#REF!*0.9</f>
        <v>#REF!</v>
      </c>
      <c r="T20" s="198" t="e">
        <f>'C завтраками| Bed and breakfast'!#REF!*0.9</f>
        <v>#REF!</v>
      </c>
      <c r="U20" s="198" t="e">
        <f>'C завтраками| Bed and breakfast'!#REF!*0.9</f>
        <v>#REF!</v>
      </c>
    </row>
    <row r="21" spans="1:32" x14ac:dyDescent="0.2">
      <c r="A21" s="71" t="s">
        <v>123</v>
      </c>
      <c r="B21" s="98"/>
      <c r="C21" s="98"/>
      <c r="D21" s="98"/>
      <c r="E21" s="98"/>
      <c r="F21" s="98"/>
      <c r="G21" s="98"/>
      <c r="H21" s="98"/>
      <c r="I21" s="98"/>
      <c r="J21" s="98"/>
      <c r="K21" s="198"/>
      <c r="L21" s="198"/>
      <c r="M21" s="198"/>
      <c r="N21" s="198"/>
      <c r="O21" s="198"/>
      <c r="P21" s="198"/>
      <c r="Q21" s="198"/>
      <c r="R21" s="198"/>
      <c r="S21" s="198"/>
      <c r="T21" s="198"/>
      <c r="U21" s="198"/>
    </row>
    <row r="22" spans="1:32"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98" t="e">
        <f>'C завтраками| Bed and breakfast'!#REF!*0.9</f>
        <v>#REF!</v>
      </c>
      <c r="J22" s="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c r="Q22" s="198" t="e">
        <f>'C завтраками| Bed and breakfast'!#REF!*0.9</f>
        <v>#REF!</v>
      </c>
      <c r="R22" s="198" t="e">
        <f>'C завтраками| Bed and breakfast'!#REF!*0.9</f>
        <v>#REF!</v>
      </c>
      <c r="S22" s="198" t="e">
        <f>'C завтраками| Bed and breakfast'!#REF!*0.9</f>
        <v>#REF!</v>
      </c>
      <c r="T22" s="198" t="e">
        <f>'C завтраками| Bed and breakfast'!#REF!*0.9</f>
        <v>#REF!</v>
      </c>
      <c r="U22" s="198" t="e">
        <f>'C завтраками| Bed and breakfast'!#REF!*0.9</f>
        <v>#REF!</v>
      </c>
    </row>
    <row r="23" spans="1:32" x14ac:dyDescent="0.2">
      <c r="A23" s="71" t="s">
        <v>124</v>
      </c>
      <c r="B23" s="98"/>
      <c r="C23" s="98"/>
      <c r="D23" s="98"/>
      <c r="E23" s="98"/>
      <c r="F23" s="98"/>
      <c r="G23" s="98"/>
      <c r="H23" s="98"/>
      <c r="I23" s="98"/>
      <c r="J23" s="98"/>
      <c r="K23" s="198"/>
      <c r="L23" s="198"/>
      <c r="M23" s="198"/>
      <c r="N23" s="198"/>
      <c r="O23" s="198"/>
      <c r="P23" s="198"/>
      <c r="Q23" s="198"/>
      <c r="R23" s="198"/>
      <c r="S23" s="198"/>
      <c r="T23" s="198"/>
      <c r="U23" s="198"/>
    </row>
    <row r="24" spans="1:32"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98" t="e">
        <f>'C завтраками| Bed and breakfast'!#REF!*0.9</f>
        <v>#REF!</v>
      </c>
      <c r="J24" s="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c r="Q24" s="198" t="e">
        <f>'C завтраками| Bed and breakfast'!#REF!*0.9</f>
        <v>#REF!</v>
      </c>
      <c r="R24" s="198" t="e">
        <f>'C завтраками| Bed and breakfast'!#REF!*0.9</f>
        <v>#REF!</v>
      </c>
      <c r="S24" s="198" t="e">
        <f>'C завтраками| Bed and breakfast'!#REF!*0.9</f>
        <v>#REF!</v>
      </c>
      <c r="T24" s="198" t="e">
        <f>'C завтраками| Bed and breakfast'!#REF!*0.9</f>
        <v>#REF!</v>
      </c>
      <c r="U24" s="198" t="e">
        <f>'C завтраками| Bed and breakfast'!#REF!*0.9</f>
        <v>#REF!</v>
      </c>
    </row>
    <row r="25" spans="1:32" x14ac:dyDescent="0.2">
      <c r="A25" s="85"/>
      <c r="B25" s="107"/>
      <c r="C25" s="107"/>
      <c r="D25" s="107"/>
      <c r="E25" s="107"/>
      <c r="F25" s="107"/>
      <c r="G25" s="107"/>
      <c r="H25" s="107"/>
      <c r="I25" s="107"/>
      <c r="J25" s="107"/>
      <c r="K25" s="107"/>
      <c r="L25" s="107"/>
      <c r="M25" s="107"/>
    </row>
    <row r="26" spans="1:32" s="117" customFormat="1" ht="132" customHeight="1" x14ac:dyDescent="0.2">
      <c r="A26" s="392" t="s">
        <v>241</v>
      </c>
      <c r="B26" s="392"/>
      <c r="C26" s="392"/>
      <c r="D26" s="392"/>
      <c r="E26" s="392"/>
      <c r="F26" s="392"/>
      <c r="G26" s="392"/>
      <c r="H26" s="392"/>
      <c r="K26" s="129"/>
      <c r="L26" s="129"/>
      <c r="M26" s="129"/>
      <c r="N26" s="129"/>
      <c r="O26" s="129"/>
      <c r="P26" s="129"/>
      <c r="Q26" s="129"/>
      <c r="R26" s="129"/>
    </row>
    <row r="27" spans="1:32" s="117" customFormat="1" ht="12" x14ac:dyDescent="0.2">
      <c r="A27" s="116" t="s">
        <v>133</v>
      </c>
      <c r="E27" s="129"/>
      <c r="F27" s="129"/>
      <c r="K27" s="129"/>
      <c r="L27" s="129"/>
      <c r="M27" s="129"/>
      <c r="N27" s="129"/>
      <c r="O27" s="129"/>
      <c r="P27" s="129"/>
      <c r="Q27" s="129"/>
      <c r="R27" s="129"/>
    </row>
    <row r="28" spans="1:32" s="117" customFormat="1" ht="24" x14ac:dyDescent="0.2">
      <c r="A28" s="106" t="s">
        <v>157</v>
      </c>
      <c r="B28" s="118"/>
      <c r="C28" s="118"/>
      <c r="D28" s="118"/>
      <c r="E28" s="138"/>
      <c r="F28" s="138"/>
      <c r="G28" s="118"/>
      <c r="H28" s="118"/>
      <c r="I28" s="118"/>
      <c r="J28" s="118"/>
      <c r="K28" s="138"/>
      <c r="L28" s="138"/>
      <c r="M28" s="138"/>
      <c r="N28" s="138"/>
      <c r="O28" s="138"/>
      <c r="P28" s="138"/>
      <c r="Q28" s="138"/>
      <c r="R28" s="138"/>
      <c r="S28" s="119"/>
      <c r="T28" s="119"/>
      <c r="U28" s="119"/>
      <c r="V28" s="119"/>
      <c r="W28" s="119"/>
      <c r="X28" s="119"/>
      <c r="Y28" s="119"/>
      <c r="Z28" s="119"/>
      <c r="AA28" s="119"/>
      <c r="AB28" s="119"/>
      <c r="AC28" s="119"/>
      <c r="AD28" s="119"/>
      <c r="AE28" s="119"/>
      <c r="AF28" s="119"/>
    </row>
    <row r="29" spans="1:32" s="117" customFormat="1" ht="24" x14ac:dyDescent="0.2">
      <c r="A29" s="106" t="s">
        <v>156</v>
      </c>
      <c r="B29" s="118"/>
      <c r="C29" s="118"/>
      <c r="D29" s="118"/>
      <c r="E29" s="138"/>
      <c r="F29" s="138"/>
      <c r="G29" s="118"/>
      <c r="H29" s="118"/>
      <c r="I29" s="118"/>
      <c r="J29" s="118"/>
      <c r="K29" s="138"/>
      <c r="L29" s="138"/>
      <c r="M29" s="138"/>
      <c r="N29" s="138"/>
      <c r="O29" s="138"/>
      <c r="P29" s="138"/>
      <c r="Q29" s="138"/>
      <c r="R29" s="138"/>
      <c r="S29" s="119"/>
      <c r="T29" s="119"/>
      <c r="U29" s="119"/>
      <c r="V29" s="119"/>
      <c r="W29" s="119"/>
      <c r="X29" s="119"/>
      <c r="Y29" s="119"/>
      <c r="Z29" s="119"/>
      <c r="AA29" s="119"/>
      <c r="AB29" s="119"/>
      <c r="AC29" s="119"/>
      <c r="AD29" s="119"/>
      <c r="AE29" s="119"/>
      <c r="AF29" s="119"/>
    </row>
    <row r="30" spans="1:32" s="117" customFormat="1" ht="21" x14ac:dyDescent="0.2">
      <c r="A30" s="179" t="s">
        <v>242</v>
      </c>
      <c r="E30" s="129"/>
      <c r="F30" s="129"/>
      <c r="K30" s="129"/>
      <c r="L30" s="129"/>
      <c r="M30" s="129"/>
      <c r="N30" s="129"/>
      <c r="O30" s="129"/>
      <c r="P30" s="129"/>
      <c r="Q30" s="129"/>
      <c r="R30" s="129"/>
    </row>
    <row r="31" spans="1:32" s="117" customFormat="1" ht="12" x14ac:dyDescent="0.2">
      <c r="A31" s="130"/>
      <c r="E31" s="129"/>
      <c r="F31" s="129"/>
      <c r="K31" s="129"/>
      <c r="L31" s="129"/>
      <c r="M31" s="129"/>
      <c r="N31" s="129"/>
      <c r="O31" s="129"/>
      <c r="P31" s="129"/>
      <c r="Q31" s="129"/>
      <c r="R31" s="129"/>
    </row>
    <row r="32" spans="1:32" x14ac:dyDescent="0.2">
      <c r="A32" s="186" t="s">
        <v>130</v>
      </c>
    </row>
    <row r="33" spans="1:18" x14ac:dyDescent="0.2">
      <c r="A33" s="182" t="s">
        <v>231</v>
      </c>
    </row>
    <row r="34" spans="1:18" ht="36" x14ac:dyDescent="0.2">
      <c r="A34" s="182" t="s">
        <v>232</v>
      </c>
    </row>
    <row r="35" spans="1:18" ht="36" x14ac:dyDescent="0.2">
      <c r="A35" s="182" t="s">
        <v>238</v>
      </c>
    </row>
    <row r="36" spans="1:18" ht="24" x14ac:dyDescent="0.2">
      <c r="A36" s="184" t="s">
        <v>234</v>
      </c>
    </row>
    <row r="37" spans="1:18" ht="204" x14ac:dyDescent="0.2">
      <c r="A37" s="183" t="s">
        <v>235</v>
      </c>
    </row>
    <row r="38" spans="1:18" ht="120" x14ac:dyDescent="0.2">
      <c r="A38" s="108" t="s">
        <v>152</v>
      </c>
    </row>
    <row r="39" spans="1:18" x14ac:dyDescent="0.2">
      <c r="A39" s="108"/>
    </row>
    <row r="40" spans="1:18" s="117" customFormat="1" ht="47.25" customHeight="1" x14ac:dyDescent="0.2">
      <c r="A40" s="185" t="s">
        <v>243</v>
      </c>
      <c r="E40" s="121"/>
      <c r="F40" s="121"/>
      <c r="G40" s="121"/>
      <c r="H40" s="121"/>
      <c r="I40" s="121"/>
      <c r="J40" s="121"/>
      <c r="K40" s="121"/>
      <c r="L40" s="121"/>
      <c r="M40" s="121"/>
      <c r="N40" s="121"/>
      <c r="O40" s="121"/>
      <c r="P40" s="121"/>
      <c r="Q40" s="121"/>
      <c r="R40" s="121"/>
    </row>
    <row r="41" spans="1:18" s="117" customFormat="1" ht="12" x14ac:dyDescent="0.2">
      <c r="A41" s="122"/>
      <c r="B41" s="123"/>
      <c r="C41" s="123"/>
      <c r="D41" s="123"/>
      <c r="E41" s="121"/>
      <c r="F41" s="121"/>
      <c r="G41" s="121"/>
      <c r="H41" s="121"/>
      <c r="I41" s="121"/>
      <c r="J41" s="121"/>
      <c r="K41" s="121"/>
      <c r="L41" s="121"/>
      <c r="M41" s="121"/>
      <c r="N41" s="121"/>
      <c r="O41" s="121"/>
      <c r="P41" s="121"/>
      <c r="Q41" s="121"/>
      <c r="R41" s="121"/>
    </row>
    <row r="42" spans="1:18" s="117" customFormat="1" ht="52.5" x14ac:dyDescent="0.2">
      <c r="A42" s="141" t="s">
        <v>167</v>
      </c>
      <c r="B42" s="124"/>
      <c r="C42" s="125"/>
      <c r="D42" s="126"/>
      <c r="E42" s="127"/>
      <c r="F42" s="127"/>
      <c r="G42" s="127"/>
      <c r="H42" s="127"/>
      <c r="I42" s="127"/>
      <c r="J42" s="127"/>
      <c r="K42" s="127"/>
      <c r="L42" s="127"/>
      <c r="M42" s="127"/>
      <c r="N42" s="127"/>
      <c r="O42" s="127"/>
      <c r="P42" s="127"/>
      <c r="Q42" s="127"/>
      <c r="R42" s="127"/>
    </row>
    <row r="43" spans="1:18" s="117" customFormat="1" ht="52.5" x14ac:dyDescent="0.2">
      <c r="A43" s="141" t="s">
        <v>168</v>
      </c>
      <c r="B43" s="124"/>
      <c r="C43" s="125"/>
      <c r="D43" s="126"/>
      <c r="E43" s="127"/>
      <c r="F43" s="127"/>
      <c r="G43" s="127"/>
      <c r="H43" s="127"/>
      <c r="I43" s="127"/>
      <c r="J43" s="127"/>
      <c r="K43" s="127"/>
      <c r="L43" s="127"/>
      <c r="M43" s="127"/>
      <c r="N43" s="127"/>
      <c r="O43" s="127"/>
      <c r="P43" s="127"/>
      <c r="Q43" s="127"/>
      <c r="R43" s="127"/>
    </row>
    <row r="44" spans="1:18" s="117" customFormat="1" ht="31.5" x14ac:dyDescent="0.2">
      <c r="A44" s="141" t="s">
        <v>247</v>
      </c>
      <c r="B44" s="128"/>
      <c r="C44" s="128"/>
      <c r="D44" s="128"/>
      <c r="E44" s="127"/>
      <c r="F44" s="127"/>
      <c r="G44" s="127"/>
      <c r="H44" s="127"/>
      <c r="I44" s="127"/>
      <c r="J44" s="127"/>
      <c r="K44" s="127"/>
      <c r="L44" s="127"/>
      <c r="M44" s="127"/>
      <c r="N44" s="127"/>
      <c r="O44" s="127"/>
      <c r="P44" s="127"/>
      <c r="Q44" s="127"/>
      <c r="R44" s="127"/>
    </row>
    <row r="45" spans="1:18" s="117" customFormat="1" ht="42" x14ac:dyDescent="0.2">
      <c r="A45" s="141" t="s">
        <v>178</v>
      </c>
      <c r="E45" s="121"/>
      <c r="F45" s="121"/>
      <c r="G45" s="121"/>
      <c r="H45" s="121"/>
      <c r="I45" s="121"/>
      <c r="J45" s="121"/>
      <c r="K45" s="121"/>
      <c r="L45" s="121"/>
      <c r="M45" s="121"/>
      <c r="N45" s="121"/>
      <c r="O45" s="121"/>
      <c r="P45" s="121"/>
      <c r="Q45" s="121"/>
      <c r="R45" s="121"/>
    </row>
    <row r="46" spans="1:18" s="117" customFormat="1" ht="42" x14ac:dyDescent="0.2">
      <c r="A46" s="141" t="s">
        <v>248</v>
      </c>
      <c r="E46" s="121"/>
      <c r="F46" s="121"/>
      <c r="G46" s="121"/>
      <c r="H46" s="121"/>
      <c r="I46" s="121"/>
      <c r="J46" s="121"/>
      <c r="K46" s="121"/>
      <c r="L46" s="121"/>
      <c r="M46" s="121"/>
      <c r="N46" s="121"/>
      <c r="O46" s="121"/>
      <c r="P46" s="121"/>
      <c r="Q46" s="121"/>
      <c r="R46" s="121"/>
    </row>
    <row r="47" spans="1:18" s="117" customFormat="1" ht="42" x14ac:dyDescent="0.2">
      <c r="A47" s="141" t="s">
        <v>179</v>
      </c>
      <c r="E47" s="121"/>
      <c r="F47" s="121"/>
      <c r="G47" s="121"/>
      <c r="H47" s="121"/>
      <c r="I47" s="121"/>
      <c r="J47" s="121"/>
      <c r="K47" s="121"/>
      <c r="L47" s="121"/>
      <c r="M47" s="121"/>
      <c r="N47" s="121"/>
      <c r="O47" s="121"/>
      <c r="P47" s="121"/>
      <c r="Q47" s="121"/>
      <c r="R47" s="121"/>
    </row>
    <row r="48" spans="1:18" s="117" customFormat="1" ht="73.5" x14ac:dyDescent="0.2">
      <c r="A48" s="141" t="s">
        <v>180</v>
      </c>
      <c r="E48" s="121"/>
      <c r="F48" s="121"/>
      <c r="G48" s="121"/>
      <c r="H48" s="121"/>
      <c r="I48" s="121"/>
      <c r="J48" s="121"/>
      <c r="K48" s="121"/>
      <c r="L48" s="121"/>
      <c r="M48" s="121"/>
      <c r="N48" s="121"/>
      <c r="O48" s="121"/>
      <c r="P48" s="121"/>
      <c r="Q48" s="121"/>
      <c r="R48" s="121"/>
    </row>
    <row r="49" spans="1:18" s="117" customFormat="1" ht="52.5" x14ac:dyDescent="0.2">
      <c r="A49" s="141" t="s">
        <v>174</v>
      </c>
      <c r="E49" s="129"/>
      <c r="F49" s="129"/>
      <c r="K49" s="129"/>
      <c r="L49" s="129"/>
      <c r="M49" s="129"/>
      <c r="N49" s="129"/>
      <c r="O49" s="129"/>
      <c r="P49" s="129"/>
      <c r="Q49" s="129"/>
      <c r="R49" s="129"/>
    </row>
    <row r="50" spans="1:18" s="117" customFormat="1" ht="73.5" x14ac:dyDescent="0.2">
      <c r="A50" s="141" t="s">
        <v>181</v>
      </c>
      <c r="E50" s="129"/>
      <c r="F50" s="129"/>
      <c r="K50" s="129"/>
      <c r="L50" s="129"/>
      <c r="M50" s="129"/>
      <c r="N50" s="129"/>
      <c r="O50" s="129"/>
      <c r="P50" s="129"/>
      <c r="Q50" s="129"/>
      <c r="R50" s="129"/>
    </row>
    <row r="51" spans="1:18" s="117" customFormat="1" ht="52.5" x14ac:dyDescent="0.2">
      <c r="A51" s="139" t="s">
        <v>163</v>
      </c>
      <c r="E51" s="129"/>
      <c r="F51" s="129"/>
      <c r="K51" s="129"/>
      <c r="L51" s="129"/>
      <c r="M51" s="129"/>
      <c r="N51" s="129"/>
      <c r="O51" s="129"/>
      <c r="P51" s="129"/>
      <c r="Q51" s="129"/>
      <c r="R51" s="129"/>
    </row>
    <row r="52" spans="1:18" s="117" customFormat="1" ht="12" x14ac:dyDescent="0.2">
      <c r="A52" s="110"/>
      <c r="E52" s="129"/>
      <c r="F52" s="129"/>
      <c r="K52" s="129"/>
      <c r="L52" s="129"/>
      <c r="M52" s="129"/>
      <c r="N52" s="129"/>
      <c r="O52" s="129"/>
      <c r="P52" s="129"/>
      <c r="Q52" s="129"/>
      <c r="R52" s="129"/>
    </row>
    <row r="53" spans="1:18" s="117" customFormat="1" ht="42" x14ac:dyDescent="0.2">
      <c r="A53" s="111" t="s">
        <v>164</v>
      </c>
      <c r="E53" s="129"/>
      <c r="F53" s="129"/>
      <c r="K53" s="129"/>
      <c r="L53" s="129"/>
      <c r="M53" s="129"/>
      <c r="N53" s="129"/>
      <c r="O53" s="129"/>
      <c r="P53" s="129"/>
      <c r="Q53" s="129"/>
      <c r="R53" s="129"/>
    </row>
    <row r="54" spans="1:18" s="117" customFormat="1" ht="12" x14ac:dyDescent="0.2">
      <c r="A54" s="110"/>
      <c r="E54" s="129"/>
      <c r="F54" s="129"/>
      <c r="K54" s="129"/>
      <c r="L54" s="129"/>
      <c r="M54" s="129"/>
      <c r="N54" s="129"/>
      <c r="O54" s="129"/>
      <c r="P54" s="129"/>
      <c r="Q54" s="129"/>
      <c r="R54" s="129"/>
    </row>
    <row r="55" spans="1:18" s="117" customFormat="1" ht="31.5" x14ac:dyDescent="0.2">
      <c r="A55" s="131" t="s">
        <v>165</v>
      </c>
      <c r="E55" s="129"/>
      <c r="F55" s="129"/>
      <c r="K55" s="129"/>
      <c r="L55" s="129"/>
      <c r="M55" s="129"/>
      <c r="N55" s="129"/>
      <c r="O55" s="129"/>
      <c r="P55" s="129"/>
      <c r="Q55" s="129"/>
      <c r="R55" s="129"/>
    </row>
    <row r="56" spans="1:18" s="117" customFormat="1" ht="12" x14ac:dyDescent="0.2">
      <c r="A56" s="110"/>
      <c r="E56" s="129"/>
      <c r="F56" s="129"/>
      <c r="K56" s="129"/>
      <c r="L56" s="129"/>
      <c r="M56" s="129"/>
      <c r="N56" s="129"/>
      <c r="O56" s="129"/>
      <c r="P56" s="129"/>
      <c r="Q56" s="129"/>
      <c r="R56" s="129"/>
    </row>
    <row r="57" spans="1:18" s="117" customFormat="1" ht="42.75" x14ac:dyDescent="0.2">
      <c r="A57" s="132" t="s">
        <v>166</v>
      </c>
      <c r="E57" s="129"/>
      <c r="F57" s="129"/>
      <c r="K57" s="129"/>
      <c r="L57" s="129"/>
      <c r="M57" s="129"/>
      <c r="N57" s="129"/>
      <c r="O57" s="129"/>
      <c r="P57" s="129"/>
      <c r="Q57" s="129"/>
      <c r="R57" s="129"/>
    </row>
    <row r="58" spans="1:18" s="117" customFormat="1" ht="12" x14ac:dyDescent="0.2">
      <c r="A58" s="132"/>
      <c r="E58" s="129"/>
      <c r="F58" s="129"/>
      <c r="K58" s="129"/>
      <c r="L58" s="129"/>
      <c r="M58" s="129"/>
      <c r="N58" s="129"/>
      <c r="O58" s="129"/>
      <c r="P58" s="129"/>
      <c r="Q58" s="129"/>
      <c r="R58" s="129"/>
    </row>
    <row r="59" spans="1:18" s="117" customFormat="1" ht="63.75" x14ac:dyDescent="0.2">
      <c r="A59" s="132" t="s">
        <v>160</v>
      </c>
      <c r="E59" s="129"/>
      <c r="F59" s="129"/>
      <c r="K59" s="129"/>
      <c r="L59" s="129"/>
      <c r="M59" s="129"/>
      <c r="N59" s="129"/>
      <c r="O59" s="129"/>
      <c r="P59" s="129"/>
      <c r="Q59" s="129"/>
      <c r="R59" s="129"/>
    </row>
    <row r="60" spans="1:18" s="117" customFormat="1" ht="12" x14ac:dyDescent="0.2">
      <c r="A60" s="133"/>
      <c r="E60" s="129"/>
      <c r="F60" s="129"/>
      <c r="K60" s="129"/>
      <c r="L60" s="129"/>
      <c r="M60" s="129"/>
      <c r="N60" s="129"/>
      <c r="O60" s="129"/>
      <c r="P60" s="129"/>
      <c r="Q60" s="129"/>
      <c r="R60" s="129"/>
    </row>
    <row r="61" spans="1:18" s="117" customFormat="1" ht="12" x14ac:dyDescent="0.2">
      <c r="A61" s="114" t="s">
        <v>131</v>
      </c>
      <c r="E61" s="129"/>
      <c r="F61" s="129"/>
      <c r="K61" s="129"/>
      <c r="L61" s="129"/>
      <c r="M61" s="129"/>
      <c r="N61" s="129"/>
      <c r="O61" s="129"/>
      <c r="P61" s="129"/>
      <c r="Q61" s="129"/>
      <c r="R61" s="129"/>
    </row>
    <row r="62" spans="1:18" s="117" customFormat="1" ht="36" x14ac:dyDescent="0.2">
      <c r="A62" s="115" t="s">
        <v>150</v>
      </c>
      <c r="E62" s="129"/>
      <c r="F62" s="129"/>
      <c r="K62" s="129"/>
      <c r="L62" s="129"/>
      <c r="M62" s="129"/>
      <c r="N62" s="129"/>
      <c r="O62" s="129"/>
      <c r="P62" s="129"/>
      <c r="Q62" s="129"/>
      <c r="R62" s="129"/>
    </row>
    <row r="63" spans="1:18" s="117" customFormat="1" ht="36" x14ac:dyDescent="0.2">
      <c r="A63" s="115" t="s">
        <v>151</v>
      </c>
      <c r="E63" s="129"/>
      <c r="F63" s="129"/>
      <c r="K63" s="129"/>
      <c r="L63" s="129"/>
      <c r="M63" s="129"/>
      <c r="N63" s="129"/>
      <c r="O63" s="129"/>
      <c r="P63" s="129"/>
      <c r="Q63" s="129"/>
      <c r="R63" s="129"/>
    </row>
    <row r="64" spans="1:18" x14ac:dyDescent="0.2">
      <c r="A64" s="114"/>
    </row>
    <row r="65" spans="1:1" x14ac:dyDescent="0.2">
      <c r="A65" s="115"/>
    </row>
    <row r="66" spans="1:1" x14ac:dyDescent="0.2">
      <c r="A66" s="115"/>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sheetData>
  <mergeCells count="1">
    <mergeCell ref="A26:H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13"/>
  <sheetViews>
    <sheetView topLeftCell="A28" zoomScale="90" zoomScaleNormal="90" workbookViewId="0">
      <selection activeCell="S26" sqref="S26"/>
    </sheetView>
  </sheetViews>
  <sheetFormatPr defaultColWidth="8.7109375" defaultRowHeight="12.75" x14ac:dyDescent="0.2"/>
  <cols>
    <col min="1" max="1" width="70" style="59" customWidth="1"/>
    <col min="2" max="4" width="0" style="59" hidden="1" customWidth="1"/>
    <col min="5" max="10" width="9.7109375" style="59" hidden="1" customWidth="1"/>
    <col min="11" max="15" width="9.7109375" style="193" hidden="1" customWidth="1"/>
    <col min="16" max="16" width="9.7109375" style="193" bestFit="1" customWidth="1"/>
    <col min="17" max="16384" width="8.7109375" style="59"/>
  </cols>
  <sheetData>
    <row r="1" spans="1:16" x14ac:dyDescent="0.2">
      <c r="A1" s="97" t="s">
        <v>127</v>
      </c>
    </row>
    <row r="2" spans="1:16" x14ac:dyDescent="0.2">
      <c r="A2" s="167" t="s">
        <v>227</v>
      </c>
    </row>
    <row r="4" spans="1:16" x14ac:dyDescent="0.2">
      <c r="A4" s="95" t="s">
        <v>132</v>
      </c>
      <c r="E4" s="84" t="e">
        <f>'C завтраками| Bed and breakfast'!#REF!</f>
        <v>#REF!</v>
      </c>
      <c r="F4" s="84" t="e">
        <f>'C завтраками| Bed and breakfast'!#REF!</f>
        <v>#REF!</v>
      </c>
      <c r="G4" s="84"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04" t="e">
        <f>'C завтраками| Bed and breakfast'!#REF!</f>
        <v>#REF!</v>
      </c>
    </row>
    <row r="5" spans="1:16" ht="33.75" customHeight="1" x14ac:dyDescent="0.2">
      <c r="A5" s="81" t="s">
        <v>129</v>
      </c>
      <c r="B5" s="99" t="e">
        <f>'C завтраками| Bed and breakfast'!#REF!</f>
        <v>#REF!</v>
      </c>
      <c r="C5" s="99" t="e">
        <f>'C завтраками| Bed and breakfast'!#REF!</f>
        <v>#REF!</v>
      </c>
      <c r="D5" s="99" t="e">
        <f>'C завтраками| Bed and breakfast'!#REF!</f>
        <v>#REF!</v>
      </c>
      <c r="E5" s="84" t="e">
        <f>'C завтраками| Bed and breakfast'!#REF!</f>
        <v>#REF!</v>
      </c>
      <c r="F5" s="84" t="e">
        <f>'C завтраками| Bed and breakfast'!#REF!</f>
        <v>#REF!</v>
      </c>
      <c r="G5" s="84"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04" t="e">
        <f>'C завтраками| Bed and breakfast'!#REF!</f>
        <v>#REF!</v>
      </c>
    </row>
    <row r="6" spans="1:16" x14ac:dyDescent="0.2">
      <c r="A6" s="71" t="s">
        <v>138</v>
      </c>
      <c r="I6" s="193"/>
      <c r="J6" s="193"/>
    </row>
    <row r="7" spans="1:16"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row>
    <row r="8" spans="1:16"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row>
    <row r="9" spans="1:16" x14ac:dyDescent="0.2">
      <c r="A9" s="71" t="s">
        <v>140</v>
      </c>
      <c r="B9" s="98"/>
      <c r="C9" s="98"/>
      <c r="D9" s="98"/>
      <c r="E9" s="98"/>
      <c r="F9" s="98"/>
      <c r="G9" s="98"/>
      <c r="H9" s="98"/>
      <c r="I9" s="198"/>
      <c r="J9" s="198"/>
      <c r="K9" s="198"/>
      <c r="L9" s="198"/>
      <c r="M9" s="198"/>
      <c r="N9" s="198"/>
      <c r="O9" s="198"/>
      <c r="P9" s="198"/>
    </row>
    <row r="10" spans="1:16"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row>
    <row r="11" spans="1:16"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row>
    <row r="12" spans="1:16" x14ac:dyDescent="0.2">
      <c r="A12" s="71" t="s">
        <v>139</v>
      </c>
      <c r="B12" s="98"/>
      <c r="C12" s="98"/>
      <c r="D12" s="98"/>
      <c r="E12" s="98"/>
      <c r="F12" s="98"/>
      <c r="G12" s="98"/>
      <c r="H12" s="98"/>
      <c r="I12" s="198"/>
      <c r="J12" s="198"/>
      <c r="K12" s="198"/>
      <c r="L12" s="198"/>
      <c r="M12" s="198"/>
      <c r="N12" s="198"/>
      <c r="O12" s="198"/>
      <c r="P12" s="198"/>
    </row>
    <row r="13" spans="1:16"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row>
    <row r="14" spans="1:16"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row>
    <row r="15" spans="1:16" x14ac:dyDescent="0.2">
      <c r="A15" s="71" t="s">
        <v>141</v>
      </c>
      <c r="B15" s="98"/>
      <c r="C15" s="98"/>
      <c r="D15" s="98"/>
      <c r="E15" s="98"/>
      <c r="F15" s="98"/>
      <c r="G15" s="98"/>
      <c r="H15" s="98"/>
      <c r="I15" s="198"/>
      <c r="J15" s="198"/>
      <c r="K15" s="198"/>
      <c r="L15" s="198"/>
      <c r="M15" s="198"/>
      <c r="N15" s="198"/>
      <c r="O15" s="198"/>
      <c r="P15" s="198"/>
    </row>
    <row r="16" spans="1:16"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row>
    <row r="17" spans="1:16"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row>
    <row r="18" spans="1:16" x14ac:dyDescent="0.2">
      <c r="A18" s="71" t="s">
        <v>122</v>
      </c>
      <c r="B18" s="98"/>
      <c r="C18" s="98"/>
      <c r="D18" s="98"/>
      <c r="E18" s="98"/>
      <c r="F18" s="98"/>
      <c r="G18" s="98"/>
      <c r="H18" s="98"/>
      <c r="I18" s="198"/>
      <c r="J18" s="198"/>
      <c r="K18" s="198"/>
      <c r="L18" s="198"/>
      <c r="M18" s="198"/>
      <c r="N18" s="198"/>
      <c r="O18" s="198"/>
      <c r="P18" s="198"/>
    </row>
    <row r="19" spans="1:16"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row>
    <row r="20" spans="1:16"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row>
    <row r="21" spans="1:16" x14ac:dyDescent="0.2">
      <c r="A21" s="71" t="s">
        <v>123</v>
      </c>
      <c r="B21" s="98"/>
      <c r="C21" s="98"/>
      <c r="D21" s="98"/>
      <c r="E21" s="98"/>
      <c r="F21" s="98"/>
      <c r="G21" s="98"/>
      <c r="H21" s="98"/>
      <c r="I21" s="198"/>
      <c r="J21" s="198"/>
      <c r="K21" s="198"/>
      <c r="L21" s="198"/>
      <c r="M21" s="198"/>
      <c r="N21" s="198"/>
      <c r="O21" s="198"/>
      <c r="P21" s="198"/>
    </row>
    <row r="22" spans="1:16"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row>
    <row r="23" spans="1:16" x14ac:dyDescent="0.2">
      <c r="A23" s="71" t="s">
        <v>124</v>
      </c>
      <c r="B23" s="98"/>
      <c r="C23" s="98"/>
      <c r="D23" s="98"/>
      <c r="E23" s="98"/>
      <c r="F23" s="98"/>
      <c r="G23" s="98"/>
      <c r="H23" s="98"/>
      <c r="I23" s="198"/>
      <c r="J23" s="198"/>
      <c r="K23" s="198"/>
      <c r="L23" s="198"/>
      <c r="M23" s="198"/>
      <c r="N23" s="198"/>
      <c r="O23" s="198"/>
      <c r="P23" s="198"/>
    </row>
    <row r="24" spans="1:16"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row>
    <row r="25" spans="1:16" ht="103.5" customHeight="1" x14ac:dyDescent="0.2">
      <c r="A25" s="392" t="s">
        <v>228</v>
      </c>
      <c r="B25" s="392"/>
      <c r="C25" s="392"/>
      <c r="D25" s="392"/>
      <c r="E25" s="392"/>
      <c r="F25" s="392"/>
      <c r="G25" s="392"/>
      <c r="H25" s="392"/>
      <c r="I25" s="107"/>
      <c r="J25" s="107"/>
      <c r="K25" s="107"/>
      <c r="L25" s="107"/>
      <c r="M25" s="107"/>
    </row>
    <row r="26" spans="1:16" ht="44.25" customHeight="1" x14ac:dyDescent="0.2">
      <c r="A26" s="168"/>
      <c r="B26" s="168"/>
      <c r="C26" s="168"/>
      <c r="D26" s="168"/>
      <c r="E26" s="168"/>
      <c r="F26" s="168"/>
      <c r="G26" s="168"/>
      <c r="H26" s="168"/>
      <c r="I26" s="107"/>
      <c r="J26" s="107"/>
      <c r="K26" s="107"/>
      <c r="L26" s="107"/>
      <c r="M26" s="107"/>
    </row>
    <row r="27" spans="1:16" x14ac:dyDescent="0.2">
      <c r="A27" s="105" t="s">
        <v>133</v>
      </c>
    </row>
    <row r="28" spans="1:16" x14ac:dyDescent="0.2">
      <c r="A28" s="106" t="s">
        <v>153</v>
      </c>
    </row>
    <row r="29" spans="1:16" x14ac:dyDescent="0.2">
      <c r="A29" s="106" t="s">
        <v>154</v>
      </c>
    </row>
    <row r="30" spans="1:16" x14ac:dyDescent="0.2">
      <c r="A30" s="120"/>
    </row>
    <row r="31" spans="1:16" x14ac:dyDescent="0.2">
      <c r="A31" s="109" t="s">
        <v>130</v>
      </c>
    </row>
    <row r="32" spans="1:16" x14ac:dyDescent="0.2">
      <c r="A32" s="172" t="s">
        <v>231</v>
      </c>
    </row>
    <row r="33" spans="1:1" ht="24" x14ac:dyDescent="0.2">
      <c r="A33" s="172" t="s">
        <v>232</v>
      </c>
    </row>
    <row r="34" spans="1:1" ht="24" x14ac:dyDescent="0.2">
      <c r="A34" s="172" t="s">
        <v>233</v>
      </c>
    </row>
    <row r="35" spans="1:1" ht="24" x14ac:dyDescent="0.2">
      <c r="A35" s="172" t="s">
        <v>234</v>
      </c>
    </row>
    <row r="36" spans="1:1" ht="197.25" customHeight="1" x14ac:dyDescent="0.2">
      <c r="A36" s="173" t="s">
        <v>235</v>
      </c>
    </row>
    <row r="37" spans="1:1" ht="24" x14ac:dyDescent="0.2">
      <c r="A37" s="170" t="s">
        <v>229</v>
      </c>
    </row>
    <row r="38" spans="1:1" x14ac:dyDescent="0.2">
      <c r="A38" s="169"/>
    </row>
    <row r="39" spans="1:1" ht="38.25" x14ac:dyDescent="0.2">
      <c r="A39" s="171" t="s">
        <v>230</v>
      </c>
    </row>
    <row r="40" spans="1:1" ht="42" x14ac:dyDescent="0.2">
      <c r="A40" s="141" t="s">
        <v>167</v>
      </c>
    </row>
    <row r="41" spans="1:1" ht="42" x14ac:dyDescent="0.2">
      <c r="A41" s="141" t="s">
        <v>168</v>
      </c>
    </row>
    <row r="42" spans="1:1" ht="73.5" x14ac:dyDescent="0.2">
      <c r="A42" s="141" t="s">
        <v>169</v>
      </c>
    </row>
    <row r="43" spans="1:1" ht="52.5" x14ac:dyDescent="0.2">
      <c r="A43" s="141" t="s">
        <v>170</v>
      </c>
    </row>
    <row r="44" spans="1:1" ht="52.5" x14ac:dyDescent="0.2">
      <c r="A44" s="141" t="s">
        <v>171</v>
      </c>
    </row>
    <row r="45" spans="1:1" ht="42" x14ac:dyDescent="0.2">
      <c r="A45" s="141" t="s">
        <v>172</v>
      </c>
    </row>
    <row r="46" spans="1:1" ht="52.5" x14ac:dyDescent="0.2">
      <c r="A46" s="141" t="s">
        <v>173</v>
      </c>
    </row>
    <row r="47" spans="1:1" ht="42" x14ac:dyDescent="0.2">
      <c r="A47" s="141" t="s">
        <v>174</v>
      </c>
    </row>
    <row r="48" spans="1:1" ht="42" x14ac:dyDescent="0.2">
      <c r="A48" s="141" t="s">
        <v>175</v>
      </c>
    </row>
    <row r="49" spans="1:1" ht="42" x14ac:dyDescent="0.2">
      <c r="A49" s="141" t="s">
        <v>176</v>
      </c>
    </row>
    <row r="50" spans="1:1" ht="49.5" customHeight="1" x14ac:dyDescent="0.2">
      <c r="A50" s="129"/>
    </row>
    <row r="51" spans="1:1" ht="42" x14ac:dyDescent="0.2">
      <c r="A51" s="139" t="s">
        <v>163</v>
      </c>
    </row>
    <row r="52" spans="1:1" ht="21" x14ac:dyDescent="0.2">
      <c r="A52" s="111" t="s">
        <v>159</v>
      </c>
    </row>
    <row r="53" spans="1:1" ht="53.25" x14ac:dyDescent="0.2">
      <c r="A53" s="132" t="s">
        <v>160</v>
      </c>
    </row>
    <row r="54" spans="1:1" ht="31.5" x14ac:dyDescent="0.2">
      <c r="A54" s="111" t="s">
        <v>161</v>
      </c>
    </row>
    <row r="55" spans="1:1" x14ac:dyDescent="0.2">
      <c r="A55" s="113"/>
    </row>
    <row r="56" spans="1:1" x14ac:dyDescent="0.2">
      <c r="A56" s="114" t="s">
        <v>131</v>
      </c>
    </row>
    <row r="57" spans="1:1" ht="24" x14ac:dyDescent="0.2">
      <c r="A57" s="115" t="s">
        <v>150</v>
      </c>
    </row>
    <row r="58" spans="1:1" ht="24" x14ac:dyDescent="0.2">
      <c r="A58" s="115" t="s">
        <v>151</v>
      </c>
    </row>
    <row r="59" spans="1:1" x14ac:dyDescent="0.2">
      <c r="A59" s="112"/>
    </row>
    <row r="60" spans="1:1" x14ac:dyDescent="0.2">
      <c r="A60" s="113"/>
    </row>
    <row r="61" spans="1:1" x14ac:dyDescent="0.2">
      <c r="A61" s="114" t="s">
        <v>131</v>
      </c>
    </row>
    <row r="62" spans="1:1" ht="24" x14ac:dyDescent="0.2">
      <c r="A62" s="115" t="s">
        <v>150</v>
      </c>
    </row>
    <row r="63" spans="1:1" ht="24" x14ac:dyDescent="0.2">
      <c r="A63" s="115" t="s">
        <v>151</v>
      </c>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mergeCells count="1">
    <mergeCell ref="A25:H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8</v>
      </c>
      <c r="B2" s="12" t="s">
        <v>29</v>
      </c>
      <c r="C2" s="5"/>
      <c r="D2" s="5"/>
    </row>
    <row r="3" spans="1:4" x14ac:dyDescent="0.2">
      <c r="A3" s="7" t="s">
        <v>18</v>
      </c>
      <c r="B3" s="3"/>
      <c r="C3" s="4"/>
      <c r="D3" s="4"/>
    </row>
    <row r="4" spans="1:4" x14ac:dyDescent="0.2">
      <c r="A4" s="11" t="s">
        <v>28</v>
      </c>
      <c r="B4" s="3">
        <v>3500</v>
      </c>
      <c r="C4" s="4"/>
      <c r="D4" s="4"/>
    </row>
    <row r="5" spans="1:4" x14ac:dyDescent="0.2">
      <c r="A5" s="3" t="s">
        <v>26</v>
      </c>
      <c r="B5" s="13">
        <v>3500</v>
      </c>
      <c r="C5" s="4"/>
      <c r="D5" s="4"/>
    </row>
    <row r="6" spans="1:4" x14ac:dyDescent="0.2">
      <c r="A6" s="3" t="s">
        <v>30</v>
      </c>
      <c r="B6" s="13">
        <v>3500</v>
      </c>
      <c r="C6" s="4"/>
      <c r="D6" s="4"/>
    </row>
    <row r="7" spans="1:4" x14ac:dyDescent="0.2">
      <c r="C7" s="4"/>
      <c r="D7" s="4"/>
    </row>
    <row r="8" spans="1:4" x14ac:dyDescent="0.2">
      <c r="C8" s="4"/>
      <c r="D8" s="4"/>
    </row>
    <row r="9" spans="1:4" x14ac:dyDescent="0.2">
      <c r="A9" s="9" t="s">
        <v>17</v>
      </c>
      <c r="B9" s="2"/>
      <c r="C9" s="4"/>
      <c r="D9" s="4"/>
    </row>
    <row r="10" spans="1:4" x14ac:dyDescent="0.2">
      <c r="A10" s="3" t="s">
        <v>8</v>
      </c>
      <c r="B10" s="12" t="s">
        <v>29</v>
      </c>
      <c r="C10" s="4"/>
      <c r="D10" s="4"/>
    </row>
    <row r="11" spans="1:4" x14ac:dyDescent="0.2">
      <c r="A11" s="7" t="s">
        <v>19</v>
      </c>
      <c r="B11" s="3"/>
      <c r="C11" s="4"/>
      <c r="D11" s="4"/>
    </row>
    <row r="12" spans="1:4" x14ac:dyDescent="0.2">
      <c r="A12" s="11" t="s">
        <v>28</v>
      </c>
      <c r="B12" s="3">
        <v>3500</v>
      </c>
      <c r="C12" s="4"/>
      <c r="D12" s="4"/>
    </row>
    <row r="13" spans="1:4" x14ac:dyDescent="0.2">
      <c r="A13" s="3" t="s">
        <v>26</v>
      </c>
      <c r="B13" s="13">
        <v>3500</v>
      </c>
      <c r="C13" s="4"/>
      <c r="D13" s="4"/>
    </row>
    <row r="14" spans="1:4" x14ac:dyDescent="0.2">
      <c r="A14" s="3" t="s">
        <v>30</v>
      </c>
      <c r="B14" s="13">
        <v>3500</v>
      </c>
      <c r="C14" s="4"/>
      <c r="D14" s="4"/>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13"/>
  <sheetViews>
    <sheetView zoomScale="90" zoomScaleNormal="90" workbookViewId="0">
      <selection activeCell="B4" sqref="B4:D24"/>
    </sheetView>
  </sheetViews>
  <sheetFormatPr defaultColWidth="8.7109375" defaultRowHeight="12.75" x14ac:dyDescent="0.2"/>
  <cols>
    <col min="1" max="1" width="70" style="193" customWidth="1"/>
    <col min="2" max="16384" width="8.7109375" style="193"/>
  </cols>
  <sheetData>
    <row r="1" spans="1:4" x14ac:dyDescent="0.2">
      <c r="A1" s="97" t="s">
        <v>127</v>
      </c>
    </row>
    <row r="2" spans="1:4" x14ac:dyDescent="0.2">
      <c r="A2" s="210" t="s">
        <v>267</v>
      </c>
    </row>
    <row r="4" spans="1:4" x14ac:dyDescent="0.2">
      <c r="A4" s="95" t="s">
        <v>132</v>
      </c>
      <c r="B4" s="104" t="e">
        <f>'C завтраками| Bed and breakfast'!#REF!</f>
        <v>#REF!</v>
      </c>
      <c r="C4" s="104" t="e">
        <f>'C завтраками| Bed and breakfast'!#REF!</f>
        <v>#REF!</v>
      </c>
      <c r="D4" s="104" t="e">
        <f>'C завтраками| Bed and breakfast'!#REF!</f>
        <v>#REF!</v>
      </c>
    </row>
    <row r="5" spans="1:4" ht="33.75" customHeight="1" x14ac:dyDescent="0.2">
      <c r="A5" s="81" t="s">
        <v>129</v>
      </c>
      <c r="B5" s="104" t="e">
        <f>'C завтраками| Bed and breakfast'!#REF!</f>
        <v>#REF!</v>
      </c>
      <c r="C5" s="104" t="e">
        <f>'C завтраками| Bed and breakfast'!#REF!</f>
        <v>#REF!</v>
      </c>
      <c r="D5" s="104" t="e">
        <f>'C завтраками| Bed and breakfast'!#REF!</f>
        <v>#REF!</v>
      </c>
    </row>
    <row r="6" spans="1:4" x14ac:dyDescent="0.2">
      <c r="A6" s="71" t="s">
        <v>138</v>
      </c>
    </row>
    <row r="7" spans="1:4" x14ac:dyDescent="0.2">
      <c r="A7" s="96">
        <v>1</v>
      </c>
      <c r="B7" s="198" t="e">
        <f>'C завтраками| Bed and breakfast'!#REF!*0.9</f>
        <v>#REF!</v>
      </c>
      <c r="C7" s="198" t="e">
        <f>'C завтраками| Bed and breakfast'!#REF!*0.9</f>
        <v>#REF!</v>
      </c>
      <c r="D7" s="198" t="e">
        <f>'C завтраками| Bed and breakfast'!#REF!*0.9</f>
        <v>#REF!</v>
      </c>
    </row>
    <row r="8" spans="1:4" x14ac:dyDescent="0.2">
      <c r="A8" s="96">
        <v>2</v>
      </c>
      <c r="B8" s="198" t="e">
        <f>'C завтраками| Bed and breakfast'!#REF!*0.9</f>
        <v>#REF!</v>
      </c>
      <c r="C8" s="198" t="e">
        <f>'C завтраками| Bed and breakfast'!#REF!*0.9</f>
        <v>#REF!</v>
      </c>
      <c r="D8" s="198" t="e">
        <f>'C завтраками| Bed and breakfast'!#REF!*0.9</f>
        <v>#REF!</v>
      </c>
    </row>
    <row r="9" spans="1:4" x14ac:dyDescent="0.2">
      <c r="A9" s="71" t="s">
        <v>140</v>
      </c>
      <c r="B9" s="198"/>
      <c r="C9" s="198"/>
      <c r="D9" s="198"/>
    </row>
    <row r="10" spans="1:4" x14ac:dyDescent="0.2">
      <c r="A10" s="96">
        <v>1</v>
      </c>
      <c r="B10" s="198" t="e">
        <f>'C завтраками| Bed and breakfast'!#REF!*0.9</f>
        <v>#REF!</v>
      </c>
      <c r="C10" s="198" t="e">
        <f>'C завтраками| Bed and breakfast'!#REF!*0.9</f>
        <v>#REF!</v>
      </c>
      <c r="D10" s="198" t="e">
        <f>'C завтраками| Bed and breakfast'!#REF!*0.9</f>
        <v>#REF!</v>
      </c>
    </row>
    <row r="11" spans="1:4" x14ac:dyDescent="0.2">
      <c r="A11" s="96">
        <v>2</v>
      </c>
      <c r="B11" s="198" t="e">
        <f>'C завтраками| Bed and breakfast'!#REF!*0.9</f>
        <v>#REF!</v>
      </c>
      <c r="C11" s="198" t="e">
        <f>'C завтраками| Bed and breakfast'!#REF!*0.9</f>
        <v>#REF!</v>
      </c>
      <c r="D11" s="198" t="e">
        <f>'C завтраками| Bed and breakfast'!#REF!*0.9</f>
        <v>#REF!</v>
      </c>
    </row>
    <row r="12" spans="1:4" x14ac:dyDescent="0.2">
      <c r="A12" s="71" t="s">
        <v>139</v>
      </c>
      <c r="B12" s="198"/>
      <c r="C12" s="198"/>
      <c r="D12" s="198"/>
    </row>
    <row r="13" spans="1:4" x14ac:dyDescent="0.2">
      <c r="A13" s="96">
        <v>1</v>
      </c>
      <c r="B13" s="198" t="e">
        <f>'C завтраками| Bed and breakfast'!#REF!*0.9</f>
        <v>#REF!</v>
      </c>
      <c r="C13" s="198" t="e">
        <f>'C завтраками| Bed and breakfast'!#REF!*0.9</f>
        <v>#REF!</v>
      </c>
      <c r="D13" s="198" t="e">
        <f>'C завтраками| Bed and breakfast'!#REF!*0.9</f>
        <v>#REF!</v>
      </c>
    </row>
    <row r="14" spans="1:4" x14ac:dyDescent="0.2">
      <c r="A14" s="96">
        <v>2</v>
      </c>
      <c r="B14" s="198" t="e">
        <f>'C завтраками| Bed and breakfast'!#REF!*0.9</f>
        <v>#REF!</v>
      </c>
      <c r="C14" s="198" t="e">
        <f>'C завтраками| Bed and breakfast'!#REF!*0.9</f>
        <v>#REF!</v>
      </c>
      <c r="D14" s="198" t="e">
        <f>'C завтраками| Bed and breakfast'!#REF!*0.9</f>
        <v>#REF!</v>
      </c>
    </row>
    <row r="15" spans="1:4" x14ac:dyDescent="0.2">
      <c r="A15" s="71" t="s">
        <v>141</v>
      </c>
      <c r="B15" s="198"/>
      <c r="C15" s="198"/>
      <c r="D15" s="198"/>
    </row>
    <row r="16" spans="1:4" x14ac:dyDescent="0.2">
      <c r="A16" s="96">
        <v>1</v>
      </c>
      <c r="B16" s="198" t="e">
        <f>'C завтраками| Bed and breakfast'!#REF!*0.9</f>
        <v>#REF!</v>
      </c>
      <c r="C16" s="198" t="e">
        <f>'C завтраками| Bed and breakfast'!#REF!*0.9</f>
        <v>#REF!</v>
      </c>
      <c r="D16" s="198" t="e">
        <f>'C завтраками| Bed and breakfast'!#REF!*0.9</f>
        <v>#REF!</v>
      </c>
    </row>
    <row r="17" spans="1:4" x14ac:dyDescent="0.2">
      <c r="A17" s="96">
        <v>2</v>
      </c>
      <c r="B17" s="198" t="e">
        <f>'C завтраками| Bed and breakfast'!#REF!*0.9</f>
        <v>#REF!</v>
      </c>
      <c r="C17" s="198" t="e">
        <f>'C завтраками| Bed and breakfast'!#REF!*0.9</f>
        <v>#REF!</v>
      </c>
      <c r="D17" s="198" t="e">
        <f>'C завтраками| Bed and breakfast'!#REF!*0.9</f>
        <v>#REF!</v>
      </c>
    </row>
    <row r="18" spans="1:4" x14ac:dyDescent="0.2">
      <c r="A18" s="71" t="s">
        <v>122</v>
      </c>
      <c r="B18" s="198"/>
      <c r="C18" s="198"/>
      <c r="D18" s="198"/>
    </row>
    <row r="19" spans="1:4" x14ac:dyDescent="0.2">
      <c r="A19" s="96">
        <v>1</v>
      </c>
      <c r="B19" s="198" t="e">
        <f>'C завтраками| Bed and breakfast'!#REF!*0.9</f>
        <v>#REF!</v>
      </c>
      <c r="C19" s="198" t="e">
        <f>'C завтраками| Bed and breakfast'!#REF!*0.9</f>
        <v>#REF!</v>
      </c>
      <c r="D19" s="198" t="e">
        <f>'C завтраками| Bed and breakfast'!#REF!*0.9</f>
        <v>#REF!</v>
      </c>
    </row>
    <row r="20" spans="1:4" x14ac:dyDescent="0.2">
      <c r="A20" s="96">
        <v>2</v>
      </c>
      <c r="B20" s="198" t="e">
        <f>'C завтраками| Bed and breakfast'!#REF!*0.9</f>
        <v>#REF!</v>
      </c>
      <c r="C20" s="198" t="e">
        <f>'C завтраками| Bed and breakfast'!#REF!*0.9</f>
        <v>#REF!</v>
      </c>
      <c r="D20" s="198" t="e">
        <f>'C завтраками| Bed and breakfast'!#REF!*0.9</f>
        <v>#REF!</v>
      </c>
    </row>
    <row r="21" spans="1:4" x14ac:dyDescent="0.2">
      <c r="A21" s="71" t="s">
        <v>123</v>
      </c>
      <c r="B21" s="198"/>
      <c r="C21" s="198"/>
      <c r="D21" s="198"/>
    </row>
    <row r="22" spans="1:4" x14ac:dyDescent="0.2">
      <c r="A22" s="96" t="s">
        <v>115</v>
      </c>
      <c r="B22" s="198" t="e">
        <f>'C завтраками| Bed and breakfast'!#REF!*0.9</f>
        <v>#REF!</v>
      </c>
      <c r="C22" s="198" t="e">
        <f>'C завтраками| Bed and breakfast'!#REF!*0.9</f>
        <v>#REF!</v>
      </c>
      <c r="D22" s="198" t="e">
        <f>'C завтраками| Bed and breakfast'!#REF!*0.9</f>
        <v>#REF!</v>
      </c>
    </row>
    <row r="23" spans="1:4" x14ac:dyDescent="0.2">
      <c r="A23" s="71" t="s">
        <v>124</v>
      </c>
      <c r="B23" s="198"/>
      <c r="C23" s="198"/>
      <c r="D23" s="198"/>
    </row>
    <row r="24" spans="1:4" x14ac:dyDescent="0.2">
      <c r="A24" s="73" t="s">
        <v>115</v>
      </c>
      <c r="B24" s="198" t="e">
        <f>'C завтраками| Bed and breakfast'!#REF!*0.9</f>
        <v>#REF!</v>
      </c>
      <c r="C24" s="198" t="e">
        <f>'C завтраками| Bed and breakfast'!#REF!*0.9</f>
        <v>#REF!</v>
      </c>
      <c r="D24" s="198" t="e">
        <f>'C завтраками| Bed and breakfast'!#REF!*0.9</f>
        <v>#REF!</v>
      </c>
    </row>
    <row r="25" spans="1:4" ht="162.6" customHeight="1" x14ac:dyDescent="0.2">
      <c r="A25" s="206" t="s">
        <v>254</v>
      </c>
    </row>
    <row r="26" spans="1:4" ht="44.25" customHeight="1" x14ac:dyDescent="0.2">
      <c r="A26" s="200"/>
    </row>
    <row r="27" spans="1:4" ht="13.5" thickBot="1" x14ac:dyDescent="0.25">
      <c r="A27" s="207" t="s">
        <v>133</v>
      </c>
    </row>
    <row r="28" spans="1:4" ht="13.5" thickBot="1" x14ac:dyDescent="0.25">
      <c r="A28" s="208" t="s">
        <v>255</v>
      </c>
    </row>
    <row r="29" spans="1:4" x14ac:dyDescent="0.2">
      <c r="A29" s="209" t="s">
        <v>256</v>
      </c>
    </row>
    <row r="30" spans="1:4" x14ac:dyDescent="0.2">
      <c r="A30" s="120"/>
    </row>
    <row r="31" spans="1:4" x14ac:dyDescent="0.2">
      <c r="A31" s="171" t="s">
        <v>130</v>
      </c>
    </row>
    <row r="32" spans="1:4" x14ac:dyDescent="0.2">
      <c r="A32" s="189" t="s">
        <v>231</v>
      </c>
    </row>
    <row r="33" spans="1:1" ht="24" x14ac:dyDescent="0.2">
      <c r="A33" s="189" t="s">
        <v>232</v>
      </c>
    </row>
    <row r="34" spans="1:1" ht="24" x14ac:dyDescent="0.2">
      <c r="A34" s="189" t="s">
        <v>233</v>
      </c>
    </row>
    <row r="35" spans="1:1" ht="24" x14ac:dyDescent="0.2">
      <c r="A35" s="189" t="s">
        <v>234</v>
      </c>
    </row>
    <row r="36" spans="1:1" ht="197.25" customHeight="1" x14ac:dyDescent="0.2">
      <c r="A36" s="205" t="s">
        <v>235</v>
      </c>
    </row>
    <row r="37" spans="1:1" ht="24" x14ac:dyDescent="0.2">
      <c r="A37" s="190" t="s">
        <v>229</v>
      </c>
    </row>
    <row r="38" spans="1:1" x14ac:dyDescent="0.2">
      <c r="A38" s="169"/>
    </row>
    <row r="39" spans="1:1" ht="25.5" x14ac:dyDescent="0.2">
      <c r="A39" s="211" t="s">
        <v>268</v>
      </c>
    </row>
    <row r="40" spans="1:1" ht="63" x14ac:dyDescent="0.2">
      <c r="A40" s="141" t="s">
        <v>257</v>
      </c>
    </row>
    <row r="41" spans="1:1" ht="31.5" x14ac:dyDescent="0.2">
      <c r="A41" s="141" t="s">
        <v>258</v>
      </c>
    </row>
    <row r="42" spans="1:1" ht="52.5" x14ac:dyDescent="0.2">
      <c r="A42" s="141" t="s">
        <v>259</v>
      </c>
    </row>
    <row r="43" spans="1:1" ht="31.5" x14ac:dyDescent="0.2">
      <c r="A43" s="141" t="s">
        <v>260</v>
      </c>
    </row>
    <row r="44" spans="1:1" ht="73.5" x14ac:dyDescent="0.2">
      <c r="A44" s="141" t="s">
        <v>261</v>
      </c>
    </row>
    <row r="45" spans="1:1" ht="31.5" x14ac:dyDescent="0.2">
      <c r="A45" s="141" t="s">
        <v>262</v>
      </c>
    </row>
    <row r="46" spans="1:1" ht="31.5" x14ac:dyDescent="0.2">
      <c r="A46" s="141" t="s">
        <v>263</v>
      </c>
    </row>
    <row r="47" spans="1:1" ht="31.5" x14ac:dyDescent="0.2">
      <c r="A47" s="141" t="s">
        <v>264</v>
      </c>
    </row>
    <row r="48" spans="1:1" ht="42" x14ac:dyDescent="0.2">
      <c r="A48" s="141" t="s">
        <v>265</v>
      </c>
    </row>
    <row r="49" spans="1:1" ht="42" x14ac:dyDescent="0.2">
      <c r="A49" s="141" t="s">
        <v>266</v>
      </c>
    </row>
    <row r="50" spans="1:1" ht="49.5" customHeight="1" x14ac:dyDescent="0.2">
      <c r="A50" s="129"/>
    </row>
    <row r="51" spans="1:1" ht="42" x14ac:dyDescent="0.2">
      <c r="A51" s="139" t="s">
        <v>163</v>
      </c>
    </row>
    <row r="52" spans="1:1" ht="21" x14ac:dyDescent="0.2">
      <c r="A52" s="212" t="s">
        <v>159</v>
      </c>
    </row>
    <row r="53" spans="1:1" ht="53.25" x14ac:dyDescent="0.2">
      <c r="A53" s="132" t="s">
        <v>160</v>
      </c>
    </row>
    <row r="54" spans="1:1" ht="31.5" x14ac:dyDescent="0.2">
      <c r="A54" s="179" t="s">
        <v>161</v>
      </c>
    </row>
    <row r="55" spans="1:1" x14ac:dyDescent="0.2">
      <c r="A55" s="113"/>
    </row>
    <row r="56" spans="1:1" x14ac:dyDescent="0.2">
      <c r="A56" s="114" t="s">
        <v>131</v>
      </c>
    </row>
    <row r="57" spans="1:1" ht="24" x14ac:dyDescent="0.2">
      <c r="A57" s="115" t="s">
        <v>150</v>
      </c>
    </row>
    <row r="58" spans="1:1" ht="24" x14ac:dyDescent="0.2">
      <c r="A58" s="115" t="s">
        <v>151</v>
      </c>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17"/>
  <sheetViews>
    <sheetView zoomScale="90" zoomScaleNormal="90" workbookViewId="0">
      <selection activeCell="B1" sqref="B1:B1048576"/>
    </sheetView>
  </sheetViews>
  <sheetFormatPr defaultColWidth="8.7109375" defaultRowHeight="12.75" x14ac:dyDescent="0.2"/>
  <cols>
    <col min="1" max="1" width="70" style="193" customWidth="1"/>
    <col min="2" max="16384" width="8.7109375" style="193"/>
  </cols>
  <sheetData>
    <row r="1" spans="1:12" x14ac:dyDescent="0.2">
      <c r="A1" s="97" t="s">
        <v>127</v>
      </c>
    </row>
    <row r="2" spans="1:12" x14ac:dyDescent="0.2">
      <c r="A2" s="167" t="s">
        <v>227</v>
      </c>
    </row>
    <row r="4" spans="1:12" x14ac:dyDescent="0.2">
      <c r="A4" s="95" t="s">
        <v>132</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row>
    <row r="5" spans="1:12" ht="33.75" customHeight="1" x14ac:dyDescent="0.2">
      <c r="A5" s="81" t="s">
        <v>129</v>
      </c>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row>
    <row r="6" spans="1:12" x14ac:dyDescent="0.2">
      <c r="A6" s="71" t="s">
        <v>138</v>
      </c>
      <c r="B6" s="243"/>
      <c r="C6" s="243"/>
      <c r="D6" s="243"/>
      <c r="E6" s="243"/>
      <c r="F6" s="243"/>
      <c r="G6" s="243"/>
      <c r="H6" s="243"/>
      <c r="I6" s="243"/>
      <c r="J6" s="243"/>
      <c r="K6" s="243"/>
      <c r="L6" s="243"/>
    </row>
    <row r="7" spans="1:12" x14ac:dyDescent="0.2">
      <c r="A7" s="96">
        <v>1</v>
      </c>
      <c r="B7" s="198" t="e">
        <f>'C завтраками| Bed and breakfast'!#REF!*0.9</f>
        <v>#REF!</v>
      </c>
      <c r="C7" s="198" t="e">
        <f>'C завтраками| Bed and breakfast'!#REF!*0.9</f>
        <v>#REF!</v>
      </c>
      <c r="D7" s="198" t="e">
        <f>'C завтраками| Bed and breakfast'!#REF!*0.9</f>
        <v>#REF!</v>
      </c>
      <c r="E7" s="198" t="e">
        <f>'C завтраками| Bed and breakfast'!#REF!*0.9</f>
        <v>#REF!</v>
      </c>
      <c r="F7" s="198" t="e">
        <f>'C завтраками| Bed and breakfast'!#REF!*0.9</f>
        <v>#REF!</v>
      </c>
      <c r="G7" s="198" t="e">
        <f>'C завтраками| Bed and breakfast'!#REF!*0.9</f>
        <v>#REF!</v>
      </c>
      <c r="H7" s="1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row>
    <row r="8" spans="1:12" x14ac:dyDescent="0.2">
      <c r="A8" s="96">
        <v>2</v>
      </c>
      <c r="B8" s="198" t="e">
        <f>'C завтраками| Bed and breakfast'!#REF!*0.9</f>
        <v>#REF!</v>
      </c>
      <c r="C8" s="198" t="e">
        <f>'C завтраками| Bed and breakfast'!#REF!*0.9</f>
        <v>#REF!</v>
      </c>
      <c r="D8" s="198" t="e">
        <f>'C завтраками| Bed and breakfast'!#REF!*0.9</f>
        <v>#REF!</v>
      </c>
      <c r="E8" s="198" t="e">
        <f>'C завтраками| Bed and breakfast'!#REF!*0.9</f>
        <v>#REF!</v>
      </c>
      <c r="F8" s="198" t="e">
        <f>'C завтраками| Bed and breakfast'!#REF!*0.9</f>
        <v>#REF!</v>
      </c>
      <c r="G8" s="198" t="e">
        <f>'C завтраками| Bed and breakfast'!#REF!*0.9</f>
        <v>#REF!</v>
      </c>
      <c r="H8" s="1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row>
    <row r="9" spans="1:12" x14ac:dyDescent="0.2">
      <c r="A9" s="71" t="s">
        <v>140</v>
      </c>
      <c r="B9" s="198"/>
      <c r="C9" s="198"/>
      <c r="D9" s="198"/>
      <c r="E9" s="198"/>
      <c r="F9" s="198"/>
      <c r="G9" s="198"/>
      <c r="H9" s="198"/>
      <c r="I9" s="198"/>
      <c r="J9" s="198"/>
      <c r="K9" s="198"/>
      <c r="L9" s="198"/>
    </row>
    <row r="10" spans="1:12" x14ac:dyDescent="0.2">
      <c r="A10" s="96">
        <v>1</v>
      </c>
      <c r="B10" s="198" t="e">
        <f>'C завтраками| Bed and breakfast'!#REF!*0.9</f>
        <v>#REF!</v>
      </c>
      <c r="C10" s="198" t="e">
        <f>'C завтраками| Bed and breakfast'!#REF!*0.9</f>
        <v>#REF!</v>
      </c>
      <c r="D10" s="198" t="e">
        <f>'C завтраками| Bed and breakfast'!#REF!*0.9</f>
        <v>#REF!</v>
      </c>
      <c r="E10" s="198" t="e">
        <f>'C завтраками| Bed and breakfast'!#REF!*0.9</f>
        <v>#REF!</v>
      </c>
      <c r="F10" s="198" t="e">
        <f>'C завтраками| Bed and breakfast'!#REF!*0.9</f>
        <v>#REF!</v>
      </c>
      <c r="G10" s="198" t="e">
        <f>'C завтраками| Bed and breakfast'!#REF!*0.9</f>
        <v>#REF!</v>
      </c>
      <c r="H10" s="1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row>
    <row r="11" spans="1:12" x14ac:dyDescent="0.2">
      <c r="A11" s="96">
        <v>2</v>
      </c>
      <c r="B11" s="198" t="e">
        <f>'C завтраками| Bed and breakfast'!#REF!*0.9</f>
        <v>#REF!</v>
      </c>
      <c r="C11" s="198" t="e">
        <f>'C завтраками| Bed and breakfast'!#REF!*0.9</f>
        <v>#REF!</v>
      </c>
      <c r="D11" s="198" t="e">
        <f>'C завтраками| Bed and breakfast'!#REF!*0.9</f>
        <v>#REF!</v>
      </c>
      <c r="E11" s="198" t="e">
        <f>'C завтраками| Bed and breakfast'!#REF!*0.9</f>
        <v>#REF!</v>
      </c>
      <c r="F11" s="198" t="e">
        <f>'C завтраками| Bed and breakfast'!#REF!*0.9</f>
        <v>#REF!</v>
      </c>
      <c r="G11" s="198" t="e">
        <f>'C завтраками| Bed and breakfast'!#REF!*0.9</f>
        <v>#REF!</v>
      </c>
      <c r="H11" s="1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row>
    <row r="12" spans="1:12" x14ac:dyDescent="0.2">
      <c r="A12" s="71" t="s">
        <v>139</v>
      </c>
      <c r="B12" s="198"/>
      <c r="C12" s="198"/>
      <c r="D12" s="198"/>
      <c r="E12" s="198"/>
      <c r="F12" s="198"/>
      <c r="G12" s="198"/>
      <c r="H12" s="198"/>
      <c r="I12" s="198"/>
      <c r="J12" s="198"/>
      <c r="K12" s="198"/>
      <c r="L12" s="198"/>
    </row>
    <row r="13" spans="1:12" x14ac:dyDescent="0.2">
      <c r="A13" s="96">
        <v>1</v>
      </c>
      <c r="B13" s="198" t="e">
        <f>'C завтраками| Bed and breakfast'!#REF!*0.9</f>
        <v>#REF!</v>
      </c>
      <c r="C13" s="198" t="e">
        <f>'C завтраками| Bed and breakfast'!#REF!*0.9</f>
        <v>#REF!</v>
      </c>
      <c r="D13" s="198" t="e">
        <f>'C завтраками| Bed and breakfast'!#REF!*0.9</f>
        <v>#REF!</v>
      </c>
      <c r="E13" s="198" t="e">
        <f>'C завтраками| Bed and breakfast'!#REF!*0.9</f>
        <v>#REF!</v>
      </c>
      <c r="F13" s="198" t="e">
        <f>'C завтраками| Bed and breakfast'!#REF!*0.9</f>
        <v>#REF!</v>
      </c>
      <c r="G13" s="198" t="e">
        <f>'C завтраками| Bed and breakfast'!#REF!*0.9</f>
        <v>#REF!</v>
      </c>
      <c r="H13" s="1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row>
    <row r="14" spans="1:12" x14ac:dyDescent="0.2">
      <c r="A14" s="96">
        <v>2</v>
      </c>
      <c r="B14" s="198" t="e">
        <f>'C завтраками| Bed and breakfast'!#REF!*0.9</f>
        <v>#REF!</v>
      </c>
      <c r="C14" s="198" t="e">
        <f>'C завтраками| Bed and breakfast'!#REF!*0.9</f>
        <v>#REF!</v>
      </c>
      <c r="D14" s="198" t="e">
        <f>'C завтраками| Bed and breakfast'!#REF!*0.9</f>
        <v>#REF!</v>
      </c>
      <c r="E14" s="198" t="e">
        <f>'C завтраками| Bed and breakfast'!#REF!*0.9</f>
        <v>#REF!</v>
      </c>
      <c r="F14" s="198" t="e">
        <f>'C завтраками| Bed and breakfast'!#REF!*0.9</f>
        <v>#REF!</v>
      </c>
      <c r="G14" s="198" t="e">
        <f>'C завтраками| Bed and breakfast'!#REF!*0.9</f>
        <v>#REF!</v>
      </c>
      <c r="H14" s="1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row>
    <row r="15" spans="1:12" x14ac:dyDescent="0.2">
      <c r="A15" s="71" t="s">
        <v>141</v>
      </c>
      <c r="B15" s="198"/>
      <c r="C15" s="198"/>
      <c r="D15" s="198"/>
      <c r="E15" s="198"/>
      <c r="F15" s="198"/>
      <c r="G15" s="198"/>
      <c r="H15" s="198"/>
      <c r="I15" s="198"/>
      <c r="J15" s="198"/>
      <c r="K15" s="198"/>
      <c r="L15" s="198"/>
    </row>
    <row r="16" spans="1:12" x14ac:dyDescent="0.2">
      <c r="A16" s="96">
        <v>1</v>
      </c>
      <c r="B16" s="198" t="e">
        <f>'C завтраками| Bed and breakfast'!#REF!*0.9</f>
        <v>#REF!</v>
      </c>
      <c r="C16" s="198" t="e">
        <f>'C завтраками| Bed and breakfast'!#REF!*0.9</f>
        <v>#REF!</v>
      </c>
      <c r="D16" s="198" t="e">
        <f>'C завтраками| Bed and breakfast'!#REF!*0.9</f>
        <v>#REF!</v>
      </c>
      <c r="E16" s="198" t="e">
        <f>'C завтраками| Bed and breakfast'!#REF!*0.9</f>
        <v>#REF!</v>
      </c>
      <c r="F16" s="198" t="e">
        <f>'C завтраками| Bed and breakfast'!#REF!*0.9</f>
        <v>#REF!</v>
      </c>
      <c r="G16" s="198" t="e">
        <f>'C завтраками| Bed and breakfast'!#REF!*0.9</f>
        <v>#REF!</v>
      </c>
      <c r="H16" s="1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row>
    <row r="17" spans="1:12" x14ac:dyDescent="0.2">
      <c r="A17" s="96">
        <v>2</v>
      </c>
      <c r="B17" s="198" t="e">
        <f>'C завтраками| Bed and breakfast'!#REF!*0.9</f>
        <v>#REF!</v>
      </c>
      <c r="C17" s="198" t="e">
        <f>'C завтраками| Bed and breakfast'!#REF!*0.9</f>
        <v>#REF!</v>
      </c>
      <c r="D17" s="198" t="e">
        <f>'C завтраками| Bed and breakfast'!#REF!*0.9</f>
        <v>#REF!</v>
      </c>
      <c r="E17" s="198" t="e">
        <f>'C завтраками| Bed and breakfast'!#REF!*0.9</f>
        <v>#REF!</v>
      </c>
      <c r="F17" s="198" t="e">
        <f>'C завтраками| Bed and breakfast'!#REF!*0.9</f>
        <v>#REF!</v>
      </c>
      <c r="G17" s="198" t="e">
        <f>'C завтраками| Bed and breakfast'!#REF!*0.9</f>
        <v>#REF!</v>
      </c>
      <c r="H17" s="1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row>
    <row r="18" spans="1:12" x14ac:dyDescent="0.2">
      <c r="A18" s="71" t="s">
        <v>122</v>
      </c>
      <c r="B18" s="198"/>
      <c r="C18" s="198"/>
      <c r="D18" s="198"/>
      <c r="E18" s="198"/>
      <c r="F18" s="198"/>
      <c r="G18" s="198"/>
      <c r="H18" s="198"/>
      <c r="I18" s="198"/>
      <c r="J18" s="198"/>
      <c r="K18" s="198"/>
      <c r="L18" s="198"/>
    </row>
    <row r="19" spans="1:12" x14ac:dyDescent="0.2">
      <c r="A19" s="96">
        <v>1</v>
      </c>
      <c r="B19" s="198" t="e">
        <f>'C завтраками| Bed and breakfast'!#REF!*0.9</f>
        <v>#REF!</v>
      </c>
      <c r="C19" s="198" t="e">
        <f>'C завтраками| Bed and breakfast'!#REF!*0.9</f>
        <v>#REF!</v>
      </c>
      <c r="D19" s="198" t="e">
        <f>'C завтраками| Bed and breakfast'!#REF!*0.9</f>
        <v>#REF!</v>
      </c>
      <c r="E19" s="198" t="e">
        <f>'C завтраками| Bed and breakfast'!#REF!*0.9</f>
        <v>#REF!</v>
      </c>
      <c r="F19" s="198" t="e">
        <f>'C завтраками| Bed and breakfast'!#REF!*0.9</f>
        <v>#REF!</v>
      </c>
      <c r="G19" s="198" t="e">
        <f>'C завтраками| Bed and breakfast'!#REF!*0.9</f>
        <v>#REF!</v>
      </c>
      <c r="H19" s="1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row>
    <row r="20" spans="1:12" x14ac:dyDescent="0.2">
      <c r="A20" s="96">
        <v>2</v>
      </c>
      <c r="B20" s="198" t="e">
        <f>'C завтраками| Bed and breakfast'!#REF!*0.9</f>
        <v>#REF!</v>
      </c>
      <c r="C20" s="198" t="e">
        <f>'C завтраками| Bed and breakfast'!#REF!*0.9</f>
        <v>#REF!</v>
      </c>
      <c r="D20" s="198" t="e">
        <f>'C завтраками| Bed and breakfast'!#REF!*0.9</f>
        <v>#REF!</v>
      </c>
      <c r="E20" s="198" t="e">
        <f>'C завтраками| Bed and breakfast'!#REF!*0.9</f>
        <v>#REF!</v>
      </c>
      <c r="F20" s="198" t="e">
        <f>'C завтраками| Bed and breakfast'!#REF!*0.9</f>
        <v>#REF!</v>
      </c>
      <c r="G20" s="198" t="e">
        <f>'C завтраками| Bed and breakfast'!#REF!*0.9</f>
        <v>#REF!</v>
      </c>
      <c r="H20" s="1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row>
    <row r="21" spans="1:12" x14ac:dyDescent="0.2">
      <c r="A21" s="71" t="s">
        <v>123</v>
      </c>
      <c r="B21" s="198"/>
      <c r="C21" s="198"/>
      <c r="D21" s="198"/>
      <c r="E21" s="198"/>
      <c r="F21" s="198"/>
      <c r="G21" s="198"/>
      <c r="H21" s="198"/>
      <c r="I21" s="198"/>
      <c r="J21" s="198"/>
      <c r="K21" s="198"/>
      <c r="L21" s="198"/>
    </row>
    <row r="22" spans="1:12" x14ac:dyDescent="0.2">
      <c r="A22" s="96" t="s">
        <v>115</v>
      </c>
      <c r="B22" s="198" t="e">
        <f>'C завтраками| Bed and breakfast'!#REF!*0.9</f>
        <v>#REF!</v>
      </c>
      <c r="C22" s="198" t="e">
        <f>'C завтраками| Bed and breakfast'!#REF!*0.9</f>
        <v>#REF!</v>
      </c>
      <c r="D22" s="198" t="e">
        <f>'C завтраками| Bed and breakfast'!#REF!*0.9</f>
        <v>#REF!</v>
      </c>
      <c r="E22" s="198" t="e">
        <f>'C завтраками| Bed and breakfast'!#REF!*0.9</f>
        <v>#REF!</v>
      </c>
      <c r="F22" s="198" t="e">
        <f>'C завтраками| Bed and breakfast'!#REF!*0.9</f>
        <v>#REF!</v>
      </c>
      <c r="G22" s="198" t="e">
        <f>'C завтраками| Bed and breakfast'!#REF!*0.9</f>
        <v>#REF!</v>
      </c>
      <c r="H22" s="1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row>
    <row r="23" spans="1:12" x14ac:dyDescent="0.2">
      <c r="A23" s="71" t="s">
        <v>124</v>
      </c>
      <c r="B23" s="198"/>
      <c r="C23" s="198"/>
      <c r="D23" s="198"/>
      <c r="E23" s="198"/>
      <c r="F23" s="198"/>
      <c r="G23" s="198"/>
      <c r="H23" s="198"/>
      <c r="I23" s="198"/>
      <c r="J23" s="198"/>
      <c r="K23" s="198"/>
      <c r="L23" s="198"/>
    </row>
    <row r="24" spans="1:12" x14ac:dyDescent="0.2">
      <c r="A24" s="73" t="s">
        <v>115</v>
      </c>
      <c r="B24" s="198" t="e">
        <f>'C завтраками| Bed and breakfast'!#REF!*0.9</f>
        <v>#REF!</v>
      </c>
      <c r="C24" s="198" t="e">
        <f>'C завтраками| Bed and breakfast'!#REF!*0.9</f>
        <v>#REF!</v>
      </c>
      <c r="D24" s="198" t="e">
        <f>'C завтраками| Bed and breakfast'!#REF!*0.9</f>
        <v>#REF!</v>
      </c>
      <c r="E24" s="198" t="e">
        <f>'C завтраками| Bed and breakfast'!#REF!*0.9</f>
        <v>#REF!</v>
      </c>
      <c r="F24" s="198" t="e">
        <f>'C завтраками| Bed and breakfast'!#REF!*0.9</f>
        <v>#REF!</v>
      </c>
      <c r="G24" s="198" t="e">
        <f>'C завтраками| Bed and breakfast'!#REF!*0.9</f>
        <v>#REF!</v>
      </c>
      <c r="H24" s="1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row>
    <row r="25" spans="1:12" x14ac:dyDescent="0.2">
      <c r="A25" s="74" t="s">
        <v>125</v>
      </c>
      <c r="B25" s="198"/>
      <c r="C25" s="198"/>
      <c r="D25" s="198"/>
      <c r="E25" s="198"/>
      <c r="F25" s="198"/>
      <c r="G25" s="198"/>
      <c r="H25" s="198"/>
      <c r="I25" s="198"/>
      <c r="J25" s="198"/>
      <c r="K25" s="198"/>
      <c r="L25" s="198"/>
    </row>
    <row r="26" spans="1:12" x14ac:dyDescent="0.2">
      <c r="A26" s="73" t="s">
        <v>115</v>
      </c>
      <c r="B26" s="198" t="e">
        <f>'C завтраками| Bed and breakfast'!#REF!*0.9</f>
        <v>#REF!</v>
      </c>
      <c r="C26" s="198" t="e">
        <f>'C завтраками| Bed and breakfast'!#REF!*0.9</f>
        <v>#REF!</v>
      </c>
      <c r="D26" s="198" t="e">
        <f>'C завтраками| Bed and breakfast'!#REF!*0.9</f>
        <v>#REF!</v>
      </c>
      <c r="E26" s="198" t="e">
        <f>'C завтраками| Bed and breakfast'!#REF!*0.9</f>
        <v>#REF!</v>
      </c>
      <c r="F26" s="198" t="e">
        <f>'C завтраками| Bed and breakfast'!#REF!*0.9</f>
        <v>#REF!</v>
      </c>
      <c r="G26" s="198" t="e">
        <f>'C завтраками| Bed and breakfast'!#REF!*0.9</f>
        <v>#REF!</v>
      </c>
      <c r="H26" s="198" t="e">
        <f>'C завтраками| Bed and breakfast'!#REF!*0.9</f>
        <v>#REF!</v>
      </c>
      <c r="I26" s="198" t="e">
        <f>'C завтраками| Bed and breakfast'!#REF!*0.9</f>
        <v>#REF!</v>
      </c>
      <c r="J26" s="198" t="e">
        <f>'C завтраками| Bed and breakfast'!#REF!*0.9</f>
        <v>#REF!</v>
      </c>
      <c r="K26" s="198" t="e">
        <f>'C завтраками| Bed and breakfast'!#REF!*0.9</f>
        <v>#REF!</v>
      </c>
      <c r="L26" s="198" t="e">
        <f>'C завтраками| Bed and breakfast'!#REF!*0.9</f>
        <v>#REF!</v>
      </c>
    </row>
    <row r="27" spans="1:12" x14ac:dyDescent="0.2">
      <c r="A27" s="71" t="s">
        <v>126</v>
      </c>
      <c r="B27" s="198"/>
      <c r="C27" s="198"/>
      <c r="D27" s="198"/>
      <c r="E27" s="198"/>
      <c r="F27" s="198"/>
      <c r="G27" s="198"/>
      <c r="H27" s="198"/>
      <c r="I27" s="198"/>
      <c r="J27" s="198"/>
      <c r="K27" s="198"/>
      <c r="L27" s="198"/>
    </row>
    <row r="28" spans="1:12" x14ac:dyDescent="0.2">
      <c r="A28" s="73" t="s">
        <v>115</v>
      </c>
      <c r="B28" s="198" t="e">
        <f>'C завтраками| Bed and breakfast'!#REF!*0.9</f>
        <v>#REF!</v>
      </c>
      <c r="C28" s="198" t="e">
        <f>'C завтраками| Bed and breakfast'!#REF!*0.9</f>
        <v>#REF!</v>
      </c>
      <c r="D28" s="198" t="e">
        <f>'C завтраками| Bed and breakfast'!#REF!*0.9</f>
        <v>#REF!</v>
      </c>
      <c r="E28" s="198" t="e">
        <f>'C завтраками| Bed and breakfast'!#REF!*0.9</f>
        <v>#REF!</v>
      </c>
      <c r="F28" s="198" t="e">
        <f>'C завтраками| Bed and breakfast'!#REF!*0.9</f>
        <v>#REF!</v>
      </c>
      <c r="G28" s="198" t="e">
        <f>'C завтраками| Bed and breakfast'!#REF!*0.9</f>
        <v>#REF!</v>
      </c>
      <c r="H28" s="198" t="e">
        <f>'C завтраками| Bed and breakfast'!#REF!*0.9</f>
        <v>#REF!</v>
      </c>
      <c r="I28" s="198" t="e">
        <f>'C завтраками| Bed and breakfast'!#REF!*0.9</f>
        <v>#REF!</v>
      </c>
      <c r="J28" s="198" t="e">
        <f>'C завтраками| Bed and breakfast'!#REF!*0.9</f>
        <v>#REF!</v>
      </c>
      <c r="K28" s="198" t="e">
        <f>'C завтраками| Bed and breakfast'!#REF!*0.9</f>
        <v>#REF!</v>
      </c>
      <c r="L28" s="198" t="e">
        <f>'C завтраками| Bed and breakfast'!#REF!*0.9</f>
        <v>#REF!</v>
      </c>
    </row>
    <row r="29" spans="1:12" ht="171.6" customHeight="1" x14ac:dyDescent="0.2">
      <c r="A29" s="237" t="s">
        <v>292</v>
      </c>
    </row>
    <row r="30" spans="1:12" ht="15" x14ac:dyDescent="0.2">
      <c r="A30" s="200"/>
    </row>
    <row r="31" spans="1:12" x14ac:dyDescent="0.2">
      <c r="A31" s="226" t="s">
        <v>133</v>
      </c>
    </row>
    <row r="32" spans="1:12" x14ac:dyDescent="0.2">
      <c r="A32" s="106" t="s">
        <v>291</v>
      </c>
    </row>
    <row r="33" spans="1:1" x14ac:dyDescent="0.2">
      <c r="A33" s="106" t="s">
        <v>278</v>
      </c>
    </row>
    <row r="34" spans="1:1" x14ac:dyDescent="0.2">
      <c r="A34" s="120"/>
    </row>
    <row r="35" spans="1:1" x14ac:dyDescent="0.2">
      <c r="A35" s="226" t="s">
        <v>130</v>
      </c>
    </row>
    <row r="36" spans="1:1" x14ac:dyDescent="0.2">
      <c r="A36" s="189" t="s">
        <v>231</v>
      </c>
    </row>
    <row r="37" spans="1:1" ht="24" x14ac:dyDescent="0.2">
      <c r="A37" s="189" t="s">
        <v>232</v>
      </c>
    </row>
    <row r="38" spans="1:1" ht="24" x14ac:dyDescent="0.2">
      <c r="A38" s="189" t="s">
        <v>233</v>
      </c>
    </row>
    <row r="39" spans="1:1" ht="24" x14ac:dyDescent="0.2">
      <c r="A39" s="189" t="s">
        <v>234</v>
      </c>
    </row>
    <row r="40" spans="1:1" ht="197.25" customHeight="1" x14ac:dyDescent="0.2">
      <c r="A40" s="235" t="s">
        <v>235</v>
      </c>
    </row>
    <row r="41" spans="1:1" ht="24" x14ac:dyDescent="0.2">
      <c r="A41" s="190" t="s">
        <v>229</v>
      </c>
    </row>
    <row r="42" spans="1:1" x14ac:dyDescent="0.2">
      <c r="A42" s="169"/>
    </row>
    <row r="43" spans="1:1" ht="25.5" x14ac:dyDescent="0.2">
      <c r="A43" s="236" t="s">
        <v>279</v>
      </c>
    </row>
    <row r="44" spans="1:1" ht="42" x14ac:dyDescent="0.2">
      <c r="A44" s="141" t="s">
        <v>280</v>
      </c>
    </row>
    <row r="45" spans="1:1" ht="31.5" x14ac:dyDescent="0.2">
      <c r="A45" s="141" t="s">
        <v>281</v>
      </c>
    </row>
    <row r="46" spans="1:1" ht="52.5" x14ac:dyDescent="0.2">
      <c r="A46" s="141" t="s">
        <v>282</v>
      </c>
    </row>
    <row r="47" spans="1:1" ht="42" x14ac:dyDescent="0.2">
      <c r="A47" s="141" t="s">
        <v>283</v>
      </c>
    </row>
    <row r="48" spans="1:1" ht="31.5" x14ac:dyDescent="0.2">
      <c r="A48" s="141" t="s">
        <v>284</v>
      </c>
    </row>
    <row r="49" spans="1:1" ht="42" x14ac:dyDescent="0.2">
      <c r="A49" s="141" t="s">
        <v>285</v>
      </c>
    </row>
    <row r="50" spans="1:1" ht="31.5" x14ac:dyDescent="0.2">
      <c r="A50" s="141" t="s">
        <v>286</v>
      </c>
    </row>
    <row r="51" spans="1:1" ht="31.5" x14ac:dyDescent="0.2">
      <c r="A51" s="141" t="s">
        <v>287</v>
      </c>
    </row>
    <row r="52" spans="1:1" ht="31.5" x14ac:dyDescent="0.2">
      <c r="A52" s="141" t="s">
        <v>288</v>
      </c>
    </row>
    <row r="53" spans="1:1" ht="42" x14ac:dyDescent="0.2">
      <c r="A53" s="141" t="s">
        <v>289</v>
      </c>
    </row>
    <row r="54" spans="1:1" ht="49.5" customHeight="1" x14ac:dyDescent="0.2">
      <c r="A54" s="141" t="s">
        <v>290</v>
      </c>
    </row>
    <row r="55" spans="1:1" ht="42" x14ac:dyDescent="0.2">
      <c r="A55" s="139" t="s">
        <v>163</v>
      </c>
    </row>
    <row r="56" spans="1:1" ht="21" x14ac:dyDescent="0.2">
      <c r="A56" s="212" t="s">
        <v>159</v>
      </c>
    </row>
    <row r="57" spans="1:1" ht="53.25" x14ac:dyDescent="0.2">
      <c r="A57" s="132" t="s">
        <v>160</v>
      </c>
    </row>
    <row r="58" spans="1:1" ht="31.5" x14ac:dyDescent="0.2">
      <c r="A58" s="179" t="s">
        <v>161</v>
      </c>
    </row>
    <row r="59" spans="1:1" x14ac:dyDescent="0.2">
      <c r="A59" s="113"/>
    </row>
    <row r="60" spans="1:1" x14ac:dyDescent="0.2">
      <c r="A60" s="114" t="s">
        <v>131</v>
      </c>
    </row>
    <row r="61" spans="1:1" ht="24" x14ac:dyDescent="0.2">
      <c r="A61" s="115" t="s">
        <v>150</v>
      </c>
    </row>
    <row r="62" spans="1:1" ht="24" x14ac:dyDescent="0.2">
      <c r="A62" s="115" t="s">
        <v>151</v>
      </c>
    </row>
    <row r="63" spans="1:1" x14ac:dyDescent="0.2">
      <c r="A63" s="112"/>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AF106"/>
  <sheetViews>
    <sheetView topLeftCell="A4" workbookViewId="0">
      <selection activeCell="AG1" sqref="AG1:AI1048576"/>
    </sheetView>
  </sheetViews>
  <sheetFormatPr defaultColWidth="8.7109375" defaultRowHeight="12.75" x14ac:dyDescent="0.2"/>
  <cols>
    <col min="1" max="1" width="56.28515625" style="59" bestFit="1" customWidth="1"/>
    <col min="2" max="21" width="8.7109375" style="59" customWidth="1"/>
    <col min="22" max="22" width="8.7109375" style="193" customWidth="1"/>
    <col min="23" max="16384" width="8.7109375" style="59"/>
  </cols>
  <sheetData>
    <row r="1" spans="1:32" x14ac:dyDescent="0.2">
      <c r="A1" s="97" t="s">
        <v>127</v>
      </c>
    </row>
    <row r="2" spans="1:32" ht="15.75" x14ac:dyDescent="0.2">
      <c r="A2" s="159" t="s">
        <v>191</v>
      </c>
    </row>
    <row r="3" spans="1:32" x14ac:dyDescent="0.2">
      <c r="A3" s="160" t="s">
        <v>132</v>
      </c>
    </row>
    <row r="4" spans="1:32" x14ac:dyDescent="0.2">
      <c r="A4" s="393" t="s">
        <v>129</v>
      </c>
      <c r="B4" s="84"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97" t="e">
        <f>'C завтраками| Bed and breakfast'!#REF!</f>
        <v>#REF!</v>
      </c>
      <c r="Q4" s="197" t="e">
        <f>'C завтраками| Bed and breakfast'!#REF!</f>
        <v>#REF!</v>
      </c>
      <c r="R4" s="197" t="e">
        <f>'C завтраками| Bed and breakfast'!#REF!</f>
        <v>#REF!</v>
      </c>
      <c r="S4" s="197" t="e">
        <f>'C завтраками| Bed and breakfast'!#REF!</f>
        <v>#REF!</v>
      </c>
      <c r="T4" s="197" t="e">
        <f>'C завтраками| Bed and breakfast'!#REF!</f>
        <v>#REF!</v>
      </c>
      <c r="U4" s="197" t="e">
        <f>'C завтраками| Bed and breakfast'!#REF!</f>
        <v>#REF!</v>
      </c>
      <c r="V4" s="197" t="e">
        <f>'C завтраками| Bed and breakfast'!#REF!</f>
        <v>#REF!</v>
      </c>
      <c r="W4" s="197" t="e">
        <f>'C завтраками| Bed and breakfast'!#REF!</f>
        <v>#REF!</v>
      </c>
      <c r="X4" s="197" t="e">
        <f>'C завтраками| Bed and breakfast'!#REF!</f>
        <v>#REF!</v>
      </c>
      <c r="Y4" s="197" t="e">
        <f>'C завтраками| Bed and breakfast'!#REF!</f>
        <v>#REF!</v>
      </c>
      <c r="Z4" s="197" t="e">
        <f>'C завтраками| Bed and breakfast'!#REF!</f>
        <v>#REF!</v>
      </c>
      <c r="AA4" s="197" t="e">
        <f>'C завтраками| Bed and breakfast'!#REF!</f>
        <v>#REF!</v>
      </c>
      <c r="AB4" s="197" t="e">
        <f>'C завтраками| Bed and breakfast'!#REF!</f>
        <v>#REF!</v>
      </c>
      <c r="AC4" s="197" t="e">
        <f>'C завтраками| Bed and breakfast'!#REF!</f>
        <v>#REF!</v>
      </c>
      <c r="AD4" s="197" t="e">
        <f>'C завтраками| Bed and breakfast'!#REF!</f>
        <v>#REF!</v>
      </c>
      <c r="AE4" s="197" t="e">
        <f>'C завтраками| Bed and breakfast'!#REF!</f>
        <v>#REF!</v>
      </c>
      <c r="AF4" s="197" t="e">
        <f>'C завтраками| Bed and breakfast'!#REF!</f>
        <v>#REF!</v>
      </c>
    </row>
    <row r="5" spans="1:32" x14ac:dyDescent="0.2">
      <c r="A5" s="394"/>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97" t="e">
        <f>'C завтраками| Bed and breakfast'!#REF!</f>
        <v>#REF!</v>
      </c>
      <c r="Q5" s="197" t="e">
        <f>'C завтраками| Bed and breakfast'!#REF!</f>
        <v>#REF!</v>
      </c>
      <c r="R5" s="197" t="e">
        <f>'C завтраками| Bed and breakfast'!#REF!</f>
        <v>#REF!</v>
      </c>
      <c r="S5" s="197" t="e">
        <f>'C завтраками| Bed and breakfast'!#REF!</f>
        <v>#REF!</v>
      </c>
      <c r="T5" s="197" t="e">
        <f>'C завтраками| Bed and breakfast'!#REF!</f>
        <v>#REF!</v>
      </c>
      <c r="U5" s="197" t="e">
        <f>'C завтраками| Bed and breakfast'!#REF!</f>
        <v>#REF!</v>
      </c>
      <c r="V5" s="197" t="e">
        <f>'C завтраками| Bed and breakfast'!#REF!</f>
        <v>#REF!</v>
      </c>
      <c r="W5" s="197" t="e">
        <f>'C завтраками| Bed and breakfast'!#REF!</f>
        <v>#REF!</v>
      </c>
      <c r="X5" s="197" t="e">
        <f>'C завтраками| Bed and breakfast'!#REF!</f>
        <v>#REF!</v>
      </c>
      <c r="Y5" s="197" t="e">
        <f>'C завтраками| Bed and breakfast'!#REF!</f>
        <v>#REF!</v>
      </c>
      <c r="Z5" s="197" t="e">
        <f>'C завтраками| Bed and breakfast'!#REF!</f>
        <v>#REF!</v>
      </c>
      <c r="AA5" s="197" t="e">
        <f>'C завтраками| Bed and breakfast'!#REF!</f>
        <v>#REF!</v>
      </c>
      <c r="AB5" s="197" t="e">
        <f>'C завтраками| Bed and breakfast'!#REF!</f>
        <v>#REF!</v>
      </c>
      <c r="AC5" s="197" t="e">
        <f>'C завтраками| Bed and breakfast'!#REF!</f>
        <v>#REF!</v>
      </c>
      <c r="AD5" s="197" t="e">
        <f>'C завтраками| Bed and breakfast'!#REF!</f>
        <v>#REF!</v>
      </c>
      <c r="AE5" s="197" t="e">
        <f>'C завтраками| Bed and breakfast'!#REF!</f>
        <v>#REF!</v>
      </c>
      <c r="AF5" s="197" t="e">
        <f>'C завтраками| Bed and breakfast'!#REF!</f>
        <v>#REF!</v>
      </c>
    </row>
    <row r="6" spans="1:32" x14ac:dyDescent="0.2">
      <c r="A6" s="71" t="s">
        <v>138</v>
      </c>
      <c r="C6" s="193"/>
      <c r="D6" s="193"/>
      <c r="E6" s="193"/>
      <c r="F6" s="193"/>
      <c r="G6" s="193"/>
      <c r="H6" s="19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pans="1:32" x14ac:dyDescent="0.2">
      <c r="A7" s="96">
        <v>1</v>
      </c>
      <c r="B7" s="98" t="e">
        <f>'C завтраками| Bed and breakfast'!#REF!</f>
        <v>#REF!</v>
      </c>
      <c r="C7" s="198" t="e">
        <f>'C завтраками| Bed and breakfast'!#REF!</f>
        <v>#REF!</v>
      </c>
      <c r="D7" s="198" t="e">
        <f>'C завтраками| Bed and breakfast'!#REF!</f>
        <v>#REF!</v>
      </c>
      <c r="E7" s="198" t="e">
        <f>'C завтраками| Bed and breakfast'!#REF!</f>
        <v>#REF!</v>
      </c>
      <c r="F7" s="198" t="e">
        <f>'C завтраками| Bed and breakfast'!#REF!</f>
        <v>#REF!</v>
      </c>
      <c r="G7" s="198" t="e">
        <f>'C завтраками| Bed and breakfast'!#REF!</f>
        <v>#REF!</v>
      </c>
      <c r="H7" s="198" t="e">
        <f>'C завтраками| Bed and breakfast'!#REF!</f>
        <v>#REF!</v>
      </c>
      <c r="I7" s="198" t="e">
        <f>'C завтраками| Bed and breakfast'!#REF!</f>
        <v>#REF!</v>
      </c>
      <c r="J7" s="198" t="e">
        <f>'C завтраками| Bed and breakfast'!#REF!</f>
        <v>#REF!</v>
      </c>
      <c r="K7" s="198" t="e">
        <f>'C завтраками| Bed and breakfast'!#REF!</f>
        <v>#REF!</v>
      </c>
      <c r="L7" s="198" t="e">
        <f>'C завтраками| Bed and breakfast'!#REF!</f>
        <v>#REF!</v>
      </c>
      <c r="M7" s="198" t="e">
        <f>'C завтраками| Bed and breakfast'!#REF!</f>
        <v>#REF!</v>
      </c>
      <c r="N7" s="198" t="e">
        <f>'C завтраками| Bed and breakfast'!#REF!</f>
        <v>#REF!</v>
      </c>
      <c r="O7" s="198" t="e">
        <f>'C завтраками| Bed and breakfast'!#REF!</f>
        <v>#REF!</v>
      </c>
      <c r="P7" s="198" t="e">
        <f>'C завтраками| Bed and breakfast'!#REF!</f>
        <v>#REF!</v>
      </c>
      <c r="Q7" s="198" t="e">
        <f>'C завтраками| Bed and breakfast'!#REF!</f>
        <v>#REF!</v>
      </c>
      <c r="R7" s="198" t="e">
        <f>'C завтраками| Bed and breakfast'!#REF!</f>
        <v>#REF!</v>
      </c>
      <c r="S7" s="198" t="e">
        <f>'C завтраками| Bed and breakfast'!#REF!</f>
        <v>#REF!</v>
      </c>
      <c r="T7" s="198" t="e">
        <f>'C завтраками| Bed and breakfast'!#REF!</f>
        <v>#REF!</v>
      </c>
      <c r="U7" s="198" t="e">
        <f>'C завтраками| Bed and breakfast'!#REF!</f>
        <v>#REF!</v>
      </c>
      <c r="V7" s="198" t="e">
        <f>'C завтраками| Bed and breakfast'!#REF!</f>
        <v>#REF!</v>
      </c>
      <c r="W7" s="198" t="e">
        <f>'C завтраками| Bed and breakfast'!#REF!</f>
        <v>#REF!</v>
      </c>
      <c r="X7" s="198" t="e">
        <f>'C завтраками| Bed and breakfast'!#REF!</f>
        <v>#REF!</v>
      </c>
      <c r="Y7" s="198" t="e">
        <f>'C завтраками| Bed and breakfast'!#REF!</f>
        <v>#REF!</v>
      </c>
      <c r="Z7" s="198" t="e">
        <f>'C завтраками| Bed and breakfast'!#REF!</f>
        <v>#REF!</v>
      </c>
      <c r="AA7" s="198" t="e">
        <f>'C завтраками| Bed and breakfast'!#REF!</f>
        <v>#REF!</v>
      </c>
      <c r="AB7" s="198" t="e">
        <f>'C завтраками| Bed and breakfast'!#REF!</f>
        <v>#REF!</v>
      </c>
      <c r="AC7" s="198" t="e">
        <f>'C завтраками| Bed and breakfast'!#REF!</f>
        <v>#REF!</v>
      </c>
      <c r="AD7" s="198" t="e">
        <f>'C завтраками| Bed and breakfast'!#REF!</f>
        <v>#REF!</v>
      </c>
      <c r="AE7" s="198" t="e">
        <f>'C завтраками| Bed and breakfast'!#REF!</f>
        <v>#REF!</v>
      </c>
      <c r="AF7" s="198" t="e">
        <f>'C завтраками| Bed and breakfast'!#REF!</f>
        <v>#REF!</v>
      </c>
    </row>
    <row r="8" spans="1:32" x14ac:dyDescent="0.2">
      <c r="A8" s="96">
        <v>2</v>
      </c>
      <c r="B8" s="198" t="e">
        <f>'C завтраками| Bed and breakfast'!#REF!</f>
        <v>#REF!</v>
      </c>
      <c r="C8" s="198" t="e">
        <f>'C завтраками| Bed and breakfast'!#REF!</f>
        <v>#REF!</v>
      </c>
      <c r="D8" s="198" t="e">
        <f>'C завтраками| Bed and breakfast'!#REF!</f>
        <v>#REF!</v>
      </c>
      <c r="E8" s="198" t="e">
        <f>'C завтраками| Bed and breakfast'!#REF!</f>
        <v>#REF!</v>
      </c>
      <c r="F8" s="198" t="e">
        <f>'C завтраками| Bed and breakfast'!#REF!</f>
        <v>#REF!</v>
      </c>
      <c r="G8" s="198" t="e">
        <f>'C завтраками| Bed and breakfast'!#REF!</f>
        <v>#REF!</v>
      </c>
      <c r="H8" s="198" t="e">
        <f>'C завтраками| Bed and breakfast'!#REF!</f>
        <v>#REF!</v>
      </c>
      <c r="I8" s="198" t="e">
        <f>'C завтраками| Bed and breakfast'!#REF!</f>
        <v>#REF!</v>
      </c>
      <c r="J8" s="198" t="e">
        <f>'C завтраками| Bed and breakfast'!#REF!</f>
        <v>#REF!</v>
      </c>
      <c r="K8" s="198" t="e">
        <f>'C завтраками| Bed and breakfast'!#REF!</f>
        <v>#REF!</v>
      </c>
      <c r="L8" s="198" t="e">
        <f>'C завтраками| Bed and breakfast'!#REF!</f>
        <v>#REF!</v>
      </c>
      <c r="M8" s="198" t="e">
        <f>'C завтраками| Bed and breakfast'!#REF!</f>
        <v>#REF!</v>
      </c>
      <c r="N8" s="198" t="e">
        <f>'C завтраками| Bed and breakfast'!#REF!</f>
        <v>#REF!</v>
      </c>
      <c r="O8" s="198" t="e">
        <f>'C завтраками| Bed and breakfast'!#REF!</f>
        <v>#REF!</v>
      </c>
      <c r="P8" s="198" t="e">
        <f>'C завтраками| Bed and breakfast'!#REF!</f>
        <v>#REF!</v>
      </c>
      <c r="Q8" s="198" t="e">
        <f>'C завтраками| Bed and breakfast'!#REF!</f>
        <v>#REF!</v>
      </c>
      <c r="R8" s="198" t="e">
        <f>'C завтраками| Bed and breakfast'!#REF!</f>
        <v>#REF!</v>
      </c>
      <c r="S8" s="198" t="e">
        <f>'C завтраками| Bed and breakfast'!#REF!</f>
        <v>#REF!</v>
      </c>
      <c r="T8" s="198" t="e">
        <f>'C завтраками| Bed and breakfast'!#REF!</f>
        <v>#REF!</v>
      </c>
      <c r="U8" s="198" t="e">
        <f>'C завтраками| Bed and breakfast'!#REF!</f>
        <v>#REF!</v>
      </c>
      <c r="V8" s="198" t="e">
        <f>'C завтраками| Bed and breakfast'!#REF!</f>
        <v>#REF!</v>
      </c>
      <c r="W8" s="198" t="e">
        <f>'C завтраками| Bed and breakfast'!#REF!</f>
        <v>#REF!</v>
      </c>
      <c r="X8" s="198" t="e">
        <f>'C завтраками| Bed and breakfast'!#REF!</f>
        <v>#REF!</v>
      </c>
      <c r="Y8" s="198" t="e">
        <f>'C завтраками| Bed and breakfast'!#REF!</f>
        <v>#REF!</v>
      </c>
      <c r="Z8" s="198" t="e">
        <f>'C завтраками| Bed and breakfast'!#REF!</f>
        <v>#REF!</v>
      </c>
      <c r="AA8" s="198" t="e">
        <f>'C завтраками| Bed and breakfast'!#REF!</f>
        <v>#REF!</v>
      </c>
      <c r="AB8" s="198" t="e">
        <f>'C завтраками| Bed and breakfast'!#REF!</f>
        <v>#REF!</v>
      </c>
      <c r="AC8" s="198" t="e">
        <f>'C завтраками| Bed and breakfast'!#REF!</f>
        <v>#REF!</v>
      </c>
      <c r="AD8" s="198" t="e">
        <f>'C завтраками| Bed and breakfast'!#REF!</f>
        <v>#REF!</v>
      </c>
      <c r="AE8" s="198" t="e">
        <f>'C завтраками| Bed and breakfast'!#REF!</f>
        <v>#REF!</v>
      </c>
      <c r="AF8" s="198" t="e">
        <f>'C завтраками| Bed and breakfast'!#REF!</f>
        <v>#REF!</v>
      </c>
    </row>
    <row r="9" spans="1:32" x14ac:dyDescent="0.2">
      <c r="A9" s="71" t="s">
        <v>140</v>
      </c>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row>
    <row r="10" spans="1:32" x14ac:dyDescent="0.2">
      <c r="A10" s="96">
        <v>1</v>
      </c>
      <c r="B10" s="198" t="e">
        <f>'C завтраками| Bed and breakfast'!#REF!</f>
        <v>#REF!</v>
      </c>
      <c r="C10" s="198" t="e">
        <f>'C завтраками| Bed and breakfast'!#REF!</f>
        <v>#REF!</v>
      </c>
      <c r="D10" s="198" t="e">
        <f>'C завтраками| Bed and breakfast'!#REF!</f>
        <v>#REF!</v>
      </c>
      <c r="E10" s="198" t="e">
        <f>'C завтраками| Bed and breakfast'!#REF!</f>
        <v>#REF!</v>
      </c>
      <c r="F10" s="198" t="e">
        <f>'C завтраками| Bed and breakfast'!#REF!</f>
        <v>#REF!</v>
      </c>
      <c r="G10" s="198" t="e">
        <f>'C завтраками| Bed and breakfast'!#REF!</f>
        <v>#REF!</v>
      </c>
      <c r="H10" s="198" t="e">
        <f>'C завтраками| Bed and breakfast'!#REF!</f>
        <v>#REF!</v>
      </c>
      <c r="I10" s="198" t="e">
        <f>'C завтраками| Bed and breakfast'!#REF!</f>
        <v>#REF!</v>
      </c>
      <c r="J10" s="198" t="e">
        <f>'C завтраками| Bed and breakfast'!#REF!</f>
        <v>#REF!</v>
      </c>
      <c r="K10" s="198" t="e">
        <f>'C завтраками| Bed and breakfast'!#REF!</f>
        <v>#REF!</v>
      </c>
      <c r="L10" s="198" t="e">
        <f>'C завтраками| Bed and breakfast'!#REF!</f>
        <v>#REF!</v>
      </c>
      <c r="M10" s="198" t="e">
        <f>'C завтраками| Bed and breakfast'!#REF!</f>
        <v>#REF!</v>
      </c>
      <c r="N10" s="198" t="e">
        <f>'C завтраками| Bed and breakfast'!#REF!</f>
        <v>#REF!</v>
      </c>
      <c r="O10" s="198" t="e">
        <f>'C завтраками| Bed and breakfast'!#REF!</f>
        <v>#REF!</v>
      </c>
      <c r="P10" s="198" t="e">
        <f>'C завтраками| Bed and breakfast'!#REF!</f>
        <v>#REF!</v>
      </c>
      <c r="Q10" s="198" t="e">
        <f>'C завтраками| Bed and breakfast'!#REF!</f>
        <v>#REF!</v>
      </c>
      <c r="R10" s="198" t="e">
        <f>'C завтраками| Bed and breakfast'!#REF!</f>
        <v>#REF!</v>
      </c>
      <c r="S10" s="198" t="e">
        <f>'C завтраками| Bed and breakfast'!#REF!</f>
        <v>#REF!</v>
      </c>
      <c r="T10" s="198" t="e">
        <f>'C завтраками| Bed and breakfast'!#REF!</f>
        <v>#REF!</v>
      </c>
      <c r="U10" s="198" t="e">
        <f>'C завтраками| Bed and breakfast'!#REF!</f>
        <v>#REF!</v>
      </c>
      <c r="V10" s="198" t="e">
        <f>'C завтраками| Bed and breakfast'!#REF!</f>
        <v>#REF!</v>
      </c>
      <c r="W10" s="198" t="e">
        <f>'C завтраками| Bed and breakfast'!#REF!</f>
        <v>#REF!</v>
      </c>
      <c r="X10" s="198" t="e">
        <f>'C завтраками| Bed and breakfast'!#REF!</f>
        <v>#REF!</v>
      </c>
      <c r="Y10" s="198" t="e">
        <f>'C завтраками| Bed and breakfast'!#REF!</f>
        <v>#REF!</v>
      </c>
      <c r="Z10" s="198" t="e">
        <f>'C завтраками| Bed and breakfast'!#REF!</f>
        <v>#REF!</v>
      </c>
      <c r="AA10" s="198" t="e">
        <f>'C завтраками| Bed and breakfast'!#REF!</f>
        <v>#REF!</v>
      </c>
      <c r="AB10" s="198" t="e">
        <f>'C завтраками| Bed and breakfast'!#REF!</f>
        <v>#REF!</v>
      </c>
      <c r="AC10" s="198" t="e">
        <f>'C завтраками| Bed and breakfast'!#REF!</f>
        <v>#REF!</v>
      </c>
      <c r="AD10" s="198" t="e">
        <f>'C завтраками| Bed and breakfast'!#REF!</f>
        <v>#REF!</v>
      </c>
      <c r="AE10" s="198" t="e">
        <f>'C завтраками| Bed and breakfast'!#REF!</f>
        <v>#REF!</v>
      </c>
      <c r="AF10" s="198" t="e">
        <f>'C завтраками| Bed and breakfast'!#REF!</f>
        <v>#REF!</v>
      </c>
    </row>
    <row r="11" spans="1:32" x14ac:dyDescent="0.2">
      <c r="A11" s="96">
        <v>2</v>
      </c>
      <c r="B11" s="198" t="e">
        <f>'C завтраками| Bed and breakfast'!#REF!</f>
        <v>#REF!</v>
      </c>
      <c r="C11" s="198" t="e">
        <f>'C завтраками| Bed and breakfast'!#REF!</f>
        <v>#REF!</v>
      </c>
      <c r="D11" s="198" t="e">
        <f>'C завтраками| Bed and breakfast'!#REF!</f>
        <v>#REF!</v>
      </c>
      <c r="E11" s="198" t="e">
        <f>'C завтраками| Bed and breakfast'!#REF!</f>
        <v>#REF!</v>
      </c>
      <c r="F11" s="198" t="e">
        <f>'C завтраками| Bed and breakfast'!#REF!</f>
        <v>#REF!</v>
      </c>
      <c r="G11" s="198" t="e">
        <f>'C завтраками| Bed and breakfast'!#REF!</f>
        <v>#REF!</v>
      </c>
      <c r="H11" s="198" t="e">
        <f>'C завтраками| Bed and breakfast'!#REF!</f>
        <v>#REF!</v>
      </c>
      <c r="I11" s="198" t="e">
        <f>'C завтраками| Bed and breakfast'!#REF!</f>
        <v>#REF!</v>
      </c>
      <c r="J11" s="198" t="e">
        <f>'C завтраками| Bed and breakfast'!#REF!</f>
        <v>#REF!</v>
      </c>
      <c r="K11" s="198" t="e">
        <f>'C завтраками| Bed and breakfast'!#REF!</f>
        <v>#REF!</v>
      </c>
      <c r="L11" s="198" t="e">
        <f>'C завтраками| Bed and breakfast'!#REF!</f>
        <v>#REF!</v>
      </c>
      <c r="M11" s="198" t="e">
        <f>'C завтраками| Bed and breakfast'!#REF!</f>
        <v>#REF!</v>
      </c>
      <c r="N11" s="198" t="e">
        <f>'C завтраками| Bed and breakfast'!#REF!</f>
        <v>#REF!</v>
      </c>
      <c r="O11" s="198" t="e">
        <f>'C завтраками| Bed and breakfast'!#REF!</f>
        <v>#REF!</v>
      </c>
      <c r="P11" s="198" t="e">
        <f>'C завтраками| Bed and breakfast'!#REF!</f>
        <v>#REF!</v>
      </c>
      <c r="Q11" s="198" t="e">
        <f>'C завтраками| Bed and breakfast'!#REF!</f>
        <v>#REF!</v>
      </c>
      <c r="R11" s="198" t="e">
        <f>'C завтраками| Bed and breakfast'!#REF!</f>
        <v>#REF!</v>
      </c>
      <c r="S11" s="198" t="e">
        <f>'C завтраками| Bed and breakfast'!#REF!</f>
        <v>#REF!</v>
      </c>
      <c r="T11" s="198" t="e">
        <f>'C завтраками| Bed and breakfast'!#REF!</f>
        <v>#REF!</v>
      </c>
      <c r="U11" s="198" t="e">
        <f>'C завтраками| Bed and breakfast'!#REF!</f>
        <v>#REF!</v>
      </c>
      <c r="V11" s="198" t="e">
        <f>'C завтраками| Bed and breakfast'!#REF!</f>
        <v>#REF!</v>
      </c>
      <c r="W11" s="198" t="e">
        <f>'C завтраками| Bed and breakfast'!#REF!</f>
        <v>#REF!</v>
      </c>
      <c r="X11" s="198" t="e">
        <f>'C завтраками| Bed and breakfast'!#REF!</f>
        <v>#REF!</v>
      </c>
      <c r="Y11" s="198" t="e">
        <f>'C завтраками| Bed and breakfast'!#REF!</f>
        <v>#REF!</v>
      </c>
      <c r="Z11" s="198" t="e">
        <f>'C завтраками| Bed and breakfast'!#REF!</f>
        <v>#REF!</v>
      </c>
      <c r="AA11" s="198" t="e">
        <f>'C завтраками| Bed and breakfast'!#REF!</f>
        <v>#REF!</v>
      </c>
      <c r="AB11" s="198" t="e">
        <f>'C завтраками| Bed and breakfast'!#REF!</f>
        <v>#REF!</v>
      </c>
      <c r="AC11" s="198" t="e">
        <f>'C завтраками| Bed and breakfast'!#REF!</f>
        <v>#REF!</v>
      </c>
      <c r="AD11" s="198" t="e">
        <f>'C завтраками| Bed and breakfast'!#REF!</f>
        <v>#REF!</v>
      </c>
      <c r="AE11" s="198" t="e">
        <f>'C завтраками| Bed and breakfast'!#REF!</f>
        <v>#REF!</v>
      </c>
      <c r="AF11" s="198" t="e">
        <f>'C завтраками| Bed and breakfast'!#REF!</f>
        <v>#REF!</v>
      </c>
    </row>
    <row r="12" spans="1:32" x14ac:dyDescent="0.2">
      <c r="A12" s="71" t="s">
        <v>139</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row>
    <row r="13" spans="1:32" x14ac:dyDescent="0.2">
      <c r="A13" s="96">
        <v>1</v>
      </c>
      <c r="B13" s="198" t="e">
        <f>'C завтраками| Bed and breakfast'!#REF!</f>
        <v>#REF!</v>
      </c>
      <c r="C13" s="198" t="e">
        <f>'C завтраками| Bed and breakfast'!#REF!</f>
        <v>#REF!</v>
      </c>
      <c r="D13" s="198" t="e">
        <f>'C завтраками| Bed and breakfast'!#REF!</f>
        <v>#REF!</v>
      </c>
      <c r="E13" s="198" t="e">
        <f>'C завтраками| Bed and breakfast'!#REF!</f>
        <v>#REF!</v>
      </c>
      <c r="F13" s="198" t="e">
        <f>'C завтраками| Bed and breakfast'!#REF!</f>
        <v>#REF!</v>
      </c>
      <c r="G13" s="198" t="e">
        <f>'C завтраками| Bed and breakfast'!#REF!</f>
        <v>#REF!</v>
      </c>
      <c r="H13" s="198" t="e">
        <f>'C завтраками| Bed and breakfast'!#REF!</f>
        <v>#REF!</v>
      </c>
      <c r="I13" s="198" t="e">
        <f>'C завтраками| Bed and breakfast'!#REF!</f>
        <v>#REF!</v>
      </c>
      <c r="J13" s="198" t="e">
        <f>'C завтраками| Bed and breakfast'!#REF!</f>
        <v>#REF!</v>
      </c>
      <c r="K13" s="198" t="e">
        <f>'C завтраками| Bed and breakfast'!#REF!</f>
        <v>#REF!</v>
      </c>
      <c r="L13" s="198" t="e">
        <f>'C завтраками| Bed and breakfast'!#REF!</f>
        <v>#REF!</v>
      </c>
      <c r="M13" s="198" t="e">
        <f>'C завтраками| Bed and breakfast'!#REF!</f>
        <v>#REF!</v>
      </c>
      <c r="N13" s="198" t="e">
        <f>'C завтраками| Bed and breakfast'!#REF!</f>
        <v>#REF!</v>
      </c>
      <c r="O13" s="198" t="e">
        <f>'C завтраками| Bed and breakfast'!#REF!</f>
        <v>#REF!</v>
      </c>
      <c r="P13" s="198" t="e">
        <f>'C завтраками| Bed and breakfast'!#REF!</f>
        <v>#REF!</v>
      </c>
      <c r="Q13" s="198" t="e">
        <f>'C завтраками| Bed and breakfast'!#REF!</f>
        <v>#REF!</v>
      </c>
      <c r="R13" s="198" t="e">
        <f>'C завтраками| Bed and breakfast'!#REF!</f>
        <v>#REF!</v>
      </c>
      <c r="S13" s="198" t="e">
        <f>'C завтраками| Bed and breakfast'!#REF!</f>
        <v>#REF!</v>
      </c>
      <c r="T13" s="198" t="e">
        <f>'C завтраками| Bed and breakfast'!#REF!</f>
        <v>#REF!</v>
      </c>
      <c r="U13" s="198" t="e">
        <f>'C завтраками| Bed and breakfast'!#REF!</f>
        <v>#REF!</v>
      </c>
      <c r="V13" s="198" t="e">
        <f>'C завтраками| Bed and breakfast'!#REF!</f>
        <v>#REF!</v>
      </c>
      <c r="W13" s="198" t="e">
        <f>'C завтраками| Bed and breakfast'!#REF!</f>
        <v>#REF!</v>
      </c>
      <c r="X13" s="198" t="e">
        <f>'C завтраками| Bed and breakfast'!#REF!</f>
        <v>#REF!</v>
      </c>
      <c r="Y13" s="198" t="e">
        <f>'C завтраками| Bed and breakfast'!#REF!</f>
        <v>#REF!</v>
      </c>
      <c r="Z13" s="198" t="e">
        <f>'C завтраками| Bed and breakfast'!#REF!</f>
        <v>#REF!</v>
      </c>
      <c r="AA13" s="198" t="e">
        <f>'C завтраками| Bed and breakfast'!#REF!</f>
        <v>#REF!</v>
      </c>
      <c r="AB13" s="198" t="e">
        <f>'C завтраками| Bed and breakfast'!#REF!</f>
        <v>#REF!</v>
      </c>
      <c r="AC13" s="198" t="e">
        <f>'C завтраками| Bed and breakfast'!#REF!</f>
        <v>#REF!</v>
      </c>
      <c r="AD13" s="198" t="e">
        <f>'C завтраками| Bed and breakfast'!#REF!</f>
        <v>#REF!</v>
      </c>
      <c r="AE13" s="198" t="e">
        <f>'C завтраками| Bed and breakfast'!#REF!</f>
        <v>#REF!</v>
      </c>
      <c r="AF13" s="198" t="e">
        <f>'C завтраками| Bed and breakfast'!#REF!</f>
        <v>#REF!</v>
      </c>
    </row>
    <row r="14" spans="1:32" x14ac:dyDescent="0.2">
      <c r="A14" s="96">
        <v>2</v>
      </c>
      <c r="B14" s="198" t="e">
        <f>'C завтраками| Bed and breakfast'!#REF!</f>
        <v>#REF!</v>
      </c>
      <c r="C14" s="198" t="e">
        <f>'C завтраками| Bed and breakfast'!#REF!</f>
        <v>#REF!</v>
      </c>
      <c r="D14" s="198" t="e">
        <f>'C завтраками| Bed and breakfast'!#REF!</f>
        <v>#REF!</v>
      </c>
      <c r="E14" s="198" t="e">
        <f>'C завтраками| Bed and breakfast'!#REF!</f>
        <v>#REF!</v>
      </c>
      <c r="F14" s="198" t="e">
        <f>'C завтраками| Bed and breakfast'!#REF!</f>
        <v>#REF!</v>
      </c>
      <c r="G14" s="198" t="e">
        <f>'C завтраками| Bed and breakfast'!#REF!</f>
        <v>#REF!</v>
      </c>
      <c r="H14" s="198" t="e">
        <f>'C завтраками| Bed and breakfast'!#REF!</f>
        <v>#REF!</v>
      </c>
      <c r="I14" s="198" t="e">
        <f>'C завтраками| Bed and breakfast'!#REF!</f>
        <v>#REF!</v>
      </c>
      <c r="J14" s="198" t="e">
        <f>'C завтраками| Bed and breakfast'!#REF!</f>
        <v>#REF!</v>
      </c>
      <c r="K14" s="198" t="e">
        <f>'C завтраками| Bed and breakfast'!#REF!</f>
        <v>#REF!</v>
      </c>
      <c r="L14" s="198" t="e">
        <f>'C завтраками| Bed and breakfast'!#REF!</f>
        <v>#REF!</v>
      </c>
      <c r="M14" s="198" t="e">
        <f>'C завтраками| Bed and breakfast'!#REF!</f>
        <v>#REF!</v>
      </c>
      <c r="N14" s="198" t="e">
        <f>'C завтраками| Bed and breakfast'!#REF!</f>
        <v>#REF!</v>
      </c>
      <c r="O14" s="198" t="e">
        <f>'C завтраками| Bed and breakfast'!#REF!</f>
        <v>#REF!</v>
      </c>
      <c r="P14" s="198" t="e">
        <f>'C завтраками| Bed and breakfast'!#REF!</f>
        <v>#REF!</v>
      </c>
      <c r="Q14" s="198" t="e">
        <f>'C завтраками| Bed and breakfast'!#REF!</f>
        <v>#REF!</v>
      </c>
      <c r="R14" s="198" t="e">
        <f>'C завтраками| Bed and breakfast'!#REF!</f>
        <v>#REF!</v>
      </c>
      <c r="S14" s="198" t="e">
        <f>'C завтраками| Bed and breakfast'!#REF!</f>
        <v>#REF!</v>
      </c>
      <c r="T14" s="198" t="e">
        <f>'C завтраками| Bed and breakfast'!#REF!</f>
        <v>#REF!</v>
      </c>
      <c r="U14" s="198" t="e">
        <f>'C завтраками| Bed and breakfast'!#REF!</f>
        <v>#REF!</v>
      </c>
      <c r="V14" s="198" t="e">
        <f>'C завтраками| Bed and breakfast'!#REF!</f>
        <v>#REF!</v>
      </c>
      <c r="W14" s="198" t="e">
        <f>'C завтраками| Bed and breakfast'!#REF!</f>
        <v>#REF!</v>
      </c>
      <c r="X14" s="198" t="e">
        <f>'C завтраками| Bed and breakfast'!#REF!</f>
        <v>#REF!</v>
      </c>
      <c r="Y14" s="198" t="e">
        <f>'C завтраками| Bed and breakfast'!#REF!</f>
        <v>#REF!</v>
      </c>
      <c r="Z14" s="198" t="e">
        <f>'C завтраками| Bed and breakfast'!#REF!</f>
        <v>#REF!</v>
      </c>
      <c r="AA14" s="198" t="e">
        <f>'C завтраками| Bed and breakfast'!#REF!</f>
        <v>#REF!</v>
      </c>
      <c r="AB14" s="198" t="e">
        <f>'C завтраками| Bed and breakfast'!#REF!</f>
        <v>#REF!</v>
      </c>
      <c r="AC14" s="198" t="e">
        <f>'C завтраками| Bed and breakfast'!#REF!</f>
        <v>#REF!</v>
      </c>
      <c r="AD14" s="198" t="e">
        <f>'C завтраками| Bed and breakfast'!#REF!</f>
        <v>#REF!</v>
      </c>
      <c r="AE14" s="198" t="e">
        <f>'C завтраками| Bed and breakfast'!#REF!</f>
        <v>#REF!</v>
      </c>
      <c r="AF14" s="198" t="e">
        <f>'C завтраками| Bed and breakfast'!#REF!</f>
        <v>#REF!</v>
      </c>
    </row>
    <row r="15" spans="1:32" x14ac:dyDescent="0.2">
      <c r="A15" s="71" t="s">
        <v>141</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row>
    <row r="16" spans="1:32" x14ac:dyDescent="0.2">
      <c r="A16" s="96">
        <v>1</v>
      </c>
      <c r="B16" s="198" t="e">
        <f>'C завтраками| Bed and breakfast'!#REF!</f>
        <v>#REF!</v>
      </c>
      <c r="C16" s="198" t="e">
        <f>'C завтраками| Bed and breakfast'!#REF!</f>
        <v>#REF!</v>
      </c>
      <c r="D16" s="198" t="e">
        <f>'C завтраками| Bed and breakfast'!#REF!</f>
        <v>#REF!</v>
      </c>
      <c r="E16" s="198" t="e">
        <f>'C завтраками| Bed and breakfast'!#REF!</f>
        <v>#REF!</v>
      </c>
      <c r="F16" s="198" t="e">
        <f>'C завтраками| Bed and breakfast'!#REF!</f>
        <v>#REF!</v>
      </c>
      <c r="G16" s="198" t="e">
        <f>'C завтраками| Bed and breakfast'!#REF!</f>
        <v>#REF!</v>
      </c>
      <c r="H16" s="198" t="e">
        <f>'C завтраками| Bed and breakfast'!#REF!</f>
        <v>#REF!</v>
      </c>
      <c r="I16" s="198" t="e">
        <f>'C завтраками| Bed and breakfast'!#REF!</f>
        <v>#REF!</v>
      </c>
      <c r="J16" s="198" t="e">
        <f>'C завтраками| Bed and breakfast'!#REF!</f>
        <v>#REF!</v>
      </c>
      <c r="K16" s="198" t="e">
        <f>'C завтраками| Bed and breakfast'!#REF!</f>
        <v>#REF!</v>
      </c>
      <c r="L16" s="198" t="e">
        <f>'C завтраками| Bed and breakfast'!#REF!</f>
        <v>#REF!</v>
      </c>
      <c r="M16" s="198" t="e">
        <f>'C завтраками| Bed and breakfast'!#REF!</f>
        <v>#REF!</v>
      </c>
      <c r="N16" s="198" t="e">
        <f>'C завтраками| Bed and breakfast'!#REF!</f>
        <v>#REF!</v>
      </c>
      <c r="O16" s="198" t="e">
        <f>'C завтраками| Bed and breakfast'!#REF!</f>
        <v>#REF!</v>
      </c>
      <c r="P16" s="198" t="e">
        <f>'C завтраками| Bed and breakfast'!#REF!</f>
        <v>#REF!</v>
      </c>
      <c r="Q16" s="198" t="e">
        <f>'C завтраками| Bed and breakfast'!#REF!</f>
        <v>#REF!</v>
      </c>
      <c r="R16" s="198" t="e">
        <f>'C завтраками| Bed and breakfast'!#REF!</f>
        <v>#REF!</v>
      </c>
      <c r="S16" s="198" t="e">
        <f>'C завтраками| Bed and breakfast'!#REF!</f>
        <v>#REF!</v>
      </c>
      <c r="T16" s="198" t="e">
        <f>'C завтраками| Bed and breakfast'!#REF!</f>
        <v>#REF!</v>
      </c>
      <c r="U16" s="198" t="e">
        <f>'C завтраками| Bed and breakfast'!#REF!</f>
        <v>#REF!</v>
      </c>
      <c r="V16" s="198" t="e">
        <f>'C завтраками| Bed and breakfast'!#REF!</f>
        <v>#REF!</v>
      </c>
      <c r="W16" s="198" t="e">
        <f>'C завтраками| Bed and breakfast'!#REF!</f>
        <v>#REF!</v>
      </c>
      <c r="X16" s="198" t="e">
        <f>'C завтраками| Bed and breakfast'!#REF!</f>
        <v>#REF!</v>
      </c>
      <c r="Y16" s="198" t="e">
        <f>'C завтраками| Bed and breakfast'!#REF!</f>
        <v>#REF!</v>
      </c>
      <c r="Z16" s="198" t="e">
        <f>'C завтраками| Bed and breakfast'!#REF!</f>
        <v>#REF!</v>
      </c>
      <c r="AA16" s="198" t="e">
        <f>'C завтраками| Bed and breakfast'!#REF!</f>
        <v>#REF!</v>
      </c>
      <c r="AB16" s="198" t="e">
        <f>'C завтраками| Bed and breakfast'!#REF!</f>
        <v>#REF!</v>
      </c>
      <c r="AC16" s="198" t="e">
        <f>'C завтраками| Bed and breakfast'!#REF!</f>
        <v>#REF!</v>
      </c>
      <c r="AD16" s="198" t="e">
        <f>'C завтраками| Bed and breakfast'!#REF!</f>
        <v>#REF!</v>
      </c>
      <c r="AE16" s="198" t="e">
        <f>'C завтраками| Bed and breakfast'!#REF!</f>
        <v>#REF!</v>
      </c>
      <c r="AF16" s="198" t="e">
        <f>'C завтраками| Bed and breakfast'!#REF!</f>
        <v>#REF!</v>
      </c>
    </row>
    <row r="17" spans="1:32" x14ac:dyDescent="0.2">
      <c r="A17" s="96">
        <v>2</v>
      </c>
      <c r="B17" s="198" t="e">
        <f>'C завтраками| Bed and breakfast'!#REF!</f>
        <v>#REF!</v>
      </c>
      <c r="C17" s="198" t="e">
        <f>'C завтраками| Bed and breakfast'!#REF!</f>
        <v>#REF!</v>
      </c>
      <c r="D17" s="198" t="e">
        <f>'C завтраками| Bed and breakfast'!#REF!</f>
        <v>#REF!</v>
      </c>
      <c r="E17" s="198" t="e">
        <f>'C завтраками| Bed and breakfast'!#REF!</f>
        <v>#REF!</v>
      </c>
      <c r="F17" s="198" t="e">
        <f>'C завтраками| Bed and breakfast'!#REF!</f>
        <v>#REF!</v>
      </c>
      <c r="G17" s="198" t="e">
        <f>'C завтраками| Bed and breakfast'!#REF!</f>
        <v>#REF!</v>
      </c>
      <c r="H17" s="198" t="e">
        <f>'C завтраками| Bed and breakfast'!#REF!</f>
        <v>#REF!</v>
      </c>
      <c r="I17" s="198" t="e">
        <f>'C завтраками| Bed and breakfast'!#REF!</f>
        <v>#REF!</v>
      </c>
      <c r="J17" s="198" t="e">
        <f>'C завтраками| Bed and breakfast'!#REF!</f>
        <v>#REF!</v>
      </c>
      <c r="K17" s="198" t="e">
        <f>'C завтраками| Bed and breakfast'!#REF!</f>
        <v>#REF!</v>
      </c>
      <c r="L17" s="198" t="e">
        <f>'C завтраками| Bed and breakfast'!#REF!</f>
        <v>#REF!</v>
      </c>
      <c r="M17" s="198" t="e">
        <f>'C завтраками| Bed and breakfast'!#REF!</f>
        <v>#REF!</v>
      </c>
      <c r="N17" s="198" t="e">
        <f>'C завтраками| Bed and breakfast'!#REF!</f>
        <v>#REF!</v>
      </c>
      <c r="O17" s="198" t="e">
        <f>'C завтраками| Bed and breakfast'!#REF!</f>
        <v>#REF!</v>
      </c>
      <c r="P17" s="198" t="e">
        <f>'C завтраками| Bed and breakfast'!#REF!</f>
        <v>#REF!</v>
      </c>
      <c r="Q17" s="198" t="e">
        <f>'C завтраками| Bed and breakfast'!#REF!</f>
        <v>#REF!</v>
      </c>
      <c r="R17" s="198" t="e">
        <f>'C завтраками| Bed and breakfast'!#REF!</f>
        <v>#REF!</v>
      </c>
      <c r="S17" s="198" t="e">
        <f>'C завтраками| Bed and breakfast'!#REF!</f>
        <v>#REF!</v>
      </c>
      <c r="T17" s="198" t="e">
        <f>'C завтраками| Bed and breakfast'!#REF!</f>
        <v>#REF!</v>
      </c>
      <c r="U17" s="198" t="e">
        <f>'C завтраками| Bed and breakfast'!#REF!</f>
        <v>#REF!</v>
      </c>
      <c r="V17" s="198" t="e">
        <f>'C завтраками| Bed and breakfast'!#REF!</f>
        <v>#REF!</v>
      </c>
      <c r="W17" s="198" t="e">
        <f>'C завтраками| Bed and breakfast'!#REF!</f>
        <v>#REF!</v>
      </c>
      <c r="X17" s="198" t="e">
        <f>'C завтраками| Bed and breakfast'!#REF!</f>
        <v>#REF!</v>
      </c>
      <c r="Y17" s="198" t="e">
        <f>'C завтраками| Bed and breakfast'!#REF!</f>
        <v>#REF!</v>
      </c>
      <c r="Z17" s="198" t="e">
        <f>'C завтраками| Bed and breakfast'!#REF!</f>
        <v>#REF!</v>
      </c>
      <c r="AA17" s="198" t="e">
        <f>'C завтраками| Bed and breakfast'!#REF!</f>
        <v>#REF!</v>
      </c>
      <c r="AB17" s="198" t="e">
        <f>'C завтраками| Bed and breakfast'!#REF!</f>
        <v>#REF!</v>
      </c>
      <c r="AC17" s="198" t="e">
        <f>'C завтраками| Bed and breakfast'!#REF!</f>
        <v>#REF!</v>
      </c>
      <c r="AD17" s="198" t="e">
        <f>'C завтраками| Bed and breakfast'!#REF!</f>
        <v>#REF!</v>
      </c>
      <c r="AE17" s="198" t="e">
        <f>'C завтраками| Bed and breakfast'!#REF!</f>
        <v>#REF!</v>
      </c>
      <c r="AF17" s="198" t="e">
        <f>'C завтраками| Bed and breakfast'!#REF!</f>
        <v>#REF!</v>
      </c>
    </row>
    <row r="18" spans="1:32" x14ac:dyDescent="0.2">
      <c r="A18" s="71" t="s">
        <v>122</v>
      </c>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row>
    <row r="19" spans="1:32" x14ac:dyDescent="0.2">
      <c r="A19" s="96">
        <v>1</v>
      </c>
      <c r="B19" s="198" t="e">
        <f>'C завтраками| Bed and breakfast'!#REF!</f>
        <v>#REF!</v>
      </c>
      <c r="C19" s="198" t="e">
        <f>'C завтраками| Bed and breakfast'!#REF!</f>
        <v>#REF!</v>
      </c>
      <c r="D19" s="198" t="e">
        <f>'C завтраками| Bed and breakfast'!#REF!</f>
        <v>#REF!</v>
      </c>
      <c r="E19" s="198" t="e">
        <f>'C завтраками| Bed and breakfast'!#REF!</f>
        <v>#REF!</v>
      </c>
      <c r="F19" s="198" t="e">
        <f>'C завтраками| Bed and breakfast'!#REF!</f>
        <v>#REF!</v>
      </c>
      <c r="G19" s="198" t="e">
        <f>'C завтраками| Bed and breakfast'!#REF!</f>
        <v>#REF!</v>
      </c>
      <c r="H19" s="198" t="e">
        <f>'C завтраками| Bed and breakfast'!#REF!</f>
        <v>#REF!</v>
      </c>
      <c r="I19" s="198" t="e">
        <f>'C завтраками| Bed and breakfast'!#REF!</f>
        <v>#REF!</v>
      </c>
      <c r="J19" s="198" t="e">
        <f>'C завтраками| Bed and breakfast'!#REF!</f>
        <v>#REF!</v>
      </c>
      <c r="K19" s="198" t="e">
        <f>'C завтраками| Bed and breakfast'!#REF!</f>
        <v>#REF!</v>
      </c>
      <c r="L19" s="198" t="e">
        <f>'C завтраками| Bed and breakfast'!#REF!</f>
        <v>#REF!</v>
      </c>
      <c r="M19" s="198" t="e">
        <f>'C завтраками| Bed and breakfast'!#REF!</f>
        <v>#REF!</v>
      </c>
      <c r="N19" s="198" t="e">
        <f>'C завтраками| Bed and breakfast'!#REF!</f>
        <v>#REF!</v>
      </c>
      <c r="O19" s="198" t="e">
        <f>'C завтраками| Bed and breakfast'!#REF!</f>
        <v>#REF!</v>
      </c>
      <c r="P19" s="198" t="e">
        <f>'C завтраками| Bed and breakfast'!#REF!</f>
        <v>#REF!</v>
      </c>
      <c r="Q19" s="198" t="e">
        <f>'C завтраками| Bed and breakfast'!#REF!</f>
        <v>#REF!</v>
      </c>
      <c r="R19" s="198" t="e">
        <f>'C завтраками| Bed and breakfast'!#REF!</f>
        <v>#REF!</v>
      </c>
      <c r="S19" s="198" t="e">
        <f>'C завтраками| Bed and breakfast'!#REF!</f>
        <v>#REF!</v>
      </c>
      <c r="T19" s="198" t="e">
        <f>'C завтраками| Bed and breakfast'!#REF!</f>
        <v>#REF!</v>
      </c>
      <c r="U19" s="198" t="e">
        <f>'C завтраками| Bed and breakfast'!#REF!</f>
        <v>#REF!</v>
      </c>
      <c r="V19" s="198" t="e">
        <f>'C завтраками| Bed and breakfast'!#REF!</f>
        <v>#REF!</v>
      </c>
      <c r="W19" s="198" t="e">
        <f>'C завтраками| Bed and breakfast'!#REF!</f>
        <v>#REF!</v>
      </c>
      <c r="X19" s="198" t="e">
        <f>'C завтраками| Bed and breakfast'!#REF!</f>
        <v>#REF!</v>
      </c>
      <c r="Y19" s="198" t="e">
        <f>'C завтраками| Bed and breakfast'!#REF!</f>
        <v>#REF!</v>
      </c>
      <c r="Z19" s="198" t="e">
        <f>'C завтраками| Bed and breakfast'!#REF!</f>
        <v>#REF!</v>
      </c>
      <c r="AA19" s="198" t="e">
        <f>'C завтраками| Bed and breakfast'!#REF!</f>
        <v>#REF!</v>
      </c>
      <c r="AB19" s="198" t="e">
        <f>'C завтраками| Bed and breakfast'!#REF!</f>
        <v>#REF!</v>
      </c>
      <c r="AC19" s="198" t="e">
        <f>'C завтраками| Bed and breakfast'!#REF!</f>
        <v>#REF!</v>
      </c>
      <c r="AD19" s="198" t="e">
        <f>'C завтраками| Bed and breakfast'!#REF!</f>
        <v>#REF!</v>
      </c>
      <c r="AE19" s="198" t="e">
        <f>'C завтраками| Bed and breakfast'!#REF!</f>
        <v>#REF!</v>
      </c>
      <c r="AF19" s="198" t="e">
        <f>'C завтраками| Bed and breakfast'!#REF!</f>
        <v>#REF!</v>
      </c>
    </row>
    <row r="20" spans="1:32" x14ac:dyDescent="0.2">
      <c r="A20" s="96">
        <v>2</v>
      </c>
      <c r="B20" s="198" t="e">
        <f>'C завтраками| Bed and breakfast'!#REF!</f>
        <v>#REF!</v>
      </c>
      <c r="C20" s="198" t="e">
        <f>'C завтраками| Bed and breakfast'!#REF!</f>
        <v>#REF!</v>
      </c>
      <c r="D20" s="198" t="e">
        <f>'C завтраками| Bed and breakfast'!#REF!</f>
        <v>#REF!</v>
      </c>
      <c r="E20" s="198" t="e">
        <f>'C завтраками| Bed and breakfast'!#REF!</f>
        <v>#REF!</v>
      </c>
      <c r="F20" s="198" t="e">
        <f>'C завтраками| Bed and breakfast'!#REF!</f>
        <v>#REF!</v>
      </c>
      <c r="G20" s="198" t="e">
        <f>'C завтраками| Bed and breakfast'!#REF!</f>
        <v>#REF!</v>
      </c>
      <c r="H20" s="198" t="e">
        <f>'C завтраками| Bed and breakfast'!#REF!</f>
        <v>#REF!</v>
      </c>
      <c r="I20" s="198" t="e">
        <f>'C завтраками| Bed and breakfast'!#REF!</f>
        <v>#REF!</v>
      </c>
      <c r="J20" s="198" t="e">
        <f>'C завтраками| Bed and breakfast'!#REF!</f>
        <v>#REF!</v>
      </c>
      <c r="K20" s="198" t="e">
        <f>'C завтраками| Bed and breakfast'!#REF!</f>
        <v>#REF!</v>
      </c>
      <c r="L20" s="198" t="e">
        <f>'C завтраками| Bed and breakfast'!#REF!</f>
        <v>#REF!</v>
      </c>
      <c r="M20" s="198" t="e">
        <f>'C завтраками| Bed and breakfast'!#REF!</f>
        <v>#REF!</v>
      </c>
      <c r="N20" s="198" t="e">
        <f>'C завтраками| Bed and breakfast'!#REF!</f>
        <v>#REF!</v>
      </c>
      <c r="O20" s="198" t="e">
        <f>'C завтраками| Bed and breakfast'!#REF!</f>
        <v>#REF!</v>
      </c>
      <c r="P20" s="198" t="e">
        <f>'C завтраками| Bed and breakfast'!#REF!</f>
        <v>#REF!</v>
      </c>
      <c r="Q20" s="198" t="e">
        <f>'C завтраками| Bed and breakfast'!#REF!</f>
        <v>#REF!</v>
      </c>
      <c r="R20" s="198" t="e">
        <f>'C завтраками| Bed and breakfast'!#REF!</f>
        <v>#REF!</v>
      </c>
      <c r="S20" s="198" t="e">
        <f>'C завтраками| Bed and breakfast'!#REF!</f>
        <v>#REF!</v>
      </c>
      <c r="T20" s="198" t="e">
        <f>'C завтраками| Bed and breakfast'!#REF!</f>
        <v>#REF!</v>
      </c>
      <c r="U20" s="198" t="e">
        <f>'C завтраками| Bed and breakfast'!#REF!</f>
        <v>#REF!</v>
      </c>
      <c r="V20" s="198" t="e">
        <f>'C завтраками| Bed and breakfast'!#REF!</f>
        <v>#REF!</v>
      </c>
      <c r="W20" s="198" t="e">
        <f>'C завтраками| Bed and breakfast'!#REF!</f>
        <v>#REF!</v>
      </c>
      <c r="X20" s="198" t="e">
        <f>'C завтраками| Bed and breakfast'!#REF!</f>
        <v>#REF!</v>
      </c>
      <c r="Y20" s="198" t="e">
        <f>'C завтраками| Bed and breakfast'!#REF!</f>
        <v>#REF!</v>
      </c>
      <c r="Z20" s="198" t="e">
        <f>'C завтраками| Bed and breakfast'!#REF!</f>
        <v>#REF!</v>
      </c>
      <c r="AA20" s="198" t="e">
        <f>'C завтраками| Bed and breakfast'!#REF!</f>
        <v>#REF!</v>
      </c>
      <c r="AB20" s="198" t="e">
        <f>'C завтраками| Bed and breakfast'!#REF!</f>
        <v>#REF!</v>
      </c>
      <c r="AC20" s="198" t="e">
        <f>'C завтраками| Bed and breakfast'!#REF!</f>
        <v>#REF!</v>
      </c>
      <c r="AD20" s="198" t="e">
        <f>'C завтраками| Bed and breakfast'!#REF!</f>
        <v>#REF!</v>
      </c>
      <c r="AE20" s="198" t="e">
        <f>'C завтраками| Bed and breakfast'!#REF!</f>
        <v>#REF!</v>
      </c>
      <c r="AF20" s="198" t="e">
        <f>'C завтраками| Bed and breakfast'!#REF!</f>
        <v>#REF!</v>
      </c>
    </row>
    <row r="21" spans="1:32" x14ac:dyDescent="0.2">
      <c r="A21" s="85"/>
      <c r="C21" s="193"/>
      <c r="D21" s="193"/>
      <c r="E21" s="193"/>
      <c r="F21" s="193"/>
      <c r="G21" s="193"/>
      <c r="H21" s="19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pans="1:32" s="117" customFormat="1" ht="12" x14ac:dyDescent="0.2">
      <c r="A22" s="393" t="s">
        <v>129</v>
      </c>
      <c r="B22" s="84" t="e">
        <f>B4</f>
        <v>#REF!</v>
      </c>
      <c r="C22" s="197" t="e">
        <f t="shared" ref="C22:H22" si="0">C4</f>
        <v>#REF!</v>
      </c>
      <c r="D22" s="197" t="e">
        <f t="shared" si="0"/>
        <v>#REF!</v>
      </c>
      <c r="E22" s="197" t="e">
        <f t="shared" si="0"/>
        <v>#REF!</v>
      </c>
      <c r="F22" s="197" t="e">
        <f t="shared" si="0"/>
        <v>#REF!</v>
      </c>
      <c r="G22" s="197" t="e">
        <f t="shared" si="0"/>
        <v>#REF!</v>
      </c>
      <c r="H22" s="197" t="e">
        <f t="shared" si="0"/>
        <v>#REF!</v>
      </c>
      <c r="I22" s="197" t="e">
        <f t="shared" ref="I22:AF22" si="1">I4</f>
        <v>#REF!</v>
      </c>
      <c r="J22" s="197" t="e">
        <f t="shared" si="1"/>
        <v>#REF!</v>
      </c>
      <c r="K22" s="197" t="e">
        <f t="shared" si="1"/>
        <v>#REF!</v>
      </c>
      <c r="L22" s="197" t="e">
        <f t="shared" si="1"/>
        <v>#REF!</v>
      </c>
      <c r="M22" s="197" t="e">
        <f t="shared" si="1"/>
        <v>#REF!</v>
      </c>
      <c r="N22" s="197" t="e">
        <f t="shared" si="1"/>
        <v>#REF!</v>
      </c>
      <c r="O22" s="197" t="e">
        <f t="shared" si="1"/>
        <v>#REF!</v>
      </c>
      <c r="P22" s="197" t="e">
        <f t="shared" si="1"/>
        <v>#REF!</v>
      </c>
      <c r="Q22" s="197" t="e">
        <f t="shared" si="1"/>
        <v>#REF!</v>
      </c>
      <c r="R22" s="197" t="e">
        <f t="shared" si="1"/>
        <v>#REF!</v>
      </c>
      <c r="S22" s="197" t="e">
        <f t="shared" si="1"/>
        <v>#REF!</v>
      </c>
      <c r="T22" s="197" t="e">
        <f t="shared" si="1"/>
        <v>#REF!</v>
      </c>
      <c r="U22" s="197" t="e">
        <f t="shared" si="1"/>
        <v>#REF!</v>
      </c>
      <c r="V22" s="197" t="e">
        <f t="shared" si="1"/>
        <v>#REF!</v>
      </c>
      <c r="W22" s="197" t="e">
        <f t="shared" si="1"/>
        <v>#REF!</v>
      </c>
      <c r="X22" s="197" t="e">
        <f t="shared" si="1"/>
        <v>#REF!</v>
      </c>
      <c r="Y22" s="197" t="e">
        <f t="shared" si="1"/>
        <v>#REF!</v>
      </c>
      <c r="Z22" s="197" t="e">
        <f t="shared" si="1"/>
        <v>#REF!</v>
      </c>
      <c r="AA22" s="197" t="e">
        <f t="shared" si="1"/>
        <v>#REF!</v>
      </c>
      <c r="AB22" s="197" t="e">
        <f t="shared" si="1"/>
        <v>#REF!</v>
      </c>
      <c r="AC22" s="197" t="e">
        <f t="shared" si="1"/>
        <v>#REF!</v>
      </c>
      <c r="AD22" s="197" t="e">
        <f t="shared" si="1"/>
        <v>#REF!</v>
      </c>
      <c r="AE22" s="197" t="e">
        <f t="shared" si="1"/>
        <v>#REF!</v>
      </c>
      <c r="AF22" s="197" t="e">
        <f t="shared" si="1"/>
        <v>#REF!</v>
      </c>
    </row>
    <row r="23" spans="1:32" x14ac:dyDescent="0.2">
      <c r="A23" s="394"/>
      <c r="B23" s="84" t="e">
        <f>B5</f>
        <v>#REF!</v>
      </c>
      <c r="C23" s="197" t="e">
        <f t="shared" ref="C23:H23" si="2">C5</f>
        <v>#REF!</v>
      </c>
      <c r="D23" s="197" t="e">
        <f t="shared" si="2"/>
        <v>#REF!</v>
      </c>
      <c r="E23" s="197" t="e">
        <f t="shared" si="2"/>
        <v>#REF!</v>
      </c>
      <c r="F23" s="197" t="e">
        <f t="shared" si="2"/>
        <v>#REF!</v>
      </c>
      <c r="G23" s="197" t="e">
        <f t="shared" si="2"/>
        <v>#REF!</v>
      </c>
      <c r="H23" s="197" t="e">
        <f t="shared" si="2"/>
        <v>#REF!</v>
      </c>
      <c r="I23" s="197" t="e">
        <f t="shared" ref="I23:AF23" si="3">I5</f>
        <v>#REF!</v>
      </c>
      <c r="J23" s="197" t="e">
        <f t="shared" si="3"/>
        <v>#REF!</v>
      </c>
      <c r="K23" s="197" t="e">
        <f t="shared" si="3"/>
        <v>#REF!</v>
      </c>
      <c r="L23" s="197" t="e">
        <f t="shared" si="3"/>
        <v>#REF!</v>
      </c>
      <c r="M23" s="197" t="e">
        <f t="shared" si="3"/>
        <v>#REF!</v>
      </c>
      <c r="N23" s="197" t="e">
        <f t="shared" si="3"/>
        <v>#REF!</v>
      </c>
      <c r="O23" s="197" t="e">
        <f t="shared" si="3"/>
        <v>#REF!</v>
      </c>
      <c r="P23" s="197" t="e">
        <f t="shared" si="3"/>
        <v>#REF!</v>
      </c>
      <c r="Q23" s="197" t="e">
        <f t="shared" si="3"/>
        <v>#REF!</v>
      </c>
      <c r="R23" s="197" t="e">
        <f t="shared" si="3"/>
        <v>#REF!</v>
      </c>
      <c r="S23" s="197" t="e">
        <f t="shared" si="3"/>
        <v>#REF!</v>
      </c>
      <c r="T23" s="197" t="e">
        <f t="shared" si="3"/>
        <v>#REF!</v>
      </c>
      <c r="U23" s="197" t="e">
        <f t="shared" si="3"/>
        <v>#REF!</v>
      </c>
      <c r="V23" s="197" t="e">
        <f t="shared" si="3"/>
        <v>#REF!</v>
      </c>
      <c r="W23" s="197" t="e">
        <f t="shared" si="3"/>
        <v>#REF!</v>
      </c>
      <c r="X23" s="197" t="e">
        <f t="shared" si="3"/>
        <v>#REF!</v>
      </c>
      <c r="Y23" s="197" t="e">
        <f t="shared" si="3"/>
        <v>#REF!</v>
      </c>
      <c r="Z23" s="197" t="e">
        <f t="shared" si="3"/>
        <v>#REF!</v>
      </c>
      <c r="AA23" s="197" t="e">
        <f t="shared" si="3"/>
        <v>#REF!</v>
      </c>
      <c r="AB23" s="197" t="e">
        <f t="shared" si="3"/>
        <v>#REF!</v>
      </c>
      <c r="AC23" s="197" t="e">
        <f t="shared" si="3"/>
        <v>#REF!</v>
      </c>
      <c r="AD23" s="197" t="e">
        <f t="shared" si="3"/>
        <v>#REF!</v>
      </c>
      <c r="AE23" s="197" t="e">
        <f t="shared" si="3"/>
        <v>#REF!</v>
      </c>
      <c r="AF23" s="197" t="e">
        <f t="shared" si="3"/>
        <v>#REF!</v>
      </c>
    </row>
    <row r="24" spans="1:32" x14ac:dyDescent="0.2">
      <c r="A24" s="71" t="s">
        <v>138</v>
      </c>
      <c r="C24" s="193"/>
      <c r="D24" s="193"/>
      <c r="E24" s="193"/>
      <c r="F24" s="193"/>
      <c r="G24" s="193"/>
      <c r="H24" s="19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row>
    <row r="25" spans="1:32" x14ac:dyDescent="0.2">
      <c r="A25" s="96">
        <v>1</v>
      </c>
      <c r="B25" s="98" t="e">
        <f>B7*0.9+B40</f>
        <v>#REF!</v>
      </c>
      <c r="C25" s="198" t="e">
        <f t="shared" ref="C25:H25" si="4">C7*0.9+C40</f>
        <v>#REF!</v>
      </c>
      <c r="D25" s="198" t="e">
        <f t="shared" si="4"/>
        <v>#REF!</v>
      </c>
      <c r="E25" s="198" t="e">
        <f t="shared" si="4"/>
        <v>#REF!</v>
      </c>
      <c r="F25" s="198" t="e">
        <f t="shared" si="4"/>
        <v>#REF!</v>
      </c>
      <c r="G25" s="198" t="e">
        <f t="shared" si="4"/>
        <v>#REF!</v>
      </c>
      <c r="H25" s="198" t="e">
        <f t="shared" si="4"/>
        <v>#REF!</v>
      </c>
      <c r="I25" s="198" t="e">
        <f t="shared" ref="I25:AF25" si="5">I7*0.9+I40</f>
        <v>#REF!</v>
      </c>
      <c r="J25" s="198" t="e">
        <f t="shared" si="5"/>
        <v>#REF!</v>
      </c>
      <c r="K25" s="198" t="e">
        <f t="shared" si="5"/>
        <v>#REF!</v>
      </c>
      <c r="L25" s="198" t="e">
        <f t="shared" si="5"/>
        <v>#REF!</v>
      </c>
      <c r="M25" s="198" t="e">
        <f t="shared" si="5"/>
        <v>#REF!</v>
      </c>
      <c r="N25" s="198" t="e">
        <f t="shared" si="5"/>
        <v>#REF!</v>
      </c>
      <c r="O25" s="198" t="e">
        <f t="shared" si="5"/>
        <v>#REF!</v>
      </c>
      <c r="P25" s="198" t="e">
        <f t="shared" si="5"/>
        <v>#REF!</v>
      </c>
      <c r="Q25" s="198" t="e">
        <f t="shared" si="5"/>
        <v>#REF!</v>
      </c>
      <c r="R25" s="198" t="e">
        <f t="shared" si="5"/>
        <v>#REF!</v>
      </c>
      <c r="S25" s="198" t="e">
        <f t="shared" si="5"/>
        <v>#REF!</v>
      </c>
      <c r="T25" s="198" t="e">
        <f t="shared" si="5"/>
        <v>#REF!</v>
      </c>
      <c r="U25" s="198" t="e">
        <f t="shared" si="5"/>
        <v>#REF!</v>
      </c>
      <c r="V25" s="198" t="e">
        <f t="shared" si="5"/>
        <v>#REF!</v>
      </c>
      <c r="W25" s="198" t="e">
        <f t="shared" si="5"/>
        <v>#REF!</v>
      </c>
      <c r="X25" s="198" t="e">
        <f t="shared" si="5"/>
        <v>#REF!</v>
      </c>
      <c r="Y25" s="198" t="e">
        <f t="shared" si="5"/>
        <v>#REF!</v>
      </c>
      <c r="Z25" s="198" t="e">
        <f t="shared" si="5"/>
        <v>#REF!</v>
      </c>
      <c r="AA25" s="198" t="e">
        <f t="shared" si="5"/>
        <v>#REF!</v>
      </c>
      <c r="AB25" s="198" t="e">
        <f t="shared" si="5"/>
        <v>#REF!</v>
      </c>
      <c r="AC25" s="198" t="e">
        <f t="shared" si="5"/>
        <v>#REF!</v>
      </c>
      <c r="AD25" s="198" t="e">
        <f t="shared" si="5"/>
        <v>#REF!</v>
      </c>
      <c r="AE25" s="198" t="e">
        <f t="shared" si="5"/>
        <v>#REF!</v>
      </c>
      <c r="AF25" s="198" t="e">
        <f t="shared" si="5"/>
        <v>#REF!</v>
      </c>
    </row>
    <row r="26" spans="1:32" x14ac:dyDescent="0.2">
      <c r="A26" s="96">
        <v>2</v>
      </c>
      <c r="B26" s="198" t="e">
        <f>B8*0.9+B41</f>
        <v>#REF!</v>
      </c>
      <c r="C26" s="198" t="e">
        <f t="shared" ref="C26:H26" si="6">C8*0.9+C41</f>
        <v>#REF!</v>
      </c>
      <c r="D26" s="198" t="e">
        <f t="shared" si="6"/>
        <v>#REF!</v>
      </c>
      <c r="E26" s="198" t="e">
        <f t="shared" si="6"/>
        <v>#REF!</v>
      </c>
      <c r="F26" s="198" t="e">
        <f t="shared" si="6"/>
        <v>#REF!</v>
      </c>
      <c r="G26" s="198" t="e">
        <f t="shared" si="6"/>
        <v>#REF!</v>
      </c>
      <c r="H26" s="198" t="e">
        <f t="shared" si="6"/>
        <v>#REF!</v>
      </c>
      <c r="I26" s="198" t="e">
        <f t="shared" ref="I26:AF26" si="7">I8*0.9+I41</f>
        <v>#REF!</v>
      </c>
      <c r="J26" s="198" t="e">
        <f t="shared" si="7"/>
        <v>#REF!</v>
      </c>
      <c r="K26" s="198" t="e">
        <f t="shared" si="7"/>
        <v>#REF!</v>
      </c>
      <c r="L26" s="198" t="e">
        <f t="shared" si="7"/>
        <v>#REF!</v>
      </c>
      <c r="M26" s="198" t="e">
        <f t="shared" si="7"/>
        <v>#REF!</v>
      </c>
      <c r="N26" s="198" t="e">
        <f t="shared" si="7"/>
        <v>#REF!</v>
      </c>
      <c r="O26" s="198" t="e">
        <f t="shared" si="7"/>
        <v>#REF!</v>
      </c>
      <c r="P26" s="198" t="e">
        <f t="shared" si="7"/>
        <v>#REF!</v>
      </c>
      <c r="Q26" s="198" t="e">
        <f t="shared" si="7"/>
        <v>#REF!</v>
      </c>
      <c r="R26" s="198" t="e">
        <f t="shared" si="7"/>
        <v>#REF!</v>
      </c>
      <c r="S26" s="198" t="e">
        <f t="shared" si="7"/>
        <v>#REF!</v>
      </c>
      <c r="T26" s="198" t="e">
        <f t="shared" si="7"/>
        <v>#REF!</v>
      </c>
      <c r="U26" s="198" t="e">
        <f t="shared" si="7"/>
        <v>#REF!</v>
      </c>
      <c r="V26" s="198" t="e">
        <f t="shared" si="7"/>
        <v>#REF!</v>
      </c>
      <c r="W26" s="198" t="e">
        <f t="shared" si="7"/>
        <v>#REF!</v>
      </c>
      <c r="X26" s="198" t="e">
        <f t="shared" si="7"/>
        <v>#REF!</v>
      </c>
      <c r="Y26" s="198" t="e">
        <f t="shared" si="7"/>
        <v>#REF!</v>
      </c>
      <c r="Z26" s="198" t="e">
        <f t="shared" si="7"/>
        <v>#REF!</v>
      </c>
      <c r="AA26" s="198" t="e">
        <f t="shared" si="7"/>
        <v>#REF!</v>
      </c>
      <c r="AB26" s="198" t="e">
        <f t="shared" si="7"/>
        <v>#REF!</v>
      </c>
      <c r="AC26" s="198" t="e">
        <f t="shared" si="7"/>
        <v>#REF!</v>
      </c>
      <c r="AD26" s="198" t="e">
        <f t="shared" si="7"/>
        <v>#REF!</v>
      </c>
      <c r="AE26" s="198" t="e">
        <f t="shared" si="7"/>
        <v>#REF!</v>
      </c>
      <c r="AF26" s="198" t="e">
        <f t="shared" si="7"/>
        <v>#REF!</v>
      </c>
    </row>
    <row r="27" spans="1:32" x14ac:dyDescent="0.2">
      <c r="A27" s="71" t="s">
        <v>140</v>
      </c>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row>
    <row r="28" spans="1:32" x14ac:dyDescent="0.2">
      <c r="A28" s="96">
        <v>1</v>
      </c>
      <c r="B28" s="198" t="e">
        <f>B10*0.9+B40</f>
        <v>#REF!</v>
      </c>
      <c r="C28" s="198" t="e">
        <f t="shared" ref="C28:H28" si="8">C10*0.9+C40</f>
        <v>#REF!</v>
      </c>
      <c r="D28" s="198" t="e">
        <f t="shared" si="8"/>
        <v>#REF!</v>
      </c>
      <c r="E28" s="198" t="e">
        <f t="shared" si="8"/>
        <v>#REF!</v>
      </c>
      <c r="F28" s="198" t="e">
        <f t="shared" si="8"/>
        <v>#REF!</v>
      </c>
      <c r="G28" s="198" t="e">
        <f t="shared" si="8"/>
        <v>#REF!</v>
      </c>
      <c r="H28" s="198" t="e">
        <f t="shared" si="8"/>
        <v>#REF!</v>
      </c>
      <c r="I28" s="198" t="e">
        <f t="shared" ref="I28:AF28" si="9">I10*0.9+I40</f>
        <v>#REF!</v>
      </c>
      <c r="J28" s="198" t="e">
        <f t="shared" si="9"/>
        <v>#REF!</v>
      </c>
      <c r="K28" s="198" t="e">
        <f t="shared" si="9"/>
        <v>#REF!</v>
      </c>
      <c r="L28" s="198" t="e">
        <f t="shared" si="9"/>
        <v>#REF!</v>
      </c>
      <c r="M28" s="198" t="e">
        <f t="shared" si="9"/>
        <v>#REF!</v>
      </c>
      <c r="N28" s="198" t="e">
        <f t="shared" si="9"/>
        <v>#REF!</v>
      </c>
      <c r="O28" s="198" t="e">
        <f t="shared" si="9"/>
        <v>#REF!</v>
      </c>
      <c r="P28" s="198" t="e">
        <f t="shared" si="9"/>
        <v>#REF!</v>
      </c>
      <c r="Q28" s="198" t="e">
        <f t="shared" si="9"/>
        <v>#REF!</v>
      </c>
      <c r="R28" s="198" t="e">
        <f t="shared" si="9"/>
        <v>#REF!</v>
      </c>
      <c r="S28" s="198" t="e">
        <f t="shared" si="9"/>
        <v>#REF!</v>
      </c>
      <c r="T28" s="198" t="e">
        <f t="shared" si="9"/>
        <v>#REF!</v>
      </c>
      <c r="U28" s="198" t="e">
        <f t="shared" si="9"/>
        <v>#REF!</v>
      </c>
      <c r="V28" s="198" t="e">
        <f t="shared" si="9"/>
        <v>#REF!</v>
      </c>
      <c r="W28" s="198" t="e">
        <f t="shared" si="9"/>
        <v>#REF!</v>
      </c>
      <c r="X28" s="198" t="e">
        <f t="shared" si="9"/>
        <v>#REF!</v>
      </c>
      <c r="Y28" s="198" t="e">
        <f t="shared" si="9"/>
        <v>#REF!</v>
      </c>
      <c r="Z28" s="198" t="e">
        <f t="shared" si="9"/>
        <v>#REF!</v>
      </c>
      <c r="AA28" s="198" t="e">
        <f t="shared" si="9"/>
        <v>#REF!</v>
      </c>
      <c r="AB28" s="198" t="e">
        <f t="shared" si="9"/>
        <v>#REF!</v>
      </c>
      <c r="AC28" s="198" t="e">
        <f t="shared" si="9"/>
        <v>#REF!</v>
      </c>
      <c r="AD28" s="198" t="e">
        <f t="shared" si="9"/>
        <v>#REF!</v>
      </c>
      <c r="AE28" s="198" t="e">
        <f t="shared" si="9"/>
        <v>#REF!</v>
      </c>
      <c r="AF28" s="198" t="e">
        <f t="shared" si="9"/>
        <v>#REF!</v>
      </c>
    </row>
    <row r="29" spans="1:32" x14ac:dyDescent="0.2">
      <c r="A29" s="96">
        <v>2</v>
      </c>
      <c r="B29" s="198" t="e">
        <f>B11*0.9+B41</f>
        <v>#REF!</v>
      </c>
      <c r="C29" s="198" t="e">
        <f t="shared" ref="C29:H29" si="10">C11*0.9+C41</f>
        <v>#REF!</v>
      </c>
      <c r="D29" s="198" t="e">
        <f t="shared" si="10"/>
        <v>#REF!</v>
      </c>
      <c r="E29" s="198" t="e">
        <f t="shared" si="10"/>
        <v>#REF!</v>
      </c>
      <c r="F29" s="198" t="e">
        <f t="shared" si="10"/>
        <v>#REF!</v>
      </c>
      <c r="G29" s="198" t="e">
        <f t="shared" si="10"/>
        <v>#REF!</v>
      </c>
      <c r="H29" s="198" t="e">
        <f t="shared" si="10"/>
        <v>#REF!</v>
      </c>
      <c r="I29" s="198" t="e">
        <f t="shared" ref="I29:AF29" si="11">I11*0.9+I41</f>
        <v>#REF!</v>
      </c>
      <c r="J29" s="198" t="e">
        <f t="shared" si="11"/>
        <v>#REF!</v>
      </c>
      <c r="K29" s="198" t="e">
        <f t="shared" si="11"/>
        <v>#REF!</v>
      </c>
      <c r="L29" s="198" t="e">
        <f t="shared" si="11"/>
        <v>#REF!</v>
      </c>
      <c r="M29" s="198" t="e">
        <f t="shared" si="11"/>
        <v>#REF!</v>
      </c>
      <c r="N29" s="198" t="e">
        <f t="shared" si="11"/>
        <v>#REF!</v>
      </c>
      <c r="O29" s="198" t="e">
        <f t="shared" si="11"/>
        <v>#REF!</v>
      </c>
      <c r="P29" s="198" t="e">
        <f t="shared" si="11"/>
        <v>#REF!</v>
      </c>
      <c r="Q29" s="198" t="e">
        <f t="shared" si="11"/>
        <v>#REF!</v>
      </c>
      <c r="R29" s="198" t="e">
        <f t="shared" si="11"/>
        <v>#REF!</v>
      </c>
      <c r="S29" s="198" t="e">
        <f t="shared" si="11"/>
        <v>#REF!</v>
      </c>
      <c r="T29" s="198" t="e">
        <f t="shared" si="11"/>
        <v>#REF!</v>
      </c>
      <c r="U29" s="198" t="e">
        <f t="shared" si="11"/>
        <v>#REF!</v>
      </c>
      <c r="V29" s="198" t="e">
        <f t="shared" si="11"/>
        <v>#REF!</v>
      </c>
      <c r="W29" s="198" t="e">
        <f t="shared" si="11"/>
        <v>#REF!</v>
      </c>
      <c r="X29" s="198" t="e">
        <f t="shared" si="11"/>
        <v>#REF!</v>
      </c>
      <c r="Y29" s="198" t="e">
        <f t="shared" si="11"/>
        <v>#REF!</v>
      </c>
      <c r="Z29" s="198" t="e">
        <f t="shared" si="11"/>
        <v>#REF!</v>
      </c>
      <c r="AA29" s="198" t="e">
        <f t="shared" si="11"/>
        <v>#REF!</v>
      </c>
      <c r="AB29" s="198" t="e">
        <f t="shared" si="11"/>
        <v>#REF!</v>
      </c>
      <c r="AC29" s="198" t="e">
        <f t="shared" si="11"/>
        <v>#REF!</v>
      </c>
      <c r="AD29" s="198" t="e">
        <f t="shared" si="11"/>
        <v>#REF!</v>
      </c>
      <c r="AE29" s="198" t="e">
        <f t="shared" si="11"/>
        <v>#REF!</v>
      </c>
      <c r="AF29" s="198" t="e">
        <f t="shared" si="11"/>
        <v>#REF!</v>
      </c>
    </row>
    <row r="30" spans="1:32" x14ac:dyDescent="0.2">
      <c r="A30" s="71" t="s">
        <v>139</v>
      </c>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row>
    <row r="31" spans="1:32" x14ac:dyDescent="0.2">
      <c r="A31" s="96">
        <v>1</v>
      </c>
      <c r="B31" s="198" t="e">
        <f>B13*0.9+B40</f>
        <v>#REF!</v>
      </c>
      <c r="C31" s="198" t="e">
        <f t="shared" ref="C31:H31" si="12">C13*0.9+C40</f>
        <v>#REF!</v>
      </c>
      <c r="D31" s="198" t="e">
        <f t="shared" si="12"/>
        <v>#REF!</v>
      </c>
      <c r="E31" s="198" t="e">
        <f t="shared" si="12"/>
        <v>#REF!</v>
      </c>
      <c r="F31" s="198" t="e">
        <f t="shared" si="12"/>
        <v>#REF!</v>
      </c>
      <c r="G31" s="198" t="e">
        <f t="shared" si="12"/>
        <v>#REF!</v>
      </c>
      <c r="H31" s="198" t="e">
        <f t="shared" si="12"/>
        <v>#REF!</v>
      </c>
      <c r="I31" s="198" t="e">
        <f t="shared" ref="I31:AF31" si="13">I13*0.9+I40</f>
        <v>#REF!</v>
      </c>
      <c r="J31" s="198" t="e">
        <f t="shared" si="13"/>
        <v>#REF!</v>
      </c>
      <c r="K31" s="198" t="e">
        <f t="shared" si="13"/>
        <v>#REF!</v>
      </c>
      <c r="L31" s="198" t="e">
        <f t="shared" si="13"/>
        <v>#REF!</v>
      </c>
      <c r="M31" s="198" t="e">
        <f t="shared" si="13"/>
        <v>#REF!</v>
      </c>
      <c r="N31" s="198" t="e">
        <f t="shared" si="13"/>
        <v>#REF!</v>
      </c>
      <c r="O31" s="198" t="e">
        <f t="shared" si="13"/>
        <v>#REF!</v>
      </c>
      <c r="P31" s="198" t="e">
        <f t="shared" si="13"/>
        <v>#REF!</v>
      </c>
      <c r="Q31" s="198" t="e">
        <f t="shared" si="13"/>
        <v>#REF!</v>
      </c>
      <c r="R31" s="198" t="e">
        <f t="shared" si="13"/>
        <v>#REF!</v>
      </c>
      <c r="S31" s="198" t="e">
        <f t="shared" si="13"/>
        <v>#REF!</v>
      </c>
      <c r="T31" s="198" t="e">
        <f t="shared" si="13"/>
        <v>#REF!</v>
      </c>
      <c r="U31" s="198" t="e">
        <f t="shared" si="13"/>
        <v>#REF!</v>
      </c>
      <c r="V31" s="198" t="e">
        <f t="shared" si="13"/>
        <v>#REF!</v>
      </c>
      <c r="W31" s="198" t="e">
        <f t="shared" si="13"/>
        <v>#REF!</v>
      </c>
      <c r="X31" s="198" t="e">
        <f t="shared" si="13"/>
        <v>#REF!</v>
      </c>
      <c r="Y31" s="198" t="e">
        <f t="shared" si="13"/>
        <v>#REF!</v>
      </c>
      <c r="Z31" s="198" t="e">
        <f t="shared" si="13"/>
        <v>#REF!</v>
      </c>
      <c r="AA31" s="198" t="e">
        <f t="shared" si="13"/>
        <v>#REF!</v>
      </c>
      <c r="AB31" s="198" t="e">
        <f t="shared" si="13"/>
        <v>#REF!</v>
      </c>
      <c r="AC31" s="198" t="e">
        <f t="shared" si="13"/>
        <v>#REF!</v>
      </c>
      <c r="AD31" s="198" t="e">
        <f t="shared" si="13"/>
        <v>#REF!</v>
      </c>
      <c r="AE31" s="198" t="e">
        <f t="shared" si="13"/>
        <v>#REF!</v>
      </c>
      <c r="AF31" s="198" t="e">
        <f t="shared" si="13"/>
        <v>#REF!</v>
      </c>
    </row>
    <row r="32" spans="1:32" x14ac:dyDescent="0.2">
      <c r="A32" s="96">
        <v>2</v>
      </c>
      <c r="B32" s="198" t="e">
        <f>B14*0.9+B41</f>
        <v>#REF!</v>
      </c>
      <c r="C32" s="198" t="e">
        <f t="shared" ref="C32:H32" si="14">C14*0.9+C41</f>
        <v>#REF!</v>
      </c>
      <c r="D32" s="198" t="e">
        <f t="shared" si="14"/>
        <v>#REF!</v>
      </c>
      <c r="E32" s="198" t="e">
        <f t="shared" si="14"/>
        <v>#REF!</v>
      </c>
      <c r="F32" s="198" t="e">
        <f t="shared" si="14"/>
        <v>#REF!</v>
      </c>
      <c r="G32" s="198" t="e">
        <f t="shared" si="14"/>
        <v>#REF!</v>
      </c>
      <c r="H32" s="198" t="e">
        <f t="shared" si="14"/>
        <v>#REF!</v>
      </c>
      <c r="I32" s="198" t="e">
        <f t="shared" ref="I32:AF32" si="15">I14*0.9+I41</f>
        <v>#REF!</v>
      </c>
      <c r="J32" s="198" t="e">
        <f t="shared" si="15"/>
        <v>#REF!</v>
      </c>
      <c r="K32" s="198" t="e">
        <f t="shared" si="15"/>
        <v>#REF!</v>
      </c>
      <c r="L32" s="198" t="e">
        <f t="shared" si="15"/>
        <v>#REF!</v>
      </c>
      <c r="M32" s="198" t="e">
        <f t="shared" si="15"/>
        <v>#REF!</v>
      </c>
      <c r="N32" s="198" t="e">
        <f t="shared" si="15"/>
        <v>#REF!</v>
      </c>
      <c r="O32" s="198" t="e">
        <f t="shared" si="15"/>
        <v>#REF!</v>
      </c>
      <c r="P32" s="198" t="e">
        <f t="shared" si="15"/>
        <v>#REF!</v>
      </c>
      <c r="Q32" s="198" t="e">
        <f t="shared" si="15"/>
        <v>#REF!</v>
      </c>
      <c r="R32" s="198" t="e">
        <f t="shared" si="15"/>
        <v>#REF!</v>
      </c>
      <c r="S32" s="198" t="e">
        <f t="shared" si="15"/>
        <v>#REF!</v>
      </c>
      <c r="T32" s="198" t="e">
        <f t="shared" si="15"/>
        <v>#REF!</v>
      </c>
      <c r="U32" s="198" t="e">
        <f t="shared" si="15"/>
        <v>#REF!</v>
      </c>
      <c r="V32" s="198" t="e">
        <f t="shared" si="15"/>
        <v>#REF!</v>
      </c>
      <c r="W32" s="198" t="e">
        <f t="shared" si="15"/>
        <v>#REF!</v>
      </c>
      <c r="X32" s="198" t="e">
        <f t="shared" si="15"/>
        <v>#REF!</v>
      </c>
      <c r="Y32" s="198" t="e">
        <f t="shared" si="15"/>
        <v>#REF!</v>
      </c>
      <c r="Z32" s="198" t="e">
        <f t="shared" si="15"/>
        <v>#REF!</v>
      </c>
      <c r="AA32" s="198" t="e">
        <f t="shared" si="15"/>
        <v>#REF!</v>
      </c>
      <c r="AB32" s="198" t="e">
        <f t="shared" si="15"/>
        <v>#REF!</v>
      </c>
      <c r="AC32" s="198" t="e">
        <f t="shared" si="15"/>
        <v>#REF!</v>
      </c>
      <c r="AD32" s="198" t="e">
        <f t="shared" si="15"/>
        <v>#REF!</v>
      </c>
      <c r="AE32" s="198" t="e">
        <f t="shared" si="15"/>
        <v>#REF!</v>
      </c>
      <c r="AF32" s="198" t="e">
        <f t="shared" si="15"/>
        <v>#REF!</v>
      </c>
    </row>
    <row r="33" spans="1:32" x14ac:dyDescent="0.2">
      <c r="A33" s="71" t="s">
        <v>141</v>
      </c>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row>
    <row r="34" spans="1:32" x14ac:dyDescent="0.2">
      <c r="A34" s="96">
        <v>1</v>
      </c>
      <c r="B34" s="198" t="e">
        <f>B16*0.9+B40</f>
        <v>#REF!</v>
      </c>
      <c r="C34" s="198" t="e">
        <f t="shared" ref="C34:H34" si="16">C16*0.9+C40</f>
        <v>#REF!</v>
      </c>
      <c r="D34" s="198" t="e">
        <f t="shared" si="16"/>
        <v>#REF!</v>
      </c>
      <c r="E34" s="198" t="e">
        <f t="shared" si="16"/>
        <v>#REF!</v>
      </c>
      <c r="F34" s="198" t="e">
        <f t="shared" si="16"/>
        <v>#REF!</v>
      </c>
      <c r="G34" s="198" t="e">
        <f t="shared" si="16"/>
        <v>#REF!</v>
      </c>
      <c r="H34" s="198" t="e">
        <f t="shared" si="16"/>
        <v>#REF!</v>
      </c>
      <c r="I34" s="198" t="e">
        <f t="shared" ref="I34:AF34" si="17">I16*0.9+I40</f>
        <v>#REF!</v>
      </c>
      <c r="J34" s="198" t="e">
        <f t="shared" si="17"/>
        <v>#REF!</v>
      </c>
      <c r="K34" s="198" t="e">
        <f t="shared" si="17"/>
        <v>#REF!</v>
      </c>
      <c r="L34" s="198" t="e">
        <f t="shared" si="17"/>
        <v>#REF!</v>
      </c>
      <c r="M34" s="198" t="e">
        <f t="shared" si="17"/>
        <v>#REF!</v>
      </c>
      <c r="N34" s="198" t="e">
        <f t="shared" si="17"/>
        <v>#REF!</v>
      </c>
      <c r="O34" s="198" t="e">
        <f t="shared" si="17"/>
        <v>#REF!</v>
      </c>
      <c r="P34" s="198" t="e">
        <f t="shared" si="17"/>
        <v>#REF!</v>
      </c>
      <c r="Q34" s="198" t="e">
        <f t="shared" si="17"/>
        <v>#REF!</v>
      </c>
      <c r="R34" s="198" t="e">
        <f t="shared" si="17"/>
        <v>#REF!</v>
      </c>
      <c r="S34" s="198" t="e">
        <f t="shared" si="17"/>
        <v>#REF!</v>
      </c>
      <c r="T34" s="198" t="e">
        <f t="shared" si="17"/>
        <v>#REF!</v>
      </c>
      <c r="U34" s="198" t="e">
        <f t="shared" si="17"/>
        <v>#REF!</v>
      </c>
      <c r="V34" s="198" t="e">
        <f t="shared" si="17"/>
        <v>#REF!</v>
      </c>
      <c r="W34" s="198" t="e">
        <f t="shared" si="17"/>
        <v>#REF!</v>
      </c>
      <c r="X34" s="198" t="e">
        <f t="shared" si="17"/>
        <v>#REF!</v>
      </c>
      <c r="Y34" s="198" t="e">
        <f t="shared" si="17"/>
        <v>#REF!</v>
      </c>
      <c r="Z34" s="198" t="e">
        <f t="shared" si="17"/>
        <v>#REF!</v>
      </c>
      <c r="AA34" s="198" t="e">
        <f t="shared" si="17"/>
        <v>#REF!</v>
      </c>
      <c r="AB34" s="198" t="e">
        <f t="shared" si="17"/>
        <v>#REF!</v>
      </c>
      <c r="AC34" s="198" t="e">
        <f t="shared" si="17"/>
        <v>#REF!</v>
      </c>
      <c r="AD34" s="198" t="e">
        <f t="shared" si="17"/>
        <v>#REF!</v>
      </c>
      <c r="AE34" s="198" t="e">
        <f t="shared" si="17"/>
        <v>#REF!</v>
      </c>
      <c r="AF34" s="198" t="e">
        <f t="shared" si="17"/>
        <v>#REF!</v>
      </c>
    </row>
    <row r="35" spans="1:32" x14ac:dyDescent="0.2">
      <c r="A35" s="96">
        <v>2</v>
      </c>
      <c r="B35" s="198" t="e">
        <f>B17*0.9+B41</f>
        <v>#REF!</v>
      </c>
      <c r="C35" s="198" t="e">
        <f t="shared" ref="C35:H35" si="18">C17*0.9+C41</f>
        <v>#REF!</v>
      </c>
      <c r="D35" s="198" t="e">
        <f t="shared" si="18"/>
        <v>#REF!</v>
      </c>
      <c r="E35" s="198" t="e">
        <f t="shared" si="18"/>
        <v>#REF!</v>
      </c>
      <c r="F35" s="198" t="e">
        <f t="shared" si="18"/>
        <v>#REF!</v>
      </c>
      <c r="G35" s="198" t="e">
        <f t="shared" si="18"/>
        <v>#REF!</v>
      </c>
      <c r="H35" s="198" t="e">
        <f t="shared" si="18"/>
        <v>#REF!</v>
      </c>
      <c r="I35" s="198" t="e">
        <f t="shared" ref="I35:AF35" si="19">I17*0.9+I41</f>
        <v>#REF!</v>
      </c>
      <c r="J35" s="198" t="e">
        <f t="shared" si="19"/>
        <v>#REF!</v>
      </c>
      <c r="K35" s="198" t="e">
        <f t="shared" si="19"/>
        <v>#REF!</v>
      </c>
      <c r="L35" s="198" t="e">
        <f t="shared" si="19"/>
        <v>#REF!</v>
      </c>
      <c r="M35" s="198" t="e">
        <f t="shared" si="19"/>
        <v>#REF!</v>
      </c>
      <c r="N35" s="198" t="e">
        <f t="shared" si="19"/>
        <v>#REF!</v>
      </c>
      <c r="O35" s="198" t="e">
        <f t="shared" si="19"/>
        <v>#REF!</v>
      </c>
      <c r="P35" s="198" t="e">
        <f t="shared" si="19"/>
        <v>#REF!</v>
      </c>
      <c r="Q35" s="198" t="e">
        <f t="shared" si="19"/>
        <v>#REF!</v>
      </c>
      <c r="R35" s="198" t="e">
        <f t="shared" si="19"/>
        <v>#REF!</v>
      </c>
      <c r="S35" s="198" t="e">
        <f t="shared" si="19"/>
        <v>#REF!</v>
      </c>
      <c r="T35" s="198" t="e">
        <f t="shared" si="19"/>
        <v>#REF!</v>
      </c>
      <c r="U35" s="198" t="e">
        <f t="shared" si="19"/>
        <v>#REF!</v>
      </c>
      <c r="V35" s="198" t="e">
        <f t="shared" si="19"/>
        <v>#REF!</v>
      </c>
      <c r="W35" s="198" t="e">
        <f t="shared" si="19"/>
        <v>#REF!</v>
      </c>
      <c r="X35" s="198" t="e">
        <f t="shared" si="19"/>
        <v>#REF!</v>
      </c>
      <c r="Y35" s="198" t="e">
        <f t="shared" si="19"/>
        <v>#REF!</v>
      </c>
      <c r="Z35" s="198" t="e">
        <f t="shared" si="19"/>
        <v>#REF!</v>
      </c>
      <c r="AA35" s="198" t="e">
        <f t="shared" si="19"/>
        <v>#REF!</v>
      </c>
      <c r="AB35" s="198" t="e">
        <f t="shared" si="19"/>
        <v>#REF!</v>
      </c>
      <c r="AC35" s="198" t="e">
        <f t="shared" si="19"/>
        <v>#REF!</v>
      </c>
      <c r="AD35" s="198" t="e">
        <f t="shared" si="19"/>
        <v>#REF!</v>
      </c>
      <c r="AE35" s="198" t="e">
        <f t="shared" si="19"/>
        <v>#REF!</v>
      </c>
      <c r="AF35" s="198" t="e">
        <f t="shared" si="19"/>
        <v>#REF!</v>
      </c>
    </row>
    <row r="36" spans="1:32" x14ac:dyDescent="0.2">
      <c r="A36" s="71" t="s">
        <v>122</v>
      </c>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row>
    <row r="37" spans="1:32" x14ac:dyDescent="0.2">
      <c r="A37" s="96">
        <v>1</v>
      </c>
      <c r="B37" s="198" t="e">
        <f>B19*0.9+B40</f>
        <v>#REF!</v>
      </c>
      <c r="C37" s="198" t="e">
        <f t="shared" ref="C37:H37" si="20">C19*0.9+C40</f>
        <v>#REF!</v>
      </c>
      <c r="D37" s="198" t="e">
        <f t="shared" si="20"/>
        <v>#REF!</v>
      </c>
      <c r="E37" s="198" t="e">
        <f t="shared" si="20"/>
        <v>#REF!</v>
      </c>
      <c r="F37" s="198" t="e">
        <f t="shared" si="20"/>
        <v>#REF!</v>
      </c>
      <c r="G37" s="198" t="e">
        <f t="shared" si="20"/>
        <v>#REF!</v>
      </c>
      <c r="H37" s="198" t="e">
        <f t="shared" si="20"/>
        <v>#REF!</v>
      </c>
      <c r="I37" s="198" t="e">
        <f t="shared" ref="I37:AF37" si="21">I19*0.9+I40</f>
        <v>#REF!</v>
      </c>
      <c r="J37" s="198" t="e">
        <f t="shared" si="21"/>
        <v>#REF!</v>
      </c>
      <c r="K37" s="198" t="e">
        <f t="shared" si="21"/>
        <v>#REF!</v>
      </c>
      <c r="L37" s="198" t="e">
        <f t="shared" si="21"/>
        <v>#REF!</v>
      </c>
      <c r="M37" s="198" t="e">
        <f t="shared" si="21"/>
        <v>#REF!</v>
      </c>
      <c r="N37" s="198" t="e">
        <f t="shared" si="21"/>
        <v>#REF!</v>
      </c>
      <c r="O37" s="198" t="e">
        <f t="shared" si="21"/>
        <v>#REF!</v>
      </c>
      <c r="P37" s="198" t="e">
        <f t="shared" si="21"/>
        <v>#REF!</v>
      </c>
      <c r="Q37" s="198" t="e">
        <f t="shared" si="21"/>
        <v>#REF!</v>
      </c>
      <c r="R37" s="198" t="e">
        <f t="shared" si="21"/>
        <v>#REF!</v>
      </c>
      <c r="S37" s="198" t="e">
        <f t="shared" si="21"/>
        <v>#REF!</v>
      </c>
      <c r="T37" s="198" t="e">
        <f t="shared" si="21"/>
        <v>#REF!</v>
      </c>
      <c r="U37" s="198" t="e">
        <f t="shared" si="21"/>
        <v>#REF!</v>
      </c>
      <c r="V37" s="198" t="e">
        <f t="shared" si="21"/>
        <v>#REF!</v>
      </c>
      <c r="W37" s="198" t="e">
        <f t="shared" si="21"/>
        <v>#REF!</v>
      </c>
      <c r="X37" s="198" t="e">
        <f t="shared" si="21"/>
        <v>#REF!</v>
      </c>
      <c r="Y37" s="198" t="e">
        <f t="shared" si="21"/>
        <v>#REF!</v>
      </c>
      <c r="Z37" s="198" t="e">
        <f t="shared" si="21"/>
        <v>#REF!</v>
      </c>
      <c r="AA37" s="198" t="e">
        <f t="shared" si="21"/>
        <v>#REF!</v>
      </c>
      <c r="AB37" s="198" t="e">
        <f t="shared" si="21"/>
        <v>#REF!</v>
      </c>
      <c r="AC37" s="198" t="e">
        <f t="shared" si="21"/>
        <v>#REF!</v>
      </c>
      <c r="AD37" s="198" t="e">
        <f t="shared" si="21"/>
        <v>#REF!</v>
      </c>
      <c r="AE37" s="198" t="e">
        <f t="shared" si="21"/>
        <v>#REF!</v>
      </c>
      <c r="AF37" s="198" t="e">
        <f t="shared" si="21"/>
        <v>#REF!</v>
      </c>
    </row>
    <row r="38" spans="1:32" x14ac:dyDescent="0.2">
      <c r="A38" s="96">
        <v>2</v>
      </c>
      <c r="B38" s="198" t="e">
        <f>B20*0.9+B41</f>
        <v>#REF!</v>
      </c>
      <c r="C38" s="198" t="e">
        <f t="shared" ref="C38:H38" si="22">C20*0.9+C41</f>
        <v>#REF!</v>
      </c>
      <c r="D38" s="198" t="e">
        <f t="shared" si="22"/>
        <v>#REF!</v>
      </c>
      <c r="E38" s="198" t="e">
        <f t="shared" si="22"/>
        <v>#REF!</v>
      </c>
      <c r="F38" s="198" t="e">
        <f t="shared" si="22"/>
        <v>#REF!</v>
      </c>
      <c r="G38" s="198" t="e">
        <f t="shared" si="22"/>
        <v>#REF!</v>
      </c>
      <c r="H38" s="198" t="e">
        <f t="shared" si="22"/>
        <v>#REF!</v>
      </c>
      <c r="I38" s="198" t="e">
        <f t="shared" ref="I38:AF38" si="23">I20*0.9+I41</f>
        <v>#REF!</v>
      </c>
      <c r="J38" s="198" t="e">
        <f t="shared" si="23"/>
        <v>#REF!</v>
      </c>
      <c r="K38" s="198" t="e">
        <f t="shared" si="23"/>
        <v>#REF!</v>
      </c>
      <c r="L38" s="198" t="e">
        <f t="shared" si="23"/>
        <v>#REF!</v>
      </c>
      <c r="M38" s="198" t="e">
        <f t="shared" si="23"/>
        <v>#REF!</v>
      </c>
      <c r="N38" s="198" t="e">
        <f t="shared" si="23"/>
        <v>#REF!</v>
      </c>
      <c r="O38" s="198" t="e">
        <f t="shared" si="23"/>
        <v>#REF!</v>
      </c>
      <c r="P38" s="198" t="e">
        <f t="shared" si="23"/>
        <v>#REF!</v>
      </c>
      <c r="Q38" s="198" t="e">
        <f t="shared" si="23"/>
        <v>#REF!</v>
      </c>
      <c r="R38" s="198" t="e">
        <f t="shared" si="23"/>
        <v>#REF!</v>
      </c>
      <c r="S38" s="198" t="e">
        <f t="shared" si="23"/>
        <v>#REF!</v>
      </c>
      <c r="T38" s="198" t="e">
        <f t="shared" si="23"/>
        <v>#REF!</v>
      </c>
      <c r="U38" s="198" t="e">
        <f t="shared" si="23"/>
        <v>#REF!</v>
      </c>
      <c r="V38" s="198" t="e">
        <f t="shared" si="23"/>
        <v>#REF!</v>
      </c>
      <c r="W38" s="198" t="e">
        <f t="shared" si="23"/>
        <v>#REF!</v>
      </c>
      <c r="X38" s="198" t="e">
        <f t="shared" si="23"/>
        <v>#REF!</v>
      </c>
      <c r="Y38" s="198" t="e">
        <f t="shared" si="23"/>
        <v>#REF!</v>
      </c>
      <c r="Z38" s="198" t="e">
        <f t="shared" si="23"/>
        <v>#REF!</v>
      </c>
      <c r="AA38" s="198" t="e">
        <f t="shared" si="23"/>
        <v>#REF!</v>
      </c>
      <c r="AB38" s="198" t="e">
        <f t="shared" si="23"/>
        <v>#REF!</v>
      </c>
      <c r="AC38" s="198" t="e">
        <f t="shared" si="23"/>
        <v>#REF!</v>
      </c>
      <c r="AD38" s="198" t="e">
        <f t="shared" si="23"/>
        <v>#REF!</v>
      </c>
      <c r="AE38" s="198" t="e">
        <f t="shared" si="23"/>
        <v>#REF!</v>
      </c>
      <c r="AF38" s="198" t="e">
        <f t="shared" si="23"/>
        <v>#REF!</v>
      </c>
    </row>
    <row r="39" spans="1:32" x14ac:dyDescent="0.2">
      <c r="A39" s="85"/>
      <c r="J39" s="193"/>
      <c r="K39" s="193"/>
      <c r="L39" s="193"/>
      <c r="M39" s="193"/>
      <c r="N39" s="193"/>
      <c r="O39" s="193"/>
      <c r="P39" s="193"/>
      <c r="Q39" s="193"/>
      <c r="R39" s="193"/>
      <c r="S39" s="193"/>
      <c r="T39" s="193"/>
      <c r="U39" s="193"/>
      <c r="W39" s="193"/>
      <c r="X39" s="193"/>
      <c r="Y39" s="193"/>
      <c r="Z39" s="193"/>
      <c r="AA39" s="193"/>
      <c r="AB39" s="193"/>
      <c r="AC39" s="193"/>
      <c r="AD39" s="193"/>
      <c r="AE39" s="193"/>
      <c r="AF39" s="193"/>
    </row>
    <row r="40" spans="1:32" x14ac:dyDescent="0.2">
      <c r="A40" s="130"/>
      <c r="B40" s="162">
        <v>1750</v>
      </c>
      <c r="C40" s="162">
        <v>1750</v>
      </c>
      <c r="D40" s="163">
        <v>2400</v>
      </c>
      <c r="E40" s="163">
        <v>2400</v>
      </c>
      <c r="F40" s="163">
        <v>2400</v>
      </c>
      <c r="G40" s="163">
        <v>2400</v>
      </c>
      <c r="H40" s="203">
        <v>2000</v>
      </c>
      <c r="I40" s="203">
        <v>2000</v>
      </c>
      <c r="J40" s="203">
        <v>2000</v>
      </c>
      <c r="K40" s="203">
        <v>2000</v>
      </c>
      <c r="L40" s="203">
        <v>2000</v>
      </c>
      <c r="M40" s="203">
        <v>2000</v>
      </c>
      <c r="N40" s="203">
        <v>2000</v>
      </c>
      <c r="O40" s="203">
        <v>2000</v>
      </c>
      <c r="P40" s="203">
        <v>2000</v>
      </c>
      <c r="Q40" s="203">
        <v>2000</v>
      </c>
      <c r="R40" s="203">
        <v>2000</v>
      </c>
      <c r="S40" s="203">
        <v>2000</v>
      </c>
      <c r="T40" s="203">
        <v>2000</v>
      </c>
      <c r="U40" s="203">
        <v>2000</v>
      </c>
      <c r="V40" s="203">
        <v>2000</v>
      </c>
      <c r="W40" s="203">
        <v>2000</v>
      </c>
      <c r="X40" s="203">
        <v>2000</v>
      </c>
      <c r="Y40" s="203">
        <v>2000</v>
      </c>
      <c r="Z40" s="203">
        <v>2000</v>
      </c>
      <c r="AA40" s="203">
        <v>2000</v>
      </c>
      <c r="AB40" s="203">
        <v>2000</v>
      </c>
      <c r="AC40" s="203">
        <v>2000</v>
      </c>
      <c r="AD40" s="203">
        <v>2000</v>
      </c>
      <c r="AE40" s="203">
        <v>2000</v>
      </c>
      <c r="AF40" s="203">
        <v>2000</v>
      </c>
    </row>
    <row r="41" spans="1:32" x14ac:dyDescent="0.2">
      <c r="A41" s="144" t="s">
        <v>130</v>
      </c>
      <c r="B41" s="140">
        <f>B40*2</f>
        <v>3500</v>
      </c>
      <c r="C41" s="140">
        <f>C40*2</f>
        <v>3500</v>
      </c>
      <c r="D41" s="199">
        <f>D40*2</f>
        <v>4800</v>
      </c>
      <c r="E41" s="199">
        <f t="shared" ref="E41:G41" si="24">E40*2</f>
        <v>4800</v>
      </c>
      <c r="F41" s="199">
        <f t="shared" si="24"/>
        <v>4800</v>
      </c>
      <c r="G41" s="199">
        <f t="shared" si="24"/>
        <v>4800</v>
      </c>
      <c r="H41" s="202">
        <f>H40*2</f>
        <v>4000</v>
      </c>
      <c r="I41" s="202">
        <f t="shared" ref="I41:AF41" si="25">I40*2</f>
        <v>4000</v>
      </c>
      <c r="J41" s="202">
        <f t="shared" si="25"/>
        <v>4000</v>
      </c>
      <c r="K41" s="202">
        <f t="shared" si="25"/>
        <v>4000</v>
      </c>
      <c r="L41" s="202">
        <f t="shared" si="25"/>
        <v>4000</v>
      </c>
      <c r="M41" s="202">
        <f t="shared" si="25"/>
        <v>4000</v>
      </c>
      <c r="N41" s="202">
        <f t="shared" si="25"/>
        <v>4000</v>
      </c>
      <c r="O41" s="202">
        <f t="shared" si="25"/>
        <v>4000</v>
      </c>
      <c r="P41" s="202">
        <f t="shared" si="25"/>
        <v>4000</v>
      </c>
      <c r="Q41" s="202">
        <f t="shared" si="25"/>
        <v>4000</v>
      </c>
      <c r="R41" s="202">
        <f t="shared" si="25"/>
        <v>4000</v>
      </c>
      <c r="S41" s="202">
        <f t="shared" si="25"/>
        <v>4000</v>
      </c>
      <c r="T41" s="202">
        <f t="shared" si="25"/>
        <v>4000</v>
      </c>
      <c r="U41" s="202">
        <f t="shared" si="25"/>
        <v>4000</v>
      </c>
      <c r="V41" s="202">
        <f t="shared" si="25"/>
        <v>4000</v>
      </c>
      <c r="W41" s="202">
        <f t="shared" si="25"/>
        <v>4000</v>
      </c>
      <c r="X41" s="202">
        <f t="shared" si="25"/>
        <v>4000</v>
      </c>
      <c r="Y41" s="202">
        <f t="shared" si="25"/>
        <v>4000</v>
      </c>
      <c r="Z41" s="202">
        <f t="shared" si="25"/>
        <v>4000</v>
      </c>
      <c r="AA41" s="202">
        <f t="shared" si="25"/>
        <v>4000</v>
      </c>
      <c r="AB41" s="202">
        <f t="shared" si="25"/>
        <v>4000</v>
      </c>
      <c r="AC41" s="202">
        <f t="shared" si="25"/>
        <v>4000</v>
      </c>
      <c r="AD41" s="202">
        <f t="shared" si="25"/>
        <v>4000</v>
      </c>
      <c r="AE41" s="202">
        <f t="shared" si="25"/>
        <v>4000</v>
      </c>
      <c r="AF41" s="202">
        <f t="shared" si="25"/>
        <v>4000</v>
      </c>
    </row>
    <row r="42" spans="1:32" ht="15" customHeight="1" x14ac:dyDescent="0.2">
      <c r="D42" s="193"/>
      <c r="F42" s="193"/>
      <c r="G42" s="193"/>
      <c r="H42" s="193"/>
      <c r="I42" s="193"/>
      <c r="J42" s="193"/>
      <c r="K42" s="193"/>
      <c r="AC42" s="193"/>
    </row>
    <row r="43" spans="1:32" ht="31.5" customHeight="1" x14ac:dyDescent="0.2">
      <c r="A43" s="100" t="s">
        <v>146</v>
      </c>
    </row>
    <row r="44" spans="1:32" ht="24" x14ac:dyDescent="0.2">
      <c r="A44" s="100" t="s">
        <v>147</v>
      </c>
    </row>
    <row r="45" spans="1:32" x14ac:dyDescent="0.2">
      <c r="A45" s="100" t="s">
        <v>148</v>
      </c>
    </row>
    <row r="46" spans="1:32" x14ac:dyDescent="0.2">
      <c r="A46" s="100" t="s">
        <v>149</v>
      </c>
    </row>
    <row r="47" spans="1:32" ht="120" x14ac:dyDescent="0.2">
      <c r="A47" s="161" t="s">
        <v>152</v>
      </c>
    </row>
    <row r="48" spans="1:32" x14ac:dyDescent="0.2">
      <c r="A48" s="145" t="s">
        <v>182</v>
      </c>
    </row>
    <row r="49" spans="1:4" ht="96" x14ac:dyDescent="0.2">
      <c r="A49" s="146" t="s">
        <v>183</v>
      </c>
      <c r="B49" s="117"/>
      <c r="C49" s="117"/>
      <c r="D49" s="117"/>
    </row>
    <row r="50" spans="1:4" x14ac:dyDescent="0.2">
      <c r="A50" s="147"/>
      <c r="B50" s="117"/>
      <c r="C50" s="117"/>
      <c r="D50" s="117"/>
    </row>
    <row r="51" spans="1:4" x14ac:dyDescent="0.2">
      <c r="A51" s="148" t="s">
        <v>133</v>
      </c>
      <c r="B51"/>
      <c r="C51"/>
      <c r="D51" s="117"/>
    </row>
    <row r="52" spans="1:4" x14ac:dyDescent="0.2">
      <c r="A52" s="67" t="s">
        <v>184</v>
      </c>
      <c r="B52" s="79"/>
      <c r="C52" s="79"/>
      <c r="D52" s="117"/>
    </row>
    <row r="53" spans="1:4" x14ac:dyDescent="0.2">
      <c r="A53" s="67" t="s">
        <v>185</v>
      </c>
      <c r="B53" s="79"/>
      <c r="C53" s="79"/>
      <c r="D53" s="117"/>
    </row>
    <row r="54" spans="1:4" ht="13.5" thickBot="1" x14ac:dyDescent="0.25">
      <c r="A54" s="67"/>
      <c r="B54" s="79"/>
      <c r="C54" s="79"/>
    </row>
    <row r="55" spans="1:4" x14ac:dyDescent="0.2">
      <c r="A55" s="149" t="s">
        <v>186</v>
      </c>
      <c r="B55" s="150"/>
      <c r="C55" s="150"/>
    </row>
    <row r="56" spans="1:4" x14ac:dyDescent="0.2">
      <c r="A56" s="151" t="s">
        <v>187</v>
      </c>
      <c r="B56" s="152"/>
      <c r="C56" s="152"/>
    </row>
    <row r="57" spans="1:4" x14ac:dyDescent="0.2">
      <c r="A57" s="151" t="s">
        <v>188</v>
      </c>
      <c r="B57" s="152"/>
      <c r="C57" s="152"/>
    </row>
    <row r="58" spans="1:4" ht="13.5" thickBot="1" x14ac:dyDescent="0.25">
      <c r="A58" s="153" t="s">
        <v>189</v>
      </c>
      <c r="B58" s="154"/>
      <c r="C58" s="154"/>
    </row>
    <row r="59" spans="1:4" ht="15" x14ac:dyDescent="0.2">
      <c r="A59" s="395" t="s">
        <v>192</v>
      </c>
      <c r="B59" s="395"/>
      <c r="C59" s="155"/>
    </row>
    <row r="60" spans="1:4" ht="15" x14ac:dyDescent="0.2">
      <c r="A60" s="396"/>
      <c r="B60" s="396"/>
      <c r="C60" s="156"/>
    </row>
    <row r="61" spans="1:4" ht="15.75" thickBot="1" x14ac:dyDescent="0.25">
      <c r="A61" s="157"/>
      <c r="B61" s="156"/>
      <c r="C61" s="156"/>
    </row>
    <row r="62" spans="1:4" ht="13.5" thickBot="1" x14ac:dyDescent="0.25">
      <c r="A62" s="158" t="s">
        <v>131</v>
      </c>
      <c r="B62"/>
      <c r="C62"/>
    </row>
    <row r="63" spans="1:4" ht="180" x14ac:dyDescent="0.2">
      <c r="A63" s="78" t="s">
        <v>190</v>
      </c>
      <c r="B63"/>
      <c r="C63"/>
    </row>
    <row r="64" spans="1:4"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sheetData>
  <mergeCells count="3">
    <mergeCell ref="A4:A5"/>
    <mergeCell ref="A59:B60"/>
    <mergeCell ref="A22:A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C46"/>
  <sheetViews>
    <sheetView workbookViewId="0">
      <selection activeCell="G38" sqref="G38"/>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'C завтраками| Bed and breakfast'!#REF!</f>
        <v>#REF!</v>
      </c>
      <c r="C6" s="247" t="e">
        <f>'C завтраками| Bed and breakfast'!#REF!</f>
        <v>#REF!</v>
      </c>
    </row>
    <row r="7" spans="1:3" s="265" customFormat="1" ht="31.9" customHeight="1" x14ac:dyDescent="0.2">
      <c r="A7" s="264"/>
      <c r="B7" s="247" t="e">
        <f>'C завтраками| Bed and breakfast'!#REF!</f>
        <v>#REF!</v>
      </c>
      <c r="C7" s="247" t="e">
        <f>'C завтраками| Bed and breakfast'!#REF!</f>
        <v>#REF!</v>
      </c>
    </row>
    <row r="8" spans="1:3" s="265" customFormat="1" ht="9.6" customHeight="1" x14ac:dyDescent="0.2">
      <c r="A8" s="266" t="s">
        <v>138</v>
      </c>
      <c r="B8" s="309"/>
      <c r="C8" s="309"/>
    </row>
    <row r="9" spans="1:3" s="265" customFormat="1" ht="9.6" customHeight="1" x14ac:dyDescent="0.2">
      <c r="A9" s="267">
        <v>1</v>
      </c>
      <c r="B9" s="198" t="e">
        <f>'C завтраками| Bed and breakfast'!#REF!*0.75</f>
        <v>#REF!</v>
      </c>
      <c r="C9" s="198" t="e">
        <f>'C завтраками| Bed and breakfast'!#REF!*0.75</f>
        <v>#REF!</v>
      </c>
    </row>
    <row r="10" spans="1:3" s="265" customFormat="1" ht="9.6" customHeight="1" x14ac:dyDescent="0.2">
      <c r="A10" s="267">
        <v>2</v>
      </c>
      <c r="B10" s="198" t="e">
        <f>'C завтраками| Bed and breakfast'!#REF!*0.75</f>
        <v>#REF!</v>
      </c>
      <c r="C10" s="198" t="e">
        <f>'C завтраками| Bed and breakfast'!#REF!*0.75</f>
        <v>#REF!</v>
      </c>
    </row>
    <row r="11" spans="1:3" s="265" customFormat="1" ht="9.6" customHeight="1" x14ac:dyDescent="0.2">
      <c r="A11" s="266" t="s">
        <v>140</v>
      </c>
      <c r="B11" s="198"/>
      <c r="C11" s="198"/>
    </row>
    <row r="12" spans="1:3" s="265" customFormat="1" ht="9.6" customHeight="1" x14ac:dyDescent="0.2">
      <c r="A12" s="267">
        <v>1</v>
      </c>
      <c r="B12" s="198" t="e">
        <f>'C завтраками| Bed and breakfast'!#REF!*0.75</f>
        <v>#REF!</v>
      </c>
      <c r="C12" s="198" t="e">
        <f>'C завтраками| Bed and breakfast'!#REF!*0.75</f>
        <v>#REF!</v>
      </c>
    </row>
    <row r="13" spans="1:3" s="265" customFormat="1" ht="9.6" customHeight="1" x14ac:dyDescent="0.2">
      <c r="A13" s="267">
        <v>2</v>
      </c>
      <c r="B13" s="198" t="e">
        <f>'C завтраками| Bed and breakfast'!#REF!*0.75</f>
        <v>#REF!</v>
      </c>
      <c r="C13" s="198" t="e">
        <f>'C завтраками| Bed and breakfast'!#REF!*0.75</f>
        <v>#REF!</v>
      </c>
    </row>
    <row r="14" spans="1:3" s="265" customFormat="1" ht="9.6" customHeight="1" x14ac:dyDescent="0.2">
      <c r="A14" s="266" t="s">
        <v>139</v>
      </c>
      <c r="B14" s="198"/>
      <c r="C14" s="198"/>
    </row>
    <row r="15" spans="1:3" s="265" customFormat="1" ht="9.6" customHeight="1" x14ac:dyDescent="0.2">
      <c r="A15" s="267">
        <v>1</v>
      </c>
      <c r="B15" s="198" t="e">
        <f>'C завтраками| Bed and breakfast'!#REF!*0.75</f>
        <v>#REF!</v>
      </c>
      <c r="C15" s="198" t="e">
        <f>'C завтраками| Bed and breakfast'!#REF!*0.75</f>
        <v>#REF!</v>
      </c>
    </row>
    <row r="16" spans="1:3" s="265" customFormat="1" ht="9.6" customHeight="1" x14ac:dyDescent="0.2">
      <c r="A16" s="267">
        <v>2</v>
      </c>
      <c r="B16" s="198" t="e">
        <f>'C завтраками| Bed and breakfast'!#REF!*0.75</f>
        <v>#REF!</v>
      </c>
      <c r="C16" s="198" t="e">
        <f>'C завтраками| Bed and breakfast'!#REF!*0.75</f>
        <v>#REF!</v>
      </c>
    </row>
    <row r="17" spans="1:3" s="265" customFormat="1" ht="9.6" customHeight="1" x14ac:dyDescent="0.2">
      <c r="A17" s="266" t="s">
        <v>141</v>
      </c>
      <c r="B17" s="198"/>
      <c r="C17" s="198"/>
    </row>
    <row r="18" spans="1:3" s="265" customFormat="1" ht="9.6" customHeight="1" x14ac:dyDescent="0.2">
      <c r="A18" s="267">
        <v>1</v>
      </c>
      <c r="B18" s="198" t="e">
        <f>'C завтраками| Bed and breakfast'!#REF!*0.75</f>
        <v>#REF!</v>
      </c>
      <c r="C18" s="198" t="e">
        <f>'C завтраками| Bed and breakfast'!#REF!*0.75</f>
        <v>#REF!</v>
      </c>
    </row>
    <row r="19" spans="1:3" s="265" customFormat="1" ht="9.6" customHeight="1" x14ac:dyDescent="0.2">
      <c r="A19" s="267">
        <v>2</v>
      </c>
      <c r="B19" s="198" t="e">
        <f>'C завтраками| Bed and breakfast'!#REF!*0.75</f>
        <v>#REF!</v>
      </c>
      <c r="C19" s="198" t="e">
        <f>'C завтраками| Bed and breakfast'!#REF!*0.75</f>
        <v>#REF!</v>
      </c>
    </row>
    <row r="20" spans="1:3" s="265" customFormat="1" ht="9.6" customHeight="1" x14ac:dyDescent="0.2">
      <c r="A20" s="266" t="s">
        <v>122</v>
      </c>
      <c r="B20" s="198"/>
      <c r="C20" s="198"/>
    </row>
    <row r="21" spans="1:3" s="265" customFormat="1" ht="9.6" customHeight="1" x14ac:dyDescent="0.2">
      <c r="A21" s="267">
        <v>1</v>
      </c>
      <c r="B21" s="198" t="e">
        <f>'C завтраками| Bed and breakfast'!#REF!*0.75</f>
        <v>#REF!</v>
      </c>
      <c r="C21" s="198" t="e">
        <f>'C завтраками| Bed and breakfast'!#REF!*0.75</f>
        <v>#REF!</v>
      </c>
    </row>
    <row r="22" spans="1:3" s="265" customFormat="1" ht="9.6" customHeight="1" x14ac:dyDescent="0.2">
      <c r="A22" s="267">
        <v>2</v>
      </c>
      <c r="B22" s="198" t="e">
        <f>'C завтраками| Bed and breakfast'!#REF!*0.75</f>
        <v>#REF!</v>
      </c>
      <c r="C22" s="198" t="e">
        <f>'C завтраками| Bed and breakfast'!#REF!*0.75</f>
        <v>#REF!</v>
      </c>
    </row>
    <row r="23" spans="1:3" s="265" customFormat="1" ht="9.6" customHeight="1" x14ac:dyDescent="0.2">
      <c r="A23" s="266" t="s">
        <v>123</v>
      </c>
      <c r="B23" s="198"/>
      <c r="C23" s="198"/>
    </row>
    <row r="24" spans="1:3" s="265" customFormat="1" ht="9.6" customHeight="1" x14ac:dyDescent="0.2">
      <c r="A24" s="267" t="s">
        <v>115</v>
      </c>
      <c r="B24" s="198" t="e">
        <f>'C завтраками| Bed and breakfast'!#REF!*0.75</f>
        <v>#REF!</v>
      </c>
      <c r="C24" s="198" t="e">
        <f>'C завтраками| Bed and breakfast'!#REF!*0.75</f>
        <v>#REF!</v>
      </c>
    </row>
    <row r="25" spans="1:3" s="265" customFormat="1" ht="9.6" customHeight="1" x14ac:dyDescent="0.2">
      <c r="A25" s="266" t="s">
        <v>124</v>
      </c>
      <c r="B25" s="198"/>
      <c r="C25" s="198"/>
    </row>
    <row r="26" spans="1:3" s="265" customFormat="1" ht="9.6" customHeight="1" x14ac:dyDescent="0.2">
      <c r="A26" s="267" t="s">
        <v>115</v>
      </c>
      <c r="B26" s="198" t="e">
        <f>'C завтраками| Bed and breakfast'!#REF!*0.75</f>
        <v>#REF!</v>
      </c>
      <c r="C26" s="198" t="e">
        <f>'C завтраками| Bed and breakfast'!#REF!*0.75</f>
        <v>#REF!</v>
      </c>
    </row>
    <row r="27" spans="1:3" s="265" customFormat="1" ht="9.6" customHeight="1" x14ac:dyDescent="0.2">
      <c r="A27" s="241" t="s">
        <v>125</v>
      </c>
      <c r="B27" s="198"/>
      <c r="C27" s="198"/>
    </row>
    <row r="28" spans="1:3" s="265" customFormat="1" ht="9.6" customHeight="1" x14ac:dyDescent="0.2">
      <c r="A28" s="240" t="s">
        <v>115</v>
      </c>
      <c r="B28" s="198" t="e">
        <f>'C завтраками| Bed and breakfast'!#REF!*0.75</f>
        <v>#REF!</v>
      </c>
      <c r="C28" s="198" t="e">
        <f>'C завтраками| Bed and breakfast'!#REF!*0.75</f>
        <v>#REF!</v>
      </c>
    </row>
    <row r="29" spans="1:3" s="265" customFormat="1" ht="9.6" customHeight="1" x14ac:dyDescent="0.2">
      <c r="A29" s="239" t="s">
        <v>126</v>
      </c>
      <c r="B29" s="198"/>
      <c r="C29" s="198"/>
    </row>
    <row r="30" spans="1:3" s="265" customFormat="1" ht="9.6" customHeight="1" x14ac:dyDescent="0.2">
      <c r="A30" s="240" t="s">
        <v>115</v>
      </c>
      <c r="B30" s="198" t="e">
        <f>'C завтраками| Bed and breakfast'!#REF!*0.75</f>
        <v>#REF!</v>
      </c>
      <c r="C30" s="198" t="e">
        <f>'C завтраками| Bed and breakfast'!#REF!*0.75</f>
        <v>#REF!</v>
      </c>
    </row>
    <row r="31" spans="1:3" s="265" customFormat="1" ht="9.6" customHeight="1" x14ac:dyDescent="0.2">
      <c r="A31" s="240"/>
    </row>
    <row r="32" spans="1:3" s="265" customFormat="1" ht="9.6" customHeight="1" x14ac:dyDescent="0.2">
      <c r="A32" s="85"/>
    </row>
    <row r="33" spans="1:1" s="265" customFormat="1" ht="9.6" customHeight="1" x14ac:dyDescent="0.2">
      <c r="A33" s="85"/>
    </row>
    <row r="34" spans="1:1" x14ac:dyDescent="0.2">
      <c r="A34" s="187" t="s">
        <v>130</v>
      </c>
    </row>
    <row r="35" spans="1:1" ht="11.65" customHeight="1" x14ac:dyDescent="0.2">
      <c r="A35" s="378" t="s">
        <v>294</v>
      </c>
    </row>
    <row r="36" spans="1:1" ht="11.65" customHeight="1" x14ac:dyDescent="0.2">
      <c r="A36" s="378"/>
    </row>
    <row r="37" spans="1:1" s="269" customFormat="1" ht="11.65" customHeight="1" x14ac:dyDescent="0.2">
      <c r="A37" s="378"/>
    </row>
    <row r="38" spans="1:1" ht="72.75" customHeight="1" x14ac:dyDescent="0.2">
      <c r="A38" s="378"/>
    </row>
    <row r="39" spans="1:1" ht="12.75" thickBot="1" x14ac:dyDescent="0.25">
      <c r="A39" s="242"/>
    </row>
    <row r="40" spans="1:1" ht="12.75" thickBot="1" x14ac:dyDescent="0.25">
      <c r="A40" s="137" t="s">
        <v>293</v>
      </c>
    </row>
    <row r="41" spans="1:1" ht="22.9" customHeight="1" thickBot="1" x14ac:dyDescent="0.25">
      <c r="A41" s="246" t="s">
        <v>378</v>
      </c>
    </row>
    <row r="42" spans="1:1" ht="12.75" thickBot="1" x14ac:dyDescent="0.25">
      <c r="A42" s="248" t="s">
        <v>379</v>
      </c>
    </row>
    <row r="43" spans="1:1" ht="12.75" thickBot="1" x14ac:dyDescent="0.25">
      <c r="A43" s="92"/>
    </row>
    <row r="44" spans="1:1" ht="12.75" thickBot="1" x14ac:dyDescent="0.25">
      <c r="A44" s="137" t="s">
        <v>329</v>
      </c>
    </row>
    <row r="45" spans="1:1" x14ac:dyDescent="0.2">
      <c r="A45" s="270" t="s">
        <v>330</v>
      </c>
    </row>
    <row r="46" spans="1:1" x14ac:dyDescent="0.2">
      <c r="A46" s="270" t="s">
        <v>331</v>
      </c>
    </row>
  </sheetData>
  <mergeCells count="1">
    <mergeCell ref="A35:A38"/>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C74"/>
  <sheetViews>
    <sheetView workbookViewId="0">
      <selection activeCell="D18" sqref="D18"/>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243" customFormat="1" ht="12.75" x14ac:dyDescent="0.2">
      <c r="A34" s="397" t="s">
        <v>310</v>
      </c>
      <c r="B34" s="32"/>
      <c r="C34" s="32"/>
    </row>
    <row r="35" spans="1:3" s="243" customFormat="1" ht="12.75" x14ac:dyDescent="0.2">
      <c r="A35" s="398"/>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ROUNDUP(B9*0.9,)</f>
        <v>#REF!</v>
      </c>
      <c r="C39" s="198" t="e">
        <f t="shared" si="2"/>
        <v>#REF!</v>
      </c>
    </row>
    <row r="40" spans="1:3" s="265" customFormat="1" ht="9.6" customHeight="1" x14ac:dyDescent="0.2">
      <c r="A40" s="267">
        <v>2</v>
      </c>
      <c r="B40" s="198" t="e">
        <f t="shared" ref="B40:C40" si="3">ROUNDUP(B10*0.9,)</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ROUNDUP(B12*0.9,)</f>
        <v>#REF!</v>
      </c>
      <c r="C42" s="198" t="e">
        <f t="shared" si="4"/>
        <v>#REF!</v>
      </c>
    </row>
    <row r="43" spans="1:3" s="265" customFormat="1" ht="9.6" customHeight="1" x14ac:dyDescent="0.2">
      <c r="A43" s="267">
        <v>2</v>
      </c>
      <c r="B43" s="198" t="e">
        <f t="shared" ref="B43:C43" si="5">ROUNDUP(B13*0.9,)</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ROUNDUP(B15*0.9,)</f>
        <v>#REF!</v>
      </c>
      <c r="C45" s="198" t="e">
        <f t="shared" si="6"/>
        <v>#REF!</v>
      </c>
    </row>
    <row r="46" spans="1:3" s="265" customFormat="1" ht="9.6" customHeight="1" x14ac:dyDescent="0.2">
      <c r="A46" s="267">
        <v>2</v>
      </c>
      <c r="B46" s="198" t="e">
        <f t="shared" ref="B46:C46" si="7">ROUNDUP(B16*0.9,)</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ROUNDUP(B18*0.9,)</f>
        <v>#REF!</v>
      </c>
      <c r="C48" s="198" t="e">
        <f t="shared" si="8"/>
        <v>#REF!</v>
      </c>
    </row>
    <row r="49" spans="1:3" s="265" customFormat="1" ht="9.6" customHeight="1" x14ac:dyDescent="0.2">
      <c r="A49" s="267">
        <v>2</v>
      </c>
      <c r="B49" s="198" t="e">
        <f t="shared" ref="B49:C49" si="9">ROUNDUP(B19*0.9,)</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ROUNDUP(B21*0.9,)</f>
        <v>#REF!</v>
      </c>
      <c r="C51" s="198" t="e">
        <f t="shared" si="10"/>
        <v>#REF!</v>
      </c>
    </row>
    <row r="52" spans="1:3" s="265" customFormat="1" ht="9.6" customHeight="1" x14ac:dyDescent="0.2">
      <c r="A52" s="267">
        <v>2</v>
      </c>
      <c r="B52" s="198" t="e">
        <f t="shared" ref="B52:C52" si="11">ROUNDUP(B22*0.9,)</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ROUNDUP(B24*0.9,)</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ROUNDUP(B26*0.9,)</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ROUNDUP(B28*0.9,)</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ROUNDUP(B30*0.9,)</f>
        <v>#REF!</v>
      </c>
      <c r="C60" s="198" t="e">
        <f t="shared" si="15"/>
        <v>#REF!</v>
      </c>
    </row>
    <row r="61" spans="1:3" s="265" customFormat="1" ht="9.6" customHeight="1" x14ac:dyDescent="0.2">
      <c r="A61" s="240"/>
    </row>
    <row r="62" spans="1:3" x14ac:dyDescent="0.2">
      <c r="A62" s="187" t="s">
        <v>130</v>
      </c>
    </row>
    <row r="63" spans="1:3" ht="11.65" customHeight="1" x14ac:dyDescent="0.2">
      <c r="A63" s="378" t="s">
        <v>294</v>
      </c>
    </row>
    <row r="64" spans="1:3" ht="11.65" customHeight="1" x14ac:dyDescent="0.2">
      <c r="A64" s="378"/>
    </row>
    <row r="65" spans="1:1" s="269" customFormat="1" ht="11.65" customHeight="1" x14ac:dyDescent="0.2">
      <c r="A65" s="378"/>
    </row>
    <row r="66" spans="1:1" ht="72.75" customHeight="1" x14ac:dyDescent="0.2">
      <c r="A66" s="378"/>
    </row>
    <row r="67" spans="1:1" ht="12.75" thickBot="1" x14ac:dyDescent="0.25">
      <c r="A67" s="242"/>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C74"/>
  <sheetViews>
    <sheetView workbookViewId="0">
      <selection activeCell="A6" sqref="A6"/>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09"/>
      <c r="C8" s="309"/>
    </row>
    <row r="9" spans="1:3" s="265" customFormat="1" ht="9.6" customHeight="1" x14ac:dyDescent="0.2">
      <c r="A9" s="267">
        <v>1</v>
      </c>
      <c r="B9" s="198" t="e">
        <f>'4=3 | COMMISSION'!B9</f>
        <v>#REF!</v>
      </c>
      <c r="C9" s="198" t="e">
        <f>'4=3 | COMMISSION'!C9</f>
        <v>#REF!</v>
      </c>
    </row>
    <row r="10" spans="1:3" s="265" customFormat="1" ht="9.6" customHeight="1" x14ac:dyDescent="0.2">
      <c r="A10" s="267">
        <v>2</v>
      </c>
      <c r="B10" s="198" t="e">
        <f>'4=3 | COMMISSION'!B10</f>
        <v>#REF!</v>
      </c>
      <c r="C10" s="198" t="e">
        <f>'4=3 | COMMISSION'!C10</f>
        <v>#REF!</v>
      </c>
    </row>
    <row r="11" spans="1:3" s="265" customFormat="1" ht="9.6" customHeight="1" x14ac:dyDescent="0.2">
      <c r="A11" s="266" t="s">
        <v>140</v>
      </c>
      <c r="B11" s="198"/>
      <c r="C11" s="198"/>
    </row>
    <row r="12" spans="1:3" s="265" customFormat="1" ht="9.6" customHeight="1" x14ac:dyDescent="0.2">
      <c r="A12" s="267">
        <v>1</v>
      </c>
      <c r="B12" s="198" t="e">
        <f>'4=3 | COMMISSION'!B12</f>
        <v>#REF!</v>
      </c>
      <c r="C12" s="198" t="e">
        <f>'4=3 | COMMISSION'!C12</f>
        <v>#REF!</v>
      </c>
    </row>
    <row r="13" spans="1:3" s="265" customFormat="1" ht="9.6" customHeight="1" x14ac:dyDescent="0.2">
      <c r="A13" s="267">
        <v>2</v>
      </c>
      <c r="B13" s="198" t="e">
        <f>'4=3 | COMMISSION'!B13</f>
        <v>#REF!</v>
      </c>
      <c r="C13" s="198" t="e">
        <f>'4=3 | COMMISSION'!C13</f>
        <v>#REF!</v>
      </c>
    </row>
    <row r="14" spans="1:3" s="265" customFormat="1" ht="9.6" customHeight="1" x14ac:dyDescent="0.2">
      <c r="A14" s="266" t="s">
        <v>139</v>
      </c>
      <c r="B14" s="198"/>
      <c r="C14" s="198"/>
    </row>
    <row r="15" spans="1:3" s="265" customFormat="1" ht="9.6" customHeight="1" x14ac:dyDescent="0.2">
      <c r="A15" s="267">
        <v>1</v>
      </c>
      <c r="B15" s="198" t="e">
        <f>'4=3 | COMMISSION'!B15</f>
        <v>#REF!</v>
      </c>
      <c r="C15" s="198" t="e">
        <f>'4=3 | COMMISSION'!C15</f>
        <v>#REF!</v>
      </c>
    </row>
    <row r="16" spans="1:3" s="265" customFormat="1" ht="9.6" customHeight="1" x14ac:dyDescent="0.2">
      <c r="A16" s="267">
        <v>2</v>
      </c>
      <c r="B16" s="198" t="e">
        <f>'4=3 | COMMISSION'!B16</f>
        <v>#REF!</v>
      </c>
      <c r="C16" s="198" t="e">
        <f>'4=3 | COMMISSION'!C16</f>
        <v>#REF!</v>
      </c>
    </row>
    <row r="17" spans="1:3" s="265" customFormat="1" ht="9.6" customHeight="1" x14ac:dyDescent="0.2">
      <c r="A17" s="266" t="s">
        <v>141</v>
      </c>
      <c r="B17" s="198"/>
      <c r="C17" s="198"/>
    </row>
    <row r="18" spans="1:3" s="265" customFormat="1" ht="9.6" customHeight="1" x14ac:dyDescent="0.2">
      <c r="A18" s="267">
        <v>1</v>
      </c>
      <c r="B18" s="198" t="e">
        <f>'4=3 | COMMISSION'!B18</f>
        <v>#REF!</v>
      </c>
      <c r="C18" s="198" t="e">
        <f>'4=3 | COMMISSION'!C18</f>
        <v>#REF!</v>
      </c>
    </row>
    <row r="19" spans="1:3" s="265" customFormat="1" ht="9.6" customHeight="1" x14ac:dyDescent="0.2">
      <c r="A19" s="267">
        <v>2</v>
      </c>
      <c r="B19" s="198" t="e">
        <f>'4=3 | COMMISSION'!B19</f>
        <v>#REF!</v>
      </c>
      <c r="C19" s="198" t="e">
        <f>'4=3 | COMMISSION'!C19</f>
        <v>#REF!</v>
      </c>
    </row>
    <row r="20" spans="1:3" s="265" customFormat="1" ht="9.6" customHeight="1" x14ac:dyDescent="0.2">
      <c r="A20" s="266" t="s">
        <v>122</v>
      </c>
      <c r="B20" s="198"/>
      <c r="C20" s="198"/>
    </row>
    <row r="21" spans="1:3" s="265" customFormat="1" ht="9.6" customHeight="1" x14ac:dyDescent="0.2">
      <c r="A21" s="267">
        <v>1</v>
      </c>
      <c r="B21" s="198" t="e">
        <f>'4=3 | COMMISSION'!B21</f>
        <v>#REF!</v>
      </c>
      <c r="C21" s="198" t="e">
        <f>'4=3 | COMMISSION'!C21</f>
        <v>#REF!</v>
      </c>
    </row>
    <row r="22" spans="1:3" s="265" customFormat="1" ht="9.6" customHeight="1" x14ac:dyDescent="0.2">
      <c r="A22" s="267">
        <v>2</v>
      </c>
      <c r="B22" s="198" t="e">
        <f>'4=3 | COMMISSION'!B22</f>
        <v>#REF!</v>
      </c>
      <c r="C22" s="198" t="e">
        <f>'4=3 | COMMISSION'!C22</f>
        <v>#REF!</v>
      </c>
    </row>
    <row r="23" spans="1:3" s="265" customFormat="1" ht="9.6" customHeight="1" x14ac:dyDescent="0.2">
      <c r="A23" s="266" t="s">
        <v>123</v>
      </c>
      <c r="B23" s="198"/>
      <c r="C23" s="198"/>
    </row>
    <row r="24" spans="1:3" s="265" customFormat="1" ht="9.6" customHeight="1" x14ac:dyDescent="0.2">
      <c r="A24" s="267" t="s">
        <v>115</v>
      </c>
      <c r="B24" s="198" t="e">
        <f>'4=3 | COMMISSION'!B24</f>
        <v>#REF!</v>
      </c>
      <c r="C24" s="198" t="e">
        <f>'4=3 | COMMISSION'!C24</f>
        <v>#REF!</v>
      </c>
    </row>
    <row r="25" spans="1:3" s="265" customFormat="1" ht="9.6" customHeight="1" x14ac:dyDescent="0.2">
      <c r="A25" s="266" t="s">
        <v>124</v>
      </c>
      <c r="B25" s="198"/>
      <c r="C25" s="198"/>
    </row>
    <row r="26" spans="1:3" s="265" customFormat="1" ht="9.6" customHeight="1" x14ac:dyDescent="0.2">
      <c r="A26" s="267" t="s">
        <v>115</v>
      </c>
      <c r="B26" s="198" t="e">
        <f>'4=3 | COMMISSION'!B26</f>
        <v>#REF!</v>
      </c>
      <c r="C26" s="198" t="e">
        <f>'4=3 | COMMISSION'!C26</f>
        <v>#REF!</v>
      </c>
    </row>
    <row r="27" spans="1:3" s="265" customFormat="1" ht="9.6" customHeight="1" x14ac:dyDescent="0.2">
      <c r="A27" s="241" t="s">
        <v>125</v>
      </c>
      <c r="B27" s="198"/>
      <c r="C27" s="198"/>
    </row>
    <row r="28" spans="1:3" s="265" customFormat="1" ht="9.6" customHeight="1" x14ac:dyDescent="0.2">
      <c r="A28" s="240" t="s">
        <v>115</v>
      </c>
      <c r="B28" s="198" t="e">
        <f>'4=3 | COMMISSION'!B28</f>
        <v>#REF!</v>
      </c>
      <c r="C28" s="198" t="e">
        <f>'4=3 | COMMISSION'!C28</f>
        <v>#REF!</v>
      </c>
    </row>
    <row r="29" spans="1:3" s="265" customFormat="1" ht="9.6" customHeight="1" x14ac:dyDescent="0.2">
      <c r="A29" s="239" t="s">
        <v>126</v>
      </c>
      <c r="B29" s="198"/>
      <c r="C29" s="198"/>
    </row>
    <row r="30" spans="1:3" s="265" customFormat="1" ht="9.6" customHeight="1" x14ac:dyDescent="0.2">
      <c r="A30" s="240" t="s">
        <v>115</v>
      </c>
      <c r="B30" s="198" t="e">
        <f>'4=3 | COMMISSION'!B30</f>
        <v>#REF!</v>
      </c>
      <c r="C30" s="198" t="e">
        <f>'4=3 | COMMISSION'!C30</f>
        <v>#REF!</v>
      </c>
    </row>
    <row r="31" spans="1:3" s="265" customFormat="1" ht="9.6" customHeight="1" x14ac:dyDescent="0.2">
      <c r="A31" s="240"/>
      <c r="B31" s="107"/>
      <c r="C31" s="107"/>
    </row>
    <row r="32" spans="1:3" s="265" customFormat="1" ht="9.6" customHeight="1" x14ac:dyDescent="0.2">
      <c r="A32" s="85"/>
      <c r="B32" s="107"/>
      <c r="C32" s="107"/>
    </row>
    <row r="33" spans="1:3" s="265" customFormat="1" ht="9.6" customHeight="1" x14ac:dyDescent="0.2">
      <c r="A33" s="85"/>
      <c r="B33" s="107"/>
      <c r="C33" s="107"/>
    </row>
    <row r="34" spans="1:3" s="243" customFormat="1" ht="12.75" x14ac:dyDescent="0.2">
      <c r="A34" s="397" t="s">
        <v>310</v>
      </c>
      <c r="B34" s="309"/>
      <c r="C34" s="309"/>
    </row>
    <row r="35" spans="1:3" s="243" customFormat="1" ht="12.75" x14ac:dyDescent="0.2">
      <c r="A35" s="398"/>
      <c r="B35" s="309"/>
      <c r="C35" s="309"/>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ROUNDUP(B9*0.87,)</f>
        <v>#REF!</v>
      </c>
      <c r="C39" s="198" t="e">
        <f t="shared" si="2"/>
        <v>#REF!</v>
      </c>
    </row>
    <row r="40" spans="1:3" s="265" customFormat="1" ht="9.6" customHeight="1" x14ac:dyDescent="0.2">
      <c r="A40" s="267">
        <v>2</v>
      </c>
      <c r="B40" s="198" t="e">
        <f t="shared" ref="B40:C40" si="3">ROUNDUP(B10*0.87,)</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ROUNDUP(B12*0.87,)</f>
        <v>#REF!</v>
      </c>
      <c r="C42" s="198" t="e">
        <f t="shared" si="4"/>
        <v>#REF!</v>
      </c>
    </row>
    <row r="43" spans="1:3" s="265" customFormat="1" ht="9.6" customHeight="1" x14ac:dyDescent="0.2">
      <c r="A43" s="267">
        <v>2</v>
      </c>
      <c r="B43" s="198" t="e">
        <f t="shared" ref="B43:C43" si="5">ROUNDUP(B13*0.87,)</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ROUNDUP(B15*0.87,)</f>
        <v>#REF!</v>
      </c>
      <c r="C45" s="198" t="e">
        <f t="shared" si="6"/>
        <v>#REF!</v>
      </c>
    </row>
    <row r="46" spans="1:3" s="265" customFormat="1" ht="9.6" customHeight="1" x14ac:dyDescent="0.2">
      <c r="A46" s="267">
        <v>2</v>
      </c>
      <c r="B46" s="198" t="e">
        <f t="shared" ref="B46:C46" si="7">ROUNDUP(B16*0.87,)</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ROUNDUP(B18*0.87,)</f>
        <v>#REF!</v>
      </c>
      <c r="C48" s="198" t="e">
        <f t="shared" si="8"/>
        <v>#REF!</v>
      </c>
    </row>
    <row r="49" spans="1:3" s="265" customFormat="1" ht="9.6" customHeight="1" x14ac:dyDescent="0.2">
      <c r="A49" s="267">
        <v>2</v>
      </c>
      <c r="B49" s="198" t="e">
        <f t="shared" ref="B49:C49" si="9">ROUNDUP(B19*0.87,)</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ROUNDUP(B21*0.87,)</f>
        <v>#REF!</v>
      </c>
      <c r="C51" s="198" t="e">
        <f t="shared" si="10"/>
        <v>#REF!</v>
      </c>
    </row>
    <row r="52" spans="1:3" s="265" customFormat="1" ht="9.6" customHeight="1" x14ac:dyDescent="0.2">
      <c r="A52" s="267">
        <v>2</v>
      </c>
      <c r="B52" s="198" t="e">
        <f t="shared" ref="B52:C52" si="11">ROUNDUP(B22*0.87,)</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ROUNDUP(B24*0.87,)</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ROUNDUP(B26*0.87,)</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ROUNDUP(B28*0.87,)</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ROUNDUP(B30*0.87,)</f>
        <v>#REF!</v>
      </c>
      <c r="C60" s="198" t="e">
        <f t="shared" si="15"/>
        <v>#REF!</v>
      </c>
    </row>
    <row r="61" spans="1:3" s="265" customFormat="1" ht="9.6" customHeight="1" x14ac:dyDescent="0.2">
      <c r="A61" s="240"/>
    </row>
    <row r="62" spans="1:3" x14ac:dyDescent="0.2">
      <c r="A62" s="187" t="s">
        <v>130</v>
      </c>
    </row>
    <row r="63" spans="1:3" ht="11.65" customHeight="1" x14ac:dyDescent="0.2">
      <c r="A63" s="378" t="s">
        <v>294</v>
      </c>
    </row>
    <row r="64" spans="1:3" ht="11.65" customHeight="1" x14ac:dyDescent="0.2">
      <c r="A64" s="378"/>
    </row>
    <row r="65" spans="1:1" s="269" customFormat="1" ht="11.65" customHeight="1" x14ac:dyDescent="0.2">
      <c r="A65" s="378"/>
    </row>
    <row r="66" spans="1:1" ht="72.75" customHeight="1" x14ac:dyDescent="0.2">
      <c r="A66" s="378"/>
    </row>
    <row r="67" spans="1:1" ht="12.75" thickBot="1" x14ac:dyDescent="0.25">
      <c r="A67" s="242"/>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C74"/>
  <sheetViews>
    <sheetView workbookViewId="0">
      <selection activeCell="F19" sqref="F19"/>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309" customFormat="1" ht="12.75" x14ac:dyDescent="0.2">
      <c r="A4" s="187" t="s">
        <v>328</v>
      </c>
    </row>
    <row r="5" spans="1:3" s="309"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309" customFormat="1" ht="12.75" x14ac:dyDescent="0.2">
      <c r="A34" s="397" t="s">
        <v>310</v>
      </c>
      <c r="B34" s="32"/>
      <c r="C34" s="32"/>
    </row>
    <row r="35" spans="1:3" s="309" customFormat="1" ht="12.75" x14ac:dyDescent="0.2">
      <c r="A35" s="398"/>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ROUNDUP(B9*0.87,)+25</f>
        <v>#REF!</v>
      </c>
      <c r="C39" s="198" t="e">
        <f t="shared" si="2"/>
        <v>#REF!</v>
      </c>
    </row>
    <row r="40" spans="1:3" s="265" customFormat="1" ht="9.6" customHeight="1" x14ac:dyDescent="0.2">
      <c r="A40" s="267">
        <v>2</v>
      </c>
      <c r="B40" s="198" t="e">
        <f t="shared" ref="B40:C40" si="3">ROUNDUP(B10*0.87,)+25</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ROUNDUP(B12*0.87,)+25</f>
        <v>#REF!</v>
      </c>
      <c r="C42" s="198" t="e">
        <f t="shared" si="4"/>
        <v>#REF!</v>
      </c>
    </row>
    <row r="43" spans="1:3" s="265" customFormat="1" ht="9.6" customHeight="1" x14ac:dyDescent="0.2">
      <c r="A43" s="267">
        <v>2</v>
      </c>
      <c r="B43" s="198" t="e">
        <f t="shared" ref="B43:C43" si="5">ROUNDUP(B13*0.87,)+25</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ROUNDUP(B15*0.87,)+25</f>
        <v>#REF!</v>
      </c>
      <c r="C45" s="198" t="e">
        <f t="shared" si="6"/>
        <v>#REF!</v>
      </c>
    </row>
    <row r="46" spans="1:3" s="265" customFormat="1" ht="9.6" customHeight="1" x14ac:dyDescent="0.2">
      <c r="A46" s="267">
        <v>2</v>
      </c>
      <c r="B46" s="198" t="e">
        <f t="shared" ref="B46:C46" si="7">ROUNDUP(B16*0.87,)+25</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ROUNDUP(B18*0.87,)+25</f>
        <v>#REF!</v>
      </c>
      <c r="C48" s="198" t="e">
        <f t="shared" si="8"/>
        <v>#REF!</v>
      </c>
    </row>
    <row r="49" spans="1:3" s="265" customFormat="1" ht="9.6" customHeight="1" x14ac:dyDescent="0.2">
      <c r="A49" s="267">
        <v>2</v>
      </c>
      <c r="B49" s="198" t="e">
        <f t="shared" ref="B49:C49" si="9">ROUNDUP(B19*0.87,)+25</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ROUNDUP(B21*0.87,)+25</f>
        <v>#REF!</v>
      </c>
      <c r="C51" s="198" t="e">
        <f t="shared" si="10"/>
        <v>#REF!</v>
      </c>
    </row>
    <row r="52" spans="1:3" s="265" customFormat="1" ht="9.6" customHeight="1" x14ac:dyDescent="0.2">
      <c r="A52" s="267">
        <v>2</v>
      </c>
      <c r="B52" s="198" t="e">
        <f t="shared" ref="B52:C52" si="11">ROUNDUP(B22*0.87,)+25</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ROUNDUP(B24*0.87,)+25</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ROUNDUP(B26*0.87,)+25</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ROUNDUP(B28*0.87,)+25</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ROUNDUP(B30*0.87,)+25</f>
        <v>#REF!</v>
      </c>
      <c r="C60" s="198" t="e">
        <f t="shared" si="15"/>
        <v>#REF!</v>
      </c>
    </row>
    <row r="61" spans="1:3" s="265" customFormat="1" ht="9.6" customHeight="1" x14ac:dyDescent="0.2">
      <c r="A61" s="240"/>
    </row>
    <row r="62" spans="1:3" x14ac:dyDescent="0.2">
      <c r="A62" s="187" t="s">
        <v>130</v>
      </c>
    </row>
    <row r="63" spans="1:3" ht="11.65" customHeight="1" x14ac:dyDescent="0.2">
      <c r="A63" s="378" t="s">
        <v>294</v>
      </c>
    </row>
    <row r="64" spans="1:3" ht="11.65" customHeight="1" x14ac:dyDescent="0.2">
      <c r="A64" s="378"/>
    </row>
    <row r="65" spans="1:1" s="269" customFormat="1" ht="11.65" customHeight="1" x14ac:dyDescent="0.2">
      <c r="A65" s="378"/>
    </row>
    <row r="66" spans="1:1" ht="72.75" customHeight="1" x14ac:dyDescent="0.2">
      <c r="A66" s="378"/>
    </row>
    <row r="67" spans="1:1" ht="12.75" thickBot="1" x14ac:dyDescent="0.25">
      <c r="A67" s="310"/>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C74"/>
  <sheetViews>
    <sheetView workbookViewId="0">
      <selection activeCell="H26" sqref="H26"/>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309" customFormat="1" ht="12.75" x14ac:dyDescent="0.2">
      <c r="A4" s="187" t="s">
        <v>328</v>
      </c>
    </row>
    <row r="5" spans="1:3" s="309"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309" customFormat="1" ht="12.75" x14ac:dyDescent="0.2">
      <c r="A34" s="397" t="s">
        <v>310</v>
      </c>
      <c r="B34" s="32"/>
      <c r="C34" s="32"/>
    </row>
    <row r="35" spans="1:3" s="309" customFormat="1" ht="12.75" x14ac:dyDescent="0.2">
      <c r="A35" s="398"/>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ROUNDUP(B9*0.85,)+35</f>
        <v>#REF!</v>
      </c>
      <c r="C39" s="198" t="e">
        <f t="shared" si="2"/>
        <v>#REF!</v>
      </c>
    </row>
    <row r="40" spans="1:3" s="265" customFormat="1" ht="9.6" customHeight="1" x14ac:dyDescent="0.2">
      <c r="A40" s="267">
        <v>2</v>
      </c>
      <c r="B40" s="198" t="e">
        <f t="shared" ref="B40:C40" si="3">ROUNDUP(B10*0.85,)+35</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ROUNDUP(B12*0.85,)+35</f>
        <v>#REF!</v>
      </c>
      <c r="C42" s="198" t="e">
        <f t="shared" si="4"/>
        <v>#REF!</v>
      </c>
    </row>
    <row r="43" spans="1:3" s="265" customFormat="1" ht="9.6" customHeight="1" x14ac:dyDescent="0.2">
      <c r="A43" s="267">
        <v>2</v>
      </c>
      <c r="B43" s="198" t="e">
        <f t="shared" ref="B43:C43" si="5">ROUNDUP(B13*0.85,)+35</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ROUNDUP(B15*0.85,)+35</f>
        <v>#REF!</v>
      </c>
      <c r="C45" s="198" t="e">
        <f t="shared" si="6"/>
        <v>#REF!</v>
      </c>
    </row>
    <row r="46" spans="1:3" s="265" customFormat="1" ht="9.6" customHeight="1" x14ac:dyDescent="0.2">
      <c r="A46" s="267">
        <v>2</v>
      </c>
      <c r="B46" s="198" t="e">
        <f t="shared" ref="B46:C46" si="7">ROUNDUP(B16*0.85,)+35</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ROUNDUP(B18*0.85,)+35</f>
        <v>#REF!</v>
      </c>
      <c r="C48" s="198" t="e">
        <f t="shared" si="8"/>
        <v>#REF!</v>
      </c>
    </row>
    <row r="49" spans="1:3" s="265" customFormat="1" ht="9.6" customHeight="1" x14ac:dyDescent="0.2">
      <c r="A49" s="267">
        <v>2</v>
      </c>
      <c r="B49" s="198" t="e">
        <f t="shared" ref="B49:C49" si="9">ROUNDUP(B19*0.85,)+35</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ROUNDUP(B21*0.85,)+35</f>
        <v>#REF!</v>
      </c>
      <c r="C51" s="198" t="e">
        <f t="shared" si="10"/>
        <v>#REF!</v>
      </c>
    </row>
    <row r="52" spans="1:3" s="265" customFormat="1" ht="9.6" customHeight="1" x14ac:dyDescent="0.2">
      <c r="A52" s="267">
        <v>2</v>
      </c>
      <c r="B52" s="198" t="e">
        <f t="shared" ref="B52:C52" si="11">ROUNDUP(B22*0.85,)+35</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ROUNDUP(B24*0.85,)+35</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ROUNDUP(B26*0.85,)+35</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ROUNDUP(B28*0.85,)+35</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ROUNDUP(B30*0.85,)+35</f>
        <v>#REF!</v>
      </c>
      <c r="C60" s="198" t="e">
        <f t="shared" si="15"/>
        <v>#REF!</v>
      </c>
    </row>
    <row r="61" spans="1:3" s="265" customFormat="1" ht="9.6" customHeight="1" x14ac:dyDescent="0.2">
      <c r="A61" s="240"/>
    </row>
    <row r="62" spans="1:3" x14ac:dyDescent="0.2">
      <c r="A62" s="187" t="s">
        <v>130</v>
      </c>
    </row>
    <row r="63" spans="1:3" ht="11.65" customHeight="1" x14ac:dyDescent="0.2">
      <c r="A63" s="378" t="s">
        <v>294</v>
      </c>
    </row>
    <row r="64" spans="1:3" ht="11.65" customHeight="1" x14ac:dyDescent="0.2">
      <c r="A64" s="378"/>
    </row>
    <row r="65" spans="1:1" s="269" customFormat="1" ht="11.65" customHeight="1" x14ac:dyDescent="0.2">
      <c r="A65" s="378"/>
    </row>
    <row r="66" spans="1:1" ht="72.75" customHeight="1" x14ac:dyDescent="0.2">
      <c r="A66" s="378"/>
    </row>
    <row r="67" spans="1:1" ht="12.75" thickBot="1" x14ac:dyDescent="0.25">
      <c r="A67" s="310"/>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DS48"/>
  <sheetViews>
    <sheetView zoomScaleNormal="100" workbookViewId="0">
      <selection activeCell="A48" sqref="A48"/>
    </sheetView>
  </sheetViews>
  <sheetFormatPr defaultColWidth="9" defaultRowHeight="12" x14ac:dyDescent="0.2"/>
  <cols>
    <col min="1" max="1" width="83.85546875" style="194" customWidth="1"/>
    <col min="2" max="11" width="9" style="194" customWidth="1"/>
    <col min="12" max="12" width="9" style="343" customWidth="1"/>
    <col min="13" max="19" width="9" style="343"/>
    <col min="20" max="29" width="0" style="343" hidden="1" customWidth="1"/>
    <col min="30" max="16384" width="9" style="194"/>
  </cols>
  <sheetData>
    <row r="1" spans="1:123" s="10" customFormat="1" ht="12" customHeight="1" x14ac:dyDescent="0.2">
      <c r="A1" s="97" t="s">
        <v>127</v>
      </c>
      <c r="L1" s="342"/>
      <c r="M1" s="342"/>
      <c r="N1" s="342"/>
      <c r="O1" s="342"/>
      <c r="P1" s="342"/>
      <c r="Q1" s="342"/>
      <c r="R1" s="342"/>
      <c r="S1" s="342"/>
      <c r="T1" s="342"/>
      <c r="U1" s="342"/>
      <c r="V1" s="342"/>
      <c r="W1" s="342"/>
      <c r="X1" s="342"/>
      <c r="Y1" s="342"/>
      <c r="Z1" s="342"/>
      <c r="AA1" s="342"/>
      <c r="AB1" s="342"/>
      <c r="AC1" s="342"/>
    </row>
    <row r="2" spans="1:123" s="10" customFormat="1" ht="12" customHeight="1" x14ac:dyDescent="0.2">
      <c r="A2" s="328" t="s">
        <v>244</v>
      </c>
      <c r="L2" s="342"/>
      <c r="M2" s="342"/>
      <c r="N2" s="342"/>
      <c r="O2" s="342"/>
      <c r="P2" s="342"/>
      <c r="Q2" s="342"/>
      <c r="R2" s="342"/>
      <c r="S2" s="342"/>
      <c r="T2" s="342"/>
      <c r="U2" s="342"/>
      <c r="V2" s="342"/>
      <c r="W2" s="342"/>
      <c r="X2" s="342"/>
      <c r="Y2" s="342"/>
      <c r="Z2" s="342"/>
      <c r="AA2" s="342"/>
      <c r="AB2" s="342"/>
      <c r="AC2" s="342"/>
    </row>
    <row r="3" spans="1:123" ht="8.4499999999999993" customHeight="1" x14ac:dyDescent="0.2">
      <c r="A3" s="69"/>
    </row>
    <row r="4" spans="1:123" s="10" customFormat="1" ht="32.450000000000003" customHeight="1" x14ac:dyDescent="0.2">
      <c r="A4" s="327" t="s">
        <v>132</v>
      </c>
      <c r="L4" s="342"/>
      <c r="M4" s="342"/>
      <c r="N4" s="342"/>
      <c r="O4" s="342"/>
      <c r="P4" s="342"/>
      <c r="Q4" s="342"/>
      <c r="R4" s="342"/>
      <c r="S4" s="342"/>
      <c r="T4" s="342"/>
      <c r="U4" s="342"/>
      <c r="V4" s="342"/>
      <c r="W4" s="342"/>
      <c r="X4" s="342"/>
      <c r="Y4" s="342"/>
      <c r="Z4" s="342"/>
      <c r="AA4" s="342"/>
      <c r="AB4" s="342"/>
      <c r="AC4" s="342"/>
    </row>
    <row r="5" spans="1:123" s="70" customFormat="1" ht="23.1" customHeight="1" x14ac:dyDescent="0.2">
      <c r="A5" s="80" t="s">
        <v>129</v>
      </c>
      <c r="B5" s="289">
        <f>'C завтраками| Bed and breakfast'!Y4</f>
        <v>46003</v>
      </c>
      <c r="C5" s="289">
        <f>'C завтраками| Bed and breakfast'!Z4</f>
        <v>46004</v>
      </c>
      <c r="D5" s="289">
        <f>'C завтраками| Bed and breakfast'!AA4</f>
        <v>46005</v>
      </c>
      <c r="E5" s="289">
        <f>'C завтраками| Bed and breakfast'!AB4</f>
        <v>46006</v>
      </c>
      <c r="F5" s="271">
        <f>'C завтраками| Bed and breakfast'!AC4</f>
        <v>46007</v>
      </c>
      <c r="G5" s="271">
        <f>'C завтраками| Bed and breakfast'!AD4</f>
        <v>46008</v>
      </c>
      <c r="H5" s="271">
        <f>'C завтраками| Bed and breakfast'!AE4</f>
        <v>46009</v>
      </c>
      <c r="I5" s="271">
        <f>'C завтраками| Bed and breakfast'!AF4</f>
        <v>46010</v>
      </c>
      <c r="J5" s="271">
        <f>'C завтраками| Bed and breakfast'!AG4</f>
        <v>46011</v>
      </c>
      <c r="K5" s="289">
        <f>'C завтраками| Bed and breakfast'!AH4</f>
        <v>46012</v>
      </c>
      <c r="L5" s="289">
        <f>'C завтраками| Bed and breakfast'!AI4</f>
        <v>46013</v>
      </c>
      <c r="M5" s="289">
        <f>'C завтраками| Bed and breakfast'!AJ4</f>
        <v>46014</v>
      </c>
      <c r="N5" s="289">
        <f>'C завтраками| Bed and breakfast'!AK4</f>
        <v>46015</v>
      </c>
      <c r="O5" s="289">
        <f>'C завтраками| Bed and breakfast'!AL4</f>
        <v>46016</v>
      </c>
      <c r="P5" s="289">
        <f>'C завтраками| Bed and breakfast'!AM4</f>
        <v>46017</v>
      </c>
      <c r="Q5" s="271">
        <f>'C завтраками| Bed and breakfast'!AN4</f>
        <v>46018</v>
      </c>
      <c r="R5" s="289">
        <f>'C завтраками| Bed and breakfast'!AO4</f>
        <v>46019</v>
      </c>
      <c r="S5" s="289">
        <f>'C завтраками| Bed and breakfast'!AP4</f>
        <v>46020</v>
      </c>
      <c r="T5" s="371">
        <f>'C завтраками| Bed and breakfast'!AQ4</f>
        <v>46021</v>
      </c>
      <c r="U5" s="371">
        <f>'C завтраками| Bed and breakfast'!AR4</f>
        <v>46022</v>
      </c>
      <c r="V5" s="371">
        <f>'C завтраками| Bed and breakfast'!AS4</f>
        <v>46023</v>
      </c>
      <c r="W5" s="371">
        <f>'C завтраками| Bed and breakfast'!AT4</f>
        <v>46024</v>
      </c>
      <c r="X5" s="371">
        <f>'C завтраками| Bed and breakfast'!AU4</f>
        <v>46025</v>
      </c>
      <c r="Y5" s="371">
        <f>'C завтраками| Bed and breakfast'!AV4</f>
        <v>46026</v>
      </c>
      <c r="Z5" s="371">
        <f>'C завтраками| Bed and breakfast'!AW4</f>
        <v>46027</v>
      </c>
      <c r="AA5" s="371">
        <f>'C завтраками| Bed and breakfast'!AX4</f>
        <v>46028</v>
      </c>
      <c r="AB5" s="371">
        <f>'C завтраками| Bed and breakfast'!AY4</f>
        <v>46029</v>
      </c>
      <c r="AC5" s="371">
        <f>'C завтраками| Bed and breakfast'!AZ4</f>
        <v>46030</v>
      </c>
      <c r="AD5" s="271">
        <f>'C завтраками| Bed and breakfast'!BA4</f>
        <v>46031</v>
      </c>
      <c r="AE5" s="289">
        <f>'C завтраками| Bed and breakfast'!BB4</f>
        <v>46032</v>
      </c>
      <c r="AF5" s="271">
        <f>'C завтраками| Bed and breakfast'!BC4</f>
        <v>46033</v>
      </c>
      <c r="AG5" s="271">
        <f>'C завтраками| Bed and breakfast'!BD4</f>
        <v>46034</v>
      </c>
      <c r="AH5" s="271">
        <f>'C завтраками| Bed and breakfast'!BE4</f>
        <v>46035</v>
      </c>
      <c r="AI5" s="271">
        <f>'C завтраками| Bed and breakfast'!BF4</f>
        <v>46036</v>
      </c>
      <c r="AJ5" s="271">
        <f>'C завтраками| Bed and breakfast'!BG4</f>
        <v>46037</v>
      </c>
      <c r="AK5" s="271">
        <f>'C завтраками| Bed and breakfast'!BH4</f>
        <v>46038</v>
      </c>
      <c r="AL5" s="271">
        <f>'C завтраками| Bed and breakfast'!BI4</f>
        <v>46039</v>
      </c>
      <c r="AM5" s="271">
        <f>'C завтраками| Bed and breakfast'!BJ4</f>
        <v>46040</v>
      </c>
      <c r="AN5" s="289">
        <f>'C завтраками| Bed and breakfast'!BK4</f>
        <v>46041</v>
      </c>
      <c r="AO5" s="289">
        <f>'C завтраками| Bed and breakfast'!BL4</f>
        <v>46042</v>
      </c>
      <c r="AP5" s="289">
        <f>'C завтраками| Bed and breakfast'!BM4</f>
        <v>46043</v>
      </c>
      <c r="AQ5" s="289">
        <f>'C завтраками| Bed and breakfast'!BN4</f>
        <v>46044</v>
      </c>
      <c r="AR5" s="271">
        <f>'C завтраками| Bed and breakfast'!BO4</f>
        <v>46045</v>
      </c>
      <c r="AS5" s="271">
        <f>'C завтраками| Bed and breakfast'!BP4</f>
        <v>46046</v>
      </c>
      <c r="AT5" s="271">
        <f>'C завтраками| Bed and breakfast'!BQ4</f>
        <v>46047</v>
      </c>
      <c r="AU5" s="289">
        <f>'C завтраками| Bed and breakfast'!BR4</f>
        <v>46048</v>
      </c>
      <c r="AV5" s="289">
        <f>'C завтраками| Bed and breakfast'!BS4</f>
        <v>46049</v>
      </c>
      <c r="AW5" s="271">
        <f>'C завтраками| Bed and breakfast'!BT4</f>
        <v>46050</v>
      </c>
      <c r="AX5" s="271">
        <f>'C завтраками| Bed and breakfast'!BU4</f>
        <v>46051</v>
      </c>
      <c r="AY5" s="289">
        <f>'C завтраками| Bed and breakfast'!BV4</f>
        <v>46052</v>
      </c>
      <c r="AZ5" s="289">
        <f>'C завтраками| Bed and breakfast'!BW4</f>
        <v>46053</v>
      </c>
      <c r="BA5" s="271">
        <f>'C завтраками| Bed and breakfast'!BX4</f>
        <v>46054</v>
      </c>
      <c r="BB5" s="271">
        <f>'C завтраками| Bed and breakfast'!BY4</f>
        <v>46055</v>
      </c>
      <c r="BC5" s="271">
        <f>'C завтраками| Bed and breakfast'!BZ4</f>
        <v>46056</v>
      </c>
      <c r="BD5" s="289">
        <f>'C завтраками| Bed and breakfast'!CA4</f>
        <v>46057</v>
      </c>
      <c r="BE5" s="289">
        <f>'C завтраками| Bed and breakfast'!CB4</f>
        <v>46058</v>
      </c>
      <c r="BF5" s="289">
        <f>'C завтраками| Bed and breakfast'!CC4</f>
        <v>46059</v>
      </c>
      <c r="BG5" s="289">
        <f>'C завтраками| Bed and breakfast'!CD4</f>
        <v>46060</v>
      </c>
      <c r="BH5" s="271">
        <f>'C завтраками| Bed and breakfast'!CE4</f>
        <v>46061</v>
      </c>
      <c r="BI5" s="271">
        <f>'C завтраками| Bed and breakfast'!CF4</f>
        <v>46062</v>
      </c>
      <c r="BJ5" s="271">
        <f>'C завтраками| Bed and breakfast'!CG4</f>
        <v>46063</v>
      </c>
      <c r="BK5" s="289">
        <f>'C завтраками| Bed and breakfast'!CH4</f>
        <v>46064</v>
      </c>
      <c r="BL5" s="289">
        <f>'C завтраками| Bed and breakfast'!CI4</f>
        <v>46065</v>
      </c>
      <c r="BM5" s="289">
        <f>'C завтраками| Bed and breakfast'!CJ4</f>
        <v>46066</v>
      </c>
      <c r="BN5" s="289">
        <f>'C завтраками| Bed and breakfast'!CK4</f>
        <v>46067</v>
      </c>
      <c r="BO5" s="289">
        <f>'C завтраками| Bed and breakfast'!CL4</f>
        <v>46068</v>
      </c>
      <c r="BP5" s="289">
        <f>'C завтраками| Bed and breakfast'!CM4</f>
        <v>46069</v>
      </c>
      <c r="BQ5" s="289">
        <f>'C завтраками| Bed and breakfast'!CN4</f>
        <v>46070</v>
      </c>
      <c r="BR5" s="289">
        <f>'C завтраками| Bed and breakfast'!CO4</f>
        <v>46071</v>
      </c>
      <c r="BS5" s="289">
        <f>'C завтраками| Bed and breakfast'!CP4</f>
        <v>46072</v>
      </c>
      <c r="BT5" s="289">
        <f>'C завтраками| Bed and breakfast'!CQ4</f>
        <v>46073</v>
      </c>
      <c r="BU5" s="289">
        <f>'C завтраками| Bed and breakfast'!CR4</f>
        <v>46074</v>
      </c>
      <c r="BV5" s="289">
        <f>'C завтраками| Bed and breakfast'!CS4</f>
        <v>46075</v>
      </c>
      <c r="BW5" s="289">
        <f>'C завтраками| Bed and breakfast'!CT4</f>
        <v>46076</v>
      </c>
      <c r="BX5" s="271">
        <f>'C завтраками| Bed and breakfast'!CU4</f>
        <v>46077</v>
      </c>
      <c r="BY5" s="289">
        <f>'C завтраками| Bed and breakfast'!CV4</f>
        <v>46078</v>
      </c>
      <c r="BZ5" s="271">
        <f>'C завтраками| Bed and breakfast'!CW4</f>
        <v>46079</v>
      </c>
      <c r="CA5" s="271">
        <f>'C завтраками| Bed and breakfast'!CX4</f>
        <v>46080</v>
      </c>
      <c r="CB5" s="289">
        <f>'C завтраками| Bed and breakfast'!CY4</f>
        <v>46081</v>
      </c>
      <c r="CC5" s="289">
        <f>'C завтраками| Bed and breakfast'!CZ4</f>
        <v>46082</v>
      </c>
      <c r="CD5" s="289">
        <f>'C завтраками| Bed and breakfast'!DA4</f>
        <v>46083</v>
      </c>
      <c r="CE5" s="289">
        <f>'C завтраками| Bed and breakfast'!DB4</f>
        <v>46084</v>
      </c>
      <c r="CF5" s="271">
        <f>'C завтраками| Bed and breakfast'!DC4</f>
        <v>46085</v>
      </c>
      <c r="CG5" s="271">
        <f>'C завтраками| Bed and breakfast'!DD4</f>
        <v>46086</v>
      </c>
      <c r="CH5" s="289">
        <f>'C завтраками| Bed and breakfast'!DE4</f>
        <v>46087</v>
      </c>
      <c r="CI5" s="289">
        <f>'C завтраками| Bed and breakfast'!DF4</f>
        <v>46088</v>
      </c>
      <c r="CJ5" s="289">
        <f>'C завтраками| Bed and breakfast'!DG4</f>
        <v>46089</v>
      </c>
      <c r="CK5" s="289">
        <f>'C завтраками| Bed and breakfast'!DH4</f>
        <v>46090</v>
      </c>
      <c r="CL5" s="271">
        <f>'C завтраками| Bed and breakfast'!DI4</f>
        <v>46091</v>
      </c>
      <c r="CM5" s="271">
        <f>'C завтраками| Bed and breakfast'!DJ4</f>
        <v>46092</v>
      </c>
      <c r="CN5" s="271">
        <f>'C завтраками| Bed and breakfast'!DK4</f>
        <v>46093</v>
      </c>
      <c r="CO5" s="289">
        <f>'C завтраками| Bed and breakfast'!DL4</f>
        <v>46094</v>
      </c>
      <c r="CP5" s="289">
        <f>'C завтраками| Bed and breakfast'!DM4</f>
        <v>46095</v>
      </c>
      <c r="CQ5" s="289">
        <f>'C завтраками| Bed and breakfast'!DN4</f>
        <v>46096</v>
      </c>
      <c r="CR5" s="289">
        <f>'C завтраками| Bed and breakfast'!DO4</f>
        <v>46097</v>
      </c>
      <c r="CS5" s="289">
        <f>'C завтраками| Bed and breakfast'!DP4</f>
        <v>46098</v>
      </c>
      <c r="CT5" s="289">
        <f>'C завтраками| Bed and breakfast'!DQ4</f>
        <v>46099</v>
      </c>
      <c r="CU5" s="289">
        <f>'C завтраками| Bed and breakfast'!DR4</f>
        <v>46100</v>
      </c>
      <c r="CV5" s="289">
        <f>'C завтраками| Bed and breakfast'!DS4</f>
        <v>46101</v>
      </c>
      <c r="CW5" s="289">
        <f>'C завтраками| Bed and breakfast'!DT4</f>
        <v>46102</v>
      </c>
      <c r="CX5" s="289">
        <f>'C завтраками| Bed and breakfast'!DU4</f>
        <v>46103</v>
      </c>
      <c r="CY5" s="289">
        <f>'C завтраками| Bed and breakfast'!DV4</f>
        <v>46104</v>
      </c>
      <c r="CZ5" s="289">
        <f>'C завтраками| Bed and breakfast'!DW4</f>
        <v>46105</v>
      </c>
      <c r="DA5" s="289">
        <f>'C завтраками| Bed and breakfast'!DX4</f>
        <v>46106</v>
      </c>
      <c r="DB5" s="289">
        <f>'C завтраками| Bed and breakfast'!DY4</f>
        <v>46107</v>
      </c>
      <c r="DC5" s="289">
        <f>'C завтраками| Bed and breakfast'!DZ4</f>
        <v>46108</v>
      </c>
      <c r="DD5" s="289">
        <f>'C завтраками| Bed and breakfast'!EA4</f>
        <v>46109</v>
      </c>
      <c r="DE5" s="289">
        <f>'C завтраками| Bed and breakfast'!EB4</f>
        <v>46110</v>
      </c>
      <c r="DF5" s="289">
        <f>'C завтраками| Bed and breakfast'!EC4</f>
        <v>46111</v>
      </c>
      <c r="DG5" s="289">
        <f>'C завтраками| Bed and breakfast'!ED4</f>
        <v>46112</v>
      </c>
      <c r="DH5" s="289">
        <f>'C завтраками| Bed and breakfast'!EE4</f>
        <v>46113</v>
      </c>
      <c r="DI5" s="289">
        <f>'C завтраками| Bed and breakfast'!EF4</f>
        <v>46114</v>
      </c>
      <c r="DJ5" s="289">
        <f>'C завтраками| Bed and breakfast'!EG4</f>
        <v>46115</v>
      </c>
      <c r="DK5" s="289">
        <f>'C завтраками| Bed and breakfast'!EH4</f>
        <v>46116</v>
      </c>
      <c r="DL5" s="289">
        <f>'C завтраками| Bed and breakfast'!EI4</f>
        <v>46117</v>
      </c>
      <c r="DM5" s="289">
        <f>'C завтраками| Bed and breakfast'!EJ4</f>
        <v>46118</v>
      </c>
      <c r="DN5" s="289">
        <f>'C завтраками| Bed and breakfast'!EK4</f>
        <v>46119</v>
      </c>
      <c r="DO5" s="289">
        <f>'C завтраками| Bed and breakfast'!EL4</f>
        <v>46120</v>
      </c>
      <c r="DP5" s="289">
        <f>'C завтраками| Bed and breakfast'!EM4</f>
        <v>46121</v>
      </c>
      <c r="DQ5" s="289">
        <f>'C завтраками| Bed and breakfast'!EN4</f>
        <v>46122</v>
      </c>
      <c r="DR5" s="289">
        <f>'C завтраками| Bed and breakfast'!EO4</f>
        <v>46123</v>
      </c>
      <c r="DS5" s="289">
        <f>'C завтраками| Bed and breakfast'!EP4</f>
        <v>46124</v>
      </c>
    </row>
    <row r="6" spans="1:123" s="70" customFormat="1" ht="23.1" customHeight="1" x14ac:dyDescent="0.2">
      <c r="A6" s="81"/>
      <c r="B6" s="289">
        <f>'C завтраками| Bed and breakfast'!Y5</f>
        <v>46003</v>
      </c>
      <c r="C6" s="289">
        <f>'C завтраками| Bed and breakfast'!Z5</f>
        <v>46004</v>
      </c>
      <c r="D6" s="289">
        <f>'C завтраками| Bed and breakfast'!AA5</f>
        <v>46005</v>
      </c>
      <c r="E6" s="289">
        <f>'C завтраками| Bed and breakfast'!AB5</f>
        <v>46006</v>
      </c>
      <c r="F6" s="271">
        <f>'C завтраками| Bed and breakfast'!AC5</f>
        <v>46007</v>
      </c>
      <c r="G6" s="271">
        <f>'C завтраками| Bed and breakfast'!AD5</f>
        <v>46008</v>
      </c>
      <c r="H6" s="271">
        <f>'C завтраками| Bed and breakfast'!AE5</f>
        <v>46009</v>
      </c>
      <c r="I6" s="271">
        <f>'C завтраками| Bed and breakfast'!AF5</f>
        <v>46010</v>
      </c>
      <c r="J6" s="271">
        <f>'C завтраками| Bed and breakfast'!AG5</f>
        <v>46011</v>
      </c>
      <c r="K6" s="289">
        <f>'C завтраками| Bed and breakfast'!AH5</f>
        <v>46012</v>
      </c>
      <c r="L6" s="289">
        <f>'C завтраками| Bed and breakfast'!AI5</f>
        <v>46013</v>
      </c>
      <c r="M6" s="289">
        <f>'C завтраками| Bed and breakfast'!AJ5</f>
        <v>46014</v>
      </c>
      <c r="N6" s="289">
        <f>'C завтраками| Bed and breakfast'!AK5</f>
        <v>46015</v>
      </c>
      <c r="O6" s="289">
        <f>'C завтраками| Bed and breakfast'!AL5</f>
        <v>46016</v>
      </c>
      <c r="P6" s="289">
        <f>'C завтраками| Bed and breakfast'!AM5</f>
        <v>46017</v>
      </c>
      <c r="Q6" s="271">
        <f>'C завтраками| Bed and breakfast'!AN5</f>
        <v>46018</v>
      </c>
      <c r="R6" s="289">
        <f>'C завтраками| Bed and breakfast'!AO5</f>
        <v>46019</v>
      </c>
      <c r="S6" s="289">
        <f>'C завтраками| Bed and breakfast'!AP5</f>
        <v>46020</v>
      </c>
      <c r="T6" s="371">
        <f>'C завтраками| Bed and breakfast'!AQ5</f>
        <v>46021</v>
      </c>
      <c r="U6" s="371">
        <f>'C завтраками| Bed and breakfast'!AR5</f>
        <v>46022</v>
      </c>
      <c r="V6" s="371">
        <f>'C завтраками| Bed and breakfast'!AS5</f>
        <v>46023</v>
      </c>
      <c r="W6" s="371">
        <f>'C завтраками| Bed and breakfast'!AT5</f>
        <v>46024</v>
      </c>
      <c r="X6" s="371">
        <f>'C завтраками| Bed and breakfast'!AU5</f>
        <v>46025</v>
      </c>
      <c r="Y6" s="371">
        <f>'C завтраками| Bed and breakfast'!AV5</f>
        <v>46026</v>
      </c>
      <c r="Z6" s="371">
        <f>'C завтраками| Bed and breakfast'!AW5</f>
        <v>46027</v>
      </c>
      <c r="AA6" s="371">
        <f>'C завтраками| Bed and breakfast'!AX5</f>
        <v>46028</v>
      </c>
      <c r="AB6" s="371">
        <f>'C завтраками| Bed and breakfast'!AY5</f>
        <v>46029</v>
      </c>
      <c r="AC6" s="371">
        <f>'C завтраками| Bed and breakfast'!AZ5</f>
        <v>46030</v>
      </c>
      <c r="AD6" s="271">
        <f>'C завтраками| Bed and breakfast'!BA5</f>
        <v>46031</v>
      </c>
      <c r="AE6" s="289">
        <f>'C завтраками| Bed and breakfast'!BB5</f>
        <v>46032</v>
      </c>
      <c r="AF6" s="271">
        <f>'C завтраками| Bed and breakfast'!BC5</f>
        <v>46033</v>
      </c>
      <c r="AG6" s="271">
        <f>'C завтраками| Bed and breakfast'!BD5</f>
        <v>46034</v>
      </c>
      <c r="AH6" s="271">
        <f>'C завтраками| Bed and breakfast'!BE5</f>
        <v>46035</v>
      </c>
      <c r="AI6" s="271">
        <f>'C завтраками| Bed and breakfast'!BF5</f>
        <v>46036</v>
      </c>
      <c r="AJ6" s="271">
        <f>'C завтраками| Bed and breakfast'!BG5</f>
        <v>46037</v>
      </c>
      <c r="AK6" s="271">
        <f>'C завтраками| Bed and breakfast'!BH5</f>
        <v>46038</v>
      </c>
      <c r="AL6" s="271">
        <f>'C завтраками| Bed and breakfast'!BI5</f>
        <v>46039</v>
      </c>
      <c r="AM6" s="271">
        <f>'C завтраками| Bed and breakfast'!BJ5</f>
        <v>46040</v>
      </c>
      <c r="AN6" s="289">
        <f>'C завтраками| Bed and breakfast'!BK5</f>
        <v>46041</v>
      </c>
      <c r="AO6" s="289">
        <f>'C завтраками| Bed and breakfast'!BL5</f>
        <v>46042</v>
      </c>
      <c r="AP6" s="289">
        <f>'C завтраками| Bed and breakfast'!BM5</f>
        <v>46043</v>
      </c>
      <c r="AQ6" s="289">
        <f>'C завтраками| Bed and breakfast'!BN5</f>
        <v>46044</v>
      </c>
      <c r="AR6" s="271">
        <f>'C завтраками| Bed and breakfast'!BO5</f>
        <v>46045</v>
      </c>
      <c r="AS6" s="271">
        <f>'C завтраками| Bed and breakfast'!BP5</f>
        <v>46046</v>
      </c>
      <c r="AT6" s="271">
        <f>'C завтраками| Bed and breakfast'!BQ5</f>
        <v>46047</v>
      </c>
      <c r="AU6" s="289">
        <f>'C завтраками| Bed and breakfast'!BR5</f>
        <v>46048</v>
      </c>
      <c r="AV6" s="289">
        <f>'C завтраками| Bed and breakfast'!BS5</f>
        <v>46049</v>
      </c>
      <c r="AW6" s="271">
        <f>'C завтраками| Bed and breakfast'!BT5</f>
        <v>46050</v>
      </c>
      <c r="AX6" s="271">
        <f>'C завтраками| Bed and breakfast'!BU5</f>
        <v>46051</v>
      </c>
      <c r="AY6" s="289">
        <f>'C завтраками| Bed and breakfast'!BV5</f>
        <v>46052</v>
      </c>
      <c r="AZ6" s="289">
        <f>'C завтраками| Bed and breakfast'!BW5</f>
        <v>46053</v>
      </c>
      <c r="BA6" s="271">
        <f>'C завтраками| Bed and breakfast'!BX5</f>
        <v>46054</v>
      </c>
      <c r="BB6" s="271">
        <f>'C завтраками| Bed and breakfast'!BY5</f>
        <v>46055</v>
      </c>
      <c r="BC6" s="271">
        <f>'C завтраками| Bed and breakfast'!BZ5</f>
        <v>46056</v>
      </c>
      <c r="BD6" s="289">
        <f>'C завтраками| Bed and breakfast'!CA5</f>
        <v>46057</v>
      </c>
      <c r="BE6" s="289">
        <f>'C завтраками| Bed and breakfast'!CB5</f>
        <v>46058</v>
      </c>
      <c r="BF6" s="289">
        <f>'C завтраками| Bed and breakfast'!CC5</f>
        <v>46059</v>
      </c>
      <c r="BG6" s="289">
        <f>'C завтраками| Bed and breakfast'!CD5</f>
        <v>46060</v>
      </c>
      <c r="BH6" s="271">
        <f>'C завтраками| Bed and breakfast'!CE5</f>
        <v>46061</v>
      </c>
      <c r="BI6" s="271">
        <f>'C завтраками| Bed and breakfast'!CF5</f>
        <v>46062</v>
      </c>
      <c r="BJ6" s="271">
        <f>'C завтраками| Bed and breakfast'!CG5</f>
        <v>46063</v>
      </c>
      <c r="BK6" s="289">
        <f>'C завтраками| Bed and breakfast'!CH5</f>
        <v>46064</v>
      </c>
      <c r="BL6" s="289">
        <f>'C завтраками| Bed and breakfast'!CI5</f>
        <v>46065</v>
      </c>
      <c r="BM6" s="289">
        <f>'C завтраками| Bed and breakfast'!CJ5</f>
        <v>46066</v>
      </c>
      <c r="BN6" s="289">
        <f>'C завтраками| Bed and breakfast'!CK5</f>
        <v>46067</v>
      </c>
      <c r="BO6" s="289">
        <f>'C завтраками| Bed and breakfast'!CL5</f>
        <v>46068</v>
      </c>
      <c r="BP6" s="289">
        <f>'C завтраками| Bed and breakfast'!CM5</f>
        <v>46069</v>
      </c>
      <c r="BQ6" s="289">
        <f>'C завтраками| Bed and breakfast'!CN5</f>
        <v>46070</v>
      </c>
      <c r="BR6" s="289">
        <f>'C завтраками| Bed and breakfast'!CO5</f>
        <v>46071</v>
      </c>
      <c r="BS6" s="289">
        <f>'C завтраками| Bed and breakfast'!CP5</f>
        <v>46072</v>
      </c>
      <c r="BT6" s="289">
        <f>'C завтраками| Bed and breakfast'!CQ5</f>
        <v>46073</v>
      </c>
      <c r="BU6" s="289">
        <f>'C завтраками| Bed and breakfast'!CR5</f>
        <v>46074</v>
      </c>
      <c r="BV6" s="289">
        <f>'C завтраками| Bed and breakfast'!CS5</f>
        <v>46075</v>
      </c>
      <c r="BW6" s="289">
        <f>'C завтраками| Bed and breakfast'!CT5</f>
        <v>46076</v>
      </c>
      <c r="BX6" s="271">
        <f>'C завтраками| Bed and breakfast'!CU5</f>
        <v>46077</v>
      </c>
      <c r="BY6" s="289">
        <f>'C завтраками| Bed and breakfast'!CV5</f>
        <v>46078</v>
      </c>
      <c r="BZ6" s="271">
        <f>'C завтраками| Bed and breakfast'!CW5</f>
        <v>46079</v>
      </c>
      <c r="CA6" s="271">
        <f>'C завтраками| Bed and breakfast'!CX5</f>
        <v>46080</v>
      </c>
      <c r="CB6" s="289">
        <f>'C завтраками| Bed and breakfast'!CY5</f>
        <v>46081</v>
      </c>
      <c r="CC6" s="289">
        <f>'C завтраками| Bed and breakfast'!CZ5</f>
        <v>46082</v>
      </c>
      <c r="CD6" s="289">
        <f>'C завтраками| Bed and breakfast'!DA5</f>
        <v>46083</v>
      </c>
      <c r="CE6" s="289">
        <f>'C завтраками| Bed and breakfast'!DB5</f>
        <v>46084</v>
      </c>
      <c r="CF6" s="271">
        <f>'C завтраками| Bed and breakfast'!DC5</f>
        <v>46085</v>
      </c>
      <c r="CG6" s="271">
        <f>'C завтраками| Bed and breakfast'!DD5</f>
        <v>46086</v>
      </c>
      <c r="CH6" s="289">
        <f>'C завтраками| Bed and breakfast'!DE5</f>
        <v>46087</v>
      </c>
      <c r="CI6" s="289">
        <f>'C завтраками| Bed and breakfast'!DF5</f>
        <v>46088</v>
      </c>
      <c r="CJ6" s="289">
        <f>'C завтраками| Bed and breakfast'!DG5</f>
        <v>46089</v>
      </c>
      <c r="CK6" s="289">
        <f>'C завтраками| Bed and breakfast'!DH5</f>
        <v>46090</v>
      </c>
      <c r="CL6" s="271">
        <f>'C завтраками| Bed and breakfast'!DI5</f>
        <v>46091</v>
      </c>
      <c r="CM6" s="271">
        <f>'C завтраками| Bed and breakfast'!DJ5</f>
        <v>46092</v>
      </c>
      <c r="CN6" s="271">
        <f>'C завтраками| Bed and breakfast'!DK5</f>
        <v>46093</v>
      </c>
      <c r="CO6" s="289">
        <f>'C завтраками| Bed and breakfast'!DL5</f>
        <v>46094</v>
      </c>
      <c r="CP6" s="289">
        <f>'C завтраками| Bed and breakfast'!DM5</f>
        <v>46095</v>
      </c>
      <c r="CQ6" s="289">
        <f>'C завтраками| Bed and breakfast'!DN5</f>
        <v>46096</v>
      </c>
      <c r="CR6" s="289">
        <f>'C завтраками| Bed and breakfast'!DO5</f>
        <v>46097</v>
      </c>
      <c r="CS6" s="289">
        <f>'C завтраками| Bed and breakfast'!DP5</f>
        <v>46098</v>
      </c>
      <c r="CT6" s="289">
        <f>'C завтраками| Bed and breakfast'!DQ5</f>
        <v>46099</v>
      </c>
      <c r="CU6" s="289">
        <f>'C завтраками| Bed and breakfast'!DR5</f>
        <v>46100</v>
      </c>
      <c r="CV6" s="289">
        <f>'C завтраками| Bed and breakfast'!DS5</f>
        <v>46101</v>
      </c>
      <c r="CW6" s="289">
        <f>'C завтраками| Bed and breakfast'!DT5</f>
        <v>46102</v>
      </c>
      <c r="CX6" s="289">
        <f>'C завтраками| Bed and breakfast'!DU5</f>
        <v>46103</v>
      </c>
      <c r="CY6" s="289">
        <f>'C завтраками| Bed and breakfast'!DV5</f>
        <v>46104</v>
      </c>
      <c r="CZ6" s="289">
        <f>'C завтраками| Bed and breakfast'!DW5</f>
        <v>46105</v>
      </c>
      <c r="DA6" s="289">
        <f>'C завтраками| Bed and breakfast'!DX5</f>
        <v>46106</v>
      </c>
      <c r="DB6" s="289">
        <f>'C завтраками| Bed and breakfast'!DY5</f>
        <v>46107</v>
      </c>
      <c r="DC6" s="289">
        <f>'C завтраками| Bed and breakfast'!DZ5</f>
        <v>46108</v>
      </c>
      <c r="DD6" s="289">
        <f>'C завтраками| Bed and breakfast'!EA5</f>
        <v>46109</v>
      </c>
      <c r="DE6" s="289">
        <f>'C завтраками| Bed and breakfast'!EB5</f>
        <v>46110</v>
      </c>
      <c r="DF6" s="289">
        <f>'C завтраками| Bed and breakfast'!EC5</f>
        <v>46111</v>
      </c>
      <c r="DG6" s="289">
        <f>'C завтраками| Bed and breakfast'!ED5</f>
        <v>46112</v>
      </c>
      <c r="DH6" s="289">
        <f>'C завтраками| Bed and breakfast'!EE5</f>
        <v>46113</v>
      </c>
      <c r="DI6" s="289">
        <f>'C завтраками| Bed and breakfast'!EF5</f>
        <v>46114</v>
      </c>
      <c r="DJ6" s="289">
        <f>'C завтраками| Bed and breakfast'!EG5</f>
        <v>46115</v>
      </c>
      <c r="DK6" s="289">
        <f>'C завтраками| Bed and breakfast'!EH5</f>
        <v>46116</v>
      </c>
      <c r="DL6" s="289">
        <f>'C завтраками| Bed and breakfast'!EI5</f>
        <v>46117</v>
      </c>
      <c r="DM6" s="289">
        <f>'C завтраками| Bed and breakfast'!EJ5</f>
        <v>46118</v>
      </c>
      <c r="DN6" s="289">
        <f>'C завтраками| Bed and breakfast'!EK5</f>
        <v>46119</v>
      </c>
      <c r="DO6" s="289">
        <f>'C завтраками| Bed and breakfast'!EL5</f>
        <v>46120</v>
      </c>
      <c r="DP6" s="289">
        <f>'C завтраками| Bed and breakfast'!EM5</f>
        <v>46121</v>
      </c>
      <c r="DQ6" s="289">
        <f>'C завтраками| Bed and breakfast'!EN5</f>
        <v>46122</v>
      </c>
      <c r="DR6" s="289">
        <f>'C завтраками| Bed and breakfast'!EO5</f>
        <v>46123</v>
      </c>
      <c r="DS6" s="289">
        <f>'C завтраками| Bed and breakfast'!EP5</f>
        <v>46124</v>
      </c>
    </row>
    <row r="7" spans="1:123" s="72" customFormat="1" x14ac:dyDescent="0.2">
      <c r="A7" s="239" t="s">
        <v>138</v>
      </c>
      <c r="T7" s="350"/>
      <c r="U7" s="350"/>
      <c r="V7" s="350"/>
      <c r="W7" s="350"/>
      <c r="X7" s="350"/>
      <c r="Y7" s="350"/>
      <c r="Z7" s="350"/>
      <c r="AA7" s="350"/>
      <c r="AB7" s="350"/>
      <c r="AC7" s="350"/>
    </row>
    <row r="8" spans="1:123" s="72" customFormat="1" x14ac:dyDescent="0.2">
      <c r="A8" s="240">
        <v>1</v>
      </c>
      <c r="B8" s="241">
        <f>'C завтраками| Bed and breakfast'!Y7*0.9</f>
        <v>18000</v>
      </c>
      <c r="C8" s="241">
        <f>'C завтраками| Bed and breakfast'!Z7*0.9</f>
        <v>18000</v>
      </c>
      <c r="D8" s="241">
        <f>'C завтраками| Bed and breakfast'!AA7*0.9</f>
        <v>16650</v>
      </c>
      <c r="E8" s="241">
        <f>'C завтраками| Bed and breakfast'!AB7*0.9</f>
        <v>16650</v>
      </c>
      <c r="F8" s="241">
        <f>'C завтраками| Bed and breakfast'!AC7*0.9</f>
        <v>18000</v>
      </c>
      <c r="G8" s="241">
        <f>'C завтраками| Bed and breakfast'!AD7*0.9</f>
        <v>18000</v>
      </c>
      <c r="H8" s="241">
        <f>'C завтраками| Bed and breakfast'!AE7*0.9</f>
        <v>18000</v>
      </c>
      <c r="I8" s="241">
        <f>'C завтраками| Bed and breakfast'!AF7*0.9</f>
        <v>21600</v>
      </c>
      <c r="J8" s="241">
        <f>'C завтраками| Bed and breakfast'!AG7*0.9</f>
        <v>21600</v>
      </c>
      <c r="K8" s="241">
        <f>'C завтраками| Bed and breakfast'!AH7*0.9</f>
        <v>19350</v>
      </c>
      <c r="L8" s="241">
        <f>'C завтраками| Bed and breakfast'!AI7*0.9</f>
        <v>21150</v>
      </c>
      <c r="M8" s="241">
        <f>'C завтраками| Bed and breakfast'!AJ7*0.9</f>
        <v>21150</v>
      </c>
      <c r="N8" s="241">
        <f>'C завтраками| Bed and breakfast'!AK7*0.9</f>
        <v>27000</v>
      </c>
      <c r="O8" s="241">
        <f>'C завтраками| Bed and breakfast'!AL7*0.9</f>
        <v>32400</v>
      </c>
      <c r="P8" s="241">
        <f>'C завтраками| Bed and breakfast'!AM7*0.9</f>
        <v>32400</v>
      </c>
      <c r="Q8" s="241">
        <f>'C завтраками| Bed and breakfast'!AN7*0.9</f>
        <v>35100</v>
      </c>
      <c r="R8" s="241">
        <f>'C завтраками| Bed and breakfast'!AO7*0.9</f>
        <v>32400</v>
      </c>
      <c r="S8" s="241">
        <f>'C завтраками| Bed and breakfast'!AP7*0.9</f>
        <v>58500</v>
      </c>
      <c r="T8" s="349">
        <f>'C завтраками| Bed and breakfast'!AQ7*0.9</f>
        <v>94500</v>
      </c>
      <c r="U8" s="349">
        <f>'C завтраками| Bed and breakfast'!AR7*0.9</f>
        <v>117000</v>
      </c>
      <c r="V8" s="349">
        <f>'C завтраками| Bed and breakfast'!AS7*0.9</f>
        <v>117000</v>
      </c>
      <c r="W8" s="349">
        <f>'C завтраками| Bed and breakfast'!AT7*0.9</f>
        <v>103500</v>
      </c>
      <c r="X8" s="349">
        <f>'C завтраками| Bed and breakfast'!AU7*0.9</f>
        <v>103500</v>
      </c>
      <c r="Y8" s="349">
        <f>'C завтраками| Bed and breakfast'!AV7*0.9</f>
        <v>103500</v>
      </c>
      <c r="Z8" s="349">
        <f>'C завтраками| Bed and breakfast'!AW7*0.9</f>
        <v>103500</v>
      </c>
      <c r="AA8" s="349">
        <f>'C завтраками| Bed and breakfast'!AX7*0.9</f>
        <v>103500</v>
      </c>
      <c r="AB8" s="349">
        <f>'C завтраками| Bed and breakfast'!AY7*0.9</f>
        <v>81000</v>
      </c>
      <c r="AC8" s="349">
        <f>'C завтраками| Bed and breakfast'!AZ7*0.9</f>
        <v>72000</v>
      </c>
      <c r="AD8" s="241">
        <f>'C завтраками| Bed and breakfast'!BA7*0.9</f>
        <v>72000</v>
      </c>
      <c r="AE8" s="241">
        <f>'C завтраками| Bed and breakfast'!BB7*0.9</f>
        <v>51300</v>
      </c>
      <c r="AF8" s="241">
        <f>'C завтраками| Bed and breakfast'!BC7*0.9</f>
        <v>29700</v>
      </c>
      <c r="AG8" s="241">
        <f>'C завтраками| Bed and breakfast'!BD7*0.9</f>
        <v>29700</v>
      </c>
      <c r="AH8" s="241">
        <f>'C завтраками| Bed and breakfast'!BE7*0.9</f>
        <v>29700</v>
      </c>
      <c r="AI8" s="241">
        <f>'C завтраками| Bed and breakfast'!BF7*0.9</f>
        <v>29700</v>
      </c>
      <c r="AJ8" s="241">
        <f>'C завтраками| Bed and breakfast'!BG7*0.9</f>
        <v>29700</v>
      </c>
      <c r="AK8" s="241">
        <f>'C завтраками| Bed and breakfast'!BH7*0.9</f>
        <v>27000</v>
      </c>
      <c r="AL8" s="241">
        <f>'C завтраками| Bed and breakfast'!BI7*0.9</f>
        <v>27000</v>
      </c>
      <c r="AM8" s="241">
        <f>'C завтраками| Bed and breakfast'!BJ7*0.9</f>
        <v>27000</v>
      </c>
      <c r="AN8" s="241">
        <f>'C завтраками| Bed and breakfast'!BK7*0.9</f>
        <v>29700</v>
      </c>
      <c r="AO8" s="241">
        <f>'C завтраками| Bed and breakfast'!BL7*0.9</f>
        <v>29700</v>
      </c>
      <c r="AP8" s="241">
        <f>'C завтраками| Bed and breakfast'!BM7*0.9</f>
        <v>29700</v>
      </c>
      <c r="AQ8" s="241">
        <f>'C завтраками| Bed and breakfast'!BN7*0.9</f>
        <v>29700</v>
      </c>
      <c r="AR8" s="241">
        <f>'C завтраками| Bed and breakfast'!BO7*0.9</f>
        <v>29700</v>
      </c>
      <c r="AS8" s="241">
        <f>'C завтраками| Bed and breakfast'!BP7*0.9</f>
        <v>29700</v>
      </c>
      <c r="AT8" s="241">
        <f>'C завтраками| Bed and breakfast'!BQ7*0.9</f>
        <v>29700</v>
      </c>
      <c r="AU8" s="241">
        <f>'C завтраками| Bed and breakfast'!BR7*0.9</f>
        <v>29700</v>
      </c>
      <c r="AV8" s="241">
        <f>'C завтраками| Bed and breakfast'!BS7*0.9</f>
        <v>29700</v>
      </c>
      <c r="AW8" s="241">
        <f>'C завтраками| Bed and breakfast'!BT7*0.9</f>
        <v>35100</v>
      </c>
      <c r="AX8" s="241">
        <f>'C завтраками| Bed and breakfast'!BU7*0.9</f>
        <v>35100</v>
      </c>
      <c r="AY8" s="241">
        <f>'C завтраками| Bed and breakfast'!BV7*0.9</f>
        <v>35100</v>
      </c>
      <c r="AZ8" s="241">
        <f>'C завтраками| Bed and breakfast'!BW7*0.9</f>
        <v>35100</v>
      </c>
      <c r="BA8" s="241">
        <f>'C завтраками| Bed and breakfast'!BX7*0.9</f>
        <v>36900</v>
      </c>
      <c r="BB8" s="241">
        <f>'C завтраками| Bed and breakfast'!BY7*0.9</f>
        <v>36900</v>
      </c>
      <c r="BC8" s="241">
        <f>'C завтраками| Bed and breakfast'!BZ7*0.9</f>
        <v>36900</v>
      </c>
      <c r="BD8" s="241">
        <f>'C завтраками| Bed and breakfast'!CA7*0.9</f>
        <v>36900</v>
      </c>
      <c r="BE8" s="241">
        <f>'C завтраками| Bed and breakfast'!CB7*0.9</f>
        <v>36900</v>
      </c>
      <c r="BF8" s="241">
        <f>'C завтраками| Bed and breakfast'!CC7*0.9</f>
        <v>36900</v>
      </c>
      <c r="BG8" s="241">
        <f>'C завтраками| Bed and breakfast'!CD7*0.9</f>
        <v>36900</v>
      </c>
      <c r="BH8" s="241">
        <f>'C завтраками| Bed and breakfast'!CE7*0.9</f>
        <v>36900</v>
      </c>
      <c r="BI8" s="241">
        <f>'C завтраками| Bed and breakfast'!CF7*0.9</f>
        <v>36900</v>
      </c>
      <c r="BJ8" s="241">
        <f>'C завтраками| Bed and breakfast'!CG7*0.9</f>
        <v>36900</v>
      </c>
      <c r="BK8" s="241">
        <f>'C завтраками| Bed and breakfast'!CH7*0.9</f>
        <v>33300</v>
      </c>
      <c r="BL8" s="241">
        <f>'C завтраками| Bed and breakfast'!CI7*0.9</f>
        <v>33300</v>
      </c>
      <c r="BM8" s="241">
        <f>'C завтраками| Bed and breakfast'!CJ7*0.9</f>
        <v>33300</v>
      </c>
      <c r="BN8" s="241">
        <f>'C завтраками| Bed and breakfast'!CK7*0.9</f>
        <v>33300</v>
      </c>
      <c r="BO8" s="241">
        <f>'C завтраками| Bed and breakfast'!CL7*0.9</f>
        <v>33300</v>
      </c>
      <c r="BP8" s="241">
        <f>'C завтраками| Bed and breakfast'!CM7*0.9</f>
        <v>33300</v>
      </c>
      <c r="BQ8" s="241">
        <f>'C завтраками| Bed and breakfast'!CN7*0.9</f>
        <v>33300</v>
      </c>
      <c r="BR8" s="241">
        <f>'C завтраками| Bed and breakfast'!CO7*0.9</f>
        <v>33300</v>
      </c>
      <c r="BS8" s="241">
        <f>'C завтраками| Bed and breakfast'!CP7*0.9</f>
        <v>33300</v>
      </c>
      <c r="BT8" s="241">
        <f>'C завтраками| Bed and breakfast'!CQ7*0.9</f>
        <v>55800</v>
      </c>
      <c r="BU8" s="241">
        <f>'C завтраками| Bed and breakfast'!CR7*0.9</f>
        <v>62100</v>
      </c>
      <c r="BV8" s="241">
        <f>'C завтраками| Bed and breakfast'!CS7*0.9</f>
        <v>68400</v>
      </c>
      <c r="BW8" s="241">
        <f>'C завтраками| Bed and breakfast'!CT7*0.9</f>
        <v>55800</v>
      </c>
      <c r="BX8" s="241">
        <f>'C завтраками| Bed and breakfast'!CU7*0.9</f>
        <v>55800</v>
      </c>
      <c r="BY8" s="241">
        <f>'C завтраками| Bed and breakfast'!CV7*0.9</f>
        <v>45900</v>
      </c>
      <c r="BZ8" s="241">
        <f>'C завтраками| Bed and breakfast'!CW7*0.9</f>
        <v>45900</v>
      </c>
      <c r="CA8" s="241">
        <f>'C завтраками| Bed and breakfast'!CX7*0.9</f>
        <v>45900</v>
      </c>
      <c r="CB8" s="241">
        <f>'C завтраками| Bed and breakfast'!CY7*0.9</f>
        <v>38700</v>
      </c>
      <c r="CC8" s="241">
        <f>'C завтраками| Bed and breakfast'!CZ7*0.9</f>
        <v>37800</v>
      </c>
      <c r="CD8" s="241">
        <f>'C завтраками| Bed and breakfast'!DA7*0.9</f>
        <v>25650</v>
      </c>
      <c r="CE8" s="241">
        <f>'C завтраками| Bed and breakfast'!DB7*0.9</f>
        <v>25650</v>
      </c>
      <c r="CF8" s="241">
        <f>'C завтраками| Bed and breakfast'!DC7*0.9</f>
        <v>25650</v>
      </c>
      <c r="CG8" s="241">
        <f>'C завтраками| Bed and breakfast'!DD7*0.9</f>
        <v>25650</v>
      </c>
      <c r="CH8" s="241">
        <f>'C завтраками| Bed and breakfast'!DE7*0.9</f>
        <v>27000</v>
      </c>
      <c r="CI8" s="241">
        <f>'C завтраками| Bed and breakfast'!DF7*0.9</f>
        <v>27000</v>
      </c>
      <c r="CJ8" s="241">
        <f>'C завтраками| Bed and breakfast'!DG7*0.9</f>
        <v>27000</v>
      </c>
      <c r="CK8" s="241">
        <f>'C завтраками| Bed and breakfast'!DH7*0.9</f>
        <v>25650</v>
      </c>
      <c r="CL8" s="241">
        <f>'C завтраками| Bed and breakfast'!DI7*0.9</f>
        <v>25650</v>
      </c>
      <c r="CM8" s="241">
        <f>'C завтраками| Bed and breakfast'!DJ7*0.9</f>
        <v>25650</v>
      </c>
      <c r="CN8" s="241">
        <f>'C завтраками| Bed and breakfast'!DK7*0.9</f>
        <v>25650</v>
      </c>
      <c r="CO8" s="241">
        <f>'C завтраками| Bed and breakfast'!DL7*0.9</f>
        <v>25650</v>
      </c>
      <c r="CP8" s="241">
        <f>'C завтраками| Bed and breakfast'!DM7*0.9</f>
        <v>25650</v>
      </c>
      <c r="CQ8" s="241">
        <f>'C завтраками| Bed and breakfast'!DN7*0.9</f>
        <v>24300</v>
      </c>
      <c r="CR8" s="241">
        <f>'C завтраками| Bed and breakfast'!DO7*0.9</f>
        <v>24300</v>
      </c>
      <c r="CS8" s="241">
        <f>'C завтраками| Bed and breakfast'!DP7*0.9</f>
        <v>24300</v>
      </c>
      <c r="CT8" s="241">
        <f>'C завтраками| Bed and breakfast'!DQ7*0.9</f>
        <v>24300</v>
      </c>
      <c r="CU8" s="241">
        <f>'C завтраками| Bed and breakfast'!DR7*0.9</f>
        <v>24300</v>
      </c>
      <c r="CV8" s="241">
        <f>'C завтраками| Bed and breakfast'!DS7*0.9</f>
        <v>24300</v>
      </c>
      <c r="CW8" s="241">
        <f>'C завтраками| Bed and breakfast'!DT7*0.9</f>
        <v>24300</v>
      </c>
      <c r="CX8" s="241">
        <f>'C завтраками| Bed and breakfast'!DU7*0.9</f>
        <v>20700</v>
      </c>
      <c r="CY8" s="241">
        <f>'C завтраками| Bed and breakfast'!DV7*0.9</f>
        <v>20700</v>
      </c>
      <c r="CZ8" s="241">
        <f>'C завтраками| Bed and breakfast'!DW7*0.9</f>
        <v>20700</v>
      </c>
      <c r="DA8" s="241">
        <f>'C завтраками| Bed and breakfast'!DX7*0.9</f>
        <v>20700</v>
      </c>
      <c r="DB8" s="241">
        <f>'C завтраками| Bed and breakfast'!DY7*0.9</f>
        <v>20700</v>
      </c>
      <c r="DC8" s="241">
        <f>'C завтраками| Bed and breakfast'!DZ7*0.9</f>
        <v>21600</v>
      </c>
      <c r="DD8" s="241">
        <f>'C завтраками| Bed and breakfast'!EA7*0.9</f>
        <v>21600</v>
      </c>
      <c r="DE8" s="241">
        <f>'C завтраками| Bed and breakfast'!EB7*0.9</f>
        <v>19800</v>
      </c>
      <c r="DF8" s="241">
        <f>'C завтраками| Bed and breakfast'!EC7*0.9</f>
        <v>19800</v>
      </c>
      <c r="DG8" s="241">
        <f>'C завтраками| Bed and breakfast'!ED7*0.9</f>
        <v>19800</v>
      </c>
      <c r="DH8" s="241">
        <f>'C завтраками| Bed and breakfast'!EE7*0.9</f>
        <v>18900</v>
      </c>
      <c r="DI8" s="241">
        <f>'C завтраками| Bed and breakfast'!EF7*0.9</f>
        <v>18900</v>
      </c>
      <c r="DJ8" s="241">
        <f>'C завтраками| Bed and breakfast'!EG7*0.9</f>
        <v>18900</v>
      </c>
      <c r="DK8" s="241">
        <f>'C завтраками| Bed and breakfast'!EH7*0.9</f>
        <v>18900</v>
      </c>
      <c r="DL8" s="241">
        <f>'C завтраками| Bed and breakfast'!EI7*0.9</f>
        <v>16200</v>
      </c>
      <c r="DM8" s="241">
        <f>'C завтраками| Bed and breakfast'!EJ7*0.9</f>
        <v>16200</v>
      </c>
      <c r="DN8" s="241">
        <f>'C завтраками| Bed and breakfast'!EK7*0.9</f>
        <v>16200</v>
      </c>
      <c r="DO8" s="241">
        <f>'C завтраками| Bed and breakfast'!EL7*0.9</f>
        <v>16200</v>
      </c>
      <c r="DP8" s="241">
        <f>'C завтраками| Bed and breakfast'!EM7*0.9</f>
        <v>16200</v>
      </c>
      <c r="DQ8" s="241">
        <f>'C завтраками| Bed and breakfast'!EN7*0.9</f>
        <v>16200</v>
      </c>
      <c r="DR8" s="241">
        <f>'C завтраками| Bed and breakfast'!EO7*0.9</f>
        <v>16200</v>
      </c>
      <c r="DS8" s="241">
        <f>'C завтраками| Bed and breakfast'!EP7*0.9</f>
        <v>14850</v>
      </c>
    </row>
    <row r="9" spans="1:123" s="72" customFormat="1" x14ac:dyDescent="0.2">
      <c r="A9" s="240">
        <v>2</v>
      </c>
      <c r="B9" s="240">
        <f>'C завтраками| Bed and breakfast'!Y8*0.9</f>
        <v>20340</v>
      </c>
      <c r="C9" s="240">
        <f>'C завтраками| Bed and breakfast'!Z8*0.9</f>
        <v>20340</v>
      </c>
      <c r="D9" s="240">
        <f>'C завтраками| Bed and breakfast'!AA8*0.9</f>
        <v>18990</v>
      </c>
      <c r="E9" s="240">
        <f>'C завтраками| Bed and breakfast'!AB8*0.9</f>
        <v>18990</v>
      </c>
      <c r="F9" s="240">
        <f>'C завтраками| Bed and breakfast'!AC8*0.9</f>
        <v>20340</v>
      </c>
      <c r="G9" s="240">
        <f>'C завтраками| Bed and breakfast'!AD8*0.9</f>
        <v>20340</v>
      </c>
      <c r="H9" s="240">
        <f>'C завтраками| Bed and breakfast'!AE8*0.9</f>
        <v>20340</v>
      </c>
      <c r="I9" s="240">
        <f>'C завтраками| Bed and breakfast'!AF8*0.9</f>
        <v>23940</v>
      </c>
      <c r="J9" s="240">
        <f>'C завтраками| Bed and breakfast'!AG8*0.9</f>
        <v>23940</v>
      </c>
      <c r="K9" s="240">
        <f>'C завтраками| Bed and breakfast'!AH8*0.9</f>
        <v>21690</v>
      </c>
      <c r="L9" s="240">
        <f>'C завтраками| Bed and breakfast'!AI8*0.9</f>
        <v>23490</v>
      </c>
      <c r="M9" s="240">
        <f>'C завтраками| Bed and breakfast'!AJ8*0.9</f>
        <v>23490</v>
      </c>
      <c r="N9" s="240">
        <f>'C завтраками| Bed and breakfast'!AK8*0.9</f>
        <v>29340</v>
      </c>
      <c r="O9" s="240">
        <f>'C завтраками| Bed and breakfast'!AL8*0.9</f>
        <v>34740</v>
      </c>
      <c r="P9" s="240">
        <f>'C завтраками| Bed and breakfast'!AM8*0.9</f>
        <v>34740</v>
      </c>
      <c r="Q9" s="240">
        <f>'C завтраками| Bed and breakfast'!AN8*0.9</f>
        <v>37440</v>
      </c>
      <c r="R9" s="240">
        <f>'C завтраками| Bed and breakfast'!AO8*0.9</f>
        <v>34740</v>
      </c>
      <c r="S9" s="240">
        <f>'C завтраками| Bed and breakfast'!AP8*0.9</f>
        <v>61650</v>
      </c>
      <c r="T9" s="353">
        <f>'C завтраками| Bed and breakfast'!AQ8*0.9</f>
        <v>97650</v>
      </c>
      <c r="U9" s="353">
        <f>'C завтраками| Bed and breakfast'!AR8*0.9</f>
        <v>120150</v>
      </c>
      <c r="V9" s="353">
        <f>'C завтраками| Bed and breakfast'!AS8*0.9</f>
        <v>120150</v>
      </c>
      <c r="W9" s="353">
        <f>'C завтраками| Bed and breakfast'!AT8*0.9</f>
        <v>106650</v>
      </c>
      <c r="X9" s="353">
        <f>'C завтраками| Bed and breakfast'!AU8*0.9</f>
        <v>106650</v>
      </c>
      <c r="Y9" s="353">
        <f>'C завтраками| Bed and breakfast'!AV8*0.9</f>
        <v>106650</v>
      </c>
      <c r="Z9" s="353">
        <f>'C завтраками| Bed and breakfast'!AW8*0.9</f>
        <v>106650</v>
      </c>
      <c r="AA9" s="353">
        <f>'C завтраками| Bed and breakfast'!AX8*0.9</f>
        <v>106650</v>
      </c>
      <c r="AB9" s="353">
        <f>'C завтраками| Bed and breakfast'!AY8*0.9</f>
        <v>84150</v>
      </c>
      <c r="AC9" s="353">
        <f>'C завтраками| Bed and breakfast'!AZ8*0.9</f>
        <v>75150</v>
      </c>
      <c r="AD9" s="240">
        <f>'C завтраками| Bed and breakfast'!BA8*0.9</f>
        <v>75150</v>
      </c>
      <c r="AE9" s="240">
        <f>'C завтраками| Bed and breakfast'!BB8*0.9</f>
        <v>54180</v>
      </c>
      <c r="AF9" s="240">
        <f>'C завтраками| Bed and breakfast'!BC8*0.9</f>
        <v>32580</v>
      </c>
      <c r="AG9" s="240">
        <f>'C завтраками| Bed and breakfast'!BD8*0.9</f>
        <v>32580</v>
      </c>
      <c r="AH9" s="240">
        <f>'C завтраками| Bed and breakfast'!BE8*0.9</f>
        <v>32580</v>
      </c>
      <c r="AI9" s="240">
        <f>'C завтраками| Bed and breakfast'!BF8*0.9</f>
        <v>32580</v>
      </c>
      <c r="AJ9" s="240">
        <f>'C завтраками| Bed and breakfast'!BG8*0.9</f>
        <v>32580</v>
      </c>
      <c r="AK9" s="240">
        <f>'C завтраками| Bed and breakfast'!BH8*0.9</f>
        <v>29880</v>
      </c>
      <c r="AL9" s="240">
        <f>'C завтраками| Bed and breakfast'!BI8*0.9</f>
        <v>29880</v>
      </c>
      <c r="AM9" s="240">
        <f>'C завтраками| Bed and breakfast'!BJ8*0.9</f>
        <v>29880</v>
      </c>
      <c r="AN9" s="240">
        <f>'C завтраками| Bed and breakfast'!BK8*0.9</f>
        <v>32580</v>
      </c>
      <c r="AO9" s="240">
        <f>'C завтраками| Bed and breakfast'!BL8*0.9</f>
        <v>32580</v>
      </c>
      <c r="AP9" s="240">
        <f>'C завтраками| Bed and breakfast'!BM8*0.9</f>
        <v>32580</v>
      </c>
      <c r="AQ9" s="240">
        <f>'C завтраками| Bed and breakfast'!BN8*0.9</f>
        <v>32580</v>
      </c>
      <c r="AR9" s="240">
        <f>'C завтраками| Bed and breakfast'!BO8*0.9</f>
        <v>32580</v>
      </c>
      <c r="AS9" s="240">
        <f>'C завтраками| Bed and breakfast'!BP8*0.9</f>
        <v>32580</v>
      </c>
      <c r="AT9" s="240">
        <f>'C завтраками| Bed and breakfast'!BQ8*0.9</f>
        <v>32580</v>
      </c>
      <c r="AU9" s="240">
        <f>'C завтраками| Bed and breakfast'!BR8*0.9</f>
        <v>32580</v>
      </c>
      <c r="AV9" s="240">
        <f>'C завтраками| Bed and breakfast'!BS8*0.9</f>
        <v>32580</v>
      </c>
      <c r="AW9" s="240">
        <f>'C завтраками| Bed and breakfast'!BT8*0.9</f>
        <v>37980</v>
      </c>
      <c r="AX9" s="240">
        <f>'C завтраками| Bed and breakfast'!BU8*0.9</f>
        <v>37980</v>
      </c>
      <c r="AY9" s="240">
        <f>'C завтраками| Bed and breakfast'!BV8*0.9</f>
        <v>37980</v>
      </c>
      <c r="AZ9" s="240">
        <f>'C завтраками| Bed and breakfast'!BW8*0.9</f>
        <v>37980</v>
      </c>
      <c r="BA9" s="240">
        <f>'C завтраками| Bed and breakfast'!BX8*0.9</f>
        <v>39780</v>
      </c>
      <c r="BB9" s="240">
        <f>'C завтраками| Bed and breakfast'!BY8*0.9</f>
        <v>39780</v>
      </c>
      <c r="BC9" s="240">
        <f>'C завтраками| Bed and breakfast'!BZ8*0.9</f>
        <v>39780</v>
      </c>
      <c r="BD9" s="240">
        <f>'C завтраками| Bed and breakfast'!CA8*0.9</f>
        <v>39780</v>
      </c>
      <c r="BE9" s="240">
        <f>'C завтраками| Bed and breakfast'!CB8*0.9</f>
        <v>39780</v>
      </c>
      <c r="BF9" s="240">
        <f>'C завтраками| Bed and breakfast'!CC8*0.9</f>
        <v>39780</v>
      </c>
      <c r="BG9" s="240">
        <f>'C завтраками| Bed and breakfast'!CD8*0.9</f>
        <v>39780</v>
      </c>
      <c r="BH9" s="240">
        <f>'C завтраками| Bed and breakfast'!CE8*0.9</f>
        <v>39780</v>
      </c>
      <c r="BI9" s="240">
        <f>'C завтраками| Bed and breakfast'!CF8*0.9</f>
        <v>39780</v>
      </c>
      <c r="BJ9" s="240">
        <f>'C завтраками| Bed and breakfast'!CG8*0.9</f>
        <v>39780</v>
      </c>
      <c r="BK9" s="240">
        <f>'C завтраками| Bed and breakfast'!CH8*0.9</f>
        <v>36180</v>
      </c>
      <c r="BL9" s="240">
        <f>'C завтраками| Bed and breakfast'!CI8*0.9</f>
        <v>36180</v>
      </c>
      <c r="BM9" s="240">
        <f>'C завтраками| Bed and breakfast'!CJ8*0.9</f>
        <v>36180</v>
      </c>
      <c r="BN9" s="240">
        <f>'C завтраками| Bed and breakfast'!CK8*0.9</f>
        <v>36180</v>
      </c>
      <c r="BO9" s="240">
        <f>'C завтраками| Bed and breakfast'!CL8*0.9</f>
        <v>36180</v>
      </c>
      <c r="BP9" s="240">
        <f>'C завтраками| Bed and breakfast'!CM8*0.9</f>
        <v>36180</v>
      </c>
      <c r="BQ9" s="240">
        <f>'C завтраками| Bed and breakfast'!CN8*0.9</f>
        <v>36180</v>
      </c>
      <c r="BR9" s="240">
        <f>'C завтраками| Bed and breakfast'!CO8*0.9</f>
        <v>36180</v>
      </c>
      <c r="BS9" s="240">
        <f>'C завтраками| Bed and breakfast'!CP8*0.9</f>
        <v>36180</v>
      </c>
      <c r="BT9" s="240">
        <f>'C завтраками| Bed and breakfast'!CQ8*0.9</f>
        <v>58680</v>
      </c>
      <c r="BU9" s="240">
        <f>'C завтраками| Bed and breakfast'!CR8*0.9</f>
        <v>64980</v>
      </c>
      <c r="BV9" s="240">
        <f>'C завтраками| Bed and breakfast'!CS8*0.9</f>
        <v>71280</v>
      </c>
      <c r="BW9" s="240">
        <f>'C завтраками| Bed and breakfast'!CT8*0.9</f>
        <v>58680</v>
      </c>
      <c r="BX9" s="240">
        <f>'C завтраками| Bed and breakfast'!CU8*0.9</f>
        <v>58680</v>
      </c>
      <c r="BY9" s="240">
        <f>'C завтраками| Bed and breakfast'!CV8*0.9</f>
        <v>48780</v>
      </c>
      <c r="BZ9" s="240">
        <f>'C завтраками| Bed and breakfast'!CW8*0.9</f>
        <v>48780</v>
      </c>
      <c r="CA9" s="240">
        <f>'C завтраками| Bed and breakfast'!CX8*0.9</f>
        <v>48780</v>
      </c>
      <c r="CB9" s="240">
        <f>'C завтраками| Bed and breakfast'!CY8*0.9</f>
        <v>41580</v>
      </c>
      <c r="CC9" s="240">
        <f>'C завтраками| Bed and breakfast'!CZ8*0.9</f>
        <v>40680</v>
      </c>
      <c r="CD9" s="240">
        <f>'C завтраками| Bed and breakfast'!DA8*0.9</f>
        <v>28530</v>
      </c>
      <c r="CE9" s="240">
        <f>'C завтраками| Bed and breakfast'!DB8*0.9</f>
        <v>28530</v>
      </c>
      <c r="CF9" s="240">
        <f>'C завтраками| Bed and breakfast'!DC8*0.9</f>
        <v>28530</v>
      </c>
      <c r="CG9" s="240">
        <f>'C завтраками| Bed and breakfast'!DD8*0.9</f>
        <v>28530</v>
      </c>
      <c r="CH9" s="240">
        <f>'C завтраками| Bed and breakfast'!DE8*0.9</f>
        <v>29880</v>
      </c>
      <c r="CI9" s="240">
        <f>'C завтраками| Bed and breakfast'!DF8*0.9</f>
        <v>29880</v>
      </c>
      <c r="CJ9" s="240">
        <f>'C завтраками| Bed and breakfast'!DG8*0.9</f>
        <v>29880</v>
      </c>
      <c r="CK9" s="240">
        <f>'C завтраками| Bed and breakfast'!DH8*0.9</f>
        <v>28530</v>
      </c>
      <c r="CL9" s="240">
        <f>'C завтраками| Bed and breakfast'!DI8*0.9</f>
        <v>28530</v>
      </c>
      <c r="CM9" s="240">
        <f>'C завтраками| Bed and breakfast'!DJ8*0.9</f>
        <v>28530</v>
      </c>
      <c r="CN9" s="240">
        <f>'C завтраками| Bed and breakfast'!DK8*0.9</f>
        <v>28530</v>
      </c>
      <c r="CO9" s="240">
        <f>'C завтраками| Bed and breakfast'!DL8*0.9</f>
        <v>28530</v>
      </c>
      <c r="CP9" s="240">
        <f>'C завтраками| Bed and breakfast'!DM8*0.9</f>
        <v>28530</v>
      </c>
      <c r="CQ9" s="240">
        <f>'C завтраками| Bed and breakfast'!DN8*0.9</f>
        <v>27180</v>
      </c>
      <c r="CR9" s="240">
        <f>'C завтраками| Bed and breakfast'!DO8*0.9</f>
        <v>27180</v>
      </c>
      <c r="CS9" s="240">
        <f>'C завтраками| Bed and breakfast'!DP8*0.9</f>
        <v>27180</v>
      </c>
      <c r="CT9" s="240">
        <f>'C завтраками| Bed and breakfast'!DQ8*0.9</f>
        <v>27180</v>
      </c>
      <c r="CU9" s="240">
        <f>'C завтраками| Bed and breakfast'!DR8*0.9</f>
        <v>27180</v>
      </c>
      <c r="CV9" s="240">
        <f>'C завтраками| Bed and breakfast'!DS8*0.9</f>
        <v>27180</v>
      </c>
      <c r="CW9" s="240">
        <f>'C завтраками| Bed and breakfast'!DT8*0.9</f>
        <v>27180</v>
      </c>
      <c r="CX9" s="240">
        <f>'C завтраками| Bed and breakfast'!DU8*0.9</f>
        <v>23580</v>
      </c>
      <c r="CY9" s="240">
        <f>'C завтраками| Bed and breakfast'!DV8*0.9</f>
        <v>23580</v>
      </c>
      <c r="CZ9" s="240">
        <f>'C завтраками| Bed and breakfast'!DW8*0.9</f>
        <v>23580</v>
      </c>
      <c r="DA9" s="240">
        <f>'C завтраками| Bed and breakfast'!DX8*0.9</f>
        <v>23580</v>
      </c>
      <c r="DB9" s="240">
        <f>'C завтраками| Bed and breakfast'!DY8*0.9</f>
        <v>23580</v>
      </c>
      <c r="DC9" s="240">
        <f>'C завтраками| Bed and breakfast'!DZ8*0.9</f>
        <v>24480</v>
      </c>
      <c r="DD9" s="240">
        <f>'C завтраками| Bed and breakfast'!EA8*0.9</f>
        <v>24480</v>
      </c>
      <c r="DE9" s="240">
        <f>'C завтраками| Bed and breakfast'!EB8*0.9</f>
        <v>22680</v>
      </c>
      <c r="DF9" s="240">
        <f>'C завтраками| Bed and breakfast'!EC8*0.9</f>
        <v>22680</v>
      </c>
      <c r="DG9" s="240">
        <f>'C завтраками| Bed and breakfast'!ED8*0.9</f>
        <v>22680</v>
      </c>
      <c r="DH9" s="240">
        <f>'C завтраками| Bed and breakfast'!EE8*0.9</f>
        <v>21600</v>
      </c>
      <c r="DI9" s="240">
        <f>'C завтраками| Bed and breakfast'!EF8*0.9</f>
        <v>21600</v>
      </c>
      <c r="DJ9" s="240">
        <f>'C завтраками| Bed and breakfast'!EG8*0.9</f>
        <v>21600</v>
      </c>
      <c r="DK9" s="240">
        <f>'C завтраками| Bed and breakfast'!EH8*0.9</f>
        <v>21600</v>
      </c>
      <c r="DL9" s="240">
        <f>'C завтраками| Bed and breakfast'!EI8*0.9</f>
        <v>18900</v>
      </c>
      <c r="DM9" s="240">
        <f>'C завтраками| Bed and breakfast'!EJ8*0.9</f>
        <v>18900</v>
      </c>
      <c r="DN9" s="240">
        <f>'C завтраками| Bed and breakfast'!EK8*0.9</f>
        <v>18900</v>
      </c>
      <c r="DO9" s="240">
        <f>'C завтраками| Bed and breakfast'!EL8*0.9</f>
        <v>18900</v>
      </c>
      <c r="DP9" s="240">
        <f>'C завтраками| Bed and breakfast'!EM8*0.9</f>
        <v>18900</v>
      </c>
      <c r="DQ9" s="240">
        <f>'C завтраками| Bed and breakfast'!EN8*0.9</f>
        <v>18900</v>
      </c>
      <c r="DR9" s="240">
        <f>'C завтраками| Bed and breakfast'!EO8*0.9</f>
        <v>18900</v>
      </c>
      <c r="DS9" s="240">
        <f>'C завтраками| Bed and breakfast'!EP8*0.9</f>
        <v>17550</v>
      </c>
    </row>
    <row r="10" spans="1:123"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349"/>
      <c r="U10" s="349"/>
      <c r="V10" s="349"/>
      <c r="W10" s="349"/>
      <c r="X10" s="349"/>
      <c r="Y10" s="349"/>
      <c r="Z10" s="349"/>
      <c r="AA10" s="349"/>
      <c r="AB10" s="349"/>
      <c r="AC10" s="349"/>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row>
    <row r="11" spans="1:123" s="72" customFormat="1" x14ac:dyDescent="0.2">
      <c r="A11" s="240">
        <v>1</v>
      </c>
      <c r="B11" s="240">
        <f>'C завтраками| Bed and breakfast'!Y10*0.9</f>
        <v>20700</v>
      </c>
      <c r="C11" s="240">
        <f>'C завтраками| Bed and breakfast'!Z10*0.9</f>
        <v>20700</v>
      </c>
      <c r="D11" s="240">
        <f>'C завтраками| Bed and breakfast'!AA10*0.9</f>
        <v>19350</v>
      </c>
      <c r="E11" s="240">
        <f>'C завтраками| Bed and breakfast'!AB10*0.9</f>
        <v>19350</v>
      </c>
      <c r="F11" s="240">
        <f>'C завтраками| Bed and breakfast'!AC10*0.9</f>
        <v>20700</v>
      </c>
      <c r="G11" s="240">
        <f>'C завтраками| Bed and breakfast'!AD10*0.9</f>
        <v>20700</v>
      </c>
      <c r="H11" s="240">
        <f>'C завтраками| Bed and breakfast'!AE10*0.9</f>
        <v>20700</v>
      </c>
      <c r="I11" s="240">
        <f>'C завтраками| Bed and breakfast'!AF10*0.9</f>
        <v>24300</v>
      </c>
      <c r="J11" s="240">
        <f>'C завтраками| Bed and breakfast'!AG10*0.9</f>
        <v>24300</v>
      </c>
      <c r="K11" s="240">
        <f>'C завтраками| Bed and breakfast'!AH10*0.9</f>
        <v>22050</v>
      </c>
      <c r="L11" s="240">
        <f>'C завтраками| Bed and breakfast'!AI10*0.9</f>
        <v>23850</v>
      </c>
      <c r="M11" s="240">
        <f>'C завтраками| Bed and breakfast'!AJ10*0.9</f>
        <v>23850</v>
      </c>
      <c r="N11" s="240">
        <f>'C завтраками| Bed and breakfast'!AK10*0.9</f>
        <v>29700</v>
      </c>
      <c r="O11" s="240">
        <f>'C завтраками| Bed and breakfast'!AL10*0.9</f>
        <v>35100</v>
      </c>
      <c r="P11" s="240">
        <f>'C завтраками| Bed and breakfast'!AM10*0.9</f>
        <v>35100</v>
      </c>
      <c r="Q11" s="240">
        <f>'C завтраками| Bed and breakfast'!AN10*0.9</f>
        <v>37800</v>
      </c>
      <c r="R11" s="240">
        <f>'C завтраками| Bed and breakfast'!AO10*0.9</f>
        <v>35100</v>
      </c>
      <c r="S11" s="240">
        <f>'C завтраками| Bed and breakfast'!AP10*0.9</f>
        <v>63000</v>
      </c>
      <c r="T11" s="353">
        <f>'C завтраками| Bed and breakfast'!AQ10*0.9</f>
        <v>99000</v>
      </c>
      <c r="U11" s="353">
        <f>'C завтраками| Bed and breakfast'!AR10*0.9</f>
        <v>121500</v>
      </c>
      <c r="V11" s="353">
        <f>'C завтраками| Bed and breakfast'!AS10*0.9</f>
        <v>121500</v>
      </c>
      <c r="W11" s="353">
        <f>'C завтраками| Bed and breakfast'!AT10*0.9</f>
        <v>108000</v>
      </c>
      <c r="X11" s="353">
        <f>'C завтраками| Bed and breakfast'!AU10*0.9</f>
        <v>108000</v>
      </c>
      <c r="Y11" s="353">
        <f>'C завтраками| Bed and breakfast'!AV10*0.9</f>
        <v>108000</v>
      </c>
      <c r="Z11" s="353">
        <f>'C завтраками| Bed and breakfast'!AW10*0.9</f>
        <v>108000</v>
      </c>
      <c r="AA11" s="353">
        <f>'C завтраками| Bed and breakfast'!AX10*0.9</f>
        <v>108000</v>
      </c>
      <c r="AB11" s="353">
        <f>'C завтраками| Bed and breakfast'!AY10*0.9</f>
        <v>85500</v>
      </c>
      <c r="AC11" s="353">
        <f>'C завтраками| Bed and breakfast'!AZ10*0.9</f>
        <v>76500</v>
      </c>
      <c r="AD11" s="240">
        <f>'C завтраками| Bed and breakfast'!BA10*0.9</f>
        <v>76500</v>
      </c>
      <c r="AE11" s="240">
        <f>'C завтраками| Bed and breakfast'!BB10*0.9</f>
        <v>54900</v>
      </c>
      <c r="AF11" s="240">
        <f>'C завтраками| Bed and breakfast'!BC10*0.9</f>
        <v>33300</v>
      </c>
      <c r="AG11" s="240">
        <f>'C завтраками| Bed and breakfast'!BD10*0.9</f>
        <v>33300</v>
      </c>
      <c r="AH11" s="240">
        <f>'C завтраками| Bed and breakfast'!BE10*0.9</f>
        <v>33300</v>
      </c>
      <c r="AI11" s="240">
        <f>'C завтраками| Bed and breakfast'!BF10*0.9</f>
        <v>33300</v>
      </c>
      <c r="AJ11" s="240">
        <f>'C завтраками| Bed and breakfast'!BG10*0.9</f>
        <v>33300</v>
      </c>
      <c r="AK11" s="240">
        <f>'C завтраками| Bed and breakfast'!BH10*0.9</f>
        <v>30600</v>
      </c>
      <c r="AL11" s="240">
        <f>'C завтраками| Bed and breakfast'!BI10*0.9</f>
        <v>30600</v>
      </c>
      <c r="AM11" s="240">
        <f>'C завтраками| Bed and breakfast'!BJ10*0.9</f>
        <v>30600</v>
      </c>
      <c r="AN11" s="240">
        <f>'C завтраками| Bed and breakfast'!BK10*0.9</f>
        <v>33300</v>
      </c>
      <c r="AO11" s="240">
        <f>'C завтраками| Bed and breakfast'!BL10*0.9</f>
        <v>33300</v>
      </c>
      <c r="AP11" s="240">
        <f>'C завтраками| Bed and breakfast'!BM10*0.9</f>
        <v>33300</v>
      </c>
      <c r="AQ11" s="240">
        <f>'C завтраками| Bed and breakfast'!BN10*0.9</f>
        <v>33300</v>
      </c>
      <c r="AR11" s="240">
        <f>'C завтраками| Bed and breakfast'!BO10*0.9</f>
        <v>33300</v>
      </c>
      <c r="AS11" s="240">
        <f>'C завтраками| Bed and breakfast'!BP10*0.9</f>
        <v>33300</v>
      </c>
      <c r="AT11" s="240">
        <f>'C завтраками| Bed and breakfast'!BQ10*0.9</f>
        <v>33300</v>
      </c>
      <c r="AU11" s="240">
        <f>'C завтраками| Bed and breakfast'!BR10*0.9</f>
        <v>33300</v>
      </c>
      <c r="AV11" s="240">
        <f>'C завтраками| Bed and breakfast'!BS10*0.9</f>
        <v>33300</v>
      </c>
      <c r="AW11" s="240">
        <f>'C завтраками| Bed and breakfast'!BT10*0.9</f>
        <v>38700</v>
      </c>
      <c r="AX11" s="240">
        <f>'C завтраками| Bed and breakfast'!BU10*0.9</f>
        <v>38700</v>
      </c>
      <c r="AY11" s="240">
        <f>'C завтраками| Bed and breakfast'!BV10*0.9</f>
        <v>38700</v>
      </c>
      <c r="AZ11" s="240">
        <f>'C завтраками| Bed and breakfast'!BW10*0.9</f>
        <v>38700</v>
      </c>
      <c r="BA11" s="240">
        <f>'C завтраками| Bed and breakfast'!BX10*0.9</f>
        <v>40500</v>
      </c>
      <c r="BB11" s="240">
        <f>'C завтраками| Bed and breakfast'!BY10*0.9</f>
        <v>40500</v>
      </c>
      <c r="BC11" s="240">
        <f>'C завтраками| Bed and breakfast'!BZ10*0.9</f>
        <v>40500</v>
      </c>
      <c r="BD11" s="240">
        <f>'C завтраками| Bed and breakfast'!CA10*0.9</f>
        <v>40500</v>
      </c>
      <c r="BE11" s="240">
        <f>'C завтраками| Bed and breakfast'!CB10*0.9</f>
        <v>40500</v>
      </c>
      <c r="BF11" s="240">
        <f>'C завтраками| Bed and breakfast'!CC10*0.9</f>
        <v>40500</v>
      </c>
      <c r="BG11" s="240">
        <f>'C завтраками| Bed and breakfast'!CD10*0.9</f>
        <v>40500</v>
      </c>
      <c r="BH11" s="240">
        <f>'C завтраками| Bed and breakfast'!CE10*0.9</f>
        <v>40500</v>
      </c>
      <c r="BI11" s="240">
        <f>'C завтраками| Bed and breakfast'!CF10*0.9</f>
        <v>40500</v>
      </c>
      <c r="BJ11" s="240">
        <f>'C завтраками| Bed and breakfast'!CG10*0.9</f>
        <v>40500</v>
      </c>
      <c r="BK11" s="240">
        <f>'C завтраками| Bed and breakfast'!CH10*0.9</f>
        <v>36900</v>
      </c>
      <c r="BL11" s="240">
        <f>'C завтраками| Bed and breakfast'!CI10*0.9</f>
        <v>36900</v>
      </c>
      <c r="BM11" s="240">
        <f>'C завтраками| Bed and breakfast'!CJ10*0.9</f>
        <v>36900</v>
      </c>
      <c r="BN11" s="240">
        <f>'C завтраками| Bed and breakfast'!CK10*0.9</f>
        <v>36900</v>
      </c>
      <c r="BO11" s="240">
        <f>'C завтраками| Bed and breakfast'!CL10*0.9</f>
        <v>36900</v>
      </c>
      <c r="BP11" s="240">
        <f>'C завтраками| Bed and breakfast'!CM10*0.9</f>
        <v>36900</v>
      </c>
      <c r="BQ11" s="240">
        <f>'C завтраками| Bed and breakfast'!CN10*0.9</f>
        <v>36900</v>
      </c>
      <c r="BR11" s="240">
        <f>'C завтраками| Bed and breakfast'!CO10*0.9</f>
        <v>36900</v>
      </c>
      <c r="BS11" s="240">
        <f>'C завтраками| Bed and breakfast'!CP10*0.9</f>
        <v>36900</v>
      </c>
      <c r="BT11" s="240">
        <f>'C завтраками| Bed and breakfast'!CQ10*0.9</f>
        <v>59400</v>
      </c>
      <c r="BU11" s="240">
        <f>'C завтраками| Bed and breakfast'!CR10*0.9</f>
        <v>65700</v>
      </c>
      <c r="BV11" s="240">
        <f>'C завтраками| Bed and breakfast'!CS10*0.9</f>
        <v>72000</v>
      </c>
      <c r="BW11" s="240">
        <f>'C завтраками| Bed and breakfast'!CT10*0.9</f>
        <v>59400</v>
      </c>
      <c r="BX11" s="240">
        <f>'C завтраками| Bed and breakfast'!CU10*0.9</f>
        <v>59400</v>
      </c>
      <c r="BY11" s="240">
        <f>'C завтраками| Bed and breakfast'!CV10*0.9</f>
        <v>49500</v>
      </c>
      <c r="BZ11" s="240">
        <f>'C завтраками| Bed and breakfast'!CW10*0.9</f>
        <v>49500</v>
      </c>
      <c r="CA11" s="240">
        <f>'C завтраками| Bed and breakfast'!CX10*0.9</f>
        <v>49500</v>
      </c>
      <c r="CB11" s="240">
        <f>'C завтраками| Bed and breakfast'!CY10*0.9</f>
        <v>42300</v>
      </c>
      <c r="CC11" s="240">
        <f>'C завтраками| Bed and breakfast'!CZ10*0.9</f>
        <v>41400</v>
      </c>
      <c r="CD11" s="240">
        <f>'C завтраками| Bed and breakfast'!DA10*0.9</f>
        <v>29250</v>
      </c>
      <c r="CE11" s="240">
        <f>'C завтраками| Bed and breakfast'!DB10*0.9</f>
        <v>29250</v>
      </c>
      <c r="CF11" s="240">
        <f>'C завтраками| Bed and breakfast'!DC10*0.9</f>
        <v>29250</v>
      </c>
      <c r="CG11" s="240">
        <f>'C завтраками| Bed and breakfast'!DD10*0.9</f>
        <v>29250</v>
      </c>
      <c r="CH11" s="240">
        <f>'C завтраками| Bed and breakfast'!DE10*0.9</f>
        <v>30600</v>
      </c>
      <c r="CI11" s="240">
        <f>'C завтраками| Bed and breakfast'!DF10*0.9</f>
        <v>30600</v>
      </c>
      <c r="CJ11" s="240">
        <f>'C завтраками| Bed and breakfast'!DG10*0.9</f>
        <v>30600</v>
      </c>
      <c r="CK11" s="240">
        <f>'C завтраками| Bed and breakfast'!DH10*0.9</f>
        <v>29250</v>
      </c>
      <c r="CL11" s="240">
        <f>'C завтраками| Bed and breakfast'!DI10*0.9</f>
        <v>29250</v>
      </c>
      <c r="CM11" s="240">
        <f>'C завтраками| Bed and breakfast'!DJ10*0.9</f>
        <v>29250</v>
      </c>
      <c r="CN11" s="240">
        <f>'C завтраками| Bed and breakfast'!DK10*0.9</f>
        <v>29250</v>
      </c>
      <c r="CO11" s="240">
        <f>'C завтраками| Bed and breakfast'!DL10*0.9</f>
        <v>29250</v>
      </c>
      <c r="CP11" s="240">
        <f>'C завтраками| Bed and breakfast'!DM10*0.9</f>
        <v>29250</v>
      </c>
      <c r="CQ11" s="240">
        <f>'C завтраками| Bed and breakfast'!DN10*0.9</f>
        <v>27900</v>
      </c>
      <c r="CR11" s="240">
        <f>'C завтраками| Bed and breakfast'!DO10*0.9</f>
        <v>27900</v>
      </c>
      <c r="CS11" s="240">
        <f>'C завтраками| Bed and breakfast'!DP10*0.9</f>
        <v>27900</v>
      </c>
      <c r="CT11" s="240">
        <f>'C завтраками| Bed and breakfast'!DQ10*0.9</f>
        <v>27900</v>
      </c>
      <c r="CU11" s="240">
        <f>'C завтраками| Bed and breakfast'!DR10*0.9</f>
        <v>27900</v>
      </c>
      <c r="CV11" s="240">
        <f>'C завтраками| Bed and breakfast'!DS10*0.9</f>
        <v>27900</v>
      </c>
      <c r="CW11" s="240">
        <f>'C завтраками| Bed and breakfast'!DT10*0.9</f>
        <v>27900</v>
      </c>
      <c r="CX11" s="240">
        <f>'C завтраками| Bed and breakfast'!DU10*0.9</f>
        <v>24300</v>
      </c>
      <c r="CY11" s="240">
        <f>'C завтраками| Bed and breakfast'!DV10*0.9</f>
        <v>24300</v>
      </c>
      <c r="CZ11" s="240">
        <f>'C завтраками| Bed and breakfast'!DW10*0.9</f>
        <v>24300</v>
      </c>
      <c r="DA11" s="240">
        <f>'C завтраками| Bed and breakfast'!DX10*0.9</f>
        <v>24300</v>
      </c>
      <c r="DB11" s="240">
        <f>'C завтраками| Bed and breakfast'!DY10*0.9</f>
        <v>24300</v>
      </c>
      <c r="DC11" s="240">
        <f>'C завтраками| Bed and breakfast'!DZ10*0.9</f>
        <v>25200</v>
      </c>
      <c r="DD11" s="240">
        <f>'C завтраками| Bed and breakfast'!EA10*0.9</f>
        <v>25200</v>
      </c>
      <c r="DE11" s="240">
        <f>'C завтраками| Bed and breakfast'!EB10*0.9</f>
        <v>23400</v>
      </c>
      <c r="DF11" s="240">
        <f>'C завтраками| Bed and breakfast'!EC10*0.9</f>
        <v>23400</v>
      </c>
      <c r="DG11" s="240">
        <f>'C завтраками| Bed and breakfast'!ED10*0.9</f>
        <v>23400</v>
      </c>
      <c r="DH11" s="240">
        <f>'C завтраками| Bed and breakfast'!EE10*0.9</f>
        <v>21600</v>
      </c>
      <c r="DI11" s="240">
        <f>'C завтраками| Bed and breakfast'!EF10*0.9</f>
        <v>21600</v>
      </c>
      <c r="DJ11" s="240">
        <f>'C завтраками| Bed and breakfast'!EG10*0.9</f>
        <v>21600</v>
      </c>
      <c r="DK11" s="240">
        <f>'C завтраками| Bed and breakfast'!EH10*0.9</f>
        <v>21600</v>
      </c>
      <c r="DL11" s="240">
        <f>'C завтраками| Bed and breakfast'!EI10*0.9</f>
        <v>18900</v>
      </c>
      <c r="DM11" s="240">
        <f>'C завтраками| Bed and breakfast'!EJ10*0.9</f>
        <v>18900</v>
      </c>
      <c r="DN11" s="240">
        <f>'C завтраками| Bed and breakfast'!EK10*0.9</f>
        <v>18900</v>
      </c>
      <c r="DO11" s="240">
        <f>'C завтраками| Bed and breakfast'!EL10*0.9</f>
        <v>18900</v>
      </c>
      <c r="DP11" s="240">
        <f>'C завтраками| Bed and breakfast'!EM10*0.9</f>
        <v>18900</v>
      </c>
      <c r="DQ11" s="240">
        <f>'C завтраками| Bed and breakfast'!EN10*0.9</f>
        <v>18900</v>
      </c>
      <c r="DR11" s="240">
        <f>'C завтраками| Bed and breakfast'!EO10*0.9</f>
        <v>18900</v>
      </c>
      <c r="DS11" s="240">
        <f>'C завтраками| Bed and breakfast'!EP10*0.9</f>
        <v>17550</v>
      </c>
    </row>
    <row r="12" spans="1:123" s="72" customFormat="1" x14ac:dyDescent="0.2">
      <c r="A12" s="240">
        <v>2</v>
      </c>
      <c r="B12" s="240">
        <f>'C завтраками| Bed and breakfast'!Y11*0.9</f>
        <v>23040</v>
      </c>
      <c r="C12" s="240">
        <f>'C завтраками| Bed and breakfast'!Z11*0.9</f>
        <v>23040</v>
      </c>
      <c r="D12" s="240">
        <f>'C завтраками| Bed and breakfast'!AA11*0.9</f>
        <v>21690</v>
      </c>
      <c r="E12" s="240">
        <f>'C завтраками| Bed and breakfast'!AB11*0.9</f>
        <v>21690</v>
      </c>
      <c r="F12" s="240">
        <f>'C завтраками| Bed and breakfast'!AC11*0.9</f>
        <v>23040</v>
      </c>
      <c r="G12" s="240">
        <f>'C завтраками| Bed and breakfast'!AD11*0.9</f>
        <v>23040</v>
      </c>
      <c r="H12" s="240">
        <f>'C завтраками| Bed and breakfast'!AE11*0.9</f>
        <v>23040</v>
      </c>
      <c r="I12" s="240">
        <f>'C завтраками| Bed and breakfast'!AF11*0.9</f>
        <v>26640</v>
      </c>
      <c r="J12" s="240">
        <f>'C завтраками| Bed and breakfast'!AG11*0.9</f>
        <v>26640</v>
      </c>
      <c r="K12" s="240">
        <f>'C завтраками| Bed and breakfast'!AH11*0.9</f>
        <v>24390</v>
      </c>
      <c r="L12" s="240">
        <f>'C завтраками| Bed and breakfast'!AI11*0.9</f>
        <v>26190</v>
      </c>
      <c r="M12" s="240">
        <f>'C завтраками| Bed and breakfast'!AJ11*0.9</f>
        <v>26190</v>
      </c>
      <c r="N12" s="240">
        <f>'C завтраками| Bed and breakfast'!AK11*0.9</f>
        <v>32040</v>
      </c>
      <c r="O12" s="240">
        <f>'C завтраками| Bed and breakfast'!AL11*0.9</f>
        <v>37440</v>
      </c>
      <c r="P12" s="240">
        <f>'C завтраками| Bed and breakfast'!AM11*0.9</f>
        <v>37440</v>
      </c>
      <c r="Q12" s="240">
        <f>'C завтраками| Bed and breakfast'!AN11*0.9</f>
        <v>40140</v>
      </c>
      <c r="R12" s="240">
        <f>'C завтраками| Bed and breakfast'!AO11*0.9</f>
        <v>37440</v>
      </c>
      <c r="S12" s="240">
        <f>'C завтраками| Bed and breakfast'!AP11*0.9</f>
        <v>66150</v>
      </c>
      <c r="T12" s="353">
        <f>'C завтраками| Bed and breakfast'!AQ11*0.9</f>
        <v>102150</v>
      </c>
      <c r="U12" s="353">
        <f>'C завтраками| Bed and breakfast'!AR11*0.9</f>
        <v>124650</v>
      </c>
      <c r="V12" s="353">
        <f>'C завтраками| Bed and breakfast'!AS11*0.9</f>
        <v>124650</v>
      </c>
      <c r="W12" s="353">
        <f>'C завтраками| Bed and breakfast'!AT11*0.9</f>
        <v>111150</v>
      </c>
      <c r="X12" s="353">
        <f>'C завтраками| Bed and breakfast'!AU11*0.9</f>
        <v>111150</v>
      </c>
      <c r="Y12" s="353">
        <f>'C завтраками| Bed and breakfast'!AV11*0.9</f>
        <v>111150</v>
      </c>
      <c r="Z12" s="353">
        <f>'C завтраками| Bed and breakfast'!AW11*0.9</f>
        <v>111150</v>
      </c>
      <c r="AA12" s="353">
        <f>'C завтраками| Bed and breakfast'!AX11*0.9</f>
        <v>111150</v>
      </c>
      <c r="AB12" s="353">
        <f>'C завтраками| Bed and breakfast'!AY11*0.9</f>
        <v>88650</v>
      </c>
      <c r="AC12" s="353">
        <f>'C завтраками| Bed and breakfast'!AZ11*0.9</f>
        <v>79650</v>
      </c>
      <c r="AD12" s="240">
        <f>'C завтраками| Bed and breakfast'!BA11*0.9</f>
        <v>79650</v>
      </c>
      <c r="AE12" s="240">
        <f>'C завтраками| Bed and breakfast'!BB11*0.9</f>
        <v>57780</v>
      </c>
      <c r="AF12" s="240">
        <f>'C завтраками| Bed and breakfast'!BC11*0.9</f>
        <v>36180</v>
      </c>
      <c r="AG12" s="240">
        <f>'C завтраками| Bed and breakfast'!BD11*0.9</f>
        <v>36180</v>
      </c>
      <c r="AH12" s="240">
        <f>'C завтраками| Bed and breakfast'!BE11*0.9</f>
        <v>36180</v>
      </c>
      <c r="AI12" s="240">
        <f>'C завтраками| Bed and breakfast'!BF11*0.9</f>
        <v>36180</v>
      </c>
      <c r="AJ12" s="240">
        <f>'C завтраками| Bed and breakfast'!BG11*0.9</f>
        <v>36180</v>
      </c>
      <c r="AK12" s="240">
        <f>'C завтраками| Bed and breakfast'!BH11*0.9</f>
        <v>33480</v>
      </c>
      <c r="AL12" s="240">
        <f>'C завтраками| Bed and breakfast'!BI11*0.9</f>
        <v>33480</v>
      </c>
      <c r="AM12" s="240">
        <f>'C завтраками| Bed and breakfast'!BJ11*0.9</f>
        <v>33480</v>
      </c>
      <c r="AN12" s="240">
        <f>'C завтраками| Bed and breakfast'!BK11*0.9</f>
        <v>36180</v>
      </c>
      <c r="AO12" s="240">
        <f>'C завтраками| Bed and breakfast'!BL11*0.9</f>
        <v>36180</v>
      </c>
      <c r="AP12" s="240">
        <f>'C завтраками| Bed and breakfast'!BM11*0.9</f>
        <v>36180</v>
      </c>
      <c r="AQ12" s="240">
        <f>'C завтраками| Bed and breakfast'!BN11*0.9</f>
        <v>36180</v>
      </c>
      <c r="AR12" s="240">
        <f>'C завтраками| Bed and breakfast'!BO11*0.9</f>
        <v>36180</v>
      </c>
      <c r="AS12" s="240">
        <f>'C завтраками| Bed and breakfast'!BP11*0.9</f>
        <v>36180</v>
      </c>
      <c r="AT12" s="240">
        <f>'C завтраками| Bed and breakfast'!BQ11*0.9</f>
        <v>36180</v>
      </c>
      <c r="AU12" s="240">
        <f>'C завтраками| Bed and breakfast'!BR11*0.9</f>
        <v>36180</v>
      </c>
      <c r="AV12" s="240">
        <f>'C завтраками| Bed and breakfast'!BS11*0.9</f>
        <v>36180</v>
      </c>
      <c r="AW12" s="240">
        <f>'C завтраками| Bed and breakfast'!BT11*0.9</f>
        <v>41580</v>
      </c>
      <c r="AX12" s="240">
        <f>'C завтраками| Bed and breakfast'!BU11*0.9</f>
        <v>41580</v>
      </c>
      <c r="AY12" s="240">
        <f>'C завтраками| Bed and breakfast'!BV11*0.9</f>
        <v>41580</v>
      </c>
      <c r="AZ12" s="240">
        <f>'C завтраками| Bed and breakfast'!BW11*0.9</f>
        <v>41580</v>
      </c>
      <c r="BA12" s="240">
        <f>'C завтраками| Bed and breakfast'!BX11*0.9</f>
        <v>43380</v>
      </c>
      <c r="BB12" s="240">
        <f>'C завтраками| Bed and breakfast'!BY11*0.9</f>
        <v>43380</v>
      </c>
      <c r="BC12" s="240">
        <f>'C завтраками| Bed and breakfast'!BZ11*0.9</f>
        <v>43380</v>
      </c>
      <c r="BD12" s="240">
        <f>'C завтраками| Bed and breakfast'!CA11*0.9</f>
        <v>43380</v>
      </c>
      <c r="BE12" s="240">
        <f>'C завтраками| Bed and breakfast'!CB11*0.9</f>
        <v>43380</v>
      </c>
      <c r="BF12" s="240">
        <f>'C завтраками| Bed and breakfast'!CC11*0.9</f>
        <v>43380</v>
      </c>
      <c r="BG12" s="240">
        <f>'C завтраками| Bed and breakfast'!CD11*0.9</f>
        <v>43380</v>
      </c>
      <c r="BH12" s="240">
        <f>'C завтраками| Bed and breakfast'!CE11*0.9</f>
        <v>43380</v>
      </c>
      <c r="BI12" s="240">
        <f>'C завтраками| Bed and breakfast'!CF11*0.9</f>
        <v>43380</v>
      </c>
      <c r="BJ12" s="240">
        <f>'C завтраками| Bed and breakfast'!CG11*0.9</f>
        <v>43380</v>
      </c>
      <c r="BK12" s="240">
        <f>'C завтраками| Bed and breakfast'!CH11*0.9</f>
        <v>39780</v>
      </c>
      <c r="BL12" s="240">
        <f>'C завтраками| Bed and breakfast'!CI11*0.9</f>
        <v>39780</v>
      </c>
      <c r="BM12" s="240">
        <f>'C завтраками| Bed and breakfast'!CJ11*0.9</f>
        <v>39780</v>
      </c>
      <c r="BN12" s="240">
        <f>'C завтраками| Bed and breakfast'!CK11*0.9</f>
        <v>39780</v>
      </c>
      <c r="BO12" s="240">
        <f>'C завтраками| Bed and breakfast'!CL11*0.9</f>
        <v>39780</v>
      </c>
      <c r="BP12" s="240">
        <f>'C завтраками| Bed and breakfast'!CM11*0.9</f>
        <v>39780</v>
      </c>
      <c r="BQ12" s="240">
        <f>'C завтраками| Bed and breakfast'!CN11*0.9</f>
        <v>39780</v>
      </c>
      <c r="BR12" s="240">
        <f>'C завтраками| Bed and breakfast'!CO11*0.9</f>
        <v>39780</v>
      </c>
      <c r="BS12" s="240">
        <f>'C завтраками| Bed and breakfast'!CP11*0.9</f>
        <v>39780</v>
      </c>
      <c r="BT12" s="240">
        <f>'C завтраками| Bed and breakfast'!CQ11*0.9</f>
        <v>62280</v>
      </c>
      <c r="BU12" s="240">
        <f>'C завтраками| Bed and breakfast'!CR11*0.9</f>
        <v>68580</v>
      </c>
      <c r="BV12" s="240">
        <f>'C завтраками| Bed and breakfast'!CS11*0.9</f>
        <v>74880</v>
      </c>
      <c r="BW12" s="240">
        <f>'C завтраками| Bed and breakfast'!CT11*0.9</f>
        <v>62280</v>
      </c>
      <c r="BX12" s="240">
        <f>'C завтраками| Bed and breakfast'!CU11*0.9</f>
        <v>62280</v>
      </c>
      <c r="BY12" s="240">
        <f>'C завтраками| Bed and breakfast'!CV11*0.9</f>
        <v>52380</v>
      </c>
      <c r="BZ12" s="240">
        <f>'C завтраками| Bed and breakfast'!CW11*0.9</f>
        <v>52380</v>
      </c>
      <c r="CA12" s="240">
        <f>'C завтраками| Bed and breakfast'!CX11*0.9</f>
        <v>52380</v>
      </c>
      <c r="CB12" s="240">
        <f>'C завтраками| Bed and breakfast'!CY11*0.9</f>
        <v>45180</v>
      </c>
      <c r="CC12" s="240">
        <f>'C завтраками| Bed and breakfast'!CZ11*0.9</f>
        <v>44280</v>
      </c>
      <c r="CD12" s="240">
        <f>'C завтраками| Bed and breakfast'!DA11*0.9</f>
        <v>32130</v>
      </c>
      <c r="CE12" s="240">
        <f>'C завтраками| Bed and breakfast'!DB11*0.9</f>
        <v>32130</v>
      </c>
      <c r="CF12" s="240">
        <f>'C завтраками| Bed and breakfast'!DC11*0.9</f>
        <v>32130</v>
      </c>
      <c r="CG12" s="240">
        <f>'C завтраками| Bed and breakfast'!DD11*0.9</f>
        <v>32130</v>
      </c>
      <c r="CH12" s="240">
        <f>'C завтраками| Bed and breakfast'!DE11*0.9</f>
        <v>33480</v>
      </c>
      <c r="CI12" s="240">
        <f>'C завтраками| Bed and breakfast'!DF11*0.9</f>
        <v>33480</v>
      </c>
      <c r="CJ12" s="240">
        <f>'C завтраками| Bed and breakfast'!DG11*0.9</f>
        <v>33480</v>
      </c>
      <c r="CK12" s="240">
        <f>'C завтраками| Bed and breakfast'!DH11*0.9</f>
        <v>32130</v>
      </c>
      <c r="CL12" s="240">
        <f>'C завтраками| Bed and breakfast'!DI11*0.9</f>
        <v>32130</v>
      </c>
      <c r="CM12" s="240">
        <f>'C завтраками| Bed and breakfast'!DJ11*0.9</f>
        <v>32130</v>
      </c>
      <c r="CN12" s="240">
        <f>'C завтраками| Bed and breakfast'!DK11*0.9</f>
        <v>32130</v>
      </c>
      <c r="CO12" s="240">
        <f>'C завтраками| Bed and breakfast'!DL11*0.9</f>
        <v>32130</v>
      </c>
      <c r="CP12" s="240">
        <f>'C завтраками| Bed and breakfast'!DM11*0.9</f>
        <v>32130</v>
      </c>
      <c r="CQ12" s="240">
        <f>'C завтраками| Bed and breakfast'!DN11*0.9</f>
        <v>30780</v>
      </c>
      <c r="CR12" s="240">
        <f>'C завтраками| Bed and breakfast'!DO11*0.9</f>
        <v>30780</v>
      </c>
      <c r="CS12" s="240">
        <f>'C завтраками| Bed and breakfast'!DP11*0.9</f>
        <v>30780</v>
      </c>
      <c r="CT12" s="240">
        <f>'C завтраками| Bed and breakfast'!DQ11*0.9</f>
        <v>30780</v>
      </c>
      <c r="CU12" s="240">
        <f>'C завтраками| Bed and breakfast'!DR11*0.9</f>
        <v>30780</v>
      </c>
      <c r="CV12" s="240">
        <f>'C завтраками| Bed and breakfast'!DS11*0.9</f>
        <v>30780</v>
      </c>
      <c r="CW12" s="240">
        <f>'C завтраками| Bed and breakfast'!DT11*0.9</f>
        <v>30780</v>
      </c>
      <c r="CX12" s="240">
        <f>'C завтраками| Bed and breakfast'!DU11*0.9</f>
        <v>27180</v>
      </c>
      <c r="CY12" s="240">
        <f>'C завтраками| Bed and breakfast'!DV11*0.9</f>
        <v>27180</v>
      </c>
      <c r="CZ12" s="240">
        <f>'C завтраками| Bed and breakfast'!DW11*0.9</f>
        <v>27180</v>
      </c>
      <c r="DA12" s="240">
        <f>'C завтраками| Bed and breakfast'!DX11*0.9</f>
        <v>27180</v>
      </c>
      <c r="DB12" s="240">
        <f>'C завтраками| Bed and breakfast'!DY11*0.9</f>
        <v>27180</v>
      </c>
      <c r="DC12" s="240">
        <f>'C завтраками| Bed and breakfast'!DZ11*0.9</f>
        <v>28080</v>
      </c>
      <c r="DD12" s="240">
        <f>'C завтраками| Bed and breakfast'!EA11*0.9</f>
        <v>28080</v>
      </c>
      <c r="DE12" s="240">
        <f>'C завтраками| Bed and breakfast'!EB11*0.9</f>
        <v>26280</v>
      </c>
      <c r="DF12" s="240">
        <f>'C завтраками| Bed and breakfast'!EC11*0.9</f>
        <v>26280</v>
      </c>
      <c r="DG12" s="240">
        <f>'C завтраками| Bed and breakfast'!ED11*0.9</f>
        <v>26280</v>
      </c>
      <c r="DH12" s="240">
        <f>'C завтраками| Bed and breakfast'!EE11*0.9</f>
        <v>24300</v>
      </c>
      <c r="DI12" s="240">
        <f>'C завтраками| Bed and breakfast'!EF11*0.9</f>
        <v>24300</v>
      </c>
      <c r="DJ12" s="240">
        <f>'C завтраками| Bed and breakfast'!EG11*0.9</f>
        <v>24300</v>
      </c>
      <c r="DK12" s="240">
        <f>'C завтраками| Bed and breakfast'!EH11*0.9</f>
        <v>24300</v>
      </c>
      <c r="DL12" s="240">
        <f>'C завтраками| Bed and breakfast'!EI11*0.9</f>
        <v>21600</v>
      </c>
      <c r="DM12" s="240">
        <f>'C завтраками| Bed and breakfast'!EJ11*0.9</f>
        <v>21600</v>
      </c>
      <c r="DN12" s="240">
        <f>'C завтраками| Bed and breakfast'!EK11*0.9</f>
        <v>21600</v>
      </c>
      <c r="DO12" s="240">
        <f>'C завтраками| Bed and breakfast'!EL11*0.9</f>
        <v>21600</v>
      </c>
      <c r="DP12" s="240">
        <f>'C завтраками| Bed and breakfast'!EM11*0.9</f>
        <v>21600</v>
      </c>
      <c r="DQ12" s="240">
        <f>'C завтраками| Bed and breakfast'!EN11*0.9</f>
        <v>21600</v>
      </c>
      <c r="DR12" s="240">
        <f>'C завтраками| Bed and breakfast'!EO11*0.9</f>
        <v>21600</v>
      </c>
      <c r="DS12" s="240">
        <f>'C завтраками| Bed and breakfast'!EP11*0.9</f>
        <v>20250</v>
      </c>
    </row>
    <row r="13" spans="1:123"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349"/>
      <c r="U13" s="349"/>
      <c r="V13" s="349"/>
      <c r="W13" s="349"/>
      <c r="X13" s="349"/>
      <c r="Y13" s="349"/>
      <c r="Z13" s="349"/>
      <c r="AA13" s="349"/>
      <c r="AB13" s="349"/>
      <c r="AC13" s="349"/>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row>
    <row r="14" spans="1:123" s="72" customFormat="1" x14ac:dyDescent="0.2">
      <c r="A14" s="240">
        <v>1</v>
      </c>
      <c r="B14" s="240">
        <f>'C завтраками| Bed and breakfast'!Y13*0.9</f>
        <v>21600</v>
      </c>
      <c r="C14" s="240">
        <f>'C завтраками| Bed and breakfast'!Z13*0.9</f>
        <v>21600</v>
      </c>
      <c r="D14" s="240">
        <f>'C завтраками| Bed and breakfast'!AA13*0.9</f>
        <v>20250</v>
      </c>
      <c r="E14" s="240">
        <f>'C завтраками| Bed and breakfast'!AB13*0.9</f>
        <v>20250</v>
      </c>
      <c r="F14" s="240">
        <f>'C завтраками| Bed and breakfast'!AC13*0.9</f>
        <v>21600</v>
      </c>
      <c r="G14" s="240">
        <f>'C завтраками| Bed and breakfast'!AD13*0.9</f>
        <v>21600</v>
      </c>
      <c r="H14" s="240">
        <f>'C завтраками| Bed and breakfast'!AE13*0.9</f>
        <v>21600</v>
      </c>
      <c r="I14" s="240">
        <f>'C завтраками| Bed and breakfast'!AF13*0.9</f>
        <v>25200</v>
      </c>
      <c r="J14" s="240">
        <f>'C завтраками| Bed and breakfast'!AG13*0.9</f>
        <v>25200</v>
      </c>
      <c r="K14" s="240">
        <f>'C завтраками| Bed and breakfast'!AH13*0.9</f>
        <v>22950</v>
      </c>
      <c r="L14" s="240">
        <f>'C завтраками| Bed and breakfast'!AI13*0.9</f>
        <v>24750</v>
      </c>
      <c r="M14" s="240">
        <f>'C завтраками| Bed and breakfast'!AJ13*0.9</f>
        <v>24750</v>
      </c>
      <c r="N14" s="240">
        <f>'C завтраками| Bed and breakfast'!AK13*0.9</f>
        <v>30600</v>
      </c>
      <c r="O14" s="240">
        <f>'C завтраками| Bed and breakfast'!AL13*0.9</f>
        <v>36000</v>
      </c>
      <c r="P14" s="240">
        <f>'C завтраками| Bed and breakfast'!AM13*0.9</f>
        <v>36000</v>
      </c>
      <c r="Q14" s="240">
        <f>'C завтраками| Bed and breakfast'!AN13*0.9</f>
        <v>38700</v>
      </c>
      <c r="R14" s="240">
        <f>'C завтраками| Bed and breakfast'!AO13*0.9</f>
        <v>36000</v>
      </c>
      <c r="S14" s="240">
        <f>'C завтраками| Bed and breakfast'!AP13*0.9</f>
        <v>64350</v>
      </c>
      <c r="T14" s="353">
        <f>'C завтраками| Bed and breakfast'!AQ13*0.9</f>
        <v>100350</v>
      </c>
      <c r="U14" s="353">
        <f>'C завтраками| Bed and breakfast'!AR13*0.9</f>
        <v>122850</v>
      </c>
      <c r="V14" s="353">
        <f>'C завтраками| Bed and breakfast'!AS13*0.9</f>
        <v>122850</v>
      </c>
      <c r="W14" s="353">
        <f>'C завтраками| Bed and breakfast'!AT13*0.9</f>
        <v>109350</v>
      </c>
      <c r="X14" s="353">
        <f>'C завтраками| Bed and breakfast'!AU13*0.9</f>
        <v>109350</v>
      </c>
      <c r="Y14" s="353">
        <f>'C завтраками| Bed and breakfast'!AV13*0.9</f>
        <v>109350</v>
      </c>
      <c r="Z14" s="353">
        <f>'C завтраками| Bed and breakfast'!AW13*0.9</f>
        <v>109350</v>
      </c>
      <c r="AA14" s="353">
        <f>'C завтраками| Bed and breakfast'!AX13*0.9</f>
        <v>109350</v>
      </c>
      <c r="AB14" s="353">
        <f>'C завтраками| Bed and breakfast'!AY13*0.9</f>
        <v>86850</v>
      </c>
      <c r="AC14" s="353">
        <f>'C завтраками| Bed and breakfast'!AZ13*0.9</f>
        <v>77850</v>
      </c>
      <c r="AD14" s="240">
        <f>'C завтраками| Bed and breakfast'!BA13*0.9</f>
        <v>77850</v>
      </c>
      <c r="AE14" s="240">
        <f>'C завтраками| Bed and breakfast'!BB13*0.9</f>
        <v>55800</v>
      </c>
      <c r="AF14" s="240">
        <f>'C завтраками| Bed and breakfast'!BC13*0.9</f>
        <v>34200</v>
      </c>
      <c r="AG14" s="240">
        <f>'C завтраками| Bed and breakfast'!BD13*0.9</f>
        <v>34200</v>
      </c>
      <c r="AH14" s="240">
        <f>'C завтраками| Bed and breakfast'!BE13*0.9</f>
        <v>34200</v>
      </c>
      <c r="AI14" s="240">
        <f>'C завтраками| Bed and breakfast'!BF13*0.9</f>
        <v>34200</v>
      </c>
      <c r="AJ14" s="240">
        <f>'C завтраками| Bed and breakfast'!BG13*0.9</f>
        <v>34200</v>
      </c>
      <c r="AK14" s="240">
        <f>'C завтраками| Bed and breakfast'!BH13*0.9</f>
        <v>31500</v>
      </c>
      <c r="AL14" s="240">
        <f>'C завтраками| Bed and breakfast'!BI13*0.9</f>
        <v>31500</v>
      </c>
      <c r="AM14" s="240">
        <f>'C завтраками| Bed and breakfast'!BJ13*0.9</f>
        <v>31500</v>
      </c>
      <c r="AN14" s="240">
        <f>'C завтраками| Bed and breakfast'!BK13*0.9</f>
        <v>34200</v>
      </c>
      <c r="AO14" s="240">
        <f>'C завтраками| Bed and breakfast'!BL13*0.9</f>
        <v>34200</v>
      </c>
      <c r="AP14" s="240">
        <f>'C завтраками| Bed and breakfast'!BM13*0.9</f>
        <v>34200</v>
      </c>
      <c r="AQ14" s="240">
        <f>'C завтраками| Bed and breakfast'!BN13*0.9</f>
        <v>34200</v>
      </c>
      <c r="AR14" s="240">
        <f>'C завтраками| Bed and breakfast'!BO13*0.9</f>
        <v>34200</v>
      </c>
      <c r="AS14" s="240">
        <f>'C завтраками| Bed and breakfast'!BP13*0.9</f>
        <v>34200</v>
      </c>
      <c r="AT14" s="240">
        <f>'C завтраками| Bed and breakfast'!BQ13*0.9</f>
        <v>34200</v>
      </c>
      <c r="AU14" s="240">
        <f>'C завтраками| Bed and breakfast'!BR13*0.9</f>
        <v>34200</v>
      </c>
      <c r="AV14" s="240">
        <f>'C завтраками| Bed and breakfast'!BS13*0.9</f>
        <v>34200</v>
      </c>
      <c r="AW14" s="240">
        <f>'C завтраками| Bed and breakfast'!BT13*0.9</f>
        <v>39600</v>
      </c>
      <c r="AX14" s="240">
        <f>'C завтраками| Bed and breakfast'!BU13*0.9</f>
        <v>39600</v>
      </c>
      <c r="AY14" s="240">
        <f>'C завтраками| Bed and breakfast'!BV13*0.9</f>
        <v>39600</v>
      </c>
      <c r="AZ14" s="240">
        <f>'C завтраками| Bed and breakfast'!BW13*0.9</f>
        <v>39600</v>
      </c>
      <c r="BA14" s="240">
        <f>'C завтраками| Bed and breakfast'!BX13*0.9</f>
        <v>41400</v>
      </c>
      <c r="BB14" s="240">
        <f>'C завтраками| Bed and breakfast'!BY13*0.9</f>
        <v>41400</v>
      </c>
      <c r="BC14" s="240">
        <f>'C завтраками| Bed and breakfast'!BZ13*0.9</f>
        <v>41400</v>
      </c>
      <c r="BD14" s="240">
        <f>'C завтраками| Bed and breakfast'!CA13*0.9</f>
        <v>41400</v>
      </c>
      <c r="BE14" s="240">
        <f>'C завтраками| Bed and breakfast'!CB13*0.9</f>
        <v>41400</v>
      </c>
      <c r="BF14" s="240">
        <f>'C завтраками| Bed and breakfast'!CC13*0.9</f>
        <v>41400</v>
      </c>
      <c r="BG14" s="240">
        <f>'C завтраками| Bed and breakfast'!CD13*0.9</f>
        <v>41400</v>
      </c>
      <c r="BH14" s="240">
        <f>'C завтраками| Bed and breakfast'!CE13*0.9</f>
        <v>41400</v>
      </c>
      <c r="BI14" s="240">
        <f>'C завтраками| Bed and breakfast'!CF13*0.9</f>
        <v>41400</v>
      </c>
      <c r="BJ14" s="240">
        <f>'C завтраками| Bed and breakfast'!CG13*0.9</f>
        <v>41400</v>
      </c>
      <c r="BK14" s="240">
        <f>'C завтраками| Bed and breakfast'!CH13*0.9</f>
        <v>37800</v>
      </c>
      <c r="BL14" s="240">
        <f>'C завтраками| Bed and breakfast'!CI13*0.9</f>
        <v>37800</v>
      </c>
      <c r="BM14" s="240">
        <f>'C завтраками| Bed and breakfast'!CJ13*0.9</f>
        <v>37800</v>
      </c>
      <c r="BN14" s="240">
        <f>'C завтраками| Bed and breakfast'!CK13*0.9</f>
        <v>37800</v>
      </c>
      <c r="BO14" s="240">
        <f>'C завтраками| Bed and breakfast'!CL13*0.9</f>
        <v>37800</v>
      </c>
      <c r="BP14" s="240">
        <f>'C завтраками| Bed and breakfast'!CM13*0.9</f>
        <v>37800</v>
      </c>
      <c r="BQ14" s="240">
        <f>'C завтраками| Bed and breakfast'!CN13*0.9</f>
        <v>37800</v>
      </c>
      <c r="BR14" s="240">
        <f>'C завтраками| Bed and breakfast'!CO13*0.9</f>
        <v>37800</v>
      </c>
      <c r="BS14" s="240">
        <f>'C завтраками| Bed and breakfast'!CP13*0.9</f>
        <v>37800</v>
      </c>
      <c r="BT14" s="240">
        <f>'C завтраками| Bed and breakfast'!CQ13*0.9</f>
        <v>60300</v>
      </c>
      <c r="BU14" s="240">
        <f>'C завтраками| Bed and breakfast'!CR13*0.9</f>
        <v>66600</v>
      </c>
      <c r="BV14" s="240">
        <f>'C завтраками| Bed and breakfast'!CS13*0.9</f>
        <v>72900</v>
      </c>
      <c r="BW14" s="240">
        <f>'C завтраками| Bed and breakfast'!CT13*0.9</f>
        <v>60300</v>
      </c>
      <c r="BX14" s="240">
        <f>'C завтраками| Bed and breakfast'!CU13*0.9</f>
        <v>60300</v>
      </c>
      <c r="BY14" s="240">
        <f>'C завтраками| Bed and breakfast'!CV13*0.9</f>
        <v>50400</v>
      </c>
      <c r="BZ14" s="240">
        <f>'C завтраками| Bed and breakfast'!CW13*0.9</f>
        <v>50400</v>
      </c>
      <c r="CA14" s="240">
        <f>'C завтраками| Bed and breakfast'!CX13*0.9</f>
        <v>50400</v>
      </c>
      <c r="CB14" s="240">
        <f>'C завтраками| Bed and breakfast'!CY13*0.9</f>
        <v>43200</v>
      </c>
      <c r="CC14" s="240">
        <f>'C завтраками| Bed and breakfast'!CZ13*0.9</f>
        <v>42300</v>
      </c>
      <c r="CD14" s="240">
        <f>'C завтраками| Bed and breakfast'!DA13*0.9</f>
        <v>30150</v>
      </c>
      <c r="CE14" s="240">
        <f>'C завтраками| Bed and breakfast'!DB13*0.9</f>
        <v>30150</v>
      </c>
      <c r="CF14" s="240">
        <f>'C завтраками| Bed and breakfast'!DC13*0.9</f>
        <v>30150</v>
      </c>
      <c r="CG14" s="240">
        <f>'C завтраками| Bed and breakfast'!DD13*0.9</f>
        <v>30150</v>
      </c>
      <c r="CH14" s="240">
        <f>'C завтраками| Bed and breakfast'!DE13*0.9</f>
        <v>31500</v>
      </c>
      <c r="CI14" s="240">
        <f>'C завтраками| Bed and breakfast'!DF13*0.9</f>
        <v>31500</v>
      </c>
      <c r="CJ14" s="240">
        <f>'C завтраками| Bed and breakfast'!DG13*0.9</f>
        <v>31500</v>
      </c>
      <c r="CK14" s="240">
        <f>'C завтраками| Bed and breakfast'!DH13*0.9</f>
        <v>30150</v>
      </c>
      <c r="CL14" s="240">
        <f>'C завтраками| Bed and breakfast'!DI13*0.9</f>
        <v>30150</v>
      </c>
      <c r="CM14" s="240">
        <f>'C завтраками| Bed and breakfast'!DJ13*0.9</f>
        <v>30150</v>
      </c>
      <c r="CN14" s="240">
        <f>'C завтраками| Bed and breakfast'!DK13*0.9</f>
        <v>30150</v>
      </c>
      <c r="CO14" s="240">
        <f>'C завтраками| Bed and breakfast'!DL13*0.9</f>
        <v>30150</v>
      </c>
      <c r="CP14" s="240">
        <f>'C завтраками| Bed and breakfast'!DM13*0.9</f>
        <v>30150</v>
      </c>
      <c r="CQ14" s="240">
        <f>'C завтраками| Bed and breakfast'!DN13*0.9</f>
        <v>28800</v>
      </c>
      <c r="CR14" s="240">
        <f>'C завтраками| Bed and breakfast'!DO13*0.9</f>
        <v>28800</v>
      </c>
      <c r="CS14" s="240">
        <f>'C завтраками| Bed and breakfast'!DP13*0.9</f>
        <v>28800</v>
      </c>
      <c r="CT14" s="240">
        <f>'C завтраками| Bed and breakfast'!DQ13*0.9</f>
        <v>28800</v>
      </c>
      <c r="CU14" s="240">
        <f>'C завтраками| Bed and breakfast'!DR13*0.9</f>
        <v>28800</v>
      </c>
      <c r="CV14" s="240">
        <f>'C завтраками| Bed and breakfast'!DS13*0.9</f>
        <v>28800</v>
      </c>
      <c r="CW14" s="240">
        <f>'C завтраками| Bed and breakfast'!DT13*0.9</f>
        <v>28800</v>
      </c>
      <c r="CX14" s="240">
        <f>'C завтраками| Bed and breakfast'!DU13*0.9</f>
        <v>25200</v>
      </c>
      <c r="CY14" s="240">
        <f>'C завтраками| Bed and breakfast'!DV13*0.9</f>
        <v>25200</v>
      </c>
      <c r="CZ14" s="240">
        <f>'C завтраками| Bed and breakfast'!DW13*0.9</f>
        <v>25200</v>
      </c>
      <c r="DA14" s="240">
        <f>'C завтраками| Bed and breakfast'!DX13*0.9</f>
        <v>25200</v>
      </c>
      <c r="DB14" s="240">
        <f>'C завтраками| Bed and breakfast'!DY13*0.9</f>
        <v>25200</v>
      </c>
      <c r="DC14" s="240">
        <f>'C завтраками| Bed and breakfast'!DZ13*0.9</f>
        <v>26100</v>
      </c>
      <c r="DD14" s="240">
        <f>'C завтраками| Bed and breakfast'!EA13*0.9</f>
        <v>26100</v>
      </c>
      <c r="DE14" s="240">
        <f>'C завтраками| Bed and breakfast'!EB13*0.9</f>
        <v>24300</v>
      </c>
      <c r="DF14" s="240">
        <f>'C завтраками| Bed and breakfast'!EC13*0.9</f>
        <v>24300</v>
      </c>
      <c r="DG14" s="240">
        <f>'C завтраками| Bed and breakfast'!ED13*0.9</f>
        <v>24300</v>
      </c>
      <c r="DH14" s="240">
        <f>'C завтраками| Bed and breakfast'!EE13*0.9</f>
        <v>22500</v>
      </c>
      <c r="DI14" s="240">
        <f>'C завтраками| Bed and breakfast'!EF13*0.9</f>
        <v>22500</v>
      </c>
      <c r="DJ14" s="240">
        <f>'C завтраками| Bed and breakfast'!EG13*0.9</f>
        <v>22500</v>
      </c>
      <c r="DK14" s="240">
        <f>'C завтраками| Bed and breakfast'!EH13*0.9</f>
        <v>22500</v>
      </c>
      <c r="DL14" s="240">
        <f>'C завтраками| Bed and breakfast'!EI13*0.9</f>
        <v>19800</v>
      </c>
      <c r="DM14" s="240">
        <f>'C завтраками| Bed and breakfast'!EJ13*0.9</f>
        <v>19800</v>
      </c>
      <c r="DN14" s="240">
        <f>'C завтраками| Bed and breakfast'!EK13*0.9</f>
        <v>19800</v>
      </c>
      <c r="DO14" s="240">
        <f>'C завтраками| Bed and breakfast'!EL13*0.9</f>
        <v>19800</v>
      </c>
      <c r="DP14" s="240">
        <f>'C завтраками| Bed and breakfast'!EM13*0.9</f>
        <v>19800</v>
      </c>
      <c r="DQ14" s="240">
        <f>'C завтраками| Bed and breakfast'!EN13*0.9</f>
        <v>19800</v>
      </c>
      <c r="DR14" s="240">
        <f>'C завтраками| Bed and breakfast'!EO13*0.9</f>
        <v>19800</v>
      </c>
      <c r="DS14" s="240">
        <f>'C завтраками| Bed and breakfast'!EP13*0.9</f>
        <v>18450</v>
      </c>
    </row>
    <row r="15" spans="1:123" s="72" customFormat="1" x14ac:dyDescent="0.2">
      <c r="A15" s="240">
        <v>2</v>
      </c>
      <c r="B15" s="240">
        <f>'C завтраками| Bed and breakfast'!Y14*0.9</f>
        <v>23940</v>
      </c>
      <c r="C15" s="240">
        <f>'C завтраками| Bed and breakfast'!Z14*0.9</f>
        <v>23940</v>
      </c>
      <c r="D15" s="240">
        <f>'C завтраками| Bed and breakfast'!AA14*0.9</f>
        <v>22590</v>
      </c>
      <c r="E15" s="240">
        <f>'C завтраками| Bed and breakfast'!AB14*0.9</f>
        <v>22590</v>
      </c>
      <c r="F15" s="240">
        <f>'C завтраками| Bed and breakfast'!AC14*0.9</f>
        <v>23940</v>
      </c>
      <c r="G15" s="240">
        <f>'C завтраками| Bed and breakfast'!AD14*0.9</f>
        <v>23940</v>
      </c>
      <c r="H15" s="240">
        <f>'C завтраками| Bed and breakfast'!AE14*0.9</f>
        <v>23940</v>
      </c>
      <c r="I15" s="240">
        <f>'C завтраками| Bed and breakfast'!AF14*0.9</f>
        <v>27540</v>
      </c>
      <c r="J15" s="240">
        <f>'C завтраками| Bed and breakfast'!AG14*0.9</f>
        <v>27540</v>
      </c>
      <c r="K15" s="240">
        <f>'C завтраками| Bed and breakfast'!AH14*0.9</f>
        <v>25290</v>
      </c>
      <c r="L15" s="240">
        <f>'C завтраками| Bed and breakfast'!AI14*0.9</f>
        <v>27090</v>
      </c>
      <c r="M15" s="240">
        <f>'C завтраками| Bed and breakfast'!AJ14*0.9</f>
        <v>27090</v>
      </c>
      <c r="N15" s="240">
        <f>'C завтраками| Bed and breakfast'!AK14*0.9</f>
        <v>32940</v>
      </c>
      <c r="O15" s="240">
        <f>'C завтраками| Bed and breakfast'!AL14*0.9</f>
        <v>38340</v>
      </c>
      <c r="P15" s="240">
        <f>'C завтраками| Bed and breakfast'!AM14*0.9</f>
        <v>38340</v>
      </c>
      <c r="Q15" s="240">
        <f>'C завтраками| Bed and breakfast'!AN14*0.9</f>
        <v>41040</v>
      </c>
      <c r="R15" s="240">
        <f>'C завтраками| Bed and breakfast'!AO14*0.9</f>
        <v>38340</v>
      </c>
      <c r="S15" s="240">
        <f>'C завтраками| Bed and breakfast'!AP14*0.9</f>
        <v>67500</v>
      </c>
      <c r="T15" s="353">
        <f>'C завтраками| Bed and breakfast'!AQ14*0.9</f>
        <v>103500</v>
      </c>
      <c r="U15" s="353">
        <f>'C завтраками| Bed and breakfast'!AR14*0.9</f>
        <v>126000</v>
      </c>
      <c r="V15" s="353">
        <f>'C завтраками| Bed and breakfast'!AS14*0.9</f>
        <v>126000</v>
      </c>
      <c r="W15" s="353">
        <f>'C завтраками| Bed and breakfast'!AT14*0.9</f>
        <v>112500</v>
      </c>
      <c r="X15" s="353">
        <f>'C завтраками| Bed and breakfast'!AU14*0.9</f>
        <v>112500</v>
      </c>
      <c r="Y15" s="353">
        <f>'C завтраками| Bed and breakfast'!AV14*0.9</f>
        <v>112500</v>
      </c>
      <c r="Z15" s="353">
        <f>'C завтраками| Bed and breakfast'!AW14*0.9</f>
        <v>112500</v>
      </c>
      <c r="AA15" s="353">
        <f>'C завтраками| Bed and breakfast'!AX14*0.9</f>
        <v>112500</v>
      </c>
      <c r="AB15" s="353">
        <f>'C завтраками| Bed and breakfast'!AY14*0.9</f>
        <v>90000</v>
      </c>
      <c r="AC15" s="353">
        <f>'C завтраками| Bed and breakfast'!AZ14*0.9</f>
        <v>81000</v>
      </c>
      <c r="AD15" s="240">
        <f>'C завтраками| Bed and breakfast'!BA14*0.9</f>
        <v>81000</v>
      </c>
      <c r="AE15" s="240">
        <f>'C завтраками| Bed and breakfast'!BB14*0.9</f>
        <v>58680</v>
      </c>
      <c r="AF15" s="240">
        <f>'C завтраками| Bed and breakfast'!BC14*0.9</f>
        <v>37080</v>
      </c>
      <c r="AG15" s="240">
        <f>'C завтраками| Bed and breakfast'!BD14*0.9</f>
        <v>37080</v>
      </c>
      <c r="AH15" s="240">
        <f>'C завтраками| Bed and breakfast'!BE14*0.9</f>
        <v>37080</v>
      </c>
      <c r="AI15" s="240">
        <f>'C завтраками| Bed and breakfast'!BF14*0.9</f>
        <v>37080</v>
      </c>
      <c r="AJ15" s="240">
        <f>'C завтраками| Bed and breakfast'!BG14*0.9</f>
        <v>37080</v>
      </c>
      <c r="AK15" s="240">
        <f>'C завтраками| Bed and breakfast'!BH14*0.9</f>
        <v>34380</v>
      </c>
      <c r="AL15" s="240">
        <f>'C завтраками| Bed and breakfast'!BI14*0.9</f>
        <v>34380</v>
      </c>
      <c r="AM15" s="240">
        <f>'C завтраками| Bed and breakfast'!BJ14*0.9</f>
        <v>34380</v>
      </c>
      <c r="AN15" s="240">
        <f>'C завтраками| Bed and breakfast'!BK14*0.9</f>
        <v>37080</v>
      </c>
      <c r="AO15" s="240">
        <f>'C завтраками| Bed and breakfast'!BL14*0.9</f>
        <v>37080</v>
      </c>
      <c r="AP15" s="240">
        <f>'C завтраками| Bed and breakfast'!BM14*0.9</f>
        <v>37080</v>
      </c>
      <c r="AQ15" s="240">
        <f>'C завтраками| Bed and breakfast'!BN14*0.9</f>
        <v>37080</v>
      </c>
      <c r="AR15" s="240">
        <f>'C завтраками| Bed and breakfast'!BO14*0.9</f>
        <v>37080</v>
      </c>
      <c r="AS15" s="240">
        <f>'C завтраками| Bed and breakfast'!BP14*0.9</f>
        <v>37080</v>
      </c>
      <c r="AT15" s="240">
        <f>'C завтраками| Bed and breakfast'!BQ14*0.9</f>
        <v>37080</v>
      </c>
      <c r="AU15" s="240">
        <f>'C завтраками| Bed and breakfast'!BR14*0.9</f>
        <v>37080</v>
      </c>
      <c r="AV15" s="240">
        <f>'C завтраками| Bed and breakfast'!BS14*0.9</f>
        <v>37080</v>
      </c>
      <c r="AW15" s="240">
        <f>'C завтраками| Bed and breakfast'!BT14*0.9</f>
        <v>42480</v>
      </c>
      <c r="AX15" s="240">
        <f>'C завтраками| Bed and breakfast'!BU14*0.9</f>
        <v>42480</v>
      </c>
      <c r="AY15" s="240">
        <f>'C завтраками| Bed and breakfast'!BV14*0.9</f>
        <v>42480</v>
      </c>
      <c r="AZ15" s="240">
        <f>'C завтраками| Bed and breakfast'!BW14*0.9</f>
        <v>42480</v>
      </c>
      <c r="BA15" s="240">
        <f>'C завтраками| Bed and breakfast'!BX14*0.9</f>
        <v>44280</v>
      </c>
      <c r="BB15" s="240">
        <f>'C завтраками| Bed and breakfast'!BY14*0.9</f>
        <v>44280</v>
      </c>
      <c r="BC15" s="240">
        <f>'C завтраками| Bed and breakfast'!BZ14*0.9</f>
        <v>44280</v>
      </c>
      <c r="BD15" s="240">
        <f>'C завтраками| Bed and breakfast'!CA14*0.9</f>
        <v>44280</v>
      </c>
      <c r="BE15" s="240">
        <f>'C завтраками| Bed and breakfast'!CB14*0.9</f>
        <v>44280</v>
      </c>
      <c r="BF15" s="240">
        <f>'C завтраками| Bed and breakfast'!CC14*0.9</f>
        <v>44280</v>
      </c>
      <c r="BG15" s="240">
        <f>'C завтраками| Bed and breakfast'!CD14*0.9</f>
        <v>44280</v>
      </c>
      <c r="BH15" s="240">
        <f>'C завтраками| Bed and breakfast'!CE14*0.9</f>
        <v>44280</v>
      </c>
      <c r="BI15" s="240">
        <f>'C завтраками| Bed and breakfast'!CF14*0.9</f>
        <v>44280</v>
      </c>
      <c r="BJ15" s="240">
        <f>'C завтраками| Bed and breakfast'!CG14*0.9</f>
        <v>44280</v>
      </c>
      <c r="BK15" s="240">
        <f>'C завтраками| Bed and breakfast'!CH14*0.9</f>
        <v>40680</v>
      </c>
      <c r="BL15" s="240">
        <f>'C завтраками| Bed and breakfast'!CI14*0.9</f>
        <v>40680</v>
      </c>
      <c r="BM15" s="240">
        <f>'C завтраками| Bed and breakfast'!CJ14*0.9</f>
        <v>40680</v>
      </c>
      <c r="BN15" s="240">
        <f>'C завтраками| Bed and breakfast'!CK14*0.9</f>
        <v>40680</v>
      </c>
      <c r="BO15" s="240">
        <f>'C завтраками| Bed and breakfast'!CL14*0.9</f>
        <v>40680</v>
      </c>
      <c r="BP15" s="240">
        <f>'C завтраками| Bed and breakfast'!CM14*0.9</f>
        <v>40680</v>
      </c>
      <c r="BQ15" s="240">
        <f>'C завтраками| Bed and breakfast'!CN14*0.9</f>
        <v>40680</v>
      </c>
      <c r="BR15" s="240">
        <f>'C завтраками| Bed and breakfast'!CO14*0.9</f>
        <v>40680</v>
      </c>
      <c r="BS15" s="240">
        <f>'C завтраками| Bed and breakfast'!CP14*0.9</f>
        <v>40680</v>
      </c>
      <c r="BT15" s="240">
        <f>'C завтраками| Bed and breakfast'!CQ14*0.9</f>
        <v>63180</v>
      </c>
      <c r="BU15" s="240">
        <f>'C завтраками| Bed and breakfast'!CR14*0.9</f>
        <v>69480</v>
      </c>
      <c r="BV15" s="240">
        <f>'C завтраками| Bed and breakfast'!CS14*0.9</f>
        <v>75780</v>
      </c>
      <c r="BW15" s="240">
        <f>'C завтраками| Bed and breakfast'!CT14*0.9</f>
        <v>63180</v>
      </c>
      <c r="BX15" s="240">
        <f>'C завтраками| Bed and breakfast'!CU14*0.9</f>
        <v>63180</v>
      </c>
      <c r="BY15" s="240">
        <f>'C завтраками| Bed and breakfast'!CV14*0.9</f>
        <v>53280</v>
      </c>
      <c r="BZ15" s="240">
        <f>'C завтраками| Bed and breakfast'!CW14*0.9</f>
        <v>53280</v>
      </c>
      <c r="CA15" s="240">
        <f>'C завтраками| Bed and breakfast'!CX14*0.9</f>
        <v>53280</v>
      </c>
      <c r="CB15" s="240">
        <f>'C завтраками| Bed and breakfast'!CY14*0.9</f>
        <v>46080</v>
      </c>
      <c r="CC15" s="240">
        <f>'C завтраками| Bed and breakfast'!CZ14*0.9</f>
        <v>45180</v>
      </c>
      <c r="CD15" s="240">
        <f>'C завтраками| Bed and breakfast'!DA14*0.9</f>
        <v>33030</v>
      </c>
      <c r="CE15" s="240">
        <f>'C завтраками| Bed and breakfast'!DB14*0.9</f>
        <v>33030</v>
      </c>
      <c r="CF15" s="240">
        <f>'C завтраками| Bed and breakfast'!DC14*0.9</f>
        <v>33030</v>
      </c>
      <c r="CG15" s="240">
        <f>'C завтраками| Bed and breakfast'!DD14*0.9</f>
        <v>33030</v>
      </c>
      <c r="CH15" s="240">
        <f>'C завтраками| Bed and breakfast'!DE14*0.9</f>
        <v>34380</v>
      </c>
      <c r="CI15" s="240">
        <f>'C завтраками| Bed and breakfast'!DF14*0.9</f>
        <v>34380</v>
      </c>
      <c r="CJ15" s="240">
        <f>'C завтраками| Bed and breakfast'!DG14*0.9</f>
        <v>34380</v>
      </c>
      <c r="CK15" s="240">
        <f>'C завтраками| Bed and breakfast'!DH14*0.9</f>
        <v>33030</v>
      </c>
      <c r="CL15" s="240">
        <f>'C завтраками| Bed and breakfast'!DI14*0.9</f>
        <v>33030</v>
      </c>
      <c r="CM15" s="240">
        <f>'C завтраками| Bed and breakfast'!DJ14*0.9</f>
        <v>33030</v>
      </c>
      <c r="CN15" s="240">
        <f>'C завтраками| Bed and breakfast'!DK14*0.9</f>
        <v>33030</v>
      </c>
      <c r="CO15" s="240">
        <f>'C завтраками| Bed and breakfast'!DL14*0.9</f>
        <v>33030</v>
      </c>
      <c r="CP15" s="240">
        <f>'C завтраками| Bed and breakfast'!DM14*0.9</f>
        <v>33030</v>
      </c>
      <c r="CQ15" s="240">
        <f>'C завтраками| Bed and breakfast'!DN14*0.9</f>
        <v>31680</v>
      </c>
      <c r="CR15" s="240">
        <f>'C завтраками| Bed and breakfast'!DO14*0.9</f>
        <v>31680</v>
      </c>
      <c r="CS15" s="240">
        <f>'C завтраками| Bed and breakfast'!DP14*0.9</f>
        <v>31680</v>
      </c>
      <c r="CT15" s="240">
        <f>'C завтраками| Bed and breakfast'!DQ14*0.9</f>
        <v>31680</v>
      </c>
      <c r="CU15" s="240">
        <f>'C завтраками| Bed and breakfast'!DR14*0.9</f>
        <v>31680</v>
      </c>
      <c r="CV15" s="240">
        <f>'C завтраками| Bed and breakfast'!DS14*0.9</f>
        <v>31680</v>
      </c>
      <c r="CW15" s="240">
        <f>'C завтраками| Bed and breakfast'!DT14*0.9</f>
        <v>31680</v>
      </c>
      <c r="CX15" s="240">
        <f>'C завтраками| Bed and breakfast'!DU14*0.9</f>
        <v>28080</v>
      </c>
      <c r="CY15" s="240">
        <f>'C завтраками| Bed and breakfast'!DV14*0.9</f>
        <v>28080</v>
      </c>
      <c r="CZ15" s="240">
        <f>'C завтраками| Bed and breakfast'!DW14*0.9</f>
        <v>28080</v>
      </c>
      <c r="DA15" s="240">
        <f>'C завтраками| Bed and breakfast'!DX14*0.9</f>
        <v>28080</v>
      </c>
      <c r="DB15" s="240">
        <f>'C завтраками| Bed and breakfast'!DY14*0.9</f>
        <v>28080</v>
      </c>
      <c r="DC15" s="240">
        <f>'C завтраками| Bed and breakfast'!DZ14*0.9</f>
        <v>28980</v>
      </c>
      <c r="DD15" s="240">
        <f>'C завтраками| Bed and breakfast'!EA14*0.9</f>
        <v>28980</v>
      </c>
      <c r="DE15" s="240">
        <f>'C завтраками| Bed and breakfast'!EB14*0.9</f>
        <v>27180</v>
      </c>
      <c r="DF15" s="240">
        <f>'C завтраками| Bed and breakfast'!EC14*0.9</f>
        <v>27180</v>
      </c>
      <c r="DG15" s="240">
        <f>'C завтраками| Bed and breakfast'!ED14*0.9</f>
        <v>27180</v>
      </c>
      <c r="DH15" s="240">
        <f>'C завтраками| Bed and breakfast'!EE14*0.9</f>
        <v>25200</v>
      </c>
      <c r="DI15" s="240">
        <f>'C завтраками| Bed and breakfast'!EF14*0.9</f>
        <v>25200</v>
      </c>
      <c r="DJ15" s="240">
        <f>'C завтраками| Bed and breakfast'!EG14*0.9</f>
        <v>25200</v>
      </c>
      <c r="DK15" s="240">
        <f>'C завтраками| Bed and breakfast'!EH14*0.9</f>
        <v>25200</v>
      </c>
      <c r="DL15" s="240">
        <f>'C завтраками| Bed and breakfast'!EI14*0.9</f>
        <v>22500</v>
      </c>
      <c r="DM15" s="240">
        <f>'C завтраками| Bed and breakfast'!EJ14*0.9</f>
        <v>22500</v>
      </c>
      <c r="DN15" s="240">
        <f>'C завтраками| Bed and breakfast'!EK14*0.9</f>
        <v>22500</v>
      </c>
      <c r="DO15" s="240">
        <f>'C завтраками| Bed and breakfast'!EL14*0.9</f>
        <v>22500</v>
      </c>
      <c r="DP15" s="240">
        <f>'C завтраками| Bed and breakfast'!EM14*0.9</f>
        <v>22500</v>
      </c>
      <c r="DQ15" s="240">
        <f>'C завтраками| Bed and breakfast'!EN14*0.9</f>
        <v>22500</v>
      </c>
      <c r="DR15" s="240">
        <f>'C завтраками| Bed and breakfast'!EO14*0.9</f>
        <v>22500</v>
      </c>
      <c r="DS15" s="240">
        <f>'C завтраками| Bed and breakfast'!EP14*0.9</f>
        <v>21150</v>
      </c>
    </row>
    <row r="16" spans="1:123"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349"/>
      <c r="U16" s="349"/>
      <c r="V16" s="349"/>
      <c r="W16" s="349"/>
      <c r="X16" s="349"/>
      <c r="Y16" s="349"/>
      <c r="Z16" s="349"/>
      <c r="AA16" s="349"/>
      <c r="AB16" s="349"/>
      <c r="AC16" s="349"/>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row>
    <row r="17" spans="1:123" s="72" customFormat="1" x14ac:dyDescent="0.2">
      <c r="A17" s="240">
        <v>1</v>
      </c>
      <c r="B17" s="240">
        <f>'C завтраками| Bed and breakfast'!Y16*0.9</f>
        <v>23400</v>
      </c>
      <c r="C17" s="240">
        <f>'C завтраками| Bed and breakfast'!Z16*0.9</f>
        <v>23400</v>
      </c>
      <c r="D17" s="240">
        <f>'C завтраками| Bed and breakfast'!AA16*0.9</f>
        <v>22050</v>
      </c>
      <c r="E17" s="240">
        <f>'C завтраками| Bed and breakfast'!AB16*0.9</f>
        <v>22050</v>
      </c>
      <c r="F17" s="240">
        <f>'C завтраками| Bed and breakfast'!AC16*0.9</f>
        <v>23400</v>
      </c>
      <c r="G17" s="240">
        <f>'C завтраками| Bed and breakfast'!AD16*0.9</f>
        <v>23400</v>
      </c>
      <c r="H17" s="240">
        <f>'C завтраками| Bed and breakfast'!AE16*0.9</f>
        <v>23400</v>
      </c>
      <c r="I17" s="240">
        <f>'C завтраками| Bed and breakfast'!AF16*0.9</f>
        <v>27000</v>
      </c>
      <c r="J17" s="240">
        <f>'C завтраками| Bed and breakfast'!AG16*0.9</f>
        <v>27000</v>
      </c>
      <c r="K17" s="240">
        <f>'C завтраками| Bed and breakfast'!AH16*0.9</f>
        <v>24750</v>
      </c>
      <c r="L17" s="240">
        <f>'C завтраками| Bed and breakfast'!AI16*0.9</f>
        <v>26550</v>
      </c>
      <c r="M17" s="240">
        <f>'C завтраками| Bed and breakfast'!AJ16*0.9</f>
        <v>26550</v>
      </c>
      <c r="N17" s="240">
        <f>'C завтраками| Bed and breakfast'!AK16*0.9</f>
        <v>32400</v>
      </c>
      <c r="O17" s="240">
        <f>'C завтраками| Bed and breakfast'!AL16*0.9</f>
        <v>37800</v>
      </c>
      <c r="P17" s="240">
        <f>'C завтраками| Bed and breakfast'!AM16*0.9</f>
        <v>37800</v>
      </c>
      <c r="Q17" s="240">
        <f>'C завтраками| Bed and breakfast'!AN16*0.9</f>
        <v>40500</v>
      </c>
      <c r="R17" s="240">
        <f>'C завтраками| Bed and breakfast'!AO16*0.9</f>
        <v>37800</v>
      </c>
      <c r="S17" s="240">
        <f>'C завтраками| Bed and breakfast'!AP16*0.9</f>
        <v>65250</v>
      </c>
      <c r="T17" s="353">
        <f>'C завтраками| Bed and breakfast'!AQ16*0.9</f>
        <v>101250</v>
      </c>
      <c r="U17" s="353">
        <f>'C завтраками| Bed and breakfast'!AR16*0.9</f>
        <v>123750</v>
      </c>
      <c r="V17" s="353">
        <f>'C завтраками| Bed and breakfast'!AS16*0.9</f>
        <v>123750</v>
      </c>
      <c r="W17" s="353">
        <f>'C завтраками| Bed and breakfast'!AT16*0.9</f>
        <v>110250</v>
      </c>
      <c r="X17" s="353">
        <f>'C завтраками| Bed and breakfast'!AU16*0.9</f>
        <v>110250</v>
      </c>
      <c r="Y17" s="353">
        <f>'C завтраками| Bed and breakfast'!AV16*0.9</f>
        <v>110250</v>
      </c>
      <c r="Z17" s="353">
        <f>'C завтраками| Bed and breakfast'!AW16*0.9</f>
        <v>110250</v>
      </c>
      <c r="AA17" s="353">
        <f>'C завтраками| Bed and breakfast'!AX16*0.9</f>
        <v>110250</v>
      </c>
      <c r="AB17" s="353">
        <f>'C завтраками| Bed and breakfast'!AY16*0.9</f>
        <v>87750</v>
      </c>
      <c r="AC17" s="353">
        <f>'C завтраками| Bed and breakfast'!AZ16*0.9</f>
        <v>78750</v>
      </c>
      <c r="AD17" s="240">
        <f>'C завтраками| Bed and breakfast'!BA16*0.9</f>
        <v>78750</v>
      </c>
      <c r="AE17" s="240">
        <f>'C завтраками| Bed and breakfast'!BB16*0.9</f>
        <v>58050</v>
      </c>
      <c r="AF17" s="240">
        <f>'C завтраками| Bed and breakfast'!BC16*0.9</f>
        <v>36450</v>
      </c>
      <c r="AG17" s="240">
        <f>'C завтраками| Bed and breakfast'!BD16*0.9</f>
        <v>36450</v>
      </c>
      <c r="AH17" s="240">
        <f>'C завтраками| Bed and breakfast'!BE16*0.9</f>
        <v>36450</v>
      </c>
      <c r="AI17" s="240">
        <f>'C завтраками| Bed and breakfast'!BF16*0.9</f>
        <v>36450</v>
      </c>
      <c r="AJ17" s="240">
        <f>'C завтраками| Bed and breakfast'!BG16*0.9</f>
        <v>36450</v>
      </c>
      <c r="AK17" s="240">
        <f>'C завтраками| Bed and breakfast'!BH16*0.9</f>
        <v>33750</v>
      </c>
      <c r="AL17" s="240">
        <f>'C завтраками| Bed and breakfast'!BI16*0.9</f>
        <v>33750</v>
      </c>
      <c r="AM17" s="240">
        <f>'C завтраками| Bed and breakfast'!BJ16*0.9</f>
        <v>33750</v>
      </c>
      <c r="AN17" s="240">
        <f>'C завтраками| Bed and breakfast'!BK16*0.9</f>
        <v>36450</v>
      </c>
      <c r="AO17" s="240">
        <f>'C завтраками| Bed and breakfast'!BL16*0.9</f>
        <v>36450</v>
      </c>
      <c r="AP17" s="240">
        <f>'C завтраками| Bed and breakfast'!BM16*0.9</f>
        <v>36450</v>
      </c>
      <c r="AQ17" s="240">
        <f>'C завтраками| Bed and breakfast'!BN16*0.9</f>
        <v>36450</v>
      </c>
      <c r="AR17" s="240">
        <f>'C завтраками| Bed and breakfast'!BO16*0.9</f>
        <v>36450</v>
      </c>
      <c r="AS17" s="240">
        <f>'C завтраками| Bed and breakfast'!BP16*0.9</f>
        <v>36450</v>
      </c>
      <c r="AT17" s="240">
        <f>'C завтраками| Bed and breakfast'!BQ16*0.9</f>
        <v>36450</v>
      </c>
      <c r="AU17" s="240">
        <f>'C завтраками| Bed and breakfast'!BR16*0.9</f>
        <v>36450</v>
      </c>
      <c r="AV17" s="240">
        <f>'C завтраками| Bed and breakfast'!BS16*0.9</f>
        <v>36450</v>
      </c>
      <c r="AW17" s="240">
        <f>'C завтраками| Bed and breakfast'!BT16*0.9</f>
        <v>41850</v>
      </c>
      <c r="AX17" s="240">
        <f>'C завтраками| Bed and breakfast'!BU16*0.9</f>
        <v>41850</v>
      </c>
      <c r="AY17" s="240">
        <f>'C завтраками| Bed and breakfast'!BV16*0.9</f>
        <v>41850</v>
      </c>
      <c r="AZ17" s="240">
        <f>'C завтраками| Bed and breakfast'!BW16*0.9</f>
        <v>41850</v>
      </c>
      <c r="BA17" s="240">
        <f>'C завтраками| Bed and breakfast'!BX16*0.9</f>
        <v>43650</v>
      </c>
      <c r="BB17" s="240">
        <f>'C завтраками| Bed and breakfast'!BY16*0.9</f>
        <v>43650</v>
      </c>
      <c r="BC17" s="240">
        <f>'C завтраками| Bed and breakfast'!BZ16*0.9</f>
        <v>43650</v>
      </c>
      <c r="BD17" s="240">
        <f>'C завтраками| Bed and breakfast'!CA16*0.9</f>
        <v>43650</v>
      </c>
      <c r="BE17" s="240">
        <f>'C завтраками| Bed and breakfast'!CB16*0.9</f>
        <v>43650</v>
      </c>
      <c r="BF17" s="240">
        <f>'C завтраками| Bed and breakfast'!CC16*0.9</f>
        <v>43650</v>
      </c>
      <c r="BG17" s="240">
        <f>'C завтраками| Bed and breakfast'!CD16*0.9</f>
        <v>43650</v>
      </c>
      <c r="BH17" s="240">
        <f>'C завтраками| Bed and breakfast'!CE16*0.9</f>
        <v>43650</v>
      </c>
      <c r="BI17" s="240">
        <f>'C завтраками| Bed and breakfast'!CF16*0.9</f>
        <v>43650</v>
      </c>
      <c r="BJ17" s="240">
        <f>'C завтраками| Bed and breakfast'!CG16*0.9</f>
        <v>43650</v>
      </c>
      <c r="BK17" s="240">
        <f>'C завтраками| Bed and breakfast'!CH16*0.9</f>
        <v>40050</v>
      </c>
      <c r="BL17" s="240">
        <f>'C завтраками| Bed and breakfast'!CI16*0.9</f>
        <v>40050</v>
      </c>
      <c r="BM17" s="240">
        <f>'C завтраками| Bed and breakfast'!CJ16*0.9</f>
        <v>40050</v>
      </c>
      <c r="BN17" s="240">
        <f>'C завтраками| Bed and breakfast'!CK16*0.9</f>
        <v>40050</v>
      </c>
      <c r="BO17" s="240">
        <f>'C завтраками| Bed and breakfast'!CL16*0.9</f>
        <v>40050</v>
      </c>
      <c r="BP17" s="240">
        <f>'C завтраками| Bed and breakfast'!CM16*0.9</f>
        <v>40050</v>
      </c>
      <c r="BQ17" s="240">
        <f>'C завтраками| Bed and breakfast'!CN16*0.9</f>
        <v>40050</v>
      </c>
      <c r="BR17" s="240">
        <f>'C завтраками| Bed and breakfast'!CO16*0.9</f>
        <v>40050</v>
      </c>
      <c r="BS17" s="240">
        <f>'C завтраками| Bed and breakfast'!CP16*0.9</f>
        <v>40050</v>
      </c>
      <c r="BT17" s="240">
        <f>'C завтраками| Bed and breakfast'!CQ16*0.9</f>
        <v>62550</v>
      </c>
      <c r="BU17" s="240">
        <f>'C завтраками| Bed and breakfast'!CR16*0.9</f>
        <v>68850</v>
      </c>
      <c r="BV17" s="240">
        <f>'C завтраками| Bed and breakfast'!CS16*0.9</f>
        <v>75150</v>
      </c>
      <c r="BW17" s="240">
        <f>'C завтраками| Bed and breakfast'!CT16*0.9</f>
        <v>62550</v>
      </c>
      <c r="BX17" s="240">
        <f>'C завтраками| Bed and breakfast'!CU16*0.9</f>
        <v>62550</v>
      </c>
      <c r="BY17" s="240">
        <f>'C завтраками| Bed and breakfast'!CV16*0.9</f>
        <v>52650</v>
      </c>
      <c r="BZ17" s="240">
        <f>'C завтраками| Bed and breakfast'!CW16*0.9</f>
        <v>52650</v>
      </c>
      <c r="CA17" s="240">
        <f>'C завтраками| Bed and breakfast'!CX16*0.9</f>
        <v>52650</v>
      </c>
      <c r="CB17" s="240">
        <f>'C завтраками| Bed and breakfast'!CY16*0.9</f>
        <v>45450</v>
      </c>
      <c r="CC17" s="240">
        <f>'C завтраками| Bed and breakfast'!CZ16*0.9</f>
        <v>44550</v>
      </c>
      <c r="CD17" s="240">
        <f>'C завтраками| Bed and breakfast'!DA16*0.9</f>
        <v>32400</v>
      </c>
      <c r="CE17" s="240">
        <f>'C завтраками| Bed and breakfast'!DB16*0.9</f>
        <v>32400</v>
      </c>
      <c r="CF17" s="240">
        <f>'C завтраками| Bed and breakfast'!DC16*0.9</f>
        <v>32400</v>
      </c>
      <c r="CG17" s="240">
        <f>'C завтраками| Bed and breakfast'!DD16*0.9</f>
        <v>32400</v>
      </c>
      <c r="CH17" s="240">
        <f>'C завтраками| Bed and breakfast'!DE16*0.9</f>
        <v>33750</v>
      </c>
      <c r="CI17" s="240">
        <f>'C завтраками| Bed and breakfast'!DF16*0.9</f>
        <v>33750</v>
      </c>
      <c r="CJ17" s="240">
        <f>'C завтраками| Bed and breakfast'!DG16*0.9</f>
        <v>33750</v>
      </c>
      <c r="CK17" s="240">
        <f>'C завтраками| Bed and breakfast'!DH16*0.9</f>
        <v>32400</v>
      </c>
      <c r="CL17" s="240">
        <f>'C завтраками| Bed and breakfast'!DI16*0.9</f>
        <v>32400</v>
      </c>
      <c r="CM17" s="240">
        <f>'C завтраками| Bed and breakfast'!DJ16*0.9</f>
        <v>32400</v>
      </c>
      <c r="CN17" s="240">
        <f>'C завтраками| Bed and breakfast'!DK16*0.9</f>
        <v>32400</v>
      </c>
      <c r="CO17" s="240">
        <f>'C завтраками| Bed and breakfast'!DL16*0.9</f>
        <v>32400</v>
      </c>
      <c r="CP17" s="240">
        <f>'C завтраками| Bed and breakfast'!DM16*0.9</f>
        <v>32400</v>
      </c>
      <c r="CQ17" s="240">
        <f>'C завтраками| Bed and breakfast'!DN16*0.9</f>
        <v>31050</v>
      </c>
      <c r="CR17" s="240">
        <f>'C завтраками| Bed and breakfast'!DO16*0.9</f>
        <v>31050</v>
      </c>
      <c r="CS17" s="240">
        <f>'C завтраками| Bed and breakfast'!DP16*0.9</f>
        <v>31050</v>
      </c>
      <c r="CT17" s="240">
        <f>'C завтраками| Bed and breakfast'!DQ16*0.9</f>
        <v>31050</v>
      </c>
      <c r="CU17" s="240">
        <f>'C завтраками| Bed and breakfast'!DR16*0.9</f>
        <v>31050</v>
      </c>
      <c r="CV17" s="240">
        <f>'C завтраками| Bed and breakfast'!DS16*0.9</f>
        <v>31050</v>
      </c>
      <c r="CW17" s="240">
        <f>'C завтраками| Bed and breakfast'!DT16*0.9</f>
        <v>31050</v>
      </c>
      <c r="CX17" s="240">
        <f>'C завтраками| Bed and breakfast'!DU16*0.9</f>
        <v>27450</v>
      </c>
      <c r="CY17" s="240">
        <f>'C завтраками| Bed and breakfast'!DV16*0.9</f>
        <v>27450</v>
      </c>
      <c r="CZ17" s="240">
        <f>'C завтраками| Bed and breakfast'!DW16*0.9</f>
        <v>27450</v>
      </c>
      <c r="DA17" s="240">
        <f>'C завтраками| Bed and breakfast'!DX16*0.9</f>
        <v>27450</v>
      </c>
      <c r="DB17" s="240">
        <f>'C завтраками| Bed and breakfast'!DY16*0.9</f>
        <v>27450</v>
      </c>
      <c r="DC17" s="240">
        <f>'C завтраками| Bed and breakfast'!DZ16*0.9</f>
        <v>28350</v>
      </c>
      <c r="DD17" s="240">
        <f>'C завтраками| Bed and breakfast'!EA16*0.9</f>
        <v>28350</v>
      </c>
      <c r="DE17" s="240">
        <f>'C завтраками| Bed and breakfast'!EB16*0.9</f>
        <v>26550</v>
      </c>
      <c r="DF17" s="240">
        <f>'C завтраками| Bed and breakfast'!EC16*0.9</f>
        <v>26550</v>
      </c>
      <c r="DG17" s="240">
        <f>'C завтраками| Bed and breakfast'!ED16*0.9</f>
        <v>26550</v>
      </c>
      <c r="DH17" s="240">
        <f>'C завтраками| Bed and breakfast'!EE16*0.9</f>
        <v>24300</v>
      </c>
      <c r="DI17" s="240">
        <f>'C завтраками| Bed and breakfast'!EF16*0.9</f>
        <v>24300</v>
      </c>
      <c r="DJ17" s="240">
        <f>'C завтраками| Bed and breakfast'!EG16*0.9</f>
        <v>24300</v>
      </c>
      <c r="DK17" s="240">
        <f>'C завтраками| Bed and breakfast'!EH16*0.9</f>
        <v>24300</v>
      </c>
      <c r="DL17" s="240">
        <f>'C завтраками| Bed and breakfast'!EI16*0.9</f>
        <v>21600</v>
      </c>
      <c r="DM17" s="240">
        <f>'C завтраками| Bed and breakfast'!EJ16*0.9</f>
        <v>21600</v>
      </c>
      <c r="DN17" s="240">
        <f>'C завтраками| Bed and breakfast'!EK16*0.9</f>
        <v>21600</v>
      </c>
      <c r="DO17" s="240">
        <f>'C завтраками| Bed and breakfast'!EL16*0.9</f>
        <v>21600</v>
      </c>
      <c r="DP17" s="240">
        <f>'C завтраками| Bed and breakfast'!EM16*0.9</f>
        <v>21600</v>
      </c>
      <c r="DQ17" s="240">
        <f>'C завтраками| Bed and breakfast'!EN16*0.9</f>
        <v>21600</v>
      </c>
      <c r="DR17" s="240">
        <f>'C завтраками| Bed and breakfast'!EO16*0.9</f>
        <v>21600</v>
      </c>
      <c r="DS17" s="240">
        <f>'C завтраками| Bed and breakfast'!EP16*0.9</f>
        <v>20250</v>
      </c>
    </row>
    <row r="18" spans="1:123" s="72" customFormat="1" x14ac:dyDescent="0.2">
      <c r="A18" s="240">
        <v>2</v>
      </c>
      <c r="B18" s="240">
        <f>'C завтраками| Bed and breakfast'!Y17*0.9</f>
        <v>25740</v>
      </c>
      <c r="C18" s="240">
        <f>'C завтраками| Bed and breakfast'!Z17*0.9</f>
        <v>25740</v>
      </c>
      <c r="D18" s="240">
        <f>'C завтраками| Bed and breakfast'!AA17*0.9</f>
        <v>24390</v>
      </c>
      <c r="E18" s="240">
        <f>'C завтраками| Bed and breakfast'!AB17*0.9</f>
        <v>24390</v>
      </c>
      <c r="F18" s="240">
        <f>'C завтраками| Bed and breakfast'!AC17*0.9</f>
        <v>25740</v>
      </c>
      <c r="G18" s="240">
        <f>'C завтраками| Bed and breakfast'!AD17*0.9</f>
        <v>25740</v>
      </c>
      <c r="H18" s="240">
        <f>'C завтраками| Bed and breakfast'!AE17*0.9</f>
        <v>25740</v>
      </c>
      <c r="I18" s="240">
        <f>'C завтраками| Bed and breakfast'!AF17*0.9</f>
        <v>29340</v>
      </c>
      <c r="J18" s="240">
        <f>'C завтраками| Bed and breakfast'!AG17*0.9</f>
        <v>29340</v>
      </c>
      <c r="K18" s="240">
        <f>'C завтраками| Bed and breakfast'!AH17*0.9</f>
        <v>27090</v>
      </c>
      <c r="L18" s="240">
        <f>'C завтраками| Bed and breakfast'!AI17*0.9</f>
        <v>28890</v>
      </c>
      <c r="M18" s="240">
        <f>'C завтраками| Bed and breakfast'!AJ17*0.9</f>
        <v>28890</v>
      </c>
      <c r="N18" s="240">
        <f>'C завтраками| Bed and breakfast'!AK17*0.9</f>
        <v>34740</v>
      </c>
      <c r="O18" s="240">
        <f>'C завтраками| Bed and breakfast'!AL17*0.9</f>
        <v>40140</v>
      </c>
      <c r="P18" s="240">
        <f>'C завтраками| Bed and breakfast'!AM17*0.9</f>
        <v>40140</v>
      </c>
      <c r="Q18" s="240">
        <f>'C завтраками| Bed and breakfast'!AN17*0.9</f>
        <v>42840</v>
      </c>
      <c r="R18" s="240">
        <f>'C завтраками| Bed and breakfast'!AO17*0.9</f>
        <v>40140</v>
      </c>
      <c r="S18" s="240">
        <f>'C завтраками| Bed and breakfast'!AP17*0.9</f>
        <v>68400</v>
      </c>
      <c r="T18" s="353">
        <f>'C завтраками| Bed and breakfast'!AQ17*0.9</f>
        <v>104400</v>
      </c>
      <c r="U18" s="353">
        <f>'C завтраками| Bed and breakfast'!AR17*0.9</f>
        <v>126900</v>
      </c>
      <c r="V18" s="353">
        <f>'C завтраками| Bed and breakfast'!AS17*0.9</f>
        <v>126900</v>
      </c>
      <c r="W18" s="353">
        <f>'C завтраками| Bed and breakfast'!AT17*0.9</f>
        <v>113400</v>
      </c>
      <c r="X18" s="353">
        <f>'C завтраками| Bed and breakfast'!AU17*0.9</f>
        <v>113400</v>
      </c>
      <c r="Y18" s="353">
        <f>'C завтраками| Bed and breakfast'!AV17*0.9</f>
        <v>113400</v>
      </c>
      <c r="Z18" s="353">
        <f>'C завтраками| Bed and breakfast'!AW17*0.9</f>
        <v>113400</v>
      </c>
      <c r="AA18" s="353">
        <f>'C завтраками| Bed and breakfast'!AX17*0.9</f>
        <v>113400</v>
      </c>
      <c r="AB18" s="353">
        <f>'C завтраками| Bed and breakfast'!AY17*0.9</f>
        <v>90900</v>
      </c>
      <c r="AC18" s="353">
        <f>'C завтраками| Bed and breakfast'!AZ17*0.9</f>
        <v>81900</v>
      </c>
      <c r="AD18" s="240">
        <f>'C завтраками| Bed and breakfast'!BA17*0.9</f>
        <v>81900</v>
      </c>
      <c r="AE18" s="240">
        <f>'C завтраками| Bed and breakfast'!BB17*0.9</f>
        <v>60930</v>
      </c>
      <c r="AF18" s="240">
        <f>'C завтраками| Bed and breakfast'!BC17*0.9</f>
        <v>39330</v>
      </c>
      <c r="AG18" s="240">
        <f>'C завтраками| Bed and breakfast'!BD17*0.9</f>
        <v>39330</v>
      </c>
      <c r="AH18" s="240">
        <f>'C завтраками| Bed and breakfast'!BE17*0.9</f>
        <v>39330</v>
      </c>
      <c r="AI18" s="240">
        <f>'C завтраками| Bed and breakfast'!BF17*0.9</f>
        <v>39330</v>
      </c>
      <c r="AJ18" s="240">
        <f>'C завтраками| Bed and breakfast'!BG17*0.9</f>
        <v>39330</v>
      </c>
      <c r="AK18" s="240">
        <f>'C завтраками| Bed and breakfast'!BH17*0.9</f>
        <v>36630</v>
      </c>
      <c r="AL18" s="240">
        <f>'C завтраками| Bed and breakfast'!BI17*0.9</f>
        <v>36630</v>
      </c>
      <c r="AM18" s="240">
        <f>'C завтраками| Bed and breakfast'!BJ17*0.9</f>
        <v>36630</v>
      </c>
      <c r="AN18" s="240">
        <f>'C завтраками| Bed and breakfast'!BK17*0.9</f>
        <v>39330</v>
      </c>
      <c r="AO18" s="240">
        <f>'C завтраками| Bed and breakfast'!BL17*0.9</f>
        <v>39330</v>
      </c>
      <c r="AP18" s="240">
        <f>'C завтраками| Bed and breakfast'!BM17*0.9</f>
        <v>39330</v>
      </c>
      <c r="AQ18" s="240">
        <f>'C завтраками| Bed and breakfast'!BN17*0.9</f>
        <v>39330</v>
      </c>
      <c r="AR18" s="240">
        <f>'C завтраками| Bed and breakfast'!BO17*0.9</f>
        <v>39330</v>
      </c>
      <c r="AS18" s="240">
        <f>'C завтраками| Bed and breakfast'!BP17*0.9</f>
        <v>39330</v>
      </c>
      <c r="AT18" s="240">
        <f>'C завтраками| Bed and breakfast'!BQ17*0.9</f>
        <v>39330</v>
      </c>
      <c r="AU18" s="240">
        <f>'C завтраками| Bed and breakfast'!BR17*0.9</f>
        <v>39330</v>
      </c>
      <c r="AV18" s="240">
        <f>'C завтраками| Bed and breakfast'!BS17*0.9</f>
        <v>39330</v>
      </c>
      <c r="AW18" s="240">
        <f>'C завтраками| Bed and breakfast'!BT17*0.9</f>
        <v>44730</v>
      </c>
      <c r="AX18" s="240">
        <f>'C завтраками| Bed and breakfast'!BU17*0.9</f>
        <v>44730</v>
      </c>
      <c r="AY18" s="240">
        <f>'C завтраками| Bed and breakfast'!BV17*0.9</f>
        <v>44730</v>
      </c>
      <c r="AZ18" s="240">
        <f>'C завтраками| Bed and breakfast'!BW17*0.9</f>
        <v>44730</v>
      </c>
      <c r="BA18" s="240">
        <f>'C завтраками| Bed and breakfast'!BX17*0.9</f>
        <v>46530</v>
      </c>
      <c r="BB18" s="240">
        <f>'C завтраками| Bed and breakfast'!BY17*0.9</f>
        <v>46530</v>
      </c>
      <c r="BC18" s="240">
        <f>'C завтраками| Bed and breakfast'!BZ17*0.9</f>
        <v>46530</v>
      </c>
      <c r="BD18" s="240">
        <f>'C завтраками| Bed and breakfast'!CA17*0.9</f>
        <v>46530</v>
      </c>
      <c r="BE18" s="240">
        <f>'C завтраками| Bed and breakfast'!CB17*0.9</f>
        <v>46530</v>
      </c>
      <c r="BF18" s="240">
        <f>'C завтраками| Bed and breakfast'!CC17*0.9</f>
        <v>46530</v>
      </c>
      <c r="BG18" s="240">
        <f>'C завтраками| Bed and breakfast'!CD17*0.9</f>
        <v>46530</v>
      </c>
      <c r="BH18" s="240">
        <f>'C завтраками| Bed and breakfast'!CE17*0.9</f>
        <v>46530</v>
      </c>
      <c r="BI18" s="240">
        <f>'C завтраками| Bed and breakfast'!CF17*0.9</f>
        <v>46530</v>
      </c>
      <c r="BJ18" s="240">
        <f>'C завтраками| Bed and breakfast'!CG17*0.9</f>
        <v>46530</v>
      </c>
      <c r="BK18" s="240">
        <f>'C завтраками| Bed and breakfast'!CH17*0.9</f>
        <v>42930</v>
      </c>
      <c r="BL18" s="240">
        <f>'C завтраками| Bed and breakfast'!CI17*0.9</f>
        <v>42930</v>
      </c>
      <c r="BM18" s="240">
        <f>'C завтраками| Bed and breakfast'!CJ17*0.9</f>
        <v>42930</v>
      </c>
      <c r="BN18" s="240">
        <f>'C завтраками| Bed and breakfast'!CK17*0.9</f>
        <v>42930</v>
      </c>
      <c r="BO18" s="240">
        <f>'C завтраками| Bed and breakfast'!CL17*0.9</f>
        <v>42930</v>
      </c>
      <c r="BP18" s="240">
        <f>'C завтраками| Bed and breakfast'!CM17*0.9</f>
        <v>42930</v>
      </c>
      <c r="BQ18" s="240">
        <f>'C завтраками| Bed and breakfast'!CN17*0.9</f>
        <v>42930</v>
      </c>
      <c r="BR18" s="240">
        <f>'C завтраками| Bed and breakfast'!CO17*0.9</f>
        <v>42930</v>
      </c>
      <c r="BS18" s="240">
        <f>'C завтраками| Bed and breakfast'!CP17*0.9</f>
        <v>42930</v>
      </c>
      <c r="BT18" s="240">
        <f>'C завтраками| Bed and breakfast'!CQ17*0.9</f>
        <v>65430</v>
      </c>
      <c r="BU18" s="240">
        <f>'C завтраками| Bed and breakfast'!CR17*0.9</f>
        <v>71730</v>
      </c>
      <c r="BV18" s="240">
        <f>'C завтраками| Bed and breakfast'!CS17*0.9</f>
        <v>78030</v>
      </c>
      <c r="BW18" s="240">
        <f>'C завтраками| Bed and breakfast'!CT17*0.9</f>
        <v>65430</v>
      </c>
      <c r="BX18" s="240">
        <f>'C завтраками| Bed and breakfast'!CU17*0.9</f>
        <v>65430</v>
      </c>
      <c r="BY18" s="240">
        <f>'C завтраками| Bed and breakfast'!CV17*0.9</f>
        <v>55530</v>
      </c>
      <c r="BZ18" s="240">
        <f>'C завтраками| Bed and breakfast'!CW17*0.9</f>
        <v>55530</v>
      </c>
      <c r="CA18" s="240">
        <f>'C завтраками| Bed and breakfast'!CX17*0.9</f>
        <v>55530</v>
      </c>
      <c r="CB18" s="240">
        <f>'C завтраками| Bed and breakfast'!CY17*0.9</f>
        <v>48330</v>
      </c>
      <c r="CC18" s="240">
        <f>'C завтраками| Bed and breakfast'!CZ17*0.9</f>
        <v>47430</v>
      </c>
      <c r="CD18" s="240">
        <f>'C завтраками| Bed and breakfast'!DA17*0.9</f>
        <v>35280</v>
      </c>
      <c r="CE18" s="240">
        <f>'C завтраками| Bed and breakfast'!DB17*0.9</f>
        <v>35280</v>
      </c>
      <c r="CF18" s="240">
        <f>'C завтраками| Bed and breakfast'!DC17*0.9</f>
        <v>35280</v>
      </c>
      <c r="CG18" s="240">
        <f>'C завтраками| Bed and breakfast'!DD17*0.9</f>
        <v>35280</v>
      </c>
      <c r="CH18" s="240">
        <f>'C завтраками| Bed and breakfast'!DE17*0.9</f>
        <v>36630</v>
      </c>
      <c r="CI18" s="240">
        <f>'C завтраками| Bed and breakfast'!DF17*0.9</f>
        <v>36630</v>
      </c>
      <c r="CJ18" s="240">
        <f>'C завтраками| Bed and breakfast'!DG17*0.9</f>
        <v>36630</v>
      </c>
      <c r="CK18" s="240">
        <f>'C завтраками| Bed and breakfast'!DH17*0.9</f>
        <v>35280</v>
      </c>
      <c r="CL18" s="240">
        <f>'C завтраками| Bed and breakfast'!DI17*0.9</f>
        <v>35280</v>
      </c>
      <c r="CM18" s="240">
        <f>'C завтраками| Bed and breakfast'!DJ17*0.9</f>
        <v>35280</v>
      </c>
      <c r="CN18" s="240">
        <f>'C завтраками| Bed and breakfast'!DK17*0.9</f>
        <v>35280</v>
      </c>
      <c r="CO18" s="240">
        <f>'C завтраками| Bed and breakfast'!DL17*0.9</f>
        <v>35280</v>
      </c>
      <c r="CP18" s="240">
        <f>'C завтраками| Bed and breakfast'!DM17*0.9</f>
        <v>35280</v>
      </c>
      <c r="CQ18" s="240">
        <f>'C завтраками| Bed and breakfast'!DN17*0.9</f>
        <v>33930</v>
      </c>
      <c r="CR18" s="240">
        <f>'C завтраками| Bed and breakfast'!DO17*0.9</f>
        <v>33930</v>
      </c>
      <c r="CS18" s="240">
        <f>'C завтраками| Bed and breakfast'!DP17*0.9</f>
        <v>33930</v>
      </c>
      <c r="CT18" s="240">
        <f>'C завтраками| Bed and breakfast'!DQ17*0.9</f>
        <v>33930</v>
      </c>
      <c r="CU18" s="240">
        <f>'C завтраками| Bed and breakfast'!DR17*0.9</f>
        <v>33930</v>
      </c>
      <c r="CV18" s="240">
        <f>'C завтраками| Bed and breakfast'!DS17*0.9</f>
        <v>33930</v>
      </c>
      <c r="CW18" s="240">
        <f>'C завтраками| Bed and breakfast'!DT17*0.9</f>
        <v>33930</v>
      </c>
      <c r="CX18" s="240">
        <f>'C завтраками| Bed and breakfast'!DU17*0.9</f>
        <v>30330</v>
      </c>
      <c r="CY18" s="240">
        <f>'C завтраками| Bed and breakfast'!DV17*0.9</f>
        <v>30330</v>
      </c>
      <c r="CZ18" s="240">
        <f>'C завтраками| Bed and breakfast'!DW17*0.9</f>
        <v>30330</v>
      </c>
      <c r="DA18" s="240">
        <f>'C завтраками| Bed and breakfast'!DX17*0.9</f>
        <v>30330</v>
      </c>
      <c r="DB18" s="240">
        <f>'C завтраками| Bed and breakfast'!DY17*0.9</f>
        <v>30330</v>
      </c>
      <c r="DC18" s="240">
        <f>'C завтраками| Bed and breakfast'!DZ17*0.9</f>
        <v>31230</v>
      </c>
      <c r="DD18" s="240">
        <f>'C завтраками| Bed and breakfast'!EA17*0.9</f>
        <v>31230</v>
      </c>
      <c r="DE18" s="240">
        <f>'C завтраками| Bed and breakfast'!EB17*0.9</f>
        <v>29430</v>
      </c>
      <c r="DF18" s="240">
        <f>'C завтраками| Bed and breakfast'!EC17*0.9</f>
        <v>29430</v>
      </c>
      <c r="DG18" s="240">
        <f>'C завтраками| Bed and breakfast'!ED17*0.9</f>
        <v>29430</v>
      </c>
      <c r="DH18" s="240">
        <f>'C завтраками| Bed and breakfast'!EE17*0.9</f>
        <v>27000</v>
      </c>
      <c r="DI18" s="240">
        <f>'C завтраками| Bed and breakfast'!EF17*0.9</f>
        <v>27000</v>
      </c>
      <c r="DJ18" s="240">
        <f>'C завтраками| Bed and breakfast'!EG17*0.9</f>
        <v>27000</v>
      </c>
      <c r="DK18" s="240">
        <f>'C завтраками| Bed and breakfast'!EH17*0.9</f>
        <v>27000</v>
      </c>
      <c r="DL18" s="240">
        <f>'C завтраками| Bed and breakfast'!EI17*0.9</f>
        <v>24300</v>
      </c>
      <c r="DM18" s="240">
        <f>'C завтраками| Bed and breakfast'!EJ17*0.9</f>
        <v>24300</v>
      </c>
      <c r="DN18" s="240">
        <f>'C завтраками| Bed and breakfast'!EK17*0.9</f>
        <v>24300</v>
      </c>
      <c r="DO18" s="240">
        <f>'C завтраками| Bed and breakfast'!EL17*0.9</f>
        <v>24300</v>
      </c>
      <c r="DP18" s="240">
        <f>'C завтраками| Bed and breakfast'!EM17*0.9</f>
        <v>24300</v>
      </c>
      <c r="DQ18" s="240">
        <f>'C завтраками| Bed and breakfast'!EN17*0.9</f>
        <v>24300</v>
      </c>
      <c r="DR18" s="240">
        <f>'C завтраками| Bed and breakfast'!EO17*0.9</f>
        <v>24300</v>
      </c>
      <c r="DS18" s="240">
        <f>'C завтраками| Bed and breakfast'!EP17*0.9</f>
        <v>22950</v>
      </c>
    </row>
    <row r="19" spans="1:123"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349"/>
      <c r="U19" s="349"/>
      <c r="V19" s="349"/>
      <c r="W19" s="349"/>
      <c r="X19" s="349"/>
      <c r="Y19" s="349"/>
      <c r="Z19" s="349"/>
      <c r="AA19" s="349"/>
      <c r="AB19" s="349"/>
      <c r="AC19" s="349"/>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row>
    <row r="20" spans="1:123" s="72" customFormat="1" x14ac:dyDescent="0.2">
      <c r="A20" s="240">
        <v>1</v>
      </c>
      <c r="B20" s="240">
        <f>'C завтраками| Bed and breakfast'!Y19*0.9</f>
        <v>25200</v>
      </c>
      <c r="C20" s="240">
        <f>'C завтраками| Bed and breakfast'!Z19*0.9</f>
        <v>25200</v>
      </c>
      <c r="D20" s="240">
        <f>'C завтраками| Bed and breakfast'!AA19*0.9</f>
        <v>23850</v>
      </c>
      <c r="E20" s="240">
        <f>'C завтраками| Bed and breakfast'!AB19*0.9</f>
        <v>23850</v>
      </c>
      <c r="F20" s="240">
        <f>'C завтраками| Bed and breakfast'!AC19*0.9</f>
        <v>25200</v>
      </c>
      <c r="G20" s="240">
        <f>'C завтраками| Bed and breakfast'!AD19*0.9</f>
        <v>25200</v>
      </c>
      <c r="H20" s="240">
        <f>'C завтраками| Bed and breakfast'!AE19*0.9</f>
        <v>25200</v>
      </c>
      <c r="I20" s="240">
        <f>'C завтраками| Bed and breakfast'!AF19*0.9</f>
        <v>28800</v>
      </c>
      <c r="J20" s="240">
        <f>'C завтраками| Bed and breakfast'!AG19*0.9</f>
        <v>28800</v>
      </c>
      <c r="K20" s="240">
        <f>'C завтраками| Bed and breakfast'!AH19*0.9</f>
        <v>26550</v>
      </c>
      <c r="L20" s="240">
        <f>'C завтраками| Bed and breakfast'!AI19*0.9</f>
        <v>28350</v>
      </c>
      <c r="M20" s="240">
        <f>'C завтраками| Bed and breakfast'!AJ19*0.9</f>
        <v>28350</v>
      </c>
      <c r="N20" s="240">
        <f>'C завтраками| Bed and breakfast'!AK19*0.9</f>
        <v>34200</v>
      </c>
      <c r="O20" s="240">
        <f>'C завтраками| Bed and breakfast'!AL19*0.9</f>
        <v>39600</v>
      </c>
      <c r="P20" s="240">
        <f>'C завтраками| Bed and breakfast'!AM19*0.9</f>
        <v>39600</v>
      </c>
      <c r="Q20" s="240">
        <f>'C завтраками| Bed and breakfast'!AN19*0.9</f>
        <v>42300</v>
      </c>
      <c r="R20" s="240">
        <f>'C завтраками| Bed and breakfast'!AO19*0.9</f>
        <v>39600</v>
      </c>
      <c r="S20" s="240">
        <f>'C завтраками| Bed and breakfast'!AP19*0.9</f>
        <v>67500</v>
      </c>
      <c r="T20" s="353">
        <f>'C завтраками| Bed and breakfast'!AQ19*0.9</f>
        <v>103500</v>
      </c>
      <c r="U20" s="353">
        <f>'C завтраками| Bed and breakfast'!AR19*0.9</f>
        <v>126000</v>
      </c>
      <c r="V20" s="353">
        <f>'C завтраками| Bed and breakfast'!AS19*0.9</f>
        <v>126000</v>
      </c>
      <c r="W20" s="353">
        <f>'C завтраками| Bed and breakfast'!AT19*0.9</f>
        <v>112500</v>
      </c>
      <c r="X20" s="353">
        <f>'C завтраками| Bed and breakfast'!AU19*0.9</f>
        <v>112500</v>
      </c>
      <c r="Y20" s="353">
        <f>'C завтраками| Bed and breakfast'!AV19*0.9</f>
        <v>112500</v>
      </c>
      <c r="Z20" s="353">
        <f>'C завтраками| Bed and breakfast'!AW19*0.9</f>
        <v>112500</v>
      </c>
      <c r="AA20" s="353">
        <f>'C завтраками| Bed and breakfast'!AX19*0.9</f>
        <v>112500</v>
      </c>
      <c r="AB20" s="353">
        <f>'C завтраками| Bed and breakfast'!AY19*0.9</f>
        <v>90000</v>
      </c>
      <c r="AC20" s="353">
        <f>'C завтраками| Bed and breakfast'!AZ19*0.9</f>
        <v>81000</v>
      </c>
      <c r="AD20" s="240">
        <f>'C завтраками| Bed and breakfast'!BA19*0.9</f>
        <v>81000</v>
      </c>
      <c r="AE20" s="240">
        <f>'C завтраками| Bed and breakfast'!BB19*0.9</f>
        <v>60300</v>
      </c>
      <c r="AF20" s="240">
        <f>'C завтраками| Bed and breakfast'!BC19*0.9</f>
        <v>38700</v>
      </c>
      <c r="AG20" s="240">
        <f>'C завтраками| Bed and breakfast'!BD19*0.9</f>
        <v>38700</v>
      </c>
      <c r="AH20" s="240">
        <f>'C завтраками| Bed and breakfast'!BE19*0.9</f>
        <v>38700</v>
      </c>
      <c r="AI20" s="240">
        <f>'C завтраками| Bed and breakfast'!BF19*0.9</f>
        <v>38700</v>
      </c>
      <c r="AJ20" s="240">
        <f>'C завтраками| Bed and breakfast'!BG19*0.9</f>
        <v>38700</v>
      </c>
      <c r="AK20" s="240">
        <f>'C завтраками| Bed and breakfast'!BH19*0.9</f>
        <v>36000</v>
      </c>
      <c r="AL20" s="240">
        <f>'C завтраками| Bed and breakfast'!BI19*0.9</f>
        <v>36000</v>
      </c>
      <c r="AM20" s="240">
        <f>'C завтраками| Bed and breakfast'!BJ19*0.9</f>
        <v>36000</v>
      </c>
      <c r="AN20" s="240">
        <f>'C завтраками| Bed and breakfast'!BK19*0.9</f>
        <v>38700</v>
      </c>
      <c r="AO20" s="240">
        <f>'C завтраками| Bed and breakfast'!BL19*0.9</f>
        <v>38700</v>
      </c>
      <c r="AP20" s="240">
        <f>'C завтраками| Bed and breakfast'!BM19*0.9</f>
        <v>38700</v>
      </c>
      <c r="AQ20" s="240">
        <f>'C завтраками| Bed and breakfast'!BN19*0.9</f>
        <v>38700</v>
      </c>
      <c r="AR20" s="240">
        <f>'C завтраками| Bed and breakfast'!BO19*0.9</f>
        <v>38700</v>
      </c>
      <c r="AS20" s="240">
        <f>'C завтраками| Bed and breakfast'!BP19*0.9</f>
        <v>38700</v>
      </c>
      <c r="AT20" s="240">
        <f>'C завтраками| Bed and breakfast'!BQ19*0.9</f>
        <v>38700</v>
      </c>
      <c r="AU20" s="240">
        <f>'C завтраками| Bed and breakfast'!BR19*0.9</f>
        <v>38700</v>
      </c>
      <c r="AV20" s="240">
        <f>'C завтраками| Bed and breakfast'!BS19*0.9</f>
        <v>38700</v>
      </c>
      <c r="AW20" s="240">
        <f>'C завтраками| Bed and breakfast'!BT19*0.9</f>
        <v>44100</v>
      </c>
      <c r="AX20" s="240">
        <f>'C завтраками| Bed and breakfast'!BU19*0.9</f>
        <v>44100</v>
      </c>
      <c r="AY20" s="240">
        <f>'C завтраками| Bed and breakfast'!BV19*0.9</f>
        <v>44100</v>
      </c>
      <c r="AZ20" s="240">
        <f>'C завтраками| Bed and breakfast'!BW19*0.9</f>
        <v>44100</v>
      </c>
      <c r="BA20" s="240">
        <f>'C завтраками| Bed and breakfast'!BX19*0.9</f>
        <v>45900</v>
      </c>
      <c r="BB20" s="240">
        <f>'C завтраками| Bed and breakfast'!BY19*0.9</f>
        <v>45900</v>
      </c>
      <c r="BC20" s="240">
        <f>'C завтраками| Bed and breakfast'!BZ19*0.9</f>
        <v>45900</v>
      </c>
      <c r="BD20" s="240">
        <f>'C завтраками| Bed and breakfast'!CA19*0.9</f>
        <v>45900</v>
      </c>
      <c r="BE20" s="240">
        <f>'C завтраками| Bed and breakfast'!CB19*0.9</f>
        <v>45900</v>
      </c>
      <c r="BF20" s="240">
        <f>'C завтраками| Bed and breakfast'!CC19*0.9</f>
        <v>45900</v>
      </c>
      <c r="BG20" s="240">
        <f>'C завтраками| Bed and breakfast'!CD19*0.9</f>
        <v>45900</v>
      </c>
      <c r="BH20" s="240">
        <f>'C завтраками| Bed and breakfast'!CE19*0.9</f>
        <v>45900</v>
      </c>
      <c r="BI20" s="240">
        <f>'C завтраками| Bed and breakfast'!CF19*0.9</f>
        <v>45900</v>
      </c>
      <c r="BJ20" s="240">
        <f>'C завтраками| Bed and breakfast'!CG19*0.9</f>
        <v>45900</v>
      </c>
      <c r="BK20" s="240">
        <f>'C завтраками| Bed and breakfast'!CH19*0.9</f>
        <v>42300</v>
      </c>
      <c r="BL20" s="240">
        <f>'C завтраками| Bed and breakfast'!CI19*0.9</f>
        <v>42300</v>
      </c>
      <c r="BM20" s="240">
        <f>'C завтраками| Bed and breakfast'!CJ19*0.9</f>
        <v>42300</v>
      </c>
      <c r="BN20" s="240">
        <f>'C завтраками| Bed and breakfast'!CK19*0.9</f>
        <v>42300</v>
      </c>
      <c r="BO20" s="240">
        <f>'C завтраками| Bed and breakfast'!CL19*0.9</f>
        <v>42300</v>
      </c>
      <c r="BP20" s="240">
        <f>'C завтраками| Bed and breakfast'!CM19*0.9</f>
        <v>42300</v>
      </c>
      <c r="BQ20" s="240">
        <f>'C завтраками| Bed and breakfast'!CN19*0.9</f>
        <v>42300</v>
      </c>
      <c r="BR20" s="240">
        <f>'C завтраками| Bed and breakfast'!CO19*0.9</f>
        <v>42300</v>
      </c>
      <c r="BS20" s="240">
        <f>'C завтраками| Bed and breakfast'!CP19*0.9</f>
        <v>42300</v>
      </c>
      <c r="BT20" s="240">
        <f>'C завтраками| Bed and breakfast'!CQ19*0.9</f>
        <v>64800</v>
      </c>
      <c r="BU20" s="240">
        <f>'C завтраками| Bed and breakfast'!CR19*0.9</f>
        <v>71100</v>
      </c>
      <c r="BV20" s="240">
        <f>'C завтраками| Bed and breakfast'!CS19*0.9</f>
        <v>77400</v>
      </c>
      <c r="BW20" s="240">
        <f>'C завтраками| Bed and breakfast'!CT19*0.9</f>
        <v>64800</v>
      </c>
      <c r="BX20" s="240">
        <f>'C завтраками| Bed and breakfast'!CU19*0.9</f>
        <v>64800</v>
      </c>
      <c r="BY20" s="240">
        <f>'C завтраками| Bed and breakfast'!CV19*0.9</f>
        <v>54900</v>
      </c>
      <c r="BZ20" s="240">
        <f>'C завтраками| Bed and breakfast'!CW19*0.9</f>
        <v>54900</v>
      </c>
      <c r="CA20" s="240">
        <f>'C завтраками| Bed and breakfast'!CX19*0.9</f>
        <v>54900</v>
      </c>
      <c r="CB20" s="240">
        <f>'C завтраками| Bed and breakfast'!CY19*0.9</f>
        <v>47700</v>
      </c>
      <c r="CC20" s="240">
        <f>'C завтраками| Bed and breakfast'!CZ19*0.9</f>
        <v>46800</v>
      </c>
      <c r="CD20" s="240">
        <f>'C завтраками| Bed and breakfast'!DA19*0.9</f>
        <v>34650</v>
      </c>
      <c r="CE20" s="240">
        <f>'C завтраками| Bed and breakfast'!DB19*0.9</f>
        <v>34650</v>
      </c>
      <c r="CF20" s="240">
        <f>'C завтраками| Bed and breakfast'!DC19*0.9</f>
        <v>34650</v>
      </c>
      <c r="CG20" s="240">
        <f>'C завтраками| Bed and breakfast'!DD19*0.9</f>
        <v>34650</v>
      </c>
      <c r="CH20" s="240">
        <f>'C завтраками| Bed and breakfast'!DE19*0.9</f>
        <v>36000</v>
      </c>
      <c r="CI20" s="240">
        <f>'C завтраками| Bed and breakfast'!DF19*0.9</f>
        <v>36000</v>
      </c>
      <c r="CJ20" s="240">
        <f>'C завтраками| Bed and breakfast'!DG19*0.9</f>
        <v>36000</v>
      </c>
      <c r="CK20" s="240">
        <f>'C завтраками| Bed and breakfast'!DH19*0.9</f>
        <v>34650</v>
      </c>
      <c r="CL20" s="240">
        <f>'C завтраками| Bed and breakfast'!DI19*0.9</f>
        <v>34650</v>
      </c>
      <c r="CM20" s="240">
        <f>'C завтраками| Bed and breakfast'!DJ19*0.9</f>
        <v>34650</v>
      </c>
      <c r="CN20" s="240">
        <f>'C завтраками| Bed and breakfast'!DK19*0.9</f>
        <v>34650</v>
      </c>
      <c r="CO20" s="240">
        <f>'C завтраками| Bed and breakfast'!DL19*0.9</f>
        <v>34650</v>
      </c>
      <c r="CP20" s="240">
        <f>'C завтраками| Bed and breakfast'!DM19*0.9</f>
        <v>34650</v>
      </c>
      <c r="CQ20" s="240">
        <f>'C завтраками| Bed and breakfast'!DN19*0.9</f>
        <v>33300</v>
      </c>
      <c r="CR20" s="240">
        <f>'C завтраками| Bed and breakfast'!DO19*0.9</f>
        <v>33300</v>
      </c>
      <c r="CS20" s="240">
        <f>'C завтраками| Bed and breakfast'!DP19*0.9</f>
        <v>33300</v>
      </c>
      <c r="CT20" s="240">
        <f>'C завтраками| Bed and breakfast'!DQ19*0.9</f>
        <v>33300</v>
      </c>
      <c r="CU20" s="240">
        <f>'C завтраками| Bed and breakfast'!DR19*0.9</f>
        <v>33300</v>
      </c>
      <c r="CV20" s="240">
        <f>'C завтраками| Bed and breakfast'!DS19*0.9</f>
        <v>33300</v>
      </c>
      <c r="CW20" s="240">
        <f>'C завтраками| Bed and breakfast'!DT19*0.9</f>
        <v>33300</v>
      </c>
      <c r="CX20" s="240">
        <f>'C завтраками| Bed and breakfast'!DU19*0.9</f>
        <v>29700</v>
      </c>
      <c r="CY20" s="240">
        <f>'C завтраками| Bed and breakfast'!DV19*0.9</f>
        <v>29700</v>
      </c>
      <c r="CZ20" s="240">
        <f>'C завтраками| Bed and breakfast'!DW19*0.9</f>
        <v>29700</v>
      </c>
      <c r="DA20" s="240">
        <f>'C завтраками| Bed and breakfast'!DX19*0.9</f>
        <v>29700</v>
      </c>
      <c r="DB20" s="240">
        <f>'C завтраками| Bed and breakfast'!DY19*0.9</f>
        <v>29700</v>
      </c>
      <c r="DC20" s="240">
        <f>'C завтраками| Bed and breakfast'!DZ19*0.9</f>
        <v>30600</v>
      </c>
      <c r="DD20" s="240">
        <f>'C завтраками| Bed and breakfast'!EA19*0.9</f>
        <v>30600</v>
      </c>
      <c r="DE20" s="240">
        <f>'C завтраками| Bed and breakfast'!EB19*0.9</f>
        <v>28800</v>
      </c>
      <c r="DF20" s="240">
        <f>'C завтраками| Bed and breakfast'!EC19*0.9</f>
        <v>28800</v>
      </c>
      <c r="DG20" s="240">
        <f>'C завтраками| Bed and breakfast'!ED19*0.9</f>
        <v>28800</v>
      </c>
      <c r="DH20" s="240">
        <f>'C завтраками| Bed and breakfast'!EE19*0.9</f>
        <v>26100</v>
      </c>
      <c r="DI20" s="240">
        <f>'C завтраками| Bed and breakfast'!EF19*0.9</f>
        <v>26100</v>
      </c>
      <c r="DJ20" s="240">
        <f>'C завтраками| Bed and breakfast'!EG19*0.9</f>
        <v>26100</v>
      </c>
      <c r="DK20" s="240">
        <f>'C завтраками| Bed and breakfast'!EH19*0.9</f>
        <v>26100</v>
      </c>
      <c r="DL20" s="240">
        <f>'C завтраками| Bed and breakfast'!EI19*0.9</f>
        <v>23400</v>
      </c>
      <c r="DM20" s="240">
        <f>'C завтраками| Bed and breakfast'!EJ19*0.9</f>
        <v>23400</v>
      </c>
      <c r="DN20" s="240">
        <f>'C завтраками| Bed and breakfast'!EK19*0.9</f>
        <v>23400</v>
      </c>
      <c r="DO20" s="240">
        <f>'C завтраками| Bed and breakfast'!EL19*0.9</f>
        <v>23400</v>
      </c>
      <c r="DP20" s="240">
        <f>'C завтраками| Bed and breakfast'!EM19*0.9</f>
        <v>23400</v>
      </c>
      <c r="DQ20" s="240">
        <f>'C завтраками| Bed and breakfast'!EN19*0.9</f>
        <v>23400</v>
      </c>
      <c r="DR20" s="240">
        <f>'C завтраками| Bed and breakfast'!EO19*0.9</f>
        <v>23400</v>
      </c>
      <c r="DS20" s="240">
        <f>'C завтраками| Bed and breakfast'!EP19*0.9</f>
        <v>22050</v>
      </c>
    </row>
    <row r="21" spans="1:123" s="72" customFormat="1" x14ac:dyDescent="0.2">
      <c r="A21" s="240">
        <v>2</v>
      </c>
      <c r="B21" s="240">
        <f>'C завтраками| Bed and breakfast'!Y20*0.9</f>
        <v>27540</v>
      </c>
      <c r="C21" s="240">
        <f>'C завтраками| Bed and breakfast'!Z20*0.9</f>
        <v>27540</v>
      </c>
      <c r="D21" s="240">
        <f>'C завтраками| Bed and breakfast'!AA20*0.9</f>
        <v>26190</v>
      </c>
      <c r="E21" s="240">
        <f>'C завтраками| Bed and breakfast'!AB20*0.9</f>
        <v>26190</v>
      </c>
      <c r="F21" s="240">
        <f>'C завтраками| Bed and breakfast'!AC20*0.9</f>
        <v>27540</v>
      </c>
      <c r="G21" s="240">
        <f>'C завтраками| Bed and breakfast'!AD20*0.9</f>
        <v>27540</v>
      </c>
      <c r="H21" s="240">
        <f>'C завтраками| Bed and breakfast'!AE20*0.9</f>
        <v>27540</v>
      </c>
      <c r="I21" s="240">
        <f>'C завтраками| Bed and breakfast'!AF20*0.9</f>
        <v>31140</v>
      </c>
      <c r="J21" s="240">
        <f>'C завтраками| Bed and breakfast'!AG20*0.9</f>
        <v>31140</v>
      </c>
      <c r="K21" s="240">
        <f>'C завтраками| Bed and breakfast'!AH20*0.9</f>
        <v>28890</v>
      </c>
      <c r="L21" s="240">
        <f>'C завтраками| Bed and breakfast'!AI20*0.9</f>
        <v>30690</v>
      </c>
      <c r="M21" s="240">
        <f>'C завтраками| Bed and breakfast'!AJ20*0.9</f>
        <v>30690</v>
      </c>
      <c r="N21" s="240">
        <f>'C завтраками| Bed and breakfast'!AK20*0.9</f>
        <v>36540</v>
      </c>
      <c r="O21" s="240">
        <f>'C завтраками| Bed and breakfast'!AL20*0.9</f>
        <v>41940</v>
      </c>
      <c r="P21" s="240">
        <f>'C завтраками| Bed and breakfast'!AM20*0.9</f>
        <v>41940</v>
      </c>
      <c r="Q21" s="240">
        <f>'C завтраками| Bed and breakfast'!AN20*0.9</f>
        <v>44640</v>
      </c>
      <c r="R21" s="240">
        <f>'C завтраками| Bed and breakfast'!AO20*0.9</f>
        <v>41940</v>
      </c>
      <c r="S21" s="240">
        <f>'C завтраками| Bed and breakfast'!AP20*0.9</f>
        <v>70650</v>
      </c>
      <c r="T21" s="353">
        <f>'C завтраками| Bed and breakfast'!AQ20*0.9</f>
        <v>106650</v>
      </c>
      <c r="U21" s="353">
        <f>'C завтраками| Bed and breakfast'!AR20*0.9</f>
        <v>129150</v>
      </c>
      <c r="V21" s="353">
        <f>'C завтраками| Bed and breakfast'!AS20*0.9</f>
        <v>129150</v>
      </c>
      <c r="W21" s="353">
        <f>'C завтраками| Bed and breakfast'!AT20*0.9</f>
        <v>115650</v>
      </c>
      <c r="X21" s="353">
        <f>'C завтраками| Bed and breakfast'!AU20*0.9</f>
        <v>115650</v>
      </c>
      <c r="Y21" s="353">
        <f>'C завтраками| Bed and breakfast'!AV20*0.9</f>
        <v>115650</v>
      </c>
      <c r="Z21" s="353">
        <f>'C завтраками| Bed and breakfast'!AW20*0.9</f>
        <v>115650</v>
      </c>
      <c r="AA21" s="353">
        <f>'C завтраками| Bed and breakfast'!AX20*0.9</f>
        <v>115650</v>
      </c>
      <c r="AB21" s="353">
        <f>'C завтраками| Bed and breakfast'!AY20*0.9</f>
        <v>93150</v>
      </c>
      <c r="AC21" s="353">
        <f>'C завтраками| Bed and breakfast'!AZ20*0.9</f>
        <v>84150</v>
      </c>
      <c r="AD21" s="240">
        <f>'C завтраками| Bed and breakfast'!BA20*0.9</f>
        <v>84150</v>
      </c>
      <c r="AE21" s="240">
        <f>'C завтраками| Bed and breakfast'!BB20*0.9</f>
        <v>63180</v>
      </c>
      <c r="AF21" s="240">
        <f>'C завтраками| Bed and breakfast'!BC20*0.9</f>
        <v>41580</v>
      </c>
      <c r="AG21" s="240">
        <f>'C завтраками| Bed and breakfast'!BD20*0.9</f>
        <v>41580</v>
      </c>
      <c r="AH21" s="240">
        <f>'C завтраками| Bed and breakfast'!BE20*0.9</f>
        <v>41580</v>
      </c>
      <c r="AI21" s="240">
        <f>'C завтраками| Bed and breakfast'!BF20*0.9</f>
        <v>41580</v>
      </c>
      <c r="AJ21" s="240">
        <f>'C завтраками| Bed and breakfast'!BG20*0.9</f>
        <v>41580</v>
      </c>
      <c r="AK21" s="240">
        <f>'C завтраками| Bed and breakfast'!BH20*0.9</f>
        <v>38880</v>
      </c>
      <c r="AL21" s="240">
        <f>'C завтраками| Bed and breakfast'!BI20*0.9</f>
        <v>38880</v>
      </c>
      <c r="AM21" s="240">
        <f>'C завтраками| Bed and breakfast'!BJ20*0.9</f>
        <v>38880</v>
      </c>
      <c r="AN21" s="240">
        <f>'C завтраками| Bed and breakfast'!BK20*0.9</f>
        <v>41580</v>
      </c>
      <c r="AO21" s="240">
        <f>'C завтраками| Bed and breakfast'!BL20*0.9</f>
        <v>41580</v>
      </c>
      <c r="AP21" s="240">
        <f>'C завтраками| Bed and breakfast'!BM20*0.9</f>
        <v>41580</v>
      </c>
      <c r="AQ21" s="240">
        <f>'C завтраками| Bed and breakfast'!BN20*0.9</f>
        <v>41580</v>
      </c>
      <c r="AR21" s="240">
        <f>'C завтраками| Bed and breakfast'!BO20*0.9</f>
        <v>41580</v>
      </c>
      <c r="AS21" s="240">
        <f>'C завтраками| Bed and breakfast'!BP20*0.9</f>
        <v>41580</v>
      </c>
      <c r="AT21" s="240">
        <f>'C завтраками| Bed and breakfast'!BQ20*0.9</f>
        <v>41580</v>
      </c>
      <c r="AU21" s="240">
        <f>'C завтраками| Bed and breakfast'!BR20*0.9</f>
        <v>41580</v>
      </c>
      <c r="AV21" s="240">
        <f>'C завтраками| Bed and breakfast'!BS20*0.9</f>
        <v>41580</v>
      </c>
      <c r="AW21" s="240">
        <f>'C завтраками| Bed and breakfast'!BT20*0.9</f>
        <v>46980</v>
      </c>
      <c r="AX21" s="240">
        <f>'C завтраками| Bed and breakfast'!BU20*0.9</f>
        <v>46980</v>
      </c>
      <c r="AY21" s="240">
        <f>'C завтраками| Bed and breakfast'!BV20*0.9</f>
        <v>46980</v>
      </c>
      <c r="AZ21" s="240">
        <f>'C завтраками| Bed and breakfast'!BW20*0.9</f>
        <v>46980</v>
      </c>
      <c r="BA21" s="240">
        <f>'C завтраками| Bed and breakfast'!BX20*0.9</f>
        <v>48780</v>
      </c>
      <c r="BB21" s="240">
        <f>'C завтраками| Bed and breakfast'!BY20*0.9</f>
        <v>48780</v>
      </c>
      <c r="BC21" s="240">
        <f>'C завтраками| Bed and breakfast'!BZ20*0.9</f>
        <v>48780</v>
      </c>
      <c r="BD21" s="240">
        <f>'C завтраками| Bed and breakfast'!CA20*0.9</f>
        <v>48780</v>
      </c>
      <c r="BE21" s="240">
        <f>'C завтраками| Bed and breakfast'!CB20*0.9</f>
        <v>48780</v>
      </c>
      <c r="BF21" s="240">
        <f>'C завтраками| Bed and breakfast'!CC20*0.9</f>
        <v>48780</v>
      </c>
      <c r="BG21" s="240">
        <f>'C завтраками| Bed and breakfast'!CD20*0.9</f>
        <v>48780</v>
      </c>
      <c r="BH21" s="240">
        <f>'C завтраками| Bed and breakfast'!CE20*0.9</f>
        <v>48780</v>
      </c>
      <c r="BI21" s="240">
        <f>'C завтраками| Bed and breakfast'!CF20*0.9</f>
        <v>48780</v>
      </c>
      <c r="BJ21" s="240">
        <f>'C завтраками| Bed and breakfast'!CG20*0.9</f>
        <v>48780</v>
      </c>
      <c r="BK21" s="240">
        <f>'C завтраками| Bed and breakfast'!CH20*0.9</f>
        <v>45180</v>
      </c>
      <c r="BL21" s="240">
        <f>'C завтраками| Bed and breakfast'!CI20*0.9</f>
        <v>45180</v>
      </c>
      <c r="BM21" s="240">
        <f>'C завтраками| Bed and breakfast'!CJ20*0.9</f>
        <v>45180</v>
      </c>
      <c r="BN21" s="240">
        <f>'C завтраками| Bed and breakfast'!CK20*0.9</f>
        <v>45180</v>
      </c>
      <c r="BO21" s="240">
        <f>'C завтраками| Bed and breakfast'!CL20*0.9</f>
        <v>45180</v>
      </c>
      <c r="BP21" s="240">
        <f>'C завтраками| Bed and breakfast'!CM20*0.9</f>
        <v>45180</v>
      </c>
      <c r="BQ21" s="240">
        <f>'C завтраками| Bed and breakfast'!CN20*0.9</f>
        <v>45180</v>
      </c>
      <c r="BR21" s="240">
        <f>'C завтраками| Bed and breakfast'!CO20*0.9</f>
        <v>45180</v>
      </c>
      <c r="BS21" s="240">
        <f>'C завтраками| Bed and breakfast'!CP20*0.9</f>
        <v>45180</v>
      </c>
      <c r="BT21" s="240">
        <f>'C завтраками| Bed and breakfast'!CQ20*0.9</f>
        <v>67680</v>
      </c>
      <c r="BU21" s="240">
        <f>'C завтраками| Bed and breakfast'!CR20*0.9</f>
        <v>73980</v>
      </c>
      <c r="BV21" s="240">
        <f>'C завтраками| Bed and breakfast'!CS20*0.9</f>
        <v>80280</v>
      </c>
      <c r="BW21" s="240">
        <f>'C завтраками| Bed and breakfast'!CT20*0.9</f>
        <v>67680</v>
      </c>
      <c r="BX21" s="240">
        <f>'C завтраками| Bed and breakfast'!CU20*0.9</f>
        <v>67680</v>
      </c>
      <c r="BY21" s="240">
        <f>'C завтраками| Bed and breakfast'!CV20*0.9</f>
        <v>57780</v>
      </c>
      <c r="BZ21" s="240">
        <f>'C завтраками| Bed and breakfast'!CW20*0.9</f>
        <v>57780</v>
      </c>
      <c r="CA21" s="240">
        <f>'C завтраками| Bed and breakfast'!CX20*0.9</f>
        <v>57780</v>
      </c>
      <c r="CB21" s="240">
        <f>'C завтраками| Bed and breakfast'!CY20*0.9</f>
        <v>50580</v>
      </c>
      <c r="CC21" s="240">
        <f>'C завтраками| Bed and breakfast'!CZ20*0.9</f>
        <v>49680</v>
      </c>
      <c r="CD21" s="240">
        <f>'C завтраками| Bed and breakfast'!DA20*0.9</f>
        <v>37530</v>
      </c>
      <c r="CE21" s="240">
        <f>'C завтраками| Bed and breakfast'!DB20*0.9</f>
        <v>37530</v>
      </c>
      <c r="CF21" s="240">
        <f>'C завтраками| Bed and breakfast'!DC20*0.9</f>
        <v>37530</v>
      </c>
      <c r="CG21" s="240">
        <f>'C завтраками| Bed and breakfast'!DD20*0.9</f>
        <v>37530</v>
      </c>
      <c r="CH21" s="240">
        <f>'C завтраками| Bed and breakfast'!DE20*0.9</f>
        <v>38880</v>
      </c>
      <c r="CI21" s="240">
        <f>'C завтраками| Bed and breakfast'!DF20*0.9</f>
        <v>38880</v>
      </c>
      <c r="CJ21" s="240">
        <f>'C завтраками| Bed and breakfast'!DG20*0.9</f>
        <v>38880</v>
      </c>
      <c r="CK21" s="240">
        <f>'C завтраками| Bed and breakfast'!DH20*0.9</f>
        <v>37530</v>
      </c>
      <c r="CL21" s="240">
        <f>'C завтраками| Bed and breakfast'!DI20*0.9</f>
        <v>37530</v>
      </c>
      <c r="CM21" s="240">
        <f>'C завтраками| Bed and breakfast'!DJ20*0.9</f>
        <v>37530</v>
      </c>
      <c r="CN21" s="240">
        <f>'C завтраками| Bed and breakfast'!DK20*0.9</f>
        <v>37530</v>
      </c>
      <c r="CO21" s="240">
        <f>'C завтраками| Bed and breakfast'!DL20*0.9</f>
        <v>37530</v>
      </c>
      <c r="CP21" s="240">
        <f>'C завтраками| Bed and breakfast'!DM20*0.9</f>
        <v>37530</v>
      </c>
      <c r="CQ21" s="240">
        <f>'C завтраками| Bed and breakfast'!DN20*0.9</f>
        <v>36180</v>
      </c>
      <c r="CR21" s="240">
        <f>'C завтраками| Bed and breakfast'!DO20*0.9</f>
        <v>36180</v>
      </c>
      <c r="CS21" s="240">
        <f>'C завтраками| Bed and breakfast'!DP20*0.9</f>
        <v>36180</v>
      </c>
      <c r="CT21" s="240">
        <f>'C завтраками| Bed and breakfast'!DQ20*0.9</f>
        <v>36180</v>
      </c>
      <c r="CU21" s="240">
        <f>'C завтраками| Bed and breakfast'!DR20*0.9</f>
        <v>36180</v>
      </c>
      <c r="CV21" s="240">
        <f>'C завтраками| Bed and breakfast'!DS20*0.9</f>
        <v>36180</v>
      </c>
      <c r="CW21" s="240">
        <f>'C завтраками| Bed and breakfast'!DT20*0.9</f>
        <v>36180</v>
      </c>
      <c r="CX21" s="240">
        <f>'C завтраками| Bed and breakfast'!DU20*0.9</f>
        <v>32580</v>
      </c>
      <c r="CY21" s="240">
        <f>'C завтраками| Bed and breakfast'!DV20*0.9</f>
        <v>32580</v>
      </c>
      <c r="CZ21" s="240">
        <f>'C завтраками| Bed and breakfast'!DW20*0.9</f>
        <v>32580</v>
      </c>
      <c r="DA21" s="240">
        <f>'C завтраками| Bed and breakfast'!DX20*0.9</f>
        <v>32580</v>
      </c>
      <c r="DB21" s="240">
        <f>'C завтраками| Bed and breakfast'!DY20*0.9</f>
        <v>32580</v>
      </c>
      <c r="DC21" s="240">
        <f>'C завтраками| Bed and breakfast'!DZ20*0.9</f>
        <v>33480</v>
      </c>
      <c r="DD21" s="240">
        <f>'C завтраками| Bed and breakfast'!EA20*0.9</f>
        <v>33480</v>
      </c>
      <c r="DE21" s="240">
        <f>'C завтраками| Bed and breakfast'!EB20*0.9</f>
        <v>31680</v>
      </c>
      <c r="DF21" s="240">
        <f>'C завтраками| Bed and breakfast'!EC20*0.9</f>
        <v>31680</v>
      </c>
      <c r="DG21" s="240">
        <f>'C завтраками| Bed and breakfast'!ED20*0.9</f>
        <v>31680</v>
      </c>
      <c r="DH21" s="240">
        <f>'C завтраками| Bed and breakfast'!EE20*0.9</f>
        <v>28800</v>
      </c>
      <c r="DI21" s="240">
        <f>'C завтраками| Bed and breakfast'!EF20*0.9</f>
        <v>28800</v>
      </c>
      <c r="DJ21" s="240">
        <f>'C завтраками| Bed and breakfast'!EG20*0.9</f>
        <v>28800</v>
      </c>
      <c r="DK21" s="240">
        <f>'C завтраками| Bed and breakfast'!EH20*0.9</f>
        <v>28800</v>
      </c>
      <c r="DL21" s="240">
        <f>'C завтраками| Bed and breakfast'!EI20*0.9</f>
        <v>26100</v>
      </c>
      <c r="DM21" s="240">
        <f>'C завтраками| Bed and breakfast'!EJ20*0.9</f>
        <v>26100</v>
      </c>
      <c r="DN21" s="240">
        <f>'C завтраками| Bed and breakfast'!EK20*0.9</f>
        <v>26100</v>
      </c>
      <c r="DO21" s="240">
        <f>'C завтраками| Bed and breakfast'!EL20*0.9</f>
        <v>26100</v>
      </c>
      <c r="DP21" s="240">
        <f>'C завтраками| Bed and breakfast'!EM20*0.9</f>
        <v>26100</v>
      </c>
      <c r="DQ21" s="240">
        <f>'C завтраками| Bed and breakfast'!EN20*0.9</f>
        <v>26100</v>
      </c>
      <c r="DR21" s="240">
        <f>'C завтраками| Bed and breakfast'!EO20*0.9</f>
        <v>26100</v>
      </c>
      <c r="DS21" s="240">
        <f>'C завтраками| Bed and breakfast'!EP20*0.9</f>
        <v>24750</v>
      </c>
    </row>
    <row r="22" spans="1:123" s="72" customFormat="1" x14ac:dyDescent="0.2">
      <c r="A22" s="239" t="s">
        <v>123</v>
      </c>
      <c r="T22" s="350"/>
      <c r="U22" s="350"/>
      <c r="V22" s="350"/>
      <c r="W22" s="350"/>
      <c r="X22" s="350"/>
      <c r="Y22" s="350"/>
      <c r="Z22" s="350"/>
      <c r="AA22" s="350"/>
      <c r="AB22" s="350"/>
      <c r="AC22" s="350"/>
    </row>
    <row r="23" spans="1:123" s="72" customFormat="1" x14ac:dyDescent="0.2">
      <c r="A23" s="240" t="s">
        <v>115</v>
      </c>
      <c r="B23" s="240">
        <f>'C завтраками| Bed and breakfast'!Y22*0.9</f>
        <v>47340</v>
      </c>
      <c r="C23" s="240">
        <f>'C завтраками| Bed and breakfast'!Z22*0.9</f>
        <v>47340</v>
      </c>
      <c r="D23" s="240">
        <f>'C завтраками| Bed and breakfast'!AA22*0.9</f>
        <v>45990</v>
      </c>
      <c r="E23" s="240">
        <f>'C завтраками| Bed and breakfast'!AB22*0.9</f>
        <v>45990</v>
      </c>
      <c r="F23" s="240">
        <f>'C завтраками| Bed and breakfast'!AC22*0.9</f>
        <v>47340</v>
      </c>
      <c r="G23" s="240">
        <f>'C завтраками| Bed and breakfast'!AD22*0.9</f>
        <v>47340</v>
      </c>
      <c r="H23" s="240">
        <f>'C завтраками| Bed and breakfast'!AE22*0.9</f>
        <v>47340</v>
      </c>
      <c r="I23" s="240">
        <f>'C завтраками| Bed and breakfast'!AF22*0.9</f>
        <v>50940</v>
      </c>
      <c r="J23" s="240">
        <f>'C завтраками| Bed and breakfast'!AG22*0.9</f>
        <v>50940</v>
      </c>
      <c r="K23" s="240">
        <f>'C завтраками| Bed and breakfast'!AH22*0.9</f>
        <v>48690</v>
      </c>
      <c r="L23" s="240">
        <f>'C завтраками| Bed and breakfast'!AI22*0.9</f>
        <v>50490</v>
      </c>
      <c r="M23" s="240">
        <f>'C завтраками| Bed and breakfast'!AJ22*0.9</f>
        <v>50490</v>
      </c>
      <c r="N23" s="240">
        <f>'C завтраками| Bed and breakfast'!AK22*0.9</f>
        <v>56340</v>
      </c>
      <c r="O23" s="240">
        <f>'C завтраками| Bed and breakfast'!AL22*0.9</f>
        <v>61740</v>
      </c>
      <c r="P23" s="240">
        <f>'C завтраками| Bed and breakfast'!AM22*0.9</f>
        <v>61740</v>
      </c>
      <c r="Q23" s="240">
        <f>'C завтраками| Bed and breakfast'!AN22*0.9</f>
        <v>64440</v>
      </c>
      <c r="R23" s="240">
        <f>'C завтраками| Bed and breakfast'!AO22*0.9</f>
        <v>61740</v>
      </c>
      <c r="S23" s="240">
        <f>'C завтраками| Bed and breakfast'!AP22*0.9</f>
        <v>147150</v>
      </c>
      <c r="T23" s="353">
        <f>'C завтраками| Bed and breakfast'!AQ22*0.9</f>
        <v>183150</v>
      </c>
      <c r="U23" s="353">
        <f>'C завтраками| Bed and breakfast'!AR22*0.9</f>
        <v>205650</v>
      </c>
      <c r="V23" s="353">
        <f>'C завтраками| Bed and breakfast'!AS22*0.9</f>
        <v>205650</v>
      </c>
      <c r="W23" s="353">
        <f>'C завтраками| Bed and breakfast'!AT22*0.9</f>
        <v>192150</v>
      </c>
      <c r="X23" s="353">
        <f>'C завтраками| Bed and breakfast'!AU22*0.9</f>
        <v>192150</v>
      </c>
      <c r="Y23" s="353">
        <f>'C завтраками| Bed and breakfast'!AV22*0.9</f>
        <v>192150</v>
      </c>
      <c r="Z23" s="353">
        <f>'C завтраками| Bed and breakfast'!AW22*0.9</f>
        <v>192150</v>
      </c>
      <c r="AA23" s="353">
        <f>'C завтраками| Bed and breakfast'!AX22*0.9</f>
        <v>192150</v>
      </c>
      <c r="AB23" s="353">
        <f>'C завтраками| Bed and breakfast'!AY22*0.9</f>
        <v>169650</v>
      </c>
      <c r="AC23" s="353">
        <f>'C завтраками| Bed and breakfast'!AZ22*0.9</f>
        <v>160650</v>
      </c>
      <c r="AD23" s="240">
        <f>'C завтраками| Bed and breakfast'!BA22*0.9</f>
        <v>160650</v>
      </c>
      <c r="AE23" s="240">
        <f>'C завтраками| Bed and breakfast'!BB22*0.9</f>
        <v>100080</v>
      </c>
      <c r="AF23" s="240">
        <f>'C завтраками| Bed and breakfast'!BC22*0.9</f>
        <v>78480</v>
      </c>
      <c r="AG23" s="240">
        <f>'C завтраками| Bed and breakfast'!BD22*0.9</f>
        <v>78480</v>
      </c>
      <c r="AH23" s="240">
        <f>'C завтраками| Bed and breakfast'!BE22*0.9</f>
        <v>78480</v>
      </c>
      <c r="AI23" s="240">
        <f>'C завтраками| Bed and breakfast'!BF22*0.9</f>
        <v>78480</v>
      </c>
      <c r="AJ23" s="240">
        <f>'C завтраками| Bed and breakfast'!BG22*0.9</f>
        <v>78480</v>
      </c>
      <c r="AK23" s="240">
        <f>'C завтраками| Bed and breakfast'!BH22*0.9</f>
        <v>75780</v>
      </c>
      <c r="AL23" s="240">
        <f>'C завтраками| Bed and breakfast'!BI22*0.9</f>
        <v>75780</v>
      </c>
      <c r="AM23" s="240">
        <f>'C завтраками| Bed and breakfast'!BJ22*0.9</f>
        <v>75780</v>
      </c>
      <c r="AN23" s="240">
        <f>'C завтраками| Bed and breakfast'!BK22*0.9</f>
        <v>78480</v>
      </c>
      <c r="AO23" s="240">
        <f>'C завтраками| Bed and breakfast'!BL22*0.9</f>
        <v>78480</v>
      </c>
      <c r="AP23" s="240">
        <f>'C завтраками| Bed and breakfast'!BM22*0.9</f>
        <v>78480</v>
      </c>
      <c r="AQ23" s="240">
        <f>'C завтраками| Bed and breakfast'!BN22*0.9</f>
        <v>78480</v>
      </c>
      <c r="AR23" s="240">
        <f>'C завтраками| Bed and breakfast'!BO22*0.9</f>
        <v>78480</v>
      </c>
      <c r="AS23" s="240">
        <f>'C завтраками| Bed and breakfast'!BP22*0.9</f>
        <v>78480</v>
      </c>
      <c r="AT23" s="240">
        <f>'C завтраками| Bed and breakfast'!BQ22*0.9</f>
        <v>78480</v>
      </c>
      <c r="AU23" s="240">
        <f>'C завтраками| Bed and breakfast'!BR22*0.9</f>
        <v>78480</v>
      </c>
      <c r="AV23" s="240">
        <f>'C завтраками| Bed and breakfast'!BS22*0.9</f>
        <v>78480</v>
      </c>
      <c r="AW23" s="240">
        <f>'C завтраками| Bed and breakfast'!BT22*0.9</f>
        <v>83880</v>
      </c>
      <c r="AX23" s="240">
        <f>'C завтраками| Bed and breakfast'!BU22*0.9</f>
        <v>83880</v>
      </c>
      <c r="AY23" s="240">
        <f>'C завтраками| Bed and breakfast'!BV22*0.9</f>
        <v>83880</v>
      </c>
      <c r="AZ23" s="240">
        <f>'C завтраками| Bed and breakfast'!BW22*0.9</f>
        <v>83880</v>
      </c>
      <c r="BA23" s="240">
        <f>'C завтраками| Bed and breakfast'!BX22*0.9</f>
        <v>85680</v>
      </c>
      <c r="BB23" s="240">
        <f>'C завтраками| Bed and breakfast'!BY22*0.9</f>
        <v>85680</v>
      </c>
      <c r="BC23" s="240">
        <f>'C завтраками| Bed and breakfast'!BZ22*0.9</f>
        <v>85680</v>
      </c>
      <c r="BD23" s="240">
        <f>'C завтраками| Bed and breakfast'!CA22*0.9</f>
        <v>85680</v>
      </c>
      <c r="BE23" s="240">
        <f>'C завтраками| Bed and breakfast'!CB22*0.9</f>
        <v>85680</v>
      </c>
      <c r="BF23" s="240">
        <f>'C завтраками| Bed and breakfast'!CC22*0.9</f>
        <v>85680</v>
      </c>
      <c r="BG23" s="240">
        <f>'C завтраками| Bed and breakfast'!CD22*0.9</f>
        <v>85680</v>
      </c>
      <c r="BH23" s="240">
        <f>'C завтраками| Bed and breakfast'!CE22*0.9</f>
        <v>85680</v>
      </c>
      <c r="BI23" s="240">
        <f>'C завтраками| Bed and breakfast'!CF22*0.9</f>
        <v>85680</v>
      </c>
      <c r="BJ23" s="240">
        <f>'C завтраками| Bed and breakfast'!CG22*0.9</f>
        <v>85680</v>
      </c>
      <c r="BK23" s="240">
        <f>'C завтраками| Bed and breakfast'!CH22*0.9</f>
        <v>82080</v>
      </c>
      <c r="BL23" s="240">
        <f>'C завтраками| Bed and breakfast'!CI22*0.9</f>
        <v>82080</v>
      </c>
      <c r="BM23" s="240">
        <f>'C завтраками| Bed and breakfast'!CJ22*0.9</f>
        <v>82080</v>
      </c>
      <c r="BN23" s="240">
        <f>'C завтраками| Bed and breakfast'!CK22*0.9</f>
        <v>82080</v>
      </c>
      <c r="BO23" s="240">
        <f>'C завтраками| Bed and breakfast'!CL22*0.9</f>
        <v>82080</v>
      </c>
      <c r="BP23" s="240">
        <f>'C завтраками| Bed and breakfast'!CM22*0.9</f>
        <v>82080</v>
      </c>
      <c r="BQ23" s="240">
        <f>'C завтраками| Bed and breakfast'!CN22*0.9</f>
        <v>82080</v>
      </c>
      <c r="BR23" s="240">
        <f>'C завтраками| Bed and breakfast'!CO22*0.9</f>
        <v>82080</v>
      </c>
      <c r="BS23" s="240">
        <f>'C завтраками| Bed and breakfast'!CP22*0.9</f>
        <v>82080</v>
      </c>
      <c r="BT23" s="240">
        <f>'C завтраками| Bed and breakfast'!CQ22*0.9</f>
        <v>104580</v>
      </c>
      <c r="BU23" s="240">
        <f>'C завтраками| Bed and breakfast'!CR22*0.9</f>
        <v>110880</v>
      </c>
      <c r="BV23" s="240">
        <f>'C завтраками| Bed and breakfast'!CS22*0.9</f>
        <v>117180</v>
      </c>
      <c r="BW23" s="240">
        <f>'C завтраками| Bed and breakfast'!CT22*0.9</f>
        <v>104580</v>
      </c>
      <c r="BX23" s="240">
        <f>'C завтраками| Bed and breakfast'!CU22*0.9</f>
        <v>104580</v>
      </c>
      <c r="BY23" s="240">
        <f>'C завтраками| Bed and breakfast'!CV22*0.9</f>
        <v>94680</v>
      </c>
      <c r="BZ23" s="240">
        <f>'C завтраками| Bed and breakfast'!CW22*0.9</f>
        <v>94680</v>
      </c>
      <c r="CA23" s="240">
        <f>'C завтраками| Bed and breakfast'!CX22*0.9</f>
        <v>94680</v>
      </c>
      <c r="CB23" s="240">
        <f>'C завтраками| Bed and breakfast'!CY22*0.9</f>
        <v>87480</v>
      </c>
      <c r="CC23" s="240">
        <f>'C завтраками| Bed and breakfast'!CZ22*0.9</f>
        <v>86580</v>
      </c>
      <c r="CD23" s="240">
        <f>'C завтраками| Bed and breakfast'!DA22*0.9</f>
        <v>74430</v>
      </c>
      <c r="CE23" s="240">
        <f>'C завтраками| Bed and breakfast'!DB22*0.9</f>
        <v>74430</v>
      </c>
      <c r="CF23" s="240">
        <f>'C завтраками| Bed and breakfast'!DC22*0.9</f>
        <v>74430</v>
      </c>
      <c r="CG23" s="240">
        <f>'C завтраками| Bed and breakfast'!DD22*0.9</f>
        <v>74430</v>
      </c>
      <c r="CH23" s="240">
        <f>'C завтраками| Bed and breakfast'!DE22*0.9</f>
        <v>75780</v>
      </c>
      <c r="CI23" s="240">
        <f>'C завтраками| Bed and breakfast'!DF22*0.9</f>
        <v>75780</v>
      </c>
      <c r="CJ23" s="240">
        <f>'C завтраками| Bed and breakfast'!DG22*0.9</f>
        <v>75780</v>
      </c>
      <c r="CK23" s="240">
        <f>'C завтраками| Bed and breakfast'!DH22*0.9</f>
        <v>74430</v>
      </c>
      <c r="CL23" s="240">
        <f>'C завтраками| Bed and breakfast'!DI22*0.9</f>
        <v>74430</v>
      </c>
      <c r="CM23" s="240">
        <f>'C завтраками| Bed and breakfast'!DJ22*0.9</f>
        <v>74430</v>
      </c>
      <c r="CN23" s="240">
        <f>'C завтраками| Bed and breakfast'!DK22*0.9</f>
        <v>74430</v>
      </c>
      <c r="CO23" s="240">
        <f>'C завтраками| Bed and breakfast'!DL22*0.9</f>
        <v>74430</v>
      </c>
      <c r="CP23" s="240">
        <f>'C завтраками| Bed and breakfast'!DM22*0.9</f>
        <v>74430</v>
      </c>
      <c r="CQ23" s="240">
        <f>'C завтраками| Bed and breakfast'!DN22*0.9</f>
        <v>73080</v>
      </c>
      <c r="CR23" s="240">
        <f>'C завтраками| Bed and breakfast'!DO22*0.9</f>
        <v>73080</v>
      </c>
      <c r="CS23" s="240">
        <f>'C завтраками| Bed and breakfast'!DP22*0.9</f>
        <v>73080</v>
      </c>
      <c r="CT23" s="240">
        <f>'C завтраками| Bed and breakfast'!DQ22*0.9</f>
        <v>73080</v>
      </c>
      <c r="CU23" s="240">
        <f>'C завтраками| Bed and breakfast'!DR22*0.9</f>
        <v>73080</v>
      </c>
      <c r="CV23" s="240">
        <f>'C завтраками| Bed and breakfast'!DS22*0.9</f>
        <v>73080</v>
      </c>
      <c r="CW23" s="240">
        <f>'C завтраками| Bed and breakfast'!DT22*0.9</f>
        <v>73080</v>
      </c>
      <c r="CX23" s="240">
        <f>'C завтраками| Bed and breakfast'!DU22*0.9</f>
        <v>69480</v>
      </c>
      <c r="CY23" s="240">
        <f>'C завтраками| Bed and breakfast'!DV22*0.9</f>
        <v>69480</v>
      </c>
      <c r="CZ23" s="240">
        <f>'C завтраками| Bed and breakfast'!DW22*0.9</f>
        <v>69480</v>
      </c>
      <c r="DA23" s="240">
        <f>'C завтраками| Bed and breakfast'!DX22*0.9</f>
        <v>69480</v>
      </c>
      <c r="DB23" s="240">
        <f>'C завтраками| Bed and breakfast'!DY22*0.9</f>
        <v>69480</v>
      </c>
      <c r="DC23" s="240">
        <f>'C завтраками| Bed and breakfast'!DZ22*0.9</f>
        <v>70380</v>
      </c>
      <c r="DD23" s="240">
        <f>'C завтраками| Bed and breakfast'!EA22*0.9</f>
        <v>70380</v>
      </c>
      <c r="DE23" s="240">
        <f>'C завтраками| Bed and breakfast'!EB22*0.9</f>
        <v>68580</v>
      </c>
      <c r="DF23" s="240">
        <f>'C завтраками| Bed and breakfast'!EC22*0.9</f>
        <v>68580</v>
      </c>
      <c r="DG23" s="240">
        <f>'C завтраками| Bed and breakfast'!ED22*0.9</f>
        <v>68580</v>
      </c>
      <c r="DH23" s="240">
        <f>'C завтраками| Bed and breakfast'!EE22*0.9</f>
        <v>48600</v>
      </c>
      <c r="DI23" s="240">
        <f>'C завтраками| Bed and breakfast'!EF22*0.9</f>
        <v>48600</v>
      </c>
      <c r="DJ23" s="240">
        <f>'C завтраками| Bed and breakfast'!EG22*0.9</f>
        <v>48600</v>
      </c>
      <c r="DK23" s="240">
        <f>'C завтраками| Bed and breakfast'!EH22*0.9</f>
        <v>48600</v>
      </c>
      <c r="DL23" s="240">
        <f>'C завтраками| Bed and breakfast'!EI22*0.9</f>
        <v>45900</v>
      </c>
      <c r="DM23" s="240">
        <f>'C завтраками| Bed and breakfast'!EJ22*0.9</f>
        <v>45900</v>
      </c>
      <c r="DN23" s="240">
        <f>'C завтраками| Bed and breakfast'!EK22*0.9</f>
        <v>45900</v>
      </c>
      <c r="DO23" s="240">
        <f>'C завтраками| Bed and breakfast'!EL22*0.9</f>
        <v>45900</v>
      </c>
      <c r="DP23" s="240">
        <f>'C завтраками| Bed and breakfast'!EM22*0.9</f>
        <v>45900</v>
      </c>
      <c r="DQ23" s="240">
        <f>'C завтраками| Bed and breakfast'!EN22*0.9</f>
        <v>45900</v>
      </c>
      <c r="DR23" s="240">
        <f>'C завтраками| Bed and breakfast'!EO22*0.9</f>
        <v>45900</v>
      </c>
      <c r="DS23" s="240">
        <f>'C завтраками| Bed and breakfast'!EP22*0.9</f>
        <v>44550</v>
      </c>
    </row>
    <row r="24" spans="1:123"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349"/>
      <c r="U24" s="349"/>
      <c r="V24" s="349"/>
      <c r="W24" s="349"/>
      <c r="X24" s="349"/>
      <c r="Y24" s="349"/>
      <c r="Z24" s="349"/>
      <c r="AA24" s="349"/>
      <c r="AB24" s="349"/>
      <c r="AC24" s="349"/>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row>
    <row r="25" spans="1:123" s="72" customFormat="1" x14ac:dyDescent="0.2">
      <c r="A25" s="240" t="s">
        <v>115</v>
      </c>
      <c r="B25" s="240">
        <f>'C завтраками| Bed and breakfast'!Y24*0.9</f>
        <v>60840</v>
      </c>
      <c r="C25" s="240">
        <f>'C завтраками| Bed and breakfast'!Z24*0.9</f>
        <v>60840</v>
      </c>
      <c r="D25" s="240">
        <f>'C завтраками| Bed and breakfast'!AA24*0.9</f>
        <v>59490</v>
      </c>
      <c r="E25" s="240">
        <f>'C завтраками| Bed and breakfast'!AB24*0.9</f>
        <v>59490</v>
      </c>
      <c r="F25" s="240">
        <f>'C завтраками| Bed and breakfast'!AC24*0.9</f>
        <v>60840</v>
      </c>
      <c r="G25" s="240">
        <f>'C завтраками| Bed and breakfast'!AD24*0.9</f>
        <v>60840</v>
      </c>
      <c r="H25" s="240">
        <f>'C завтраками| Bed and breakfast'!AE24*0.9</f>
        <v>60840</v>
      </c>
      <c r="I25" s="240">
        <f>'C завтраками| Bed and breakfast'!AF24*0.9</f>
        <v>64440</v>
      </c>
      <c r="J25" s="240">
        <f>'C завтраками| Bed and breakfast'!AG24*0.9</f>
        <v>64440</v>
      </c>
      <c r="K25" s="240">
        <f>'C завтраками| Bed and breakfast'!AH24*0.9</f>
        <v>62190</v>
      </c>
      <c r="L25" s="240">
        <f>'C завтраками| Bed and breakfast'!AI24*0.9</f>
        <v>63990</v>
      </c>
      <c r="M25" s="240">
        <f>'C завтраками| Bed and breakfast'!AJ24*0.9</f>
        <v>63990</v>
      </c>
      <c r="N25" s="240">
        <f>'C завтраками| Bed and breakfast'!AK24*0.9</f>
        <v>69840</v>
      </c>
      <c r="O25" s="240">
        <f>'C завтраками| Bed and breakfast'!AL24*0.9</f>
        <v>75240</v>
      </c>
      <c r="P25" s="240">
        <f>'C завтраками| Bed and breakfast'!AM24*0.9</f>
        <v>75240</v>
      </c>
      <c r="Q25" s="240">
        <f>'C завтраками| Bed and breakfast'!AN24*0.9</f>
        <v>77940</v>
      </c>
      <c r="R25" s="240">
        <f>'C завтраками| Bed and breakfast'!AO24*0.9</f>
        <v>75240</v>
      </c>
      <c r="S25" s="240">
        <f>'C завтраками| Bed and breakfast'!AP24*0.9</f>
        <v>174150</v>
      </c>
      <c r="T25" s="353">
        <f>'C завтраками| Bed and breakfast'!AQ24*0.9</f>
        <v>210150</v>
      </c>
      <c r="U25" s="353">
        <f>'C завтраками| Bed and breakfast'!AR24*0.9</f>
        <v>232650</v>
      </c>
      <c r="V25" s="353">
        <f>'C завтраками| Bed and breakfast'!AS24*0.9</f>
        <v>232650</v>
      </c>
      <c r="W25" s="353">
        <f>'C завтраками| Bed and breakfast'!AT24*0.9</f>
        <v>219150</v>
      </c>
      <c r="X25" s="353">
        <f>'C завтраками| Bed and breakfast'!AU24*0.9</f>
        <v>219150</v>
      </c>
      <c r="Y25" s="353">
        <f>'C завтраками| Bed and breakfast'!AV24*0.9</f>
        <v>219150</v>
      </c>
      <c r="Z25" s="353">
        <f>'C завтраками| Bed and breakfast'!AW24*0.9</f>
        <v>219150</v>
      </c>
      <c r="AA25" s="353">
        <f>'C завтраками| Bed and breakfast'!AX24*0.9</f>
        <v>219150</v>
      </c>
      <c r="AB25" s="353">
        <f>'C завтраками| Bed and breakfast'!AY24*0.9</f>
        <v>196650</v>
      </c>
      <c r="AC25" s="353">
        <f>'C завтраками| Bed and breakfast'!AZ24*0.9</f>
        <v>187650</v>
      </c>
      <c r="AD25" s="240">
        <f>'C завтраками| Bed and breakfast'!BA24*0.9</f>
        <v>187650</v>
      </c>
      <c r="AE25" s="240">
        <f>'C завтраками| Bed and breakfast'!BB24*0.9</f>
        <v>126180</v>
      </c>
      <c r="AF25" s="240">
        <f>'C завтраками| Bed and breakfast'!BC24*0.9</f>
        <v>104580</v>
      </c>
      <c r="AG25" s="240">
        <f>'C завтраками| Bed and breakfast'!BD24*0.9</f>
        <v>104580</v>
      </c>
      <c r="AH25" s="240">
        <f>'C завтраками| Bed and breakfast'!BE24*0.9</f>
        <v>104580</v>
      </c>
      <c r="AI25" s="240">
        <f>'C завтраками| Bed and breakfast'!BF24*0.9</f>
        <v>104580</v>
      </c>
      <c r="AJ25" s="240">
        <f>'C завтраками| Bed and breakfast'!BG24*0.9</f>
        <v>104580</v>
      </c>
      <c r="AK25" s="240">
        <f>'C завтраками| Bed and breakfast'!BH24*0.9</f>
        <v>101880</v>
      </c>
      <c r="AL25" s="240">
        <f>'C завтраками| Bed and breakfast'!BI24*0.9</f>
        <v>101880</v>
      </c>
      <c r="AM25" s="240">
        <f>'C завтраками| Bed and breakfast'!BJ24*0.9</f>
        <v>101880</v>
      </c>
      <c r="AN25" s="240">
        <f>'C завтраками| Bed and breakfast'!BK24*0.9</f>
        <v>104580</v>
      </c>
      <c r="AO25" s="240">
        <f>'C завтраками| Bed and breakfast'!BL24*0.9</f>
        <v>104580</v>
      </c>
      <c r="AP25" s="240">
        <f>'C завтраками| Bed and breakfast'!BM24*0.9</f>
        <v>104580</v>
      </c>
      <c r="AQ25" s="240">
        <f>'C завтраками| Bed and breakfast'!BN24*0.9</f>
        <v>104580</v>
      </c>
      <c r="AR25" s="240">
        <f>'C завтраками| Bed and breakfast'!BO24*0.9</f>
        <v>104580</v>
      </c>
      <c r="AS25" s="240">
        <f>'C завтраками| Bed and breakfast'!BP24*0.9</f>
        <v>104580</v>
      </c>
      <c r="AT25" s="240">
        <f>'C завтраками| Bed and breakfast'!BQ24*0.9</f>
        <v>104580</v>
      </c>
      <c r="AU25" s="240">
        <f>'C завтраками| Bed and breakfast'!BR24*0.9</f>
        <v>104580</v>
      </c>
      <c r="AV25" s="240">
        <f>'C завтраками| Bed and breakfast'!BS24*0.9</f>
        <v>104580</v>
      </c>
      <c r="AW25" s="240">
        <f>'C завтраками| Bed and breakfast'!BT24*0.9</f>
        <v>109980</v>
      </c>
      <c r="AX25" s="240">
        <f>'C завтраками| Bed and breakfast'!BU24*0.9</f>
        <v>109980</v>
      </c>
      <c r="AY25" s="240">
        <f>'C завтраками| Bed and breakfast'!BV24*0.9</f>
        <v>109980</v>
      </c>
      <c r="AZ25" s="240">
        <f>'C завтраками| Bed and breakfast'!BW24*0.9</f>
        <v>109980</v>
      </c>
      <c r="BA25" s="240">
        <f>'C завтраками| Bed and breakfast'!BX24*0.9</f>
        <v>111780</v>
      </c>
      <c r="BB25" s="240">
        <f>'C завтраками| Bed and breakfast'!BY24*0.9</f>
        <v>111780</v>
      </c>
      <c r="BC25" s="240">
        <f>'C завтраками| Bed and breakfast'!BZ24*0.9</f>
        <v>111780</v>
      </c>
      <c r="BD25" s="240">
        <f>'C завтраками| Bed and breakfast'!CA24*0.9</f>
        <v>111780</v>
      </c>
      <c r="BE25" s="240">
        <f>'C завтраками| Bed and breakfast'!CB24*0.9</f>
        <v>111780</v>
      </c>
      <c r="BF25" s="240">
        <f>'C завтраками| Bed and breakfast'!CC24*0.9</f>
        <v>111780</v>
      </c>
      <c r="BG25" s="240">
        <f>'C завтраками| Bed and breakfast'!CD24*0.9</f>
        <v>111780</v>
      </c>
      <c r="BH25" s="240">
        <f>'C завтраками| Bed and breakfast'!CE24*0.9</f>
        <v>111780</v>
      </c>
      <c r="BI25" s="240">
        <f>'C завтраками| Bed and breakfast'!CF24*0.9</f>
        <v>111780</v>
      </c>
      <c r="BJ25" s="240">
        <f>'C завтраками| Bed and breakfast'!CG24*0.9</f>
        <v>111780</v>
      </c>
      <c r="BK25" s="240">
        <f>'C завтраками| Bed and breakfast'!CH24*0.9</f>
        <v>108180</v>
      </c>
      <c r="BL25" s="240">
        <f>'C завтраками| Bed and breakfast'!CI24*0.9</f>
        <v>108180</v>
      </c>
      <c r="BM25" s="240">
        <f>'C завтраками| Bed and breakfast'!CJ24*0.9</f>
        <v>108180</v>
      </c>
      <c r="BN25" s="240">
        <f>'C завтраками| Bed and breakfast'!CK24*0.9</f>
        <v>108180</v>
      </c>
      <c r="BO25" s="240">
        <f>'C завтраками| Bed and breakfast'!CL24*0.9</f>
        <v>108180</v>
      </c>
      <c r="BP25" s="240">
        <f>'C завтраками| Bed and breakfast'!CM24*0.9</f>
        <v>108180</v>
      </c>
      <c r="BQ25" s="240">
        <f>'C завтраками| Bed and breakfast'!CN24*0.9</f>
        <v>108180</v>
      </c>
      <c r="BR25" s="240">
        <f>'C завтраками| Bed and breakfast'!CO24*0.9</f>
        <v>108180</v>
      </c>
      <c r="BS25" s="240">
        <f>'C завтраками| Bed and breakfast'!CP24*0.9</f>
        <v>108180</v>
      </c>
      <c r="BT25" s="240">
        <f>'C завтраками| Bed and breakfast'!CQ24*0.9</f>
        <v>130680</v>
      </c>
      <c r="BU25" s="240">
        <f>'C завтраками| Bed and breakfast'!CR24*0.9</f>
        <v>136980</v>
      </c>
      <c r="BV25" s="240">
        <f>'C завтраками| Bed and breakfast'!CS24*0.9</f>
        <v>143280</v>
      </c>
      <c r="BW25" s="240">
        <f>'C завтраками| Bed and breakfast'!CT24*0.9</f>
        <v>130680</v>
      </c>
      <c r="BX25" s="240">
        <f>'C завтраками| Bed and breakfast'!CU24*0.9</f>
        <v>130680</v>
      </c>
      <c r="BY25" s="240">
        <f>'C завтраками| Bed and breakfast'!CV24*0.9</f>
        <v>120780</v>
      </c>
      <c r="BZ25" s="240">
        <f>'C завтраками| Bed and breakfast'!CW24*0.9</f>
        <v>120780</v>
      </c>
      <c r="CA25" s="240">
        <f>'C завтраками| Bed and breakfast'!CX24*0.9</f>
        <v>120780</v>
      </c>
      <c r="CB25" s="240">
        <f>'C завтраками| Bed and breakfast'!CY24*0.9</f>
        <v>113580</v>
      </c>
      <c r="CC25" s="240">
        <f>'C завтраками| Bed and breakfast'!CZ24*0.9</f>
        <v>112680</v>
      </c>
      <c r="CD25" s="240">
        <f>'C завтраками| Bed and breakfast'!DA24*0.9</f>
        <v>100530</v>
      </c>
      <c r="CE25" s="240">
        <f>'C завтраками| Bed and breakfast'!DB24*0.9</f>
        <v>100530</v>
      </c>
      <c r="CF25" s="240">
        <f>'C завтраками| Bed and breakfast'!DC24*0.9</f>
        <v>100530</v>
      </c>
      <c r="CG25" s="240">
        <f>'C завтраками| Bed and breakfast'!DD24*0.9</f>
        <v>100530</v>
      </c>
      <c r="CH25" s="240">
        <f>'C завтраками| Bed and breakfast'!DE24*0.9</f>
        <v>101880</v>
      </c>
      <c r="CI25" s="240">
        <f>'C завтраками| Bed and breakfast'!DF24*0.9</f>
        <v>101880</v>
      </c>
      <c r="CJ25" s="240">
        <f>'C завтраками| Bed and breakfast'!DG24*0.9</f>
        <v>101880</v>
      </c>
      <c r="CK25" s="240">
        <f>'C завтраками| Bed and breakfast'!DH24*0.9</f>
        <v>100530</v>
      </c>
      <c r="CL25" s="240">
        <f>'C завтраками| Bed and breakfast'!DI24*0.9</f>
        <v>100530</v>
      </c>
      <c r="CM25" s="240">
        <f>'C завтраками| Bed and breakfast'!DJ24*0.9</f>
        <v>100530</v>
      </c>
      <c r="CN25" s="240">
        <f>'C завтраками| Bed and breakfast'!DK24*0.9</f>
        <v>100530</v>
      </c>
      <c r="CO25" s="240">
        <f>'C завтраками| Bed and breakfast'!DL24*0.9</f>
        <v>100530</v>
      </c>
      <c r="CP25" s="240">
        <f>'C завтраками| Bed and breakfast'!DM24*0.9</f>
        <v>100530</v>
      </c>
      <c r="CQ25" s="240">
        <f>'C завтраками| Bed and breakfast'!DN24*0.9</f>
        <v>99180</v>
      </c>
      <c r="CR25" s="240">
        <f>'C завтраками| Bed and breakfast'!DO24*0.9</f>
        <v>99180</v>
      </c>
      <c r="CS25" s="240">
        <f>'C завтраками| Bed and breakfast'!DP24*0.9</f>
        <v>99180</v>
      </c>
      <c r="CT25" s="240">
        <f>'C завтраками| Bed and breakfast'!DQ24*0.9</f>
        <v>99180</v>
      </c>
      <c r="CU25" s="240">
        <f>'C завтраками| Bed and breakfast'!DR24*0.9</f>
        <v>99180</v>
      </c>
      <c r="CV25" s="240">
        <f>'C завтраками| Bed and breakfast'!DS24*0.9</f>
        <v>99180</v>
      </c>
      <c r="CW25" s="240">
        <f>'C завтраками| Bed and breakfast'!DT24*0.9</f>
        <v>99180</v>
      </c>
      <c r="CX25" s="240">
        <f>'C завтраками| Bed and breakfast'!DU24*0.9</f>
        <v>95580</v>
      </c>
      <c r="CY25" s="240">
        <f>'C завтраками| Bed and breakfast'!DV24*0.9</f>
        <v>95580</v>
      </c>
      <c r="CZ25" s="240">
        <f>'C завтраками| Bed and breakfast'!DW24*0.9</f>
        <v>95580</v>
      </c>
      <c r="DA25" s="240">
        <f>'C завтраками| Bed and breakfast'!DX24*0.9</f>
        <v>95580</v>
      </c>
      <c r="DB25" s="240">
        <f>'C завтраками| Bed and breakfast'!DY24*0.9</f>
        <v>95580</v>
      </c>
      <c r="DC25" s="240">
        <f>'C завтраками| Bed and breakfast'!DZ24*0.9</f>
        <v>96480</v>
      </c>
      <c r="DD25" s="240">
        <f>'C завтраками| Bed and breakfast'!EA24*0.9</f>
        <v>96480</v>
      </c>
      <c r="DE25" s="240">
        <f>'C завтраками| Bed and breakfast'!EB24*0.9</f>
        <v>94680</v>
      </c>
      <c r="DF25" s="240">
        <f>'C завтраками| Bed and breakfast'!EC24*0.9</f>
        <v>94680</v>
      </c>
      <c r="DG25" s="240">
        <f>'C завтраками| Bed and breakfast'!ED24*0.9</f>
        <v>94680</v>
      </c>
      <c r="DH25" s="240">
        <f>'C завтраками| Bed and breakfast'!EE24*0.9</f>
        <v>62100</v>
      </c>
      <c r="DI25" s="240">
        <f>'C завтраками| Bed and breakfast'!EF24*0.9</f>
        <v>62100</v>
      </c>
      <c r="DJ25" s="240">
        <f>'C завтраками| Bed and breakfast'!EG24*0.9</f>
        <v>62100</v>
      </c>
      <c r="DK25" s="240">
        <f>'C завтраками| Bed and breakfast'!EH24*0.9</f>
        <v>62100</v>
      </c>
      <c r="DL25" s="240">
        <f>'C завтраками| Bed and breakfast'!EI24*0.9</f>
        <v>59400</v>
      </c>
      <c r="DM25" s="240">
        <f>'C завтраками| Bed and breakfast'!EJ24*0.9</f>
        <v>59400</v>
      </c>
      <c r="DN25" s="240">
        <f>'C завтраками| Bed and breakfast'!EK24*0.9</f>
        <v>59400</v>
      </c>
      <c r="DO25" s="240">
        <f>'C завтраками| Bed and breakfast'!EL24*0.9</f>
        <v>59400</v>
      </c>
      <c r="DP25" s="240">
        <f>'C завтраками| Bed and breakfast'!EM24*0.9</f>
        <v>59400</v>
      </c>
      <c r="DQ25" s="240">
        <f>'C завтраками| Bed and breakfast'!EN24*0.9</f>
        <v>59400</v>
      </c>
      <c r="DR25" s="240">
        <f>'C завтраками| Bed and breakfast'!EO24*0.9</f>
        <v>59400</v>
      </c>
      <c r="DS25" s="240">
        <f>'C завтраками| Bed and breakfast'!EP24*0.9</f>
        <v>58050</v>
      </c>
    </row>
    <row r="26" spans="1:123"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349"/>
      <c r="U26" s="349"/>
      <c r="V26" s="349"/>
      <c r="W26" s="349"/>
      <c r="X26" s="349"/>
      <c r="Y26" s="349"/>
      <c r="Z26" s="349"/>
      <c r="AA26" s="349"/>
      <c r="AB26" s="349"/>
      <c r="AC26" s="349"/>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row>
    <row r="27" spans="1:123" s="72" customFormat="1" x14ac:dyDescent="0.2">
      <c r="A27" s="240" t="s">
        <v>115</v>
      </c>
      <c r="B27" s="240">
        <f>'C завтраками| Bed and breakfast'!Y26*0.9</f>
        <v>87840</v>
      </c>
      <c r="C27" s="240">
        <f>'C завтраками| Bed and breakfast'!Z26*0.9</f>
        <v>87840</v>
      </c>
      <c r="D27" s="240">
        <f>'C завтраками| Bed and breakfast'!AA26*0.9</f>
        <v>86490</v>
      </c>
      <c r="E27" s="240">
        <f>'C завтраками| Bed and breakfast'!AB26*0.9</f>
        <v>86490</v>
      </c>
      <c r="F27" s="240">
        <f>'C завтраками| Bed and breakfast'!AC26*0.9</f>
        <v>87840</v>
      </c>
      <c r="G27" s="240">
        <f>'C завтраками| Bed and breakfast'!AD26*0.9</f>
        <v>87840</v>
      </c>
      <c r="H27" s="240">
        <f>'C завтраками| Bed and breakfast'!AE26*0.9</f>
        <v>87840</v>
      </c>
      <c r="I27" s="240">
        <f>'C завтраками| Bed and breakfast'!AF26*0.9</f>
        <v>91440</v>
      </c>
      <c r="J27" s="240">
        <f>'C завтраками| Bed and breakfast'!AG26*0.9</f>
        <v>91440</v>
      </c>
      <c r="K27" s="240">
        <f>'C завтраками| Bed and breakfast'!AH26*0.9</f>
        <v>89190</v>
      </c>
      <c r="L27" s="240">
        <f>'C завтраками| Bed and breakfast'!AI26*0.9</f>
        <v>90990</v>
      </c>
      <c r="M27" s="240">
        <f>'C завтраками| Bed and breakfast'!AJ26*0.9</f>
        <v>90990</v>
      </c>
      <c r="N27" s="240">
        <f>'C завтраками| Bed and breakfast'!AK26*0.9</f>
        <v>96840</v>
      </c>
      <c r="O27" s="240">
        <f>'C завтраками| Bed and breakfast'!AL26*0.9</f>
        <v>102240</v>
      </c>
      <c r="P27" s="240">
        <f>'C завтраками| Bed and breakfast'!AM26*0.9</f>
        <v>102240</v>
      </c>
      <c r="Q27" s="240">
        <f>'C завтраками| Bed and breakfast'!AN26*0.9</f>
        <v>104940</v>
      </c>
      <c r="R27" s="240">
        <f>'C завтраками| Bed and breakfast'!AO26*0.9</f>
        <v>102240</v>
      </c>
      <c r="S27" s="240">
        <f>'C завтраками| Bed and breakfast'!AP26*0.9</f>
        <v>210150</v>
      </c>
      <c r="T27" s="353">
        <f>'C завтраками| Bed and breakfast'!AQ26*0.9</f>
        <v>246150</v>
      </c>
      <c r="U27" s="353">
        <f>'C завтраками| Bed and breakfast'!AR26*0.9</f>
        <v>268650</v>
      </c>
      <c r="V27" s="353">
        <f>'C завтраками| Bed and breakfast'!AS26*0.9</f>
        <v>268650</v>
      </c>
      <c r="W27" s="353">
        <f>'C завтраками| Bed and breakfast'!AT26*0.9</f>
        <v>255150</v>
      </c>
      <c r="X27" s="353">
        <f>'C завтраками| Bed and breakfast'!AU26*0.9</f>
        <v>255150</v>
      </c>
      <c r="Y27" s="353">
        <f>'C завтраками| Bed and breakfast'!AV26*0.9</f>
        <v>255150</v>
      </c>
      <c r="Z27" s="353">
        <f>'C завтраками| Bed and breakfast'!AW26*0.9</f>
        <v>255150</v>
      </c>
      <c r="AA27" s="353">
        <f>'C завтраками| Bed and breakfast'!AX26*0.9</f>
        <v>255150</v>
      </c>
      <c r="AB27" s="353">
        <f>'C завтраками| Bed and breakfast'!AY26*0.9</f>
        <v>232650</v>
      </c>
      <c r="AC27" s="353">
        <f>'C завтраками| Bed and breakfast'!AZ26*0.9</f>
        <v>223650</v>
      </c>
      <c r="AD27" s="240">
        <f>'C завтраками| Bed and breakfast'!BA26*0.9</f>
        <v>223650</v>
      </c>
      <c r="AE27" s="240">
        <f>'C завтраками| Bed and breakfast'!BB26*0.9</f>
        <v>148680</v>
      </c>
      <c r="AF27" s="240">
        <f>'C завтраками| Bed and breakfast'!BC26*0.9</f>
        <v>127080</v>
      </c>
      <c r="AG27" s="240">
        <f>'C завтраками| Bed and breakfast'!BD26*0.9</f>
        <v>127080</v>
      </c>
      <c r="AH27" s="240">
        <f>'C завтраками| Bed and breakfast'!BE26*0.9</f>
        <v>127080</v>
      </c>
      <c r="AI27" s="240">
        <f>'C завтраками| Bed and breakfast'!BF26*0.9</f>
        <v>127080</v>
      </c>
      <c r="AJ27" s="240">
        <f>'C завтраками| Bed and breakfast'!BG26*0.9</f>
        <v>127080</v>
      </c>
      <c r="AK27" s="240">
        <f>'C завтраками| Bed and breakfast'!BH26*0.9</f>
        <v>124380</v>
      </c>
      <c r="AL27" s="240">
        <f>'C завтраками| Bed and breakfast'!BI26*0.9</f>
        <v>124380</v>
      </c>
      <c r="AM27" s="240">
        <f>'C завтраками| Bed and breakfast'!BJ26*0.9</f>
        <v>124380</v>
      </c>
      <c r="AN27" s="240">
        <f>'C завтраками| Bed and breakfast'!BK26*0.9</f>
        <v>127080</v>
      </c>
      <c r="AO27" s="240">
        <f>'C завтраками| Bed and breakfast'!BL26*0.9</f>
        <v>127080</v>
      </c>
      <c r="AP27" s="240">
        <f>'C завтраками| Bed and breakfast'!BM26*0.9</f>
        <v>127080</v>
      </c>
      <c r="AQ27" s="240">
        <f>'C завтраками| Bed and breakfast'!BN26*0.9</f>
        <v>127080</v>
      </c>
      <c r="AR27" s="240">
        <f>'C завтраками| Bed and breakfast'!BO26*0.9</f>
        <v>127080</v>
      </c>
      <c r="AS27" s="240">
        <f>'C завтраками| Bed and breakfast'!BP26*0.9</f>
        <v>127080</v>
      </c>
      <c r="AT27" s="240">
        <f>'C завтраками| Bed and breakfast'!BQ26*0.9</f>
        <v>127080</v>
      </c>
      <c r="AU27" s="240">
        <f>'C завтраками| Bed and breakfast'!BR26*0.9</f>
        <v>127080</v>
      </c>
      <c r="AV27" s="240">
        <f>'C завтраками| Bed and breakfast'!BS26*0.9</f>
        <v>127080</v>
      </c>
      <c r="AW27" s="240">
        <f>'C завтраками| Bed and breakfast'!BT26*0.9</f>
        <v>132480</v>
      </c>
      <c r="AX27" s="240">
        <f>'C завтраками| Bed and breakfast'!BU26*0.9</f>
        <v>132480</v>
      </c>
      <c r="AY27" s="240">
        <f>'C завтраками| Bed and breakfast'!BV26*0.9</f>
        <v>132480</v>
      </c>
      <c r="AZ27" s="240">
        <f>'C завтраками| Bed and breakfast'!BW26*0.9</f>
        <v>132480</v>
      </c>
      <c r="BA27" s="240">
        <f>'C завтраками| Bed and breakfast'!BX26*0.9</f>
        <v>156780</v>
      </c>
      <c r="BB27" s="240">
        <f>'C завтраками| Bed and breakfast'!BY26*0.9</f>
        <v>156780</v>
      </c>
      <c r="BC27" s="240">
        <f>'C завтраками| Bed and breakfast'!BZ26*0.9</f>
        <v>156780</v>
      </c>
      <c r="BD27" s="240">
        <f>'C завтраками| Bed and breakfast'!CA26*0.9</f>
        <v>156780</v>
      </c>
      <c r="BE27" s="240">
        <f>'C завтраками| Bed and breakfast'!CB26*0.9</f>
        <v>156780</v>
      </c>
      <c r="BF27" s="240">
        <f>'C завтраками| Bed and breakfast'!CC26*0.9</f>
        <v>156780</v>
      </c>
      <c r="BG27" s="240">
        <f>'C завтраками| Bed and breakfast'!CD26*0.9</f>
        <v>156780</v>
      </c>
      <c r="BH27" s="240">
        <f>'C завтраками| Bed and breakfast'!CE26*0.9</f>
        <v>156780</v>
      </c>
      <c r="BI27" s="240">
        <f>'C завтраками| Bed and breakfast'!CF26*0.9</f>
        <v>156780</v>
      </c>
      <c r="BJ27" s="240">
        <f>'C завтраками| Bed and breakfast'!CG26*0.9</f>
        <v>156780</v>
      </c>
      <c r="BK27" s="240">
        <f>'C завтраками| Bed and breakfast'!CH26*0.9</f>
        <v>153180</v>
      </c>
      <c r="BL27" s="240">
        <f>'C завтраками| Bed and breakfast'!CI26*0.9</f>
        <v>153180</v>
      </c>
      <c r="BM27" s="240">
        <f>'C завтраками| Bed and breakfast'!CJ26*0.9</f>
        <v>153180</v>
      </c>
      <c r="BN27" s="240">
        <f>'C завтраками| Bed and breakfast'!CK26*0.9</f>
        <v>153180</v>
      </c>
      <c r="BO27" s="240">
        <f>'C завтраками| Bed and breakfast'!CL26*0.9</f>
        <v>153180</v>
      </c>
      <c r="BP27" s="240">
        <f>'C завтраками| Bed and breakfast'!CM26*0.9</f>
        <v>153180</v>
      </c>
      <c r="BQ27" s="240">
        <f>'C завтраками| Bed and breakfast'!CN26*0.9</f>
        <v>153180</v>
      </c>
      <c r="BR27" s="240">
        <f>'C завтраками| Bed and breakfast'!CO26*0.9</f>
        <v>153180</v>
      </c>
      <c r="BS27" s="240">
        <f>'C завтраками| Bed and breakfast'!CP26*0.9</f>
        <v>153180</v>
      </c>
      <c r="BT27" s="240">
        <f>'C завтраками| Bed and breakfast'!CQ26*0.9</f>
        <v>175680</v>
      </c>
      <c r="BU27" s="240">
        <f>'C завтраками| Bed and breakfast'!CR26*0.9</f>
        <v>181980</v>
      </c>
      <c r="BV27" s="240">
        <f>'C завтраками| Bed and breakfast'!CS26*0.9</f>
        <v>188280</v>
      </c>
      <c r="BW27" s="240">
        <f>'C завтраками| Bed and breakfast'!CT26*0.9</f>
        <v>175680</v>
      </c>
      <c r="BX27" s="240">
        <f>'C завтраками| Bed and breakfast'!CU26*0.9</f>
        <v>175680</v>
      </c>
      <c r="BY27" s="240">
        <f>'C завтраками| Bed and breakfast'!CV26*0.9</f>
        <v>165780</v>
      </c>
      <c r="BZ27" s="240">
        <f>'C завтраками| Bed and breakfast'!CW26*0.9</f>
        <v>165780</v>
      </c>
      <c r="CA27" s="240">
        <f>'C завтраками| Bed and breakfast'!CX26*0.9</f>
        <v>165780</v>
      </c>
      <c r="CB27" s="240">
        <f>'C завтраками| Bed and breakfast'!CY26*0.9</f>
        <v>158580</v>
      </c>
      <c r="CC27" s="240">
        <f>'C завтраками| Bed and breakfast'!CZ26*0.9</f>
        <v>135180</v>
      </c>
      <c r="CD27" s="240">
        <f>'C завтраками| Bed and breakfast'!DA26*0.9</f>
        <v>123030</v>
      </c>
      <c r="CE27" s="240">
        <f>'C завтраками| Bed and breakfast'!DB26*0.9</f>
        <v>123030</v>
      </c>
      <c r="CF27" s="240">
        <f>'C завтраками| Bed and breakfast'!DC26*0.9</f>
        <v>123030</v>
      </c>
      <c r="CG27" s="240">
        <f>'C завтраками| Bed and breakfast'!DD26*0.9</f>
        <v>123030</v>
      </c>
      <c r="CH27" s="240">
        <f>'C завтраками| Bed and breakfast'!DE26*0.9</f>
        <v>124380</v>
      </c>
      <c r="CI27" s="240">
        <f>'C завтраками| Bed and breakfast'!DF26*0.9</f>
        <v>124380</v>
      </c>
      <c r="CJ27" s="240">
        <f>'C завтраками| Bed and breakfast'!DG26*0.9</f>
        <v>124380</v>
      </c>
      <c r="CK27" s="240">
        <f>'C завтраками| Bed and breakfast'!DH26*0.9</f>
        <v>123030</v>
      </c>
      <c r="CL27" s="240">
        <f>'C завтраками| Bed and breakfast'!DI26*0.9</f>
        <v>123030</v>
      </c>
      <c r="CM27" s="240">
        <f>'C завтраками| Bed and breakfast'!DJ26*0.9</f>
        <v>123030</v>
      </c>
      <c r="CN27" s="240">
        <f>'C завтраками| Bed and breakfast'!DK26*0.9</f>
        <v>123030</v>
      </c>
      <c r="CO27" s="240">
        <f>'C завтраками| Bed and breakfast'!DL26*0.9</f>
        <v>123030</v>
      </c>
      <c r="CP27" s="240">
        <f>'C завтраками| Bed and breakfast'!DM26*0.9</f>
        <v>123030</v>
      </c>
      <c r="CQ27" s="240">
        <f>'C завтраками| Bed and breakfast'!DN26*0.9</f>
        <v>121680</v>
      </c>
      <c r="CR27" s="240">
        <f>'C завтраками| Bed and breakfast'!DO26*0.9</f>
        <v>121680</v>
      </c>
      <c r="CS27" s="240">
        <f>'C завтраками| Bed and breakfast'!DP26*0.9</f>
        <v>121680</v>
      </c>
      <c r="CT27" s="240">
        <f>'C завтраками| Bed and breakfast'!DQ26*0.9</f>
        <v>121680</v>
      </c>
      <c r="CU27" s="240">
        <f>'C завтраками| Bed and breakfast'!DR26*0.9</f>
        <v>121680</v>
      </c>
      <c r="CV27" s="240">
        <f>'C завтраками| Bed and breakfast'!DS26*0.9</f>
        <v>121680</v>
      </c>
      <c r="CW27" s="240">
        <f>'C завтраками| Bed and breakfast'!DT26*0.9</f>
        <v>121680</v>
      </c>
      <c r="CX27" s="240">
        <f>'C завтраками| Bed and breakfast'!DU26*0.9</f>
        <v>118080</v>
      </c>
      <c r="CY27" s="240">
        <f>'C завтраками| Bed and breakfast'!DV26*0.9</f>
        <v>118080</v>
      </c>
      <c r="CZ27" s="240">
        <f>'C завтраками| Bed and breakfast'!DW26*0.9</f>
        <v>118080</v>
      </c>
      <c r="DA27" s="240">
        <f>'C завтраками| Bed and breakfast'!DX26*0.9</f>
        <v>118080</v>
      </c>
      <c r="DB27" s="240">
        <f>'C завтраками| Bed and breakfast'!DY26*0.9</f>
        <v>118080</v>
      </c>
      <c r="DC27" s="240">
        <f>'C завтраками| Bed and breakfast'!DZ26*0.9</f>
        <v>118980</v>
      </c>
      <c r="DD27" s="240">
        <f>'C завтраками| Bed and breakfast'!EA26*0.9</f>
        <v>118980</v>
      </c>
      <c r="DE27" s="240">
        <f>'C завтраками| Bed and breakfast'!EB26*0.9</f>
        <v>117180</v>
      </c>
      <c r="DF27" s="240">
        <f>'C завтраками| Bed and breakfast'!EC26*0.9</f>
        <v>117180</v>
      </c>
      <c r="DG27" s="240">
        <f>'C завтраками| Bed and breakfast'!ED26*0.9</f>
        <v>117180</v>
      </c>
      <c r="DH27" s="240">
        <f>'C завтраками| Bed and breakfast'!EE26*0.9</f>
        <v>89100</v>
      </c>
      <c r="DI27" s="240">
        <f>'C завтраками| Bed and breakfast'!EF26*0.9</f>
        <v>89100</v>
      </c>
      <c r="DJ27" s="240">
        <f>'C завтраками| Bed and breakfast'!EG26*0.9</f>
        <v>89100</v>
      </c>
      <c r="DK27" s="240">
        <f>'C завтраками| Bed and breakfast'!EH26*0.9</f>
        <v>89100</v>
      </c>
      <c r="DL27" s="240">
        <f>'C завтраками| Bed and breakfast'!EI26*0.9</f>
        <v>86400</v>
      </c>
      <c r="DM27" s="240">
        <f>'C завтраками| Bed and breakfast'!EJ26*0.9</f>
        <v>86400</v>
      </c>
      <c r="DN27" s="240">
        <f>'C завтраками| Bed and breakfast'!EK26*0.9</f>
        <v>86400</v>
      </c>
      <c r="DO27" s="240">
        <f>'C завтраками| Bed and breakfast'!EL26*0.9</f>
        <v>86400</v>
      </c>
      <c r="DP27" s="240">
        <f>'C завтраками| Bed and breakfast'!EM26*0.9</f>
        <v>86400</v>
      </c>
      <c r="DQ27" s="240">
        <f>'C завтраками| Bed and breakfast'!EN26*0.9</f>
        <v>86400</v>
      </c>
      <c r="DR27" s="240">
        <f>'C завтраками| Bed and breakfast'!EO26*0.9</f>
        <v>86400</v>
      </c>
      <c r="DS27" s="240">
        <f>'C завтраками| Bed and breakfast'!EP26*0.9</f>
        <v>85050</v>
      </c>
    </row>
    <row r="28" spans="1:123"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349"/>
      <c r="U28" s="349"/>
      <c r="V28" s="349"/>
      <c r="W28" s="349"/>
      <c r="X28" s="349"/>
      <c r="Y28" s="349"/>
      <c r="Z28" s="349"/>
      <c r="AA28" s="349"/>
      <c r="AB28" s="349"/>
      <c r="AC28" s="349"/>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row>
    <row r="29" spans="1:123" s="72" customFormat="1" x14ac:dyDescent="0.2">
      <c r="A29" s="240" t="s">
        <v>115</v>
      </c>
      <c r="B29" s="240">
        <f>'C завтраками| Bed and breakfast'!Y28*0.9</f>
        <v>105840</v>
      </c>
      <c r="C29" s="240">
        <f>'C завтраками| Bed and breakfast'!Z28*0.9</f>
        <v>105840</v>
      </c>
      <c r="D29" s="240">
        <f>'C завтраками| Bed and breakfast'!AA28*0.9</f>
        <v>104490</v>
      </c>
      <c r="E29" s="240">
        <f>'C завтраками| Bed and breakfast'!AB28*0.9</f>
        <v>104490</v>
      </c>
      <c r="F29" s="240">
        <f>'C завтраками| Bed and breakfast'!AC28*0.9</f>
        <v>105840</v>
      </c>
      <c r="G29" s="240">
        <f>'C завтраками| Bed and breakfast'!AD28*0.9</f>
        <v>105840</v>
      </c>
      <c r="H29" s="240">
        <f>'C завтраками| Bed and breakfast'!AE28*0.9</f>
        <v>105840</v>
      </c>
      <c r="I29" s="240">
        <f>'C завтраками| Bed and breakfast'!AF28*0.9</f>
        <v>109440</v>
      </c>
      <c r="J29" s="240">
        <f>'C завтраками| Bed and breakfast'!AG28*0.9</f>
        <v>109440</v>
      </c>
      <c r="K29" s="240">
        <f>'C завтраками| Bed and breakfast'!AH28*0.9</f>
        <v>107190</v>
      </c>
      <c r="L29" s="240">
        <f>'C завтраками| Bed and breakfast'!AI28*0.9</f>
        <v>108990</v>
      </c>
      <c r="M29" s="240">
        <f>'C завтраками| Bed and breakfast'!AJ28*0.9</f>
        <v>108990</v>
      </c>
      <c r="N29" s="240">
        <f>'C завтраками| Bed and breakfast'!AK28*0.9</f>
        <v>114840</v>
      </c>
      <c r="O29" s="240">
        <f>'C завтраками| Bed and breakfast'!AL28*0.9</f>
        <v>120240</v>
      </c>
      <c r="P29" s="240">
        <f>'C завтраками| Bed and breakfast'!AM28*0.9</f>
        <v>120240</v>
      </c>
      <c r="Q29" s="240">
        <f>'C завтраками| Bed and breakfast'!AN28*0.9</f>
        <v>122940</v>
      </c>
      <c r="R29" s="240">
        <f>'C завтраками| Bed and breakfast'!AO28*0.9</f>
        <v>120240</v>
      </c>
      <c r="S29" s="240">
        <f>'C завтраками| Bed and breakfast'!AP28*0.9</f>
        <v>268650</v>
      </c>
      <c r="T29" s="353">
        <f>'C завтраками| Bed and breakfast'!AQ28*0.9</f>
        <v>304650</v>
      </c>
      <c r="U29" s="353">
        <f>'C завтраками| Bed and breakfast'!AR28*0.9</f>
        <v>327150</v>
      </c>
      <c r="V29" s="353">
        <f>'C завтраками| Bed and breakfast'!AS28*0.9</f>
        <v>327150</v>
      </c>
      <c r="W29" s="353">
        <f>'C завтраками| Bed and breakfast'!AT28*0.9</f>
        <v>313650</v>
      </c>
      <c r="X29" s="353">
        <f>'C завтраками| Bed and breakfast'!AU28*0.9</f>
        <v>313650</v>
      </c>
      <c r="Y29" s="353">
        <f>'C завтраками| Bed and breakfast'!AV28*0.9</f>
        <v>313650</v>
      </c>
      <c r="Z29" s="353">
        <f>'C завтраками| Bed and breakfast'!AW28*0.9</f>
        <v>313650</v>
      </c>
      <c r="AA29" s="353">
        <f>'C завтраками| Bed and breakfast'!AX28*0.9</f>
        <v>313650</v>
      </c>
      <c r="AB29" s="353">
        <f>'C завтраками| Bed and breakfast'!AY28*0.9</f>
        <v>291150</v>
      </c>
      <c r="AC29" s="353">
        <f>'C завтраками| Bed and breakfast'!AZ28*0.9</f>
        <v>282150</v>
      </c>
      <c r="AD29" s="240">
        <f>'C завтраками| Bed and breakfast'!BA28*0.9</f>
        <v>282150</v>
      </c>
      <c r="AE29" s="240">
        <f>'C завтраками| Bed and breakfast'!BB28*0.9</f>
        <v>162180</v>
      </c>
      <c r="AF29" s="240">
        <f>'C завтраками| Bed and breakfast'!BC28*0.9</f>
        <v>140580</v>
      </c>
      <c r="AG29" s="240">
        <f>'C завтраками| Bed and breakfast'!BD28*0.9</f>
        <v>140580</v>
      </c>
      <c r="AH29" s="240">
        <f>'C завтраками| Bed and breakfast'!BE28*0.9</f>
        <v>140580</v>
      </c>
      <c r="AI29" s="240">
        <f>'C завтраками| Bed and breakfast'!BF28*0.9</f>
        <v>140580</v>
      </c>
      <c r="AJ29" s="240">
        <f>'C завтраками| Bed and breakfast'!BG28*0.9</f>
        <v>140580</v>
      </c>
      <c r="AK29" s="240">
        <f>'C завтраками| Bed and breakfast'!BH28*0.9</f>
        <v>137880</v>
      </c>
      <c r="AL29" s="240">
        <f>'C завтраками| Bed and breakfast'!BI28*0.9</f>
        <v>137880</v>
      </c>
      <c r="AM29" s="240">
        <f>'C завтраками| Bed and breakfast'!BJ28*0.9</f>
        <v>137880</v>
      </c>
      <c r="AN29" s="240">
        <f>'C завтраками| Bed and breakfast'!BK28*0.9</f>
        <v>140580</v>
      </c>
      <c r="AO29" s="240">
        <f>'C завтраками| Bed and breakfast'!BL28*0.9</f>
        <v>140580</v>
      </c>
      <c r="AP29" s="240">
        <f>'C завтраками| Bed and breakfast'!BM28*0.9</f>
        <v>140580</v>
      </c>
      <c r="AQ29" s="240">
        <f>'C завтраками| Bed and breakfast'!BN28*0.9</f>
        <v>140580</v>
      </c>
      <c r="AR29" s="240">
        <f>'C завтраками| Bed and breakfast'!BO28*0.9</f>
        <v>140580</v>
      </c>
      <c r="AS29" s="240">
        <f>'C завтраками| Bed and breakfast'!BP28*0.9</f>
        <v>140580</v>
      </c>
      <c r="AT29" s="240">
        <f>'C завтраками| Bed and breakfast'!BQ28*0.9</f>
        <v>140580</v>
      </c>
      <c r="AU29" s="240">
        <f>'C завтраками| Bed and breakfast'!BR28*0.9</f>
        <v>140580</v>
      </c>
      <c r="AV29" s="240">
        <f>'C завтраками| Bed and breakfast'!BS28*0.9</f>
        <v>140580</v>
      </c>
      <c r="AW29" s="240">
        <f>'C завтраками| Bed and breakfast'!BT28*0.9</f>
        <v>145980</v>
      </c>
      <c r="AX29" s="240">
        <f>'C завтраками| Bed and breakfast'!BU28*0.9</f>
        <v>145980</v>
      </c>
      <c r="AY29" s="240">
        <f>'C завтраками| Bed and breakfast'!BV28*0.9</f>
        <v>145980</v>
      </c>
      <c r="AZ29" s="240">
        <f>'C завтраками| Bed and breakfast'!BW28*0.9</f>
        <v>145980</v>
      </c>
      <c r="BA29" s="240">
        <f>'C завтраками| Bed and breakfast'!BX28*0.9</f>
        <v>174780</v>
      </c>
      <c r="BB29" s="240">
        <f>'C завтраками| Bed and breakfast'!BY28*0.9</f>
        <v>174780</v>
      </c>
      <c r="BC29" s="240">
        <f>'C завтраками| Bed and breakfast'!BZ28*0.9</f>
        <v>174780</v>
      </c>
      <c r="BD29" s="240">
        <f>'C завтраками| Bed and breakfast'!CA28*0.9</f>
        <v>174780</v>
      </c>
      <c r="BE29" s="240">
        <f>'C завтраками| Bed and breakfast'!CB28*0.9</f>
        <v>174780</v>
      </c>
      <c r="BF29" s="240">
        <f>'C завтраками| Bed and breakfast'!CC28*0.9</f>
        <v>174780</v>
      </c>
      <c r="BG29" s="240">
        <f>'C завтраками| Bed and breakfast'!CD28*0.9</f>
        <v>174780</v>
      </c>
      <c r="BH29" s="240">
        <f>'C завтраками| Bed and breakfast'!CE28*0.9</f>
        <v>174780</v>
      </c>
      <c r="BI29" s="240">
        <f>'C завтраками| Bed and breakfast'!CF28*0.9</f>
        <v>174780</v>
      </c>
      <c r="BJ29" s="240">
        <f>'C завтраками| Bed and breakfast'!CG28*0.9</f>
        <v>174780</v>
      </c>
      <c r="BK29" s="240">
        <f>'C завтраками| Bed and breakfast'!CH28*0.9</f>
        <v>171180</v>
      </c>
      <c r="BL29" s="240">
        <f>'C завтраками| Bed and breakfast'!CI28*0.9</f>
        <v>171180</v>
      </c>
      <c r="BM29" s="240">
        <f>'C завтраками| Bed and breakfast'!CJ28*0.9</f>
        <v>171180</v>
      </c>
      <c r="BN29" s="240">
        <f>'C завтраками| Bed and breakfast'!CK28*0.9</f>
        <v>171180</v>
      </c>
      <c r="BO29" s="240">
        <f>'C завтраками| Bed and breakfast'!CL28*0.9</f>
        <v>171180</v>
      </c>
      <c r="BP29" s="240">
        <f>'C завтраками| Bed and breakfast'!CM28*0.9</f>
        <v>171180</v>
      </c>
      <c r="BQ29" s="240">
        <f>'C завтраками| Bed and breakfast'!CN28*0.9</f>
        <v>171180</v>
      </c>
      <c r="BR29" s="240">
        <f>'C завтраками| Bed and breakfast'!CO28*0.9</f>
        <v>171180</v>
      </c>
      <c r="BS29" s="240">
        <f>'C завтраками| Bed and breakfast'!CP28*0.9</f>
        <v>171180</v>
      </c>
      <c r="BT29" s="240">
        <f>'C завтраками| Bed and breakfast'!CQ28*0.9</f>
        <v>193680</v>
      </c>
      <c r="BU29" s="240">
        <f>'C завтраками| Bed and breakfast'!CR28*0.9</f>
        <v>199980</v>
      </c>
      <c r="BV29" s="240">
        <f>'C завтраками| Bed and breakfast'!CS28*0.9</f>
        <v>206280</v>
      </c>
      <c r="BW29" s="240">
        <f>'C завтраками| Bed and breakfast'!CT28*0.9</f>
        <v>193680</v>
      </c>
      <c r="BX29" s="240">
        <f>'C завтраками| Bed and breakfast'!CU28*0.9</f>
        <v>193680</v>
      </c>
      <c r="BY29" s="240">
        <f>'C завтраками| Bed and breakfast'!CV28*0.9</f>
        <v>183780</v>
      </c>
      <c r="BZ29" s="240">
        <f>'C завтраками| Bed and breakfast'!CW28*0.9</f>
        <v>183780</v>
      </c>
      <c r="CA29" s="240">
        <f>'C завтраками| Bed and breakfast'!CX28*0.9</f>
        <v>183780</v>
      </c>
      <c r="CB29" s="240">
        <f>'C завтраками| Bed and breakfast'!CY28*0.9</f>
        <v>176580</v>
      </c>
      <c r="CC29" s="240">
        <f>'C завтраками| Bed and breakfast'!CZ28*0.9</f>
        <v>148680</v>
      </c>
      <c r="CD29" s="240">
        <f>'C завтраками| Bed and breakfast'!DA28*0.9</f>
        <v>136530</v>
      </c>
      <c r="CE29" s="240">
        <f>'C завтраками| Bed and breakfast'!DB28*0.9</f>
        <v>136530</v>
      </c>
      <c r="CF29" s="240">
        <f>'C завтраками| Bed and breakfast'!DC28*0.9</f>
        <v>136530</v>
      </c>
      <c r="CG29" s="240">
        <f>'C завтраками| Bed and breakfast'!DD28*0.9</f>
        <v>136530</v>
      </c>
      <c r="CH29" s="240">
        <f>'C завтраками| Bed and breakfast'!DE28*0.9</f>
        <v>137880</v>
      </c>
      <c r="CI29" s="240">
        <f>'C завтраками| Bed and breakfast'!DF28*0.9</f>
        <v>137880</v>
      </c>
      <c r="CJ29" s="240">
        <f>'C завтраками| Bed and breakfast'!DG28*0.9</f>
        <v>137880</v>
      </c>
      <c r="CK29" s="240">
        <f>'C завтраками| Bed and breakfast'!DH28*0.9</f>
        <v>136530</v>
      </c>
      <c r="CL29" s="240">
        <f>'C завтраками| Bed and breakfast'!DI28*0.9</f>
        <v>136530</v>
      </c>
      <c r="CM29" s="240">
        <f>'C завтраками| Bed and breakfast'!DJ28*0.9</f>
        <v>136530</v>
      </c>
      <c r="CN29" s="240">
        <f>'C завтраками| Bed and breakfast'!DK28*0.9</f>
        <v>136530</v>
      </c>
      <c r="CO29" s="240">
        <f>'C завтраками| Bed and breakfast'!DL28*0.9</f>
        <v>136530</v>
      </c>
      <c r="CP29" s="240">
        <f>'C завтраками| Bed and breakfast'!DM28*0.9</f>
        <v>136530</v>
      </c>
      <c r="CQ29" s="240">
        <f>'C завтраками| Bed and breakfast'!DN28*0.9</f>
        <v>135180</v>
      </c>
      <c r="CR29" s="240">
        <f>'C завтраками| Bed and breakfast'!DO28*0.9</f>
        <v>135180</v>
      </c>
      <c r="CS29" s="240">
        <f>'C завтраками| Bed and breakfast'!DP28*0.9</f>
        <v>135180</v>
      </c>
      <c r="CT29" s="240">
        <f>'C завтраками| Bed and breakfast'!DQ28*0.9</f>
        <v>135180</v>
      </c>
      <c r="CU29" s="240">
        <f>'C завтраками| Bed and breakfast'!DR28*0.9</f>
        <v>135180</v>
      </c>
      <c r="CV29" s="240">
        <f>'C завтраками| Bed and breakfast'!DS28*0.9</f>
        <v>135180</v>
      </c>
      <c r="CW29" s="240">
        <f>'C завтраками| Bed and breakfast'!DT28*0.9</f>
        <v>135180</v>
      </c>
      <c r="CX29" s="240">
        <f>'C завтраками| Bed and breakfast'!DU28*0.9</f>
        <v>131580</v>
      </c>
      <c r="CY29" s="240">
        <f>'C завтраками| Bed and breakfast'!DV28*0.9</f>
        <v>131580</v>
      </c>
      <c r="CZ29" s="240">
        <f>'C завтраками| Bed and breakfast'!DW28*0.9</f>
        <v>131580</v>
      </c>
      <c r="DA29" s="240">
        <f>'C завтраками| Bed and breakfast'!DX28*0.9</f>
        <v>131580</v>
      </c>
      <c r="DB29" s="240">
        <f>'C завтраками| Bed and breakfast'!DY28*0.9</f>
        <v>131580</v>
      </c>
      <c r="DC29" s="240">
        <f>'C завтраками| Bed and breakfast'!DZ28*0.9</f>
        <v>132480</v>
      </c>
      <c r="DD29" s="240">
        <f>'C завтраками| Bed and breakfast'!EA28*0.9</f>
        <v>132480</v>
      </c>
      <c r="DE29" s="240">
        <f>'C завтраками| Bed and breakfast'!EB28*0.9</f>
        <v>130680</v>
      </c>
      <c r="DF29" s="240">
        <f>'C завтраками| Bed and breakfast'!EC28*0.9</f>
        <v>130680</v>
      </c>
      <c r="DG29" s="240">
        <f>'C завтраками| Bed and breakfast'!ED28*0.9</f>
        <v>130680</v>
      </c>
      <c r="DH29" s="240">
        <f>'C завтраками| Bed and breakfast'!EE28*0.9</f>
        <v>107100</v>
      </c>
      <c r="DI29" s="240">
        <f>'C завтраками| Bed and breakfast'!EF28*0.9</f>
        <v>107100</v>
      </c>
      <c r="DJ29" s="240">
        <f>'C завтраками| Bed and breakfast'!EG28*0.9</f>
        <v>107100</v>
      </c>
      <c r="DK29" s="240">
        <f>'C завтраками| Bed and breakfast'!EH28*0.9</f>
        <v>107100</v>
      </c>
      <c r="DL29" s="240">
        <f>'C завтраками| Bed and breakfast'!EI28*0.9</f>
        <v>104400</v>
      </c>
      <c r="DM29" s="240">
        <f>'C завтраками| Bed and breakfast'!EJ28*0.9</f>
        <v>104400</v>
      </c>
      <c r="DN29" s="240">
        <f>'C завтраками| Bed and breakfast'!EK28*0.9</f>
        <v>104400</v>
      </c>
      <c r="DO29" s="240">
        <f>'C завтраками| Bed and breakfast'!EL28*0.9</f>
        <v>104400</v>
      </c>
      <c r="DP29" s="240">
        <f>'C завтраками| Bed and breakfast'!EM28*0.9</f>
        <v>104400</v>
      </c>
      <c r="DQ29" s="240">
        <f>'C завтраками| Bed and breakfast'!EN28*0.9</f>
        <v>104400</v>
      </c>
      <c r="DR29" s="240">
        <f>'C завтраками| Bed and breakfast'!EO28*0.9</f>
        <v>104400</v>
      </c>
      <c r="DS29" s="240">
        <f>'C завтраками| Bed and breakfast'!EP28*0.9</f>
        <v>103050</v>
      </c>
    </row>
    <row r="30" spans="1:123" ht="11.1" customHeight="1" x14ac:dyDescent="0.2"/>
    <row r="31" spans="1:123" customFormat="1" ht="189" x14ac:dyDescent="0.25">
      <c r="A31" s="298" t="s">
        <v>419</v>
      </c>
      <c r="C31" s="32"/>
      <c r="I31" s="370"/>
      <c r="J31" s="370"/>
      <c r="K31" s="370"/>
      <c r="L31" s="370"/>
      <c r="M31" s="370"/>
      <c r="N31" s="370"/>
      <c r="O31" s="370"/>
      <c r="P31" s="372"/>
      <c r="Q31" s="372"/>
      <c r="R31" s="372"/>
      <c r="S31" s="372"/>
      <c r="T31" s="372"/>
      <c r="U31" s="372"/>
      <c r="V31" s="372"/>
      <c r="W31" s="372"/>
      <c r="X31" s="372"/>
      <c r="Y31" s="372"/>
      <c r="Z31" s="372"/>
      <c r="AA31" s="372"/>
      <c r="AB31" s="372"/>
      <c r="AC31" s="372"/>
    </row>
    <row r="32" spans="1:123" ht="12.75" x14ac:dyDescent="0.2">
      <c r="A32" s="366"/>
    </row>
    <row r="33" spans="1:29" x14ac:dyDescent="0.2">
      <c r="A33" s="319" t="s">
        <v>130</v>
      </c>
    </row>
    <row r="34" spans="1:29" ht="12" customHeight="1" x14ac:dyDescent="0.2">
      <c r="A34" s="378" t="s">
        <v>420</v>
      </c>
    </row>
    <row r="35" spans="1:29" ht="12" customHeight="1" x14ac:dyDescent="0.2">
      <c r="A35" s="378"/>
    </row>
    <row r="36" spans="1:29" s="82" customFormat="1" ht="12" customHeight="1" x14ac:dyDescent="0.2">
      <c r="A36" s="378"/>
      <c r="L36" s="351"/>
      <c r="M36" s="351"/>
      <c r="N36" s="351"/>
      <c r="O36" s="351"/>
      <c r="P36" s="351"/>
      <c r="Q36" s="351"/>
      <c r="R36" s="351"/>
      <c r="S36" s="351"/>
      <c r="T36" s="351"/>
      <c r="U36" s="351"/>
      <c r="V36" s="351"/>
      <c r="W36" s="351"/>
      <c r="X36" s="351"/>
      <c r="Y36" s="351"/>
      <c r="Z36" s="351"/>
      <c r="AA36" s="351"/>
      <c r="AB36" s="351"/>
      <c r="AC36" s="351"/>
    </row>
    <row r="37" spans="1:29" ht="86.25" customHeight="1" x14ac:dyDescent="0.2">
      <c r="A37" s="378"/>
    </row>
    <row r="38" spans="1:29" s="309" customFormat="1" ht="15" x14ac:dyDescent="0.25">
      <c r="A38" s="10" t="s">
        <v>182</v>
      </c>
      <c r="I38" s="373"/>
      <c r="J38" s="373"/>
      <c r="K38" s="373"/>
      <c r="L38" s="373"/>
      <c r="M38" s="373"/>
      <c r="N38" s="373"/>
      <c r="O38" s="373"/>
      <c r="P38" s="374"/>
      <c r="Q38" s="374"/>
      <c r="R38" s="374"/>
      <c r="S38" s="374"/>
      <c r="T38" s="374"/>
      <c r="U38" s="374"/>
      <c r="V38" s="374"/>
      <c r="W38" s="374"/>
      <c r="X38" s="374"/>
      <c r="Y38" s="374"/>
      <c r="Z38" s="374"/>
      <c r="AA38" s="374"/>
      <c r="AB38" s="374"/>
      <c r="AC38" s="374"/>
    </row>
    <row r="39" spans="1:29" s="309" customFormat="1" ht="24.75" x14ac:dyDescent="0.25">
      <c r="A39" s="192" t="s">
        <v>421</v>
      </c>
      <c r="I39" s="373"/>
      <c r="J39" s="373"/>
      <c r="K39" s="373"/>
      <c r="L39" s="373"/>
      <c r="M39" s="373"/>
      <c r="N39" s="373"/>
      <c r="O39" s="373"/>
      <c r="P39" s="374"/>
      <c r="Q39" s="374"/>
      <c r="R39" s="374"/>
      <c r="S39" s="374"/>
      <c r="T39" s="374"/>
      <c r="U39" s="374"/>
      <c r="V39" s="374"/>
      <c r="W39" s="374"/>
      <c r="X39" s="374"/>
      <c r="Y39" s="374"/>
      <c r="Z39" s="374"/>
      <c r="AA39" s="374"/>
      <c r="AB39" s="374"/>
      <c r="AC39" s="374"/>
    </row>
    <row r="40" spans="1:29" ht="13.5" thickBot="1" x14ac:dyDescent="0.25">
      <c r="A40" s="366"/>
    </row>
    <row r="41" spans="1:29" ht="12.75" thickBot="1" x14ac:dyDescent="0.25">
      <c r="A41" s="281" t="s">
        <v>133</v>
      </c>
    </row>
    <row r="42" spans="1:29" x14ac:dyDescent="0.2">
      <c r="A42" s="293" t="s">
        <v>416</v>
      </c>
    </row>
    <row r="43" spans="1:29" ht="24.75" thickBot="1" x14ac:dyDescent="0.25">
      <c r="A43" s="295" t="s">
        <v>417</v>
      </c>
    </row>
    <row r="44" spans="1:29" x14ac:dyDescent="0.2">
      <c r="A44" s="367" t="s">
        <v>418</v>
      </c>
    </row>
    <row r="45" spans="1:29" ht="12.75" thickBot="1" x14ac:dyDescent="0.25"/>
    <row r="46" spans="1:29" x14ac:dyDescent="0.2">
      <c r="A46" s="368" t="s">
        <v>131</v>
      </c>
    </row>
    <row r="47" spans="1:29" ht="60" x14ac:dyDescent="0.2">
      <c r="A47" s="369" t="s">
        <v>349</v>
      </c>
    </row>
    <row r="48" spans="1:29" ht="48" x14ac:dyDescent="0.2">
      <c r="A48" s="329" t="s">
        <v>423</v>
      </c>
    </row>
  </sheetData>
  <mergeCells count="1">
    <mergeCell ref="A34:A37"/>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DS75"/>
  <sheetViews>
    <sheetView zoomScaleNormal="100" workbookViewId="0">
      <selection activeCell="B16" sqref="B16"/>
    </sheetView>
  </sheetViews>
  <sheetFormatPr defaultColWidth="9" defaultRowHeight="12" x14ac:dyDescent="0.2"/>
  <cols>
    <col min="1" max="1" width="83.85546875" style="194" customWidth="1"/>
    <col min="2" max="11" width="9" style="194" customWidth="1"/>
    <col min="12" max="12" width="9" style="343" customWidth="1"/>
    <col min="13" max="29" width="9" style="343"/>
    <col min="30" max="16384" width="9" style="194"/>
  </cols>
  <sheetData>
    <row r="1" spans="1:123" s="10" customFormat="1" ht="12" customHeight="1" x14ac:dyDescent="0.2">
      <c r="A1" s="97" t="s">
        <v>127</v>
      </c>
      <c r="L1" s="342"/>
      <c r="M1" s="342"/>
      <c r="N1" s="342"/>
      <c r="O1" s="342"/>
      <c r="P1" s="342"/>
      <c r="Q1" s="342"/>
      <c r="R1" s="342"/>
      <c r="S1" s="342"/>
      <c r="T1" s="342"/>
      <c r="U1" s="342"/>
      <c r="V1" s="342"/>
      <c r="W1" s="342"/>
      <c r="X1" s="342"/>
      <c r="Y1" s="342"/>
      <c r="Z1" s="342"/>
      <c r="AA1" s="342"/>
      <c r="AB1" s="342"/>
      <c r="AC1" s="342"/>
    </row>
    <row r="2" spans="1:123" s="10" customFormat="1" ht="12" customHeight="1" x14ac:dyDescent="0.2">
      <c r="A2" s="328" t="s">
        <v>244</v>
      </c>
      <c r="L2" s="342"/>
      <c r="M2" s="342"/>
      <c r="N2" s="342"/>
      <c r="O2" s="342"/>
      <c r="P2" s="342"/>
      <c r="Q2" s="342"/>
      <c r="R2" s="342"/>
      <c r="S2" s="342"/>
      <c r="T2" s="342"/>
      <c r="U2" s="342"/>
      <c r="V2" s="342"/>
      <c r="W2" s="342"/>
      <c r="X2" s="342"/>
      <c r="Y2" s="342"/>
      <c r="Z2" s="342"/>
      <c r="AA2" s="342"/>
      <c r="AB2" s="342"/>
      <c r="AC2" s="342"/>
    </row>
    <row r="3" spans="1:123" ht="8.4499999999999993" customHeight="1" x14ac:dyDescent="0.2">
      <c r="A3" s="69"/>
    </row>
    <row r="4" spans="1:123" s="10" customFormat="1" ht="32.450000000000003" customHeight="1" x14ac:dyDescent="0.2">
      <c r="A4" s="327" t="s">
        <v>132</v>
      </c>
      <c r="L4" s="342"/>
      <c r="M4" s="352"/>
      <c r="N4" s="352"/>
      <c r="O4" s="352"/>
      <c r="P4" s="352"/>
      <c r="Q4" s="352"/>
      <c r="R4" s="352"/>
      <c r="S4" s="352"/>
      <c r="T4" s="342"/>
      <c r="U4" s="342"/>
      <c r="V4" s="342"/>
      <c r="W4" s="342"/>
      <c r="X4" s="342"/>
      <c r="Y4" s="342"/>
      <c r="Z4" s="342"/>
      <c r="AA4" s="342"/>
      <c r="AB4" s="342"/>
      <c r="AC4" s="342"/>
    </row>
    <row r="5" spans="1:123" s="70" customFormat="1" ht="23.1" customHeight="1" x14ac:dyDescent="0.2">
      <c r="A5" s="80" t="s">
        <v>129</v>
      </c>
      <c r="B5" s="289">
        <f>'Отдыхай и Катай| comiss'!B5</f>
        <v>46003</v>
      </c>
      <c r="C5" s="289">
        <f>'Отдыхай и Катай| comiss'!C5</f>
        <v>46004</v>
      </c>
      <c r="D5" s="289">
        <f>'Отдыхай и Катай| comiss'!D5</f>
        <v>46005</v>
      </c>
      <c r="E5" s="289">
        <f>'Отдыхай и Катай| comiss'!E5</f>
        <v>46006</v>
      </c>
      <c r="F5" s="289">
        <f>'Отдыхай и Катай| comiss'!F5</f>
        <v>46007</v>
      </c>
      <c r="G5" s="289">
        <f>'Отдыхай и Катай| comiss'!G5</f>
        <v>46008</v>
      </c>
      <c r="H5" s="289">
        <f>'Отдыхай и Катай| comiss'!H5</f>
        <v>46009</v>
      </c>
      <c r="I5" s="289">
        <f>'Отдыхай и Катай| comiss'!I5</f>
        <v>46010</v>
      </c>
      <c r="J5" s="289">
        <f>'Отдыхай и Катай| comiss'!J5</f>
        <v>46011</v>
      </c>
      <c r="K5" s="289">
        <f>'Отдыхай и Катай| comiss'!K5</f>
        <v>46012</v>
      </c>
      <c r="L5" s="289">
        <f>'Отдыхай и Катай| comiss'!L5</f>
        <v>46013</v>
      </c>
      <c r="M5" s="289">
        <f>'Отдыхай и Катай| comiss'!M5</f>
        <v>46014</v>
      </c>
      <c r="N5" s="289">
        <f>'Отдыхай и Катай| comiss'!N5</f>
        <v>46015</v>
      </c>
      <c r="O5" s="289">
        <f>'Отдыхай и Катай| comiss'!O5</f>
        <v>46016</v>
      </c>
      <c r="P5" s="289">
        <f>'Отдыхай и Катай| comiss'!P5</f>
        <v>46017</v>
      </c>
      <c r="Q5" s="289">
        <f>'Отдыхай и Катай| comiss'!Q5</f>
        <v>46018</v>
      </c>
      <c r="R5" s="289">
        <f>'Отдыхай и Катай| comiss'!R5</f>
        <v>46019</v>
      </c>
      <c r="S5" s="289">
        <f>'Отдыхай и Катай| comiss'!S5</f>
        <v>46020</v>
      </c>
      <c r="T5" s="371">
        <f>'Отдыхай и Катай| comiss'!T5</f>
        <v>46021</v>
      </c>
      <c r="U5" s="371">
        <f>'Отдыхай и Катай| comiss'!U5</f>
        <v>46022</v>
      </c>
      <c r="V5" s="371">
        <f>'Отдыхай и Катай| comiss'!V5</f>
        <v>46023</v>
      </c>
      <c r="W5" s="371">
        <f>'Отдыхай и Катай| comiss'!W5</f>
        <v>46024</v>
      </c>
      <c r="X5" s="371">
        <f>'Отдыхай и Катай| comiss'!X5</f>
        <v>46025</v>
      </c>
      <c r="Y5" s="371">
        <f>'Отдыхай и Катай| comiss'!Y5</f>
        <v>46026</v>
      </c>
      <c r="Z5" s="371">
        <f>'Отдыхай и Катай| comiss'!Z5</f>
        <v>46027</v>
      </c>
      <c r="AA5" s="371">
        <f>'Отдыхай и Катай| comiss'!AA5</f>
        <v>46028</v>
      </c>
      <c r="AB5" s="371">
        <f>'Отдыхай и Катай| comiss'!AB5</f>
        <v>46029</v>
      </c>
      <c r="AC5" s="371">
        <f>'Отдыхай и Катай| comiss'!AC5</f>
        <v>46030</v>
      </c>
      <c r="AD5" s="289">
        <f>'Отдыхай и Катай| comiss'!AD5</f>
        <v>46031</v>
      </c>
      <c r="AE5" s="289">
        <f>'Отдыхай и Катай| comiss'!AE5</f>
        <v>46032</v>
      </c>
      <c r="AF5" s="289">
        <f>'Отдыхай и Катай| comiss'!AF5</f>
        <v>46033</v>
      </c>
      <c r="AG5" s="289">
        <f>'Отдыхай и Катай| comiss'!AG5</f>
        <v>46034</v>
      </c>
      <c r="AH5" s="289">
        <f>'Отдыхай и Катай| comiss'!AH5</f>
        <v>46035</v>
      </c>
      <c r="AI5" s="289">
        <f>'Отдыхай и Катай| comiss'!AI5</f>
        <v>46036</v>
      </c>
      <c r="AJ5" s="289">
        <f>'Отдыхай и Катай| comiss'!AJ5</f>
        <v>46037</v>
      </c>
      <c r="AK5" s="289">
        <f>'Отдыхай и Катай| comiss'!AK5</f>
        <v>46038</v>
      </c>
      <c r="AL5" s="289">
        <f>'Отдыхай и Катай| comiss'!AL5</f>
        <v>46039</v>
      </c>
      <c r="AM5" s="289">
        <f>'Отдыхай и Катай| comiss'!AM5</f>
        <v>46040</v>
      </c>
      <c r="AN5" s="289">
        <f>'Отдыхай и Катай| comiss'!AN5</f>
        <v>46041</v>
      </c>
      <c r="AO5" s="289">
        <f>'Отдыхай и Катай| comiss'!AO5</f>
        <v>46042</v>
      </c>
      <c r="AP5" s="289">
        <f>'Отдыхай и Катай| comiss'!AP5</f>
        <v>46043</v>
      </c>
      <c r="AQ5" s="289">
        <f>'Отдыхай и Катай| comiss'!AQ5</f>
        <v>46044</v>
      </c>
      <c r="AR5" s="289">
        <f>'Отдыхай и Катай| comiss'!AR5</f>
        <v>46045</v>
      </c>
      <c r="AS5" s="289">
        <f>'Отдыхай и Катай| comiss'!AS5</f>
        <v>46046</v>
      </c>
      <c r="AT5" s="289">
        <f>'Отдыхай и Катай| comiss'!AT5</f>
        <v>46047</v>
      </c>
      <c r="AU5" s="289">
        <f>'Отдыхай и Катай| comiss'!AU5</f>
        <v>46048</v>
      </c>
      <c r="AV5" s="289">
        <f>'Отдыхай и Катай| comiss'!AV5</f>
        <v>46049</v>
      </c>
      <c r="AW5" s="289">
        <f>'Отдыхай и Катай| comiss'!AW5</f>
        <v>46050</v>
      </c>
      <c r="AX5" s="289">
        <f>'Отдыхай и Катай| comiss'!AX5</f>
        <v>46051</v>
      </c>
      <c r="AY5" s="289">
        <f>'Отдыхай и Катай| comiss'!AY5</f>
        <v>46052</v>
      </c>
      <c r="AZ5" s="289">
        <f>'Отдыхай и Катай| comiss'!AZ5</f>
        <v>46053</v>
      </c>
      <c r="BA5" s="289">
        <f>'Отдыхай и Катай| comiss'!BA5</f>
        <v>46054</v>
      </c>
      <c r="BB5" s="289">
        <f>'Отдыхай и Катай| comiss'!BB5</f>
        <v>46055</v>
      </c>
      <c r="BC5" s="289">
        <f>'Отдыхай и Катай| comiss'!BC5</f>
        <v>46056</v>
      </c>
      <c r="BD5" s="289">
        <f>'Отдыхай и Катай| comiss'!BD5</f>
        <v>46057</v>
      </c>
      <c r="BE5" s="289">
        <f>'Отдыхай и Катай| comiss'!BE5</f>
        <v>46058</v>
      </c>
      <c r="BF5" s="289">
        <f>'Отдыхай и Катай| comiss'!BF5</f>
        <v>46059</v>
      </c>
      <c r="BG5" s="289">
        <f>'Отдыхай и Катай| comiss'!BG5</f>
        <v>46060</v>
      </c>
      <c r="BH5" s="289">
        <f>'Отдыхай и Катай| comiss'!BH5</f>
        <v>46061</v>
      </c>
      <c r="BI5" s="289">
        <f>'Отдыхай и Катай| comiss'!BI5</f>
        <v>46062</v>
      </c>
      <c r="BJ5" s="289">
        <f>'Отдыхай и Катай| comiss'!BJ5</f>
        <v>46063</v>
      </c>
      <c r="BK5" s="289">
        <f>'Отдыхай и Катай| comiss'!BK5</f>
        <v>46064</v>
      </c>
      <c r="BL5" s="289">
        <f>'Отдыхай и Катай| comiss'!BL5</f>
        <v>46065</v>
      </c>
      <c r="BM5" s="289">
        <f>'Отдыхай и Катай| comiss'!BM5</f>
        <v>46066</v>
      </c>
      <c r="BN5" s="289">
        <f>'Отдыхай и Катай| comiss'!BN5</f>
        <v>46067</v>
      </c>
      <c r="BO5" s="289">
        <f>'Отдыхай и Катай| comiss'!BO5</f>
        <v>46068</v>
      </c>
      <c r="BP5" s="289">
        <f>'Отдыхай и Катай| comiss'!BP5</f>
        <v>46069</v>
      </c>
      <c r="BQ5" s="289">
        <f>'Отдыхай и Катай| comiss'!BQ5</f>
        <v>46070</v>
      </c>
      <c r="BR5" s="289">
        <f>'Отдыхай и Катай| comiss'!BR5</f>
        <v>46071</v>
      </c>
      <c r="BS5" s="289">
        <f>'Отдыхай и Катай| comiss'!BS5</f>
        <v>46072</v>
      </c>
      <c r="BT5" s="289">
        <f>'Отдыхай и Катай| comiss'!BT5</f>
        <v>46073</v>
      </c>
      <c r="BU5" s="289">
        <f>'Отдыхай и Катай| comiss'!BU5</f>
        <v>46074</v>
      </c>
      <c r="BV5" s="289">
        <f>'Отдыхай и Катай| comiss'!BV5</f>
        <v>46075</v>
      </c>
      <c r="BW5" s="289">
        <f>'Отдыхай и Катай| comiss'!BW5</f>
        <v>46076</v>
      </c>
      <c r="BX5" s="289">
        <f>'Отдыхай и Катай| comiss'!BX5</f>
        <v>46077</v>
      </c>
      <c r="BY5" s="289">
        <f>'Отдыхай и Катай| comiss'!BY5</f>
        <v>46078</v>
      </c>
      <c r="BZ5" s="289">
        <f>'Отдыхай и Катай| comiss'!BZ5</f>
        <v>46079</v>
      </c>
      <c r="CA5" s="289">
        <f>'Отдыхай и Катай| comiss'!CA5</f>
        <v>46080</v>
      </c>
      <c r="CB5" s="289">
        <f>'Отдыхай и Катай| comiss'!CB5</f>
        <v>46081</v>
      </c>
      <c r="CC5" s="289">
        <f>'Отдыхай и Катай| comiss'!CC5</f>
        <v>46082</v>
      </c>
      <c r="CD5" s="289">
        <f>'Отдыхай и Катай| comiss'!CD5</f>
        <v>46083</v>
      </c>
      <c r="CE5" s="289">
        <f>'Отдыхай и Катай| comiss'!CE5</f>
        <v>46084</v>
      </c>
      <c r="CF5" s="289">
        <f>'Отдыхай и Катай| comiss'!CF5</f>
        <v>46085</v>
      </c>
      <c r="CG5" s="289">
        <f>'Отдыхай и Катай| comiss'!CG5</f>
        <v>46086</v>
      </c>
      <c r="CH5" s="289">
        <f>'Отдыхай и Катай| comiss'!CH5</f>
        <v>46087</v>
      </c>
      <c r="CI5" s="289">
        <f>'Отдыхай и Катай| comiss'!CI5</f>
        <v>46088</v>
      </c>
      <c r="CJ5" s="289">
        <f>'Отдыхай и Катай| comiss'!CJ5</f>
        <v>46089</v>
      </c>
      <c r="CK5" s="289">
        <f>'Отдыхай и Катай| comiss'!CK5</f>
        <v>46090</v>
      </c>
      <c r="CL5" s="289">
        <f>'Отдыхай и Катай| comiss'!CL5</f>
        <v>46091</v>
      </c>
      <c r="CM5" s="289">
        <f>'Отдыхай и Катай| comiss'!CM5</f>
        <v>46092</v>
      </c>
      <c r="CN5" s="289">
        <f>'Отдыхай и Катай| comiss'!CN5</f>
        <v>46093</v>
      </c>
      <c r="CO5" s="289">
        <f>'Отдыхай и Катай| comiss'!CO5</f>
        <v>46094</v>
      </c>
      <c r="CP5" s="289">
        <f>'Отдыхай и Катай| comiss'!CP5</f>
        <v>46095</v>
      </c>
      <c r="CQ5" s="289">
        <f>'Отдыхай и Катай| comiss'!CQ5</f>
        <v>46096</v>
      </c>
      <c r="CR5" s="289">
        <f>'Отдыхай и Катай| comiss'!CR5</f>
        <v>46097</v>
      </c>
      <c r="CS5" s="289">
        <f>'Отдыхай и Катай| comiss'!CS5</f>
        <v>46098</v>
      </c>
      <c r="CT5" s="289">
        <f>'Отдыхай и Катай| comiss'!CT5</f>
        <v>46099</v>
      </c>
      <c r="CU5" s="289">
        <f>'Отдыхай и Катай| comiss'!CU5</f>
        <v>46100</v>
      </c>
      <c r="CV5" s="289">
        <f>'Отдыхай и Катай| comiss'!CV5</f>
        <v>46101</v>
      </c>
      <c r="CW5" s="289">
        <f>'Отдыхай и Катай| comiss'!CW5</f>
        <v>46102</v>
      </c>
      <c r="CX5" s="289">
        <f>'Отдыхай и Катай| comiss'!CX5</f>
        <v>46103</v>
      </c>
      <c r="CY5" s="289">
        <f>'Отдыхай и Катай| comiss'!CY5</f>
        <v>46104</v>
      </c>
      <c r="CZ5" s="289">
        <f>'Отдыхай и Катай| comiss'!CZ5</f>
        <v>46105</v>
      </c>
      <c r="DA5" s="289">
        <f>'Отдыхай и Катай| comiss'!DA5</f>
        <v>46106</v>
      </c>
      <c r="DB5" s="289">
        <f>'Отдыхай и Катай| comiss'!DB5</f>
        <v>46107</v>
      </c>
      <c r="DC5" s="289">
        <f>'Отдыхай и Катай| comiss'!DC5</f>
        <v>46108</v>
      </c>
      <c r="DD5" s="289">
        <f>'Отдыхай и Катай| comiss'!DD5</f>
        <v>46109</v>
      </c>
      <c r="DE5" s="289">
        <f>'Отдыхай и Катай| comiss'!DE5</f>
        <v>46110</v>
      </c>
      <c r="DF5" s="289">
        <f>'Отдыхай и Катай| comiss'!DF5</f>
        <v>46111</v>
      </c>
      <c r="DG5" s="289">
        <f>'Отдыхай и Катай| comiss'!DG5</f>
        <v>46112</v>
      </c>
      <c r="DH5" s="289">
        <f>'Отдыхай и Катай| comiss'!DH5</f>
        <v>46113</v>
      </c>
      <c r="DI5" s="289">
        <f>'Отдыхай и Катай| comiss'!DI5</f>
        <v>46114</v>
      </c>
      <c r="DJ5" s="289">
        <f>'Отдыхай и Катай| comiss'!DJ5</f>
        <v>46115</v>
      </c>
      <c r="DK5" s="289">
        <f>'Отдыхай и Катай| comiss'!DK5</f>
        <v>46116</v>
      </c>
      <c r="DL5" s="289">
        <f>'Отдыхай и Катай| comiss'!DL5</f>
        <v>46117</v>
      </c>
      <c r="DM5" s="289">
        <f>'Отдыхай и Катай| comiss'!DM5</f>
        <v>46118</v>
      </c>
      <c r="DN5" s="289">
        <f>'Отдыхай и Катай| comiss'!DN5</f>
        <v>46119</v>
      </c>
      <c r="DO5" s="289">
        <f>'Отдыхай и Катай| comiss'!DO5</f>
        <v>46120</v>
      </c>
      <c r="DP5" s="289">
        <f>'Отдыхай и Катай| comiss'!DP5</f>
        <v>46121</v>
      </c>
      <c r="DQ5" s="289">
        <f>'Отдыхай и Катай| comiss'!DQ5</f>
        <v>46122</v>
      </c>
      <c r="DR5" s="289">
        <f>'Отдыхай и Катай| comiss'!DR5</f>
        <v>46123</v>
      </c>
      <c r="DS5" s="289">
        <f>'Отдыхай и Катай| comiss'!DS5</f>
        <v>46124</v>
      </c>
    </row>
    <row r="6" spans="1:123" s="70" customFormat="1" ht="23.1" customHeight="1" x14ac:dyDescent="0.2">
      <c r="A6" s="81"/>
      <c r="B6" s="289">
        <f>'Отдыхай и Катай| comiss'!B6</f>
        <v>46003</v>
      </c>
      <c r="C6" s="289">
        <f>'Отдыхай и Катай| comiss'!C6</f>
        <v>46004</v>
      </c>
      <c r="D6" s="289">
        <f>'Отдыхай и Катай| comiss'!D6</f>
        <v>46005</v>
      </c>
      <c r="E6" s="289">
        <f>'Отдыхай и Катай| comiss'!E6</f>
        <v>46006</v>
      </c>
      <c r="F6" s="289">
        <f>'Отдыхай и Катай| comiss'!F6</f>
        <v>46007</v>
      </c>
      <c r="G6" s="289">
        <f>'Отдыхай и Катай| comiss'!G6</f>
        <v>46008</v>
      </c>
      <c r="H6" s="289">
        <f>'Отдыхай и Катай| comiss'!H6</f>
        <v>46009</v>
      </c>
      <c r="I6" s="289">
        <f>'Отдыхай и Катай| comiss'!I6</f>
        <v>46010</v>
      </c>
      <c r="J6" s="289">
        <f>'Отдыхай и Катай| comiss'!J6</f>
        <v>46011</v>
      </c>
      <c r="K6" s="289">
        <f>'Отдыхай и Катай| comiss'!K6</f>
        <v>46012</v>
      </c>
      <c r="L6" s="289">
        <f>'Отдыхай и Катай| comiss'!L6</f>
        <v>46013</v>
      </c>
      <c r="M6" s="289">
        <f>'Отдыхай и Катай| comiss'!M6</f>
        <v>46014</v>
      </c>
      <c r="N6" s="289">
        <f>'Отдыхай и Катай| comiss'!N6</f>
        <v>46015</v>
      </c>
      <c r="O6" s="289">
        <f>'Отдыхай и Катай| comiss'!O6</f>
        <v>46016</v>
      </c>
      <c r="P6" s="289">
        <f>'Отдыхай и Катай| comiss'!P6</f>
        <v>46017</v>
      </c>
      <c r="Q6" s="289">
        <f>'Отдыхай и Катай| comiss'!Q6</f>
        <v>46018</v>
      </c>
      <c r="R6" s="289">
        <f>'Отдыхай и Катай| comiss'!R6</f>
        <v>46019</v>
      </c>
      <c r="S6" s="289">
        <f>'Отдыхай и Катай| comiss'!S6</f>
        <v>46020</v>
      </c>
      <c r="T6" s="371">
        <f>'Отдыхай и Катай| comiss'!T6</f>
        <v>46021</v>
      </c>
      <c r="U6" s="371">
        <f>'Отдыхай и Катай| comiss'!U6</f>
        <v>46022</v>
      </c>
      <c r="V6" s="371">
        <f>'Отдыхай и Катай| comiss'!V6</f>
        <v>46023</v>
      </c>
      <c r="W6" s="371">
        <f>'Отдыхай и Катай| comiss'!W6</f>
        <v>46024</v>
      </c>
      <c r="X6" s="371">
        <f>'Отдыхай и Катай| comiss'!X6</f>
        <v>46025</v>
      </c>
      <c r="Y6" s="371">
        <f>'Отдыхай и Катай| comiss'!Y6</f>
        <v>46026</v>
      </c>
      <c r="Z6" s="371">
        <f>'Отдыхай и Катай| comiss'!Z6</f>
        <v>46027</v>
      </c>
      <c r="AA6" s="371">
        <f>'Отдыхай и Катай| comiss'!AA6</f>
        <v>46028</v>
      </c>
      <c r="AB6" s="371">
        <f>'Отдыхай и Катай| comiss'!AB6</f>
        <v>46029</v>
      </c>
      <c r="AC6" s="371">
        <f>'Отдыхай и Катай| comiss'!AC6</f>
        <v>46030</v>
      </c>
      <c r="AD6" s="289">
        <f>'Отдыхай и Катай| comiss'!AD6</f>
        <v>46031</v>
      </c>
      <c r="AE6" s="289">
        <f>'Отдыхай и Катай| comiss'!AE6</f>
        <v>46032</v>
      </c>
      <c r="AF6" s="289">
        <f>'Отдыхай и Катай| comiss'!AF6</f>
        <v>46033</v>
      </c>
      <c r="AG6" s="289">
        <f>'Отдыхай и Катай| comiss'!AG6</f>
        <v>46034</v>
      </c>
      <c r="AH6" s="289">
        <f>'Отдыхай и Катай| comiss'!AH6</f>
        <v>46035</v>
      </c>
      <c r="AI6" s="289">
        <f>'Отдыхай и Катай| comiss'!AI6</f>
        <v>46036</v>
      </c>
      <c r="AJ6" s="289">
        <f>'Отдыхай и Катай| comiss'!AJ6</f>
        <v>46037</v>
      </c>
      <c r="AK6" s="289">
        <f>'Отдыхай и Катай| comiss'!AK6</f>
        <v>46038</v>
      </c>
      <c r="AL6" s="289">
        <f>'Отдыхай и Катай| comiss'!AL6</f>
        <v>46039</v>
      </c>
      <c r="AM6" s="289">
        <f>'Отдыхай и Катай| comiss'!AM6</f>
        <v>46040</v>
      </c>
      <c r="AN6" s="289">
        <f>'Отдыхай и Катай| comiss'!AN6</f>
        <v>46041</v>
      </c>
      <c r="AO6" s="289">
        <f>'Отдыхай и Катай| comiss'!AO6</f>
        <v>46042</v>
      </c>
      <c r="AP6" s="289">
        <f>'Отдыхай и Катай| comiss'!AP6</f>
        <v>46043</v>
      </c>
      <c r="AQ6" s="289">
        <f>'Отдыхай и Катай| comiss'!AQ6</f>
        <v>46044</v>
      </c>
      <c r="AR6" s="289">
        <f>'Отдыхай и Катай| comiss'!AR6</f>
        <v>46045</v>
      </c>
      <c r="AS6" s="289">
        <f>'Отдыхай и Катай| comiss'!AS6</f>
        <v>46046</v>
      </c>
      <c r="AT6" s="289">
        <f>'Отдыхай и Катай| comiss'!AT6</f>
        <v>46047</v>
      </c>
      <c r="AU6" s="289">
        <f>'Отдыхай и Катай| comiss'!AU6</f>
        <v>46048</v>
      </c>
      <c r="AV6" s="289">
        <f>'Отдыхай и Катай| comiss'!AV6</f>
        <v>46049</v>
      </c>
      <c r="AW6" s="289">
        <f>'Отдыхай и Катай| comiss'!AW6</f>
        <v>46050</v>
      </c>
      <c r="AX6" s="289">
        <f>'Отдыхай и Катай| comiss'!AX6</f>
        <v>46051</v>
      </c>
      <c r="AY6" s="289">
        <f>'Отдыхай и Катай| comiss'!AY6</f>
        <v>46052</v>
      </c>
      <c r="AZ6" s="289">
        <f>'Отдыхай и Катай| comiss'!AZ6</f>
        <v>46053</v>
      </c>
      <c r="BA6" s="289">
        <f>'Отдыхай и Катай| comiss'!BA6</f>
        <v>46054</v>
      </c>
      <c r="BB6" s="289">
        <f>'Отдыхай и Катай| comiss'!BB6</f>
        <v>46055</v>
      </c>
      <c r="BC6" s="289">
        <f>'Отдыхай и Катай| comiss'!BC6</f>
        <v>46056</v>
      </c>
      <c r="BD6" s="289">
        <f>'Отдыхай и Катай| comiss'!BD6</f>
        <v>46057</v>
      </c>
      <c r="BE6" s="289">
        <f>'Отдыхай и Катай| comiss'!BE6</f>
        <v>46058</v>
      </c>
      <c r="BF6" s="289">
        <f>'Отдыхай и Катай| comiss'!BF6</f>
        <v>46059</v>
      </c>
      <c r="BG6" s="289">
        <f>'Отдыхай и Катай| comiss'!BG6</f>
        <v>46060</v>
      </c>
      <c r="BH6" s="289">
        <f>'Отдыхай и Катай| comiss'!BH6</f>
        <v>46061</v>
      </c>
      <c r="BI6" s="289">
        <f>'Отдыхай и Катай| comiss'!BI6</f>
        <v>46062</v>
      </c>
      <c r="BJ6" s="289">
        <f>'Отдыхай и Катай| comiss'!BJ6</f>
        <v>46063</v>
      </c>
      <c r="BK6" s="289">
        <f>'Отдыхай и Катай| comiss'!BK6</f>
        <v>46064</v>
      </c>
      <c r="BL6" s="289">
        <f>'Отдыхай и Катай| comiss'!BL6</f>
        <v>46065</v>
      </c>
      <c r="BM6" s="289">
        <f>'Отдыхай и Катай| comiss'!BM6</f>
        <v>46066</v>
      </c>
      <c r="BN6" s="289">
        <f>'Отдыхай и Катай| comiss'!BN6</f>
        <v>46067</v>
      </c>
      <c r="BO6" s="289">
        <f>'Отдыхай и Катай| comiss'!BO6</f>
        <v>46068</v>
      </c>
      <c r="BP6" s="289">
        <f>'Отдыхай и Катай| comiss'!BP6</f>
        <v>46069</v>
      </c>
      <c r="BQ6" s="289">
        <f>'Отдыхай и Катай| comiss'!BQ6</f>
        <v>46070</v>
      </c>
      <c r="BR6" s="289">
        <f>'Отдыхай и Катай| comiss'!BR6</f>
        <v>46071</v>
      </c>
      <c r="BS6" s="289">
        <f>'Отдыхай и Катай| comiss'!BS6</f>
        <v>46072</v>
      </c>
      <c r="BT6" s="289">
        <f>'Отдыхай и Катай| comiss'!BT6</f>
        <v>46073</v>
      </c>
      <c r="BU6" s="289">
        <f>'Отдыхай и Катай| comiss'!BU6</f>
        <v>46074</v>
      </c>
      <c r="BV6" s="289">
        <f>'Отдыхай и Катай| comiss'!BV6</f>
        <v>46075</v>
      </c>
      <c r="BW6" s="289">
        <f>'Отдыхай и Катай| comiss'!BW6</f>
        <v>46076</v>
      </c>
      <c r="BX6" s="289">
        <f>'Отдыхай и Катай| comiss'!BX6</f>
        <v>46077</v>
      </c>
      <c r="BY6" s="289">
        <f>'Отдыхай и Катай| comiss'!BY6</f>
        <v>46078</v>
      </c>
      <c r="BZ6" s="289">
        <f>'Отдыхай и Катай| comiss'!BZ6</f>
        <v>46079</v>
      </c>
      <c r="CA6" s="289">
        <f>'Отдыхай и Катай| comiss'!CA6</f>
        <v>46080</v>
      </c>
      <c r="CB6" s="289">
        <f>'Отдыхай и Катай| comiss'!CB6</f>
        <v>46081</v>
      </c>
      <c r="CC6" s="289">
        <f>'Отдыхай и Катай| comiss'!CC6</f>
        <v>46082</v>
      </c>
      <c r="CD6" s="289">
        <f>'Отдыхай и Катай| comiss'!CD6</f>
        <v>46083</v>
      </c>
      <c r="CE6" s="289">
        <f>'Отдыхай и Катай| comiss'!CE6</f>
        <v>46084</v>
      </c>
      <c r="CF6" s="289">
        <f>'Отдыхай и Катай| comiss'!CF6</f>
        <v>46085</v>
      </c>
      <c r="CG6" s="289">
        <f>'Отдыхай и Катай| comiss'!CG6</f>
        <v>46086</v>
      </c>
      <c r="CH6" s="289">
        <f>'Отдыхай и Катай| comiss'!CH6</f>
        <v>46087</v>
      </c>
      <c r="CI6" s="289">
        <f>'Отдыхай и Катай| comiss'!CI6</f>
        <v>46088</v>
      </c>
      <c r="CJ6" s="289">
        <f>'Отдыхай и Катай| comiss'!CJ6</f>
        <v>46089</v>
      </c>
      <c r="CK6" s="289">
        <f>'Отдыхай и Катай| comiss'!CK6</f>
        <v>46090</v>
      </c>
      <c r="CL6" s="289">
        <f>'Отдыхай и Катай| comiss'!CL6</f>
        <v>46091</v>
      </c>
      <c r="CM6" s="289">
        <f>'Отдыхай и Катай| comiss'!CM6</f>
        <v>46092</v>
      </c>
      <c r="CN6" s="289">
        <f>'Отдыхай и Катай| comiss'!CN6</f>
        <v>46093</v>
      </c>
      <c r="CO6" s="289">
        <f>'Отдыхай и Катай| comiss'!CO6</f>
        <v>46094</v>
      </c>
      <c r="CP6" s="289">
        <f>'Отдыхай и Катай| comiss'!CP6</f>
        <v>46095</v>
      </c>
      <c r="CQ6" s="289">
        <f>'Отдыхай и Катай| comiss'!CQ6</f>
        <v>46096</v>
      </c>
      <c r="CR6" s="289">
        <f>'Отдыхай и Катай| comiss'!CR6</f>
        <v>46097</v>
      </c>
      <c r="CS6" s="289">
        <f>'Отдыхай и Катай| comiss'!CS6</f>
        <v>46098</v>
      </c>
      <c r="CT6" s="289">
        <f>'Отдыхай и Катай| comiss'!CT6</f>
        <v>46099</v>
      </c>
      <c r="CU6" s="289">
        <f>'Отдыхай и Катай| comiss'!CU6</f>
        <v>46100</v>
      </c>
      <c r="CV6" s="289">
        <f>'Отдыхай и Катай| comiss'!CV6</f>
        <v>46101</v>
      </c>
      <c r="CW6" s="289">
        <f>'Отдыхай и Катай| comiss'!CW6</f>
        <v>46102</v>
      </c>
      <c r="CX6" s="289">
        <f>'Отдыхай и Катай| comiss'!CX6</f>
        <v>46103</v>
      </c>
      <c r="CY6" s="289">
        <f>'Отдыхай и Катай| comiss'!CY6</f>
        <v>46104</v>
      </c>
      <c r="CZ6" s="289">
        <f>'Отдыхай и Катай| comiss'!CZ6</f>
        <v>46105</v>
      </c>
      <c r="DA6" s="289">
        <f>'Отдыхай и Катай| comiss'!DA6</f>
        <v>46106</v>
      </c>
      <c r="DB6" s="289">
        <f>'Отдыхай и Катай| comiss'!DB6</f>
        <v>46107</v>
      </c>
      <c r="DC6" s="289">
        <f>'Отдыхай и Катай| comiss'!DC6</f>
        <v>46108</v>
      </c>
      <c r="DD6" s="289">
        <f>'Отдыхай и Катай| comiss'!DD6</f>
        <v>46109</v>
      </c>
      <c r="DE6" s="289">
        <f>'Отдыхай и Катай| comiss'!DE6</f>
        <v>46110</v>
      </c>
      <c r="DF6" s="289">
        <f>'Отдыхай и Катай| comiss'!DF6</f>
        <v>46111</v>
      </c>
      <c r="DG6" s="289">
        <f>'Отдыхай и Катай| comiss'!DG6</f>
        <v>46112</v>
      </c>
      <c r="DH6" s="289">
        <f>'Отдыхай и Катай| comiss'!DH6</f>
        <v>46113</v>
      </c>
      <c r="DI6" s="289">
        <f>'Отдыхай и Катай| comiss'!DI6</f>
        <v>46114</v>
      </c>
      <c r="DJ6" s="289">
        <f>'Отдыхай и Катай| comiss'!DJ6</f>
        <v>46115</v>
      </c>
      <c r="DK6" s="289">
        <f>'Отдыхай и Катай| comiss'!DK6</f>
        <v>46116</v>
      </c>
      <c r="DL6" s="289">
        <f>'Отдыхай и Катай| comiss'!DL6</f>
        <v>46117</v>
      </c>
      <c r="DM6" s="289">
        <f>'Отдыхай и Катай| comiss'!DM6</f>
        <v>46118</v>
      </c>
      <c r="DN6" s="289">
        <f>'Отдыхай и Катай| comiss'!DN6</f>
        <v>46119</v>
      </c>
      <c r="DO6" s="289">
        <f>'Отдыхай и Катай| comiss'!DO6</f>
        <v>46120</v>
      </c>
      <c r="DP6" s="289">
        <f>'Отдыхай и Катай| comiss'!DP6</f>
        <v>46121</v>
      </c>
      <c r="DQ6" s="289">
        <f>'Отдыхай и Катай| comiss'!DQ6</f>
        <v>46122</v>
      </c>
      <c r="DR6" s="289">
        <f>'Отдыхай и Катай| comiss'!DR6</f>
        <v>46123</v>
      </c>
      <c r="DS6" s="289">
        <f>'Отдыхай и Катай| comiss'!DS6</f>
        <v>46124</v>
      </c>
    </row>
    <row r="7" spans="1:123" s="72" customFormat="1" x14ac:dyDescent="0.2">
      <c r="A7" s="239" t="s">
        <v>138</v>
      </c>
      <c r="B7" s="290"/>
      <c r="C7" s="290"/>
      <c r="D7" s="290"/>
      <c r="E7" s="290"/>
      <c r="F7" s="290"/>
      <c r="G7" s="290"/>
      <c r="H7" s="290"/>
      <c r="I7" s="290"/>
      <c r="J7" s="290"/>
      <c r="K7" s="290"/>
      <c r="L7" s="290"/>
      <c r="M7" s="290"/>
      <c r="N7" s="290"/>
      <c r="O7" s="290"/>
      <c r="P7" s="290"/>
      <c r="Q7" s="290"/>
      <c r="R7" s="290"/>
      <c r="S7" s="290"/>
      <c r="T7" s="345"/>
      <c r="U7" s="345"/>
      <c r="V7" s="345"/>
      <c r="W7" s="345"/>
      <c r="X7" s="345"/>
      <c r="Y7" s="345"/>
      <c r="Z7" s="345"/>
      <c r="AA7" s="345"/>
      <c r="AB7" s="345"/>
      <c r="AC7" s="345"/>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row>
    <row r="8" spans="1:123" s="72" customFormat="1" x14ac:dyDescent="0.2">
      <c r="A8" s="240">
        <v>1</v>
      </c>
      <c r="B8" s="272">
        <f>'Отдыхай и Катай| comiss'!B8</f>
        <v>18000</v>
      </c>
      <c r="C8" s="272">
        <f>'Отдыхай и Катай| comiss'!C8</f>
        <v>18000</v>
      </c>
      <c r="D8" s="272">
        <f>'Отдыхай и Катай| comiss'!D8</f>
        <v>16650</v>
      </c>
      <c r="E8" s="272">
        <f>'Отдыхай и Катай| comiss'!E8</f>
        <v>16650</v>
      </c>
      <c r="F8" s="272">
        <f>'Отдыхай и Катай| comiss'!F8</f>
        <v>18000</v>
      </c>
      <c r="G8" s="272">
        <f>'Отдыхай и Катай| comiss'!G8</f>
        <v>18000</v>
      </c>
      <c r="H8" s="272">
        <f>'Отдыхай и Катай| comiss'!H8</f>
        <v>18000</v>
      </c>
      <c r="I8" s="272">
        <f>'Отдыхай и Катай| comiss'!I8</f>
        <v>21600</v>
      </c>
      <c r="J8" s="272">
        <f>'Отдыхай и Катай| comiss'!J8</f>
        <v>21600</v>
      </c>
      <c r="K8" s="272">
        <f>'Отдыхай и Катай| comiss'!K8</f>
        <v>19350</v>
      </c>
      <c r="L8" s="272">
        <f>'Отдыхай и Катай| comiss'!L8</f>
        <v>21150</v>
      </c>
      <c r="M8" s="272">
        <f>'Отдыхай и Катай| comiss'!M8</f>
        <v>21150</v>
      </c>
      <c r="N8" s="272">
        <f>'Отдыхай и Катай| comiss'!N8</f>
        <v>27000</v>
      </c>
      <c r="O8" s="272">
        <f>'Отдыхай и Катай| comiss'!O8</f>
        <v>32400</v>
      </c>
      <c r="P8" s="272">
        <f>'Отдыхай и Катай| comiss'!P8</f>
        <v>32400</v>
      </c>
      <c r="Q8" s="272">
        <f>'Отдыхай и Катай| comiss'!Q8</f>
        <v>35100</v>
      </c>
      <c r="R8" s="272">
        <f>'Отдыхай и Катай| comiss'!R8</f>
        <v>32400</v>
      </c>
      <c r="S8" s="272">
        <f>'Отдыхай и Катай| comiss'!S8</f>
        <v>58500</v>
      </c>
      <c r="T8" s="346">
        <f>'Отдыхай и Катай| comiss'!T8</f>
        <v>94500</v>
      </c>
      <c r="U8" s="346">
        <f>'Отдыхай и Катай| comiss'!U8</f>
        <v>117000</v>
      </c>
      <c r="V8" s="346">
        <f>'Отдыхай и Катай| comiss'!V8</f>
        <v>117000</v>
      </c>
      <c r="W8" s="346">
        <f>'Отдыхай и Катай| comiss'!W8</f>
        <v>103500</v>
      </c>
      <c r="X8" s="346">
        <f>'Отдыхай и Катай| comiss'!X8</f>
        <v>103500</v>
      </c>
      <c r="Y8" s="346">
        <f>'Отдыхай и Катай| comiss'!Y8</f>
        <v>103500</v>
      </c>
      <c r="Z8" s="346">
        <f>'Отдыхай и Катай| comiss'!Z8</f>
        <v>103500</v>
      </c>
      <c r="AA8" s="346">
        <f>'Отдыхай и Катай| comiss'!AA8</f>
        <v>103500</v>
      </c>
      <c r="AB8" s="346">
        <f>'Отдыхай и Катай| comiss'!AB8</f>
        <v>81000</v>
      </c>
      <c r="AC8" s="346">
        <f>'Отдыхай и Катай| comiss'!AC8</f>
        <v>72000</v>
      </c>
      <c r="AD8" s="272">
        <f>'Отдыхай и Катай| comiss'!AD8</f>
        <v>72000</v>
      </c>
      <c r="AE8" s="272">
        <f>'Отдыхай и Катай| comiss'!AE8</f>
        <v>51300</v>
      </c>
      <c r="AF8" s="272">
        <f>'Отдыхай и Катай| comiss'!AF8</f>
        <v>29700</v>
      </c>
      <c r="AG8" s="272">
        <f>'Отдыхай и Катай| comiss'!AG8</f>
        <v>29700</v>
      </c>
      <c r="AH8" s="272">
        <f>'Отдыхай и Катай| comiss'!AH8</f>
        <v>29700</v>
      </c>
      <c r="AI8" s="272">
        <f>'Отдыхай и Катай| comiss'!AI8</f>
        <v>29700</v>
      </c>
      <c r="AJ8" s="272">
        <f>'Отдыхай и Катай| comiss'!AJ8</f>
        <v>29700</v>
      </c>
      <c r="AK8" s="272">
        <f>'Отдыхай и Катай| comiss'!AK8</f>
        <v>27000</v>
      </c>
      <c r="AL8" s="272">
        <f>'Отдыхай и Катай| comiss'!AL8</f>
        <v>27000</v>
      </c>
      <c r="AM8" s="272">
        <f>'Отдыхай и Катай| comiss'!AM8</f>
        <v>27000</v>
      </c>
      <c r="AN8" s="272">
        <f>'Отдыхай и Катай| comiss'!AN8</f>
        <v>29700</v>
      </c>
      <c r="AO8" s="272">
        <f>'Отдыхай и Катай| comiss'!AO8</f>
        <v>29700</v>
      </c>
      <c r="AP8" s="272">
        <f>'Отдыхай и Катай| comiss'!AP8</f>
        <v>29700</v>
      </c>
      <c r="AQ8" s="272">
        <f>'Отдыхай и Катай| comiss'!AQ8</f>
        <v>29700</v>
      </c>
      <c r="AR8" s="272">
        <f>'Отдыхай и Катай| comiss'!AR8</f>
        <v>29700</v>
      </c>
      <c r="AS8" s="272">
        <f>'Отдыхай и Катай| comiss'!AS8</f>
        <v>29700</v>
      </c>
      <c r="AT8" s="272">
        <f>'Отдыхай и Катай| comiss'!AT8</f>
        <v>29700</v>
      </c>
      <c r="AU8" s="272">
        <f>'Отдыхай и Катай| comiss'!AU8</f>
        <v>29700</v>
      </c>
      <c r="AV8" s="272">
        <f>'Отдыхай и Катай| comiss'!AV8</f>
        <v>29700</v>
      </c>
      <c r="AW8" s="272">
        <f>'Отдыхай и Катай| comiss'!AW8</f>
        <v>35100</v>
      </c>
      <c r="AX8" s="272">
        <f>'Отдыхай и Катай| comiss'!AX8</f>
        <v>35100</v>
      </c>
      <c r="AY8" s="272">
        <f>'Отдыхай и Катай| comiss'!AY8</f>
        <v>35100</v>
      </c>
      <c r="AZ8" s="272">
        <f>'Отдыхай и Катай| comiss'!AZ8</f>
        <v>35100</v>
      </c>
      <c r="BA8" s="272">
        <f>'Отдыхай и Катай| comiss'!BA8</f>
        <v>36900</v>
      </c>
      <c r="BB8" s="272">
        <f>'Отдыхай и Катай| comiss'!BB8</f>
        <v>36900</v>
      </c>
      <c r="BC8" s="272">
        <f>'Отдыхай и Катай| comiss'!BC8</f>
        <v>36900</v>
      </c>
      <c r="BD8" s="272">
        <f>'Отдыхай и Катай| comiss'!BD8</f>
        <v>36900</v>
      </c>
      <c r="BE8" s="272">
        <f>'Отдыхай и Катай| comiss'!BE8</f>
        <v>36900</v>
      </c>
      <c r="BF8" s="272">
        <f>'Отдыхай и Катай| comiss'!BF8</f>
        <v>36900</v>
      </c>
      <c r="BG8" s="272">
        <f>'Отдыхай и Катай| comiss'!BG8</f>
        <v>36900</v>
      </c>
      <c r="BH8" s="272">
        <f>'Отдыхай и Катай| comiss'!BH8</f>
        <v>36900</v>
      </c>
      <c r="BI8" s="272">
        <f>'Отдыхай и Катай| comiss'!BI8</f>
        <v>36900</v>
      </c>
      <c r="BJ8" s="272">
        <f>'Отдыхай и Катай| comiss'!BJ8</f>
        <v>36900</v>
      </c>
      <c r="BK8" s="272">
        <f>'Отдыхай и Катай| comiss'!BK8</f>
        <v>33300</v>
      </c>
      <c r="BL8" s="272">
        <f>'Отдыхай и Катай| comiss'!BL8</f>
        <v>33300</v>
      </c>
      <c r="BM8" s="272">
        <f>'Отдыхай и Катай| comiss'!BM8</f>
        <v>33300</v>
      </c>
      <c r="BN8" s="272">
        <f>'Отдыхай и Катай| comiss'!BN8</f>
        <v>33300</v>
      </c>
      <c r="BO8" s="272">
        <f>'Отдыхай и Катай| comiss'!BO8</f>
        <v>33300</v>
      </c>
      <c r="BP8" s="272">
        <f>'Отдыхай и Катай| comiss'!BP8</f>
        <v>33300</v>
      </c>
      <c r="BQ8" s="272">
        <f>'Отдыхай и Катай| comiss'!BQ8</f>
        <v>33300</v>
      </c>
      <c r="BR8" s="272">
        <f>'Отдыхай и Катай| comiss'!BR8</f>
        <v>33300</v>
      </c>
      <c r="BS8" s="272">
        <f>'Отдыхай и Катай| comiss'!BS8</f>
        <v>33300</v>
      </c>
      <c r="BT8" s="272">
        <f>'Отдыхай и Катай| comiss'!BT8</f>
        <v>55800</v>
      </c>
      <c r="BU8" s="272">
        <f>'Отдыхай и Катай| comiss'!BU8</f>
        <v>62100</v>
      </c>
      <c r="BV8" s="272">
        <f>'Отдыхай и Катай| comiss'!BV8</f>
        <v>68400</v>
      </c>
      <c r="BW8" s="272">
        <f>'Отдыхай и Катай| comiss'!BW8</f>
        <v>55800</v>
      </c>
      <c r="BX8" s="272">
        <f>'Отдыхай и Катай| comiss'!BX8</f>
        <v>55800</v>
      </c>
      <c r="BY8" s="272">
        <f>'Отдыхай и Катай| comiss'!BY8</f>
        <v>45900</v>
      </c>
      <c r="BZ8" s="272">
        <f>'Отдыхай и Катай| comiss'!BZ8</f>
        <v>45900</v>
      </c>
      <c r="CA8" s="272">
        <f>'Отдыхай и Катай| comiss'!CA8</f>
        <v>45900</v>
      </c>
      <c r="CB8" s="272">
        <f>'Отдыхай и Катай| comiss'!CB8</f>
        <v>38700</v>
      </c>
      <c r="CC8" s="272">
        <f>'Отдыхай и Катай| comiss'!CC8</f>
        <v>37800</v>
      </c>
      <c r="CD8" s="272">
        <f>'Отдыхай и Катай| comiss'!CD8</f>
        <v>25650</v>
      </c>
      <c r="CE8" s="272">
        <f>'Отдыхай и Катай| comiss'!CE8</f>
        <v>25650</v>
      </c>
      <c r="CF8" s="272">
        <f>'Отдыхай и Катай| comiss'!CF8</f>
        <v>25650</v>
      </c>
      <c r="CG8" s="272">
        <f>'Отдыхай и Катай| comiss'!CG8</f>
        <v>25650</v>
      </c>
      <c r="CH8" s="272">
        <f>'Отдыхай и Катай| comiss'!CH8</f>
        <v>27000</v>
      </c>
      <c r="CI8" s="272">
        <f>'Отдыхай и Катай| comiss'!CI8</f>
        <v>27000</v>
      </c>
      <c r="CJ8" s="272">
        <f>'Отдыхай и Катай| comiss'!CJ8</f>
        <v>27000</v>
      </c>
      <c r="CK8" s="272">
        <f>'Отдыхай и Катай| comiss'!CK8</f>
        <v>25650</v>
      </c>
      <c r="CL8" s="272">
        <f>'Отдыхай и Катай| comiss'!CL8</f>
        <v>25650</v>
      </c>
      <c r="CM8" s="272">
        <f>'Отдыхай и Катай| comiss'!CM8</f>
        <v>25650</v>
      </c>
      <c r="CN8" s="272">
        <f>'Отдыхай и Катай| comiss'!CN8</f>
        <v>25650</v>
      </c>
      <c r="CO8" s="272">
        <f>'Отдыхай и Катай| comiss'!CO8</f>
        <v>25650</v>
      </c>
      <c r="CP8" s="272">
        <f>'Отдыхай и Катай| comiss'!CP8</f>
        <v>25650</v>
      </c>
      <c r="CQ8" s="272">
        <f>'Отдыхай и Катай| comiss'!CQ8</f>
        <v>24300</v>
      </c>
      <c r="CR8" s="272">
        <f>'Отдыхай и Катай| comiss'!CR8</f>
        <v>24300</v>
      </c>
      <c r="CS8" s="272">
        <f>'Отдыхай и Катай| comiss'!CS8</f>
        <v>24300</v>
      </c>
      <c r="CT8" s="272">
        <f>'Отдыхай и Катай| comiss'!CT8</f>
        <v>24300</v>
      </c>
      <c r="CU8" s="272">
        <f>'Отдыхай и Катай| comiss'!CU8</f>
        <v>24300</v>
      </c>
      <c r="CV8" s="272">
        <f>'Отдыхай и Катай| comiss'!CV8</f>
        <v>24300</v>
      </c>
      <c r="CW8" s="272">
        <f>'Отдыхай и Катай| comiss'!CW8</f>
        <v>24300</v>
      </c>
      <c r="CX8" s="272">
        <f>'Отдыхай и Катай| comiss'!CX8</f>
        <v>20700</v>
      </c>
      <c r="CY8" s="272">
        <f>'Отдыхай и Катай| comiss'!CY8</f>
        <v>20700</v>
      </c>
      <c r="CZ8" s="272">
        <f>'Отдыхай и Катай| comiss'!CZ8</f>
        <v>20700</v>
      </c>
      <c r="DA8" s="272">
        <f>'Отдыхай и Катай| comiss'!DA8</f>
        <v>20700</v>
      </c>
      <c r="DB8" s="272">
        <f>'Отдыхай и Катай| comiss'!DB8</f>
        <v>20700</v>
      </c>
      <c r="DC8" s="272">
        <f>'Отдыхай и Катай| comiss'!DC8</f>
        <v>21600</v>
      </c>
      <c r="DD8" s="272">
        <f>'Отдыхай и Катай| comiss'!DD8</f>
        <v>21600</v>
      </c>
      <c r="DE8" s="272">
        <f>'Отдыхай и Катай| comiss'!DE8</f>
        <v>19800</v>
      </c>
      <c r="DF8" s="272">
        <f>'Отдыхай и Катай| comiss'!DF8</f>
        <v>19800</v>
      </c>
      <c r="DG8" s="272">
        <f>'Отдыхай и Катай| comiss'!DG8</f>
        <v>19800</v>
      </c>
      <c r="DH8" s="272">
        <f>'Отдыхай и Катай| comiss'!DH8</f>
        <v>18900</v>
      </c>
      <c r="DI8" s="272">
        <f>'Отдыхай и Катай| comiss'!DI8</f>
        <v>18900</v>
      </c>
      <c r="DJ8" s="272">
        <f>'Отдыхай и Катай| comiss'!DJ8</f>
        <v>18900</v>
      </c>
      <c r="DK8" s="272">
        <f>'Отдыхай и Катай| comiss'!DK8</f>
        <v>18900</v>
      </c>
      <c r="DL8" s="272">
        <f>'Отдыхай и Катай| comiss'!DL8</f>
        <v>16200</v>
      </c>
      <c r="DM8" s="272">
        <f>'Отдыхай и Катай| comiss'!DM8</f>
        <v>16200</v>
      </c>
      <c r="DN8" s="272">
        <f>'Отдыхай и Катай| comiss'!DN8</f>
        <v>16200</v>
      </c>
      <c r="DO8" s="272">
        <f>'Отдыхай и Катай| comiss'!DO8</f>
        <v>16200</v>
      </c>
      <c r="DP8" s="272">
        <f>'Отдыхай и Катай| comiss'!DP8</f>
        <v>16200</v>
      </c>
      <c r="DQ8" s="272">
        <f>'Отдыхай и Катай| comiss'!DQ8</f>
        <v>16200</v>
      </c>
      <c r="DR8" s="272">
        <f>'Отдыхай и Катай| comiss'!DR8</f>
        <v>16200</v>
      </c>
      <c r="DS8" s="272">
        <f>'Отдыхай и Катай| comiss'!DS8</f>
        <v>14850</v>
      </c>
    </row>
    <row r="9" spans="1:123" s="72" customFormat="1" x14ac:dyDescent="0.2">
      <c r="A9" s="240">
        <v>2</v>
      </c>
      <c r="B9" s="292">
        <f>'Отдыхай и Катай| comiss'!B9</f>
        <v>20340</v>
      </c>
      <c r="C9" s="292">
        <f>'Отдыхай и Катай| comiss'!C9</f>
        <v>20340</v>
      </c>
      <c r="D9" s="292">
        <f>'Отдыхай и Катай| comiss'!D9</f>
        <v>18990</v>
      </c>
      <c r="E9" s="292">
        <f>'Отдыхай и Катай| comiss'!E9</f>
        <v>18990</v>
      </c>
      <c r="F9" s="292">
        <f>'Отдыхай и Катай| comiss'!F9</f>
        <v>20340</v>
      </c>
      <c r="G9" s="292">
        <f>'Отдыхай и Катай| comiss'!G9</f>
        <v>20340</v>
      </c>
      <c r="H9" s="292">
        <f>'Отдыхай и Катай| comiss'!H9</f>
        <v>20340</v>
      </c>
      <c r="I9" s="292">
        <f>'Отдыхай и Катай| comiss'!I9</f>
        <v>23940</v>
      </c>
      <c r="J9" s="292">
        <f>'Отдыхай и Катай| comiss'!J9</f>
        <v>23940</v>
      </c>
      <c r="K9" s="292">
        <f>'Отдыхай и Катай| comiss'!K9</f>
        <v>21690</v>
      </c>
      <c r="L9" s="292">
        <f>'Отдыхай и Катай| comiss'!L9</f>
        <v>23490</v>
      </c>
      <c r="M9" s="292">
        <f>'Отдыхай и Катай| comiss'!M9</f>
        <v>23490</v>
      </c>
      <c r="N9" s="292">
        <f>'Отдыхай и Катай| comiss'!N9</f>
        <v>29340</v>
      </c>
      <c r="O9" s="292">
        <f>'Отдыхай и Катай| comiss'!O9</f>
        <v>34740</v>
      </c>
      <c r="P9" s="292">
        <f>'Отдыхай и Катай| comiss'!P9</f>
        <v>34740</v>
      </c>
      <c r="Q9" s="292">
        <f>'Отдыхай и Катай| comiss'!Q9</f>
        <v>37440</v>
      </c>
      <c r="R9" s="292">
        <f>'Отдыхай и Катай| comiss'!R9</f>
        <v>34740</v>
      </c>
      <c r="S9" s="292">
        <f>'Отдыхай и Катай| comiss'!S9</f>
        <v>61650</v>
      </c>
      <c r="T9" s="347">
        <f>'Отдыхай и Катай| comiss'!T9</f>
        <v>97650</v>
      </c>
      <c r="U9" s="347">
        <f>'Отдыхай и Катай| comiss'!U9</f>
        <v>120150</v>
      </c>
      <c r="V9" s="347">
        <f>'Отдыхай и Катай| comiss'!V9</f>
        <v>120150</v>
      </c>
      <c r="W9" s="347">
        <f>'Отдыхай и Катай| comiss'!W9</f>
        <v>106650</v>
      </c>
      <c r="X9" s="347">
        <f>'Отдыхай и Катай| comiss'!X9</f>
        <v>106650</v>
      </c>
      <c r="Y9" s="347">
        <f>'Отдыхай и Катай| comiss'!Y9</f>
        <v>106650</v>
      </c>
      <c r="Z9" s="347">
        <f>'Отдыхай и Катай| comiss'!Z9</f>
        <v>106650</v>
      </c>
      <c r="AA9" s="347">
        <f>'Отдыхай и Катай| comiss'!AA9</f>
        <v>106650</v>
      </c>
      <c r="AB9" s="347">
        <f>'Отдыхай и Катай| comiss'!AB9</f>
        <v>84150</v>
      </c>
      <c r="AC9" s="347">
        <f>'Отдыхай и Катай| comiss'!AC9</f>
        <v>75150</v>
      </c>
      <c r="AD9" s="292">
        <f>'Отдыхай и Катай| comiss'!AD9</f>
        <v>75150</v>
      </c>
      <c r="AE9" s="292">
        <f>'Отдыхай и Катай| comiss'!AE9</f>
        <v>54180</v>
      </c>
      <c r="AF9" s="292">
        <f>'Отдыхай и Катай| comiss'!AF9</f>
        <v>32580</v>
      </c>
      <c r="AG9" s="292">
        <f>'Отдыхай и Катай| comiss'!AG9</f>
        <v>32580</v>
      </c>
      <c r="AH9" s="292">
        <f>'Отдыхай и Катай| comiss'!AH9</f>
        <v>32580</v>
      </c>
      <c r="AI9" s="292">
        <f>'Отдыхай и Катай| comiss'!AI9</f>
        <v>32580</v>
      </c>
      <c r="AJ9" s="292">
        <f>'Отдыхай и Катай| comiss'!AJ9</f>
        <v>32580</v>
      </c>
      <c r="AK9" s="292">
        <f>'Отдыхай и Катай| comiss'!AK9</f>
        <v>29880</v>
      </c>
      <c r="AL9" s="292">
        <f>'Отдыхай и Катай| comiss'!AL9</f>
        <v>29880</v>
      </c>
      <c r="AM9" s="292">
        <f>'Отдыхай и Катай| comiss'!AM9</f>
        <v>29880</v>
      </c>
      <c r="AN9" s="292">
        <f>'Отдыхай и Катай| comiss'!AN9</f>
        <v>32580</v>
      </c>
      <c r="AO9" s="292">
        <f>'Отдыхай и Катай| comiss'!AO9</f>
        <v>32580</v>
      </c>
      <c r="AP9" s="292">
        <f>'Отдыхай и Катай| comiss'!AP9</f>
        <v>32580</v>
      </c>
      <c r="AQ9" s="292">
        <f>'Отдыхай и Катай| comiss'!AQ9</f>
        <v>32580</v>
      </c>
      <c r="AR9" s="292">
        <f>'Отдыхай и Катай| comiss'!AR9</f>
        <v>32580</v>
      </c>
      <c r="AS9" s="292">
        <f>'Отдыхай и Катай| comiss'!AS9</f>
        <v>32580</v>
      </c>
      <c r="AT9" s="292">
        <f>'Отдыхай и Катай| comiss'!AT9</f>
        <v>32580</v>
      </c>
      <c r="AU9" s="292">
        <f>'Отдыхай и Катай| comiss'!AU9</f>
        <v>32580</v>
      </c>
      <c r="AV9" s="292">
        <f>'Отдыхай и Катай| comiss'!AV9</f>
        <v>32580</v>
      </c>
      <c r="AW9" s="292">
        <f>'Отдыхай и Катай| comiss'!AW9</f>
        <v>37980</v>
      </c>
      <c r="AX9" s="292">
        <f>'Отдыхай и Катай| comiss'!AX9</f>
        <v>37980</v>
      </c>
      <c r="AY9" s="292">
        <f>'Отдыхай и Катай| comiss'!AY9</f>
        <v>37980</v>
      </c>
      <c r="AZ9" s="292">
        <f>'Отдыхай и Катай| comiss'!AZ9</f>
        <v>37980</v>
      </c>
      <c r="BA9" s="292">
        <f>'Отдыхай и Катай| comiss'!BA9</f>
        <v>39780</v>
      </c>
      <c r="BB9" s="292">
        <f>'Отдыхай и Катай| comiss'!BB9</f>
        <v>39780</v>
      </c>
      <c r="BC9" s="292">
        <f>'Отдыхай и Катай| comiss'!BC9</f>
        <v>39780</v>
      </c>
      <c r="BD9" s="292">
        <f>'Отдыхай и Катай| comiss'!BD9</f>
        <v>39780</v>
      </c>
      <c r="BE9" s="292">
        <f>'Отдыхай и Катай| comiss'!BE9</f>
        <v>39780</v>
      </c>
      <c r="BF9" s="292">
        <f>'Отдыхай и Катай| comiss'!BF9</f>
        <v>39780</v>
      </c>
      <c r="BG9" s="292">
        <f>'Отдыхай и Катай| comiss'!BG9</f>
        <v>39780</v>
      </c>
      <c r="BH9" s="292">
        <f>'Отдыхай и Катай| comiss'!BH9</f>
        <v>39780</v>
      </c>
      <c r="BI9" s="292">
        <f>'Отдыхай и Катай| comiss'!BI9</f>
        <v>39780</v>
      </c>
      <c r="BJ9" s="292">
        <f>'Отдыхай и Катай| comiss'!BJ9</f>
        <v>39780</v>
      </c>
      <c r="BK9" s="292">
        <f>'Отдыхай и Катай| comiss'!BK9</f>
        <v>36180</v>
      </c>
      <c r="BL9" s="292">
        <f>'Отдыхай и Катай| comiss'!BL9</f>
        <v>36180</v>
      </c>
      <c r="BM9" s="292">
        <f>'Отдыхай и Катай| comiss'!BM9</f>
        <v>36180</v>
      </c>
      <c r="BN9" s="292">
        <f>'Отдыхай и Катай| comiss'!BN9</f>
        <v>36180</v>
      </c>
      <c r="BO9" s="292">
        <f>'Отдыхай и Катай| comiss'!BO9</f>
        <v>36180</v>
      </c>
      <c r="BP9" s="292">
        <f>'Отдыхай и Катай| comiss'!BP9</f>
        <v>36180</v>
      </c>
      <c r="BQ9" s="292">
        <f>'Отдыхай и Катай| comiss'!BQ9</f>
        <v>36180</v>
      </c>
      <c r="BR9" s="292">
        <f>'Отдыхай и Катай| comiss'!BR9</f>
        <v>36180</v>
      </c>
      <c r="BS9" s="292">
        <f>'Отдыхай и Катай| comiss'!BS9</f>
        <v>36180</v>
      </c>
      <c r="BT9" s="292">
        <f>'Отдыхай и Катай| comiss'!BT9</f>
        <v>58680</v>
      </c>
      <c r="BU9" s="292">
        <f>'Отдыхай и Катай| comiss'!BU9</f>
        <v>64980</v>
      </c>
      <c r="BV9" s="292">
        <f>'Отдыхай и Катай| comiss'!BV9</f>
        <v>71280</v>
      </c>
      <c r="BW9" s="292">
        <f>'Отдыхай и Катай| comiss'!BW9</f>
        <v>58680</v>
      </c>
      <c r="BX9" s="292">
        <f>'Отдыхай и Катай| comiss'!BX9</f>
        <v>58680</v>
      </c>
      <c r="BY9" s="292">
        <f>'Отдыхай и Катай| comiss'!BY9</f>
        <v>48780</v>
      </c>
      <c r="BZ9" s="292">
        <f>'Отдыхай и Катай| comiss'!BZ9</f>
        <v>48780</v>
      </c>
      <c r="CA9" s="292">
        <f>'Отдыхай и Катай| comiss'!CA9</f>
        <v>48780</v>
      </c>
      <c r="CB9" s="292">
        <f>'Отдыхай и Катай| comiss'!CB9</f>
        <v>41580</v>
      </c>
      <c r="CC9" s="292">
        <f>'Отдыхай и Катай| comiss'!CC9</f>
        <v>40680</v>
      </c>
      <c r="CD9" s="292">
        <f>'Отдыхай и Катай| comiss'!CD9</f>
        <v>28530</v>
      </c>
      <c r="CE9" s="292">
        <f>'Отдыхай и Катай| comiss'!CE9</f>
        <v>28530</v>
      </c>
      <c r="CF9" s="292">
        <f>'Отдыхай и Катай| comiss'!CF9</f>
        <v>28530</v>
      </c>
      <c r="CG9" s="292">
        <f>'Отдыхай и Катай| comiss'!CG9</f>
        <v>28530</v>
      </c>
      <c r="CH9" s="292">
        <f>'Отдыхай и Катай| comiss'!CH9</f>
        <v>29880</v>
      </c>
      <c r="CI9" s="292">
        <f>'Отдыхай и Катай| comiss'!CI9</f>
        <v>29880</v>
      </c>
      <c r="CJ9" s="292">
        <f>'Отдыхай и Катай| comiss'!CJ9</f>
        <v>29880</v>
      </c>
      <c r="CK9" s="292">
        <f>'Отдыхай и Катай| comiss'!CK9</f>
        <v>28530</v>
      </c>
      <c r="CL9" s="292">
        <f>'Отдыхай и Катай| comiss'!CL9</f>
        <v>28530</v>
      </c>
      <c r="CM9" s="292">
        <f>'Отдыхай и Катай| comiss'!CM9</f>
        <v>28530</v>
      </c>
      <c r="CN9" s="292">
        <f>'Отдыхай и Катай| comiss'!CN9</f>
        <v>28530</v>
      </c>
      <c r="CO9" s="292">
        <f>'Отдыхай и Катай| comiss'!CO9</f>
        <v>28530</v>
      </c>
      <c r="CP9" s="292">
        <f>'Отдыхай и Катай| comiss'!CP9</f>
        <v>28530</v>
      </c>
      <c r="CQ9" s="292">
        <f>'Отдыхай и Катай| comiss'!CQ9</f>
        <v>27180</v>
      </c>
      <c r="CR9" s="292">
        <f>'Отдыхай и Катай| comiss'!CR9</f>
        <v>27180</v>
      </c>
      <c r="CS9" s="292">
        <f>'Отдыхай и Катай| comiss'!CS9</f>
        <v>27180</v>
      </c>
      <c r="CT9" s="292">
        <f>'Отдыхай и Катай| comiss'!CT9</f>
        <v>27180</v>
      </c>
      <c r="CU9" s="292">
        <f>'Отдыхай и Катай| comiss'!CU9</f>
        <v>27180</v>
      </c>
      <c r="CV9" s="292">
        <f>'Отдыхай и Катай| comiss'!CV9</f>
        <v>27180</v>
      </c>
      <c r="CW9" s="292">
        <f>'Отдыхай и Катай| comiss'!CW9</f>
        <v>27180</v>
      </c>
      <c r="CX9" s="292">
        <f>'Отдыхай и Катай| comiss'!CX9</f>
        <v>23580</v>
      </c>
      <c r="CY9" s="292">
        <f>'Отдыхай и Катай| comiss'!CY9</f>
        <v>23580</v>
      </c>
      <c r="CZ9" s="292">
        <f>'Отдыхай и Катай| comiss'!CZ9</f>
        <v>23580</v>
      </c>
      <c r="DA9" s="292">
        <f>'Отдыхай и Катай| comiss'!DA9</f>
        <v>23580</v>
      </c>
      <c r="DB9" s="292">
        <f>'Отдыхай и Катай| comiss'!DB9</f>
        <v>23580</v>
      </c>
      <c r="DC9" s="292">
        <f>'Отдыхай и Катай| comiss'!DC9</f>
        <v>24480</v>
      </c>
      <c r="DD9" s="292">
        <f>'Отдыхай и Катай| comiss'!DD9</f>
        <v>24480</v>
      </c>
      <c r="DE9" s="292">
        <f>'Отдыхай и Катай| comiss'!DE9</f>
        <v>22680</v>
      </c>
      <c r="DF9" s="292">
        <f>'Отдыхай и Катай| comiss'!DF9</f>
        <v>22680</v>
      </c>
      <c r="DG9" s="292">
        <f>'Отдыхай и Катай| comiss'!DG9</f>
        <v>22680</v>
      </c>
      <c r="DH9" s="292">
        <f>'Отдыхай и Катай| comiss'!DH9</f>
        <v>21600</v>
      </c>
      <c r="DI9" s="292">
        <f>'Отдыхай и Катай| comiss'!DI9</f>
        <v>21600</v>
      </c>
      <c r="DJ9" s="292">
        <f>'Отдыхай и Катай| comiss'!DJ9</f>
        <v>21600</v>
      </c>
      <c r="DK9" s="292">
        <f>'Отдыхай и Катай| comiss'!DK9</f>
        <v>21600</v>
      </c>
      <c r="DL9" s="292">
        <f>'Отдыхай и Катай| comiss'!DL9</f>
        <v>18900</v>
      </c>
      <c r="DM9" s="292">
        <f>'Отдыхай и Катай| comiss'!DM9</f>
        <v>18900</v>
      </c>
      <c r="DN9" s="292">
        <f>'Отдыхай и Катай| comiss'!DN9</f>
        <v>18900</v>
      </c>
      <c r="DO9" s="292">
        <f>'Отдыхай и Катай| comiss'!DO9</f>
        <v>18900</v>
      </c>
      <c r="DP9" s="292">
        <f>'Отдыхай и Катай| comiss'!DP9</f>
        <v>18900</v>
      </c>
      <c r="DQ9" s="292">
        <f>'Отдыхай и Катай| comiss'!DQ9</f>
        <v>18900</v>
      </c>
      <c r="DR9" s="292">
        <f>'Отдыхай и Катай| comiss'!DR9</f>
        <v>18900</v>
      </c>
      <c r="DS9" s="292">
        <f>'Отдыхай и Катай| comiss'!DS9</f>
        <v>17550</v>
      </c>
    </row>
    <row r="10" spans="1:12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346"/>
      <c r="U10" s="346"/>
      <c r="V10" s="346"/>
      <c r="W10" s="346"/>
      <c r="X10" s="346"/>
      <c r="Y10" s="346"/>
      <c r="Z10" s="346"/>
      <c r="AA10" s="346"/>
      <c r="AB10" s="346"/>
      <c r="AC10" s="346"/>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row>
    <row r="11" spans="1:123" s="72" customFormat="1" x14ac:dyDescent="0.2">
      <c r="A11" s="240">
        <v>1</v>
      </c>
      <c r="B11" s="292">
        <f>'Отдыхай и Катай| comiss'!B11</f>
        <v>20700</v>
      </c>
      <c r="C11" s="292">
        <f>'Отдыхай и Катай| comiss'!C11</f>
        <v>20700</v>
      </c>
      <c r="D11" s="292">
        <f>'Отдыхай и Катай| comiss'!D11</f>
        <v>19350</v>
      </c>
      <c r="E11" s="292">
        <f>'Отдыхай и Катай| comiss'!E11</f>
        <v>19350</v>
      </c>
      <c r="F11" s="292">
        <f>'Отдыхай и Катай| comiss'!F11</f>
        <v>20700</v>
      </c>
      <c r="G11" s="292">
        <f>'Отдыхай и Катай| comiss'!G11</f>
        <v>20700</v>
      </c>
      <c r="H11" s="292">
        <f>'Отдыхай и Катай| comiss'!H11</f>
        <v>20700</v>
      </c>
      <c r="I11" s="292">
        <f>'Отдыхай и Катай| comiss'!I11</f>
        <v>24300</v>
      </c>
      <c r="J11" s="292">
        <f>'Отдыхай и Катай| comiss'!J11</f>
        <v>24300</v>
      </c>
      <c r="K11" s="292">
        <f>'Отдыхай и Катай| comiss'!K11</f>
        <v>22050</v>
      </c>
      <c r="L11" s="292">
        <f>'Отдыхай и Катай| comiss'!L11</f>
        <v>23850</v>
      </c>
      <c r="M11" s="292">
        <f>'Отдыхай и Катай| comiss'!M11</f>
        <v>23850</v>
      </c>
      <c r="N11" s="292">
        <f>'Отдыхай и Катай| comiss'!N11</f>
        <v>29700</v>
      </c>
      <c r="O11" s="292">
        <f>'Отдыхай и Катай| comiss'!O11</f>
        <v>35100</v>
      </c>
      <c r="P11" s="292">
        <f>'Отдыхай и Катай| comiss'!P11</f>
        <v>35100</v>
      </c>
      <c r="Q11" s="292">
        <f>'Отдыхай и Катай| comiss'!Q11</f>
        <v>37800</v>
      </c>
      <c r="R11" s="292">
        <f>'Отдыхай и Катай| comiss'!R11</f>
        <v>35100</v>
      </c>
      <c r="S11" s="292">
        <f>'Отдыхай и Катай| comiss'!S11</f>
        <v>63000</v>
      </c>
      <c r="T11" s="347">
        <f>'Отдыхай и Катай| comiss'!T11</f>
        <v>99000</v>
      </c>
      <c r="U11" s="347">
        <f>'Отдыхай и Катай| comiss'!U11</f>
        <v>121500</v>
      </c>
      <c r="V11" s="347">
        <f>'Отдыхай и Катай| comiss'!V11</f>
        <v>121500</v>
      </c>
      <c r="W11" s="347">
        <f>'Отдыхай и Катай| comiss'!W11</f>
        <v>108000</v>
      </c>
      <c r="X11" s="347">
        <f>'Отдыхай и Катай| comiss'!X11</f>
        <v>108000</v>
      </c>
      <c r="Y11" s="347">
        <f>'Отдыхай и Катай| comiss'!Y11</f>
        <v>108000</v>
      </c>
      <c r="Z11" s="347">
        <f>'Отдыхай и Катай| comiss'!Z11</f>
        <v>108000</v>
      </c>
      <c r="AA11" s="347">
        <f>'Отдыхай и Катай| comiss'!AA11</f>
        <v>108000</v>
      </c>
      <c r="AB11" s="347">
        <f>'Отдыхай и Катай| comiss'!AB11</f>
        <v>85500</v>
      </c>
      <c r="AC11" s="347">
        <f>'Отдыхай и Катай| comiss'!AC11</f>
        <v>76500</v>
      </c>
      <c r="AD11" s="292">
        <f>'Отдыхай и Катай| comiss'!AD11</f>
        <v>76500</v>
      </c>
      <c r="AE11" s="292">
        <f>'Отдыхай и Катай| comiss'!AE11</f>
        <v>54900</v>
      </c>
      <c r="AF11" s="292">
        <f>'Отдыхай и Катай| comiss'!AF11</f>
        <v>33300</v>
      </c>
      <c r="AG11" s="292">
        <f>'Отдыхай и Катай| comiss'!AG11</f>
        <v>33300</v>
      </c>
      <c r="AH11" s="292">
        <f>'Отдыхай и Катай| comiss'!AH11</f>
        <v>33300</v>
      </c>
      <c r="AI11" s="292">
        <f>'Отдыхай и Катай| comiss'!AI11</f>
        <v>33300</v>
      </c>
      <c r="AJ11" s="292">
        <f>'Отдыхай и Катай| comiss'!AJ11</f>
        <v>33300</v>
      </c>
      <c r="AK11" s="292">
        <f>'Отдыхай и Катай| comiss'!AK11</f>
        <v>30600</v>
      </c>
      <c r="AL11" s="292">
        <f>'Отдыхай и Катай| comiss'!AL11</f>
        <v>30600</v>
      </c>
      <c r="AM11" s="292">
        <f>'Отдыхай и Катай| comiss'!AM11</f>
        <v>30600</v>
      </c>
      <c r="AN11" s="292">
        <f>'Отдыхай и Катай| comiss'!AN11</f>
        <v>33300</v>
      </c>
      <c r="AO11" s="292">
        <f>'Отдыхай и Катай| comiss'!AO11</f>
        <v>33300</v>
      </c>
      <c r="AP11" s="292">
        <f>'Отдыхай и Катай| comiss'!AP11</f>
        <v>33300</v>
      </c>
      <c r="AQ11" s="292">
        <f>'Отдыхай и Катай| comiss'!AQ11</f>
        <v>33300</v>
      </c>
      <c r="AR11" s="292">
        <f>'Отдыхай и Катай| comiss'!AR11</f>
        <v>33300</v>
      </c>
      <c r="AS11" s="292">
        <f>'Отдыхай и Катай| comiss'!AS11</f>
        <v>33300</v>
      </c>
      <c r="AT11" s="292">
        <f>'Отдыхай и Катай| comiss'!AT11</f>
        <v>33300</v>
      </c>
      <c r="AU11" s="292">
        <f>'Отдыхай и Катай| comiss'!AU11</f>
        <v>33300</v>
      </c>
      <c r="AV11" s="292">
        <f>'Отдыхай и Катай| comiss'!AV11</f>
        <v>33300</v>
      </c>
      <c r="AW11" s="292">
        <f>'Отдыхай и Катай| comiss'!AW11</f>
        <v>38700</v>
      </c>
      <c r="AX11" s="292">
        <f>'Отдыхай и Катай| comiss'!AX11</f>
        <v>38700</v>
      </c>
      <c r="AY11" s="292">
        <f>'Отдыхай и Катай| comiss'!AY11</f>
        <v>38700</v>
      </c>
      <c r="AZ11" s="292">
        <f>'Отдыхай и Катай| comiss'!AZ11</f>
        <v>38700</v>
      </c>
      <c r="BA11" s="292">
        <f>'Отдыхай и Катай| comiss'!BA11</f>
        <v>40500</v>
      </c>
      <c r="BB11" s="292">
        <f>'Отдыхай и Катай| comiss'!BB11</f>
        <v>40500</v>
      </c>
      <c r="BC11" s="292">
        <f>'Отдыхай и Катай| comiss'!BC11</f>
        <v>40500</v>
      </c>
      <c r="BD11" s="292">
        <f>'Отдыхай и Катай| comiss'!BD11</f>
        <v>40500</v>
      </c>
      <c r="BE11" s="292">
        <f>'Отдыхай и Катай| comiss'!BE11</f>
        <v>40500</v>
      </c>
      <c r="BF11" s="292">
        <f>'Отдыхай и Катай| comiss'!BF11</f>
        <v>40500</v>
      </c>
      <c r="BG11" s="292">
        <f>'Отдыхай и Катай| comiss'!BG11</f>
        <v>40500</v>
      </c>
      <c r="BH11" s="292">
        <f>'Отдыхай и Катай| comiss'!BH11</f>
        <v>40500</v>
      </c>
      <c r="BI11" s="292">
        <f>'Отдыхай и Катай| comiss'!BI11</f>
        <v>40500</v>
      </c>
      <c r="BJ11" s="292">
        <f>'Отдыхай и Катай| comiss'!BJ11</f>
        <v>40500</v>
      </c>
      <c r="BK11" s="292">
        <f>'Отдыхай и Катай| comiss'!BK11</f>
        <v>36900</v>
      </c>
      <c r="BL11" s="292">
        <f>'Отдыхай и Катай| comiss'!BL11</f>
        <v>36900</v>
      </c>
      <c r="BM11" s="292">
        <f>'Отдыхай и Катай| comiss'!BM11</f>
        <v>36900</v>
      </c>
      <c r="BN11" s="292">
        <f>'Отдыхай и Катай| comiss'!BN11</f>
        <v>36900</v>
      </c>
      <c r="BO11" s="292">
        <f>'Отдыхай и Катай| comiss'!BO11</f>
        <v>36900</v>
      </c>
      <c r="BP11" s="292">
        <f>'Отдыхай и Катай| comiss'!BP11</f>
        <v>36900</v>
      </c>
      <c r="BQ11" s="292">
        <f>'Отдыхай и Катай| comiss'!BQ11</f>
        <v>36900</v>
      </c>
      <c r="BR11" s="292">
        <f>'Отдыхай и Катай| comiss'!BR11</f>
        <v>36900</v>
      </c>
      <c r="BS11" s="292">
        <f>'Отдыхай и Катай| comiss'!BS11</f>
        <v>36900</v>
      </c>
      <c r="BT11" s="292">
        <f>'Отдыхай и Катай| comiss'!BT11</f>
        <v>59400</v>
      </c>
      <c r="BU11" s="292">
        <f>'Отдыхай и Катай| comiss'!BU11</f>
        <v>65700</v>
      </c>
      <c r="BV11" s="292">
        <f>'Отдыхай и Катай| comiss'!BV11</f>
        <v>72000</v>
      </c>
      <c r="BW11" s="292">
        <f>'Отдыхай и Катай| comiss'!BW11</f>
        <v>59400</v>
      </c>
      <c r="BX11" s="292">
        <f>'Отдыхай и Катай| comiss'!BX11</f>
        <v>59400</v>
      </c>
      <c r="BY11" s="292">
        <f>'Отдыхай и Катай| comiss'!BY11</f>
        <v>49500</v>
      </c>
      <c r="BZ11" s="292">
        <f>'Отдыхай и Катай| comiss'!BZ11</f>
        <v>49500</v>
      </c>
      <c r="CA11" s="292">
        <f>'Отдыхай и Катай| comiss'!CA11</f>
        <v>49500</v>
      </c>
      <c r="CB11" s="292">
        <f>'Отдыхай и Катай| comiss'!CB11</f>
        <v>42300</v>
      </c>
      <c r="CC11" s="292">
        <f>'Отдыхай и Катай| comiss'!CC11</f>
        <v>41400</v>
      </c>
      <c r="CD11" s="292">
        <f>'Отдыхай и Катай| comiss'!CD11</f>
        <v>29250</v>
      </c>
      <c r="CE11" s="292">
        <f>'Отдыхай и Катай| comiss'!CE11</f>
        <v>29250</v>
      </c>
      <c r="CF11" s="292">
        <f>'Отдыхай и Катай| comiss'!CF11</f>
        <v>29250</v>
      </c>
      <c r="CG11" s="292">
        <f>'Отдыхай и Катай| comiss'!CG11</f>
        <v>29250</v>
      </c>
      <c r="CH11" s="292">
        <f>'Отдыхай и Катай| comiss'!CH11</f>
        <v>30600</v>
      </c>
      <c r="CI11" s="292">
        <f>'Отдыхай и Катай| comiss'!CI11</f>
        <v>30600</v>
      </c>
      <c r="CJ11" s="292">
        <f>'Отдыхай и Катай| comiss'!CJ11</f>
        <v>30600</v>
      </c>
      <c r="CK11" s="292">
        <f>'Отдыхай и Катай| comiss'!CK11</f>
        <v>29250</v>
      </c>
      <c r="CL11" s="292">
        <f>'Отдыхай и Катай| comiss'!CL11</f>
        <v>29250</v>
      </c>
      <c r="CM11" s="292">
        <f>'Отдыхай и Катай| comiss'!CM11</f>
        <v>29250</v>
      </c>
      <c r="CN11" s="292">
        <f>'Отдыхай и Катай| comiss'!CN11</f>
        <v>29250</v>
      </c>
      <c r="CO11" s="292">
        <f>'Отдыхай и Катай| comiss'!CO11</f>
        <v>29250</v>
      </c>
      <c r="CP11" s="292">
        <f>'Отдыхай и Катай| comiss'!CP11</f>
        <v>29250</v>
      </c>
      <c r="CQ11" s="292">
        <f>'Отдыхай и Катай| comiss'!CQ11</f>
        <v>27900</v>
      </c>
      <c r="CR11" s="292">
        <f>'Отдыхай и Катай| comiss'!CR11</f>
        <v>27900</v>
      </c>
      <c r="CS11" s="292">
        <f>'Отдыхай и Катай| comiss'!CS11</f>
        <v>27900</v>
      </c>
      <c r="CT11" s="292">
        <f>'Отдыхай и Катай| comiss'!CT11</f>
        <v>27900</v>
      </c>
      <c r="CU11" s="292">
        <f>'Отдыхай и Катай| comiss'!CU11</f>
        <v>27900</v>
      </c>
      <c r="CV11" s="292">
        <f>'Отдыхай и Катай| comiss'!CV11</f>
        <v>27900</v>
      </c>
      <c r="CW11" s="292">
        <f>'Отдыхай и Катай| comiss'!CW11</f>
        <v>27900</v>
      </c>
      <c r="CX11" s="292">
        <f>'Отдыхай и Катай| comiss'!CX11</f>
        <v>24300</v>
      </c>
      <c r="CY11" s="292">
        <f>'Отдыхай и Катай| comiss'!CY11</f>
        <v>24300</v>
      </c>
      <c r="CZ11" s="292">
        <f>'Отдыхай и Катай| comiss'!CZ11</f>
        <v>24300</v>
      </c>
      <c r="DA11" s="292">
        <f>'Отдыхай и Катай| comiss'!DA11</f>
        <v>24300</v>
      </c>
      <c r="DB11" s="292">
        <f>'Отдыхай и Катай| comiss'!DB11</f>
        <v>24300</v>
      </c>
      <c r="DC11" s="292">
        <f>'Отдыхай и Катай| comiss'!DC11</f>
        <v>25200</v>
      </c>
      <c r="DD11" s="292">
        <f>'Отдыхай и Катай| comiss'!DD11</f>
        <v>25200</v>
      </c>
      <c r="DE11" s="292">
        <f>'Отдыхай и Катай| comiss'!DE11</f>
        <v>23400</v>
      </c>
      <c r="DF11" s="292">
        <f>'Отдыхай и Катай| comiss'!DF11</f>
        <v>23400</v>
      </c>
      <c r="DG11" s="292">
        <f>'Отдыхай и Катай| comiss'!DG11</f>
        <v>23400</v>
      </c>
      <c r="DH11" s="292">
        <f>'Отдыхай и Катай| comiss'!DH11</f>
        <v>21600</v>
      </c>
      <c r="DI11" s="292">
        <f>'Отдыхай и Катай| comiss'!DI11</f>
        <v>21600</v>
      </c>
      <c r="DJ11" s="292">
        <f>'Отдыхай и Катай| comiss'!DJ11</f>
        <v>21600</v>
      </c>
      <c r="DK11" s="292">
        <f>'Отдыхай и Катай| comiss'!DK11</f>
        <v>21600</v>
      </c>
      <c r="DL11" s="292">
        <f>'Отдыхай и Катай| comiss'!DL11</f>
        <v>18900</v>
      </c>
      <c r="DM11" s="292">
        <f>'Отдыхай и Катай| comiss'!DM11</f>
        <v>18900</v>
      </c>
      <c r="DN11" s="292">
        <f>'Отдыхай и Катай| comiss'!DN11</f>
        <v>18900</v>
      </c>
      <c r="DO11" s="292">
        <f>'Отдыхай и Катай| comiss'!DO11</f>
        <v>18900</v>
      </c>
      <c r="DP11" s="292">
        <f>'Отдыхай и Катай| comiss'!DP11</f>
        <v>18900</v>
      </c>
      <c r="DQ11" s="292">
        <f>'Отдыхай и Катай| comiss'!DQ11</f>
        <v>18900</v>
      </c>
      <c r="DR11" s="292">
        <f>'Отдыхай и Катай| comiss'!DR11</f>
        <v>18900</v>
      </c>
      <c r="DS11" s="292">
        <f>'Отдыхай и Катай| comiss'!DS11</f>
        <v>17550</v>
      </c>
    </row>
    <row r="12" spans="1:123" s="72" customFormat="1" x14ac:dyDescent="0.2">
      <c r="A12" s="240">
        <v>2</v>
      </c>
      <c r="B12" s="292">
        <f>'Отдыхай и Катай| comiss'!B12</f>
        <v>23040</v>
      </c>
      <c r="C12" s="292">
        <f>'Отдыхай и Катай| comiss'!C12</f>
        <v>23040</v>
      </c>
      <c r="D12" s="292">
        <f>'Отдыхай и Катай| comiss'!D12</f>
        <v>21690</v>
      </c>
      <c r="E12" s="292">
        <f>'Отдыхай и Катай| comiss'!E12</f>
        <v>21690</v>
      </c>
      <c r="F12" s="292">
        <f>'Отдыхай и Катай| comiss'!F12</f>
        <v>23040</v>
      </c>
      <c r="G12" s="292">
        <f>'Отдыхай и Катай| comiss'!G12</f>
        <v>23040</v>
      </c>
      <c r="H12" s="292">
        <f>'Отдыхай и Катай| comiss'!H12</f>
        <v>23040</v>
      </c>
      <c r="I12" s="292">
        <f>'Отдыхай и Катай| comiss'!I12</f>
        <v>26640</v>
      </c>
      <c r="J12" s="292">
        <f>'Отдыхай и Катай| comiss'!J12</f>
        <v>26640</v>
      </c>
      <c r="K12" s="292">
        <f>'Отдыхай и Катай| comiss'!K12</f>
        <v>24390</v>
      </c>
      <c r="L12" s="292">
        <f>'Отдыхай и Катай| comiss'!L12</f>
        <v>26190</v>
      </c>
      <c r="M12" s="292">
        <f>'Отдыхай и Катай| comiss'!M12</f>
        <v>26190</v>
      </c>
      <c r="N12" s="292">
        <f>'Отдыхай и Катай| comiss'!N12</f>
        <v>32040</v>
      </c>
      <c r="O12" s="292">
        <f>'Отдыхай и Катай| comiss'!O12</f>
        <v>37440</v>
      </c>
      <c r="P12" s="292">
        <f>'Отдыхай и Катай| comiss'!P12</f>
        <v>37440</v>
      </c>
      <c r="Q12" s="292">
        <f>'Отдыхай и Катай| comiss'!Q12</f>
        <v>40140</v>
      </c>
      <c r="R12" s="292">
        <f>'Отдыхай и Катай| comiss'!R12</f>
        <v>37440</v>
      </c>
      <c r="S12" s="292">
        <f>'Отдыхай и Катай| comiss'!S12</f>
        <v>66150</v>
      </c>
      <c r="T12" s="347">
        <f>'Отдыхай и Катай| comiss'!T12</f>
        <v>102150</v>
      </c>
      <c r="U12" s="347">
        <f>'Отдыхай и Катай| comiss'!U12</f>
        <v>124650</v>
      </c>
      <c r="V12" s="347">
        <f>'Отдыхай и Катай| comiss'!V12</f>
        <v>124650</v>
      </c>
      <c r="W12" s="347">
        <f>'Отдыхай и Катай| comiss'!W12</f>
        <v>111150</v>
      </c>
      <c r="X12" s="347">
        <f>'Отдыхай и Катай| comiss'!X12</f>
        <v>111150</v>
      </c>
      <c r="Y12" s="347">
        <f>'Отдыхай и Катай| comiss'!Y12</f>
        <v>111150</v>
      </c>
      <c r="Z12" s="347">
        <f>'Отдыхай и Катай| comiss'!Z12</f>
        <v>111150</v>
      </c>
      <c r="AA12" s="347">
        <f>'Отдыхай и Катай| comiss'!AA12</f>
        <v>111150</v>
      </c>
      <c r="AB12" s="347">
        <f>'Отдыхай и Катай| comiss'!AB12</f>
        <v>88650</v>
      </c>
      <c r="AC12" s="347">
        <f>'Отдыхай и Катай| comiss'!AC12</f>
        <v>79650</v>
      </c>
      <c r="AD12" s="292">
        <f>'Отдыхай и Катай| comiss'!AD12</f>
        <v>79650</v>
      </c>
      <c r="AE12" s="292">
        <f>'Отдыхай и Катай| comiss'!AE12</f>
        <v>57780</v>
      </c>
      <c r="AF12" s="292">
        <f>'Отдыхай и Катай| comiss'!AF12</f>
        <v>36180</v>
      </c>
      <c r="AG12" s="292">
        <f>'Отдыхай и Катай| comiss'!AG12</f>
        <v>36180</v>
      </c>
      <c r="AH12" s="292">
        <f>'Отдыхай и Катай| comiss'!AH12</f>
        <v>36180</v>
      </c>
      <c r="AI12" s="292">
        <f>'Отдыхай и Катай| comiss'!AI12</f>
        <v>36180</v>
      </c>
      <c r="AJ12" s="292">
        <f>'Отдыхай и Катай| comiss'!AJ12</f>
        <v>36180</v>
      </c>
      <c r="AK12" s="292">
        <f>'Отдыхай и Катай| comiss'!AK12</f>
        <v>33480</v>
      </c>
      <c r="AL12" s="292">
        <f>'Отдыхай и Катай| comiss'!AL12</f>
        <v>33480</v>
      </c>
      <c r="AM12" s="292">
        <f>'Отдыхай и Катай| comiss'!AM12</f>
        <v>33480</v>
      </c>
      <c r="AN12" s="292">
        <f>'Отдыхай и Катай| comiss'!AN12</f>
        <v>36180</v>
      </c>
      <c r="AO12" s="292">
        <f>'Отдыхай и Катай| comiss'!AO12</f>
        <v>36180</v>
      </c>
      <c r="AP12" s="292">
        <f>'Отдыхай и Катай| comiss'!AP12</f>
        <v>36180</v>
      </c>
      <c r="AQ12" s="292">
        <f>'Отдыхай и Катай| comiss'!AQ12</f>
        <v>36180</v>
      </c>
      <c r="AR12" s="292">
        <f>'Отдыхай и Катай| comiss'!AR12</f>
        <v>36180</v>
      </c>
      <c r="AS12" s="292">
        <f>'Отдыхай и Катай| comiss'!AS12</f>
        <v>36180</v>
      </c>
      <c r="AT12" s="292">
        <f>'Отдыхай и Катай| comiss'!AT12</f>
        <v>36180</v>
      </c>
      <c r="AU12" s="292">
        <f>'Отдыхай и Катай| comiss'!AU12</f>
        <v>36180</v>
      </c>
      <c r="AV12" s="292">
        <f>'Отдыхай и Катай| comiss'!AV12</f>
        <v>36180</v>
      </c>
      <c r="AW12" s="292">
        <f>'Отдыхай и Катай| comiss'!AW12</f>
        <v>41580</v>
      </c>
      <c r="AX12" s="292">
        <f>'Отдыхай и Катай| comiss'!AX12</f>
        <v>41580</v>
      </c>
      <c r="AY12" s="292">
        <f>'Отдыхай и Катай| comiss'!AY12</f>
        <v>41580</v>
      </c>
      <c r="AZ12" s="292">
        <f>'Отдыхай и Катай| comiss'!AZ12</f>
        <v>41580</v>
      </c>
      <c r="BA12" s="292">
        <f>'Отдыхай и Катай| comiss'!BA12</f>
        <v>43380</v>
      </c>
      <c r="BB12" s="292">
        <f>'Отдыхай и Катай| comiss'!BB12</f>
        <v>43380</v>
      </c>
      <c r="BC12" s="292">
        <f>'Отдыхай и Катай| comiss'!BC12</f>
        <v>43380</v>
      </c>
      <c r="BD12" s="292">
        <f>'Отдыхай и Катай| comiss'!BD12</f>
        <v>43380</v>
      </c>
      <c r="BE12" s="292">
        <f>'Отдыхай и Катай| comiss'!BE12</f>
        <v>43380</v>
      </c>
      <c r="BF12" s="292">
        <f>'Отдыхай и Катай| comiss'!BF12</f>
        <v>43380</v>
      </c>
      <c r="BG12" s="292">
        <f>'Отдыхай и Катай| comiss'!BG12</f>
        <v>43380</v>
      </c>
      <c r="BH12" s="292">
        <f>'Отдыхай и Катай| comiss'!BH12</f>
        <v>43380</v>
      </c>
      <c r="BI12" s="292">
        <f>'Отдыхай и Катай| comiss'!BI12</f>
        <v>43380</v>
      </c>
      <c r="BJ12" s="292">
        <f>'Отдыхай и Катай| comiss'!BJ12</f>
        <v>43380</v>
      </c>
      <c r="BK12" s="292">
        <f>'Отдыхай и Катай| comiss'!BK12</f>
        <v>39780</v>
      </c>
      <c r="BL12" s="292">
        <f>'Отдыхай и Катай| comiss'!BL12</f>
        <v>39780</v>
      </c>
      <c r="BM12" s="292">
        <f>'Отдыхай и Катай| comiss'!BM12</f>
        <v>39780</v>
      </c>
      <c r="BN12" s="292">
        <f>'Отдыхай и Катай| comiss'!BN12</f>
        <v>39780</v>
      </c>
      <c r="BO12" s="292">
        <f>'Отдыхай и Катай| comiss'!BO12</f>
        <v>39780</v>
      </c>
      <c r="BP12" s="292">
        <f>'Отдыхай и Катай| comiss'!BP12</f>
        <v>39780</v>
      </c>
      <c r="BQ12" s="292">
        <f>'Отдыхай и Катай| comiss'!BQ12</f>
        <v>39780</v>
      </c>
      <c r="BR12" s="292">
        <f>'Отдыхай и Катай| comiss'!BR12</f>
        <v>39780</v>
      </c>
      <c r="BS12" s="292">
        <f>'Отдыхай и Катай| comiss'!BS12</f>
        <v>39780</v>
      </c>
      <c r="BT12" s="292">
        <f>'Отдыхай и Катай| comiss'!BT12</f>
        <v>62280</v>
      </c>
      <c r="BU12" s="292">
        <f>'Отдыхай и Катай| comiss'!BU12</f>
        <v>68580</v>
      </c>
      <c r="BV12" s="292">
        <f>'Отдыхай и Катай| comiss'!BV12</f>
        <v>74880</v>
      </c>
      <c r="BW12" s="292">
        <f>'Отдыхай и Катай| comiss'!BW12</f>
        <v>62280</v>
      </c>
      <c r="BX12" s="292">
        <f>'Отдыхай и Катай| comiss'!BX12</f>
        <v>62280</v>
      </c>
      <c r="BY12" s="292">
        <f>'Отдыхай и Катай| comiss'!BY12</f>
        <v>52380</v>
      </c>
      <c r="BZ12" s="292">
        <f>'Отдыхай и Катай| comiss'!BZ12</f>
        <v>52380</v>
      </c>
      <c r="CA12" s="292">
        <f>'Отдыхай и Катай| comiss'!CA12</f>
        <v>52380</v>
      </c>
      <c r="CB12" s="292">
        <f>'Отдыхай и Катай| comiss'!CB12</f>
        <v>45180</v>
      </c>
      <c r="CC12" s="292">
        <f>'Отдыхай и Катай| comiss'!CC12</f>
        <v>44280</v>
      </c>
      <c r="CD12" s="292">
        <f>'Отдыхай и Катай| comiss'!CD12</f>
        <v>32130</v>
      </c>
      <c r="CE12" s="292">
        <f>'Отдыхай и Катай| comiss'!CE12</f>
        <v>32130</v>
      </c>
      <c r="CF12" s="292">
        <f>'Отдыхай и Катай| comiss'!CF12</f>
        <v>32130</v>
      </c>
      <c r="CG12" s="292">
        <f>'Отдыхай и Катай| comiss'!CG12</f>
        <v>32130</v>
      </c>
      <c r="CH12" s="292">
        <f>'Отдыхай и Катай| comiss'!CH12</f>
        <v>33480</v>
      </c>
      <c r="CI12" s="292">
        <f>'Отдыхай и Катай| comiss'!CI12</f>
        <v>33480</v>
      </c>
      <c r="CJ12" s="292">
        <f>'Отдыхай и Катай| comiss'!CJ12</f>
        <v>33480</v>
      </c>
      <c r="CK12" s="292">
        <f>'Отдыхай и Катай| comiss'!CK12</f>
        <v>32130</v>
      </c>
      <c r="CL12" s="292">
        <f>'Отдыхай и Катай| comiss'!CL12</f>
        <v>32130</v>
      </c>
      <c r="CM12" s="292">
        <f>'Отдыхай и Катай| comiss'!CM12</f>
        <v>32130</v>
      </c>
      <c r="CN12" s="292">
        <f>'Отдыхай и Катай| comiss'!CN12</f>
        <v>32130</v>
      </c>
      <c r="CO12" s="292">
        <f>'Отдыхай и Катай| comiss'!CO12</f>
        <v>32130</v>
      </c>
      <c r="CP12" s="292">
        <f>'Отдыхай и Катай| comiss'!CP12</f>
        <v>32130</v>
      </c>
      <c r="CQ12" s="292">
        <f>'Отдыхай и Катай| comiss'!CQ12</f>
        <v>30780</v>
      </c>
      <c r="CR12" s="292">
        <f>'Отдыхай и Катай| comiss'!CR12</f>
        <v>30780</v>
      </c>
      <c r="CS12" s="292">
        <f>'Отдыхай и Катай| comiss'!CS12</f>
        <v>30780</v>
      </c>
      <c r="CT12" s="292">
        <f>'Отдыхай и Катай| comiss'!CT12</f>
        <v>30780</v>
      </c>
      <c r="CU12" s="292">
        <f>'Отдыхай и Катай| comiss'!CU12</f>
        <v>30780</v>
      </c>
      <c r="CV12" s="292">
        <f>'Отдыхай и Катай| comiss'!CV12</f>
        <v>30780</v>
      </c>
      <c r="CW12" s="292">
        <f>'Отдыхай и Катай| comiss'!CW12</f>
        <v>30780</v>
      </c>
      <c r="CX12" s="292">
        <f>'Отдыхай и Катай| comiss'!CX12</f>
        <v>27180</v>
      </c>
      <c r="CY12" s="292">
        <f>'Отдыхай и Катай| comiss'!CY12</f>
        <v>27180</v>
      </c>
      <c r="CZ12" s="292">
        <f>'Отдыхай и Катай| comiss'!CZ12</f>
        <v>27180</v>
      </c>
      <c r="DA12" s="292">
        <f>'Отдыхай и Катай| comiss'!DA12</f>
        <v>27180</v>
      </c>
      <c r="DB12" s="292">
        <f>'Отдыхай и Катай| comiss'!DB12</f>
        <v>27180</v>
      </c>
      <c r="DC12" s="292">
        <f>'Отдыхай и Катай| comiss'!DC12</f>
        <v>28080</v>
      </c>
      <c r="DD12" s="292">
        <f>'Отдыхай и Катай| comiss'!DD12</f>
        <v>28080</v>
      </c>
      <c r="DE12" s="292">
        <f>'Отдыхай и Катай| comiss'!DE12</f>
        <v>26280</v>
      </c>
      <c r="DF12" s="292">
        <f>'Отдыхай и Катай| comiss'!DF12</f>
        <v>26280</v>
      </c>
      <c r="DG12" s="292">
        <f>'Отдыхай и Катай| comiss'!DG12</f>
        <v>26280</v>
      </c>
      <c r="DH12" s="292">
        <f>'Отдыхай и Катай| comiss'!DH12</f>
        <v>24300</v>
      </c>
      <c r="DI12" s="292">
        <f>'Отдыхай и Катай| comiss'!DI12</f>
        <v>24300</v>
      </c>
      <c r="DJ12" s="292">
        <f>'Отдыхай и Катай| comiss'!DJ12</f>
        <v>24300</v>
      </c>
      <c r="DK12" s="292">
        <f>'Отдыхай и Катай| comiss'!DK12</f>
        <v>24300</v>
      </c>
      <c r="DL12" s="292">
        <f>'Отдыхай и Катай| comiss'!DL12</f>
        <v>21600</v>
      </c>
      <c r="DM12" s="292">
        <f>'Отдыхай и Катай| comiss'!DM12</f>
        <v>21600</v>
      </c>
      <c r="DN12" s="292">
        <f>'Отдыхай и Катай| comiss'!DN12</f>
        <v>21600</v>
      </c>
      <c r="DO12" s="292">
        <f>'Отдыхай и Катай| comiss'!DO12</f>
        <v>21600</v>
      </c>
      <c r="DP12" s="292">
        <f>'Отдыхай и Катай| comiss'!DP12</f>
        <v>21600</v>
      </c>
      <c r="DQ12" s="292">
        <f>'Отдыхай и Катай| comiss'!DQ12</f>
        <v>21600</v>
      </c>
      <c r="DR12" s="292">
        <f>'Отдыхай и Катай| comiss'!DR12</f>
        <v>21600</v>
      </c>
      <c r="DS12" s="292">
        <f>'Отдыхай и Катай| comiss'!DS12</f>
        <v>20250</v>
      </c>
    </row>
    <row r="13" spans="1:12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346"/>
      <c r="U13" s="346"/>
      <c r="V13" s="346"/>
      <c r="W13" s="346"/>
      <c r="X13" s="346"/>
      <c r="Y13" s="346"/>
      <c r="Z13" s="346"/>
      <c r="AA13" s="346"/>
      <c r="AB13" s="346"/>
      <c r="AC13" s="346"/>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row>
    <row r="14" spans="1:123" s="72" customFormat="1" x14ac:dyDescent="0.2">
      <c r="A14" s="240">
        <v>1</v>
      </c>
      <c r="B14" s="292">
        <f>'Отдыхай и Катай| comiss'!B14</f>
        <v>21600</v>
      </c>
      <c r="C14" s="292">
        <f>'Отдыхай и Катай| comiss'!C14</f>
        <v>21600</v>
      </c>
      <c r="D14" s="292">
        <f>'Отдыхай и Катай| comiss'!D14</f>
        <v>20250</v>
      </c>
      <c r="E14" s="292">
        <f>'Отдыхай и Катай| comiss'!E14</f>
        <v>20250</v>
      </c>
      <c r="F14" s="292">
        <f>'Отдыхай и Катай| comiss'!F14</f>
        <v>21600</v>
      </c>
      <c r="G14" s="292">
        <f>'Отдыхай и Катай| comiss'!G14</f>
        <v>21600</v>
      </c>
      <c r="H14" s="292">
        <f>'Отдыхай и Катай| comiss'!H14</f>
        <v>21600</v>
      </c>
      <c r="I14" s="292">
        <f>'Отдыхай и Катай| comiss'!I14</f>
        <v>25200</v>
      </c>
      <c r="J14" s="292">
        <f>'Отдыхай и Катай| comiss'!J14</f>
        <v>25200</v>
      </c>
      <c r="K14" s="292">
        <f>'Отдыхай и Катай| comiss'!K14</f>
        <v>22950</v>
      </c>
      <c r="L14" s="292">
        <f>'Отдыхай и Катай| comiss'!L14</f>
        <v>24750</v>
      </c>
      <c r="M14" s="292">
        <f>'Отдыхай и Катай| comiss'!M14</f>
        <v>24750</v>
      </c>
      <c r="N14" s="292">
        <f>'Отдыхай и Катай| comiss'!N14</f>
        <v>30600</v>
      </c>
      <c r="O14" s="292">
        <f>'Отдыхай и Катай| comiss'!O14</f>
        <v>36000</v>
      </c>
      <c r="P14" s="292">
        <f>'Отдыхай и Катай| comiss'!P14</f>
        <v>36000</v>
      </c>
      <c r="Q14" s="292">
        <f>'Отдыхай и Катай| comiss'!Q14</f>
        <v>38700</v>
      </c>
      <c r="R14" s="292">
        <f>'Отдыхай и Катай| comiss'!R14</f>
        <v>36000</v>
      </c>
      <c r="S14" s="292">
        <f>'Отдыхай и Катай| comiss'!S14</f>
        <v>64350</v>
      </c>
      <c r="T14" s="347">
        <f>'Отдыхай и Катай| comiss'!T14</f>
        <v>100350</v>
      </c>
      <c r="U14" s="347">
        <f>'Отдыхай и Катай| comiss'!U14</f>
        <v>122850</v>
      </c>
      <c r="V14" s="347">
        <f>'Отдыхай и Катай| comiss'!V14</f>
        <v>122850</v>
      </c>
      <c r="W14" s="347">
        <f>'Отдыхай и Катай| comiss'!W14</f>
        <v>109350</v>
      </c>
      <c r="X14" s="347">
        <f>'Отдыхай и Катай| comiss'!X14</f>
        <v>109350</v>
      </c>
      <c r="Y14" s="347">
        <f>'Отдыхай и Катай| comiss'!Y14</f>
        <v>109350</v>
      </c>
      <c r="Z14" s="347">
        <f>'Отдыхай и Катай| comiss'!Z14</f>
        <v>109350</v>
      </c>
      <c r="AA14" s="347">
        <f>'Отдыхай и Катай| comiss'!AA14</f>
        <v>109350</v>
      </c>
      <c r="AB14" s="347">
        <f>'Отдыхай и Катай| comiss'!AB14</f>
        <v>86850</v>
      </c>
      <c r="AC14" s="347">
        <f>'Отдыхай и Катай| comiss'!AC14</f>
        <v>77850</v>
      </c>
      <c r="AD14" s="292">
        <f>'Отдыхай и Катай| comiss'!AD14</f>
        <v>77850</v>
      </c>
      <c r="AE14" s="292">
        <f>'Отдыхай и Катай| comiss'!AE14</f>
        <v>55800</v>
      </c>
      <c r="AF14" s="292">
        <f>'Отдыхай и Катай| comiss'!AF14</f>
        <v>34200</v>
      </c>
      <c r="AG14" s="292">
        <f>'Отдыхай и Катай| comiss'!AG14</f>
        <v>34200</v>
      </c>
      <c r="AH14" s="292">
        <f>'Отдыхай и Катай| comiss'!AH14</f>
        <v>34200</v>
      </c>
      <c r="AI14" s="292">
        <f>'Отдыхай и Катай| comiss'!AI14</f>
        <v>34200</v>
      </c>
      <c r="AJ14" s="292">
        <f>'Отдыхай и Катай| comiss'!AJ14</f>
        <v>34200</v>
      </c>
      <c r="AK14" s="292">
        <f>'Отдыхай и Катай| comiss'!AK14</f>
        <v>31500</v>
      </c>
      <c r="AL14" s="292">
        <f>'Отдыхай и Катай| comiss'!AL14</f>
        <v>31500</v>
      </c>
      <c r="AM14" s="292">
        <f>'Отдыхай и Катай| comiss'!AM14</f>
        <v>31500</v>
      </c>
      <c r="AN14" s="292">
        <f>'Отдыхай и Катай| comiss'!AN14</f>
        <v>34200</v>
      </c>
      <c r="AO14" s="292">
        <f>'Отдыхай и Катай| comiss'!AO14</f>
        <v>34200</v>
      </c>
      <c r="AP14" s="292">
        <f>'Отдыхай и Катай| comiss'!AP14</f>
        <v>34200</v>
      </c>
      <c r="AQ14" s="292">
        <f>'Отдыхай и Катай| comiss'!AQ14</f>
        <v>34200</v>
      </c>
      <c r="AR14" s="292">
        <f>'Отдыхай и Катай| comiss'!AR14</f>
        <v>34200</v>
      </c>
      <c r="AS14" s="292">
        <f>'Отдыхай и Катай| comiss'!AS14</f>
        <v>34200</v>
      </c>
      <c r="AT14" s="292">
        <f>'Отдыхай и Катай| comiss'!AT14</f>
        <v>34200</v>
      </c>
      <c r="AU14" s="292">
        <f>'Отдыхай и Катай| comiss'!AU14</f>
        <v>34200</v>
      </c>
      <c r="AV14" s="292">
        <f>'Отдыхай и Катай| comiss'!AV14</f>
        <v>34200</v>
      </c>
      <c r="AW14" s="292">
        <f>'Отдыхай и Катай| comiss'!AW14</f>
        <v>39600</v>
      </c>
      <c r="AX14" s="292">
        <f>'Отдыхай и Катай| comiss'!AX14</f>
        <v>39600</v>
      </c>
      <c r="AY14" s="292">
        <f>'Отдыхай и Катай| comiss'!AY14</f>
        <v>39600</v>
      </c>
      <c r="AZ14" s="292">
        <f>'Отдыхай и Катай| comiss'!AZ14</f>
        <v>39600</v>
      </c>
      <c r="BA14" s="292">
        <f>'Отдыхай и Катай| comiss'!BA14</f>
        <v>41400</v>
      </c>
      <c r="BB14" s="292">
        <f>'Отдыхай и Катай| comiss'!BB14</f>
        <v>41400</v>
      </c>
      <c r="BC14" s="292">
        <f>'Отдыхай и Катай| comiss'!BC14</f>
        <v>41400</v>
      </c>
      <c r="BD14" s="292">
        <f>'Отдыхай и Катай| comiss'!BD14</f>
        <v>41400</v>
      </c>
      <c r="BE14" s="292">
        <f>'Отдыхай и Катай| comiss'!BE14</f>
        <v>41400</v>
      </c>
      <c r="BF14" s="292">
        <f>'Отдыхай и Катай| comiss'!BF14</f>
        <v>41400</v>
      </c>
      <c r="BG14" s="292">
        <f>'Отдыхай и Катай| comiss'!BG14</f>
        <v>41400</v>
      </c>
      <c r="BH14" s="292">
        <f>'Отдыхай и Катай| comiss'!BH14</f>
        <v>41400</v>
      </c>
      <c r="BI14" s="292">
        <f>'Отдыхай и Катай| comiss'!BI14</f>
        <v>41400</v>
      </c>
      <c r="BJ14" s="292">
        <f>'Отдыхай и Катай| comiss'!BJ14</f>
        <v>41400</v>
      </c>
      <c r="BK14" s="292">
        <f>'Отдыхай и Катай| comiss'!BK14</f>
        <v>37800</v>
      </c>
      <c r="BL14" s="292">
        <f>'Отдыхай и Катай| comiss'!BL14</f>
        <v>37800</v>
      </c>
      <c r="BM14" s="292">
        <f>'Отдыхай и Катай| comiss'!BM14</f>
        <v>37800</v>
      </c>
      <c r="BN14" s="292">
        <f>'Отдыхай и Катай| comiss'!BN14</f>
        <v>37800</v>
      </c>
      <c r="BO14" s="292">
        <f>'Отдыхай и Катай| comiss'!BO14</f>
        <v>37800</v>
      </c>
      <c r="BP14" s="292">
        <f>'Отдыхай и Катай| comiss'!BP14</f>
        <v>37800</v>
      </c>
      <c r="BQ14" s="292">
        <f>'Отдыхай и Катай| comiss'!BQ14</f>
        <v>37800</v>
      </c>
      <c r="BR14" s="292">
        <f>'Отдыхай и Катай| comiss'!BR14</f>
        <v>37800</v>
      </c>
      <c r="BS14" s="292">
        <f>'Отдыхай и Катай| comiss'!BS14</f>
        <v>37800</v>
      </c>
      <c r="BT14" s="292">
        <f>'Отдыхай и Катай| comiss'!BT14</f>
        <v>60300</v>
      </c>
      <c r="BU14" s="292">
        <f>'Отдыхай и Катай| comiss'!BU14</f>
        <v>66600</v>
      </c>
      <c r="BV14" s="292">
        <f>'Отдыхай и Катай| comiss'!BV14</f>
        <v>72900</v>
      </c>
      <c r="BW14" s="292">
        <f>'Отдыхай и Катай| comiss'!BW14</f>
        <v>60300</v>
      </c>
      <c r="BX14" s="292">
        <f>'Отдыхай и Катай| comiss'!BX14</f>
        <v>60300</v>
      </c>
      <c r="BY14" s="292">
        <f>'Отдыхай и Катай| comiss'!BY14</f>
        <v>50400</v>
      </c>
      <c r="BZ14" s="292">
        <f>'Отдыхай и Катай| comiss'!BZ14</f>
        <v>50400</v>
      </c>
      <c r="CA14" s="292">
        <f>'Отдыхай и Катай| comiss'!CA14</f>
        <v>50400</v>
      </c>
      <c r="CB14" s="292">
        <f>'Отдыхай и Катай| comiss'!CB14</f>
        <v>43200</v>
      </c>
      <c r="CC14" s="292">
        <f>'Отдыхай и Катай| comiss'!CC14</f>
        <v>42300</v>
      </c>
      <c r="CD14" s="292">
        <f>'Отдыхай и Катай| comiss'!CD14</f>
        <v>30150</v>
      </c>
      <c r="CE14" s="292">
        <f>'Отдыхай и Катай| comiss'!CE14</f>
        <v>30150</v>
      </c>
      <c r="CF14" s="292">
        <f>'Отдыхай и Катай| comiss'!CF14</f>
        <v>30150</v>
      </c>
      <c r="CG14" s="292">
        <f>'Отдыхай и Катай| comiss'!CG14</f>
        <v>30150</v>
      </c>
      <c r="CH14" s="292">
        <f>'Отдыхай и Катай| comiss'!CH14</f>
        <v>31500</v>
      </c>
      <c r="CI14" s="292">
        <f>'Отдыхай и Катай| comiss'!CI14</f>
        <v>31500</v>
      </c>
      <c r="CJ14" s="292">
        <f>'Отдыхай и Катай| comiss'!CJ14</f>
        <v>31500</v>
      </c>
      <c r="CK14" s="292">
        <f>'Отдыхай и Катай| comiss'!CK14</f>
        <v>30150</v>
      </c>
      <c r="CL14" s="292">
        <f>'Отдыхай и Катай| comiss'!CL14</f>
        <v>30150</v>
      </c>
      <c r="CM14" s="292">
        <f>'Отдыхай и Катай| comiss'!CM14</f>
        <v>30150</v>
      </c>
      <c r="CN14" s="292">
        <f>'Отдыхай и Катай| comiss'!CN14</f>
        <v>30150</v>
      </c>
      <c r="CO14" s="292">
        <f>'Отдыхай и Катай| comiss'!CO14</f>
        <v>30150</v>
      </c>
      <c r="CP14" s="292">
        <f>'Отдыхай и Катай| comiss'!CP14</f>
        <v>30150</v>
      </c>
      <c r="CQ14" s="292">
        <f>'Отдыхай и Катай| comiss'!CQ14</f>
        <v>28800</v>
      </c>
      <c r="CR14" s="292">
        <f>'Отдыхай и Катай| comiss'!CR14</f>
        <v>28800</v>
      </c>
      <c r="CS14" s="292">
        <f>'Отдыхай и Катай| comiss'!CS14</f>
        <v>28800</v>
      </c>
      <c r="CT14" s="292">
        <f>'Отдыхай и Катай| comiss'!CT14</f>
        <v>28800</v>
      </c>
      <c r="CU14" s="292">
        <f>'Отдыхай и Катай| comiss'!CU14</f>
        <v>28800</v>
      </c>
      <c r="CV14" s="292">
        <f>'Отдыхай и Катай| comiss'!CV14</f>
        <v>28800</v>
      </c>
      <c r="CW14" s="292">
        <f>'Отдыхай и Катай| comiss'!CW14</f>
        <v>28800</v>
      </c>
      <c r="CX14" s="292">
        <f>'Отдыхай и Катай| comiss'!CX14</f>
        <v>25200</v>
      </c>
      <c r="CY14" s="292">
        <f>'Отдыхай и Катай| comiss'!CY14</f>
        <v>25200</v>
      </c>
      <c r="CZ14" s="292">
        <f>'Отдыхай и Катай| comiss'!CZ14</f>
        <v>25200</v>
      </c>
      <c r="DA14" s="292">
        <f>'Отдыхай и Катай| comiss'!DA14</f>
        <v>25200</v>
      </c>
      <c r="DB14" s="292">
        <f>'Отдыхай и Катай| comiss'!DB14</f>
        <v>25200</v>
      </c>
      <c r="DC14" s="292">
        <f>'Отдыхай и Катай| comiss'!DC14</f>
        <v>26100</v>
      </c>
      <c r="DD14" s="292">
        <f>'Отдыхай и Катай| comiss'!DD14</f>
        <v>26100</v>
      </c>
      <c r="DE14" s="292">
        <f>'Отдыхай и Катай| comiss'!DE14</f>
        <v>24300</v>
      </c>
      <c r="DF14" s="292">
        <f>'Отдыхай и Катай| comiss'!DF14</f>
        <v>24300</v>
      </c>
      <c r="DG14" s="292">
        <f>'Отдыхай и Катай| comiss'!DG14</f>
        <v>24300</v>
      </c>
      <c r="DH14" s="292">
        <f>'Отдыхай и Катай| comiss'!DH14</f>
        <v>22500</v>
      </c>
      <c r="DI14" s="292">
        <f>'Отдыхай и Катай| comiss'!DI14</f>
        <v>22500</v>
      </c>
      <c r="DJ14" s="292">
        <f>'Отдыхай и Катай| comiss'!DJ14</f>
        <v>22500</v>
      </c>
      <c r="DK14" s="292">
        <f>'Отдыхай и Катай| comiss'!DK14</f>
        <v>22500</v>
      </c>
      <c r="DL14" s="292">
        <f>'Отдыхай и Катай| comiss'!DL14</f>
        <v>19800</v>
      </c>
      <c r="DM14" s="292">
        <f>'Отдыхай и Катай| comiss'!DM14</f>
        <v>19800</v>
      </c>
      <c r="DN14" s="292">
        <f>'Отдыхай и Катай| comiss'!DN14</f>
        <v>19800</v>
      </c>
      <c r="DO14" s="292">
        <f>'Отдыхай и Катай| comiss'!DO14</f>
        <v>19800</v>
      </c>
      <c r="DP14" s="292">
        <f>'Отдыхай и Катай| comiss'!DP14</f>
        <v>19800</v>
      </c>
      <c r="DQ14" s="292">
        <f>'Отдыхай и Катай| comiss'!DQ14</f>
        <v>19800</v>
      </c>
      <c r="DR14" s="292">
        <f>'Отдыхай и Катай| comiss'!DR14</f>
        <v>19800</v>
      </c>
      <c r="DS14" s="292">
        <f>'Отдыхай и Катай| comiss'!DS14</f>
        <v>18450</v>
      </c>
    </row>
    <row r="15" spans="1:123" s="72" customFormat="1" x14ac:dyDescent="0.2">
      <c r="A15" s="240">
        <v>2</v>
      </c>
      <c r="B15" s="292">
        <f>'Отдыхай и Катай| comiss'!B15</f>
        <v>23940</v>
      </c>
      <c r="C15" s="292">
        <f>'Отдыхай и Катай| comiss'!C15</f>
        <v>23940</v>
      </c>
      <c r="D15" s="292">
        <f>'Отдыхай и Катай| comiss'!D15</f>
        <v>22590</v>
      </c>
      <c r="E15" s="292">
        <f>'Отдыхай и Катай| comiss'!E15</f>
        <v>22590</v>
      </c>
      <c r="F15" s="292">
        <f>'Отдыхай и Катай| comiss'!F15</f>
        <v>23940</v>
      </c>
      <c r="G15" s="292">
        <f>'Отдыхай и Катай| comiss'!G15</f>
        <v>23940</v>
      </c>
      <c r="H15" s="292">
        <f>'Отдыхай и Катай| comiss'!H15</f>
        <v>23940</v>
      </c>
      <c r="I15" s="292">
        <f>'Отдыхай и Катай| comiss'!I15</f>
        <v>27540</v>
      </c>
      <c r="J15" s="292">
        <f>'Отдыхай и Катай| comiss'!J15</f>
        <v>27540</v>
      </c>
      <c r="K15" s="292">
        <f>'Отдыхай и Катай| comiss'!K15</f>
        <v>25290</v>
      </c>
      <c r="L15" s="292">
        <f>'Отдыхай и Катай| comiss'!L15</f>
        <v>27090</v>
      </c>
      <c r="M15" s="292">
        <f>'Отдыхай и Катай| comiss'!M15</f>
        <v>27090</v>
      </c>
      <c r="N15" s="292">
        <f>'Отдыхай и Катай| comiss'!N15</f>
        <v>32940</v>
      </c>
      <c r="O15" s="292">
        <f>'Отдыхай и Катай| comiss'!O15</f>
        <v>38340</v>
      </c>
      <c r="P15" s="292">
        <f>'Отдыхай и Катай| comiss'!P15</f>
        <v>38340</v>
      </c>
      <c r="Q15" s="292">
        <f>'Отдыхай и Катай| comiss'!Q15</f>
        <v>41040</v>
      </c>
      <c r="R15" s="292">
        <f>'Отдыхай и Катай| comiss'!R15</f>
        <v>38340</v>
      </c>
      <c r="S15" s="292">
        <f>'Отдыхай и Катай| comiss'!S15</f>
        <v>67500</v>
      </c>
      <c r="T15" s="347">
        <f>'Отдыхай и Катай| comiss'!T15</f>
        <v>103500</v>
      </c>
      <c r="U15" s="347">
        <f>'Отдыхай и Катай| comiss'!U15</f>
        <v>126000</v>
      </c>
      <c r="V15" s="347">
        <f>'Отдыхай и Катай| comiss'!V15</f>
        <v>126000</v>
      </c>
      <c r="W15" s="347">
        <f>'Отдыхай и Катай| comiss'!W15</f>
        <v>112500</v>
      </c>
      <c r="X15" s="347">
        <f>'Отдыхай и Катай| comiss'!X15</f>
        <v>112500</v>
      </c>
      <c r="Y15" s="347">
        <f>'Отдыхай и Катай| comiss'!Y15</f>
        <v>112500</v>
      </c>
      <c r="Z15" s="347">
        <f>'Отдыхай и Катай| comiss'!Z15</f>
        <v>112500</v>
      </c>
      <c r="AA15" s="347">
        <f>'Отдыхай и Катай| comiss'!AA15</f>
        <v>112500</v>
      </c>
      <c r="AB15" s="347">
        <f>'Отдыхай и Катай| comiss'!AB15</f>
        <v>90000</v>
      </c>
      <c r="AC15" s="347">
        <f>'Отдыхай и Катай| comiss'!AC15</f>
        <v>81000</v>
      </c>
      <c r="AD15" s="292">
        <f>'Отдыхай и Катай| comiss'!AD15</f>
        <v>81000</v>
      </c>
      <c r="AE15" s="292">
        <f>'Отдыхай и Катай| comiss'!AE15</f>
        <v>58680</v>
      </c>
      <c r="AF15" s="292">
        <f>'Отдыхай и Катай| comiss'!AF15</f>
        <v>37080</v>
      </c>
      <c r="AG15" s="292">
        <f>'Отдыхай и Катай| comiss'!AG15</f>
        <v>37080</v>
      </c>
      <c r="AH15" s="292">
        <f>'Отдыхай и Катай| comiss'!AH15</f>
        <v>37080</v>
      </c>
      <c r="AI15" s="292">
        <f>'Отдыхай и Катай| comiss'!AI15</f>
        <v>37080</v>
      </c>
      <c r="AJ15" s="292">
        <f>'Отдыхай и Катай| comiss'!AJ15</f>
        <v>37080</v>
      </c>
      <c r="AK15" s="292">
        <f>'Отдыхай и Катай| comiss'!AK15</f>
        <v>34380</v>
      </c>
      <c r="AL15" s="292">
        <f>'Отдыхай и Катай| comiss'!AL15</f>
        <v>34380</v>
      </c>
      <c r="AM15" s="292">
        <f>'Отдыхай и Катай| comiss'!AM15</f>
        <v>34380</v>
      </c>
      <c r="AN15" s="292">
        <f>'Отдыхай и Катай| comiss'!AN15</f>
        <v>37080</v>
      </c>
      <c r="AO15" s="292">
        <f>'Отдыхай и Катай| comiss'!AO15</f>
        <v>37080</v>
      </c>
      <c r="AP15" s="292">
        <f>'Отдыхай и Катай| comiss'!AP15</f>
        <v>37080</v>
      </c>
      <c r="AQ15" s="292">
        <f>'Отдыхай и Катай| comiss'!AQ15</f>
        <v>37080</v>
      </c>
      <c r="AR15" s="292">
        <f>'Отдыхай и Катай| comiss'!AR15</f>
        <v>37080</v>
      </c>
      <c r="AS15" s="292">
        <f>'Отдыхай и Катай| comiss'!AS15</f>
        <v>37080</v>
      </c>
      <c r="AT15" s="292">
        <f>'Отдыхай и Катай| comiss'!AT15</f>
        <v>37080</v>
      </c>
      <c r="AU15" s="292">
        <f>'Отдыхай и Катай| comiss'!AU15</f>
        <v>37080</v>
      </c>
      <c r="AV15" s="292">
        <f>'Отдыхай и Катай| comiss'!AV15</f>
        <v>37080</v>
      </c>
      <c r="AW15" s="292">
        <f>'Отдыхай и Катай| comiss'!AW15</f>
        <v>42480</v>
      </c>
      <c r="AX15" s="292">
        <f>'Отдыхай и Катай| comiss'!AX15</f>
        <v>42480</v>
      </c>
      <c r="AY15" s="292">
        <f>'Отдыхай и Катай| comiss'!AY15</f>
        <v>42480</v>
      </c>
      <c r="AZ15" s="292">
        <f>'Отдыхай и Катай| comiss'!AZ15</f>
        <v>42480</v>
      </c>
      <c r="BA15" s="292">
        <f>'Отдыхай и Катай| comiss'!BA15</f>
        <v>44280</v>
      </c>
      <c r="BB15" s="292">
        <f>'Отдыхай и Катай| comiss'!BB15</f>
        <v>44280</v>
      </c>
      <c r="BC15" s="292">
        <f>'Отдыхай и Катай| comiss'!BC15</f>
        <v>44280</v>
      </c>
      <c r="BD15" s="292">
        <f>'Отдыхай и Катай| comiss'!BD15</f>
        <v>44280</v>
      </c>
      <c r="BE15" s="292">
        <f>'Отдыхай и Катай| comiss'!BE15</f>
        <v>44280</v>
      </c>
      <c r="BF15" s="292">
        <f>'Отдыхай и Катай| comiss'!BF15</f>
        <v>44280</v>
      </c>
      <c r="BG15" s="292">
        <f>'Отдыхай и Катай| comiss'!BG15</f>
        <v>44280</v>
      </c>
      <c r="BH15" s="292">
        <f>'Отдыхай и Катай| comiss'!BH15</f>
        <v>44280</v>
      </c>
      <c r="BI15" s="292">
        <f>'Отдыхай и Катай| comiss'!BI15</f>
        <v>44280</v>
      </c>
      <c r="BJ15" s="292">
        <f>'Отдыхай и Катай| comiss'!BJ15</f>
        <v>44280</v>
      </c>
      <c r="BK15" s="292">
        <f>'Отдыхай и Катай| comiss'!BK15</f>
        <v>40680</v>
      </c>
      <c r="BL15" s="292">
        <f>'Отдыхай и Катай| comiss'!BL15</f>
        <v>40680</v>
      </c>
      <c r="BM15" s="292">
        <f>'Отдыхай и Катай| comiss'!BM15</f>
        <v>40680</v>
      </c>
      <c r="BN15" s="292">
        <f>'Отдыхай и Катай| comiss'!BN15</f>
        <v>40680</v>
      </c>
      <c r="BO15" s="292">
        <f>'Отдыхай и Катай| comiss'!BO15</f>
        <v>40680</v>
      </c>
      <c r="BP15" s="292">
        <f>'Отдыхай и Катай| comiss'!BP15</f>
        <v>40680</v>
      </c>
      <c r="BQ15" s="292">
        <f>'Отдыхай и Катай| comiss'!BQ15</f>
        <v>40680</v>
      </c>
      <c r="BR15" s="292">
        <f>'Отдыхай и Катай| comiss'!BR15</f>
        <v>40680</v>
      </c>
      <c r="BS15" s="292">
        <f>'Отдыхай и Катай| comiss'!BS15</f>
        <v>40680</v>
      </c>
      <c r="BT15" s="292">
        <f>'Отдыхай и Катай| comiss'!BT15</f>
        <v>63180</v>
      </c>
      <c r="BU15" s="292">
        <f>'Отдыхай и Катай| comiss'!BU15</f>
        <v>69480</v>
      </c>
      <c r="BV15" s="292">
        <f>'Отдыхай и Катай| comiss'!BV15</f>
        <v>75780</v>
      </c>
      <c r="BW15" s="292">
        <f>'Отдыхай и Катай| comiss'!BW15</f>
        <v>63180</v>
      </c>
      <c r="BX15" s="292">
        <f>'Отдыхай и Катай| comiss'!BX15</f>
        <v>63180</v>
      </c>
      <c r="BY15" s="292">
        <f>'Отдыхай и Катай| comiss'!BY15</f>
        <v>53280</v>
      </c>
      <c r="BZ15" s="292">
        <f>'Отдыхай и Катай| comiss'!BZ15</f>
        <v>53280</v>
      </c>
      <c r="CA15" s="292">
        <f>'Отдыхай и Катай| comiss'!CA15</f>
        <v>53280</v>
      </c>
      <c r="CB15" s="292">
        <f>'Отдыхай и Катай| comiss'!CB15</f>
        <v>46080</v>
      </c>
      <c r="CC15" s="292">
        <f>'Отдыхай и Катай| comiss'!CC15</f>
        <v>45180</v>
      </c>
      <c r="CD15" s="292">
        <f>'Отдыхай и Катай| comiss'!CD15</f>
        <v>33030</v>
      </c>
      <c r="CE15" s="292">
        <f>'Отдыхай и Катай| comiss'!CE15</f>
        <v>33030</v>
      </c>
      <c r="CF15" s="292">
        <f>'Отдыхай и Катай| comiss'!CF15</f>
        <v>33030</v>
      </c>
      <c r="CG15" s="292">
        <f>'Отдыхай и Катай| comiss'!CG15</f>
        <v>33030</v>
      </c>
      <c r="CH15" s="292">
        <f>'Отдыхай и Катай| comiss'!CH15</f>
        <v>34380</v>
      </c>
      <c r="CI15" s="292">
        <f>'Отдыхай и Катай| comiss'!CI15</f>
        <v>34380</v>
      </c>
      <c r="CJ15" s="292">
        <f>'Отдыхай и Катай| comiss'!CJ15</f>
        <v>34380</v>
      </c>
      <c r="CK15" s="292">
        <f>'Отдыхай и Катай| comiss'!CK15</f>
        <v>33030</v>
      </c>
      <c r="CL15" s="292">
        <f>'Отдыхай и Катай| comiss'!CL15</f>
        <v>33030</v>
      </c>
      <c r="CM15" s="292">
        <f>'Отдыхай и Катай| comiss'!CM15</f>
        <v>33030</v>
      </c>
      <c r="CN15" s="292">
        <f>'Отдыхай и Катай| comiss'!CN15</f>
        <v>33030</v>
      </c>
      <c r="CO15" s="292">
        <f>'Отдыхай и Катай| comiss'!CO15</f>
        <v>33030</v>
      </c>
      <c r="CP15" s="292">
        <f>'Отдыхай и Катай| comiss'!CP15</f>
        <v>33030</v>
      </c>
      <c r="CQ15" s="292">
        <f>'Отдыхай и Катай| comiss'!CQ15</f>
        <v>31680</v>
      </c>
      <c r="CR15" s="292">
        <f>'Отдыхай и Катай| comiss'!CR15</f>
        <v>31680</v>
      </c>
      <c r="CS15" s="292">
        <f>'Отдыхай и Катай| comiss'!CS15</f>
        <v>31680</v>
      </c>
      <c r="CT15" s="292">
        <f>'Отдыхай и Катай| comiss'!CT15</f>
        <v>31680</v>
      </c>
      <c r="CU15" s="292">
        <f>'Отдыхай и Катай| comiss'!CU15</f>
        <v>31680</v>
      </c>
      <c r="CV15" s="292">
        <f>'Отдыхай и Катай| comiss'!CV15</f>
        <v>31680</v>
      </c>
      <c r="CW15" s="292">
        <f>'Отдыхай и Катай| comiss'!CW15</f>
        <v>31680</v>
      </c>
      <c r="CX15" s="292">
        <f>'Отдыхай и Катай| comiss'!CX15</f>
        <v>28080</v>
      </c>
      <c r="CY15" s="292">
        <f>'Отдыхай и Катай| comiss'!CY15</f>
        <v>28080</v>
      </c>
      <c r="CZ15" s="292">
        <f>'Отдыхай и Катай| comiss'!CZ15</f>
        <v>28080</v>
      </c>
      <c r="DA15" s="292">
        <f>'Отдыхай и Катай| comiss'!DA15</f>
        <v>28080</v>
      </c>
      <c r="DB15" s="292">
        <f>'Отдыхай и Катай| comiss'!DB15</f>
        <v>28080</v>
      </c>
      <c r="DC15" s="292">
        <f>'Отдыхай и Катай| comiss'!DC15</f>
        <v>28980</v>
      </c>
      <c r="DD15" s="292">
        <f>'Отдыхай и Катай| comiss'!DD15</f>
        <v>28980</v>
      </c>
      <c r="DE15" s="292">
        <f>'Отдыхай и Катай| comiss'!DE15</f>
        <v>27180</v>
      </c>
      <c r="DF15" s="292">
        <f>'Отдыхай и Катай| comiss'!DF15</f>
        <v>27180</v>
      </c>
      <c r="DG15" s="292">
        <f>'Отдыхай и Катай| comiss'!DG15</f>
        <v>27180</v>
      </c>
      <c r="DH15" s="292">
        <f>'Отдыхай и Катай| comiss'!DH15</f>
        <v>25200</v>
      </c>
      <c r="DI15" s="292">
        <f>'Отдыхай и Катай| comiss'!DI15</f>
        <v>25200</v>
      </c>
      <c r="DJ15" s="292">
        <f>'Отдыхай и Катай| comiss'!DJ15</f>
        <v>25200</v>
      </c>
      <c r="DK15" s="292">
        <f>'Отдыхай и Катай| comiss'!DK15</f>
        <v>25200</v>
      </c>
      <c r="DL15" s="292">
        <f>'Отдыхай и Катай| comiss'!DL15</f>
        <v>22500</v>
      </c>
      <c r="DM15" s="292">
        <f>'Отдыхай и Катай| comiss'!DM15</f>
        <v>22500</v>
      </c>
      <c r="DN15" s="292">
        <f>'Отдыхай и Катай| comiss'!DN15</f>
        <v>22500</v>
      </c>
      <c r="DO15" s="292">
        <f>'Отдыхай и Катай| comiss'!DO15</f>
        <v>22500</v>
      </c>
      <c r="DP15" s="292">
        <f>'Отдыхай и Катай| comiss'!DP15</f>
        <v>22500</v>
      </c>
      <c r="DQ15" s="292">
        <f>'Отдыхай и Катай| comiss'!DQ15</f>
        <v>22500</v>
      </c>
      <c r="DR15" s="292">
        <f>'Отдыхай и Катай| comiss'!DR15</f>
        <v>22500</v>
      </c>
      <c r="DS15" s="292">
        <f>'Отдыхай и Катай| comiss'!DS15</f>
        <v>21150</v>
      </c>
    </row>
    <row r="16" spans="1:12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346"/>
      <c r="U16" s="346"/>
      <c r="V16" s="346"/>
      <c r="W16" s="346"/>
      <c r="X16" s="346"/>
      <c r="Y16" s="346"/>
      <c r="Z16" s="346"/>
      <c r="AA16" s="346"/>
      <c r="AB16" s="346"/>
      <c r="AC16" s="346"/>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row>
    <row r="17" spans="1:123" s="72" customFormat="1" x14ac:dyDescent="0.2">
      <c r="A17" s="240">
        <v>1</v>
      </c>
      <c r="B17" s="292">
        <f>'Отдыхай и Катай| comiss'!B17</f>
        <v>23400</v>
      </c>
      <c r="C17" s="292">
        <f>'Отдыхай и Катай| comiss'!C17</f>
        <v>23400</v>
      </c>
      <c r="D17" s="292">
        <f>'Отдыхай и Катай| comiss'!D17</f>
        <v>22050</v>
      </c>
      <c r="E17" s="292">
        <f>'Отдыхай и Катай| comiss'!E17</f>
        <v>22050</v>
      </c>
      <c r="F17" s="292">
        <f>'Отдыхай и Катай| comiss'!F17</f>
        <v>23400</v>
      </c>
      <c r="G17" s="292">
        <f>'Отдыхай и Катай| comiss'!G17</f>
        <v>23400</v>
      </c>
      <c r="H17" s="292">
        <f>'Отдыхай и Катай| comiss'!H17</f>
        <v>23400</v>
      </c>
      <c r="I17" s="292">
        <f>'Отдыхай и Катай| comiss'!I17</f>
        <v>27000</v>
      </c>
      <c r="J17" s="292">
        <f>'Отдыхай и Катай| comiss'!J17</f>
        <v>27000</v>
      </c>
      <c r="K17" s="292">
        <f>'Отдыхай и Катай| comiss'!K17</f>
        <v>24750</v>
      </c>
      <c r="L17" s="292">
        <f>'Отдыхай и Катай| comiss'!L17</f>
        <v>26550</v>
      </c>
      <c r="M17" s="292">
        <f>'Отдыхай и Катай| comiss'!M17</f>
        <v>26550</v>
      </c>
      <c r="N17" s="292">
        <f>'Отдыхай и Катай| comiss'!N17</f>
        <v>32400</v>
      </c>
      <c r="O17" s="292">
        <f>'Отдыхай и Катай| comiss'!O17</f>
        <v>37800</v>
      </c>
      <c r="P17" s="292">
        <f>'Отдыхай и Катай| comiss'!P17</f>
        <v>37800</v>
      </c>
      <c r="Q17" s="292">
        <f>'Отдыхай и Катай| comiss'!Q17</f>
        <v>40500</v>
      </c>
      <c r="R17" s="292">
        <f>'Отдыхай и Катай| comiss'!R17</f>
        <v>37800</v>
      </c>
      <c r="S17" s="292">
        <f>'Отдыхай и Катай| comiss'!S17</f>
        <v>65250</v>
      </c>
      <c r="T17" s="347">
        <f>'Отдыхай и Катай| comiss'!T17</f>
        <v>101250</v>
      </c>
      <c r="U17" s="347">
        <f>'Отдыхай и Катай| comiss'!U17</f>
        <v>123750</v>
      </c>
      <c r="V17" s="347">
        <f>'Отдыхай и Катай| comiss'!V17</f>
        <v>123750</v>
      </c>
      <c r="W17" s="347">
        <f>'Отдыхай и Катай| comiss'!W17</f>
        <v>110250</v>
      </c>
      <c r="X17" s="347">
        <f>'Отдыхай и Катай| comiss'!X17</f>
        <v>110250</v>
      </c>
      <c r="Y17" s="347">
        <f>'Отдыхай и Катай| comiss'!Y17</f>
        <v>110250</v>
      </c>
      <c r="Z17" s="347">
        <f>'Отдыхай и Катай| comiss'!Z17</f>
        <v>110250</v>
      </c>
      <c r="AA17" s="347">
        <f>'Отдыхай и Катай| comiss'!AA17</f>
        <v>110250</v>
      </c>
      <c r="AB17" s="347">
        <f>'Отдыхай и Катай| comiss'!AB17</f>
        <v>87750</v>
      </c>
      <c r="AC17" s="347">
        <f>'Отдыхай и Катай| comiss'!AC17</f>
        <v>78750</v>
      </c>
      <c r="AD17" s="292">
        <f>'Отдыхай и Катай| comiss'!AD17</f>
        <v>78750</v>
      </c>
      <c r="AE17" s="292">
        <f>'Отдыхай и Катай| comiss'!AE17</f>
        <v>58050</v>
      </c>
      <c r="AF17" s="292">
        <f>'Отдыхай и Катай| comiss'!AF17</f>
        <v>36450</v>
      </c>
      <c r="AG17" s="292">
        <f>'Отдыхай и Катай| comiss'!AG17</f>
        <v>36450</v>
      </c>
      <c r="AH17" s="292">
        <f>'Отдыхай и Катай| comiss'!AH17</f>
        <v>36450</v>
      </c>
      <c r="AI17" s="292">
        <f>'Отдыхай и Катай| comiss'!AI17</f>
        <v>36450</v>
      </c>
      <c r="AJ17" s="292">
        <f>'Отдыхай и Катай| comiss'!AJ17</f>
        <v>36450</v>
      </c>
      <c r="AK17" s="292">
        <f>'Отдыхай и Катай| comiss'!AK17</f>
        <v>33750</v>
      </c>
      <c r="AL17" s="292">
        <f>'Отдыхай и Катай| comiss'!AL17</f>
        <v>33750</v>
      </c>
      <c r="AM17" s="292">
        <f>'Отдыхай и Катай| comiss'!AM17</f>
        <v>33750</v>
      </c>
      <c r="AN17" s="292">
        <f>'Отдыхай и Катай| comiss'!AN17</f>
        <v>36450</v>
      </c>
      <c r="AO17" s="292">
        <f>'Отдыхай и Катай| comiss'!AO17</f>
        <v>36450</v>
      </c>
      <c r="AP17" s="292">
        <f>'Отдыхай и Катай| comiss'!AP17</f>
        <v>36450</v>
      </c>
      <c r="AQ17" s="292">
        <f>'Отдыхай и Катай| comiss'!AQ17</f>
        <v>36450</v>
      </c>
      <c r="AR17" s="292">
        <f>'Отдыхай и Катай| comiss'!AR17</f>
        <v>36450</v>
      </c>
      <c r="AS17" s="292">
        <f>'Отдыхай и Катай| comiss'!AS17</f>
        <v>36450</v>
      </c>
      <c r="AT17" s="292">
        <f>'Отдыхай и Катай| comiss'!AT17</f>
        <v>36450</v>
      </c>
      <c r="AU17" s="292">
        <f>'Отдыхай и Катай| comiss'!AU17</f>
        <v>36450</v>
      </c>
      <c r="AV17" s="292">
        <f>'Отдыхай и Катай| comiss'!AV17</f>
        <v>36450</v>
      </c>
      <c r="AW17" s="292">
        <f>'Отдыхай и Катай| comiss'!AW17</f>
        <v>41850</v>
      </c>
      <c r="AX17" s="292">
        <f>'Отдыхай и Катай| comiss'!AX17</f>
        <v>41850</v>
      </c>
      <c r="AY17" s="292">
        <f>'Отдыхай и Катай| comiss'!AY17</f>
        <v>41850</v>
      </c>
      <c r="AZ17" s="292">
        <f>'Отдыхай и Катай| comiss'!AZ17</f>
        <v>41850</v>
      </c>
      <c r="BA17" s="292">
        <f>'Отдыхай и Катай| comiss'!BA17</f>
        <v>43650</v>
      </c>
      <c r="BB17" s="292">
        <f>'Отдыхай и Катай| comiss'!BB17</f>
        <v>43650</v>
      </c>
      <c r="BC17" s="292">
        <f>'Отдыхай и Катай| comiss'!BC17</f>
        <v>43650</v>
      </c>
      <c r="BD17" s="292">
        <f>'Отдыхай и Катай| comiss'!BD17</f>
        <v>43650</v>
      </c>
      <c r="BE17" s="292">
        <f>'Отдыхай и Катай| comiss'!BE17</f>
        <v>43650</v>
      </c>
      <c r="BF17" s="292">
        <f>'Отдыхай и Катай| comiss'!BF17</f>
        <v>43650</v>
      </c>
      <c r="BG17" s="292">
        <f>'Отдыхай и Катай| comiss'!BG17</f>
        <v>43650</v>
      </c>
      <c r="BH17" s="292">
        <f>'Отдыхай и Катай| comiss'!BH17</f>
        <v>43650</v>
      </c>
      <c r="BI17" s="292">
        <f>'Отдыхай и Катай| comiss'!BI17</f>
        <v>43650</v>
      </c>
      <c r="BJ17" s="292">
        <f>'Отдыхай и Катай| comiss'!BJ17</f>
        <v>43650</v>
      </c>
      <c r="BK17" s="292">
        <f>'Отдыхай и Катай| comiss'!BK17</f>
        <v>40050</v>
      </c>
      <c r="BL17" s="292">
        <f>'Отдыхай и Катай| comiss'!BL17</f>
        <v>40050</v>
      </c>
      <c r="BM17" s="292">
        <f>'Отдыхай и Катай| comiss'!BM17</f>
        <v>40050</v>
      </c>
      <c r="BN17" s="292">
        <f>'Отдыхай и Катай| comiss'!BN17</f>
        <v>40050</v>
      </c>
      <c r="BO17" s="292">
        <f>'Отдыхай и Катай| comiss'!BO17</f>
        <v>40050</v>
      </c>
      <c r="BP17" s="292">
        <f>'Отдыхай и Катай| comiss'!BP17</f>
        <v>40050</v>
      </c>
      <c r="BQ17" s="292">
        <f>'Отдыхай и Катай| comiss'!BQ17</f>
        <v>40050</v>
      </c>
      <c r="BR17" s="292">
        <f>'Отдыхай и Катай| comiss'!BR17</f>
        <v>40050</v>
      </c>
      <c r="BS17" s="292">
        <f>'Отдыхай и Катай| comiss'!BS17</f>
        <v>40050</v>
      </c>
      <c r="BT17" s="292">
        <f>'Отдыхай и Катай| comiss'!BT17</f>
        <v>62550</v>
      </c>
      <c r="BU17" s="292">
        <f>'Отдыхай и Катай| comiss'!BU17</f>
        <v>68850</v>
      </c>
      <c r="BV17" s="292">
        <f>'Отдыхай и Катай| comiss'!BV17</f>
        <v>75150</v>
      </c>
      <c r="BW17" s="292">
        <f>'Отдыхай и Катай| comiss'!BW17</f>
        <v>62550</v>
      </c>
      <c r="BX17" s="292">
        <f>'Отдыхай и Катай| comiss'!BX17</f>
        <v>62550</v>
      </c>
      <c r="BY17" s="292">
        <f>'Отдыхай и Катай| comiss'!BY17</f>
        <v>52650</v>
      </c>
      <c r="BZ17" s="292">
        <f>'Отдыхай и Катай| comiss'!BZ17</f>
        <v>52650</v>
      </c>
      <c r="CA17" s="292">
        <f>'Отдыхай и Катай| comiss'!CA17</f>
        <v>52650</v>
      </c>
      <c r="CB17" s="292">
        <f>'Отдыхай и Катай| comiss'!CB17</f>
        <v>45450</v>
      </c>
      <c r="CC17" s="292">
        <f>'Отдыхай и Катай| comiss'!CC17</f>
        <v>44550</v>
      </c>
      <c r="CD17" s="292">
        <f>'Отдыхай и Катай| comiss'!CD17</f>
        <v>32400</v>
      </c>
      <c r="CE17" s="292">
        <f>'Отдыхай и Катай| comiss'!CE17</f>
        <v>32400</v>
      </c>
      <c r="CF17" s="292">
        <f>'Отдыхай и Катай| comiss'!CF17</f>
        <v>32400</v>
      </c>
      <c r="CG17" s="292">
        <f>'Отдыхай и Катай| comiss'!CG17</f>
        <v>32400</v>
      </c>
      <c r="CH17" s="292">
        <f>'Отдыхай и Катай| comiss'!CH17</f>
        <v>33750</v>
      </c>
      <c r="CI17" s="292">
        <f>'Отдыхай и Катай| comiss'!CI17</f>
        <v>33750</v>
      </c>
      <c r="CJ17" s="292">
        <f>'Отдыхай и Катай| comiss'!CJ17</f>
        <v>33750</v>
      </c>
      <c r="CK17" s="292">
        <f>'Отдыхай и Катай| comiss'!CK17</f>
        <v>32400</v>
      </c>
      <c r="CL17" s="292">
        <f>'Отдыхай и Катай| comiss'!CL17</f>
        <v>32400</v>
      </c>
      <c r="CM17" s="292">
        <f>'Отдыхай и Катай| comiss'!CM17</f>
        <v>32400</v>
      </c>
      <c r="CN17" s="292">
        <f>'Отдыхай и Катай| comiss'!CN17</f>
        <v>32400</v>
      </c>
      <c r="CO17" s="292">
        <f>'Отдыхай и Катай| comiss'!CO17</f>
        <v>32400</v>
      </c>
      <c r="CP17" s="292">
        <f>'Отдыхай и Катай| comiss'!CP17</f>
        <v>32400</v>
      </c>
      <c r="CQ17" s="292">
        <f>'Отдыхай и Катай| comiss'!CQ17</f>
        <v>31050</v>
      </c>
      <c r="CR17" s="292">
        <f>'Отдыхай и Катай| comiss'!CR17</f>
        <v>31050</v>
      </c>
      <c r="CS17" s="292">
        <f>'Отдыхай и Катай| comiss'!CS17</f>
        <v>31050</v>
      </c>
      <c r="CT17" s="292">
        <f>'Отдыхай и Катай| comiss'!CT17</f>
        <v>31050</v>
      </c>
      <c r="CU17" s="292">
        <f>'Отдыхай и Катай| comiss'!CU17</f>
        <v>31050</v>
      </c>
      <c r="CV17" s="292">
        <f>'Отдыхай и Катай| comiss'!CV17</f>
        <v>31050</v>
      </c>
      <c r="CW17" s="292">
        <f>'Отдыхай и Катай| comiss'!CW17</f>
        <v>31050</v>
      </c>
      <c r="CX17" s="292">
        <f>'Отдыхай и Катай| comiss'!CX17</f>
        <v>27450</v>
      </c>
      <c r="CY17" s="292">
        <f>'Отдыхай и Катай| comiss'!CY17</f>
        <v>27450</v>
      </c>
      <c r="CZ17" s="292">
        <f>'Отдыхай и Катай| comiss'!CZ17</f>
        <v>27450</v>
      </c>
      <c r="DA17" s="292">
        <f>'Отдыхай и Катай| comiss'!DA17</f>
        <v>27450</v>
      </c>
      <c r="DB17" s="292">
        <f>'Отдыхай и Катай| comiss'!DB17</f>
        <v>27450</v>
      </c>
      <c r="DC17" s="292">
        <f>'Отдыхай и Катай| comiss'!DC17</f>
        <v>28350</v>
      </c>
      <c r="DD17" s="292">
        <f>'Отдыхай и Катай| comiss'!DD17</f>
        <v>28350</v>
      </c>
      <c r="DE17" s="292">
        <f>'Отдыхай и Катай| comiss'!DE17</f>
        <v>26550</v>
      </c>
      <c r="DF17" s="292">
        <f>'Отдыхай и Катай| comiss'!DF17</f>
        <v>26550</v>
      </c>
      <c r="DG17" s="292">
        <f>'Отдыхай и Катай| comiss'!DG17</f>
        <v>26550</v>
      </c>
      <c r="DH17" s="292">
        <f>'Отдыхай и Катай| comiss'!DH17</f>
        <v>24300</v>
      </c>
      <c r="DI17" s="292">
        <f>'Отдыхай и Катай| comiss'!DI17</f>
        <v>24300</v>
      </c>
      <c r="DJ17" s="292">
        <f>'Отдыхай и Катай| comiss'!DJ17</f>
        <v>24300</v>
      </c>
      <c r="DK17" s="292">
        <f>'Отдыхай и Катай| comiss'!DK17</f>
        <v>24300</v>
      </c>
      <c r="DL17" s="292">
        <f>'Отдыхай и Катай| comiss'!DL17</f>
        <v>21600</v>
      </c>
      <c r="DM17" s="292">
        <f>'Отдыхай и Катай| comiss'!DM17</f>
        <v>21600</v>
      </c>
      <c r="DN17" s="292">
        <f>'Отдыхай и Катай| comiss'!DN17</f>
        <v>21600</v>
      </c>
      <c r="DO17" s="292">
        <f>'Отдыхай и Катай| comiss'!DO17</f>
        <v>21600</v>
      </c>
      <c r="DP17" s="292">
        <f>'Отдыхай и Катай| comiss'!DP17</f>
        <v>21600</v>
      </c>
      <c r="DQ17" s="292">
        <f>'Отдыхай и Катай| comiss'!DQ17</f>
        <v>21600</v>
      </c>
      <c r="DR17" s="292">
        <f>'Отдыхай и Катай| comiss'!DR17</f>
        <v>21600</v>
      </c>
      <c r="DS17" s="292">
        <f>'Отдыхай и Катай| comiss'!DS17</f>
        <v>20250</v>
      </c>
    </row>
    <row r="18" spans="1:123" s="72" customFormat="1" x14ac:dyDescent="0.2">
      <c r="A18" s="240">
        <v>2</v>
      </c>
      <c r="B18" s="292">
        <f>'Отдыхай и Катай| comiss'!B18</f>
        <v>25740</v>
      </c>
      <c r="C18" s="292">
        <f>'Отдыхай и Катай| comiss'!C18</f>
        <v>25740</v>
      </c>
      <c r="D18" s="292">
        <f>'Отдыхай и Катай| comiss'!D18</f>
        <v>24390</v>
      </c>
      <c r="E18" s="292">
        <f>'Отдыхай и Катай| comiss'!E18</f>
        <v>24390</v>
      </c>
      <c r="F18" s="292">
        <f>'Отдыхай и Катай| comiss'!F18</f>
        <v>25740</v>
      </c>
      <c r="G18" s="292">
        <f>'Отдыхай и Катай| comiss'!G18</f>
        <v>25740</v>
      </c>
      <c r="H18" s="292">
        <f>'Отдыхай и Катай| comiss'!H18</f>
        <v>25740</v>
      </c>
      <c r="I18" s="292">
        <f>'Отдыхай и Катай| comiss'!I18</f>
        <v>29340</v>
      </c>
      <c r="J18" s="292">
        <f>'Отдыхай и Катай| comiss'!J18</f>
        <v>29340</v>
      </c>
      <c r="K18" s="292">
        <f>'Отдыхай и Катай| comiss'!K18</f>
        <v>27090</v>
      </c>
      <c r="L18" s="292">
        <f>'Отдыхай и Катай| comiss'!L18</f>
        <v>28890</v>
      </c>
      <c r="M18" s="292">
        <f>'Отдыхай и Катай| comiss'!M18</f>
        <v>28890</v>
      </c>
      <c r="N18" s="292">
        <f>'Отдыхай и Катай| comiss'!N18</f>
        <v>34740</v>
      </c>
      <c r="O18" s="292">
        <f>'Отдыхай и Катай| comiss'!O18</f>
        <v>40140</v>
      </c>
      <c r="P18" s="292">
        <f>'Отдыхай и Катай| comiss'!P18</f>
        <v>40140</v>
      </c>
      <c r="Q18" s="292">
        <f>'Отдыхай и Катай| comiss'!Q18</f>
        <v>42840</v>
      </c>
      <c r="R18" s="292">
        <f>'Отдыхай и Катай| comiss'!R18</f>
        <v>40140</v>
      </c>
      <c r="S18" s="292">
        <f>'Отдыхай и Катай| comiss'!S18</f>
        <v>68400</v>
      </c>
      <c r="T18" s="347">
        <f>'Отдыхай и Катай| comiss'!T18</f>
        <v>104400</v>
      </c>
      <c r="U18" s="347">
        <f>'Отдыхай и Катай| comiss'!U18</f>
        <v>126900</v>
      </c>
      <c r="V18" s="347">
        <f>'Отдыхай и Катай| comiss'!V18</f>
        <v>126900</v>
      </c>
      <c r="W18" s="347">
        <f>'Отдыхай и Катай| comiss'!W18</f>
        <v>113400</v>
      </c>
      <c r="X18" s="347">
        <f>'Отдыхай и Катай| comiss'!X18</f>
        <v>113400</v>
      </c>
      <c r="Y18" s="347">
        <f>'Отдыхай и Катай| comiss'!Y18</f>
        <v>113400</v>
      </c>
      <c r="Z18" s="347">
        <f>'Отдыхай и Катай| comiss'!Z18</f>
        <v>113400</v>
      </c>
      <c r="AA18" s="347">
        <f>'Отдыхай и Катай| comiss'!AA18</f>
        <v>113400</v>
      </c>
      <c r="AB18" s="347">
        <f>'Отдыхай и Катай| comiss'!AB18</f>
        <v>90900</v>
      </c>
      <c r="AC18" s="347">
        <f>'Отдыхай и Катай| comiss'!AC18</f>
        <v>81900</v>
      </c>
      <c r="AD18" s="292">
        <f>'Отдыхай и Катай| comiss'!AD18</f>
        <v>81900</v>
      </c>
      <c r="AE18" s="292">
        <f>'Отдыхай и Катай| comiss'!AE18</f>
        <v>60930</v>
      </c>
      <c r="AF18" s="292">
        <f>'Отдыхай и Катай| comiss'!AF18</f>
        <v>39330</v>
      </c>
      <c r="AG18" s="292">
        <f>'Отдыхай и Катай| comiss'!AG18</f>
        <v>39330</v>
      </c>
      <c r="AH18" s="292">
        <f>'Отдыхай и Катай| comiss'!AH18</f>
        <v>39330</v>
      </c>
      <c r="AI18" s="292">
        <f>'Отдыхай и Катай| comiss'!AI18</f>
        <v>39330</v>
      </c>
      <c r="AJ18" s="292">
        <f>'Отдыхай и Катай| comiss'!AJ18</f>
        <v>39330</v>
      </c>
      <c r="AK18" s="292">
        <f>'Отдыхай и Катай| comiss'!AK18</f>
        <v>36630</v>
      </c>
      <c r="AL18" s="292">
        <f>'Отдыхай и Катай| comiss'!AL18</f>
        <v>36630</v>
      </c>
      <c r="AM18" s="292">
        <f>'Отдыхай и Катай| comiss'!AM18</f>
        <v>36630</v>
      </c>
      <c r="AN18" s="292">
        <f>'Отдыхай и Катай| comiss'!AN18</f>
        <v>39330</v>
      </c>
      <c r="AO18" s="292">
        <f>'Отдыхай и Катай| comiss'!AO18</f>
        <v>39330</v>
      </c>
      <c r="AP18" s="292">
        <f>'Отдыхай и Катай| comiss'!AP18</f>
        <v>39330</v>
      </c>
      <c r="AQ18" s="292">
        <f>'Отдыхай и Катай| comiss'!AQ18</f>
        <v>39330</v>
      </c>
      <c r="AR18" s="292">
        <f>'Отдыхай и Катай| comiss'!AR18</f>
        <v>39330</v>
      </c>
      <c r="AS18" s="292">
        <f>'Отдыхай и Катай| comiss'!AS18</f>
        <v>39330</v>
      </c>
      <c r="AT18" s="292">
        <f>'Отдыхай и Катай| comiss'!AT18</f>
        <v>39330</v>
      </c>
      <c r="AU18" s="292">
        <f>'Отдыхай и Катай| comiss'!AU18</f>
        <v>39330</v>
      </c>
      <c r="AV18" s="292">
        <f>'Отдыхай и Катай| comiss'!AV18</f>
        <v>39330</v>
      </c>
      <c r="AW18" s="292">
        <f>'Отдыхай и Катай| comiss'!AW18</f>
        <v>44730</v>
      </c>
      <c r="AX18" s="292">
        <f>'Отдыхай и Катай| comiss'!AX18</f>
        <v>44730</v>
      </c>
      <c r="AY18" s="292">
        <f>'Отдыхай и Катай| comiss'!AY18</f>
        <v>44730</v>
      </c>
      <c r="AZ18" s="292">
        <f>'Отдыхай и Катай| comiss'!AZ18</f>
        <v>44730</v>
      </c>
      <c r="BA18" s="292">
        <f>'Отдыхай и Катай| comiss'!BA18</f>
        <v>46530</v>
      </c>
      <c r="BB18" s="292">
        <f>'Отдыхай и Катай| comiss'!BB18</f>
        <v>46530</v>
      </c>
      <c r="BC18" s="292">
        <f>'Отдыхай и Катай| comiss'!BC18</f>
        <v>46530</v>
      </c>
      <c r="BD18" s="292">
        <f>'Отдыхай и Катай| comiss'!BD18</f>
        <v>46530</v>
      </c>
      <c r="BE18" s="292">
        <f>'Отдыхай и Катай| comiss'!BE18</f>
        <v>46530</v>
      </c>
      <c r="BF18" s="292">
        <f>'Отдыхай и Катай| comiss'!BF18</f>
        <v>46530</v>
      </c>
      <c r="BG18" s="292">
        <f>'Отдыхай и Катай| comiss'!BG18</f>
        <v>46530</v>
      </c>
      <c r="BH18" s="292">
        <f>'Отдыхай и Катай| comiss'!BH18</f>
        <v>46530</v>
      </c>
      <c r="BI18" s="292">
        <f>'Отдыхай и Катай| comiss'!BI18</f>
        <v>46530</v>
      </c>
      <c r="BJ18" s="292">
        <f>'Отдыхай и Катай| comiss'!BJ18</f>
        <v>46530</v>
      </c>
      <c r="BK18" s="292">
        <f>'Отдыхай и Катай| comiss'!BK18</f>
        <v>42930</v>
      </c>
      <c r="BL18" s="292">
        <f>'Отдыхай и Катай| comiss'!BL18</f>
        <v>42930</v>
      </c>
      <c r="BM18" s="292">
        <f>'Отдыхай и Катай| comiss'!BM18</f>
        <v>42930</v>
      </c>
      <c r="BN18" s="292">
        <f>'Отдыхай и Катай| comiss'!BN18</f>
        <v>42930</v>
      </c>
      <c r="BO18" s="292">
        <f>'Отдыхай и Катай| comiss'!BO18</f>
        <v>42930</v>
      </c>
      <c r="BP18" s="292">
        <f>'Отдыхай и Катай| comiss'!BP18</f>
        <v>42930</v>
      </c>
      <c r="BQ18" s="292">
        <f>'Отдыхай и Катай| comiss'!BQ18</f>
        <v>42930</v>
      </c>
      <c r="BR18" s="292">
        <f>'Отдыхай и Катай| comiss'!BR18</f>
        <v>42930</v>
      </c>
      <c r="BS18" s="292">
        <f>'Отдыхай и Катай| comiss'!BS18</f>
        <v>42930</v>
      </c>
      <c r="BT18" s="292">
        <f>'Отдыхай и Катай| comiss'!BT18</f>
        <v>65430</v>
      </c>
      <c r="BU18" s="292">
        <f>'Отдыхай и Катай| comiss'!BU18</f>
        <v>71730</v>
      </c>
      <c r="BV18" s="292">
        <f>'Отдыхай и Катай| comiss'!BV18</f>
        <v>78030</v>
      </c>
      <c r="BW18" s="292">
        <f>'Отдыхай и Катай| comiss'!BW18</f>
        <v>65430</v>
      </c>
      <c r="BX18" s="292">
        <f>'Отдыхай и Катай| comiss'!BX18</f>
        <v>65430</v>
      </c>
      <c r="BY18" s="292">
        <f>'Отдыхай и Катай| comiss'!BY18</f>
        <v>55530</v>
      </c>
      <c r="BZ18" s="292">
        <f>'Отдыхай и Катай| comiss'!BZ18</f>
        <v>55530</v>
      </c>
      <c r="CA18" s="292">
        <f>'Отдыхай и Катай| comiss'!CA18</f>
        <v>55530</v>
      </c>
      <c r="CB18" s="292">
        <f>'Отдыхай и Катай| comiss'!CB18</f>
        <v>48330</v>
      </c>
      <c r="CC18" s="292">
        <f>'Отдыхай и Катай| comiss'!CC18</f>
        <v>47430</v>
      </c>
      <c r="CD18" s="292">
        <f>'Отдыхай и Катай| comiss'!CD18</f>
        <v>35280</v>
      </c>
      <c r="CE18" s="292">
        <f>'Отдыхай и Катай| comiss'!CE18</f>
        <v>35280</v>
      </c>
      <c r="CF18" s="292">
        <f>'Отдыхай и Катай| comiss'!CF18</f>
        <v>35280</v>
      </c>
      <c r="CG18" s="292">
        <f>'Отдыхай и Катай| comiss'!CG18</f>
        <v>35280</v>
      </c>
      <c r="CH18" s="292">
        <f>'Отдыхай и Катай| comiss'!CH18</f>
        <v>36630</v>
      </c>
      <c r="CI18" s="292">
        <f>'Отдыхай и Катай| comiss'!CI18</f>
        <v>36630</v>
      </c>
      <c r="CJ18" s="292">
        <f>'Отдыхай и Катай| comiss'!CJ18</f>
        <v>36630</v>
      </c>
      <c r="CK18" s="292">
        <f>'Отдыхай и Катай| comiss'!CK18</f>
        <v>35280</v>
      </c>
      <c r="CL18" s="292">
        <f>'Отдыхай и Катай| comiss'!CL18</f>
        <v>35280</v>
      </c>
      <c r="CM18" s="292">
        <f>'Отдыхай и Катай| comiss'!CM18</f>
        <v>35280</v>
      </c>
      <c r="CN18" s="292">
        <f>'Отдыхай и Катай| comiss'!CN18</f>
        <v>35280</v>
      </c>
      <c r="CO18" s="292">
        <f>'Отдыхай и Катай| comiss'!CO18</f>
        <v>35280</v>
      </c>
      <c r="CP18" s="292">
        <f>'Отдыхай и Катай| comiss'!CP18</f>
        <v>35280</v>
      </c>
      <c r="CQ18" s="292">
        <f>'Отдыхай и Катай| comiss'!CQ18</f>
        <v>33930</v>
      </c>
      <c r="CR18" s="292">
        <f>'Отдыхай и Катай| comiss'!CR18</f>
        <v>33930</v>
      </c>
      <c r="CS18" s="292">
        <f>'Отдыхай и Катай| comiss'!CS18</f>
        <v>33930</v>
      </c>
      <c r="CT18" s="292">
        <f>'Отдыхай и Катай| comiss'!CT18</f>
        <v>33930</v>
      </c>
      <c r="CU18" s="292">
        <f>'Отдыхай и Катай| comiss'!CU18</f>
        <v>33930</v>
      </c>
      <c r="CV18" s="292">
        <f>'Отдыхай и Катай| comiss'!CV18</f>
        <v>33930</v>
      </c>
      <c r="CW18" s="292">
        <f>'Отдыхай и Катай| comiss'!CW18</f>
        <v>33930</v>
      </c>
      <c r="CX18" s="292">
        <f>'Отдыхай и Катай| comiss'!CX18</f>
        <v>30330</v>
      </c>
      <c r="CY18" s="292">
        <f>'Отдыхай и Катай| comiss'!CY18</f>
        <v>30330</v>
      </c>
      <c r="CZ18" s="292">
        <f>'Отдыхай и Катай| comiss'!CZ18</f>
        <v>30330</v>
      </c>
      <c r="DA18" s="292">
        <f>'Отдыхай и Катай| comiss'!DA18</f>
        <v>30330</v>
      </c>
      <c r="DB18" s="292">
        <f>'Отдыхай и Катай| comiss'!DB18</f>
        <v>30330</v>
      </c>
      <c r="DC18" s="292">
        <f>'Отдыхай и Катай| comiss'!DC18</f>
        <v>31230</v>
      </c>
      <c r="DD18" s="292">
        <f>'Отдыхай и Катай| comiss'!DD18</f>
        <v>31230</v>
      </c>
      <c r="DE18" s="292">
        <f>'Отдыхай и Катай| comiss'!DE18</f>
        <v>29430</v>
      </c>
      <c r="DF18" s="292">
        <f>'Отдыхай и Катай| comiss'!DF18</f>
        <v>29430</v>
      </c>
      <c r="DG18" s="292">
        <f>'Отдыхай и Катай| comiss'!DG18</f>
        <v>29430</v>
      </c>
      <c r="DH18" s="292">
        <f>'Отдыхай и Катай| comiss'!DH18</f>
        <v>27000</v>
      </c>
      <c r="DI18" s="292">
        <f>'Отдыхай и Катай| comiss'!DI18</f>
        <v>27000</v>
      </c>
      <c r="DJ18" s="292">
        <f>'Отдыхай и Катай| comiss'!DJ18</f>
        <v>27000</v>
      </c>
      <c r="DK18" s="292">
        <f>'Отдыхай и Катай| comiss'!DK18</f>
        <v>27000</v>
      </c>
      <c r="DL18" s="292">
        <f>'Отдыхай и Катай| comiss'!DL18</f>
        <v>24300</v>
      </c>
      <c r="DM18" s="292">
        <f>'Отдыхай и Катай| comiss'!DM18</f>
        <v>24300</v>
      </c>
      <c r="DN18" s="292">
        <f>'Отдыхай и Катай| comiss'!DN18</f>
        <v>24300</v>
      </c>
      <c r="DO18" s="292">
        <f>'Отдыхай и Катай| comiss'!DO18</f>
        <v>24300</v>
      </c>
      <c r="DP18" s="292">
        <f>'Отдыхай и Катай| comiss'!DP18</f>
        <v>24300</v>
      </c>
      <c r="DQ18" s="292">
        <f>'Отдыхай и Катай| comiss'!DQ18</f>
        <v>24300</v>
      </c>
      <c r="DR18" s="292">
        <f>'Отдыхай и Катай| comiss'!DR18</f>
        <v>24300</v>
      </c>
      <c r="DS18" s="292">
        <f>'Отдыхай и Катай| comiss'!DS18</f>
        <v>22950</v>
      </c>
    </row>
    <row r="19" spans="1:12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346"/>
      <c r="U19" s="346"/>
      <c r="V19" s="346"/>
      <c r="W19" s="346"/>
      <c r="X19" s="346"/>
      <c r="Y19" s="346"/>
      <c r="Z19" s="346"/>
      <c r="AA19" s="346"/>
      <c r="AB19" s="346"/>
      <c r="AC19" s="346"/>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row>
    <row r="20" spans="1:123" s="72" customFormat="1" x14ac:dyDescent="0.2">
      <c r="A20" s="240">
        <v>1</v>
      </c>
      <c r="B20" s="292">
        <f>'Отдыхай и Катай| comiss'!B20</f>
        <v>25200</v>
      </c>
      <c r="C20" s="292">
        <f>'Отдыхай и Катай| comiss'!C20</f>
        <v>25200</v>
      </c>
      <c r="D20" s="292">
        <f>'Отдыхай и Катай| comiss'!D20</f>
        <v>23850</v>
      </c>
      <c r="E20" s="292">
        <f>'Отдыхай и Катай| comiss'!E20</f>
        <v>23850</v>
      </c>
      <c r="F20" s="292">
        <f>'Отдыхай и Катай| comiss'!F20</f>
        <v>25200</v>
      </c>
      <c r="G20" s="292">
        <f>'Отдыхай и Катай| comiss'!G20</f>
        <v>25200</v>
      </c>
      <c r="H20" s="292">
        <f>'Отдыхай и Катай| comiss'!H20</f>
        <v>25200</v>
      </c>
      <c r="I20" s="292">
        <f>'Отдыхай и Катай| comiss'!I20</f>
        <v>28800</v>
      </c>
      <c r="J20" s="292">
        <f>'Отдыхай и Катай| comiss'!J20</f>
        <v>28800</v>
      </c>
      <c r="K20" s="292">
        <f>'Отдыхай и Катай| comiss'!K20</f>
        <v>26550</v>
      </c>
      <c r="L20" s="292">
        <f>'Отдыхай и Катай| comiss'!L20</f>
        <v>28350</v>
      </c>
      <c r="M20" s="292">
        <f>'Отдыхай и Катай| comiss'!M20</f>
        <v>28350</v>
      </c>
      <c r="N20" s="292">
        <f>'Отдыхай и Катай| comiss'!N20</f>
        <v>34200</v>
      </c>
      <c r="O20" s="292">
        <f>'Отдыхай и Катай| comiss'!O20</f>
        <v>39600</v>
      </c>
      <c r="P20" s="292">
        <f>'Отдыхай и Катай| comiss'!P20</f>
        <v>39600</v>
      </c>
      <c r="Q20" s="292">
        <f>'Отдыхай и Катай| comiss'!Q20</f>
        <v>42300</v>
      </c>
      <c r="R20" s="292">
        <f>'Отдыхай и Катай| comiss'!R20</f>
        <v>39600</v>
      </c>
      <c r="S20" s="292">
        <f>'Отдыхай и Катай| comiss'!S20</f>
        <v>67500</v>
      </c>
      <c r="T20" s="347">
        <f>'Отдыхай и Катай| comiss'!T20</f>
        <v>103500</v>
      </c>
      <c r="U20" s="347">
        <f>'Отдыхай и Катай| comiss'!U20</f>
        <v>126000</v>
      </c>
      <c r="V20" s="347">
        <f>'Отдыхай и Катай| comiss'!V20</f>
        <v>126000</v>
      </c>
      <c r="W20" s="347">
        <f>'Отдыхай и Катай| comiss'!W20</f>
        <v>112500</v>
      </c>
      <c r="X20" s="347">
        <f>'Отдыхай и Катай| comiss'!X20</f>
        <v>112500</v>
      </c>
      <c r="Y20" s="347">
        <f>'Отдыхай и Катай| comiss'!Y20</f>
        <v>112500</v>
      </c>
      <c r="Z20" s="347">
        <f>'Отдыхай и Катай| comiss'!Z20</f>
        <v>112500</v>
      </c>
      <c r="AA20" s="347">
        <f>'Отдыхай и Катай| comiss'!AA20</f>
        <v>112500</v>
      </c>
      <c r="AB20" s="347">
        <f>'Отдыхай и Катай| comiss'!AB20</f>
        <v>90000</v>
      </c>
      <c r="AC20" s="347">
        <f>'Отдыхай и Катай| comiss'!AC20</f>
        <v>81000</v>
      </c>
      <c r="AD20" s="292">
        <f>'Отдыхай и Катай| comiss'!AD20</f>
        <v>81000</v>
      </c>
      <c r="AE20" s="292">
        <f>'Отдыхай и Катай| comiss'!AE20</f>
        <v>60300</v>
      </c>
      <c r="AF20" s="292">
        <f>'Отдыхай и Катай| comiss'!AF20</f>
        <v>38700</v>
      </c>
      <c r="AG20" s="292">
        <f>'Отдыхай и Катай| comiss'!AG20</f>
        <v>38700</v>
      </c>
      <c r="AH20" s="292">
        <f>'Отдыхай и Катай| comiss'!AH20</f>
        <v>38700</v>
      </c>
      <c r="AI20" s="292">
        <f>'Отдыхай и Катай| comiss'!AI20</f>
        <v>38700</v>
      </c>
      <c r="AJ20" s="292">
        <f>'Отдыхай и Катай| comiss'!AJ20</f>
        <v>38700</v>
      </c>
      <c r="AK20" s="292">
        <f>'Отдыхай и Катай| comiss'!AK20</f>
        <v>36000</v>
      </c>
      <c r="AL20" s="292">
        <f>'Отдыхай и Катай| comiss'!AL20</f>
        <v>36000</v>
      </c>
      <c r="AM20" s="292">
        <f>'Отдыхай и Катай| comiss'!AM20</f>
        <v>36000</v>
      </c>
      <c r="AN20" s="292">
        <f>'Отдыхай и Катай| comiss'!AN20</f>
        <v>38700</v>
      </c>
      <c r="AO20" s="292">
        <f>'Отдыхай и Катай| comiss'!AO20</f>
        <v>38700</v>
      </c>
      <c r="AP20" s="292">
        <f>'Отдыхай и Катай| comiss'!AP20</f>
        <v>38700</v>
      </c>
      <c r="AQ20" s="292">
        <f>'Отдыхай и Катай| comiss'!AQ20</f>
        <v>38700</v>
      </c>
      <c r="AR20" s="292">
        <f>'Отдыхай и Катай| comiss'!AR20</f>
        <v>38700</v>
      </c>
      <c r="AS20" s="292">
        <f>'Отдыхай и Катай| comiss'!AS20</f>
        <v>38700</v>
      </c>
      <c r="AT20" s="292">
        <f>'Отдыхай и Катай| comiss'!AT20</f>
        <v>38700</v>
      </c>
      <c r="AU20" s="292">
        <f>'Отдыхай и Катай| comiss'!AU20</f>
        <v>38700</v>
      </c>
      <c r="AV20" s="292">
        <f>'Отдыхай и Катай| comiss'!AV20</f>
        <v>38700</v>
      </c>
      <c r="AW20" s="292">
        <f>'Отдыхай и Катай| comiss'!AW20</f>
        <v>44100</v>
      </c>
      <c r="AX20" s="292">
        <f>'Отдыхай и Катай| comiss'!AX20</f>
        <v>44100</v>
      </c>
      <c r="AY20" s="292">
        <f>'Отдыхай и Катай| comiss'!AY20</f>
        <v>44100</v>
      </c>
      <c r="AZ20" s="292">
        <f>'Отдыхай и Катай| comiss'!AZ20</f>
        <v>44100</v>
      </c>
      <c r="BA20" s="292">
        <f>'Отдыхай и Катай| comiss'!BA20</f>
        <v>45900</v>
      </c>
      <c r="BB20" s="292">
        <f>'Отдыхай и Катай| comiss'!BB20</f>
        <v>45900</v>
      </c>
      <c r="BC20" s="292">
        <f>'Отдыхай и Катай| comiss'!BC20</f>
        <v>45900</v>
      </c>
      <c r="BD20" s="292">
        <f>'Отдыхай и Катай| comiss'!BD20</f>
        <v>45900</v>
      </c>
      <c r="BE20" s="292">
        <f>'Отдыхай и Катай| comiss'!BE20</f>
        <v>45900</v>
      </c>
      <c r="BF20" s="292">
        <f>'Отдыхай и Катай| comiss'!BF20</f>
        <v>45900</v>
      </c>
      <c r="BG20" s="292">
        <f>'Отдыхай и Катай| comiss'!BG20</f>
        <v>45900</v>
      </c>
      <c r="BH20" s="292">
        <f>'Отдыхай и Катай| comiss'!BH20</f>
        <v>45900</v>
      </c>
      <c r="BI20" s="292">
        <f>'Отдыхай и Катай| comiss'!BI20</f>
        <v>45900</v>
      </c>
      <c r="BJ20" s="292">
        <f>'Отдыхай и Катай| comiss'!BJ20</f>
        <v>45900</v>
      </c>
      <c r="BK20" s="292">
        <f>'Отдыхай и Катай| comiss'!BK20</f>
        <v>42300</v>
      </c>
      <c r="BL20" s="292">
        <f>'Отдыхай и Катай| comiss'!BL20</f>
        <v>42300</v>
      </c>
      <c r="BM20" s="292">
        <f>'Отдыхай и Катай| comiss'!BM20</f>
        <v>42300</v>
      </c>
      <c r="BN20" s="292">
        <f>'Отдыхай и Катай| comiss'!BN20</f>
        <v>42300</v>
      </c>
      <c r="BO20" s="292">
        <f>'Отдыхай и Катай| comiss'!BO20</f>
        <v>42300</v>
      </c>
      <c r="BP20" s="292">
        <f>'Отдыхай и Катай| comiss'!BP20</f>
        <v>42300</v>
      </c>
      <c r="BQ20" s="292">
        <f>'Отдыхай и Катай| comiss'!BQ20</f>
        <v>42300</v>
      </c>
      <c r="BR20" s="292">
        <f>'Отдыхай и Катай| comiss'!BR20</f>
        <v>42300</v>
      </c>
      <c r="BS20" s="292">
        <f>'Отдыхай и Катай| comiss'!BS20</f>
        <v>42300</v>
      </c>
      <c r="BT20" s="292">
        <f>'Отдыхай и Катай| comiss'!BT20</f>
        <v>64800</v>
      </c>
      <c r="BU20" s="292">
        <f>'Отдыхай и Катай| comiss'!BU20</f>
        <v>71100</v>
      </c>
      <c r="BV20" s="292">
        <f>'Отдыхай и Катай| comiss'!BV20</f>
        <v>77400</v>
      </c>
      <c r="BW20" s="292">
        <f>'Отдыхай и Катай| comiss'!BW20</f>
        <v>64800</v>
      </c>
      <c r="BX20" s="292">
        <f>'Отдыхай и Катай| comiss'!BX20</f>
        <v>64800</v>
      </c>
      <c r="BY20" s="292">
        <f>'Отдыхай и Катай| comiss'!BY20</f>
        <v>54900</v>
      </c>
      <c r="BZ20" s="292">
        <f>'Отдыхай и Катай| comiss'!BZ20</f>
        <v>54900</v>
      </c>
      <c r="CA20" s="292">
        <f>'Отдыхай и Катай| comiss'!CA20</f>
        <v>54900</v>
      </c>
      <c r="CB20" s="292">
        <f>'Отдыхай и Катай| comiss'!CB20</f>
        <v>47700</v>
      </c>
      <c r="CC20" s="292">
        <f>'Отдыхай и Катай| comiss'!CC20</f>
        <v>46800</v>
      </c>
      <c r="CD20" s="292">
        <f>'Отдыхай и Катай| comiss'!CD20</f>
        <v>34650</v>
      </c>
      <c r="CE20" s="292">
        <f>'Отдыхай и Катай| comiss'!CE20</f>
        <v>34650</v>
      </c>
      <c r="CF20" s="292">
        <f>'Отдыхай и Катай| comiss'!CF20</f>
        <v>34650</v>
      </c>
      <c r="CG20" s="292">
        <f>'Отдыхай и Катай| comiss'!CG20</f>
        <v>34650</v>
      </c>
      <c r="CH20" s="292">
        <f>'Отдыхай и Катай| comiss'!CH20</f>
        <v>36000</v>
      </c>
      <c r="CI20" s="292">
        <f>'Отдыхай и Катай| comiss'!CI20</f>
        <v>36000</v>
      </c>
      <c r="CJ20" s="292">
        <f>'Отдыхай и Катай| comiss'!CJ20</f>
        <v>36000</v>
      </c>
      <c r="CK20" s="292">
        <f>'Отдыхай и Катай| comiss'!CK20</f>
        <v>34650</v>
      </c>
      <c r="CL20" s="292">
        <f>'Отдыхай и Катай| comiss'!CL20</f>
        <v>34650</v>
      </c>
      <c r="CM20" s="292">
        <f>'Отдыхай и Катай| comiss'!CM20</f>
        <v>34650</v>
      </c>
      <c r="CN20" s="292">
        <f>'Отдыхай и Катай| comiss'!CN20</f>
        <v>34650</v>
      </c>
      <c r="CO20" s="292">
        <f>'Отдыхай и Катай| comiss'!CO20</f>
        <v>34650</v>
      </c>
      <c r="CP20" s="292">
        <f>'Отдыхай и Катай| comiss'!CP20</f>
        <v>34650</v>
      </c>
      <c r="CQ20" s="292">
        <f>'Отдыхай и Катай| comiss'!CQ20</f>
        <v>33300</v>
      </c>
      <c r="CR20" s="292">
        <f>'Отдыхай и Катай| comiss'!CR20</f>
        <v>33300</v>
      </c>
      <c r="CS20" s="292">
        <f>'Отдыхай и Катай| comiss'!CS20</f>
        <v>33300</v>
      </c>
      <c r="CT20" s="292">
        <f>'Отдыхай и Катай| comiss'!CT20</f>
        <v>33300</v>
      </c>
      <c r="CU20" s="292">
        <f>'Отдыхай и Катай| comiss'!CU20</f>
        <v>33300</v>
      </c>
      <c r="CV20" s="292">
        <f>'Отдыхай и Катай| comiss'!CV20</f>
        <v>33300</v>
      </c>
      <c r="CW20" s="292">
        <f>'Отдыхай и Катай| comiss'!CW20</f>
        <v>33300</v>
      </c>
      <c r="CX20" s="292">
        <f>'Отдыхай и Катай| comiss'!CX20</f>
        <v>29700</v>
      </c>
      <c r="CY20" s="292">
        <f>'Отдыхай и Катай| comiss'!CY20</f>
        <v>29700</v>
      </c>
      <c r="CZ20" s="292">
        <f>'Отдыхай и Катай| comiss'!CZ20</f>
        <v>29700</v>
      </c>
      <c r="DA20" s="292">
        <f>'Отдыхай и Катай| comiss'!DA20</f>
        <v>29700</v>
      </c>
      <c r="DB20" s="292">
        <f>'Отдыхай и Катай| comiss'!DB20</f>
        <v>29700</v>
      </c>
      <c r="DC20" s="292">
        <f>'Отдыхай и Катай| comiss'!DC20</f>
        <v>30600</v>
      </c>
      <c r="DD20" s="292">
        <f>'Отдыхай и Катай| comiss'!DD20</f>
        <v>30600</v>
      </c>
      <c r="DE20" s="292">
        <f>'Отдыхай и Катай| comiss'!DE20</f>
        <v>28800</v>
      </c>
      <c r="DF20" s="292">
        <f>'Отдыхай и Катай| comiss'!DF20</f>
        <v>28800</v>
      </c>
      <c r="DG20" s="292">
        <f>'Отдыхай и Катай| comiss'!DG20</f>
        <v>28800</v>
      </c>
      <c r="DH20" s="292">
        <f>'Отдыхай и Катай| comiss'!DH20</f>
        <v>26100</v>
      </c>
      <c r="DI20" s="292">
        <f>'Отдыхай и Катай| comiss'!DI20</f>
        <v>26100</v>
      </c>
      <c r="DJ20" s="292">
        <f>'Отдыхай и Катай| comiss'!DJ20</f>
        <v>26100</v>
      </c>
      <c r="DK20" s="292">
        <f>'Отдыхай и Катай| comiss'!DK20</f>
        <v>26100</v>
      </c>
      <c r="DL20" s="292">
        <f>'Отдыхай и Катай| comiss'!DL20</f>
        <v>23400</v>
      </c>
      <c r="DM20" s="292">
        <f>'Отдыхай и Катай| comiss'!DM20</f>
        <v>23400</v>
      </c>
      <c r="DN20" s="292">
        <f>'Отдыхай и Катай| comiss'!DN20</f>
        <v>23400</v>
      </c>
      <c r="DO20" s="292">
        <f>'Отдыхай и Катай| comiss'!DO20</f>
        <v>23400</v>
      </c>
      <c r="DP20" s="292">
        <f>'Отдыхай и Катай| comiss'!DP20</f>
        <v>23400</v>
      </c>
      <c r="DQ20" s="292">
        <f>'Отдыхай и Катай| comiss'!DQ20</f>
        <v>23400</v>
      </c>
      <c r="DR20" s="292">
        <f>'Отдыхай и Катай| comiss'!DR20</f>
        <v>23400</v>
      </c>
      <c r="DS20" s="292">
        <f>'Отдыхай и Катай| comiss'!DS20</f>
        <v>22050</v>
      </c>
    </row>
    <row r="21" spans="1:123" s="72" customFormat="1" x14ac:dyDescent="0.2">
      <c r="A21" s="240">
        <v>2</v>
      </c>
      <c r="B21" s="292">
        <f>'Отдыхай и Катай| comiss'!B21</f>
        <v>27540</v>
      </c>
      <c r="C21" s="292">
        <f>'Отдыхай и Катай| comiss'!C21</f>
        <v>27540</v>
      </c>
      <c r="D21" s="292">
        <f>'Отдыхай и Катай| comiss'!D21</f>
        <v>26190</v>
      </c>
      <c r="E21" s="292">
        <f>'Отдыхай и Катай| comiss'!E21</f>
        <v>26190</v>
      </c>
      <c r="F21" s="292">
        <f>'Отдыхай и Катай| comiss'!F21</f>
        <v>27540</v>
      </c>
      <c r="G21" s="292">
        <f>'Отдыхай и Катай| comiss'!G21</f>
        <v>27540</v>
      </c>
      <c r="H21" s="292">
        <f>'Отдыхай и Катай| comiss'!H21</f>
        <v>27540</v>
      </c>
      <c r="I21" s="292">
        <f>'Отдыхай и Катай| comiss'!I21</f>
        <v>31140</v>
      </c>
      <c r="J21" s="292">
        <f>'Отдыхай и Катай| comiss'!J21</f>
        <v>31140</v>
      </c>
      <c r="K21" s="292">
        <f>'Отдыхай и Катай| comiss'!K21</f>
        <v>28890</v>
      </c>
      <c r="L21" s="292">
        <f>'Отдыхай и Катай| comiss'!L21</f>
        <v>30690</v>
      </c>
      <c r="M21" s="292">
        <f>'Отдыхай и Катай| comiss'!M21</f>
        <v>30690</v>
      </c>
      <c r="N21" s="292">
        <f>'Отдыхай и Катай| comiss'!N21</f>
        <v>36540</v>
      </c>
      <c r="O21" s="292">
        <f>'Отдыхай и Катай| comiss'!O21</f>
        <v>41940</v>
      </c>
      <c r="P21" s="292">
        <f>'Отдыхай и Катай| comiss'!P21</f>
        <v>41940</v>
      </c>
      <c r="Q21" s="292">
        <f>'Отдыхай и Катай| comiss'!Q21</f>
        <v>44640</v>
      </c>
      <c r="R21" s="292">
        <f>'Отдыхай и Катай| comiss'!R21</f>
        <v>41940</v>
      </c>
      <c r="S21" s="292">
        <f>'Отдыхай и Катай| comiss'!S21</f>
        <v>70650</v>
      </c>
      <c r="T21" s="347">
        <f>'Отдыхай и Катай| comiss'!T21</f>
        <v>106650</v>
      </c>
      <c r="U21" s="347">
        <f>'Отдыхай и Катай| comiss'!U21</f>
        <v>129150</v>
      </c>
      <c r="V21" s="347">
        <f>'Отдыхай и Катай| comiss'!V21</f>
        <v>129150</v>
      </c>
      <c r="W21" s="347">
        <f>'Отдыхай и Катай| comiss'!W21</f>
        <v>115650</v>
      </c>
      <c r="X21" s="347">
        <f>'Отдыхай и Катай| comiss'!X21</f>
        <v>115650</v>
      </c>
      <c r="Y21" s="347">
        <f>'Отдыхай и Катай| comiss'!Y21</f>
        <v>115650</v>
      </c>
      <c r="Z21" s="347">
        <f>'Отдыхай и Катай| comiss'!Z21</f>
        <v>115650</v>
      </c>
      <c r="AA21" s="347">
        <f>'Отдыхай и Катай| comiss'!AA21</f>
        <v>115650</v>
      </c>
      <c r="AB21" s="347">
        <f>'Отдыхай и Катай| comiss'!AB21</f>
        <v>93150</v>
      </c>
      <c r="AC21" s="347">
        <f>'Отдыхай и Катай| comiss'!AC21</f>
        <v>84150</v>
      </c>
      <c r="AD21" s="292">
        <f>'Отдыхай и Катай| comiss'!AD21</f>
        <v>84150</v>
      </c>
      <c r="AE21" s="292">
        <f>'Отдыхай и Катай| comiss'!AE21</f>
        <v>63180</v>
      </c>
      <c r="AF21" s="292">
        <f>'Отдыхай и Катай| comiss'!AF21</f>
        <v>41580</v>
      </c>
      <c r="AG21" s="292">
        <f>'Отдыхай и Катай| comiss'!AG21</f>
        <v>41580</v>
      </c>
      <c r="AH21" s="292">
        <f>'Отдыхай и Катай| comiss'!AH21</f>
        <v>41580</v>
      </c>
      <c r="AI21" s="292">
        <f>'Отдыхай и Катай| comiss'!AI21</f>
        <v>41580</v>
      </c>
      <c r="AJ21" s="292">
        <f>'Отдыхай и Катай| comiss'!AJ21</f>
        <v>41580</v>
      </c>
      <c r="AK21" s="292">
        <f>'Отдыхай и Катай| comiss'!AK21</f>
        <v>38880</v>
      </c>
      <c r="AL21" s="292">
        <f>'Отдыхай и Катай| comiss'!AL21</f>
        <v>38880</v>
      </c>
      <c r="AM21" s="292">
        <f>'Отдыхай и Катай| comiss'!AM21</f>
        <v>38880</v>
      </c>
      <c r="AN21" s="292">
        <f>'Отдыхай и Катай| comiss'!AN21</f>
        <v>41580</v>
      </c>
      <c r="AO21" s="292">
        <f>'Отдыхай и Катай| comiss'!AO21</f>
        <v>41580</v>
      </c>
      <c r="AP21" s="292">
        <f>'Отдыхай и Катай| comiss'!AP21</f>
        <v>41580</v>
      </c>
      <c r="AQ21" s="292">
        <f>'Отдыхай и Катай| comiss'!AQ21</f>
        <v>41580</v>
      </c>
      <c r="AR21" s="292">
        <f>'Отдыхай и Катай| comiss'!AR21</f>
        <v>41580</v>
      </c>
      <c r="AS21" s="292">
        <f>'Отдыхай и Катай| comiss'!AS21</f>
        <v>41580</v>
      </c>
      <c r="AT21" s="292">
        <f>'Отдыхай и Катай| comiss'!AT21</f>
        <v>41580</v>
      </c>
      <c r="AU21" s="292">
        <f>'Отдыхай и Катай| comiss'!AU21</f>
        <v>41580</v>
      </c>
      <c r="AV21" s="292">
        <f>'Отдыхай и Катай| comiss'!AV21</f>
        <v>41580</v>
      </c>
      <c r="AW21" s="292">
        <f>'Отдыхай и Катай| comiss'!AW21</f>
        <v>46980</v>
      </c>
      <c r="AX21" s="292">
        <f>'Отдыхай и Катай| comiss'!AX21</f>
        <v>46980</v>
      </c>
      <c r="AY21" s="292">
        <f>'Отдыхай и Катай| comiss'!AY21</f>
        <v>46980</v>
      </c>
      <c r="AZ21" s="292">
        <f>'Отдыхай и Катай| comiss'!AZ21</f>
        <v>46980</v>
      </c>
      <c r="BA21" s="292">
        <f>'Отдыхай и Катай| comiss'!BA21</f>
        <v>48780</v>
      </c>
      <c r="BB21" s="292">
        <f>'Отдыхай и Катай| comiss'!BB21</f>
        <v>48780</v>
      </c>
      <c r="BC21" s="292">
        <f>'Отдыхай и Катай| comiss'!BC21</f>
        <v>48780</v>
      </c>
      <c r="BD21" s="292">
        <f>'Отдыхай и Катай| comiss'!BD21</f>
        <v>48780</v>
      </c>
      <c r="BE21" s="292">
        <f>'Отдыхай и Катай| comiss'!BE21</f>
        <v>48780</v>
      </c>
      <c r="BF21" s="292">
        <f>'Отдыхай и Катай| comiss'!BF21</f>
        <v>48780</v>
      </c>
      <c r="BG21" s="292">
        <f>'Отдыхай и Катай| comiss'!BG21</f>
        <v>48780</v>
      </c>
      <c r="BH21" s="292">
        <f>'Отдыхай и Катай| comiss'!BH21</f>
        <v>48780</v>
      </c>
      <c r="BI21" s="292">
        <f>'Отдыхай и Катай| comiss'!BI21</f>
        <v>48780</v>
      </c>
      <c r="BJ21" s="292">
        <f>'Отдыхай и Катай| comiss'!BJ21</f>
        <v>48780</v>
      </c>
      <c r="BK21" s="292">
        <f>'Отдыхай и Катай| comiss'!BK21</f>
        <v>45180</v>
      </c>
      <c r="BL21" s="292">
        <f>'Отдыхай и Катай| comiss'!BL21</f>
        <v>45180</v>
      </c>
      <c r="BM21" s="292">
        <f>'Отдыхай и Катай| comiss'!BM21</f>
        <v>45180</v>
      </c>
      <c r="BN21" s="292">
        <f>'Отдыхай и Катай| comiss'!BN21</f>
        <v>45180</v>
      </c>
      <c r="BO21" s="292">
        <f>'Отдыхай и Катай| comiss'!BO21</f>
        <v>45180</v>
      </c>
      <c r="BP21" s="292">
        <f>'Отдыхай и Катай| comiss'!BP21</f>
        <v>45180</v>
      </c>
      <c r="BQ21" s="292">
        <f>'Отдыхай и Катай| comiss'!BQ21</f>
        <v>45180</v>
      </c>
      <c r="BR21" s="292">
        <f>'Отдыхай и Катай| comiss'!BR21</f>
        <v>45180</v>
      </c>
      <c r="BS21" s="292">
        <f>'Отдыхай и Катай| comiss'!BS21</f>
        <v>45180</v>
      </c>
      <c r="BT21" s="292">
        <f>'Отдыхай и Катай| comiss'!BT21</f>
        <v>67680</v>
      </c>
      <c r="BU21" s="292">
        <f>'Отдыхай и Катай| comiss'!BU21</f>
        <v>73980</v>
      </c>
      <c r="BV21" s="292">
        <f>'Отдыхай и Катай| comiss'!BV21</f>
        <v>80280</v>
      </c>
      <c r="BW21" s="292">
        <f>'Отдыхай и Катай| comiss'!BW21</f>
        <v>67680</v>
      </c>
      <c r="BX21" s="292">
        <f>'Отдыхай и Катай| comiss'!BX21</f>
        <v>67680</v>
      </c>
      <c r="BY21" s="292">
        <f>'Отдыхай и Катай| comiss'!BY21</f>
        <v>57780</v>
      </c>
      <c r="BZ21" s="292">
        <f>'Отдыхай и Катай| comiss'!BZ21</f>
        <v>57780</v>
      </c>
      <c r="CA21" s="292">
        <f>'Отдыхай и Катай| comiss'!CA21</f>
        <v>57780</v>
      </c>
      <c r="CB21" s="292">
        <f>'Отдыхай и Катай| comiss'!CB21</f>
        <v>50580</v>
      </c>
      <c r="CC21" s="292">
        <f>'Отдыхай и Катай| comiss'!CC21</f>
        <v>49680</v>
      </c>
      <c r="CD21" s="292">
        <f>'Отдыхай и Катай| comiss'!CD21</f>
        <v>37530</v>
      </c>
      <c r="CE21" s="292">
        <f>'Отдыхай и Катай| comiss'!CE21</f>
        <v>37530</v>
      </c>
      <c r="CF21" s="292">
        <f>'Отдыхай и Катай| comiss'!CF21</f>
        <v>37530</v>
      </c>
      <c r="CG21" s="292">
        <f>'Отдыхай и Катай| comiss'!CG21</f>
        <v>37530</v>
      </c>
      <c r="CH21" s="292">
        <f>'Отдыхай и Катай| comiss'!CH21</f>
        <v>38880</v>
      </c>
      <c r="CI21" s="292">
        <f>'Отдыхай и Катай| comiss'!CI21</f>
        <v>38880</v>
      </c>
      <c r="CJ21" s="292">
        <f>'Отдыхай и Катай| comiss'!CJ21</f>
        <v>38880</v>
      </c>
      <c r="CK21" s="292">
        <f>'Отдыхай и Катай| comiss'!CK21</f>
        <v>37530</v>
      </c>
      <c r="CL21" s="292">
        <f>'Отдыхай и Катай| comiss'!CL21</f>
        <v>37530</v>
      </c>
      <c r="CM21" s="292">
        <f>'Отдыхай и Катай| comiss'!CM21</f>
        <v>37530</v>
      </c>
      <c r="CN21" s="292">
        <f>'Отдыхай и Катай| comiss'!CN21</f>
        <v>37530</v>
      </c>
      <c r="CO21" s="292">
        <f>'Отдыхай и Катай| comiss'!CO21</f>
        <v>37530</v>
      </c>
      <c r="CP21" s="292">
        <f>'Отдыхай и Катай| comiss'!CP21</f>
        <v>37530</v>
      </c>
      <c r="CQ21" s="292">
        <f>'Отдыхай и Катай| comiss'!CQ21</f>
        <v>36180</v>
      </c>
      <c r="CR21" s="292">
        <f>'Отдыхай и Катай| comiss'!CR21</f>
        <v>36180</v>
      </c>
      <c r="CS21" s="292">
        <f>'Отдыхай и Катай| comiss'!CS21</f>
        <v>36180</v>
      </c>
      <c r="CT21" s="292">
        <f>'Отдыхай и Катай| comiss'!CT21</f>
        <v>36180</v>
      </c>
      <c r="CU21" s="292">
        <f>'Отдыхай и Катай| comiss'!CU21</f>
        <v>36180</v>
      </c>
      <c r="CV21" s="292">
        <f>'Отдыхай и Катай| comiss'!CV21</f>
        <v>36180</v>
      </c>
      <c r="CW21" s="292">
        <f>'Отдыхай и Катай| comiss'!CW21</f>
        <v>36180</v>
      </c>
      <c r="CX21" s="292">
        <f>'Отдыхай и Катай| comiss'!CX21</f>
        <v>32580</v>
      </c>
      <c r="CY21" s="292">
        <f>'Отдыхай и Катай| comiss'!CY21</f>
        <v>32580</v>
      </c>
      <c r="CZ21" s="292">
        <f>'Отдыхай и Катай| comiss'!CZ21</f>
        <v>32580</v>
      </c>
      <c r="DA21" s="292">
        <f>'Отдыхай и Катай| comiss'!DA21</f>
        <v>32580</v>
      </c>
      <c r="DB21" s="292">
        <f>'Отдыхай и Катай| comiss'!DB21</f>
        <v>32580</v>
      </c>
      <c r="DC21" s="292">
        <f>'Отдыхай и Катай| comiss'!DC21</f>
        <v>33480</v>
      </c>
      <c r="DD21" s="292">
        <f>'Отдыхай и Катай| comiss'!DD21</f>
        <v>33480</v>
      </c>
      <c r="DE21" s="292">
        <f>'Отдыхай и Катай| comiss'!DE21</f>
        <v>31680</v>
      </c>
      <c r="DF21" s="292">
        <f>'Отдыхай и Катай| comiss'!DF21</f>
        <v>31680</v>
      </c>
      <c r="DG21" s="292">
        <f>'Отдыхай и Катай| comiss'!DG21</f>
        <v>31680</v>
      </c>
      <c r="DH21" s="292">
        <f>'Отдыхай и Катай| comiss'!DH21</f>
        <v>28800</v>
      </c>
      <c r="DI21" s="292">
        <f>'Отдыхай и Катай| comiss'!DI21</f>
        <v>28800</v>
      </c>
      <c r="DJ21" s="292">
        <f>'Отдыхай и Катай| comiss'!DJ21</f>
        <v>28800</v>
      </c>
      <c r="DK21" s="292">
        <f>'Отдыхай и Катай| comiss'!DK21</f>
        <v>28800</v>
      </c>
      <c r="DL21" s="292">
        <f>'Отдыхай и Катай| comiss'!DL21</f>
        <v>26100</v>
      </c>
      <c r="DM21" s="292">
        <f>'Отдыхай и Катай| comiss'!DM21</f>
        <v>26100</v>
      </c>
      <c r="DN21" s="292">
        <f>'Отдыхай и Катай| comiss'!DN21</f>
        <v>26100</v>
      </c>
      <c r="DO21" s="292">
        <f>'Отдыхай и Катай| comiss'!DO21</f>
        <v>26100</v>
      </c>
      <c r="DP21" s="292">
        <f>'Отдыхай и Катай| comiss'!DP21</f>
        <v>26100</v>
      </c>
      <c r="DQ21" s="292">
        <f>'Отдыхай и Катай| comiss'!DQ21</f>
        <v>26100</v>
      </c>
      <c r="DR21" s="292">
        <f>'Отдыхай и Катай| comiss'!DR21</f>
        <v>26100</v>
      </c>
      <c r="DS21" s="292">
        <f>'Отдыхай и Катай| comiss'!DS21</f>
        <v>24750</v>
      </c>
    </row>
    <row r="22" spans="1:12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345"/>
      <c r="U22" s="345"/>
      <c r="V22" s="345"/>
      <c r="W22" s="345"/>
      <c r="X22" s="345"/>
      <c r="Y22" s="345"/>
      <c r="Z22" s="345"/>
      <c r="AA22" s="345"/>
      <c r="AB22" s="345"/>
      <c r="AC22" s="345"/>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row>
    <row r="23" spans="1:123" s="72" customFormat="1" x14ac:dyDescent="0.2">
      <c r="A23" s="240" t="s">
        <v>115</v>
      </c>
      <c r="B23" s="292">
        <f>'Отдыхай и Катай| comiss'!B23</f>
        <v>47340</v>
      </c>
      <c r="C23" s="292">
        <f>'Отдыхай и Катай| comiss'!C23</f>
        <v>47340</v>
      </c>
      <c r="D23" s="292">
        <f>'Отдыхай и Катай| comiss'!D23</f>
        <v>45990</v>
      </c>
      <c r="E23" s="292">
        <f>'Отдыхай и Катай| comiss'!E23</f>
        <v>45990</v>
      </c>
      <c r="F23" s="292">
        <f>'Отдыхай и Катай| comiss'!F23</f>
        <v>47340</v>
      </c>
      <c r="G23" s="292">
        <f>'Отдыхай и Катай| comiss'!G23</f>
        <v>47340</v>
      </c>
      <c r="H23" s="292">
        <f>'Отдыхай и Катай| comiss'!H23</f>
        <v>47340</v>
      </c>
      <c r="I23" s="292">
        <f>'Отдыхай и Катай| comiss'!I23</f>
        <v>50940</v>
      </c>
      <c r="J23" s="292">
        <f>'Отдыхай и Катай| comiss'!J23</f>
        <v>50940</v>
      </c>
      <c r="K23" s="292">
        <f>'Отдыхай и Катай| comiss'!K23</f>
        <v>48690</v>
      </c>
      <c r="L23" s="292">
        <f>'Отдыхай и Катай| comiss'!L23</f>
        <v>50490</v>
      </c>
      <c r="M23" s="292">
        <f>'Отдыхай и Катай| comiss'!M23</f>
        <v>50490</v>
      </c>
      <c r="N23" s="292">
        <f>'Отдыхай и Катай| comiss'!N23</f>
        <v>56340</v>
      </c>
      <c r="O23" s="292">
        <f>'Отдыхай и Катай| comiss'!O23</f>
        <v>61740</v>
      </c>
      <c r="P23" s="292">
        <f>'Отдыхай и Катай| comiss'!P23</f>
        <v>61740</v>
      </c>
      <c r="Q23" s="292">
        <f>'Отдыхай и Катай| comiss'!Q23</f>
        <v>64440</v>
      </c>
      <c r="R23" s="292">
        <f>'Отдыхай и Катай| comiss'!R23</f>
        <v>61740</v>
      </c>
      <c r="S23" s="292">
        <f>'Отдыхай и Катай| comiss'!S23</f>
        <v>147150</v>
      </c>
      <c r="T23" s="347">
        <f>'Отдыхай и Катай| comiss'!T23</f>
        <v>183150</v>
      </c>
      <c r="U23" s="347">
        <f>'Отдыхай и Катай| comiss'!U23</f>
        <v>205650</v>
      </c>
      <c r="V23" s="347">
        <f>'Отдыхай и Катай| comiss'!V23</f>
        <v>205650</v>
      </c>
      <c r="W23" s="347">
        <f>'Отдыхай и Катай| comiss'!W23</f>
        <v>192150</v>
      </c>
      <c r="X23" s="347">
        <f>'Отдыхай и Катай| comiss'!X23</f>
        <v>192150</v>
      </c>
      <c r="Y23" s="347">
        <f>'Отдыхай и Катай| comiss'!Y23</f>
        <v>192150</v>
      </c>
      <c r="Z23" s="347">
        <f>'Отдыхай и Катай| comiss'!Z23</f>
        <v>192150</v>
      </c>
      <c r="AA23" s="347">
        <f>'Отдыхай и Катай| comiss'!AA23</f>
        <v>192150</v>
      </c>
      <c r="AB23" s="347">
        <f>'Отдыхай и Катай| comiss'!AB23</f>
        <v>169650</v>
      </c>
      <c r="AC23" s="347">
        <f>'Отдыхай и Катай| comiss'!AC23</f>
        <v>160650</v>
      </c>
      <c r="AD23" s="292">
        <f>'Отдыхай и Катай| comiss'!AD23</f>
        <v>160650</v>
      </c>
      <c r="AE23" s="292">
        <f>'Отдыхай и Катай| comiss'!AE23</f>
        <v>100080</v>
      </c>
      <c r="AF23" s="292">
        <f>'Отдыхай и Катай| comiss'!AF23</f>
        <v>78480</v>
      </c>
      <c r="AG23" s="292">
        <f>'Отдыхай и Катай| comiss'!AG23</f>
        <v>78480</v>
      </c>
      <c r="AH23" s="292">
        <f>'Отдыхай и Катай| comiss'!AH23</f>
        <v>78480</v>
      </c>
      <c r="AI23" s="292">
        <f>'Отдыхай и Катай| comiss'!AI23</f>
        <v>78480</v>
      </c>
      <c r="AJ23" s="292">
        <f>'Отдыхай и Катай| comiss'!AJ23</f>
        <v>78480</v>
      </c>
      <c r="AK23" s="292">
        <f>'Отдыхай и Катай| comiss'!AK23</f>
        <v>75780</v>
      </c>
      <c r="AL23" s="292">
        <f>'Отдыхай и Катай| comiss'!AL23</f>
        <v>75780</v>
      </c>
      <c r="AM23" s="292">
        <f>'Отдыхай и Катай| comiss'!AM23</f>
        <v>75780</v>
      </c>
      <c r="AN23" s="292">
        <f>'Отдыхай и Катай| comiss'!AN23</f>
        <v>78480</v>
      </c>
      <c r="AO23" s="292">
        <f>'Отдыхай и Катай| comiss'!AO23</f>
        <v>78480</v>
      </c>
      <c r="AP23" s="292">
        <f>'Отдыхай и Катай| comiss'!AP23</f>
        <v>78480</v>
      </c>
      <c r="AQ23" s="292">
        <f>'Отдыхай и Катай| comiss'!AQ23</f>
        <v>78480</v>
      </c>
      <c r="AR23" s="292">
        <f>'Отдыхай и Катай| comiss'!AR23</f>
        <v>78480</v>
      </c>
      <c r="AS23" s="292">
        <f>'Отдыхай и Катай| comiss'!AS23</f>
        <v>78480</v>
      </c>
      <c r="AT23" s="292">
        <f>'Отдыхай и Катай| comiss'!AT23</f>
        <v>78480</v>
      </c>
      <c r="AU23" s="292">
        <f>'Отдыхай и Катай| comiss'!AU23</f>
        <v>78480</v>
      </c>
      <c r="AV23" s="292">
        <f>'Отдыхай и Катай| comiss'!AV23</f>
        <v>78480</v>
      </c>
      <c r="AW23" s="292">
        <f>'Отдыхай и Катай| comiss'!AW23</f>
        <v>83880</v>
      </c>
      <c r="AX23" s="292">
        <f>'Отдыхай и Катай| comiss'!AX23</f>
        <v>83880</v>
      </c>
      <c r="AY23" s="292">
        <f>'Отдыхай и Катай| comiss'!AY23</f>
        <v>83880</v>
      </c>
      <c r="AZ23" s="292">
        <f>'Отдыхай и Катай| comiss'!AZ23</f>
        <v>83880</v>
      </c>
      <c r="BA23" s="292">
        <f>'Отдыхай и Катай| comiss'!BA23</f>
        <v>85680</v>
      </c>
      <c r="BB23" s="292">
        <f>'Отдыхай и Катай| comiss'!BB23</f>
        <v>85680</v>
      </c>
      <c r="BC23" s="292">
        <f>'Отдыхай и Катай| comiss'!BC23</f>
        <v>85680</v>
      </c>
      <c r="BD23" s="292">
        <f>'Отдыхай и Катай| comiss'!BD23</f>
        <v>85680</v>
      </c>
      <c r="BE23" s="292">
        <f>'Отдыхай и Катай| comiss'!BE23</f>
        <v>85680</v>
      </c>
      <c r="BF23" s="292">
        <f>'Отдыхай и Катай| comiss'!BF23</f>
        <v>85680</v>
      </c>
      <c r="BG23" s="292">
        <f>'Отдыхай и Катай| comiss'!BG23</f>
        <v>85680</v>
      </c>
      <c r="BH23" s="292">
        <f>'Отдыхай и Катай| comiss'!BH23</f>
        <v>85680</v>
      </c>
      <c r="BI23" s="292">
        <f>'Отдыхай и Катай| comiss'!BI23</f>
        <v>85680</v>
      </c>
      <c r="BJ23" s="292">
        <f>'Отдыхай и Катай| comiss'!BJ23</f>
        <v>85680</v>
      </c>
      <c r="BK23" s="292">
        <f>'Отдыхай и Катай| comiss'!BK23</f>
        <v>82080</v>
      </c>
      <c r="BL23" s="292">
        <f>'Отдыхай и Катай| comiss'!BL23</f>
        <v>82080</v>
      </c>
      <c r="BM23" s="292">
        <f>'Отдыхай и Катай| comiss'!BM23</f>
        <v>82080</v>
      </c>
      <c r="BN23" s="292">
        <f>'Отдыхай и Катай| comiss'!BN23</f>
        <v>82080</v>
      </c>
      <c r="BO23" s="292">
        <f>'Отдыхай и Катай| comiss'!BO23</f>
        <v>82080</v>
      </c>
      <c r="BP23" s="292">
        <f>'Отдыхай и Катай| comiss'!BP23</f>
        <v>82080</v>
      </c>
      <c r="BQ23" s="292">
        <f>'Отдыхай и Катай| comiss'!BQ23</f>
        <v>82080</v>
      </c>
      <c r="BR23" s="292">
        <f>'Отдыхай и Катай| comiss'!BR23</f>
        <v>82080</v>
      </c>
      <c r="BS23" s="292">
        <f>'Отдыхай и Катай| comiss'!BS23</f>
        <v>82080</v>
      </c>
      <c r="BT23" s="292">
        <f>'Отдыхай и Катай| comiss'!BT23</f>
        <v>104580</v>
      </c>
      <c r="BU23" s="292">
        <f>'Отдыхай и Катай| comiss'!BU23</f>
        <v>110880</v>
      </c>
      <c r="BV23" s="292">
        <f>'Отдыхай и Катай| comiss'!BV23</f>
        <v>117180</v>
      </c>
      <c r="BW23" s="292">
        <f>'Отдыхай и Катай| comiss'!BW23</f>
        <v>104580</v>
      </c>
      <c r="BX23" s="292">
        <f>'Отдыхай и Катай| comiss'!BX23</f>
        <v>104580</v>
      </c>
      <c r="BY23" s="292">
        <f>'Отдыхай и Катай| comiss'!BY23</f>
        <v>94680</v>
      </c>
      <c r="BZ23" s="292">
        <f>'Отдыхай и Катай| comiss'!BZ23</f>
        <v>94680</v>
      </c>
      <c r="CA23" s="292">
        <f>'Отдыхай и Катай| comiss'!CA23</f>
        <v>94680</v>
      </c>
      <c r="CB23" s="292">
        <f>'Отдыхай и Катай| comiss'!CB23</f>
        <v>87480</v>
      </c>
      <c r="CC23" s="292">
        <f>'Отдыхай и Катай| comiss'!CC23</f>
        <v>86580</v>
      </c>
      <c r="CD23" s="292">
        <f>'Отдыхай и Катай| comiss'!CD23</f>
        <v>74430</v>
      </c>
      <c r="CE23" s="292">
        <f>'Отдыхай и Катай| comiss'!CE23</f>
        <v>74430</v>
      </c>
      <c r="CF23" s="292">
        <f>'Отдыхай и Катай| comiss'!CF23</f>
        <v>74430</v>
      </c>
      <c r="CG23" s="292">
        <f>'Отдыхай и Катай| comiss'!CG23</f>
        <v>74430</v>
      </c>
      <c r="CH23" s="292">
        <f>'Отдыхай и Катай| comiss'!CH23</f>
        <v>75780</v>
      </c>
      <c r="CI23" s="292">
        <f>'Отдыхай и Катай| comiss'!CI23</f>
        <v>75780</v>
      </c>
      <c r="CJ23" s="292">
        <f>'Отдыхай и Катай| comiss'!CJ23</f>
        <v>75780</v>
      </c>
      <c r="CK23" s="292">
        <f>'Отдыхай и Катай| comiss'!CK23</f>
        <v>74430</v>
      </c>
      <c r="CL23" s="292">
        <f>'Отдыхай и Катай| comiss'!CL23</f>
        <v>74430</v>
      </c>
      <c r="CM23" s="292">
        <f>'Отдыхай и Катай| comiss'!CM23</f>
        <v>74430</v>
      </c>
      <c r="CN23" s="292">
        <f>'Отдыхай и Катай| comiss'!CN23</f>
        <v>74430</v>
      </c>
      <c r="CO23" s="292">
        <f>'Отдыхай и Катай| comiss'!CO23</f>
        <v>74430</v>
      </c>
      <c r="CP23" s="292">
        <f>'Отдыхай и Катай| comiss'!CP23</f>
        <v>74430</v>
      </c>
      <c r="CQ23" s="292">
        <f>'Отдыхай и Катай| comiss'!CQ23</f>
        <v>73080</v>
      </c>
      <c r="CR23" s="292">
        <f>'Отдыхай и Катай| comiss'!CR23</f>
        <v>73080</v>
      </c>
      <c r="CS23" s="292">
        <f>'Отдыхай и Катай| comiss'!CS23</f>
        <v>73080</v>
      </c>
      <c r="CT23" s="292">
        <f>'Отдыхай и Катай| comiss'!CT23</f>
        <v>73080</v>
      </c>
      <c r="CU23" s="292">
        <f>'Отдыхай и Катай| comiss'!CU23</f>
        <v>73080</v>
      </c>
      <c r="CV23" s="292">
        <f>'Отдыхай и Катай| comiss'!CV23</f>
        <v>73080</v>
      </c>
      <c r="CW23" s="292">
        <f>'Отдыхай и Катай| comiss'!CW23</f>
        <v>73080</v>
      </c>
      <c r="CX23" s="292">
        <f>'Отдыхай и Катай| comiss'!CX23</f>
        <v>69480</v>
      </c>
      <c r="CY23" s="292">
        <f>'Отдыхай и Катай| comiss'!CY23</f>
        <v>69480</v>
      </c>
      <c r="CZ23" s="292">
        <f>'Отдыхай и Катай| comiss'!CZ23</f>
        <v>69480</v>
      </c>
      <c r="DA23" s="292">
        <f>'Отдыхай и Катай| comiss'!DA23</f>
        <v>69480</v>
      </c>
      <c r="DB23" s="292">
        <f>'Отдыхай и Катай| comiss'!DB23</f>
        <v>69480</v>
      </c>
      <c r="DC23" s="292">
        <f>'Отдыхай и Катай| comiss'!DC23</f>
        <v>70380</v>
      </c>
      <c r="DD23" s="292">
        <f>'Отдыхай и Катай| comiss'!DD23</f>
        <v>70380</v>
      </c>
      <c r="DE23" s="292">
        <f>'Отдыхай и Катай| comiss'!DE23</f>
        <v>68580</v>
      </c>
      <c r="DF23" s="292">
        <f>'Отдыхай и Катай| comiss'!DF23</f>
        <v>68580</v>
      </c>
      <c r="DG23" s="292">
        <f>'Отдыхай и Катай| comiss'!DG23</f>
        <v>68580</v>
      </c>
      <c r="DH23" s="292">
        <f>'Отдыхай и Катай| comiss'!DH23</f>
        <v>48600</v>
      </c>
      <c r="DI23" s="292">
        <f>'Отдыхай и Катай| comiss'!DI23</f>
        <v>48600</v>
      </c>
      <c r="DJ23" s="292">
        <f>'Отдыхай и Катай| comiss'!DJ23</f>
        <v>48600</v>
      </c>
      <c r="DK23" s="292">
        <f>'Отдыхай и Катай| comiss'!DK23</f>
        <v>48600</v>
      </c>
      <c r="DL23" s="292">
        <f>'Отдыхай и Катай| comiss'!DL23</f>
        <v>45900</v>
      </c>
      <c r="DM23" s="292">
        <f>'Отдыхай и Катай| comiss'!DM23</f>
        <v>45900</v>
      </c>
      <c r="DN23" s="292">
        <f>'Отдыхай и Катай| comiss'!DN23</f>
        <v>45900</v>
      </c>
      <c r="DO23" s="292">
        <f>'Отдыхай и Катай| comiss'!DO23</f>
        <v>45900</v>
      </c>
      <c r="DP23" s="292">
        <f>'Отдыхай и Катай| comiss'!DP23</f>
        <v>45900</v>
      </c>
      <c r="DQ23" s="292">
        <f>'Отдыхай и Катай| comiss'!DQ23</f>
        <v>45900</v>
      </c>
      <c r="DR23" s="292">
        <f>'Отдыхай и Катай| comiss'!DR23</f>
        <v>45900</v>
      </c>
      <c r="DS23" s="292">
        <f>'Отдыхай и Катай| comiss'!DS23</f>
        <v>44550</v>
      </c>
    </row>
    <row r="24" spans="1:12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346"/>
      <c r="U24" s="346"/>
      <c r="V24" s="346"/>
      <c r="W24" s="346"/>
      <c r="X24" s="346"/>
      <c r="Y24" s="346"/>
      <c r="Z24" s="346"/>
      <c r="AA24" s="346"/>
      <c r="AB24" s="346"/>
      <c r="AC24" s="346"/>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row>
    <row r="25" spans="1:123" s="72" customFormat="1" x14ac:dyDescent="0.2">
      <c r="A25" s="240" t="s">
        <v>115</v>
      </c>
      <c r="B25" s="292">
        <f>'Отдыхай и Катай| comiss'!B25</f>
        <v>60840</v>
      </c>
      <c r="C25" s="292">
        <f>'Отдыхай и Катай| comiss'!C25</f>
        <v>60840</v>
      </c>
      <c r="D25" s="292">
        <f>'Отдыхай и Катай| comiss'!D25</f>
        <v>59490</v>
      </c>
      <c r="E25" s="292">
        <f>'Отдыхай и Катай| comiss'!E25</f>
        <v>59490</v>
      </c>
      <c r="F25" s="292">
        <f>'Отдыхай и Катай| comiss'!F25</f>
        <v>60840</v>
      </c>
      <c r="G25" s="292">
        <f>'Отдыхай и Катай| comiss'!G25</f>
        <v>60840</v>
      </c>
      <c r="H25" s="292">
        <f>'Отдыхай и Катай| comiss'!H25</f>
        <v>60840</v>
      </c>
      <c r="I25" s="292">
        <f>'Отдыхай и Катай| comiss'!I25</f>
        <v>64440</v>
      </c>
      <c r="J25" s="292">
        <f>'Отдыхай и Катай| comiss'!J25</f>
        <v>64440</v>
      </c>
      <c r="K25" s="292">
        <f>'Отдыхай и Катай| comiss'!K25</f>
        <v>62190</v>
      </c>
      <c r="L25" s="292">
        <f>'Отдыхай и Катай| comiss'!L25</f>
        <v>63990</v>
      </c>
      <c r="M25" s="292">
        <f>'Отдыхай и Катай| comiss'!M25</f>
        <v>63990</v>
      </c>
      <c r="N25" s="292">
        <f>'Отдыхай и Катай| comiss'!N25</f>
        <v>69840</v>
      </c>
      <c r="O25" s="292">
        <f>'Отдыхай и Катай| comiss'!O25</f>
        <v>75240</v>
      </c>
      <c r="P25" s="292">
        <f>'Отдыхай и Катай| comiss'!P25</f>
        <v>75240</v>
      </c>
      <c r="Q25" s="292">
        <f>'Отдыхай и Катай| comiss'!Q25</f>
        <v>77940</v>
      </c>
      <c r="R25" s="292">
        <f>'Отдыхай и Катай| comiss'!R25</f>
        <v>75240</v>
      </c>
      <c r="S25" s="292">
        <f>'Отдыхай и Катай| comiss'!S25</f>
        <v>174150</v>
      </c>
      <c r="T25" s="347">
        <f>'Отдыхай и Катай| comiss'!T25</f>
        <v>210150</v>
      </c>
      <c r="U25" s="347">
        <f>'Отдыхай и Катай| comiss'!U25</f>
        <v>232650</v>
      </c>
      <c r="V25" s="347">
        <f>'Отдыхай и Катай| comiss'!V25</f>
        <v>232650</v>
      </c>
      <c r="W25" s="347">
        <f>'Отдыхай и Катай| comiss'!W25</f>
        <v>219150</v>
      </c>
      <c r="X25" s="347">
        <f>'Отдыхай и Катай| comiss'!X25</f>
        <v>219150</v>
      </c>
      <c r="Y25" s="347">
        <f>'Отдыхай и Катай| comiss'!Y25</f>
        <v>219150</v>
      </c>
      <c r="Z25" s="347">
        <f>'Отдыхай и Катай| comiss'!Z25</f>
        <v>219150</v>
      </c>
      <c r="AA25" s="347">
        <f>'Отдыхай и Катай| comiss'!AA25</f>
        <v>219150</v>
      </c>
      <c r="AB25" s="347">
        <f>'Отдыхай и Катай| comiss'!AB25</f>
        <v>196650</v>
      </c>
      <c r="AC25" s="347">
        <f>'Отдыхай и Катай| comiss'!AC25</f>
        <v>187650</v>
      </c>
      <c r="AD25" s="292">
        <f>'Отдыхай и Катай| comiss'!AD25</f>
        <v>187650</v>
      </c>
      <c r="AE25" s="292">
        <f>'Отдыхай и Катай| comiss'!AE25</f>
        <v>126180</v>
      </c>
      <c r="AF25" s="292">
        <f>'Отдыхай и Катай| comiss'!AF25</f>
        <v>104580</v>
      </c>
      <c r="AG25" s="292">
        <f>'Отдыхай и Катай| comiss'!AG25</f>
        <v>104580</v>
      </c>
      <c r="AH25" s="292">
        <f>'Отдыхай и Катай| comiss'!AH25</f>
        <v>104580</v>
      </c>
      <c r="AI25" s="292">
        <f>'Отдыхай и Катай| comiss'!AI25</f>
        <v>104580</v>
      </c>
      <c r="AJ25" s="292">
        <f>'Отдыхай и Катай| comiss'!AJ25</f>
        <v>104580</v>
      </c>
      <c r="AK25" s="292">
        <f>'Отдыхай и Катай| comiss'!AK25</f>
        <v>101880</v>
      </c>
      <c r="AL25" s="292">
        <f>'Отдыхай и Катай| comiss'!AL25</f>
        <v>101880</v>
      </c>
      <c r="AM25" s="292">
        <f>'Отдыхай и Катай| comiss'!AM25</f>
        <v>101880</v>
      </c>
      <c r="AN25" s="292">
        <f>'Отдыхай и Катай| comiss'!AN25</f>
        <v>104580</v>
      </c>
      <c r="AO25" s="292">
        <f>'Отдыхай и Катай| comiss'!AO25</f>
        <v>104580</v>
      </c>
      <c r="AP25" s="292">
        <f>'Отдыхай и Катай| comiss'!AP25</f>
        <v>104580</v>
      </c>
      <c r="AQ25" s="292">
        <f>'Отдыхай и Катай| comiss'!AQ25</f>
        <v>104580</v>
      </c>
      <c r="AR25" s="292">
        <f>'Отдыхай и Катай| comiss'!AR25</f>
        <v>104580</v>
      </c>
      <c r="AS25" s="292">
        <f>'Отдыхай и Катай| comiss'!AS25</f>
        <v>104580</v>
      </c>
      <c r="AT25" s="292">
        <f>'Отдыхай и Катай| comiss'!AT25</f>
        <v>104580</v>
      </c>
      <c r="AU25" s="292">
        <f>'Отдыхай и Катай| comiss'!AU25</f>
        <v>104580</v>
      </c>
      <c r="AV25" s="292">
        <f>'Отдыхай и Катай| comiss'!AV25</f>
        <v>104580</v>
      </c>
      <c r="AW25" s="292">
        <f>'Отдыхай и Катай| comiss'!AW25</f>
        <v>109980</v>
      </c>
      <c r="AX25" s="292">
        <f>'Отдыхай и Катай| comiss'!AX25</f>
        <v>109980</v>
      </c>
      <c r="AY25" s="292">
        <f>'Отдыхай и Катай| comiss'!AY25</f>
        <v>109980</v>
      </c>
      <c r="AZ25" s="292">
        <f>'Отдыхай и Катай| comiss'!AZ25</f>
        <v>109980</v>
      </c>
      <c r="BA25" s="292">
        <f>'Отдыхай и Катай| comiss'!BA25</f>
        <v>111780</v>
      </c>
      <c r="BB25" s="292">
        <f>'Отдыхай и Катай| comiss'!BB25</f>
        <v>111780</v>
      </c>
      <c r="BC25" s="292">
        <f>'Отдыхай и Катай| comiss'!BC25</f>
        <v>111780</v>
      </c>
      <c r="BD25" s="292">
        <f>'Отдыхай и Катай| comiss'!BD25</f>
        <v>111780</v>
      </c>
      <c r="BE25" s="292">
        <f>'Отдыхай и Катай| comiss'!BE25</f>
        <v>111780</v>
      </c>
      <c r="BF25" s="292">
        <f>'Отдыхай и Катай| comiss'!BF25</f>
        <v>111780</v>
      </c>
      <c r="BG25" s="292">
        <f>'Отдыхай и Катай| comiss'!BG25</f>
        <v>111780</v>
      </c>
      <c r="BH25" s="292">
        <f>'Отдыхай и Катай| comiss'!BH25</f>
        <v>111780</v>
      </c>
      <c r="BI25" s="292">
        <f>'Отдыхай и Катай| comiss'!BI25</f>
        <v>111780</v>
      </c>
      <c r="BJ25" s="292">
        <f>'Отдыхай и Катай| comiss'!BJ25</f>
        <v>111780</v>
      </c>
      <c r="BK25" s="292">
        <f>'Отдыхай и Катай| comiss'!BK25</f>
        <v>108180</v>
      </c>
      <c r="BL25" s="292">
        <f>'Отдыхай и Катай| comiss'!BL25</f>
        <v>108180</v>
      </c>
      <c r="BM25" s="292">
        <f>'Отдыхай и Катай| comiss'!BM25</f>
        <v>108180</v>
      </c>
      <c r="BN25" s="292">
        <f>'Отдыхай и Катай| comiss'!BN25</f>
        <v>108180</v>
      </c>
      <c r="BO25" s="292">
        <f>'Отдыхай и Катай| comiss'!BO25</f>
        <v>108180</v>
      </c>
      <c r="BP25" s="292">
        <f>'Отдыхай и Катай| comiss'!BP25</f>
        <v>108180</v>
      </c>
      <c r="BQ25" s="292">
        <f>'Отдыхай и Катай| comiss'!BQ25</f>
        <v>108180</v>
      </c>
      <c r="BR25" s="292">
        <f>'Отдыхай и Катай| comiss'!BR25</f>
        <v>108180</v>
      </c>
      <c r="BS25" s="292">
        <f>'Отдыхай и Катай| comiss'!BS25</f>
        <v>108180</v>
      </c>
      <c r="BT25" s="292">
        <f>'Отдыхай и Катай| comiss'!BT25</f>
        <v>130680</v>
      </c>
      <c r="BU25" s="292">
        <f>'Отдыхай и Катай| comiss'!BU25</f>
        <v>136980</v>
      </c>
      <c r="BV25" s="292">
        <f>'Отдыхай и Катай| comiss'!BV25</f>
        <v>143280</v>
      </c>
      <c r="BW25" s="292">
        <f>'Отдыхай и Катай| comiss'!BW25</f>
        <v>130680</v>
      </c>
      <c r="BX25" s="292">
        <f>'Отдыхай и Катай| comiss'!BX25</f>
        <v>130680</v>
      </c>
      <c r="BY25" s="292">
        <f>'Отдыхай и Катай| comiss'!BY25</f>
        <v>120780</v>
      </c>
      <c r="BZ25" s="292">
        <f>'Отдыхай и Катай| comiss'!BZ25</f>
        <v>120780</v>
      </c>
      <c r="CA25" s="292">
        <f>'Отдыхай и Катай| comiss'!CA25</f>
        <v>120780</v>
      </c>
      <c r="CB25" s="292">
        <f>'Отдыхай и Катай| comiss'!CB25</f>
        <v>113580</v>
      </c>
      <c r="CC25" s="292">
        <f>'Отдыхай и Катай| comiss'!CC25</f>
        <v>112680</v>
      </c>
      <c r="CD25" s="292">
        <f>'Отдыхай и Катай| comiss'!CD25</f>
        <v>100530</v>
      </c>
      <c r="CE25" s="292">
        <f>'Отдыхай и Катай| comiss'!CE25</f>
        <v>100530</v>
      </c>
      <c r="CF25" s="292">
        <f>'Отдыхай и Катай| comiss'!CF25</f>
        <v>100530</v>
      </c>
      <c r="CG25" s="292">
        <f>'Отдыхай и Катай| comiss'!CG25</f>
        <v>100530</v>
      </c>
      <c r="CH25" s="292">
        <f>'Отдыхай и Катай| comiss'!CH25</f>
        <v>101880</v>
      </c>
      <c r="CI25" s="292">
        <f>'Отдыхай и Катай| comiss'!CI25</f>
        <v>101880</v>
      </c>
      <c r="CJ25" s="292">
        <f>'Отдыхай и Катай| comiss'!CJ25</f>
        <v>101880</v>
      </c>
      <c r="CK25" s="292">
        <f>'Отдыхай и Катай| comiss'!CK25</f>
        <v>100530</v>
      </c>
      <c r="CL25" s="292">
        <f>'Отдыхай и Катай| comiss'!CL25</f>
        <v>100530</v>
      </c>
      <c r="CM25" s="292">
        <f>'Отдыхай и Катай| comiss'!CM25</f>
        <v>100530</v>
      </c>
      <c r="CN25" s="292">
        <f>'Отдыхай и Катай| comiss'!CN25</f>
        <v>100530</v>
      </c>
      <c r="CO25" s="292">
        <f>'Отдыхай и Катай| comiss'!CO25</f>
        <v>100530</v>
      </c>
      <c r="CP25" s="292">
        <f>'Отдыхай и Катай| comiss'!CP25</f>
        <v>100530</v>
      </c>
      <c r="CQ25" s="292">
        <f>'Отдыхай и Катай| comiss'!CQ25</f>
        <v>99180</v>
      </c>
      <c r="CR25" s="292">
        <f>'Отдыхай и Катай| comiss'!CR25</f>
        <v>99180</v>
      </c>
      <c r="CS25" s="292">
        <f>'Отдыхай и Катай| comiss'!CS25</f>
        <v>99180</v>
      </c>
      <c r="CT25" s="292">
        <f>'Отдыхай и Катай| comiss'!CT25</f>
        <v>99180</v>
      </c>
      <c r="CU25" s="292">
        <f>'Отдыхай и Катай| comiss'!CU25</f>
        <v>99180</v>
      </c>
      <c r="CV25" s="292">
        <f>'Отдыхай и Катай| comiss'!CV25</f>
        <v>99180</v>
      </c>
      <c r="CW25" s="292">
        <f>'Отдыхай и Катай| comiss'!CW25</f>
        <v>99180</v>
      </c>
      <c r="CX25" s="292">
        <f>'Отдыхай и Катай| comiss'!CX25</f>
        <v>95580</v>
      </c>
      <c r="CY25" s="292">
        <f>'Отдыхай и Катай| comiss'!CY25</f>
        <v>95580</v>
      </c>
      <c r="CZ25" s="292">
        <f>'Отдыхай и Катай| comiss'!CZ25</f>
        <v>95580</v>
      </c>
      <c r="DA25" s="292">
        <f>'Отдыхай и Катай| comiss'!DA25</f>
        <v>95580</v>
      </c>
      <c r="DB25" s="292">
        <f>'Отдыхай и Катай| comiss'!DB25</f>
        <v>95580</v>
      </c>
      <c r="DC25" s="292">
        <f>'Отдыхай и Катай| comiss'!DC25</f>
        <v>96480</v>
      </c>
      <c r="DD25" s="292">
        <f>'Отдыхай и Катай| comiss'!DD25</f>
        <v>96480</v>
      </c>
      <c r="DE25" s="292">
        <f>'Отдыхай и Катай| comiss'!DE25</f>
        <v>94680</v>
      </c>
      <c r="DF25" s="292">
        <f>'Отдыхай и Катай| comiss'!DF25</f>
        <v>94680</v>
      </c>
      <c r="DG25" s="292">
        <f>'Отдыхай и Катай| comiss'!DG25</f>
        <v>94680</v>
      </c>
      <c r="DH25" s="292">
        <f>'Отдыхай и Катай| comiss'!DH25</f>
        <v>62100</v>
      </c>
      <c r="DI25" s="292">
        <f>'Отдыхай и Катай| comiss'!DI25</f>
        <v>62100</v>
      </c>
      <c r="DJ25" s="292">
        <f>'Отдыхай и Катай| comiss'!DJ25</f>
        <v>62100</v>
      </c>
      <c r="DK25" s="292">
        <f>'Отдыхай и Катай| comiss'!DK25</f>
        <v>62100</v>
      </c>
      <c r="DL25" s="292">
        <f>'Отдыхай и Катай| comiss'!DL25</f>
        <v>59400</v>
      </c>
      <c r="DM25" s="292">
        <f>'Отдыхай и Катай| comiss'!DM25</f>
        <v>59400</v>
      </c>
      <c r="DN25" s="292">
        <f>'Отдыхай и Катай| comiss'!DN25</f>
        <v>59400</v>
      </c>
      <c r="DO25" s="292">
        <f>'Отдыхай и Катай| comiss'!DO25</f>
        <v>59400</v>
      </c>
      <c r="DP25" s="292">
        <f>'Отдыхай и Катай| comiss'!DP25</f>
        <v>59400</v>
      </c>
      <c r="DQ25" s="292">
        <f>'Отдыхай и Катай| comiss'!DQ25</f>
        <v>59400</v>
      </c>
      <c r="DR25" s="292">
        <f>'Отдыхай и Катай| comiss'!DR25</f>
        <v>59400</v>
      </c>
      <c r="DS25" s="292">
        <f>'Отдыхай и Катай| comiss'!DS25</f>
        <v>58050</v>
      </c>
    </row>
    <row r="26" spans="1:12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346"/>
      <c r="U26" s="346"/>
      <c r="V26" s="346"/>
      <c r="W26" s="346"/>
      <c r="X26" s="346"/>
      <c r="Y26" s="346"/>
      <c r="Z26" s="346"/>
      <c r="AA26" s="346"/>
      <c r="AB26" s="346"/>
      <c r="AC26" s="346"/>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row>
    <row r="27" spans="1:123" s="72" customFormat="1" x14ac:dyDescent="0.2">
      <c r="A27" s="240" t="s">
        <v>115</v>
      </c>
      <c r="B27" s="292">
        <f>'Отдыхай и Катай| comiss'!B27</f>
        <v>87840</v>
      </c>
      <c r="C27" s="292">
        <f>'Отдыхай и Катай| comiss'!C27</f>
        <v>87840</v>
      </c>
      <c r="D27" s="292">
        <f>'Отдыхай и Катай| comiss'!D27</f>
        <v>86490</v>
      </c>
      <c r="E27" s="292">
        <f>'Отдыхай и Катай| comiss'!E27</f>
        <v>86490</v>
      </c>
      <c r="F27" s="292">
        <f>'Отдыхай и Катай| comiss'!F27</f>
        <v>87840</v>
      </c>
      <c r="G27" s="292">
        <f>'Отдыхай и Катай| comiss'!G27</f>
        <v>87840</v>
      </c>
      <c r="H27" s="292">
        <f>'Отдыхай и Катай| comiss'!H27</f>
        <v>87840</v>
      </c>
      <c r="I27" s="292">
        <f>'Отдыхай и Катай| comiss'!I27</f>
        <v>91440</v>
      </c>
      <c r="J27" s="292">
        <f>'Отдыхай и Катай| comiss'!J27</f>
        <v>91440</v>
      </c>
      <c r="K27" s="292">
        <f>'Отдыхай и Катай| comiss'!K27</f>
        <v>89190</v>
      </c>
      <c r="L27" s="292">
        <f>'Отдыхай и Катай| comiss'!L27</f>
        <v>90990</v>
      </c>
      <c r="M27" s="292">
        <f>'Отдыхай и Катай| comiss'!M27</f>
        <v>90990</v>
      </c>
      <c r="N27" s="292">
        <f>'Отдыхай и Катай| comiss'!N27</f>
        <v>96840</v>
      </c>
      <c r="O27" s="292">
        <f>'Отдыхай и Катай| comiss'!O27</f>
        <v>102240</v>
      </c>
      <c r="P27" s="292">
        <f>'Отдыхай и Катай| comiss'!P27</f>
        <v>102240</v>
      </c>
      <c r="Q27" s="292">
        <f>'Отдыхай и Катай| comiss'!Q27</f>
        <v>104940</v>
      </c>
      <c r="R27" s="292">
        <f>'Отдыхай и Катай| comiss'!R27</f>
        <v>102240</v>
      </c>
      <c r="S27" s="292">
        <f>'Отдыхай и Катай| comiss'!S27</f>
        <v>210150</v>
      </c>
      <c r="T27" s="347">
        <f>'Отдыхай и Катай| comiss'!T27</f>
        <v>246150</v>
      </c>
      <c r="U27" s="347">
        <f>'Отдыхай и Катай| comiss'!U27</f>
        <v>268650</v>
      </c>
      <c r="V27" s="347">
        <f>'Отдыхай и Катай| comiss'!V27</f>
        <v>268650</v>
      </c>
      <c r="W27" s="347">
        <f>'Отдыхай и Катай| comiss'!W27</f>
        <v>255150</v>
      </c>
      <c r="X27" s="347">
        <f>'Отдыхай и Катай| comiss'!X27</f>
        <v>255150</v>
      </c>
      <c r="Y27" s="347">
        <f>'Отдыхай и Катай| comiss'!Y27</f>
        <v>255150</v>
      </c>
      <c r="Z27" s="347">
        <f>'Отдыхай и Катай| comiss'!Z27</f>
        <v>255150</v>
      </c>
      <c r="AA27" s="347">
        <f>'Отдыхай и Катай| comiss'!AA27</f>
        <v>255150</v>
      </c>
      <c r="AB27" s="347">
        <f>'Отдыхай и Катай| comiss'!AB27</f>
        <v>232650</v>
      </c>
      <c r="AC27" s="347">
        <f>'Отдыхай и Катай| comiss'!AC27</f>
        <v>223650</v>
      </c>
      <c r="AD27" s="292">
        <f>'Отдыхай и Катай| comiss'!AD27</f>
        <v>223650</v>
      </c>
      <c r="AE27" s="292">
        <f>'Отдыхай и Катай| comiss'!AE27</f>
        <v>148680</v>
      </c>
      <c r="AF27" s="292">
        <f>'Отдыхай и Катай| comiss'!AF27</f>
        <v>127080</v>
      </c>
      <c r="AG27" s="292">
        <f>'Отдыхай и Катай| comiss'!AG27</f>
        <v>127080</v>
      </c>
      <c r="AH27" s="292">
        <f>'Отдыхай и Катай| comiss'!AH27</f>
        <v>127080</v>
      </c>
      <c r="AI27" s="292">
        <f>'Отдыхай и Катай| comiss'!AI27</f>
        <v>127080</v>
      </c>
      <c r="AJ27" s="292">
        <f>'Отдыхай и Катай| comiss'!AJ27</f>
        <v>127080</v>
      </c>
      <c r="AK27" s="292">
        <f>'Отдыхай и Катай| comiss'!AK27</f>
        <v>124380</v>
      </c>
      <c r="AL27" s="292">
        <f>'Отдыхай и Катай| comiss'!AL27</f>
        <v>124380</v>
      </c>
      <c r="AM27" s="292">
        <f>'Отдыхай и Катай| comiss'!AM27</f>
        <v>124380</v>
      </c>
      <c r="AN27" s="292">
        <f>'Отдыхай и Катай| comiss'!AN27</f>
        <v>127080</v>
      </c>
      <c r="AO27" s="292">
        <f>'Отдыхай и Катай| comiss'!AO27</f>
        <v>127080</v>
      </c>
      <c r="AP27" s="292">
        <f>'Отдыхай и Катай| comiss'!AP27</f>
        <v>127080</v>
      </c>
      <c r="AQ27" s="292">
        <f>'Отдыхай и Катай| comiss'!AQ27</f>
        <v>127080</v>
      </c>
      <c r="AR27" s="292">
        <f>'Отдыхай и Катай| comiss'!AR27</f>
        <v>127080</v>
      </c>
      <c r="AS27" s="292">
        <f>'Отдыхай и Катай| comiss'!AS27</f>
        <v>127080</v>
      </c>
      <c r="AT27" s="292">
        <f>'Отдыхай и Катай| comiss'!AT27</f>
        <v>127080</v>
      </c>
      <c r="AU27" s="292">
        <f>'Отдыхай и Катай| comiss'!AU27</f>
        <v>127080</v>
      </c>
      <c r="AV27" s="292">
        <f>'Отдыхай и Катай| comiss'!AV27</f>
        <v>127080</v>
      </c>
      <c r="AW27" s="292">
        <f>'Отдыхай и Катай| comiss'!AW27</f>
        <v>132480</v>
      </c>
      <c r="AX27" s="292">
        <f>'Отдыхай и Катай| comiss'!AX27</f>
        <v>132480</v>
      </c>
      <c r="AY27" s="292">
        <f>'Отдыхай и Катай| comiss'!AY27</f>
        <v>132480</v>
      </c>
      <c r="AZ27" s="292">
        <f>'Отдыхай и Катай| comiss'!AZ27</f>
        <v>132480</v>
      </c>
      <c r="BA27" s="292">
        <f>'Отдыхай и Катай| comiss'!BA27</f>
        <v>156780</v>
      </c>
      <c r="BB27" s="292">
        <f>'Отдыхай и Катай| comiss'!BB27</f>
        <v>156780</v>
      </c>
      <c r="BC27" s="292">
        <f>'Отдыхай и Катай| comiss'!BC27</f>
        <v>156780</v>
      </c>
      <c r="BD27" s="292">
        <f>'Отдыхай и Катай| comiss'!BD27</f>
        <v>156780</v>
      </c>
      <c r="BE27" s="292">
        <f>'Отдыхай и Катай| comiss'!BE27</f>
        <v>156780</v>
      </c>
      <c r="BF27" s="292">
        <f>'Отдыхай и Катай| comiss'!BF27</f>
        <v>156780</v>
      </c>
      <c r="BG27" s="292">
        <f>'Отдыхай и Катай| comiss'!BG27</f>
        <v>156780</v>
      </c>
      <c r="BH27" s="292">
        <f>'Отдыхай и Катай| comiss'!BH27</f>
        <v>156780</v>
      </c>
      <c r="BI27" s="292">
        <f>'Отдыхай и Катай| comiss'!BI27</f>
        <v>156780</v>
      </c>
      <c r="BJ27" s="292">
        <f>'Отдыхай и Катай| comiss'!BJ27</f>
        <v>156780</v>
      </c>
      <c r="BK27" s="292">
        <f>'Отдыхай и Катай| comiss'!BK27</f>
        <v>153180</v>
      </c>
      <c r="BL27" s="292">
        <f>'Отдыхай и Катай| comiss'!BL27</f>
        <v>153180</v>
      </c>
      <c r="BM27" s="292">
        <f>'Отдыхай и Катай| comiss'!BM27</f>
        <v>153180</v>
      </c>
      <c r="BN27" s="292">
        <f>'Отдыхай и Катай| comiss'!BN27</f>
        <v>153180</v>
      </c>
      <c r="BO27" s="292">
        <f>'Отдыхай и Катай| comiss'!BO27</f>
        <v>153180</v>
      </c>
      <c r="BP27" s="292">
        <f>'Отдыхай и Катай| comiss'!BP27</f>
        <v>153180</v>
      </c>
      <c r="BQ27" s="292">
        <f>'Отдыхай и Катай| comiss'!BQ27</f>
        <v>153180</v>
      </c>
      <c r="BR27" s="292">
        <f>'Отдыхай и Катай| comiss'!BR27</f>
        <v>153180</v>
      </c>
      <c r="BS27" s="292">
        <f>'Отдыхай и Катай| comiss'!BS27</f>
        <v>153180</v>
      </c>
      <c r="BT27" s="292">
        <f>'Отдыхай и Катай| comiss'!BT27</f>
        <v>175680</v>
      </c>
      <c r="BU27" s="292">
        <f>'Отдыхай и Катай| comiss'!BU27</f>
        <v>181980</v>
      </c>
      <c r="BV27" s="292">
        <f>'Отдыхай и Катай| comiss'!BV27</f>
        <v>188280</v>
      </c>
      <c r="BW27" s="292">
        <f>'Отдыхай и Катай| comiss'!BW27</f>
        <v>175680</v>
      </c>
      <c r="BX27" s="292">
        <f>'Отдыхай и Катай| comiss'!BX27</f>
        <v>175680</v>
      </c>
      <c r="BY27" s="292">
        <f>'Отдыхай и Катай| comiss'!BY27</f>
        <v>165780</v>
      </c>
      <c r="BZ27" s="292">
        <f>'Отдыхай и Катай| comiss'!BZ27</f>
        <v>165780</v>
      </c>
      <c r="CA27" s="292">
        <f>'Отдыхай и Катай| comiss'!CA27</f>
        <v>165780</v>
      </c>
      <c r="CB27" s="292">
        <f>'Отдыхай и Катай| comiss'!CB27</f>
        <v>158580</v>
      </c>
      <c r="CC27" s="292">
        <f>'Отдыхай и Катай| comiss'!CC27</f>
        <v>135180</v>
      </c>
      <c r="CD27" s="292">
        <f>'Отдыхай и Катай| comiss'!CD27</f>
        <v>123030</v>
      </c>
      <c r="CE27" s="292">
        <f>'Отдыхай и Катай| comiss'!CE27</f>
        <v>123030</v>
      </c>
      <c r="CF27" s="292">
        <f>'Отдыхай и Катай| comiss'!CF27</f>
        <v>123030</v>
      </c>
      <c r="CG27" s="292">
        <f>'Отдыхай и Катай| comiss'!CG27</f>
        <v>123030</v>
      </c>
      <c r="CH27" s="292">
        <f>'Отдыхай и Катай| comiss'!CH27</f>
        <v>124380</v>
      </c>
      <c r="CI27" s="292">
        <f>'Отдыхай и Катай| comiss'!CI27</f>
        <v>124380</v>
      </c>
      <c r="CJ27" s="292">
        <f>'Отдыхай и Катай| comiss'!CJ27</f>
        <v>124380</v>
      </c>
      <c r="CK27" s="292">
        <f>'Отдыхай и Катай| comiss'!CK27</f>
        <v>123030</v>
      </c>
      <c r="CL27" s="292">
        <f>'Отдыхай и Катай| comiss'!CL27</f>
        <v>123030</v>
      </c>
      <c r="CM27" s="292">
        <f>'Отдыхай и Катай| comiss'!CM27</f>
        <v>123030</v>
      </c>
      <c r="CN27" s="292">
        <f>'Отдыхай и Катай| comiss'!CN27</f>
        <v>123030</v>
      </c>
      <c r="CO27" s="292">
        <f>'Отдыхай и Катай| comiss'!CO27</f>
        <v>123030</v>
      </c>
      <c r="CP27" s="292">
        <f>'Отдыхай и Катай| comiss'!CP27</f>
        <v>123030</v>
      </c>
      <c r="CQ27" s="292">
        <f>'Отдыхай и Катай| comiss'!CQ27</f>
        <v>121680</v>
      </c>
      <c r="CR27" s="292">
        <f>'Отдыхай и Катай| comiss'!CR27</f>
        <v>121680</v>
      </c>
      <c r="CS27" s="292">
        <f>'Отдыхай и Катай| comiss'!CS27</f>
        <v>121680</v>
      </c>
      <c r="CT27" s="292">
        <f>'Отдыхай и Катай| comiss'!CT27</f>
        <v>121680</v>
      </c>
      <c r="CU27" s="292">
        <f>'Отдыхай и Катай| comiss'!CU27</f>
        <v>121680</v>
      </c>
      <c r="CV27" s="292">
        <f>'Отдыхай и Катай| comiss'!CV27</f>
        <v>121680</v>
      </c>
      <c r="CW27" s="292">
        <f>'Отдыхай и Катай| comiss'!CW27</f>
        <v>121680</v>
      </c>
      <c r="CX27" s="292">
        <f>'Отдыхай и Катай| comiss'!CX27</f>
        <v>118080</v>
      </c>
      <c r="CY27" s="292">
        <f>'Отдыхай и Катай| comiss'!CY27</f>
        <v>118080</v>
      </c>
      <c r="CZ27" s="292">
        <f>'Отдыхай и Катай| comiss'!CZ27</f>
        <v>118080</v>
      </c>
      <c r="DA27" s="292">
        <f>'Отдыхай и Катай| comiss'!DA27</f>
        <v>118080</v>
      </c>
      <c r="DB27" s="292">
        <f>'Отдыхай и Катай| comiss'!DB27</f>
        <v>118080</v>
      </c>
      <c r="DC27" s="292">
        <f>'Отдыхай и Катай| comiss'!DC27</f>
        <v>118980</v>
      </c>
      <c r="DD27" s="292">
        <f>'Отдыхай и Катай| comiss'!DD27</f>
        <v>118980</v>
      </c>
      <c r="DE27" s="292">
        <f>'Отдыхай и Катай| comiss'!DE27</f>
        <v>117180</v>
      </c>
      <c r="DF27" s="292">
        <f>'Отдыхай и Катай| comiss'!DF27</f>
        <v>117180</v>
      </c>
      <c r="DG27" s="292">
        <f>'Отдыхай и Катай| comiss'!DG27</f>
        <v>117180</v>
      </c>
      <c r="DH27" s="292">
        <f>'Отдыхай и Катай| comiss'!DH27</f>
        <v>89100</v>
      </c>
      <c r="DI27" s="292">
        <f>'Отдыхай и Катай| comiss'!DI27</f>
        <v>89100</v>
      </c>
      <c r="DJ27" s="292">
        <f>'Отдыхай и Катай| comiss'!DJ27</f>
        <v>89100</v>
      </c>
      <c r="DK27" s="292">
        <f>'Отдыхай и Катай| comiss'!DK27</f>
        <v>89100</v>
      </c>
      <c r="DL27" s="292">
        <f>'Отдыхай и Катай| comiss'!DL27</f>
        <v>86400</v>
      </c>
      <c r="DM27" s="292">
        <f>'Отдыхай и Катай| comiss'!DM27</f>
        <v>86400</v>
      </c>
      <c r="DN27" s="292">
        <f>'Отдыхай и Катай| comiss'!DN27</f>
        <v>86400</v>
      </c>
      <c r="DO27" s="292">
        <f>'Отдыхай и Катай| comiss'!DO27</f>
        <v>86400</v>
      </c>
      <c r="DP27" s="292">
        <f>'Отдыхай и Катай| comiss'!DP27</f>
        <v>86400</v>
      </c>
      <c r="DQ27" s="292">
        <f>'Отдыхай и Катай| comiss'!DQ27</f>
        <v>86400</v>
      </c>
      <c r="DR27" s="292">
        <f>'Отдыхай и Катай| comiss'!DR27</f>
        <v>86400</v>
      </c>
      <c r="DS27" s="292">
        <f>'Отдыхай и Катай| comiss'!DS27</f>
        <v>85050</v>
      </c>
    </row>
    <row r="28" spans="1:12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346"/>
      <c r="U28" s="346"/>
      <c r="V28" s="346"/>
      <c r="W28" s="346"/>
      <c r="X28" s="346"/>
      <c r="Y28" s="346"/>
      <c r="Z28" s="346"/>
      <c r="AA28" s="346"/>
      <c r="AB28" s="346"/>
      <c r="AC28" s="346"/>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row>
    <row r="29" spans="1:123" s="72" customFormat="1" x14ac:dyDescent="0.2">
      <c r="A29" s="240" t="s">
        <v>115</v>
      </c>
      <c r="B29" s="292">
        <f>'Отдыхай и Катай| comiss'!B29</f>
        <v>105840</v>
      </c>
      <c r="C29" s="292">
        <f>'Отдыхай и Катай| comiss'!C29</f>
        <v>105840</v>
      </c>
      <c r="D29" s="292">
        <f>'Отдыхай и Катай| comiss'!D29</f>
        <v>104490</v>
      </c>
      <c r="E29" s="292">
        <f>'Отдыхай и Катай| comiss'!E29</f>
        <v>104490</v>
      </c>
      <c r="F29" s="292">
        <f>'Отдыхай и Катай| comiss'!F29</f>
        <v>105840</v>
      </c>
      <c r="G29" s="292">
        <f>'Отдыхай и Катай| comiss'!G29</f>
        <v>105840</v>
      </c>
      <c r="H29" s="292">
        <f>'Отдыхай и Катай| comiss'!H29</f>
        <v>105840</v>
      </c>
      <c r="I29" s="292">
        <f>'Отдыхай и Катай| comiss'!I29</f>
        <v>109440</v>
      </c>
      <c r="J29" s="292">
        <f>'Отдыхай и Катай| comiss'!J29</f>
        <v>109440</v>
      </c>
      <c r="K29" s="292">
        <f>'Отдыхай и Катай| comiss'!K29</f>
        <v>107190</v>
      </c>
      <c r="L29" s="292">
        <f>'Отдыхай и Катай| comiss'!L29</f>
        <v>108990</v>
      </c>
      <c r="M29" s="292">
        <f>'Отдыхай и Катай| comiss'!M29</f>
        <v>108990</v>
      </c>
      <c r="N29" s="292">
        <f>'Отдыхай и Катай| comiss'!N29</f>
        <v>114840</v>
      </c>
      <c r="O29" s="292">
        <f>'Отдыхай и Катай| comiss'!O29</f>
        <v>120240</v>
      </c>
      <c r="P29" s="292">
        <f>'Отдыхай и Катай| comiss'!P29</f>
        <v>120240</v>
      </c>
      <c r="Q29" s="292">
        <f>'Отдыхай и Катай| comiss'!Q29</f>
        <v>122940</v>
      </c>
      <c r="R29" s="292">
        <f>'Отдыхай и Катай| comiss'!R29</f>
        <v>120240</v>
      </c>
      <c r="S29" s="292">
        <f>'Отдыхай и Катай| comiss'!S29</f>
        <v>268650</v>
      </c>
      <c r="T29" s="347">
        <f>'Отдыхай и Катай| comiss'!T29</f>
        <v>304650</v>
      </c>
      <c r="U29" s="347">
        <f>'Отдыхай и Катай| comiss'!U29</f>
        <v>327150</v>
      </c>
      <c r="V29" s="347">
        <f>'Отдыхай и Катай| comiss'!V29</f>
        <v>327150</v>
      </c>
      <c r="W29" s="347">
        <f>'Отдыхай и Катай| comiss'!W29</f>
        <v>313650</v>
      </c>
      <c r="X29" s="347">
        <f>'Отдыхай и Катай| comiss'!X29</f>
        <v>313650</v>
      </c>
      <c r="Y29" s="347">
        <f>'Отдыхай и Катай| comiss'!Y29</f>
        <v>313650</v>
      </c>
      <c r="Z29" s="347">
        <f>'Отдыхай и Катай| comiss'!Z29</f>
        <v>313650</v>
      </c>
      <c r="AA29" s="347">
        <f>'Отдыхай и Катай| comiss'!AA29</f>
        <v>313650</v>
      </c>
      <c r="AB29" s="347">
        <f>'Отдыхай и Катай| comiss'!AB29</f>
        <v>291150</v>
      </c>
      <c r="AC29" s="347">
        <f>'Отдыхай и Катай| comiss'!AC29</f>
        <v>282150</v>
      </c>
      <c r="AD29" s="292">
        <f>'Отдыхай и Катай| comiss'!AD29</f>
        <v>282150</v>
      </c>
      <c r="AE29" s="292">
        <f>'Отдыхай и Катай| comiss'!AE29</f>
        <v>162180</v>
      </c>
      <c r="AF29" s="292">
        <f>'Отдыхай и Катай| comiss'!AF29</f>
        <v>140580</v>
      </c>
      <c r="AG29" s="292">
        <f>'Отдыхай и Катай| comiss'!AG29</f>
        <v>140580</v>
      </c>
      <c r="AH29" s="292">
        <f>'Отдыхай и Катай| comiss'!AH29</f>
        <v>140580</v>
      </c>
      <c r="AI29" s="292">
        <f>'Отдыхай и Катай| comiss'!AI29</f>
        <v>140580</v>
      </c>
      <c r="AJ29" s="292">
        <f>'Отдыхай и Катай| comiss'!AJ29</f>
        <v>140580</v>
      </c>
      <c r="AK29" s="292">
        <f>'Отдыхай и Катай| comiss'!AK29</f>
        <v>137880</v>
      </c>
      <c r="AL29" s="292">
        <f>'Отдыхай и Катай| comiss'!AL29</f>
        <v>137880</v>
      </c>
      <c r="AM29" s="292">
        <f>'Отдыхай и Катай| comiss'!AM29</f>
        <v>137880</v>
      </c>
      <c r="AN29" s="292">
        <f>'Отдыхай и Катай| comiss'!AN29</f>
        <v>140580</v>
      </c>
      <c r="AO29" s="292">
        <f>'Отдыхай и Катай| comiss'!AO29</f>
        <v>140580</v>
      </c>
      <c r="AP29" s="292">
        <f>'Отдыхай и Катай| comiss'!AP29</f>
        <v>140580</v>
      </c>
      <c r="AQ29" s="292">
        <f>'Отдыхай и Катай| comiss'!AQ29</f>
        <v>140580</v>
      </c>
      <c r="AR29" s="292">
        <f>'Отдыхай и Катай| comiss'!AR29</f>
        <v>140580</v>
      </c>
      <c r="AS29" s="292">
        <f>'Отдыхай и Катай| comiss'!AS29</f>
        <v>140580</v>
      </c>
      <c r="AT29" s="292">
        <f>'Отдыхай и Катай| comiss'!AT29</f>
        <v>140580</v>
      </c>
      <c r="AU29" s="292">
        <f>'Отдыхай и Катай| comiss'!AU29</f>
        <v>140580</v>
      </c>
      <c r="AV29" s="292">
        <f>'Отдыхай и Катай| comiss'!AV29</f>
        <v>140580</v>
      </c>
      <c r="AW29" s="292">
        <f>'Отдыхай и Катай| comiss'!AW29</f>
        <v>145980</v>
      </c>
      <c r="AX29" s="292">
        <f>'Отдыхай и Катай| comiss'!AX29</f>
        <v>145980</v>
      </c>
      <c r="AY29" s="292">
        <f>'Отдыхай и Катай| comiss'!AY29</f>
        <v>145980</v>
      </c>
      <c r="AZ29" s="292">
        <f>'Отдыхай и Катай| comiss'!AZ29</f>
        <v>145980</v>
      </c>
      <c r="BA29" s="292">
        <f>'Отдыхай и Катай| comiss'!BA29</f>
        <v>174780</v>
      </c>
      <c r="BB29" s="292">
        <f>'Отдыхай и Катай| comiss'!BB29</f>
        <v>174780</v>
      </c>
      <c r="BC29" s="292">
        <f>'Отдыхай и Катай| comiss'!BC29</f>
        <v>174780</v>
      </c>
      <c r="BD29" s="292">
        <f>'Отдыхай и Катай| comiss'!BD29</f>
        <v>174780</v>
      </c>
      <c r="BE29" s="292">
        <f>'Отдыхай и Катай| comiss'!BE29</f>
        <v>174780</v>
      </c>
      <c r="BF29" s="292">
        <f>'Отдыхай и Катай| comiss'!BF29</f>
        <v>174780</v>
      </c>
      <c r="BG29" s="292">
        <f>'Отдыхай и Катай| comiss'!BG29</f>
        <v>174780</v>
      </c>
      <c r="BH29" s="292">
        <f>'Отдыхай и Катай| comiss'!BH29</f>
        <v>174780</v>
      </c>
      <c r="BI29" s="292">
        <f>'Отдыхай и Катай| comiss'!BI29</f>
        <v>174780</v>
      </c>
      <c r="BJ29" s="292">
        <f>'Отдыхай и Катай| comiss'!BJ29</f>
        <v>174780</v>
      </c>
      <c r="BK29" s="292">
        <f>'Отдыхай и Катай| comiss'!BK29</f>
        <v>171180</v>
      </c>
      <c r="BL29" s="292">
        <f>'Отдыхай и Катай| comiss'!BL29</f>
        <v>171180</v>
      </c>
      <c r="BM29" s="292">
        <f>'Отдыхай и Катай| comiss'!BM29</f>
        <v>171180</v>
      </c>
      <c r="BN29" s="292">
        <f>'Отдыхай и Катай| comiss'!BN29</f>
        <v>171180</v>
      </c>
      <c r="BO29" s="292">
        <f>'Отдыхай и Катай| comiss'!BO29</f>
        <v>171180</v>
      </c>
      <c r="BP29" s="292">
        <f>'Отдыхай и Катай| comiss'!BP29</f>
        <v>171180</v>
      </c>
      <c r="BQ29" s="292">
        <f>'Отдыхай и Катай| comiss'!BQ29</f>
        <v>171180</v>
      </c>
      <c r="BR29" s="292">
        <f>'Отдыхай и Катай| comiss'!BR29</f>
        <v>171180</v>
      </c>
      <c r="BS29" s="292">
        <f>'Отдыхай и Катай| comiss'!BS29</f>
        <v>171180</v>
      </c>
      <c r="BT29" s="292">
        <f>'Отдыхай и Катай| comiss'!BT29</f>
        <v>193680</v>
      </c>
      <c r="BU29" s="292">
        <f>'Отдыхай и Катай| comiss'!BU29</f>
        <v>199980</v>
      </c>
      <c r="BV29" s="292">
        <f>'Отдыхай и Катай| comiss'!BV29</f>
        <v>206280</v>
      </c>
      <c r="BW29" s="292">
        <f>'Отдыхай и Катай| comiss'!BW29</f>
        <v>193680</v>
      </c>
      <c r="BX29" s="292">
        <f>'Отдыхай и Катай| comiss'!BX29</f>
        <v>193680</v>
      </c>
      <c r="BY29" s="292">
        <f>'Отдыхай и Катай| comiss'!BY29</f>
        <v>183780</v>
      </c>
      <c r="BZ29" s="292">
        <f>'Отдыхай и Катай| comiss'!BZ29</f>
        <v>183780</v>
      </c>
      <c r="CA29" s="292">
        <f>'Отдыхай и Катай| comiss'!CA29</f>
        <v>183780</v>
      </c>
      <c r="CB29" s="292">
        <f>'Отдыхай и Катай| comiss'!CB29</f>
        <v>176580</v>
      </c>
      <c r="CC29" s="292">
        <f>'Отдыхай и Катай| comiss'!CC29</f>
        <v>148680</v>
      </c>
      <c r="CD29" s="292">
        <f>'Отдыхай и Катай| comiss'!CD29</f>
        <v>136530</v>
      </c>
      <c r="CE29" s="292">
        <f>'Отдыхай и Катай| comiss'!CE29</f>
        <v>136530</v>
      </c>
      <c r="CF29" s="292">
        <f>'Отдыхай и Катай| comiss'!CF29</f>
        <v>136530</v>
      </c>
      <c r="CG29" s="292">
        <f>'Отдыхай и Катай| comiss'!CG29</f>
        <v>136530</v>
      </c>
      <c r="CH29" s="292">
        <f>'Отдыхай и Катай| comiss'!CH29</f>
        <v>137880</v>
      </c>
      <c r="CI29" s="292">
        <f>'Отдыхай и Катай| comiss'!CI29</f>
        <v>137880</v>
      </c>
      <c r="CJ29" s="292">
        <f>'Отдыхай и Катай| comiss'!CJ29</f>
        <v>137880</v>
      </c>
      <c r="CK29" s="292">
        <f>'Отдыхай и Катай| comiss'!CK29</f>
        <v>136530</v>
      </c>
      <c r="CL29" s="292">
        <f>'Отдыхай и Катай| comiss'!CL29</f>
        <v>136530</v>
      </c>
      <c r="CM29" s="292">
        <f>'Отдыхай и Катай| comiss'!CM29</f>
        <v>136530</v>
      </c>
      <c r="CN29" s="292">
        <f>'Отдыхай и Катай| comiss'!CN29</f>
        <v>136530</v>
      </c>
      <c r="CO29" s="292">
        <f>'Отдыхай и Катай| comiss'!CO29</f>
        <v>136530</v>
      </c>
      <c r="CP29" s="292">
        <f>'Отдыхай и Катай| comiss'!CP29</f>
        <v>136530</v>
      </c>
      <c r="CQ29" s="292">
        <f>'Отдыхай и Катай| comiss'!CQ29</f>
        <v>135180</v>
      </c>
      <c r="CR29" s="292">
        <f>'Отдыхай и Катай| comiss'!CR29</f>
        <v>135180</v>
      </c>
      <c r="CS29" s="292">
        <f>'Отдыхай и Катай| comiss'!CS29</f>
        <v>135180</v>
      </c>
      <c r="CT29" s="292">
        <f>'Отдыхай и Катай| comiss'!CT29</f>
        <v>135180</v>
      </c>
      <c r="CU29" s="292">
        <f>'Отдыхай и Катай| comiss'!CU29</f>
        <v>135180</v>
      </c>
      <c r="CV29" s="292">
        <f>'Отдыхай и Катай| comiss'!CV29</f>
        <v>135180</v>
      </c>
      <c r="CW29" s="292">
        <f>'Отдыхай и Катай| comiss'!CW29</f>
        <v>135180</v>
      </c>
      <c r="CX29" s="292">
        <f>'Отдыхай и Катай| comiss'!CX29</f>
        <v>131580</v>
      </c>
      <c r="CY29" s="292">
        <f>'Отдыхай и Катай| comiss'!CY29</f>
        <v>131580</v>
      </c>
      <c r="CZ29" s="292">
        <f>'Отдыхай и Катай| comiss'!CZ29</f>
        <v>131580</v>
      </c>
      <c r="DA29" s="292">
        <f>'Отдыхай и Катай| comiss'!DA29</f>
        <v>131580</v>
      </c>
      <c r="DB29" s="292">
        <f>'Отдыхай и Катай| comiss'!DB29</f>
        <v>131580</v>
      </c>
      <c r="DC29" s="292">
        <f>'Отдыхай и Катай| comiss'!DC29</f>
        <v>132480</v>
      </c>
      <c r="DD29" s="292">
        <f>'Отдыхай и Катай| comiss'!DD29</f>
        <v>132480</v>
      </c>
      <c r="DE29" s="292">
        <f>'Отдыхай и Катай| comiss'!DE29</f>
        <v>130680</v>
      </c>
      <c r="DF29" s="292">
        <f>'Отдыхай и Катай| comiss'!DF29</f>
        <v>130680</v>
      </c>
      <c r="DG29" s="292">
        <f>'Отдыхай и Катай| comiss'!DG29</f>
        <v>130680</v>
      </c>
      <c r="DH29" s="292">
        <f>'Отдыхай и Катай| comiss'!DH29</f>
        <v>107100</v>
      </c>
      <c r="DI29" s="292">
        <f>'Отдыхай и Катай| comiss'!DI29</f>
        <v>107100</v>
      </c>
      <c r="DJ29" s="292">
        <f>'Отдыхай и Катай| comiss'!DJ29</f>
        <v>107100</v>
      </c>
      <c r="DK29" s="292">
        <f>'Отдыхай и Катай| comiss'!DK29</f>
        <v>107100</v>
      </c>
      <c r="DL29" s="292">
        <f>'Отдыхай и Катай| comiss'!DL29</f>
        <v>104400</v>
      </c>
      <c r="DM29" s="292">
        <f>'Отдыхай и Катай| comiss'!DM29</f>
        <v>104400</v>
      </c>
      <c r="DN29" s="292">
        <f>'Отдыхай и Катай| comiss'!DN29</f>
        <v>104400</v>
      </c>
      <c r="DO29" s="292">
        <f>'Отдыхай и Катай| comiss'!DO29</f>
        <v>104400</v>
      </c>
      <c r="DP29" s="292">
        <f>'Отдыхай и Катай| comiss'!DP29</f>
        <v>104400</v>
      </c>
      <c r="DQ29" s="292">
        <f>'Отдыхай и Катай| comiss'!DQ29</f>
        <v>104400</v>
      </c>
      <c r="DR29" s="292">
        <f>'Отдыхай и Катай| comiss'!DR29</f>
        <v>104400</v>
      </c>
      <c r="DS29" s="292">
        <f>'Отдыхай и Катай| comiss'!DS29</f>
        <v>103050</v>
      </c>
    </row>
    <row r="30" spans="1:123" s="72" customFormat="1" x14ac:dyDescent="0.2">
      <c r="A30" s="85"/>
      <c r="B30" s="291"/>
      <c r="C30" s="291"/>
      <c r="D30" s="291"/>
      <c r="E30" s="291"/>
      <c r="F30" s="291"/>
      <c r="G30" s="291"/>
      <c r="H30" s="291"/>
      <c r="I30" s="291"/>
      <c r="J30" s="291"/>
      <c r="K30" s="291"/>
      <c r="L30" s="291"/>
      <c r="M30" s="291"/>
      <c r="N30" s="291"/>
      <c r="O30" s="291"/>
      <c r="P30" s="291"/>
      <c r="Q30" s="291"/>
      <c r="R30" s="291"/>
      <c r="S30" s="291"/>
      <c r="T30" s="348"/>
      <c r="U30" s="348"/>
      <c r="V30" s="348"/>
      <c r="W30" s="348"/>
      <c r="X30" s="348"/>
      <c r="Y30" s="348"/>
      <c r="Z30" s="348"/>
      <c r="AA30" s="348"/>
      <c r="AB30" s="348"/>
      <c r="AC30" s="348"/>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row>
    <row r="31" spans="1:12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348"/>
      <c r="U31" s="348"/>
      <c r="V31" s="348"/>
      <c r="W31" s="348"/>
      <c r="X31" s="348"/>
      <c r="Y31" s="348"/>
      <c r="Z31" s="348"/>
      <c r="AA31" s="348"/>
      <c r="AB31" s="348"/>
      <c r="AC31" s="348"/>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row>
    <row r="32" spans="1:123" s="72" customFormat="1" x14ac:dyDescent="0.2">
      <c r="A32" s="80" t="s">
        <v>129</v>
      </c>
      <c r="B32" s="289">
        <f t="shared" ref="B32" si="0">B5</f>
        <v>46003</v>
      </c>
      <c r="C32" s="289">
        <f t="shared" ref="C32:BN32" si="1">C5</f>
        <v>46004</v>
      </c>
      <c r="D32" s="289">
        <f t="shared" si="1"/>
        <v>46005</v>
      </c>
      <c r="E32" s="289">
        <f t="shared" si="1"/>
        <v>46006</v>
      </c>
      <c r="F32" s="289">
        <f t="shared" si="1"/>
        <v>46007</v>
      </c>
      <c r="G32" s="289">
        <f t="shared" si="1"/>
        <v>46008</v>
      </c>
      <c r="H32" s="289">
        <f t="shared" si="1"/>
        <v>46009</v>
      </c>
      <c r="I32" s="289">
        <f t="shared" si="1"/>
        <v>46010</v>
      </c>
      <c r="J32" s="289">
        <f t="shared" si="1"/>
        <v>46011</v>
      </c>
      <c r="K32" s="289">
        <f t="shared" si="1"/>
        <v>46012</v>
      </c>
      <c r="L32" s="289">
        <f t="shared" si="1"/>
        <v>46013</v>
      </c>
      <c r="M32" s="289">
        <f t="shared" si="1"/>
        <v>46014</v>
      </c>
      <c r="N32" s="289">
        <f t="shared" si="1"/>
        <v>46015</v>
      </c>
      <c r="O32" s="289">
        <f t="shared" si="1"/>
        <v>46016</v>
      </c>
      <c r="P32" s="289">
        <f t="shared" si="1"/>
        <v>46017</v>
      </c>
      <c r="Q32" s="289">
        <f t="shared" si="1"/>
        <v>46018</v>
      </c>
      <c r="R32" s="289">
        <f t="shared" si="1"/>
        <v>46019</v>
      </c>
      <c r="S32" s="289">
        <f t="shared" si="1"/>
        <v>46020</v>
      </c>
      <c r="T32" s="371">
        <f t="shared" si="1"/>
        <v>46021</v>
      </c>
      <c r="U32" s="371">
        <f t="shared" si="1"/>
        <v>46022</v>
      </c>
      <c r="V32" s="371">
        <f t="shared" si="1"/>
        <v>46023</v>
      </c>
      <c r="W32" s="371">
        <f t="shared" si="1"/>
        <v>46024</v>
      </c>
      <c r="X32" s="371">
        <f t="shared" si="1"/>
        <v>46025</v>
      </c>
      <c r="Y32" s="371">
        <f t="shared" si="1"/>
        <v>46026</v>
      </c>
      <c r="Z32" s="371">
        <f t="shared" si="1"/>
        <v>46027</v>
      </c>
      <c r="AA32" s="371">
        <f t="shared" si="1"/>
        <v>46028</v>
      </c>
      <c r="AB32" s="371">
        <f t="shared" si="1"/>
        <v>46029</v>
      </c>
      <c r="AC32" s="371">
        <f t="shared" si="1"/>
        <v>46030</v>
      </c>
      <c r="AD32" s="289">
        <f t="shared" si="1"/>
        <v>46031</v>
      </c>
      <c r="AE32" s="289">
        <f t="shared" si="1"/>
        <v>46032</v>
      </c>
      <c r="AF32" s="289">
        <f t="shared" si="1"/>
        <v>46033</v>
      </c>
      <c r="AG32" s="289">
        <f t="shared" si="1"/>
        <v>46034</v>
      </c>
      <c r="AH32" s="289">
        <f t="shared" si="1"/>
        <v>46035</v>
      </c>
      <c r="AI32" s="289">
        <f t="shared" si="1"/>
        <v>46036</v>
      </c>
      <c r="AJ32" s="289">
        <f t="shared" si="1"/>
        <v>46037</v>
      </c>
      <c r="AK32" s="289">
        <f t="shared" si="1"/>
        <v>46038</v>
      </c>
      <c r="AL32" s="289">
        <f t="shared" si="1"/>
        <v>46039</v>
      </c>
      <c r="AM32" s="289">
        <f t="shared" si="1"/>
        <v>46040</v>
      </c>
      <c r="AN32" s="289">
        <f t="shared" si="1"/>
        <v>46041</v>
      </c>
      <c r="AO32" s="289">
        <f t="shared" si="1"/>
        <v>46042</v>
      </c>
      <c r="AP32" s="289">
        <f t="shared" si="1"/>
        <v>46043</v>
      </c>
      <c r="AQ32" s="289">
        <f t="shared" si="1"/>
        <v>46044</v>
      </c>
      <c r="AR32" s="289">
        <f t="shared" si="1"/>
        <v>46045</v>
      </c>
      <c r="AS32" s="289">
        <f t="shared" si="1"/>
        <v>46046</v>
      </c>
      <c r="AT32" s="289">
        <f t="shared" si="1"/>
        <v>46047</v>
      </c>
      <c r="AU32" s="289">
        <f t="shared" si="1"/>
        <v>46048</v>
      </c>
      <c r="AV32" s="289">
        <f t="shared" si="1"/>
        <v>46049</v>
      </c>
      <c r="AW32" s="289">
        <f t="shared" si="1"/>
        <v>46050</v>
      </c>
      <c r="AX32" s="289">
        <f t="shared" si="1"/>
        <v>46051</v>
      </c>
      <c r="AY32" s="289">
        <f t="shared" si="1"/>
        <v>46052</v>
      </c>
      <c r="AZ32" s="289">
        <f t="shared" si="1"/>
        <v>46053</v>
      </c>
      <c r="BA32" s="289">
        <f t="shared" si="1"/>
        <v>46054</v>
      </c>
      <c r="BB32" s="289">
        <f t="shared" si="1"/>
        <v>46055</v>
      </c>
      <c r="BC32" s="289">
        <f t="shared" si="1"/>
        <v>46056</v>
      </c>
      <c r="BD32" s="289">
        <f t="shared" si="1"/>
        <v>46057</v>
      </c>
      <c r="BE32" s="289">
        <f t="shared" si="1"/>
        <v>46058</v>
      </c>
      <c r="BF32" s="289">
        <f t="shared" si="1"/>
        <v>46059</v>
      </c>
      <c r="BG32" s="289">
        <f t="shared" si="1"/>
        <v>46060</v>
      </c>
      <c r="BH32" s="289">
        <f t="shared" si="1"/>
        <v>46061</v>
      </c>
      <c r="BI32" s="289">
        <f t="shared" si="1"/>
        <v>46062</v>
      </c>
      <c r="BJ32" s="289">
        <f t="shared" si="1"/>
        <v>46063</v>
      </c>
      <c r="BK32" s="289">
        <f t="shared" si="1"/>
        <v>46064</v>
      </c>
      <c r="BL32" s="289">
        <f t="shared" si="1"/>
        <v>46065</v>
      </c>
      <c r="BM32" s="289">
        <f t="shared" si="1"/>
        <v>46066</v>
      </c>
      <c r="BN32" s="289">
        <f t="shared" si="1"/>
        <v>46067</v>
      </c>
      <c r="BO32" s="289">
        <f t="shared" ref="BO32:DS32" si="2">BO5</f>
        <v>46068</v>
      </c>
      <c r="BP32" s="289">
        <f t="shared" si="2"/>
        <v>46069</v>
      </c>
      <c r="BQ32" s="289">
        <f t="shared" si="2"/>
        <v>46070</v>
      </c>
      <c r="BR32" s="289">
        <f t="shared" si="2"/>
        <v>46071</v>
      </c>
      <c r="BS32" s="289">
        <f t="shared" si="2"/>
        <v>46072</v>
      </c>
      <c r="BT32" s="289">
        <f t="shared" si="2"/>
        <v>46073</v>
      </c>
      <c r="BU32" s="289">
        <f t="shared" si="2"/>
        <v>46074</v>
      </c>
      <c r="BV32" s="289">
        <f t="shared" si="2"/>
        <v>46075</v>
      </c>
      <c r="BW32" s="289">
        <f t="shared" si="2"/>
        <v>46076</v>
      </c>
      <c r="BX32" s="289">
        <f t="shared" si="2"/>
        <v>46077</v>
      </c>
      <c r="BY32" s="289">
        <f t="shared" si="2"/>
        <v>46078</v>
      </c>
      <c r="BZ32" s="289">
        <f t="shared" si="2"/>
        <v>46079</v>
      </c>
      <c r="CA32" s="289">
        <f t="shared" si="2"/>
        <v>46080</v>
      </c>
      <c r="CB32" s="289">
        <f t="shared" si="2"/>
        <v>46081</v>
      </c>
      <c r="CC32" s="289">
        <f t="shared" si="2"/>
        <v>46082</v>
      </c>
      <c r="CD32" s="289">
        <f t="shared" si="2"/>
        <v>46083</v>
      </c>
      <c r="CE32" s="289">
        <f t="shared" si="2"/>
        <v>46084</v>
      </c>
      <c r="CF32" s="289">
        <f t="shared" si="2"/>
        <v>46085</v>
      </c>
      <c r="CG32" s="289">
        <f t="shared" si="2"/>
        <v>46086</v>
      </c>
      <c r="CH32" s="289">
        <f t="shared" si="2"/>
        <v>46087</v>
      </c>
      <c r="CI32" s="289">
        <f t="shared" si="2"/>
        <v>46088</v>
      </c>
      <c r="CJ32" s="289">
        <f t="shared" si="2"/>
        <v>46089</v>
      </c>
      <c r="CK32" s="289">
        <f t="shared" si="2"/>
        <v>46090</v>
      </c>
      <c r="CL32" s="289">
        <f t="shared" si="2"/>
        <v>46091</v>
      </c>
      <c r="CM32" s="289">
        <f t="shared" si="2"/>
        <v>46092</v>
      </c>
      <c r="CN32" s="289">
        <f t="shared" si="2"/>
        <v>46093</v>
      </c>
      <c r="CO32" s="289">
        <f t="shared" si="2"/>
        <v>46094</v>
      </c>
      <c r="CP32" s="289">
        <f t="shared" si="2"/>
        <v>46095</v>
      </c>
      <c r="CQ32" s="289">
        <f t="shared" si="2"/>
        <v>46096</v>
      </c>
      <c r="CR32" s="289">
        <f t="shared" si="2"/>
        <v>46097</v>
      </c>
      <c r="CS32" s="289">
        <f t="shared" si="2"/>
        <v>46098</v>
      </c>
      <c r="CT32" s="289">
        <f t="shared" si="2"/>
        <v>46099</v>
      </c>
      <c r="CU32" s="289">
        <f t="shared" si="2"/>
        <v>46100</v>
      </c>
      <c r="CV32" s="289">
        <f t="shared" si="2"/>
        <v>46101</v>
      </c>
      <c r="CW32" s="289">
        <f t="shared" si="2"/>
        <v>46102</v>
      </c>
      <c r="CX32" s="289">
        <f t="shared" si="2"/>
        <v>46103</v>
      </c>
      <c r="CY32" s="289">
        <f t="shared" si="2"/>
        <v>46104</v>
      </c>
      <c r="CZ32" s="289">
        <f t="shared" si="2"/>
        <v>46105</v>
      </c>
      <c r="DA32" s="289">
        <f t="shared" si="2"/>
        <v>46106</v>
      </c>
      <c r="DB32" s="289">
        <f t="shared" si="2"/>
        <v>46107</v>
      </c>
      <c r="DC32" s="289">
        <f t="shared" si="2"/>
        <v>46108</v>
      </c>
      <c r="DD32" s="289">
        <f t="shared" si="2"/>
        <v>46109</v>
      </c>
      <c r="DE32" s="289">
        <f t="shared" si="2"/>
        <v>46110</v>
      </c>
      <c r="DF32" s="289">
        <f t="shared" si="2"/>
        <v>46111</v>
      </c>
      <c r="DG32" s="289">
        <f t="shared" si="2"/>
        <v>46112</v>
      </c>
      <c r="DH32" s="289">
        <f t="shared" si="2"/>
        <v>46113</v>
      </c>
      <c r="DI32" s="289">
        <f t="shared" si="2"/>
        <v>46114</v>
      </c>
      <c r="DJ32" s="289">
        <f t="shared" si="2"/>
        <v>46115</v>
      </c>
      <c r="DK32" s="289">
        <f t="shared" si="2"/>
        <v>46116</v>
      </c>
      <c r="DL32" s="289">
        <f t="shared" si="2"/>
        <v>46117</v>
      </c>
      <c r="DM32" s="289">
        <f t="shared" si="2"/>
        <v>46118</v>
      </c>
      <c r="DN32" s="289">
        <f t="shared" si="2"/>
        <v>46119</v>
      </c>
      <c r="DO32" s="289">
        <f t="shared" si="2"/>
        <v>46120</v>
      </c>
      <c r="DP32" s="289">
        <f t="shared" si="2"/>
        <v>46121</v>
      </c>
      <c r="DQ32" s="289">
        <f t="shared" si="2"/>
        <v>46122</v>
      </c>
      <c r="DR32" s="289">
        <f t="shared" si="2"/>
        <v>46123</v>
      </c>
      <c r="DS32" s="289">
        <f t="shared" si="2"/>
        <v>46124</v>
      </c>
    </row>
    <row r="33" spans="1:123" s="72" customFormat="1" x14ac:dyDescent="0.2">
      <c r="A33" s="81"/>
      <c r="B33" s="289">
        <f t="shared" ref="B33" si="3">B6</f>
        <v>46003</v>
      </c>
      <c r="C33" s="289">
        <f t="shared" ref="C33:BN33" si="4">C6</f>
        <v>46004</v>
      </c>
      <c r="D33" s="289">
        <f t="shared" si="4"/>
        <v>46005</v>
      </c>
      <c r="E33" s="289">
        <f t="shared" si="4"/>
        <v>46006</v>
      </c>
      <c r="F33" s="289">
        <f t="shared" si="4"/>
        <v>46007</v>
      </c>
      <c r="G33" s="289">
        <f t="shared" si="4"/>
        <v>46008</v>
      </c>
      <c r="H33" s="289">
        <f t="shared" si="4"/>
        <v>46009</v>
      </c>
      <c r="I33" s="289">
        <f t="shared" si="4"/>
        <v>46010</v>
      </c>
      <c r="J33" s="289">
        <f t="shared" si="4"/>
        <v>46011</v>
      </c>
      <c r="K33" s="289">
        <f t="shared" si="4"/>
        <v>46012</v>
      </c>
      <c r="L33" s="289">
        <f t="shared" si="4"/>
        <v>46013</v>
      </c>
      <c r="M33" s="289">
        <f t="shared" si="4"/>
        <v>46014</v>
      </c>
      <c r="N33" s="289">
        <f t="shared" si="4"/>
        <v>46015</v>
      </c>
      <c r="O33" s="289">
        <f t="shared" si="4"/>
        <v>46016</v>
      </c>
      <c r="P33" s="289">
        <f t="shared" si="4"/>
        <v>46017</v>
      </c>
      <c r="Q33" s="289">
        <f t="shared" si="4"/>
        <v>46018</v>
      </c>
      <c r="R33" s="289">
        <f t="shared" si="4"/>
        <v>46019</v>
      </c>
      <c r="S33" s="289">
        <f t="shared" si="4"/>
        <v>46020</v>
      </c>
      <c r="T33" s="371">
        <f t="shared" si="4"/>
        <v>46021</v>
      </c>
      <c r="U33" s="371">
        <f t="shared" si="4"/>
        <v>46022</v>
      </c>
      <c r="V33" s="371">
        <f t="shared" si="4"/>
        <v>46023</v>
      </c>
      <c r="W33" s="371">
        <f t="shared" si="4"/>
        <v>46024</v>
      </c>
      <c r="X33" s="371">
        <f t="shared" si="4"/>
        <v>46025</v>
      </c>
      <c r="Y33" s="371">
        <f t="shared" si="4"/>
        <v>46026</v>
      </c>
      <c r="Z33" s="371">
        <f t="shared" si="4"/>
        <v>46027</v>
      </c>
      <c r="AA33" s="371">
        <f t="shared" si="4"/>
        <v>46028</v>
      </c>
      <c r="AB33" s="371">
        <f t="shared" si="4"/>
        <v>46029</v>
      </c>
      <c r="AC33" s="371">
        <f t="shared" si="4"/>
        <v>46030</v>
      </c>
      <c r="AD33" s="289">
        <f t="shared" si="4"/>
        <v>46031</v>
      </c>
      <c r="AE33" s="289">
        <f t="shared" si="4"/>
        <v>46032</v>
      </c>
      <c r="AF33" s="289">
        <f t="shared" si="4"/>
        <v>46033</v>
      </c>
      <c r="AG33" s="289">
        <f t="shared" si="4"/>
        <v>46034</v>
      </c>
      <c r="AH33" s="289">
        <f t="shared" si="4"/>
        <v>46035</v>
      </c>
      <c r="AI33" s="289">
        <f t="shared" si="4"/>
        <v>46036</v>
      </c>
      <c r="AJ33" s="289">
        <f t="shared" si="4"/>
        <v>46037</v>
      </c>
      <c r="AK33" s="289">
        <f t="shared" si="4"/>
        <v>46038</v>
      </c>
      <c r="AL33" s="289">
        <f t="shared" si="4"/>
        <v>46039</v>
      </c>
      <c r="AM33" s="289">
        <f t="shared" si="4"/>
        <v>46040</v>
      </c>
      <c r="AN33" s="289">
        <f t="shared" si="4"/>
        <v>46041</v>
      </c>
      <c r="AO33" s="289">
        <f t="shared" si="4"/>
        <v>46042</v>
      </c>
      <c r="AP33" s="289">
        <f t="shared" si="4"/>
        <v>46043</v>
      </c>
      <c r="AQ33" s="289">
        <f t="shared" si="4"/>
        <v>46044</v>
      </c>
      <c r="AR33" s="289">
        <f t="shared" si="4"/>
        <v>46045</v>
      </c>
      <c r="AS33" s="289">
        <f t="shared" si="4"/>
        <v>46046</v>
      </c>
      <c r="AT33" s="289">
        <f t="shared" si="4"/>
        <v>46047</v>
      </c>
      <c r="AU33" s="289">
        <f t="shared" si="4"/>
        <v>46048</v>
      </c>
      <c r="AV33" s="289">
        <f t="shared" si="4"/>
        <v>46049</v>
      </c>
      <c r="AW33" s="289">
        <f t="shared" si="4"/>
        <v>46050</v>
      </c>
      <c r="AX33" s="289">
        <f t="shared" si="4"/>
        <v>46051</v>
      </c>
      <c r="AY33" s="289">
        <f t="shared" si="4"/>
        <v>46052</v>
      </c>
      <c r="AZ33" s="289">
        <f t="shared" si="4"/>
        <v>46053</v>
      </c>
      <c r="BA33" s="289">
        <f t="shared" si="4"/>
        <v>46054</v>
      </c>
      <c r="BB33" s="289">
        <f t="shared" si="4"/>
        <v>46055</v>
      </c>
      <c r="BC33" s="289">
        <f t="shared" si="4"/>
        <v>46056</v>
      </c>
      <c r="BD33" s="289">
        <f t="shared" si="4"/>
        <v>46057</v>
      </c>
      <c r="BE33" s="289">
        <f t="shared" si="4"/>
        <v>46058</v>
      </c>
      <c r="BF33" s="289">
        <f t="shared" si="4"/>
        <v>46059</v>
      </c>
      <c r="BG33" s="289">
        <f t="shared" si="4"/>
        <v>46060</v>
      </c>
      <c r="BH33" s="289">
        <f t="shared" si="4"/>
        <v>46061</v>
      </c>
      <c r="BI33" s="289">
        <f t="shared" si="4"/>
        <v>46062</v>
      </c>
      <c r="BJ33" s="289">
        <f t="shared" si="4"/>
        <v>46063</v>
      </c>
      <c r="BK33" s="289">
        <f t="shared" si="4"/>
        <v>46064</v>
      </c>
      <c r="BL33" s="289">
        <f t="shared" si="4"/>
        <v>46065</v>
      </c>
      <c r="BM33" s="289">
        <f t="shared" si="4"/>
        <v>46066</v>
      </c>
      <c r="BN33" s="289">
        <f t="shared" si="4"/>
        <v>46067</v>
      </c>
      <c r="BO33" s="289">
        <f t="shared" ref="BO33:DS33" si="5">BO6</f>
        <v>46068</v>
      </c>
      <c r="BP33" s="289">
        <f t="shared" si="5"/>
        <v>46069</v>
      </c>
      <c r="BQ33" s="289">
        <f t="shared" si="5"/>
        <v>46070</v>
      </c>
      <c r="BR33" s="289">
        <f t="shared" si="5"/>
        <v>46071</v>
      </c>
      <c r="BS33" s="289">
        <f t="shared" si="5"/>
        <v>46072</v>
      </c>
      <c r="BT33" s="289">
        <f t="shared" si="5"/>
        <v>46073</v>
      </c>
      <c r="BU33" s="289">
        <f t="shared" si="5"/>
        <v>46074</v>
      </c>
      <c r="BV33" s="289">
        <f t="shared" si="5"/>
        <v>46075</v>
      </c>
      <c r="BW33" s="289">
        <f t="shared" si="5"/>
        <v>46076</v>
      </c>
      <c r="BX33" s="289">
        <f t="shared" si="5"/>
        <v>46077</v>
      </c>
      <c r="BY33" s="289">
        <f t="shared" si="5"/>
        <v>46078</v>
      </c>
      <c r="BZ33" s="289">
        <f t="shared" si="5"/>
        <v>46079</v>
      </c>
      <c r="CA33" s="289">
        <f t="shared" si="5"/>
        <v>46080</v>
      </c>
      <c r="CB33" s="289">
        <f t="shared" si="5"/>
        <v>46081</v>
      </c>
      <c r="CC33" s="289">
        <f t="shared" si="5"/>
        <v>46082</v>
      </c>
      <c r="CD33" s="289">
        <f t="shared" si="5"/>
        <v>46083</v>
      </c>
      <c r="CE33" s="289">
        <f t="shared" si="5"/>
        <v>46084</v>
      </c>
      <c r="CF33" s="289">
        <f t="shared" si="5"/>
        <v>46085</v>
      </c>
      <c r="CG33" s="289">
        <f t="shared" si="5"/>
        <v>46086</v>
      </c>
      <c r="CH33" s="289">
        <f t="shared" si="5"/>
        <v>46087</v>
      </c>
      <c r="CI33" s="289">
        <f t="shared" si="5"/>
        <v>46088</v>
      </c>
      <c r="CJ33" s="289">
        <f t="shared" si="5"/>
        <v>46089</v>
      </c>
      <c r="CK33" s="289">
        <f t="shared" si="5"/>
        <v>46090</v>
      </c>
      <c r="CL33" s="289">
        <f t="shared" si="5"/>
        <v>46091</v>
      </c>
      <c r="CM33" s="289">
        <f t="shared" si="5"/>
        <v>46092</v>
      </c>
      <c r="CN33" s="289">
        <f t="shared" si="5"/>
        <v>46093</v>
      </c>
      <c r="CO33" s="289">
        <f t="shared" si="5"/>
        <v>46094</v>
      </c>
      <c r="CP33" s="289">
        <f t="shared" si="5"/>
        <v>46095</v>
      </c>
      <c r="CQ33" s="289">
        <f t="shared" si="5"/>
        <v>46096</v>
      </c>
      <c r="CR33" s="289">
        <f t="shared" si="5"/>
        <v>46097</v>
      </c>
      <c r="CS33" s="289">
        <f t="shared" si="5"/>
        <v>46098</v>
      </c>
      <c r="CT33" s="289">
        <f t="shared" si="5"/>
        <v>46099</v>
      </c>
      <c r="CU33" s="289">
        <f t="shared" si="5"/>
        <v>46100</v>
      </c>
      <c r="CV33" s="289">
        <f t="shared" si="5"/>
        <v>46101</v>
      </c>
      <c r="CW33" s="289">
        <f t="shared" si="5"/>
        <v>46102</v>
      </c>
      <c r="CX33" s="289">
        <f t="shared" si="5"/>
        <v>46103</v>
      </c>
      <c r="CY33" s="289">
        <f t="shared" si="5"/>
        <v>46104</v>
      </c>
      <c r="CZ33" s="289">
        <f t="shared" si="5"/>
        <v>46105</v>
      </c>
      <c r="DA33" s="289">
        <f t="shared" si="5"/>
        <v>46106</v>
      </c>
      <c r="DB33" s="289">
        <f t="shared" si="5"/>
        <v>46107</v>
      </c>
      <c r="DC33" s="289">
        <f t="shared" si="5"/>
        <v>46108</v>
      </c>
      <c r="DD33" s="289">
        <f t="shared" si="5"/>
        <v>46109</v>
      </c>
      <c r="DE33" s="289">
        <f t="shared" si="5"/>
        <v>46110</v>
      </c>
      <c r="DF33" s="289">
        <f t="shared" si="5"/>
        <v>46111</v>
      </c>
      <c r="DG33" s="289">
        <f t="shared" si="5"/>
        <v>46112</v>
      </c>
      <c r="DH33" s="289">
        <f t="shared" si="5"/>
        <v>46113</v>
      </c>
      <c r="DI33" s="289">
        <f t="shared" si="5"/>
        <v>46114</v>
      </c>
      <c r="DJ33" s="289">
        <f t="shared" si="5"/>
        <v>46115</v>
      </c>
      <c r="DK33" s="289">
        <f t="shared" si="5"/>
        <v>46116</v>
      </c>
      <c r="DL33" s="289">
        <f t="shared" si="5"/>
        <v>46117</v>
      </c>
      <c r="DM33" s="289">
        <f t="shared" si="5"/>
        <v>46118</v>
      </c>
      <c r="DN33" s="289">
        <f t="shared" si="5"/>
        <v>46119</v>
      </c>
      <c r="DO33" s="289">
        <f t="shared" si="5"/>
        <v>46120</v>
      </c>
      <c r="DP33" s="289">
        <f t="shared" si="5"/>
        <v>46121</v>
      </c>
      <c r="DQ33" s="289">
        <f t="shared" si="5"/>
        <v>46122</v>
      </c>
      <c r="DR33" s="289">
        <f t="shared" si="5"/>
        <v>46123</v>
      </c>
      <c r="DS33" s="289">
        <f t="shared" si="5"/>
        <v>46124</v>
      </c>
    </row>
    <row r="34" spans="1:12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345"/>
      <c r="U34" s="345"/>
      <c r="V34" s="345"/>
      <c r="W34" s="345"/>
      <c r="X34" s="345"/>
      <c r="Y34" s="345"/>
      <c r="Z34" s="345"/>
      <c r="AA34" s="345"/>
      <c r="AB34" s="345"/>
      <c r="AC34" s="345"/>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row>
    <row r="35" spans="1:123" s="72" customFormat="1" x14ac:dyDescent="0.2">
      <c r="A35" s="240">
        <v>1</v>
      </c>
      <c r="B35" s="272">
        <f>ROUND(B8*0.9,)</f>
        <v>16200</v>
      </c>
      <c r="C35" s="272">
        <f t="shared" ref="C35:BN35" si="6">ROUND(C8*0.9,)</f>
        <v>16200</v>
      </c>
      <c r="D35" s="272">
        <f t="shared" si="6"/>
        <v>14985</v>
      </c>
      <c r="E35" s="272">
        <f t="shared" si="6"/>
        <v>14985</v>
      </c>
      <c r="F35" s="272">
        <f t="shared" si="6"/>
        <v>16200</v>
      </c>
      <c r="G35" s="272">
        <f t="shared" si="6"/>
        <v>16200</v>
      </c>
      <c r="H35" s="272">
        <f t="shared" si="6"/>
        <v>16200</v>
      </c>
      <c r="I35" s="272">
        <f t="shared" si="6"/>
        <v>19440</v>
      </c>
      <c r="J35" s="272">
        <f t="shared" si="6"/>
        <v>19440</v>
      </c>
      <c r="K35" s="272">
        <f t="shared" si="6"/>
        <v>17415</v>
      </c>
      <c r="L35" s="272">
        <f t="shared" si="6"/>
        <v>19035</v>
      </c>
      <c r="M35" s="272">
        <f t="shared" si="6"/>
        <v>19035</v>
      </c>
      <c r="N35" s="272">
        <f t="shared" si="6"/>
        <v>24300</v>
      </c>
      <c r="O35" s="272">
        <f t="shared" si="6"/>
        <v>29160</v>
      </c>
      <c r="P35" s="272">
        <f t="shared" si="6"/>
        <v>29160</v>
      </c>
      <c r="Q35" s="272">
        <f t="shared" si="6"/>
        <v>31590</v>
      </c>
      <c r="R35" s="272">
        <f t="shared" si="6"/>
        <v>29160</v>
      </c>
      <c r="S35" s="272">
        <f t="shared" si="6"/>
        <v>52650</v>
      </c>
      <c r="T35" s="346">
        <f t="shared" si="6"/>
        <v>85050</v>
      </c>
      <c r="U35" s="346">
        <f t="shared" si="6"/>
        <v>105300</v>
      </c>
      <c r="V35" s="346">
        <f t="shared" si="6"/>
        <v>105300</v>
      </c>
      <c r="W35" s="346">
        <f t="shared" si="6"/>
        <v>93150</v>
      </c>
      <c r="X35" s="346">
        <f t="shared" si="6"/>
        <v>93150</v>
      </c>
      <c r="Y35" s="346">
        <f t="shared" si="6"/>
        <v>93150</v>
      </c>
      <c r="Z35" s="346">
        <f t="shared" si="6"/>
        <v>93150</v>
      </c>
      <c r="AA35" s="346">
        <f t="shared" si="6"/>
        <v>93150</v>
      </c>
      <c r="AB35" s="346">
        <f t="shared" si="6"/>
        <v>72900</v>
      </c>
      <c r="AC35" s="346">
        <f t="shared" si="6"/>
        <v>64800</v>
      </c>
      <c r="AD35" s="272">
        <f t="shared" si="6"/>
        <v>64800</v>
      </c>
      <c r="AE35" s="272">
        <f t="shared" si="6"/>
        <v>46170</v>
      </c>
      <c r="AF35" s="272">
        <f t="shared" si="6"/>
        <v>26730</v>
      </c>
      <c r="AG35" s="272">
        <f t="shared" si="6"/>
        <v>26730</v>
      </c>
      <c r="AH35" s="272">
        <f t="shared" si="6"/>
        <v>26730</v>
      </c>
      <c r="AI35" s="272">
        <f t="shared" si="6"/>
        <v>26730</v>
      </c>
      <c r="AJ35" s="272">
        <f t="shared" si="6"/>
        <v>26730</v>
      </c>
      <c r="AK35" s="272">
        <f t="shared" si="6"/>
        <v>24300</v>
      </c>
      <c r="AL35" s="272">
        <f t="shared" si="6"/>
        <v>24300</v>
      </c>
      <c r="AM35" s="272">
        <f t="shared" si="6"/>
        <v>24300</v>
      </c>
      <c r="AN35" s="272">
        <f t="shared" si="6"/>
        <v>26730</v>
      </c>
      <c r="AO35" s="272">
        <f t="shared" si="6"/>
        <v>26730</v>
      </c>
      <c r="AP35" s="272">
        <f t="shared" si="6"/>
        <v>26730</v>
      </c>
      <c r="AQ35" s="272">
        <f t="shared" si="6"/>
        <v>26730</v>
      </c>
      <c r="AR35" s="272">
        <f t="shared" si="6"/>
        <v>26730</v>
      </c>
      <c r="AS35" s="272">
        <f t="shared" si="6"/>
        <v>26730</v>
      </c>
      <c r="AT35" s="272">
        <f t="shared" si="6"/>
        <v>26730</v>
      </c>
      <c r="AU35" s="272">
        <f t="shared" si="6"/>
        <v>26730</v>
      </c>
      <c r="AV35" s="272">
        <f t="shared" si="6"/>
        <v>26730</v>
      </c>
      <c r="AW35" s="272">
        <f t="shared" si="6"/>
        <v>31590</v>
      </c>
      <c r="AX35" s="272">
        <f t="shared" si="6"/>
        <v>31590</v>
      </c>
      <c r="AY35" s="272">
        <f t="shared" si="6"/>
        <v>31590</v>
      </c>
      <c r="AZ35" s="272">
        <f t="shared" si="6"/>
        <v>31590</v>
      </c>
      <c r="BA35" s="272">
        <f t="shared" si="6"/>
        <v>33210</v>
      </c>
      <c r="BB35" s="272">
        <f t="shared" si="6"/>
        <v>33210</v>
      </c>
      <c r="BC35" s="272">
        <f t="shared" si="6"/>
        <v>33210</v>
      </c>
      <c r="BD35" s="272">
        <f t="shared" si="6"/>
        <v>33210</v>
      </c>
      <c r="BE35" s="272">
        <f t="shared" si="6"/>
        <v>33210</v>
      </c>
      <c r="BF35" s="272">
        <f t="shared" si="6"/>
        <v>33210</v>
      </c>
      <c r="BG35" s="272">
        <f t="shared" si="6"/>
        <v>33210</v>
      </c>
      <c r="BH35" s="272">
        <f t="shared" si="6"/>
        <v>33210</v>
      </c>
      <c r="BI35" s="272">
        <f t="shared" si="6"/>
        <v>33210</v>
      </c>
      <c r="BJ35" s="272">
        <f t="shared" si="6"/>
        <v>33210</v>
      </c>
      <c r="BK35" s="272">
        <f t="shared" si="6"/>
        <v>29970</v>
      </c>
      <c r="BL35" s="272">
        <f t="shared" si="6"/>
        <v>29970</v>
      </c>
      <c r="BM35" s="272">
        <f t="shared" si="6"/>
        <v>29970</v>
      </c>
      <c r="BN35" s="272">
        <f t="shared" si="6"/>
        <v>29970</v>
      </c>
      <c r="BO35" s="272">
        <f t="shared" ref="BO35:CQ35" si="7">ROUND(BO8*0.9,)</f>
        <v>29970</v>
      </c>
      <c r="BP35" s="272">
        <f t="shared" si="7"/>
        <v>29970</v>
      </c>
      <c r="BQ35" s="272">
        <f t="shared" si="7"/>
        <v>29970</v>
      </c>
      <c r="BR35" s="272">
        <f t="shared" si="7"/>
        <v>29970</v>
      </c>
      <c r="BS35" s="272">
        <f t="shared" si="7"/>
        <v>29970</v>
      </c>
      <c r="BT35" s="272">
        <f t="shared" si="7"/>
        <v>50220</v>
      </c>
      <c r="BU35" s="272">
        <f t="shared" si="7"/>
        <v>55890</v>
      </c>
      <c r="BV35" s="272">
        <f t="shared" si="7"/>
        <v>61560</v>
      </c>
      <c r="BW35" s="272">
        <f t="shared" si="7"/>
        <v>50220</v>
      </c>
      <c r="BX35" s="272">
        <f t="shared" si="7"/>
        <v>50220</v>
      </c>
      <c r="BY35" s="272">
        <f t="shared" si="7"/>
        <v>41310</v>
      </c>
      <c r="BZ35" s="272">
        <f t="shared" si="7"/>
        <v>41310</v>
      </c>
      <c r="CA35" s="272">
        <f t="shared" si="7"/>
        <v>41310</v>
      </c>
      <c r="CB35" s="272">
        <f t="shared" si="7"/>
        <v>34830</v>
      </c>
      <c r="CC35" s="272">
        <f t="shared" si="7"/>
        <v>34020</v>
      </c>
      <c r="CD35" s="272">
        <f t="shared" si="7"/>
        <v>23085</v>
      </c>
      <c r="CE35" s="272">
        <f t="shared" si="7"/>
        <v>23085</v>
      </c>
      <c r="CF35" s="272">
        <f t="shared" si="7"/>
        <v>23085</v>
      </c>
      <c r="CG35" s="272">
        <f t="shared" si="7"/>
        <v>23085</v>
      </c>
      <c r="CH35" s="272">
        <f t="shared" si="7"/>
        <v>24300</v>
      </c>
      <c r="CI35" s="272">
        <f t="shared" si="7"/>
        <v>24300</v>
      </c>
      <c r="CJ35" s="272">
        <f t="shared" si="7"/>
        <v>24300</v>
      </c>
      <c r="CK35" s="272">
        <f t="shared" si="7"/>
        <v>23085</v>
      </c>
      <c r="CL35" s="272">
        <f t="shared" si="7"/>
        <v>23085</v>
      </c>
      <c r="CM35" s="272">
        <f t="shared" si="7"/>
        <v>23085</v>
      </c>
      <c r="CN35" s="272">
        <f t="shared" si="7"/>
        <v>23085</v>
      </c>
      <c r="CO35" s="272">
        <f t="shared" si="7"/>
        <v>23085</v>
      </c>
      <c r="CP35" s="272">
        <f t="shared" si="7"/>
        <v>23085</v>
      </c>
      <c r="CQ35" s="272">
        <f t="shared" si="7"/>
        <v>21870</v>
      </c>
      <c r="CR35" s="272">
        <f>ROUND(CR8*0.9,)</f>
        <v>21870</v>
      </c>
      <c r="CS35" s="272">
        <f t="shared" ref="CS35:DS35" si="8">ROUND(CS8*0.9,)</f>
        <v>21870</v>
      </c>
      <c r="CT35" s="272">
        <f t="shared" si="8"/>
        <v>21870</v>
      </c>
      <c r="CU35" s="272">
        <f t="shared" si="8"/>
        <v>21870</v>
      </c>
      <c r="CV35" s="272">
        <f t="shared" si="8"/>
        <v>21870</v>
      </c>
      <c r="CW35" s="272">
        <f t="shared" si="8"/>
        <v>21870</v>
      </c>
      <c r="CX35" s="272">
        <f t="shared" si="8"/>
        <v>18630</v>
      </c>
      <c r="CY35" s="272">
        <f t="shared" si="8"/>
        <v>18630</v>
      </c>
      <c r="CZ35" s="272">
        <f t="shared" si="8"/>
        <v>18630</v>
      </c>
      <c r="DA35" s="272">
        <f t="shared" si="8"/>
        <v>18630</v>
      </c>
      <c r="DB35" s="272">
        <f t="shared" si="8"/>
        <v>18630</v>
      </c>
      <c r="DC35" s="272">
        <f t="shared" si="8"/>
        <v>19440</v>
      </c>
      <c r="DD35" s="272">
        <f t="shared" si="8"/>
        <v>19440</v>
      </c>
      <c r="DE35" s="272">
        <f t="shared" si="8"/>
        <v>17820</v>
      </c>
      <c r="DF35" s="272">
        <f t="shared" si="8"/>
        <v>17820</v>
      </c>
      <c r="DG35" s="272">
        <f t="shared" si="8"/>
        <v>17820</v>
      </c>
      <c r="DH35" s="272">
        <f t="shared" si="8"/>
        <v>17010</v>
      </c>
      <c r="DI35" s="272">
        <f t="shared" si="8"/>
        <v>17010</v>
      </c>
      <c r="DJ35" s="272">
        <f t="shared" si="8"/>
        <v>17010</v>
      </c>
      <c r="DK35" s="272">
        <f t="shared" si="8"/>
        <v>17010</v>
      </c>
      <c r="DL35" s="272">
        <f t="shared" si="8"/>
        <v>14580</v>
      </c>
      <c r="DM35" s="272">
        <f t="shared" si="8"/>
        <v>14580</v>
      </c>
      <c r="DN35" s="272">
        <f t="shared" si="8"/>
        <v>14580</v>
      </c>
      <c r="DO35" s="272">
        <f t="shared" si="8"/>
        <v>14580</v>
      </c>
      <c r="DP35" s="272">
        <f t="shared" si="8"/>
        <v>14580</v>
      </c>
      <c r="DQ35" s="272">
        <f t="shared" si="8"/>
        <v>14580</v>
      </c>
      <c r="DR35" s="272">
        <f t="shared" si="8"/>
        <v>14580</v>
      </c>
      <c r="DS35" s="272">
        <f t="shared" si="8"/>
        <v>13365</v>
      </c>
    </row>
    <row r="36" spans="1:123" s="72" customFormat="1" x14ac:dyDescent="0.2">
      <c r="A36" s="240">
        <v>2</v>
      </c>
      <c r="B36" s="272">
        <f t="shared" ref="B36" si="9">ROUND(B9*0.9,)</f>
        <v>18306</v>
      </c>
      <c r="C36" s="272">
        <f t="shared" ref="C36:BN36" si="10">ROUND(C9*0.9,)</f>
        <v>18306</v>
      </c>
      <c r="D36" s="272">
        <f t="shared" si="10"/>
        <v>17091</v>
      </c>
      <c r="E36" s="272">
        <f t="shared" si="10"/>
        <v>17091</v>
      </c>
      <c r="F36" s="272">
        <f t="shared" si="10"/>
        <v>18306</v>
      </c>
      <c r="G36" s="272">
        <f t="shared" si="10"/>
        <v>18306</v>
      </c>
      <c r="H36" s="272">
        <f t="shared" si="10"/>
        <v>18306</v>
      </c>
      <c r="I36" s="272">
        <f t="shared" si="10"/>
        <v>21546</v>
      </c>
      <c r="J36" s="272">
        <f t="shared" si="10"/>
        <v>21546</v>
      </c>
      <c r="K36" s="272">
        <f t="shared" si="10"/>
        <v>19521</v>
      </c>
      <c r="L36" s="272">
        <f t="shared" si="10"/>
        <v>21141</v>
      </c>
      <c r="M36" s="272">
        <f t="shared" si="10"/>
        <v>21141</v>
      </c>
      <c r="N36" s="272">
        <f t="shared" si="10"/>
        <v>26406</v>
      </c>
      <c r="O36" s="272">
        <f t="shared" si="10"/>
        <v>31266</v>
      </c>
      <c r="P36" s="272">
        <f t="shared" si="10"/>
        <v>31266</v>
      </c>
      <c r="Q36" s="272">
        <f t="shared" si="10"/>
        <v>33696</v>
      </c>
      <c r="R36" s="272">
        <f t="shared" si="10"/>
        <v>31266</v>
      </c>
      <c r="S36" s="272">
        <f t="shared" si="10"/>
        <v>55485</v>
      </c>
      <c r="T36" s="346">
        <f t="shared" si="10"/>
        <v>87885</v>
      </c>
      <c r="U36" s="346">
        <f t="shared" si="10"/>
        <v>108135</v>
      </c>
      <c r="V36" s="346">
        <f t="shared" si="10"/>
        <v>108135</v>
      </c>
      <c r="W36" s="346">
        <f t="shared" si="10"/>
        <v>95985</v>
      </c>
      <c r="X36" s="346">
        <f t="shared" si="10"/>
        <v>95985</v>
      </c>
      <c r="Y36" s="346">
        <f t="shared" si="10"/>
        <v>95985</v>
      </c>
      <c r="Z36" s="346">
        <f t="shared" si="10"/>
        <v>95985</v>
      </c>
      <c r="AA36" s="346">
        <f t="shared" si="10"/>
        <v>95985</v>
      </c>
      <c r="AB36" s="346">
        <f t="shared" si="10"/>
        <v>75735</v>
      </c>
      <c r="AC36" s="346">
        <f t="shared" si="10"/>
        <v>67635</v>
      </c>
      <c r="AD36" s="272">
        <f t="shared" si="10"/>
        <v>67635</v>
      </c>
      <c r="AE36" s="272">
        <f t="shared" si="10"/>
        <v>48762</v>
      </c>
      <c r="AF36" s="272">
        <f t="shared" si="10"/>
        <v>29322</v>
      </c>
      <c r="AG36" s="272">
        <f t="shared" si="10"/>
        <v>29322</v>
      </c>
      <c r="AH36" s="272">
        <f t="shared" si="10"/>
        <v>29322</v>
      </c>
      <c r="AI36" s="272">
        <f t="shared" si="10"/>
        <v>29322</v>
      </c>
      <c r="AJ36" s="272">
        <f t="shared" si="10"/>
        <v>29322</v>
      </c>
      <c r="AK36" s="272">
        <f t="shared" si="10"/>
        <v>26892</v>
      </c>
      <c r="AL36" s="272">
        <f t="shared" si="10"/>
        <v>26892</v>
      </c>
      <c r="AM36" s="272">
        <f t="shared" si="10"/>
        <v>26892</v>
      </c>
      <c r="AN36" s="272">
        <f t="shared" si="10"/>
        <v>29322</v>
      </c>
      <c r="AO36" s="272">
        <f t="shared" si="10"/>
        <v>29322</v>
      </c>
      <c r="AP36" s="272">
        <f t="shared" si="10"/>
        <v>29322</v>
      </c>
      <c r="AQ36" s="272">
        <f t="shared" si="10"/>
        <v>29322</v>
      </c>
      <c r="AR36" s="272">
        <f t="shared" si="10"/>
        <v>29322</v>
      </c>
      <c r="AS36" s="272">
        <f t="shared" si="10"/>
        <v>29322</v>
      </c>
      <c r="AT36" s="272">
        <f t="shared" si="10"/>
        <v>29322</v>
      </c>
      <c r="AU36" s="272">
        <f t="shared" si="10"/>
        <v>29322</v>
      </c>
      <c r="AV36" s="272">
        <f t="shared" si="10"/>
        <v>29322</v>
      </c>
      <c r="AW36" s="272">
        <f t="shared" si="10"/>
        <v>34182</v>
      </c>
      <c r="AX36" s="272">
        <f t="shared" si="10"/>
        <v>34182</v>
      </c>
      <c r="AY36" s="272">
        <f t="shared" si="10"/>
        <v>34182</v>
      </c>
      <c r="AZ36" s="272">
        <f t="shared" si="10"/>
        <v>34182</v>
      </c>
      <c r="BA36" s="272">
        <f t="shared" si="10"/>
        <v>35802</v>
      </c>
      <c r="BB36" s="272">
        <f t="shared" si="10"/>
        <v>35802</v>
      </c>
      <c r="BC36" s="272">
        <f t="shared" si="10"/>
        <v>35802</v>
      </c>
      <c r="BD36" s="272">
        <f t="shared" si="10"/>
        <v>35802</v>
      </c>
      <c r="BE36" s="272">
        <f t="shared" si="10"/>
        <v>35802</v>
      </c>
      <c r="BF36" s="272">
        <f t="shared" si="10"/>
        <v>35802</v>
      </c>
      <c r="BG36" s="272">
        <f t="shared" si="10"/>
        <v>35802</v>
      </c>
      <c r="BH36" s="272">
        <f t="shared" si="10"/>
        <v>35802</v>
      </c>
      <c r="BI36" s="272">
        <f t="shared" si="10"/>
        <v>35802</v>
      </c>
      <c r="BJ36" s="272">
        <f t="shared" si="10"/>
        <v>35802</v>
      </c>
      <c r="BK36" s="272">
        <f t="shared" si="10"/>
        <v>32562</v>
      </c>
      <c r="BL36" s="272">
        <f t="shared" si="10"/>
        <v>32562</v>
      </c>
      <c r="BM36" s="272">
        <f t="shared" si="10"/>
        <v>32562</v>
      </c>
      <c r="BN36" s="272">
        <f t="shared" si="10"/>
        <v>32562</v>
      </c>
      <c r="BO36" s="272">
        <f t="shared" ref="BO36:DS36" si="11">ROUND(BO9*0.9,)</f>
        <v>32562</v>
      </c>
      <c r="BP36" s="272">
        <f t="shared" si="11"/>
        <v>32562</v>
      </c>
      <c r="BQ36" s="272">
        <f t="shared" si="11"/>
        <v>32562</v>
      </c>
      <c r="BR36" s="272">
        <f t="shared" si="11"/>
        <v>32562</v>
      </c>
      <c r="BS36" s="272">
        <f t="shared" si="11"/>
        <v>32562</v>
      </c>
      <c r="BT36" s="272">
        <f t="shared" si="11"/>
        <v>52812</v>
      </c>
      <c r="BU36" s="272">
        <f t="shared" si="11"/>
        <v>58482</v>
      </c>
      <c r="BV36" s="272">
        <f t="shared" si="11"/>
        <v>64152</v>
      </c>
      <c r="BW36" s="272">
        <f t="shared" si="11"/>
        <v>52812</v>
      </c>
      <c r="BX36" s="272">
        <f t="shared" si="11"/>
        <v>52812</v>
      </c>
      <c r="BY36" s="272">
        <f t="shared" si="11"/>
        <v>43902</v>
      </c>
      <c r="BZ36" s="272">
        <f t="shared" si="11"/>
        <v>43902</v>
      </c>
      <c r="CA36" s="272">
        <f t="shared" si="11"/>
        <v>43902</v>
      </c>
      <c r="CB36" s="272">
        <f t="shared" si="11"/>
        <v>37422</v>
      </c>
      <c r="CC36" s="272">
        <f t="shared" si="11"/>
        <v>36612</v>
      </c>
      <c r="CD36" s="272">
        <f t="shared" si="11"/>
        <v>25677</v>
      </c>
      <c r="CE36" s="272">
        <f t="shared" si="11"/>
        <v>25677</v>
      </c>
      <c r="CF36" s="272">
        <f t="shared" si="11"/>
        <v>25677</v>
      </c>
      <c r="CG36" s="272">
        <f t="shared" si="11"/>
        <v>25677</v>
      </c>
      <c r="CH36" s="272">
        <f t="shared" si="11"/>
        <v>26892</v>
      </c>
      <c r="CI36" s="272">
        <f t="shared" si="11"/>
        <v>26892</v>
      </c>
      <c r="CJ36" s="272">
        <f t="shared" si="11"/>
        <v>26892</v>
      </c>
      <c r="CK36" s="272">
        <f t="shared" si="11"/>
        <v>25677</v>
      </c>
      <c r="CL36" s="272">
        <f t="shared" si="11"/>
        <v>25677</v>
      </c>
      <c r="CM36" s="272">
        <f t="shared" si="11"/>
        <v>25677</v>
      </c>
      <c r="CN36" s="272">
        <f t="shared" si="11"/>
        <v>25677</v>
      </c>
      <c r="CO36" s="272">
        <f t="shared" si="11"/>
        <v>25677</v>
      </c>
      <c r="CP36" s="272">
        <f t="shared" si="11"/>
        <v>25677</v>
      </c>
      <c r="CQ36" s="272">
        <f t="shared" si="11"/>
        <v>24462</v>
      </c>
      <c r="CR36" s="272">
        <f t="shared" si="11"/>
        <v>24462</v>
      </c>
      <c r="CS36" s="272">
        <f t="shared" si="11"/>
        <v>24462</v>
      </c>
      <c r="CT36" s="272">
        <f t="shared" si="11"/>
        <v>24462</v>
      </c>
      <c r="CU36" s="272">
        <f t="shared" si="11"/>
        <v>24462</v>
      </c>
      <c r="CV36" s="272">
        <f t="shared" si="11"/>
        <v>24462</v>
      </c>
      <c r="CW36" s="272">
        <f t="shared" si="11"/>
        <v>24462</v>
      </c>
      <c r="CX36" s="272">
        <f t="shared" si="11"/>
        <v>21222</v>
      </c>
      <c r="CY36" s="272">
        <f t="shared" si="11"/>
        <v>21222</v>
      </c>
      <c r="CZ36" s="272">
        <f t="shared" si="11"/>
        <v>21222</v>
      </c>
      <c r="DA36" s="272">
        <f t="shared" si="11"/>
        <v>21222</v>
      </c>
      <c r="DB36" s="272">
        <f t="shared" si="11"/>
        <v>21222</v>
      </c>
      <c r="DC36" s="272">
        <f t="shared" si="11"/>
        <v>22032</v>
      </c>
      <c r="DD36" s="272">
        <f t="shared" si="11"/>
        <v>22032</v>
      </c>
      <c r="DE36" s="272">
        <f t="shared" si="11"/>
        <v>20412</v>
      </c>
      <c r="DF36" s="272">
        <f t="shared" si="11"/>
        <v>20412</v>
      </c>
      <c r="DG36" s="272">
        <f t="shared" si="11"/>
        <v>20412</v>
      </c>
      <c r="DH36" s="272">
        <f t="shared" si="11"/>
        <v>19440</v>
      </c>
      <c r="DI36" s="272">
        <f t="shared" si="11"/>
        <v>19440</v>
      </c>
      <c r="DJ36" s="272">
        <f t="shared" si="11"/>
        <v>19440</v>
      </c>
      <c r="DK36" s="272">
        <f t="shared" si="11"/>
        <v>19440</v>
      </c>
      <c r="DL36" s="272">
        <f t="shared" si="11"/>
        <v>17010</v>
      </c>
      <c r="DM36" s="272">
        <f t="shared" si="11"/>
        <v>17010</v>
      </c>
      <c r="DN36" s="272">
        <f t="shared" si="11"/>
        <v>17010</v>
      </c>
      <c r="DO36" s="272">
        <f t="shared" si="11"/>
        <v>17010</v>
      </c>
      <c r="DP36" s="272">
        <f t="shared" si="11"/>
        <v>17010</v>
      </c>
      <c r="DQ36" s="272">
        <f t="shared" si="11"/>
        <v>17010</v>
      </c>
      <c r="DR36" s="272">
        <f t="shared" si="11"/>
        <v>17010</v>
      </c>
      <c r="DS36" s="272">
        <f t="shared" si="11"/>
        <v>15795</v>
      </c>
    </row>
    <row r="37" spans="1:12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346"/>
      <c r="U37" s="346"/>
      <c r="V37" s="346"/>
      <c r="W37" s="346"/>
      <c r="X37" s="346"/>
      <c r="Y37" s="346"/>
      <c r="Z37" s="346"/>
      <c r="AA37" s="346"/>
      <c r="AB37" s="346"/>
      <c r="AC37" s="346"/>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row>
    <row r="38" spans="1:123" s="72" customFormat="1" x14ac:dyDescent="0.2">
      <c r="A38" s="240">
        <v>1</v>
      </c>
      <c r="B38" s="272">
        <f t="shared" ref="B38" si="12">ROUND(B11*0.9,)</f>
        <v>18630</v>
      </c>
      <c r="C38" s="272">
        <f t="shared" ref="C38:BN38" si="13">ROUND(C11*0.9,)</f>
        <v>18630</v>
      </c>
      <c r="D38" s="272">
        <f t="shared" si="13"/>
        <v>17415</v>
      </c>
      <c r="E38" s="272">
        <f t="shared" si="13"/>
        <v>17415</v>
      </c>
      <c r="F38" s="272">
        <f t="shared" si="13"/>
        <v>18630</v>
      </c>
      <c r="G38" s="272">
        <f t="shared" si="13"/>
        <v>18630</v>
      </c>
      <c r="H38" s="272">
        <f t="shared" si="13"/>
        <v>18630</v>
      </c>
      <c r="I38" s="272">
        <f t="shared" si="13"/>
        <v>21870</v>
      </c>
      <c r="J38" s="272">
        <f t="shared" si="13"/>
        <v>21870</v>
      </c>
      <c r="K38" s="272">
        <f t="shared" si="13"/>
        <v>19845</v>
      </c>
      <c r="L38" s="272">
        <f t="shared" si="13"/>
        <v>21465</v>
      </c>
      <c r="M38" s="272">
        <f t="shared" si="13"/>
        <v>21465</v>
      </c>
      <c r="N38" s="272">
        <f t="shared" si="13"/>
        <v>26730</v>
      </c>
      <c r="O38" s="272">
        <f t="shared" si="13"/>
        <v>31590</v>
      </c>
      <c r="P38" s="272">
        <f t="shared" si="13"/>
        <v>31590</v>
      </c>
      <c r="Q38" s="272">
        <f t="shared" si="13"/>
        <v>34020</v>
      </c>
      <c r="R38" s="272">
        <f t="shared" si="13"/>
        <v>31590</v>
      </c>
      <c r="S38" s="272">
        <f t="shared" si="13"/>
        <v>56700</v>
      </c>
      <c r="T38" s="346">
        <f t="shared" si="13"/>
        <v>89100</v>
      </c>
      <c r="U38" s="346">
        <f t="shared" si="13"/>
        <v>109350</v>
      </c>
      <c r="V38" s="346">
        <f t="shared" si="13"/>
        <v>109350</v>
      </c>
      <c r="W38" s="346">
        <f t="shared" si="13"/>
        <v>97200</v>
      </c>
      <c r="X38" s="346">
        <f t="shared" si="13"/>
        <v>97200</v>
      </c>
      <c r="Y38" s="346">
        <f t="shared" si="13"/>
        <v>97200</v>
      </c>
      <c r="Z38" s="346">
        <f t="shared" si="13"/>
        <v>97200</v>
      </c>
      <c r="AA38" s="346">
        <f t="shared" si="13"/>
        <v>97200</v>
      </c>
      <c r="AB38" s="346">
        <f t="shared" si="13"/>
        <v>76950</v>
      </c>
      <c r="AC38" s="346">
        <f t="shared" si="13"/>
        <v>68850</v>
      </c>
      <c r="AD38" s="272">
        <f t="shared" si="13"/>
        <v>68850</v>
      </c>
      <c r="AE38" s="272">
        <f t="shared" si="13"/>
        <v>49410</v>
      </c>
      <c r="AF38" s="272">
        <f t="shared" si="13"/>
        <v>29970</v>
      </c>
      <c r="AG38" s="272">
        <f t="shared" si="13"/>
        <v>29970</v>
      </c>
      <c r="AH38" s="272">
        <f t="shared" si="13"/>
        <v>29970</v>
      </c>
      <c r="AI38" s="272">
        <f t="shared" si="13"/>
        <v>29970</v>
      </c>
      <c r="AJ38" s="272">
        <f t="shared" si="13"/>
        <v>29970</v>
      </c>
      <c r="AK38" s="272">
        <f t="shared" si="13"/>
        <v>27540</v>
      </c>
      <c r="AL38" s="272">
        <f t="shared" si="13"/>
        <v>27540</v>
      </c>
      <c r="AM38" s="272">
        <f t="shared" si="13"/>
        <v>27540</v>
      </c>
      <c r="AN38" s="272">
        <f t="shared" si="13"/>
        <v>29970</v>
      </c>
      <c r="AO38" s="272">
        <f t="shared" si="13"/>
        <v>29970</v>
      </c>
      <c r="AP38" s="272">
        <f t="shared" si="13"/>
        <v>29970</v>
      </c>
      <c r="AQ38" s="272">
        <f t="shared" si="13"/>
        <v>29970</v>
      </c>
      <c r="AR38" s="272">
        <f t="shared" si="13"/>
        <v>29970</v>
      </c>
      <c r="AS38" s="272">
        <f t="shared" si="13"/>
        <v>29970</v>
      </c>
      <c r="AT38" s="272">
        <f t="shared" si="13"/>
        <v>29970</v>
      </c>
      <c r="AU38" s="272">
        <f t="shared" si="13"/>
        <v>29970</v>
      </c>
      <c r="AV38" s="272">
        <f t="shared" si="13"/>
        <v>29970</v>
      </c>
      <c r="AW38" s="272">
        <f t="shared" si="13"/>
        <v>34830</v>
      </c>
      <c r="AX38" s="272">
        <f t="shared" si="13"/>
        <v>34830</v>
      </c>
      <c r="AY38" s="272">
        <f t="shared" si="13"/>
        <v>34830</v>
      </c>
      <c r="AZ38" s="272">
        <f t="shared" si="13"/>
        <v>34830</v>
      </c>
      <c r="BA38" s="272">
        <f t="shared" si="13"/>
        <v>36450</v>
      </c>
      <c r="BB38" s="272">
        <f t="shared" si="13"/>
        <v>36450</v>
      </c>
      <c r="BC38" s="272">
        <f t="shared" si="13"/>
        <v>36450</v>
      </c>
      <c r="BD38" s="272">
        <f t="shared" si="13"/>
        <v>36450</v>
      </c>
      <c r="BE38" s="272">
        <f t="shared" si="13"/>
        <v>36450</v>
      </c>
      <c r="BF38" s="272">
        <f t="shared" si="13"/>
        <v>36450</v>
      </c>
      <c r="BG38" s="272">
        <f t="shared" si="13"/>
        <v>36450</v>
      </c>
      <c r="BH38" s="272">
        <f t="shared" si="13"/>
        <v>36450</v>
      </c>
      <c r="BI38" s="272">
        <f t="shared" si="13"/>
        <v>36450</v>
      </c>
      <c r="BJ38" s="272">
        <f t="shared" si="13"/>
        <v>36450</v>
      </c>
      <c r="BK38" s="272">
        <f t="shared" si="13"/>
        <v>33210</v>
      </c>
      <c r="BL38" s="272">
        <f t="shared" si="13"/>
        <v>33210</v>
      </c>
      <c r="BM38" s="272">
        <f t="shared" si="13"/>
        <v>33210</v>
      </c>
      <c r="BN38" s="272">
        <f t="shared" si="13"/>
        <v>33210</v>
      </c>
      <c r="BO38" s="272">
        <f t="shared" ref="BO38:DS38" si="14">ROUND(BO11*0.9,)</f>
        <v>33210</v>
      </c>
      <c r="BP38" s="272">
        <f t="shared" si="14"/>
        <v>33210</v>
      </c>
      <c r="BQ38" s="272">
        <f t="shared" si="14"/>
        <v>33210</v>
      </c>
      <c r="BR38" s="272">
        <f t="shared" si="14"/>
        <v>33210</v>
      </c>
      <c r="BS38" s="272">
        <f t="shared" si="14"/>
        <v>33210</v>
      </c>
      <c r="BT38" s="272">
        <f t="shared" si="14"/>
        <v>53460</v>
      </c>
      <c r="BU38" s="272">
        <f t="shared" si="14"/>
        <v>59130</v>
      </c>
      <c r="BV38" s="272">
        <f t="shared" si="14"/>
        <v>64800</v>
      </c>
      <c r="BW38" s="272">
        <f t="shared" si="14"/>
        <v>53460</v>
      </c>
      <c r="BX38" s="272">
        <f t="shared" si="14"/>
        <v>53460</v>
      </c>
      <c r="BY38" s="272">
        <f t="shared" si="14"/>
        <v>44550</v>
      </c>
      <c r="BZ38" s="272">
        <f t="shared" si="14"/>
        <v>44550</v>
      </c>
      <c r="CA38" s="272">
        <f t="shared" si="14"/>
        <v>44550</v>
      </c>
      <c r="CB38" s="272">
        <f t="shared" si="14"/>
        <v>38070</v>
      </c>
      <c r="CC38" s="272">
        <f t="shared" si="14"/>
        <v>37260</v>
      </c>
      <c r="CD38" s="272">
        <f t="shared" si="14"/>
        <v>26325</v>
      </c>
      <c r="CE38" s="272">
        <f t="shared" si="14"/>
        <v>26325</v>
      </c>
      <c r="CF38" s="272">
        <f t="shared" si="14"/>
        <v>26325</v>
      </c>
      <c r="CG38" s="272">
        <f t="shared" si="14"/>
        <v>26325</v>
      </c>
      <c r="CH38" s="272">
        <f t="shared" si="14"/>
        <v>27540</v>
      </c>
      <c r="CI38" s="272">
        <f t="shared" si="14"/>
        <v>27540</v>
      </c>
      <c r="CJ38" s="272">
        <f t="shared" si="14"/>
        <v>27540</v>
      </c>
      <c r="CK38" s="272">
        <f t="shared" si="14"/>
        <v>26325</v>
      </c>
      <c r="CL38" s="272">
        <f t="shared" si="14"/>
        <v>26325</v>
      </c>
      <c r="CM38" s="272">
        <f t="shared" si="14"/>
        <v>26325</v>
      </c>
      <c r="CN38" s="272">
        <f t="shared" si="14"/>
        <v>26325</v>
      </c>
      <c r="CO38" s="272">
        <f t="shared" si="14"/>
        <v>26325</v>
      </c>
      <c r="CP38" s="272">
        <f t="shared" si="14"/>
        <v>26325</v>
      </c>
      <c r="CQ38" s="272">
        <f t="shared" si="14"/>
        <v>25110</v>
      </c>
      <c r="CR38" s="272">
        <f t="shared" si="14"/>
        <v>25110</v>
      </c>
      <c r="CS38" s="272">
        <f t="shared" si="14"/>
        <v>25110</v>
      </c>
      <c r="CT38" s="272">
        <f t="shared" si="14"/>
        <v>25110</v>
      </c>
      <c r="CU38" s="272">
        <f t="shared" si="14"/>
        <v>25110</v>
      </c>
      <c r="CV38" s="272">
        <f t="shared" si="14"/>
        <v>25110</v>
      </c>
      <c r="CW38" s="272">
        <f t="shared" si="14"/>
        <v>25110</v>
      </c>
      <c r="CX38" s="272">
        <f t="shared" si="14"/>
        <v>21870</v>
      </c>
      <c r="CY38" s="272">
        <f t="shared" si="14"/>
        <v>21870</v>
      </c>
      <c r="CZ38" s="272">
        <f t="shared" si="14"/>
        <v>21870</v>
      </c>
      <c r="DA38" s="272">
        <f t="shared" si="14"/>
        <v>21870</v>
      </c>
      <c r="DB38" s="272">
        <f t="shared" si="14"/>
        <v>21870</v>
      </c>
      <c r="DC38" s="272">
        <f t="shared" si="14"/>
        <v>22680</v>
      </c>
      <c r="DD38" s="272">
        <f t="shared" si="14"/>
        <v>22680</v>
      </c>
      <c r="DE38" s="272">
        <f t="shared" si="14"/>
        <v>21060</v>
      </c>
      <c r="DF38" s="272">
        <f t="shared" si="14"/>
        <v>21060</v>
      </c>
      <c r="DG38" s="272">
        <f t="shared" si="14"/>
        <v>21060</v>
      </c>
      <c r="DH38" s="272">
        <f t="shared" si="14"/>
        <v>19440</v>
      </c>
      <c r="DI38" s="272">
        <f t="shared" si="14"/>
        <v>19440</v>
      </c>
      <c r="DJ38" s="272">
        <f t="shared" si="14"/>
        <v>19440</v>
      </c>
      <c r="DK38" s="272">
        <f t="shared" si="14"/>
        <v>19440</v>
      </c>
      <c r="DL38" s="272">
        <f t="shared" si="14"/>
        <v>17010</v>
      </c>
      <c r="DM38" s="272">
        <f t="shared" si="14"/>
        <v>17010</v>
      </c>
      <c r="DN38" s="272">
        <f t="shared" si="14"/>
        <v>17010</v>
      </c>
      <c r="DO38" s="272">
        <f t="shared" si="14"/>
        <v>17010</v>
      </c>
      <c r="DP38" s="272">
        <f t="shared" si="14"/>
        <v>17010</v>
      </c>
      <c r="DQ38" s="272">
        <f t="shared" si="14"/>
        <v>17010</v>
      </c>
      <c r="DR38" s="272">
        <f t="shared" si="14"/>
        <v>17010</v>
      </c>
      <c r="DS38" s="272">
        <f t="shared" si="14"/>
        <v>15795</v>
      </c>
    </row>
    <row r="39" spans="1:123" s="72" customFormat="1" x14ac:dyDescent="0.2">
      <c r="A39" s="240">
        <v>2</v>
      </c>
      <c r="B39" s="272">
        <f t="shared" ref="B39" si="15">ROUND(B12*0.9,)</f>
        <v>20736</v>
      </c>
      <c r="C39" s="272">
        <f t="shared" ref="C39:BN39" si="16">ROUND(C12*0.9,)</f>
        <v>20736</v>
      </c>
      <c r="D39" s="272">
        <f t="shared" si="16"/>
        <v>19521</v>
      </c>
      <c r="E39" s="272">
        <f t="shared" si="16"/>
        <v>19521</v>
      </c>
      <c r="F39" s="272">
        <f t="shared" si="16"/>
        <v>20736</v>
      </c>
      <c r="G39" s="272">
        <f t="shared" si="16"/>
        <v>20736</v>
      </c>
      <c r="H39" s="272">
        <f t="shared" si="16"/>
        <v>20736</v>
      </c>
      <c r="I39" s="272">
        <f t="shared" si="16"/>
        <v>23976</v>
      </c>
      <c r="J39" s="272">
        <f t="shared" si="16"/>
        <v>23976</v>
      </c>
      <c r="K39" s="272">
        <f t="shared" si="16"/>
        <v>21951</v>
      </c>
      <c r="L39" s="272">
        <f t="shared" si="16"/>
        <v>23571</v>
      </c>
      <c r="M39" s="272">
        <f t="shared" si="16"/>
        <v>23571</v>
      </c>
      <c r="N39" s="272">
        <f t="shared" si="16"/>
        <v>28836</v>
      </c>
      <c r="O39" s="272">
        <f t="shared" si="16"/>
        <v>33696</v>
      </c>
      <c r="P39" s="272">
        <f t="shared" si="16"/>
        <v>33696</v>
      </c>
      <c r="Q39" s="272">
        <f t="shared" si="16"/>
        <v>36126</v>
      </c>
      <c r="R39" s="272">
        <f t="shared" si="16"/>
        <v>33696</v>
      </c>
      <c r="S39" s="272">
        <f t="shared" si="16"/>
        <v>59535</v>
      </c>
      <c r="T39" s="346">
        <f t="shared" si="16"/>
        <v>91935</v>
      </c>
      <c r="U39" s="346">
        <f t="shared" si="16"/>
        <v>112185</v>
      </c>
      <c r="V39" s="346">
        <f t="shared" si="16"/>
        <v>112185</v>
      </c>
      <c r="W39" s="346">
        <f t="shared" si="16"/>
        <v>100035</v>
      </c>
      <c r="X39" s="346">
        <f t="shared" si="16"/>
        <v>100035</v>
      </c>
      <c r="Y39" s="346">
        <f t="shared" si="16"/>
        <v>100035</v>
      </c>
      <c r="Z39" s="346">
        <f t="shared" si="16"/>
        <v>100035</v>
      </c>
      <c r="AA39" s="346">
        <f t="shared" si="16"/>
        <v>100035</v>
      </c>
      <c r="AB39" s="346">
        <f t="shared" si="16"/>
        <v>79785</v>
      </c>
      <c r="AC39" s="346">
        <f t="shared" si="16"/>
        <v>71685</v>
      </c>
      <c r="AD39" s="272">
        <f t="shared" si="16"/>
        <v>71685</v>
      </c>
      <c r="AE39" s="272">
        <f t="shared" si="16"/>
        <v>52002</v>
      </c>
      <c r="AF39" s="272">
        <f t="shared" si="16"/>
        <v>32562</v>
      </c>
      <c r="AG39" s="272">
        <f t="shared" si="16"/>
        <v>32562</v>
      </c>
      <c r="AH39" s="272">
        <f t="shared" si="16"/>
        <v>32562</v>
      </c>
      <c r="AI39" s="272">
        <f t="shared" si="16"/>
        <v>32562</v>
      </c>
      <c r="AJ39" s="272">
        <f t="shared" si="16"/>
        <v>32562</v>
      </c>
      <c r="AK39" s="272">
        <f t="shared" si="16"/>
        <v>30132</v>
      </c>
      <c r="AL39" s="272">
        <f t="shared" si="16"/>
        <v>30132</v>
      </c>
      <c r="AM39" s="272">
        <f t="shared" si="16"/>
        <v>30132</v>
      </c>
      <c r="AN39" s="272">
        <f t="shared" si="16"/>
        <v>32562</v>
      </c>
      <c r="AO39" s="272">
        <f t="shared" si="16"/>
        <v>32562</v>
      </c>
      <c r="AP39" s="272">
        <f t="shared" si="16"/>
        <v>32562</v>
      </c>
      <c r="AQ39" s="272">
        <f t="shared" si="16"/>
        <v>32562</v>
      </c>
      <c r="AR39" s="272">
        <f t="shared" si="16"/>
        <v>32562</v>
      </c>
      <c r="AS39" s="272">
        <f t="shared" si="16"/>
        <v>32562</v>
      </c>
      <c r="AT39" s="272">
        <f t="shared" si="16"/>
        <v>32562</v>
      </c>
      <c r="AU39" s="272">
        <f t="shared" si="16"/>
        <v>32562</v>
      </c>
      <c r="AV39" s="272">
        <f t="shared" si="16"/>
        <v>32562</v>
      </c>
      <c r="AW39" s="272">
        <f t="shared" si="16"/>
        <v>37422</v>
      </c>
      <c r="AX39" s="272">
        <f t="shared" si="16"/>
        <v>37422</v>
      </c>
      <c r="AY39" s="272">
        <f t="shared" si="16"/>
        <v>37422</v>
      </c>
      <c r="AZ39" s="272">
        <f t="shared" si="16"/>
        <v>37422</v>
      </c>
      <c r="BA39" s="272">
        <f t="shared" si="16"/>
        <v>39042</v>
      </c>
      <c r="BB39" s="272">
        <f t="shared" si="16"/>
        <v>39042</v>
      </c>
      <c r="BC39" s="272">
        <f t="shared" si="16"/>
        <v>39042</v>
      </c>
      <c r="BD39" s="272">
        <f t="shared" si="16"/>
        <v>39042</v>
      </c>
      <c r="BE39" s="272">
        <f t="shared" si="16"/>
        <v>39042</v>
      </c>
      <c r="BF39" s="272">
        <f t="shared" si="16"/>
        <v>39042</v>
      </c>
      <c r="BG39" s="272">
        <f t="shared" si="16"/>
        <v>39042</v>
      </c>
      <c r="BH39" s="272">
        <f t="shared" si="16"/>
        <v>39042</v>
      </c>
      <c r="BI39" s="272">
        <f t="shared" si="16"/>
        <v>39042</v>
      </c>
      <c r="BJ39" s="272">
        <f t="shared" si="16"/>
        <v>39042</v>
      </c>
      <c r="BK39" s="272">
        <f t="shared" si="16"/>
        <v>35802</v>
      </c>
      <c r="BL39" s="272">
        <f t="shared" si="16"/>
        <v>35802</v>
      </c>
      <c r="BM39" s="272">
        <f t="shared" si="16"/>
        <v>35802</v>
      </c>
      <c r="BN39" s="272">
        <f t="shared" si="16"/>
        <v>35802</v>
      </c>
      <c r="BO39" s="272">
        <f t="shared" ref="BO39:DS39" si="17">ROUND(BO12*0.9,)</f>
        <v>35802</v>
      </c>
      <c r="BP39" s="272">
        <f t="shared" si="17"/>
        <v>35802</v>
      </c>
      <c r="BQ39" s="272">
        <f t="shared" si="17"/>
        <v>35802</v>
      </c>
      <c r="BR39" s="272">
        <f t="shared" si="17"/>
        <v>35802</v>
      </c>
      <c r="BS39" s="272">
        <f t="shared" si="17"/>
        <v>35802</v>
      </c>
      <c r="BT39" s="272">
        <f t="shared" si="17"/>
        <v>56052</v>
      </c>
      <c r="BU39" s="272">
        <f t="shared" si="17"/>
        <v>61722</v>
      </c>
      <c r="BV39" s="272">
        <f t="shared" si="17"/>
        <v>67392</v>
      </c>
      <c r="BW39" s="272">
        <f t="shared" si="17"/>
        <v>56052</v>
      </c>
      <c r="BX39" s="272">
        <f t="shared" si="17"/>
        <v>56052</v>
      </c>
      <c r="BY39" s="272">
        <f t="shared" si="17"/>
        <v>47142</v>
      </c>
      <c r="BZ39" s="272">
        <f t="shared" si="17"/>
        <v>47142</v>
      </c>
      <c r="CA39" s="272">
        <f t="shared" si="17"/>
        <v>47142</v>
      </c>
      <c r="CB39" s="272">
        <f t="shared" si="17"/>
        <v>40662</v>
      </c>
      <c r="CC39" s="272">
        <f t="shared" si="17"/>
        <v>39852</v>
      </c>
      <c r="CD39" s="272">
        <f t="shared" si="17"/>
        <v>28917</v>
      </c>
      <c r="CE39" s="272">
        <f t="shared" si="17"/>
        <v>28917</v>
      </c>
      <c r="CF39" s="272">
        <f t="shared" si="17"/>
        <v>28917</v>
      </c>
      <c r="CG39" s="272">
        <f t="shared" si="17"/>
        <v>28917</v>
      </c>
      <c r="CH39" s="272">
        <f t="shared" si="17"/>
        <v>30132</v>
      </c>
      <c r="CI39" s="272">
        <f t="shared" si="17"/>
        <v>30132</v>
      </c>
      <c r="CJ39" s="272">
        <f t="shared" si="17"/>
        <v>30132</v>
      </c>
      <c r="CK39" s="272">
        <f t="shared" si="17"/>
        <v>28917</v>
      </c>
      <c r="CL39" s="272">
        <f t="shared" si="17"/>
        <v>28917</v>
      </c>
      <c r="CM39" s="272">
        <f t="shared" si="17"/>
        <v>28917</v>
      </c>
      <c r="CN39" s="272">
        <f t="shared" si="17"/>
        <v>28917</v>
      </c>
      <c r="CO39" s="272">
        <f t="shared" si="17"/>
        <v>28917</v>
      </c>
      <c r="CP39" s="272">
        <f t="shared" si="17"/>
        <v>28917</v>
      </c>
      <c r="CQ39" s="272">
        <f t="shared" si="17"/>
        <v>27702</v>
      </c>
      <c r="CR39" s="272">
        <f t="shared" si="17"/>
        <v>27702</v>
      </c>
      <c r="CS39" s="272">
        <f t="shared" si="17"/>
        <v>27702</v>
      </c>
      <c r="CT39" s="272">
        <f t="shared" si="17"/>
        <v>27702</v>
      </c>
      <c r="CU39" s="272">
        <f t="shared" si="17"/>
        <v>27702</v>
      </c>
      <c r="CV39" s="272">
        <f t="shared" si="17"/>
        <v>27702</v>
      </c>
      <c r="CW39" s="272">
        <f t="shared" si="17"/>
        <v>27702</v>
      </c>
      <c r="CX39" s="272">
        <f t="shared" si="17"/>
        <v>24462</v>
      </c>
      <c r="CY39" s="272">
        <f t="shared" si="17"/>
        <v>24462</v>
      </c>
      <c r="CZ39" s="272">
        <f t="shared" si="17"/>
        <v>24462</v>
      </c>
      <c r="DA39" s="272">
        <f t="shared" si="17"/>
        <v>24462</v>
      </c>
      <c r="DB39" s="272">
        <f t="shared" si="17"/>
        <v>24462</v>
      </c>
      <c r="DC39" s="272">
        <f t="shared" si="17"/>
        <v>25272</v>
      </c>
      <c r="DD39" s="272">
        <f t="shared" si="17"/>
        <v>25272</v>
      </c>
      <c r="DE39" s="272">
        <f t="shared" si="17"/>
        <v>23652</v>
      </c>
      <c r="DF39" s="272">
        <f t="shared" si="17"/>
        <v>23652</v>
      </c>
      <c r="DG39" s="272">
        <f t="shared" si="17"/>
        <v>23652</v>
      </c>
      <c r="DH39" s="272">
        <f t="shared" si="17"/>
        <v>21870</v>
      </c>
      <c r="DI39" s="272">
        <f t="shared" si="17"/>
        <v>21870</v>
      </c>
      <c r="DJ39" s="272">
        <f t="shared" si="17"/>
        <v>21870</v>
      </c>
      <c r="DK39" s="272">
        <f t="shared" si="17"/>
        <v>21870</v>
      </c>
      <c r="DL39" s="272">
        <f t="shared" si="17"/>
        <v>19440</v>
      </c>
      <c r="DM39" s="272">
        <f t="shared" si="17"/>
        <v>19440</v>
      </c>
      <c r="DN39" s="272">
        <f t="shared" si="17"/>
        <v>19440</v>
      </c>
      <c r="DO39" s="272">
        <f t="shared" si="17"/>
        <v>19440</v>
      </c>
      <c r="DP39" s="272">
        <f t="shared" si="17"/>
        <v>19440</v>
      </c>
      <c r="DQ39" s="272">
        <f t="shared" si="17"/>
        <v>19440</v>
      </c>
      <c r="DR39" s="272">
        <f t="shared" si="17"/>
        <v>19440</v>
      </c>
      <c r="DS39" s="272">
        <f t="shared" si="17"/>
        <v>18225</v>
      </c>
    </row>
    <row r="40" spans="1:123"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349"/>
      <c r="U40" s="349"/>
      <c r="V40" s="349"/>
      <c r="W40" s="349"/>
      <c r="X40" s="349"/>
      <c r="Y40" s="349"/>
      <c r="Z40" s="349"/>
      <c r="AA40" s="349"/>
      <c r="AB40" s="349"/>
      <c r="AC40" s="349"/>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row>
    <row r="41" spans="1:123" s="72" customFormat="1" x14ac:dyDescent="0.2">
      <c r="A41" s="240">
        <v>1</v>
      </c>
      <c r="B41" s="241">
        <f t="shared" ref="B41" si="18">ROUND(B14*0.9,)</f>
        <v>19440</v>
      </c>
      <c r="C41" s="241">
        <f t="shared" ref="C41:BN41" si="19">ROUND(C14*0.9,)</f>
        <v>19440</v>
      </c>
      <c r="D41" s="241">
        <f t="shared" si="19"/>
        <v>18225</v>
      </c>
      <c r="E41" s="241">
        <f t="shared" si="19"/>
        <v>18225</v>
      </c>
      <c r="F41" s="241">
        <f t="shared" si="19"/>
        <v>19440</v>
      </c>
      <c r="G41" s="241">
        <f t="shared" si="19"/>
        <v>19440</v>
      </c>
      <c r="H41" s="241">
        <f t="shared" si="19"/>
        <v>19440</v>
      </c>
      <c r="I41" s="241">
        <f t="shared" si="19"/>
        <v>22680</v>
      </c>
      <c r="J41" s="241">
        <f t="shared" si="19"/>
        <v>22680</v>
      </c>
      <c r="K41" s="241">
        <f t="shared" si="19"/>
        <v>20655</v>
      </c>
      <c r="L41" s="241">
        <f t="shared" si="19"/>
        <v>22275</v>
      </c>
      <c r="M41" s="241">
        <f t="shared" si="19"/>
        <v>22275</v>
      </c>
      <c r="N41" s="241">
        <f t="shared" si="19"/>
        <v>27540</v>
      </c>
      <c r="O41" s="241">
        <f t="shared" si="19"/>
        <v>32400</v>
      </c>
      <c r="P41" s="241">
        <f t="shared" si="19"/>
        <v>32400</v>
      </c>
      <c r="Q41" s="241">
        <f t="shared" si="19"/>
        <v>34830</v>
      </c>
      <c r="R41" s="241">
        <f t="shared" si="19"/>
        <v>32400</v>
      </c>
      <c r="S41" s="241">
        <f t="shared" si="19"/>
        <v>57915</v>
      </c>
      <c r="T41" s="349">
        <f t="shared" si="19"/>
        <v>90315</v>
      </c>
      <c r="U41" s="349">
        <f t="shared" si="19"/>
        <v>110565</v>
      </c>
      <c r="V41" s="349">
        <f t="shared" si="19"/>
        <v>110565</v>
      </c>
      <c r="W41" s="349">
        <f t="shared" si="19"/>
        <v>98415</v>
      </c>
      <c r="X41" s="349">
        <f t="shared" si="19"/>
        <v>98415</v>
      </c>
      <c r="Y41" s="349">
        <f t="shared" si="19"/>
        <v>98415</v>
      </c>
      <c r="Z41" s="349">
        <f t="shared" si="19"/>
        <v>98415</v>
      </c>
      <c r="AA41" s="349">
        <f t="shared" si="19"/>
        <v>98415</v>
      </c>
      <c r="AB41" s="349">
        <f t="shared" si="19"/>
        <v>78165</v>
      </c>
      <c r="AC41" s="349">
        <f t="shared" si="19"/>
        <v>70065</v>
      </c>
      <c r="AD41" s="241">
        <f t="shared" si="19"/>
        <v>70065</v>
      </c>
      <c r="AE41" s="241">
        <f t="shared" si="19"/>
        <v>50220</v>
      </c>
      <c r="AF41" s="241">
        <f t="shared" si="19"/>
        <v>30780</v>
      </c>
      <c r="AG41" s="241">
        <f t="shared" si="19"/>
        <v>30780</v>
      </c>
      <c r="AH41" s="241">
        <f t="shared" si="19"/>
        <v>30780</v>
      </c>
      <c r="AI41" s="241">
        <f t="shared" si="19"/>
        <v>30780</v>
      </c>
      <c r="AJ41" s="241">
        <f t="shared" si="19"/>
        <v>30780</v>
      </c>
      <c r="AK41" s="241">
        <f t="shared" si="19"/>
        <v>28350</v>
      </c>
      <c r="AL41" s="241">
        <f t="shared" si="19"/>
        <v>28350</v>
      </c>
      <c r="AM41" s="241">
        <f t="shared" si="19"/>
        <v>28350</v>
      </c>
      <c r="AN41" s="241">
        <f t="shared" si="19"/>
        <v>30780</v>
      </c>
      <c r="AO41" s="241">
        <f t="shared" si="19"/>
        <v>30780</v>
      </c>
      <c r="AP41" s="241">
        <f t="shared" si="19"/>
        <v>30780</v>
      </c>
      <c r="AQ41" s="241">
        <f t="shared" si="19"/>
        <v>30780</v>
      </c>
      <c r="AR41" s="241">
        <f t="shared" si="19"/>
        <v>30780</v>
      </c>
      <c r="AS41" s="241">
        <f t="shared" si="19"/>
        <v>30780</v>
      </c>
      <c r="AT41" s="241">
        <f t="shared" si="19"/>
        <v>30780</v>
      </c>
      <c r="AU41" s="241">
        <f t="shared" si="19"/>
        <v>30780</v>
      </c>
      <c r="AV41" s="241">
        <f t="shared" si="19"/>
        <v>30780</v>
      </c>
      <c r="AW41" s="241">
        <f t="shared" si="19"/>
        <v>35640</v>
      </c>
      <c r="AX41" s="241">
        <f t="shared" si="19"/>
        <v>35640</v>
      </c>
      <c r="AY41" s="241">
        <f t="shared" si="19"/>
        <v>35640</v>
      </c>
      <c r="AZ41" s="241">
        <f t="shared" si="19"/>
        <v>35640</v>
      </c>
      <c r="BA41" s="241">
        <f t="shared" si="19"/>
        <v>37260</v>
      </c>
      <c r="BB41" s="241">
        <f t="shared" si="19"/>
        <v>37260</v>
      </c>
      <c r="BC41" s="241">
        <f t="shared" si="19"/>
        <v>37260</v>
      </c>
      <c r="BD41" s="241">
        <f t="shared" si="19"/>
        <v>37260</v>
      </c>
      <c r="BE41" s="241">
        <f t="shared" si="19"/>
        <v>37260</v>
      </c>
      <c r="BF41" s="241">
        <f t="shared" si="19"/>
        <v>37260</v>
      </c>
      <c r="BG41" s="241">
        <f t="shared" si="19"/>
        <v>37260</v>
      </c>
      <c r="BH41" s="241">
        <f t="shared" si="19"/>
        <v>37260</v>
      </c>
      <c r="BI41" s="241">
        <f t="shared" si="19"/>
        <v>37260</v>
      </c>
      <c r="BJ41" s="241">
        <f t="shared" si="19"/>
        <v>37260</v>
      </c>
      <c r="BK41" s="241">
        <f t="shared" si="19"/>
        <v>34020</v>
      </c>
      <c r="BL41" s="241">
        <f t="shared" si="19"/>
        <v>34020</v>
      </c>
      <c r="BM41" s="241">
        <f t="shared" si="19"/>
        <v>34020</v>
      </c>
      <c r="BN41" s="241">
        <f t="shared" si="19"/>
        <v>34020</v>
      </c>
      <c r="BO41" s="241">
        <f t="shared" ref="BO41:DS41" si="20">ROUND(BO14*0.9,)</f>
        <v>34020</v>
      </c>
      <c r="BP41" s="241">
        <f t="shared" si="20"/>
        <v>34020</v>
      </c>
      <c r="BQ41" s="241">
        <f t="shared" si="20"/>
        <v>34020</v>
      </c>
      <c r="BR41" s="241">
        <f t="shared" si="20"/>
        <v>34020</v>
      </c>
      <c r="BS41" s="241">
        <f t="shared" si="20"/>
        <v>34020</v>
      </c>
      <c r="BT41" s="241">
        <f t="shared" si="20"/>
        <v>54270</v>
      </c>
      <c r="BU41" s="241">
        <f t="shared" si="20"/>
        <v>59940</v>
      </c>
      <c r="BV41" s="241">
        <f t="shared" si="20"/>
        <v>65610</v>
      </c>
      <c r="BW41" s="241">
        <f t="shared" si="20"/>
        <v>54270</v>
      </c>
      <c r="BX41" s="241">
        <f t="shared" si="20"/>
        <v>54270</v>
      </c>
      <c r="BY41" s="241">
        <f t="shared" si="20"/>
        <v>45360</v>
      </c>
      <c r="BZ41" s="241">
        <f t="shared" si="20"/>
        <v>45360</v>
      </c>
      <c r="CA41" s="241">
        <f t="shared" si="20"/>
        <v>45360</v>
      </c>
      <c r="CB41" s="241">
        <f t="shared" si="20"/>
        <v>38880</v>
      </c>
      <c r="CC41" s="241">
        <f t="shared" si="20"/>
        <v>38070</v>
      </c>
      <c r="CD41" s="241">
        <f t="shared" si="20"/>
        <v>27135</v>
      </c>
      <c r="CE41" s="241">
        <f t="shared" si="20"/>
        <v>27135</v>
      </c>
      <c r="CF41" s="241">
        <f t="shared" si="20"/>
        <v>27135</v>
      </c>
      <c r="CG41" s="241">
        <f t="shared" si="20"/>
        <v>27135</v>
      </c>
      <c r="CH41" s="241">
        <f t="shared" si="20"/>
        <v>28350</v>
      </c>
      <c r="CI41" s="241">
        <f t="shared" si="20"/>
        <v>28350</v>
      </c>
      <c r="CJ41" s="241">
        <f t="shared" si="20"/>
        <v>28350</v>
      </c>
      <c r="CK41" s="241">
        <f t="shared" si="20"/>
        <v>27135</v>
      </c>
      <c r="CL41" s="241">
        <f t="shared" si="20"/>
        <v>27135</v>
      </c>
      <c r="CM41" s="241">
        <f t="shared" si="20"/>
        <v>27135</v>
      </c>
      <c r="CN41" s="241">
        <f t="shared" si="20"/>
        <v>27135</v>
      </c>
      <c r="CO41" s="241">
        <f t="shared" si="20"/>
        <v>27135</v>
      </c>
      <c r="CP41" s="241">
        <f t="shared" si="20"/>
        <v>27135</v>
      </c>
      <c r="CQ41" s="241">
        <f t="shared" si="20"/>
        <v>25920</v>
      </c>
      <c r="CR41" s="241">
        <f t="shared" si="20"/>
        <v>25920</v>
      </c>
      <c r="CS41" s="241">
        <f t="shared" si="20"/>
        <v>25920</v>
      </c>
      <c r="CT41" s="241">
        <f t="shared" si="20"/>
        <v>25920</v>
      </c>
      <c r="CU41" s="241">
        <f t="shared" si="20"/>
        <v>25920</v>
      </c>
      <c r="CV41" s="241">
        <f t="shared" si="20"/>
        <v>25920</v>
      </c>
      <c r="CW41" s="241">
        <f t="shared" si="20"/>
        <v>25920</v>
      </c>
      <c r="CX41" s="241">
        <f t="shared" si="20"/>
        <v>22680</v>
      </c>
      <c r="CY41" s="241">
        <f t="shared" si="20"/>
        <v>22680</v>
      </c>
      <c r="CZ41" s="241">
        <f t="shared" si="20"/>
        <v>22680</v>
      </c>
      <c r="DA41" s="241">
        <f t="shared" si="20"/>
        <v>22680</v>
      </c>
      <c r="DB41" s="241">
        <f t="shared" si="20"/>
        <v>22680</v>
      </c>
      <c r="DC41" s="241">
        <f t="shared" si="20"/>
        <v>23490</v>
      </c>
      <c r="DD41" s="241">
        <f t="shared" si="20"/>
        <v>23490</v>
      </c>
      <c r="DE41" s="241">
        <f t="shared" si="20"/>
        <v>21870</v>
      </c>
      <c r="DF41" s="241">
        <f t="shared" si="20"/>
        <v>21870</v>
      </c>
      <c r="DG41" s="241">
        <f t="shared" si="20"/>
        <v>21870</v>
      </c>
      <c r="DH41" s="241">
        <f t="shared" si="20"/>
        <v>20250</v>
      </c>
      <c r="DI41" s="241">
        <f t="shared" si="20"/>
        <v>20250</v>
      </c>
      <c r="DJ41" s="241">
        <f t="shared" si="20"/>
        <v>20250</v>
      </c>
      <c r="DK41" s="241">
        <f t="shared" si="20"/>
        <v>20250</v>
      </c>
      <c r="DL41" s="241">
        <f t="shared" si="20"/>
        <v>17820</v>
      </c>
      <c r="DM41" s="241">
        <f t="shared" si="20"/>
        <v>17820</v>
      </c>
      <c r="DN41" s="241">
        <f t="shared" si="20"/>
        <v>17820</v>
      </c>
      <c r="DO41" s="241">
        <f t="shared" si="20"/>
        <v>17820</v>
      </c>
      <c r="DP41" s="241">
        <f t="shared" si="20"/>
        <v>17820</v>
      </c>
      <c r="DQ41" s="241">
        <f t="shared" si="20"/>
        <v>17820</v>
      </c>
      <c r="DR41" s="241">
        <f t="shared" si="20"/>
        <v>17820</v>
      </c>
      <c r="DS41" s="241">
        <f t="shared" si="20"/>
        <v>16605</v>
      </c>
    </row>
    <row r="42" spans="1:123" s="72" customFormat="1" x14ac:dyDescent="0.2">
      <c r="A42" s="240">
        <v>2</v>
      </c>
      <c r="B42" s="241">
        <f t="shared" ref="B42" si="21">ROUND(B15*0.9,)</f>
        <v>21546</v>
      </c>
      <c r="C42" s="241">
        <f t="shared" ref="C42:BN42" si="22">ROUND(C15*0.9,)</f>
        <v>21546</v>
      </c>
      <c r="D42" s="241">
        <f t="shared" si="22"/>
        <v>20331</v>
      </c>
      <c r="E42" s="241">
        <f t="shared" si="22"/>
        <v>20331</v>
      </c>
      <c r="F42" s="241">
        <f t="shared" si="22"/>
        <v>21546</v>
      </c>
      <c r="G42" s="241">
        <f t="shared" si="22"/>
        <v>21546</v>
      </c>
      <c r="H42" s="241">
        <f t="shared" si="22"/>
        <v>21546</v>
      </c>
      <c r="I42" s="241">
        <f t="shared" si="22"/>
        <v>24786</v>
      </c>
      <c r="J42" s="241">
        <f t="shared" si="22"/>
        <v>24786</v>
      </c>
      <c r="K42" s="241">
        <f t="shared" si="22"/>
        <v>22761</v>
      </c>
      <c r="L42" s="241">
        <f t="shared" si="22"/>
        <v>24381</v>
      </c>
      <c r="M42" s="241">
        <f t="shared" si="22"/>
        <v>24381</v>
      </c>
      <c r="N42" s="241">
        <f t="shared" si="22"/>
        <v>29646</v>
      </c>
      <c r="O42" s="241">
        <f t="shared" si="22"/>
        <v>34506</v>
      </c>
      <c r="P42" s="241">
        <f t="shared" si="22"/>
        <v>34506</v>
      </c>
      <c r="Q42" s="241">
        <f t="shared" si="22"/>
        <v>36936</v>
      </c>
      <c r="R42" s="241">
        <f t="shared" si="22"/>
        <v>34506</v>
      </c>
      <c r="S42" s="241">
        <f t="shared" si="22"/>
        <v>60750</v>
      </c>
      <c r="T42" s="349">
        <f t="shared" si="22"/>
        <v>93150</v>
      </c>
      <c r="U42" s="349">
        <f t="shared" si="22"/>
        <v>113400</v>
      </c>
      <c r="V42" s="349">
        <f t="shared" si="22"/>
        <v>113400</v>
      </c>
      <c r="W42" s="349">
        <f t="shared" si="22"/>
        <v>101250</v>
      </c>
      <c r="X42" s="349">
        <f t="shared" si="22"/>
        <v>101250</v>
      </c>
      <c r="Y42" s="349">
        <f t="shared" si="22"/>
        <v>101250</v>
      </c>
      <c r="Z42" s="349">
        <f t="shared" si="22"/>
        <v>101250</v>
      </c>
      <c r="AA42" s="349">
        <f t="shared" si="22"/>
        <v>101250</v>
      </c>
      <c r="AB42" s="349">
        <f t="shared" si="22"/>
        <v>81000</v>
      </c>
      <c r="AC42" s="349">
        <f t="shared" si="22"/>
        <v>72900</v>
      </c>
      <c r="AD42" s="241">
        <f t="shared" si="22"/>
        <v>72900</v>
      </c>
      <c r="AE42" s="241">
        <f t="shared" si="22"/>
        <v>52812</v>
      </c>
      <c r="AF42" s="241">
        <f t="shared" si="22"/>
        <v>33372</v>
      </c>
      <c r="AG42" s="241">
        <f t="shared" si="22"/>
        <v>33372</v>
      </c>
      <c r="AH42" s="241">
        <f t="shared" si="22"/>
        <v>33372</v>
      </c>
      <c r="AI42" s="241">
        <f t="shared" si="22"/>
        <v>33372</v>
      </c>
      <c r="AJ42" s="241">
        <f t="shared" si="22"/>
        <v>33372</v>
      </c>
      <c r="AK42" s="241">
        <f t="shared" si="22"/>
        <v>30942</v>
      </c>
      <c r="AL42" s="241">
        <f t="shared" si="22"/>
        <v>30942</v>
      </c>
      <c r="AM42" s="241">
        <f t="shared" si="22"/>
        <v>30942</v>
      </c>
      <c r="AN42" s="241">
        <f t="shared" si="22"/>
        <v>33372</v>
      </c>
      <c r="AO42" s="241">
        <f t="shared" si="22"/>
        <v>33372</v>
      </c>
      <c r="AP42" s="241">
        <f t="shared" si="22"/>
        <v>33372</v>
      </c>
      <c r="AQ42" s="241">
        <f t="shared" si="22"/>
        <v>33372</v>
      </c>
      <c r="AR42" s="241">
        <f t="shared" si="22"/>
        <v>33372</v>
      </c>
      <c r="AS42" s="241">
        <f t="shared" si="22"/>
        <v>33372</v>
      </c>
      <c r="AT42" s="241">
        <f t="shared" si="22"/>
        <v>33372</v>
      </c>
      <c r="AU42" s="241">
        <f t="shared" si="22"/>
        <v>33372</v>
      </c>
      <c r="AV42" s="241">
        <f t="shared" si="22"/>
        <v>33372</v>
      </c>
      <c r="AW42" s="241">
        <f t="shared" si="22"/>
        <v>38232</v>
      </c>
      <c r="AX42" s="241">
        <f t="shared" si="22"/>
        <v>38232</v>
      </c>
      <c r="AY42" s="241">
        <f t="shared" si="22"/>
        <v>38232</v>
      </c>
      <c r="AZ42" s="241">
        <f t="shared" si="22"/>
        <v>38232</v>
      </c>
      <c r="BA42" s="241">
        <f t="shared" si="22"/>
        <v>39852</v>
      </c>
      <c r="BB42" s="241">
        <f t="shared" si="22"/>
        <v>39852</v>
      </c>
      <c r="BC42" s="241">
        <f t="shared" si="22"/>
        <v>39852</v>
      </c>
      <c r="BD42" s="241">
        <f t="shared" si="22"/>
        <v>39852</v>
      </c>
      <c r="BE42" s="241">
        <f t="shared" si="22"/>
        <v>39852</v>
      </c>
      <c r="BF42" s="241">
        <f t="shared" si="22"/>
        <v>39852</v>
      </c>
      <c r="BG42" s="241">
        <f t="shared" si="22"/>
        <v>39852</v>
      </c>
      <c r="BH42" s="241">
        <f t="shared" si="22"/>
        <v>39852</v>
      </c>
      <c r="BI42" s="241">
        <f t="shared" si="22"/>
        <v>39852</v>
      </c>
      <c r="BJ42" s="241">
        <f t="shared" si="22"/>
        <v>39852</v>
      </c>
      <c r="BK42" s="241">
        <f t="shared" si="22"/>
        <v>36612</v>
      </c>
      <c r="BL42" s="241">
        <f t="shared" si="22"/>
        <v>36612</v>
      </c>
      <c r="BM42" s="241">
        <f t="shared" si="22"/>
        <v>36612</v>
      </c>
      <c r="BN42" s="241">
        <f t="shared" si="22"/>
        <v>36612</v>
      </c>
      <c r="BO42" s="241">
        <f t="shared" ref="BO42:DS42" si="23">ROUND(BO15*0.9,)</f>
        <v>36612</v>
      </c>
      <c r="BP42" s="241">
        <f t="shared" si="23"/>
        <v>36612</v>
      </c>
      <c r="BQ42" s="241">
        <f t="shared" si="23"/>
        <v>36612</v>
      </c>
      <c r="BR42" s="241">
        <f t="shared" si="23"/>
        <v>36612</v>
      </c>
      <c r="BS42" s="241">
        <f t="shared" si="23"/>
        <v>36612</v>
      </c>
      <c r="BT42" s="241">
        <f t="shared" si="23"/>
        <v>56862</v>
      </c>
      <c r="BU42" s="241">
        <f t="shared" si="23"/>
        <v>62532</v>
      </c>
      <c r="BV42" s="241">
        <f t="shared" si="23"/>
        <v>68202</v>
      </c>
      <c r="BW42" s="241">
        <f t="shared" si="23"/>
        <v>56862</v>
      </c>
      <c r="BX42" s="241">
        <f t="shared" si="23"/>
        <v>56862</v>
      </c>
      <c r="BY42" s="241">
        <f t="shared" si="23"/>
        <v>47952</v>
      </c>
      <c r="BZ42" s="241">
        <f t="shared" si="23"/>
        <v>47952</v>
      </c>
      <c r="CA42" s="241">
        <f t="shared" si="23"/>
        <v>47952</v>
      </c>
      <c r="CB42" s="241">
        <f t="shared" si="23"/>
        <v>41472</v>
      </c>
      <c r="CC42" s="241">
        <f t="shared" si="23"/>
        <v>40662</v>
      </c>
      <c r="CD42" s="241">
        <f t="shared" si="23"/>
        <v>29727</v>
      </c>
      <c r="CE42" s="241">
        <f t="shared" si="23"/>
        <v>29727</v>
      </c>
      <c r="CF42" s="241">
        <f t="shared" si="23"/>
        <v>29727</v>
      </c>
      <c r="CG42" s="241">
        <f t="shared" si="23"/>
        <v>29727</v>
      </c>
      <c r="CH42" s="241">
        <f t="shared" si="23"/>
        <v>30942</v>
      </c>
      <c r="CI42" s="241">
        <f t="shared" si="23"/>
        <v>30942</v>
      </c>
      <c r="CJ42" s="241">
        <f t="shared" si="23"/>
        <v>30942</v>
      </c>
      <c r="CK42" s="241">
        <f t="shared" si="23"/>
        <v>29727</v>
      </c>
      <c r="CL42" s="241">
        <f t="shared" si="23"/>
        <v>29727</v>
      </c>
      <c r="CM42" s="241">
        <f t="shared" si="23"/>
        <v>29727</v>
      </c>
      <c r="CN42" s="241">
        <f t="shared" si="23"/>
        <v>29727</v>
      </c>
      <c r="CO42" s="241">
        <f t="shared" si="23"/>
        <v>29727</v>
      </c>
      <c r="CP42" s="241">
        <f t="shared" si="23"/>
        <v>29727</v>
      </c>
      <c r="CQ42" s="241">
        <f t="shared" si="23"/>
        <v>28512</v>
      </c>
      <c r="CR42" s="241">
        <f t="shared" si="23"/>
        <v>28512</v>
      </c>
      <c r="CS42" s="241">
        <f t="shared" si="23"/>
        <v>28512</v>
      </c>
      <c r="CT42" s="241">
        <f t="shared" si="23"/>
        <v>28512</v>
      </c>
      <c r="CU42" s="241">
        <f t="shared" si="23"/>
        <v>28512</v>
      </c>
      <c r="CV42" s="241">
        <f t="shared" si="23"/>
        <v>28512</v>
      </c>
      <c r="CW42" s="241">
        <f t="shared" si="23"/>
        <v>28512</v>
      </c>
      <c r="CX42" s="241">
        <f t="shared" si="23"/>
        <v>25272</v>
      </c>
      <c r="CY42" s="241">
        <f t="shared" si="23"/>
        <v>25272</v>
      </c>
      <c r="CZ42" s="241">
        <f t="shared" si="23"/>
        <v>25272</v>
      </c>
      <c r="DA42" s="241">
        <f t="shared" si="23"/>
        <v>25272</v>
      </c>
      <c r="DB42" s="241">
        <f t="shared" si="23"/>
        <v>25272</v>
      </c>
      <c r="DC42" s="241">
        <f t="shared" si="23"/>
        <v>26082</v>
      </c>
      <c r="DD42" s="241">
        <f t="shared" si="23"/>
        <v>26082</v>
      </c>
      <c r="DE42" s="241">
        <f t="shared" si="23"/>
        <v>24462</v>
      </c>
      <c r="DF42" s="241">
        <f t="shared" si="23"/>
        <v>24462</v>
      </c>
      <c r="DG42" s="241">
        <f t="shared" si="23"/>
        <v>24462</v>
      </c>
      <c r="DH42" s="241">
        <f t="shared" si="23"/>
        <v>22680</v>
      </c>
      <c r="DI42" s="241">
        <f t="shared" si="23"/>
        <v>22680</v>
      </c>
      <c r="DJ42" s="241">
        <f t="shared" si="23"/>
        <v>22680</v>
      </c>
      <c r="DK42" s="241">
        <f t="shared" si="23"/>
        <v>22680</v>
      </c>
      <c r="DL42" s="241">
        <f t="shared" si="23"/>
        <v>20250</v>
      </c>
      <c r="DM42" s="241">
        <f t="shared" si="23"/>
        <v>20250</v>
      </c>
      <c r="DN42" s="241">
        <f t="shared" si="23"/>
        <v>20250</v>
      </c>
      <c r="DO42" s="241">
        <f t="shared" si="23"/>
        <v>20250</v>
      </c>
      <c r="DP42" s="241">
        <f t="shared" si="23"/>
        <v>20250</v>
      </c>
      <c r="DQ42" s="241">
        <f t="shared" si="23"/>
        <v>20250</v>
      </c>
      <c r="DR42" s="241">
        <f t="shared" si="23"/>
        <v>20250</v>
      </c>
      <c r="DS42" s="241">
        <f t="shared" si="23"/>
        <v>19035</v>
      </c>
    </row>
    <row r="43" spans="1:123"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349"/>
      <c r="U43" s="349"/>
      <c r="V43" s="349"/>
      <c r="W43" s="349"/>
      <c r="X43" s="349"/>
      <c r="Y43" s="349"/>
      <c r="Z43" s="349"/>
      <c r="AA43" s="349"/>
      <c r="AB43" s="349"/>
      <c r="AC43" s="349"/>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row>
    <row r="44" spans="1:123" s="72" customFormat="1" x14ac:dyDescent="0.2">
      <c r="A44" s="240">
        <v>1</v>
      </c>
      <c r="B44" s="241">
        <f t="shared" ref="B44" si="24">ROUND(B17*0.9,)</f>
        <v>21060</v>
      </c>
      <c r="C44" s="241">
        <f t="shared" ref="C44:BN44" si="25">ROUND(C17*0.9,)</f>
        <v>21060</v>
      </c>
      <c r="D44" s="241">
        <f t="shared" si="25"/>
        <v>19845</v>
      </c>
      <c r="E44" s="241">
        <f t="shared" si="25"/>
        <v>19845</v>
      </c>
      <c r="F44" s="241">
        <f t="shared" si="25"/>
        <v>21060</v>
      </c>
      <c r="G44" s="241">
        <f t="shared" si="25"/>
        <v>21060</v>
      </c>
      <c r="H44" s="241">
        <f t="shared" si="25"/>
        <v>21060</v>
      </c>
      <c r="I44" s="241">
        <f t="shared" si="25"/>
        <v>24300</v>
      </c>
      <c r="J44" s="241">
        <f t="shared" si="25"/>
        <v>24300</v>
      </c>
      <c r="K44" s="241">
        <f t="shared" si="25"/>
        <v>22275</v>
      </c>
      <c r="L44" s="241">
        <f t="shared" si="25"/>
        <v>23895</v>
      </c>
      <c r="M44" s="241">
        <f t="shared" si="25"/>
        <v>23895</v>
      </c>
      <c r="N44" s="241">
        <f t="shared" si="25"/>
        <v>29160</v>
      </c>
      <c r="O44" s="241">
        <f t="shared" si="25"/>
        <v>34020</v>
      </c>
      <c r="P44" s="241">
        <f t="shared" si="25"/>
        <v>34020</v>
      </c>
      <c r="Q44" s="241">
        <f t="shared" si="25"/>
        <v>36450</v>
      </c>
      <c r="R44" s="241">
        <f t="shared" si="25"/>
        <v>34020</v>
      </c>
      <c r="S44" s="241">
        <f t="shared" si="25"/>
        <v>58725</v>
      </c>
      <c r="T44" s="349">
        <f t="shared" si="25"/>
        <v>91125</v>
      </c>
      <c r="U44" s="349">
        <f t="shared" si="25"/>
        <v>111375</v>
      </c>
      <c r="V44" s="349">
        <f t="shared" si="25"/>
        <v>111375</v>
      </c>
      <c r="W44" s="349">
        <f t="shared" si="25"/>
        <v>99225</v>
      </c>
      <c r="X44" s="349">
        <f t="shared" si="25"/>
        <v>99225</v>
      </c>
      <c r="Y44" s="349">
        <f t="shared" si="25"/>
        <v>99225</v>
      </c>
      <c r="Z44" s="349">
        <f t="shared" si="25"/>
        <v>99225</v>
      </c>
      <c r="AA44" s="349">
        <f t="shared" si="25"/>
        <v>99225</v>
      </c>
      <c r="AB44" s="349">
        <f t="shared" si="25"/>
        <v>78975</v>
      </c>
      <c r="AC44" s="349">
        <f t="shared" si="25"/>
        <v>70875</v>
      </c>
      <c r="AD44" s="241">
        <f t="shared" si="25"/>
        <v>70875</v>
      </c>
      <c r="AE44" s="241">
        <f t="shared" si="25"/>
        <v>52245</v>
      </c>
      <c r="AF44" s="241">
        <f t="shared" si="25"/>
        <v>32805</v>
      </c>
      <c r="AG44" s="241">
        <f t="shared" si="25"/>
        <v>32805</v>
      </c>
      <c r="AH44" s="241">
        <f t="shared" si="25"/>
        <v>32805</v>
      </c>
      <c r="AI44" s="241">
        <f t="shared" si="25"/>
        <v>32805</v>
      </c>
      <c r="AJ44" s="241">
        <f t="shared" si="25"/>
        <v>32805</v>
      </c>
      <c r="AK44" s="241">
        <f t="shared" si="25"/>
        <v>30375</v>
      </c>
      <c r="AL44" s="241">
        <f t="shared" si="25"/>
        <v>30375</v>
      </c>
      <c r="AM44" s="241">
        <f t="shared" si="25"/>
        <v>30375</v>
      </c>
      <c r="AN44" s="241">
        <f t="shared" si="25"/>
        <v>32805</v>
      </c>
      <c r="AO44" s="241">
        <f t="shared" si="25"/>
        <v>32805</v>
      </c>
      <c r="AP44" s="241">
        <f t="shared" si="25"/>
        <v>32805</v>
      </c>
      <c r="AQ44" s="241">
        <f t="shared" si="25"/>
        <v>32805</v>
      </c>
      <c r="AR44" s="241">
        <f t="shared" si="25"/>
        <v>32805</v>
      </c>
      <c r="AS44" s="241">
        <f t="shared" si="25"/>
        <v>32805</v>
      </c>
      <c r="AT44" s="241">
        <f t="shared" si="25"/>
        <v>32805</v>
      </c>
      <c r="AU44" s="241">
        <f t="shared" si="25"/>
        <v>32805</v>
      </c>
      <c r="AV44" s="241">
        <f t="shared" si="25"/>
        <v>32805</v>
      </c>
      <c r="AW44" s="241">
        <f t="shared" si="25"/>
        <v>37665</v>
      </c>
      <c r="AX44" s="241">
        <f t="shared" si="25"/>
        <v>37665</v>
      </c>
      <c r="AY44" s="241">
        <f t="shared" si="25"/>
        <v>37665</v>
      </c>
      <c r="AZ44" s="241">
        <f t="shared" si="25"/>
        <v>37665</v>
      </c>
      <c r="BA44" s="241">
        <f t="shared" si="25"/>
        <v>39285</v>
      </c>
      <c r="BB44" s="241">
        <f t="shared" si="25"/>
        <v>39285</v>
      </c>
      <c r="BC44" s="241">
        <f t="shared" si="25"/>
        <v>39285</v>
      </c>
      <c r="BD44" s="241">
        <f t="shared" si="25"/>
        <v>39285</v>
      </c>
      <c r="BE44" s="241">
        <f t="shared" si="25"/>
        <v>39285</v>
      </c>
      <c r="BF44" s="241">
        <f t="shared" si="25"/>
        <v>39285</v>
      </c>
      <c r="BG44" s="241">
        <f t="shared" si="25"/>
        <v>39285</v>
      </c>
      <c r="BH44" s="241">
        <f t="shared" si="25"/>
        <v>39285</v>
      </c>
      <c r="BI44" s="241">
        <f t="shared" si="25"/>
        <v>39285</v>
      </c>
      <c r="BJ44" s="241">
        <f t="shared" si="25"/>
        <v>39285</v>
      </c>
      <c r="BK44" s="241">
        <f t="shared" si="25"/>
        <v>36045</v>
      </c>
      <c r="BL44" s="241">
        <f t="shared" si="25"/>
        <v>36045</v>
      </c>
      <c r="BM44" s="241">
        <f t="shared" si="25"/>
        <v>36045</v>
      </c>
      <c r="BN44" s="241">
        <f t="shared" si="25"/>
        <v>36045</v>
      </c>
      <c r="BO44" s="241">
        <f t="shared" ref="BO44:DS44" si="26">ROUND(BO17*0.9,)</f>
        <v>36045</v>
      </c>
      <c r="BP44" s="241">
        <f t="shared" si="26"/>
        <v>36045</v>
      </c>
      <c r="BQ44" s="241">
        <f t="shared" si="26"/>
        <v>36045</v>
      </c>
      <c r="BR44" s="241">
        <f t="shared" si="26"/>
        <v>36045</v>
      </c>
      <c r="BS44" s="241">
        <f t="shared" si="26"/>
        <v>36045</v>
      </c>
      <c r="BT44" s="241">
        <f t="shared" si="26"/>
        <v>56295</v>
      </c>
      <c r="BU44" s="241">
        <f t="shared" si="26"/>
        <v>61965</v>
      </c>
      <c r="BV44" s="241">
        <f t="shared" si="26"/>
        <v>67635</v>
      </c>
      <c r="BW44" s="241">
        <f t="shared" si="26"/>
        <v>56295</v>
      </c>
      <c r="BX44" s="241">
        <f t="shared" si="26"/>
        <v>56295</v>
      </c>
      <c r="BY44" s="241">
        <f t="shared" si="26"/>
        <v>47385</v>
      </c>
      <c r="BZ44" s="241">
        <f t="shared" si="26"/>
        <v>47385</v>
      </c>
      <c r="CA44" s="241">
        <f t="shared" si="26"/>
        <v>47385</v>
      </c>
      <c r="CB44" s="241">
        <f t="shared" si="26"/>
        <v>40905</v>
      </c>
      <c r="CC44" s="241">
        <f t="shared" si="26"/>
        <v>40095</v>
      </c>
      <c r="CD44" s="241">
        <f t="shared" si="26"/>
        <v>29160</v>
      </c>
      <c r="CE44" s="241">
        <f t="shared" si="26"/>
        <v>29160</v>
      </c>
      <c r="CF44" s="241">
        <f t="shared" si="26"/>
        <v>29160</v>
      </c>
      <c r="CG44" s="241">
        <f t="shared" si="26"/>
        <v>29160</v>
      </c>
      <c r="CH44" s="241">
        <f t="shared" si="26"/>
        <v>30375</v>
      </c>
      <c r="CI44" s="241">
        <f t="shared" si="26"/>
        <v>30375</v>
      </c>
      <c r="CJ44" s="241">
        <f t="shared" si="26"/>
        <v>30375</v>
      </c>
      <c r="CK44" s="241">
        <f t="shared" si="26"/>
        <v>29160</v>
      </c>
      <c r="CL44" s="241">
        <f t="shared" si="26"/>
        <v>29160</v>
      </c>
      <c r="CM44" s="241">
        <f t="shared" si="26"/>
        <v>29160</v>
      </c>
      <c r="CN44" s="241">
        <f t="shared" si="26"/>
        <v>29160</v>
      </c>
      <c r="CO44" s="241">
        <f t="shared" si="26"/>
        <v>29160</v>
      </c>
      <c r="CP44" s="241">
        <f t="shared" si="26"/>
        <v>29160</v>
      </c>
      <c r="CQ44" s="241">
        <f t="shared" si="26"/>
        <v>27945</v>
      </c>
      <c r="CR44" s="241">
        <f t="shared" si="26"/>
        <v>27945</v>
      </c>
      <c r="CS44" s="241">
        <f t="shared" si="26"/>
        <v>27945</v>
      </c>
      <c r="CT44" s="241">
        <f t="shared" si="26"/>
        <v>27945</v>
      </c>
      <c r="CU44" s="241">
        <f t="shared" si="26"/>
        <v>27945</v>
      </c>
      <c r="CV44" s="241">
        <f t="shared" si="26"/>
        <v>27945</v>
      </c>
      <c r="CW44" s="241">
        <f t="shared" si="26"/>
        <v>27945</v>
      </c>
      <c r="CX44" s="241">
        <f t="shared" si="26"/>
        <v>24705</v>
      </c>
      <c r="CY44" s="241">
        <f t="shared" si="26"/>
        <v>24705</v>
      </c>
      <c r="CZ44" s="241">
        <f t="shared" si="26"/>
        <v>24705</v>
      </c>
      <c r="DA44" s="241">
        <f t="shared" si="26"/>
        <v>24705</v>
      </c>
      <c r="DB44" s="241">
        <f t="shared" si="26"/>
        <v>24705</v>
      </c>
      <c r="DC44" s="241">
        <f t="shared" si="26"/>
        <v>25515</v>
      </c>
      <c r="DD44" s="241">
        <f t="shared" si="26"/>
        <v>25515</v>
      </c>
      <c r="DE44" s="241">
        <f t="shared" si="26"/>
        <v>23895</v>
      </c>
      <c r="DF44" s="241">
        <f t="shared" si="26"/>
        <v>23895</v>
      </c>
      <c r="DG44" s="241">
        <f t="shared" si="26"/>
        <v>23895</v>
      </c>
      <c r="DH44" s="241">
        <f t="shared" si="26"/>
        <v>21870</v>
      </c>
      <c r="DI44" s="241">
        <f t="shared" si="26"/>
        <v>21870</v>
      </c>
      <c r="DJ44" s="241">
        <f t="shared" si="26"/>
        <v>21870</v>
      </c>
      <c r="DK44" s="241">
        <f t="shared" si="26"/>
        <v>21870</v>
      </c>
      <c r="DL44" s="241">
        <f t="shared" si="26"/>
        <v>19440</v>
      </c>
      <c r="DM44" s="241">
        <f t="shared" si="26"/>
        <v>19440</v>
      </c>
      <c r="DN44" s="241">
        <f t="shared" si="26"/>
        <v>19440</v>
      </c>
      <c r="DO44" s="241">
        <f t="shared" si="26"/>
        <v>19440</v>
      </c>
      <c r="DP44" s="241">
        <f t="shared" si="26"/>
        <v>19440</v>
      </c>
      <c r="DQ44" s="241">
        <f t="shared" si="26"/>
        <v>19440</v>
      </c>
      <c r="DR44" s="241">
        <f t="shared" si="26"/>
        <v>19440</v>
      </c>
      <c r="DS44" s="241">
        <f t="shared" si="26"/>
        <v>18225</v>
      </c>
    </row>
    <row r="45" spans="1:123" s="72" customFormat="1" x14ac:dyDescent="0.2">
      <c r="A45" s="240">
        <v>2</v>
      </c>
      <c r="B45" s="241">
        <f t="shared" ref="B45" si="27">ROUND(B18*0.9,)</f>
        <v>23166</v>
      </c>
      <c r="C45" s="241">
        <f t="shared" ref="C45:BN45" si="28">ROUND(C18*0.9,)</f>
        <v>23166</v>
      </c>
      <c r="D45" s="241">
        <f t="shared" si="28"/>
        <v>21951</v>
      </c>
      <c r="E45" s="241">
        <f t="shared" si="28"/>
        <v>21951</v>
      </c>
      <c r="F45" s="241">
        <f t="shared" si="28"/>
        <v>23166</v>
      </c>
      <c r="G45" s="241">
        <f t="shared" si="28"/>
        <v>23166</v>
      </c>
      <c r="H45" s="241">
        <f t="shared" si="28"/>
        <v>23166</v>
      </c>
      <c r="I45" s="241">
        <f t="shared" si="28"/>
        <v>26406</v>
      </c>
      <c r="J45" s="241">
        <f t="shared" si="28"/>
        <v>26406</v>
      </c>
      <c r="K45" s="241">
        <f t="shared" si="28"/>
        <v>24381</v>
      </c>
      <c r="L45" s="241">
        <f t="shared" si="28"/>
        <v>26001</v>
      </c>
      <c r="M45" s="241">
        <f t="shared" si="28"/>
        <v>26001</v>
      </c>
      <c r="N45" s="241">
        <f t="shared" si="28"/>
        <v>31266</v>
      </c>
      <c r="O45" s="241">
        <f t="shared" si="28"/>
        <v>36126</v>
      </c>
      <c r="P45" s="241">
        <f t="shared" si="28"/>
        <v>36126</v>
      </c>
      <c r="Q45" s="241">
        <f t="shared" si="28"/>
        <v>38556</v>
      </c>
      <c r="R45" s="241">
        <f t="shared" si="28"/>
        <v>36126</v>
      </c>
      <c r="S45" s="241">
        <f t="shared" si="28"/>
        <v>61560</v>
      </c>
      <c r="T45" s="349">
        <f t="shared" si="28"/>
        <v>93960</v>
      </c>
      <c r="U45" s="349">
        <f t="shared" si="28"/>
        <v>114210</v>
      </c>
      <c r="V45" s="349">
        <f t="shared" si="28"/>
        <v>114210</v>
      </c>
      <c r="W45" s="349">
        <f t="shared" si="28"/>
        <v>102060</v>
      </c>
      <c r="X45" s="349">
        <f t="shared" si="28"/>
        <v>102060</v>
      </c>
      <c r="Y45" s="349">
        <f t="shared" si="28"/>
        <v>102060</v>
      </c>
      <c r="Z45" s="349">
        <f t="shared" si="28"/>
        <v>102060</v>
      </c>
      <c r="AA45" s="349">
        <f t="shared" si="28"/>
        <v>102060</v>
      </c>
      <c r="AB45" s="349">
        <f t="shared" si="28"/>
        <v>81810</v>
      </c>
      <c r="AC45" s="349">
        <f t="shared" si="28"/>
        <v>73710</v>
      </c>
      <c r="AD45" s="241">
        <f t="shared" si="28"/>
        <v>73710</v>
      </c>
      <c r="AE45" s="241">
        <f t="shared" si="28"/>
        <v>54837</v>
      </c>
      <c r="AF45" s="241">
        <f t="shared" si="28"/>
        <v>35397</v>
      </c>
      <c r="AG45" s="241">
        <f t="shared" si="28"/>
        <v>35397</v>
      </c>
      <c r="AH45" s="241">
        <f t="shared" si="28"/>
        <v>35397</v>
      </c>
      <c r="AI45" s="241">
        <f t="shared" si="28"/>
        <v>35397</v>
      </c>
      <c r="AJ45" s="241">
        <f t="shared" si="28"/>
        <v>35397</v>
      </c>
      <c r="AK45" s="241">
        <f t="shared" si="28"/>
        <v>32967</v>
      </c>
      <c r="AL45" s="241">
        <f t="shared" si="28"/>
        <v>32967</v>
      </c>
      <c r="AM45" s="241">
        <f t="shared" si="28"/>
        <v>32967</v>
      </c>
      <c r="AN45" s="241">
        <f t="shared" si="28"/>
        <v>35397</v>
      </c>
      <c r="AO45" s="241">
        <f t="shared" si="28"/>
        <v>35397</v>
      </c>
      <c r="AP45" s="241">
        <f t="shared" si="28"/>
        <v>35397</v>
      </c>
      <c r="AQ45" s="241">
        <f t="shared" si="28"/>
        <v>35397</v>
      </c>
      <c r="AR45" s="241">
        <f t="shared" si="28"/>
        <v>35397</v>
      </c>
      <c r="AS45" s="241">
        <f t="shared" si="28"/>
        <v>35397</v>
      </c>
      <c r="AT45" s="241">
        <f t="shared" si="28"/>
        <v>35397</v>
      </c>
      <c r="AU45" s="241">
        <f t="shared" si="28"/>
        <v>35397</v>
      </c>
      <c r="AV45" s="241">
        <f t="shared" si="28"/>
        <v>35397</v>
      </c>
      <c r="AW45" s="241">
        <f t="shared" si="28"/>
        <v>40257</v>
      </c>
      <c r="AX45" s="241">
        <f t="shared" si="28"/>
        <v>40257</v>
      </c>
      <c r="AY45" s="241">
        <f t="shared" si="28"/>
        <v>40257</v>
      </c>
      <c r="AZ45" s="241">
        <f t="shared" si="28"/>
        <v>40257</v>
      </c>
      <c r="BA45" s="241">
        <f t="shared" si="28"/>
        <v>41877</v>
      </c>
      <c r="BB45" s="241">
        <f t="shared" si="28"/>
        <v>41877</v>
      </c>
      <c r="BC45" s="241">
        <f t="shared" si="28"/>
        <v>41877</v>
      </c>
      <c r="BD45" s="241">
        <f t="shared" si="28"/>
        <v>41877</v>
      </c>
      <c r="BE45" s="241">
        <f t="shared" si="28"/>
        <v>41877</v>
      </c>
      <c r="BF45" s="241">
        <f t="shared" si="28"/>
        <v>41877</v>
      </c>
      <c r="BG45" s="241">
        <f t="shared" si="28"/>
        <v>41877</v>
      </c>
      <c r="BH45" s="241">
        <f t="shared" si="28"/>
        <v>41877</v>
      </c>
      <c r="BI45" s="241">
        <f t="shared" si="28"/>
        <v>41877</v>
      </c>
      <c r="BJ45" s="241">
        <f t="shared" si="28"/>
        <v>41877</v>
      </c>
      <c r="BK45" s="241">
        <f t="shared" si="28"/>
        <v>38637</v>
      </c>
      <c r="BL45" s="241">
        <f t="shared" si="28"/>
        <v>38637</v>
      </c>
      <c r="BM45" s="241">
        <f t="shared" si="28"/>
        <v>38637</v>
      </c>
      <c r="BN45" s="241">
        <f t="shared" si="28"/>
        <v>38637</v>
      </c>
      <c r="BO45" s="241">
        <f t="shared" ref="BO45:DS45" si="29">ROUND(BO18*0.9,)</f>
        <v>38637</v>
      </c>
      <c r="BP45" s="241">
        <f t="shared" si="29"/>
        <v>38637</v>
      </c>
      <c r="BQ45" s="241">
        <f t="shared" si="29"/>
        <v>38637</v>
      </c>
      <c r="BR45" s="241">
        <f t="shared" si="29"/>
        <v>38637</v>
      </c>
      <c r="BS45" s="241">
        <f t="shared" si="29"/>
        <v>38637</v>
      </c>
      <c r="BT45" s="241">
        <f t="shared" si="29"/>
        <v>58887</v>
      </c>
      <c r="BU45" s="241">
        <f t="shared" si="29"/>
        <v>64557</v>
      </c>
      <c r="BV45" s="241">
        <f t="shared" si="29"/>
        <v>70227</v>
      </c>
      <c r="BW45" s="241">
        <f t="shared" si="29"/>
        <v>58887</v>
      </c>
      <c r="BX45" s="241">
        <f t="shared" si="29"/>
        <v>58887</v>
      </c>
      <c r="BY45" s="241">
        <f t="shared" si="29"/>
        <v>49977</v>
      </c>
      <c r="BZ45" s="241">
        <f t="shared" si="29"/>
        <v>49977</v>
      </c>
      <c r="CA45" s="241">
        <f t="shared" si="29"/>
        <v>49977</v>
      </c>
      <c r="CB45" s="241">
        <f t="shared" si="29"/>
        <v>43497</v>
      </c>
      <c r="CC45" s="241">
        <f t="shared" si="29"/>
        <v>42687</v>
      </c>
      <c r="CD45" s="241">
        <f t="shared" si="29"/>
        <v>31752</v>
      </c>
      <c r="CE45" s="241">
        <f t="shared" si="29"/>
        <v>31752</v>
      </c>
      <c r="CF45" s="241">
        <f t="shared" si="29"/>
        <v>31752</v>
      </c>
      <c r="CG45" s="241">
        <f t="shared" si="29"/>
        <v>31752</v>
      </c>
      <c r="CH45" s="241">
        <f t="shared" si="29"/>
        <v>32967</v>
      </c>
      <c r="CI45" s="241">
        <f t="shared" si="29"/>
        <v>32967</v>
      </c>
      <c r="CJ45" s="241">
        <f t="shared" si="29"/>
        <v>32967</v>
      </c>
      <c r="CK45" s="241">
        <f t="shared" si="29"/>
        <v>31752</v>
      </c>
      <c r="CL45" s="241">
        <f t="shared" si="29"/>
        <v>31752</v>
      </c>
      <c r="CM45" s="241">
        <f t="shared" si="29"/>
        <v>31752</v>
      </c>
      <c r="CN45" s="241">
        <f t="shared" si="29"/>
        <v>31752</v>
      </c>
      <c r="CO45" s="241">
        <f t="shared" si="29"/>
        <v>31752</v>
      </c>
      <c r="CP45" s="241">
        <f t="shared" si="29"/>
        <v>31752</v>
      </c>
      <c r="CQ45" s="241">
        <f t="shared" si="29"/>
        <v>30537</v>
      </c>
      <c r="CR45" s="241">
        <f t="shared" si="29"/>
        <v>30537</v>
      </c>
      <c r="CS45" s="241">
        <f t="shared" si="29"/>
        <v>30537</v>
      </c>
      <c r="CT45" s="241">
        <f t="shared" si="29"/>
        <v>30537</v>
      </c>
      <c r="CU45" s="241">
        <f t="shared" si="29"/>
        <v>30537</v>
      </c>
      <c r="CV45" s="241">
        <f t="shared" si="29"/>
        <v>30537</v>
      </c>
      <c r="CW45" s="241">
        <f t="shared" si="29"/>
        <v>30537</v>
      </c>
      <c r="CX45" s="241">
        <f t="shared" si="29"/>
        <v>27297</v>
      </c>
      <c r="CY45" s="241">
        <f t="shared" si="29"/>
        <v>27297</v>
      </c>
      <c r="CZ45" s="241">
        <f t="shared" si="29"/>
        <v>27297</v>
      </c>
      <c r="DA45" s="241">
        <f t="shared" si="29"/>
        <v>27297</v>
      </c>
      <c r="DB45" s="241">
        <f t="shared" si="29"/>
        <v>27297</v>
      </c>
      <c r="DC45" s="241">
        <f t="shared" si="29"/>
        <v>28107</v>
      </c>
      <c r="DD45" s="241">
        <f t="shared" si="29"/>
        <v>28107</v>
      </c>
      <c r="DE45" s="241">
        <f t="shared" si="29"/>
        <v>26487</v>
      </c>
      <c r="DF45" s="241">
        <f t="shared" si="29"/>
        <v>26487</v>
      </c>
      <c r="DG45" s="241">
        <f t="shared" si="29"/>
        <v>26487</v>
      </c>
      <c r="DH45" s="241">
        <f t="shared" si="29"/>
        <v>24300</v>
      </c>
      <c r="DI45" s="241">
        <f t="shared" si="29"/>
        <v>24300</v>
      </c>
      <c r="DJ45" s="241">
        <f t="shared" si="29"/>
        <v>24300</v>
      </c>
      <c r="DK45" s="241">
        <f t="shared" si="29"/>
        <v>24300</v>
      </c>
      <c r="DL45" s="241">
        <f t="shared" si="29"/>
        <v>21870</v>
      </c>
      <c r="DM45" s="241">
        <f t="shared" si="29"/>
        <v>21870</v>
      </c>
      <c r="DN45" s="241">
        <f t="shared" si="29"/>
        <v>21870</v>
      </c>
      <c r="DO45" s="241">
        <f t="shared" si="29"/>
        <v>21870</v>
      </c>
      <c r="DP45" s="241">
        <f t="shared" si="29"/>
        <v>21870</v>
      </c>
      <c r="DQ45" s="241">
        <f t="shared" si="29"/>
        <v>21870</v>
      </c>
      <c r="DR45" s="241">
        <f t="shared" si="29"/>
        <v>21870</v>
      </c>
      <c r="DS45" s="241">
        <f t="shared" si="29"/>
        <v>20655</v>
      </c>
    </row>
    <row r="46" spans="1:123"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349"/>
      <c r="U46" s="349"/>
      <c r="V46" s="349"/>
      <c r="W46" s="349"/>
      <c r="X46" s="349"/>
      <c r="Y46" s="349"/>
      <c r="Z46" s="349"/>
      <c r="AA46" s="349"/>
      <c r="AB46" s="349"/>
      <c r="AC46" s="349"/>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row>
    <row r="47" spans="1:123" s="72" customFormat="1" x14ac:dyDescent="0.2">
      <c r="A47" s="240">
        <v>1</v>
      </c>
      <c r="B47" s="241">
        <f t="shared" ref="B47" si="30">ROUND(B20*0.9,)</f>
        <v>22680</v>
      </c>
      <c r="C47" s="241">
        <f t="shared" ref="C47:BN47" si="31">ROUND(C20*0.9,)</f>
        <v>22680</v>
      </c>
      <c r="D47" s="241">
        <f t="shared" si="31"/>
        <v>21465</v>
      </c>
      <c r="E47" s="241">
        <f t="shared" si="31"/>
        <v>21465</v>
      </c>
      <c r="F47" s="241">
        <f t="shared" si="31"/>
        <v>22680</v>
      </c>
      <c r="G47" s="241">
        <f t="shared" si="31"/>
        <v>22680</v>
      </c>
      <c r="H47" s="241">
        <f t="shared" si="31"/>
        <v>22680</v>
      </c>
      <c r="I47" s="241">
        <f t="shared" si="31"/>
        <v>25920</v>
      </c>
      <c r="J47" s="241">
        <f t="shared" si="31"/>
        <v>25920</v>
      </c>
      <c r="K47" s="241">
        <f t="shared" si="31"/>
        <v>23895</v>
      </c>
      <c r="L47" s="241">
        <f t="shared" si="31"/>
        <v>25515</v>
      </c>
      <c r="M47" s="241">
        <f t="shared" si="31"/>
        <v>25515</v>
      </c>
      <c r="N47" s="241">
        <f t="shared" si="31"/>
        <v>30780</v>
      </c>
      <c r="O47" s="241">
        <f t="shared" si="31"/>
        <v>35640</v>
      </c>
      <c r="P47" s="241">
        <f t="shared" si="31"/>
        <v>35640</v>
      </c>
      <c r="Q47" s="241">
        <f t="shared" si="31"/>
        <v>38070</v>
      </c>
      <c r="R47" s="241">
        <f t="shared" si="31"/>
        <v>35640</v>
      </c>
      <c r="S47" s="241">
        <f t="shared" si="31"/>
        <v>60750</v>
      </c>
      <c r="T47" s="349">
        <f t="shared" si="31"/>
        <v>93150</v>
      </c>
      <c r="U47" s="349">
        <f t="shared" si="31"/>
        <v>113400</v>
      </c>
      <c r="V47" s="349">
        <f t="shared" si="31"/>
        <v>113400</v>
      </c>
      <c r="W47" s="349">
        <f t="shared" si="31"/>
        <v>101250</v>
      </c>
      <c r="X47" s="349">
        <f t="shared" si="31"/>
        <v>101250</v>
      </c>
      <c r="Y47" s="349">
        <f t="shared" si="31"/>
        <v>101250</v>
      </c>
      <c r="Z47" s="349">
        <f t="shared" si="31"/>
        <v>101250</v>
      </c>
      <c r="AA47" s="349">
        <f t="shared" si="31"/>
        <v>101250</v>
      </c>
      <c r="AB47" s="349">
        <f t="shared" si="31"/>
        <v>81000</v>
      </c>
      <c r="AC47" s="349">
        <f t="shared" si="31"/>
        <v>72900</v>
      </c>
      <c r="AD47" s="241">
        <f t="shared" si="31"/>
        <v>72900</v>
      </c>
      <c r="AE47" s="241">
        <f t="shared" si="31"/>
        <v>54270</v>
      </c>
      <c r="AF47" s="241">
        <f t="shared" si="31"/>
        <v>34830</v>
      </c>
      <c r="AG47" s="241">
        <f t="shared" si="31"/>
        <v>34830</v>
      </c>
      <c r="AH47" s="241">
        <f t="shared" si="31"/>
        <v>34830</v>
      </c>
      <c r="AI47" s="241">
        <f t="shared" si="31"/>
        <v>34830</v>
      </c>
      <c r="AJ47" s="241">
        <f t="shared" si="31"/>
        <v>34830</v>
      </c>
      <c r="AK47" s="241">
        <f t="shared" si="31"/>
        <v>32400</v>
      </c>
      <c r="AL47" s="241">
        <f t="shared" si="31"/>
        <v>32400</v>
      </c>
      <c r="AM47" s="241">
        <f t="shared" si="31"/>
        <v>32400</v>
      </c>
      <c r="AN47" s="241">
        <f t="shared" si="31"/>
        <v>34830</v>
      </c>
      <c r="AO47" s="241">
        <f t="shared" si="31"/>
        <v>34830</v>
      </c>
      <c r="AP47" s="241">
        <f t="shared" si="31"/>
        <v>34830</v>
      </c>
      <c r="AQ47" s="241">
        <f t="shared" si="31"/>
        <v>34830</v>
      </c>
      <c r="AR47" s="241">
        <f t="shared" si="31"/>
        <v>34830</v>
      </c>
      <c r="AS47" s="241">
        <f t="shared" si="31"/>
        <v>34830</v>
      </c>
      <c r="AT47" s="241">
        <f t="shared" si="31"/>
        <v>34830</v>
      </c>
      <c r="AU47" s="241">
        <f t="shared" si="31"/>
        <v>34830</v>
      </c>
      <c r="AV47" s="241">
        <f t="shared" si="31"/>
        <v>34830</v>
      </c>
      <c r="AW47" s="241">
        <f t="shared" si="31"/>
        <v>39690</v>
      </c>
      <c r="AX47" s="241">
        <f t="shared" si="31"/>
        <v>39690</v>
      </c>
      <c r="AY47" s="241">
        <f t="shared" si="31"/>
        <v>39690</v>
      </c>
      <c r="AZ47" s="241">
        <f t="shared" si="31"/>
        <v>39690</v>
      </c>
      <c r="BA47" s="241">
        <f t="shared" si="31"/>
        <v>41310</v>
      </c>
      <c r="BB47" s="241">
        <f t="shared" si="31"/>
        <v>41310</v>
      </c>
      <c r="BC47" s="241">
        <f t="shared" si="31"/>
        <v>41310</v>
      </c>
      <c r="BD47" s="241">
        <f t="shared" si="31"/>
        <v>41310</v>
      </c>
      <c r="BE47" s="241">
        <f t="shared" si="31"/>
        <v>41310</v>
      </c>
      <c r="BF47" s="241">
        <f t="shared" si="31"/>
        <v>41310</v>
      </c>
      <c r="BG47" s="241">
        <f t="shared" si="31"/>
        <v>41310</v>
      </c>
      <c r="BH47" s="241">
        <f t="shared" si="31"/>
        <v>41310</v>
      </c>
      <c r="BI47" s="241">
        <f t="shared" si="31"/>
        <v>41310</v>
      </c>
      <c r="BJ47" s="241">
        <f t="shared" si="31"/>
        <v>41310</v>
      </c>
      <c r="BK47" s="241">
        <f t="shared" si="31"/>
        <v>38070</v>
      </c>
      <c r="BL47" s="241">
        <f t="shared" si="31"/>
        <v>38070</v>
      </c>
      <c r="BM47" s="241">
        <f t="shared" si="31"/>
        <v>38070</v>
      </c>
      <c r="BN47" s="241">
        <f t="shared" si="31"/>
        <v>38070</v>
      </c>
      <c r="BO47" s="241">
        <f t="shared" ref="BO47:DS47" si="32">ROUND(BO20*0.9,)</f>
        <v>38070</v>
      </c>
      <c r="BP47" s="241">
        <f t="shared" si="32"/>
        <v>38070</v>
      </c>
      <c r="BQ47" s="241">
        <f t="shared" si="32"/>
        <v>38070</v>
      </c>
      <c r="BR47" s="241">
        <f t="shared" si="32"/>
        <v>38070</v>
      </c>
      <c r="BS47" s="241">
        <f t="shared" si="32"/>
        <v>38070</v>
      </c>
      <c r="BT47" s="241">
        <f t="shared" si="32"/>
        <v>58320</v>
      </c>
      <c r="BU47" s="241">
        <f t="shared" si="32"/>
        <v>63990</v>
      </c>
      <c r="BV47" s="241">
        <f t="shared" si="32"/>
        <v>69660</v>
      </c>
      <c r="BW47" s="241">
        <f t="shared" si="32"/>
        <v>58320</v>
      </c>
      <c r="BX47" s="241">
        <f t="shared" si="32"/>
        <v>58320</v>
      </c>
      <c r="BY47" s="241">
        <f t="shared" si="32"/>
        <v>49410</v>
      </c>
      <c r="BZ47" s="241">
        <f t="shared" si="32"/>
        <v>49410</v>
      </c>
      <c r="CA47" s="241">
        <f t="shared" si="32"/>
        <v>49410</v>
      </c>
      <c r="CB47" s="241">
        <f t="shared" si="32"/>
        <v>42930</v>
      </c>
      <c r="CC47" s="241">
        <f t="shared" si="32"/>
        <v>42120</v>
      </c>
      <c r="CD47" s="241">
        <f t="shared" si="32"/>
        <v>31185</v>
      </c>
      <c r="CE47" s="241">
        <f t="shared" si="32"/>
        <v>31185</v>
      </c>
      <c r="CF47" s="241">
        <f t="shared" si="32"/>
        <v>31185</v>
      </c>
      <c r="CG47" s="241">
        <f t="shared" si="32"/>
        <v>31185</v>
      </c>
      <c r="CH47" s="241">
        <f t="shared" si="32"/>
        <v>32400</v>
      </c>
      <c r="CI47" s="241">
        <f t="shared" si="32"/>
        <v>32400</v>
      </c>
      <c r="CJ47" s="241">
        <f t="shared" si="32"/>
        <v>32400</v>
      </c>
      <c r="CK47" s="241">
        <f t="shared" si="32"/>
        <v>31185</v>
      </c>
      <c r="CL47" s="241">
        <f t="shared" si="32"/>
        <v>31185</v>
      </c>
      <c r="CM47" s="241">
        <f t="shared" si="32"/>
        <v>31185</v>
      </c>
      <c r="CN47" s="241">
        <f t="shared" si="32"/>
        <v>31185</v>
      </c>
      <c r="CO47" s="241">
        <f t="shared" si="32"/>
        <v>31185</v>
      </c>
      <c r="CP47" s="241">
        <f t="shared" si="32"/>
        <v>31185</v>
      </c>
      <c r="CQ47" s="241">
        <f t="shared" si="32"/>
        <v>29970</v>
      </c>
      <c r="CR47" s="241">
        <f t="shared" si="32"/>
        <v>29970</v>
      </c>
      <c r="CS47" s="241">
        <f t="shared" si="32"/>
        <v>29970</v>
      </c>
      <c r="CT47" s="241">
        <f t="shared" si="32"/>
        <v>29970</v>
      </c>
      <c r="CU47" s="241">
        <f t="shared" si="32"/>
        <v>29970</v>
      </c>
      <c r="CV47" s="241">
        <f t="shared" si="32"/>
        <v>29970</v>
      </c>
      <c r="CW47" s="241">
        <f t="shared" si="32"/>
        <v>29970</v>
      </c>
      <c r="CX47" s="241">
        <f t="shared" si="32"/>
        <v>26730</v>
      </c>
      <c r="CY47" s="241">
        <f t="shared" si="32"/>
        <v>26730</v>
      </c>
      <c r="CZ47" s="241">
        <f t="shared" si="32"/>
        <v>26730</v>
      </c>
      <c r="DA47" s="241">
        <f t="shared" si="32"/>
        <v>26730</v>
      </c>
      <c r="DB47" s="241">
        <f t="shared" si="32"/>
        <v>26730</v>
      </c>
      <c r="DC47" s="241">
        <f t="shared" si="32"/>
        <v>27540</v>
      </c>
      <c r="DD47" s="241">
        <f t="shared" si="32"/>
        <v>27540</v>
      </c>
      <c r="DE47" s="241">
        <f t="shared" si="32"/>
        <v>25920</v>
      </c>
      <c r="DF47" s="241">
        <f t="shared" si="32"/>
        <v>25920</v>
      </c>
      <c r="DG47" s="241">
        <f t="shared" si="32"/>
        <v>25920</v>
      </c>
      <c r="DH47" s="241">
        <f t="shared" si="32"/>
        <v>23490</v>
      </c>
      <c r="DI47" s="241">
        <f t="shared" si="32"/>
        <v>23490</v>
      </c>
      <c r="DJ47" s="241">
        <f t="shared" si="32"/>
        <v>23490</v>
      </c>
      <c r="DK47" s="241">
        <f t="shared" si="32"/>
        <v>23490</v>
      </c>
      <c r="DL47" s="241">
        <f t="shared" si="32"/>
        <v>21060</v>
      </c>
      <c r="DM47" s="241">
        <f t="shared" si="32"/>
        <v>21060</v>
      </c>
      <c r="DN47" s="241">
        <f t="shared" si="32"/>
        <v>21060</v>
      </c>
      <c r="DO47" s="241">
        <f t="shared" si="32"/>
        <v>21060</v>
      </c>
      <c r="DP47" s="241">
        <f t="shared" si="32"/>
        <v>21060</v>
      </c>
      <c r="DQ47" s="241">
        <f t="shared" si="32"/>
        <v>21060</v>
      </c>
      <c r="DR47" s="241">
        <f t="shared" si="32"/>
        <v>21060</v>
      </c>
      <c r="DS47" s="241">
        <f t="shared" si="32"/>
        <v>19845</v>
      </c>
    </row>
    <row r="48" spans="1:123" s="72" customFormat="1" x14ac:dyDescent="0.2">
      <c r="A48" s="240">
        <v>2</v>
      </c>
      <c r="B48" s="241">
        <f t="shared" ref="B48" si="33">ROUND(B21*0.9,)</f>
        <v>24786</v>
      </c>
      <c r="C48" s="241">
        <f t="shared" ref="C48:BN48" si="34">ROUND(C21*0.9,)</f>
        <v>24786</v>
      </c>
      <c r="D48" s="241">
        <f t="shared" si="34"/>
        <v>23571</v>
      </c>
      <c r="E48" s="241">
        <f t="shared" si="34"/>
        <v>23571</v>
      </c>
      <c r="F48" s="241">
        <f t="shared" si="34"/>
        <v>24786</v>
      </c>
      <c r="G48" s="241">
        <f t="shared" si="34"/>
        <v>24786</v>
      </c>
      <c r="H48" s="241">
        <f t="shared" si="34"/>
        <v>24786</v>
      </c>
      <c r="I48" s="241">
        <f t="shared" si="34"/>
        <v>28026</v>
      </c>
      <c r="J48" s="241">
        <f t="shared" si="34"/>
        <v>28026</v>
      </c>
      <c r="K48" s="241">
        <f t="shared" si="34"/>
        <v>26001</v>
      </c>
      <c r="L48" s="241">
        <f t="shared" si="34"/>
        <v>27621</v>
      </c>
      <c r="M48" s="241">
        <f t="shared" si="34"/>
        <v>27621</v>
      </c>
      <c r="N48" s="241">
        <f t="shared" si="34"/>
        <v>32886</v>
      </c>
      <c r="O48" s="241">
        <f t="shared" si="34"/>
        <v>37746</v>
      </c>
      <c r="P48" s="241">
        <f t="shared" si="34"/>
        <v>37746</v>
      </c>
      <c r="Q48" s="241">
        <f t="shared" si="34"/>
        <v>40176</v>
      </c>
      <c r="R48" s="241">
        <f t="shared" si="34"/>
        <v>37746</v>
      </c>
      <c r="S48" s="241">
        <f t="shared" si="34"/>
        <v>63585</v>
      </c>
      <c r="T48" s="349">
        <f t="shared" si="34"/>
        <v>95985</v>
      </c>
      <c r="U48" s="349">
        <f t="shared" si="34"/>
        <v>116235</v>
      </c>
      <c r="V48" s="349">
        <f t="shared" si="34"/>
        <v>116235</v>
      </c>
      <c r="W48" s="349">
        <f t="shared" si="34"/>
        <v>104085</v>
      </c>
      <c r="X48" s="349">
        <f t="shared" si="34"/>
        <v>104085</v>
      </c>
      <c r="Y48" s="349">
        <f t="shared" si="34"/>
        <v>104085</v>
      </c>
      <c r="Z48" s="349">
        <f t="shared" si="34"/>
        <v>104085</v>
      </c>
      <c r="AA48" s="349">
        <f t="shared" si="34"/>
        <v>104085</v>
      </c>
      <c r="AB48" s="349">
        <f t="shared" si="34"/>
        <v>83835</v>
      </c>
      <c r="AC48" s="349">
        <f t="shared" si="34"/>
        <v>75735</v>
      </c>
      <c r="AD48" s="241">
        <f t="shared" si="34"/>
        <v>75735</v>
      </c>
      <c r="AE48" s="241">
        <f t="shared" si="34"/>
        <v>56862</v>
      </c>
      <c r="AF48" s="241">
        <f t="shared" si="34"/>
        <v>37422</v>
      </c>
      <c r="AG48" s="241">
        <f t="shared" si="34"/>
        <v>37422</v>
      </c>
      <c r="AH48" s="241">
        <f t="shared" si="34"/>
        <v>37422</v>
      </c>
      <c r="AI48" s="241">
        <f t="shared" si="34"/>
        <v>37422</v>
      </c>
      <c r="AJ48" s="241">
        <f t="shared" si="34"/>
        <v>37422</v>
      </c>
      <c r="AK48" s="241">
        <f t="shared" si="34"/>
        <v>34992</v>
      </c>
      <c r="AL48" s="241">
        <f t="shared" si="34"/>
        <v>34992</v>
      </c>
      <c r="AM48" s="241">
        <f t="shared" si="34"/>
        <v>34992</v>
      </c>
      <c r="AN48" s="241">
        <f t="shared" si="34"/>
        <v>37422</v>
      </c>
      <c r="AO48" s="241">
        <f t="shared" si="34"/>
        <v>37422</v>
      </c>
      <c r="AP48" s="241">
        <f t="shared" si="34"/>
        <v>37422</v>
      </c>
      <c r="AQ48" s="241">
        <f t="shared" si="34"/>
        <v>37422</v>
      </c>
      <c r="AR48" s="241">
        <f t="shared" si="34"/>
        <v>37422</v>
      </c>
      <c r="AS48" s="241">
        <f t="shared" si="34"/>
        <v>37422</v>
      </c>
      <c r="AT48" s="241">
        <f t="shared" si="34"/>
        <v>37422</v>
      </c>
      <c r="AU48" s="241">
        <f t="shared" si="34"/>
        <v>37422</v>
      </c>
      <c r="AV48" s="241">
        <f t="shared" si="34"/>
        <v>37422</v>
      </c>
      <c r="AW48" s="241">
        <f t="shared" si="34"/>
        <v>42282</v>
      </c>
      <c r="AX48" s="241">
        <f t="shared" si="34"/>
        <v>42282</v>
      </c>
      <c r="AY48" s="241">
        <f t="shared" si="34"/>
        <v>42282</v>
      </c>
      <c r="AZ48" s="241">
        <f t="shared" si="34"/>
        <v>42282</v>
      </c>
      <c r="BA48" s="241">
        <f t="shared" si="34"/>
        <v>43902</v>
      </c>
      <c r="BB48" s="241">
        <f t="shared" si="34"/>
        <v>43902</v>
      </c>
      <c r="BC48" s="241">
        <f t="shared" si="34"/>
        <v>43902</v>
      </c>
      <c r="BD48" s="241">
        <f t="shared" si="34"/>
        <v>43902</v>
      </c>
      <c r="BE48" s="241">
        <f t="shared" si="34"/>
        <v>43902</v>
      </c>
      <c r="BF48" s="241">
        <f t="shared" si="34"/>
        <v>43902</v>
      </c>
      <c r="BG48" s="241">
        <f t="shared" si="34"/>
        <v>43902</v>
      </c>
      <c r="BH48" s="241">
        <f t="shared" si="34"/>
        <v>43902</v>
      </c>
      <c r="BI48" s="241">
        <f t="shared" si="34"/>
        <v>43902</v>
      </c>
      <c r="BJ48" s="241">
        <f t="shared" si="34"/>
        <v>43902</v>
      </c>
      <c r="BK48" s="241">
        <f t="shared" si="34"/>
        <v>40662</v>
      </c>
      <c r="BL48" s="241">
        <f t="shared" si="34"/>
        <v>40662</v>
      </c>
      <c r="BM48" s="241">
        <f t="shared" si="34"/>
        <v>40662</v>
      </c>
      <c r="BN48" s="241">
        <f t="shared" si="34"/>
        <v>40662</v>
      </c>
      <c r="BO48" s="241">
        <f t="shared" ref="BO48:DS48" si="35">ROUND(BO21*0.9,)</f>
        <v>40662</v>
      </c>
      <c r="BP48" s="241">
        <f t="shared" si="35"/>
        <v>40662</v>
      </c>
      <c r="BQ48" s="241">
        <f t="shared" si="35"/>
        <v>40662</v>
      </c>
      <c r="BR48" s="241">
        <f t="shared" si="35"/>
        <v>40662</v>
      </c>
      <c r="BS48" s="241">
        <f t="shared" si="35"/>
        <v>40662</v>
      </c>
      <c r="BT48" s="241">
        <f t="shared" si="35"/>
        <v>60912</v>
      </c>
      <c r="BU48" s="241">
        <f t="shared" si="35"/>
        <v>66582</v>
      </c>
      <c r="BV48" s="241">
        <f t="shared" si="35"/>
        <v>72252</v>
      </c>
      <c r="BW48" s="241">
        <f t="shared" si="35"/>
        <v>60912</v>
      </c>
      <c r="BX48" s="241">
        <f t="shared" si="35"/>
        <v>60912</v>
      </c>
      <c r="BY48" s="241">
        <f t="shared" si="35"/>
        <v>52002</v>
      </c>
      <c r="BZ48" s="241">
        <f t="shared" si="35"/>
        <v>52002</v>
      </c>
      <c r="CA48" s="241">
        <f t="shared" si="35"/>
        <v>52002</v>
      </c>
      <c r="CB48" s="241">
        <f t="shared" si="35"/>
        <v>45522</v>
      </c>
      <c r="CC48" s="241">
        <f t="shared" si="35"/>
        <v>44712</v>
      </c>
      <c r="CD48" s="241">
        <f t="shared" si="35"/>
        <v>33777</v>
      </c>
      <c r="CE48" s="241">
        <f t="shared" si="35"/>
        <v>33777</v>
      </c>
      <c r="CF48" s="241">
        <f t="shared" si="35"/>
        <v>33777</v>
      </c>
      <c r="CG48" s="241">
        <f t="shared" si="35"/>
        <v>33777</v>
      </c>
      <c r="CH48" s="241">
        <f t="shared" si="35"/>
        <v>34992</v>
      </c>
      <c r="CI48" s="241">
        <f t="shared" si="35"/>
        <v>34992</v>
      </c>
      <c r="CJ48" s="241">
        <f t="shared" si="35"/>
        <v>34992</v>
      </c>
      <c r="CK48" s="241">
        <f t="shared" si="35"/>
        <v>33777</v>
      </c>
      <c r="CL48" s="241">
        <f t="shared" si="35"/>
        <v>33777</v>
      </c>
      <c r="CM48" s="241">
        <f t="shared" si="35"/>
        <v>33777</v>
      </c>
      <c r="CN48" s="241">
        <f t="shared" si="35"/>
        <v>33777</v>
      </c>
      <c r="CO48" s="241">
        <f t="shared" si="35"/>
        <v>33777</v>
      </c>
      <c r="CP48" s="241">
        <f t="shared" si="35"/>
        <v>33777</v>
      </c>
      <c r="CQ48" s="241">
        <f t="shared" si="35"/>
        <v>32562</v>
      </c>
      <c r="CR48" s="241">
        <f t="shared" si="35"/>
        <v>32562</v>
      </c>
      <c r="CS48" s="241">
        <f t="shared" si="35"/>
        <v>32562</v>
      </c>
      <c r="CT48" s="241">
        <f t="shared" si="35"/>
        <v>32562</v>
      </c>
      <c r="CU48" s="241">
        <f t="shared" si="35"/>
        <v>32562</v>
      </c>
      <c r="CV48" s="241">
        <f t="shared" si="35"/>
        <v>32562</v>
      </c>
      <c r="CW48" s="241">
        <f t="shared" si="35"/>
        <v>32562</v>
      </c>
      <c r="CX48" s="241">
        <f t="shared" si="35"/>
        <v>29322</v>
      </c>
      <c r="CY48" s="241">
        <f t="shared" si="35"/>
        <v>29322</v>
      </c>
      <c r="CZ48" s="241">
        <f t="shared" si="35"/>
        <v>29322</v>
      </c>
      <c r="DA48" s="241">
        <f t="shared" si="35"/>
        <v>29322</v>
      </c>
      <c r="DB48" s="241">
        <f t="shared" si="35"/>
        <v>29322</v>
      </c>
      <c r="DC48" s="241">
        <f t="shared" si="35"/>
        <v>30132</v>
      </c>
      <c r="DD48" s="241">
        <f t="shared" si="35"/>
        <v>30132</v>
      </c>
      <c r="DE48" s="241">
        <f t="shared" si="35"/>
        <v>28512</v>
      </c>
      <c r="DF48" s="241">
        <f t="shared" si="35"/>
        <v>28512</v>
      </c>
      <c r="DG48" s="241">
        <f t="shared" si="35"/>
        <v>28512</v>
      </c>
      <c r="DH48" s="241">
        <f t="shared" si="35"/>
        <v>25920</v>
      </c>
      <c r="DI48" s="241">
        <f t="shared" si="35"/>
        <v>25920</v>
      </c>
      <c r="DJ48" s="241">
        <f t="shared" si="35"/>
        <v>25920</v>
      </c>
      <c r="DK48" s="241">
        <f t="shared" si="35"/>
        <v>25920</v>
      </c>
      <c r="DL48" s="241">
        <f t="shared" si="35"/>
        <v>23490</v>
      </c>
      <c r="DM48" s="241">
        <f t="shared" si="35"/>
        <v>23490</v>
      </c>
      <c r="DN48" s="241">
        <f t="shared" si="35"/>
        <v>23490</v>
      </c>
      <c r="DO48" s="241">
        <f t="shared" si="35"/>
        <v>23490</v>
      </c>
      <c r="DP48" s="241">
        <f t="shared" si="35"/>
        <v>23490</v>
      </c>
      <c r="DQ48" s="241">
        <f t="shared" si="35"/>
        <v>23490</v>
      </c>
      <c r="DR48" s="241">
        <f t="shared" si="35"/>
        <v>23490</v>
      </c>
      <c r="DS48" s="241">
        <f t="shared" si="35"/>
        <v>22275</v>
      </c>
    </row>
    <row r="49" spans="1:123" s="72" customFormat="1" x14ac:dyDescent="0.2">
      <c r="A49" s="239" t="s">
        <v>123</v>
      </c>
      <c r="T49" s="350"/>
      <c r="U49" s="350"/>
      <c r="V49" s="350"/>
      <c r="W49" s="350"/>
      <c r="X49" s="350"/>
      <c r="Y49" s="350"/>
      <c r="Z49" s="350"/>
      <c r="AA49" s="350"/>
      <c r="AB49" s="350"/>
      <c r="AC49" s="350"/>
    </row>
    <row r="50" spans="1:123" s="72" customFormat="1" x14ac:dyDescent="0.2">
      <c r="A50" s="240" t="s">
        <v>115</v>
      </c>
      <c r="B50" s="241">
        <f t="shared" ref="B50" si="36">ROUND(B23*0.9,)</f>
        <v>42606</v>
      </c>
      <c r="C50" s="241">
        <f t="shared" ref="C50:BN50" si="37">ROUND(C23*0.9,)</f>
        <v>42606</v>
      </c>
      <c r="D50" s="241">
        <f t="shared" si="37"/>
        <v>41391</v>
      </c>
      <c r="E50" s="241">
        <f t="shared" si="37"/>
        <v>41391</v>
      </c>
      <c r="F50" s="241">
        <f t="shared" si="37"/>
        <v>42606</v>
      </c>
      <c r="G50" s="241">
        <f t="shared" si="37"/>
        <v>42606</v>
      </c>
      <c r="H50" s="241">
        <f t="shared" si="37"/>
        <v>42606</v>
      </c>
      <c r="I50" s="241">
        <f t="shared" si="37"/>
        <v>45846</v>
      </c>
      <c r="J50" s="241">
        <f t="shared" si="37"/>
        <v>45846</v>
      </c>
      <c r="K50" s="241">
        <f t="shared" si="37"/>
        <v>43821</v>
      </c>
      <c r="L50" s="241">
        <f t="shared" si="37"/>
        <v>45441</v>
      </c>
      <c r="M50" s="241">
        <f t="shared" si="37"/>
        <v>45441</v>
      </c>
      <c r="N50" s="241">
        <f t="shared" si="37"/>
        <v>50706</v>
      </c>
      <c r="O50" s="241">
        <f t="shared" si="37"/>
        <v>55566</v>
      </c>
      <c r="P50" s="241">
        <f t="shared" si="37"/>
        <v>55566</v>
      </c>
      <c r="Q50" s="241">
        <f t="shared" si="37"/>
        <v>57996</v>
      </c>
      <c r="R50" s="241">
        <f t="shared" si="37"/>
        <v>55566</v>
      </c>
      <c r="S50" s="241">
        <f t="shared" si="37"/>
        <v>132435</v>
      </c>
      <c r="T50" s="349">
        <f t="shared" si="37"/>
        <v>164835</v>
      </c>
      <c r="U50" s="349">
        <f t="shared" si="37"/>
        <v>185085</v>
      </c>
      <c r="V50" s="349">
        <f t="shared" si="37"/>
        <v>185085</v>
      </c>
      <c r="W50" s="349">
        <f t="shared" si="37"/>
        <v>172935</v>
      </c>
      <c r="X50" s="349">
        <f t="shared" si="37"/>
        <v>172935</v>
      </c>
      <c r="Y50" s="349">
        <f t="shared" si="37"/>
        <v>172935</v>
      </c>
      <c r="Z50" s="349">
        <f t="shared" si="37"/>
        <v>172935</v>
      </c>
      <c r="AA50" s="349">
        <f t="shared" si="37"/>
        <v>172935</v>
      </c>
      <c r="AB50" s="349">
        <f t="shared" si="37"/>
        <v>152685</v>
      </c>
      <c r="AC50" s="349">
        <f t="shared" si="37"/>
        <v>144585</v>
      </c>
      <c r="AD50" s="241">
        <f t="shared" si="37"/>
        <v>144585</v>
      </c>
      <c r="AE50" s="241">
        <f t="shared" si="37"/>
        <v>90072</v>
      </c>
      <c r="AF50" s="241">
        <f t="shared" si="37"/>
        <v>70632</v>
      </c>
      <c r="AG50" s="241">
        <f t="shared" si="37"/>
        <v>70632</v>
      </c>
      <c r="AH50" s="241">
        <f t="shared" si="37"/>
        <v>70632</v>
      </c>
      <c r="AI50" s="241">
        <f t="shared" si="37"/>
        <v>70632</v>
      </c>
      <c r="AJ50" s="241">
        <f t="shared" si="37"/>
        <v>70632</v>
      </c>
      <c r="AK50" s="241">
        <f t="shared" si="37"/>
        <v>68202</v>
      </c>
      <c r="AL50" s="241">
        <f t="shared" si="37"/>
        <v>68202</v>
      </c>
      <c r="AM50" s="241">
        <f t="shared" si="37"/>
        <v>68202</v>
      </c>
      <c r="AN50" s="241">
        <f t="shared" si="37"/>
        <v>70632</v>
      </c>
      <c r="AO50" s="241">
        <f t="shared" si="37"/>
        <v>70632</v>
      </c>
      <c r="AP50" s="241">
        <f t="shared" si="37"/>
        <v>70632</v>
      </c>
      <c r="AQ50" s="241">
        <f t="shared" si="37"/>
        <v>70632</v>
      </c>
      <c r="AR50" s="241">
        <f t="shared" si="37"/>
        <v>70632</v>
      </c>
      <c r="AS50" s="241">
        <f t="shared" si="37"/>
        <v>70632</v>
      </c>
      <c r="AT50" s="241">
        <f t="shared" si="37"/>
        <v>70632</v>
      </c>
      <c r="AU50" s="241">
        <f t="shared" si="37"/>
        <v>70632</v>
      </c>
      <c r="AV50" s="241">
        <f t="shared" si="37"/>
        <v>70632</v>
      </c>
      <c r="AW50" s="241">
        <f t="shared" si="37"/>
        <v>75492</v>
      </c>
      <c r="AX50" s="241">
        <f t="shared" si="37"/>
        <v>75492</v>
      </c>
      <c r="AY50" s="241">
        <f t="shared" si="37"/>
        <v>75492</v>
      </c>
      <c r="AZ50" s="241">
        <f t="shared" si="37"/>
        <v>75492</v>
      </c>
      <c r="BA50" s="241">
        <f t="shared" si="37"/>
        <v>77112</v>
      </c>
      <c r="BB50" s="241">
        <f t="shared" si="37"/>
        <v>77112</v>
      </c>
      <c r="BC50" s="241">
        <f t="shared" si="37"/>
        <v>77112</v>
      </c>
      <c r="BD50" s="241">
        <f t="shared" si="37"/>
        <v>77112</v>
      </c>
      <c r="BE50" s="241">
        <f t="shared" si="37"/>
        <v>77112</v>
      </c>
      <c r="BF50" s="241">
        <f t="shared" si="37"/>
        <v>77112</v>
      </c>
      <c r="BG50" s="241">
        <f t="shared" si="37"/>
        <v>77112</v>
      </c>
      <c r="BH50" s="241">
        <f t="shared" si="37"/>
        <v>77112</v>
      </c>
      <c r="BI50" s="241">
        <f t="shared" si="37"/>
        <v>77112</v>
      </c>
      <c r="BJ50" s="241">
        <f t="shared" si="37"/>
        <v>77112</v>
      </c>
      <c r="BK50" s="241">
        <f t="shared" si="37"/>
        <v>73872</v>
      </c>
      <c r="BL50" s="241">
        <f t="shared" si="37"/>
        <v>73872</v>
      </c>
      <c r="BM50" s="241">
        <f t="shared" si="37"/>
        <v>73872</v>
      </c>
      <c r="BN50" s="241">
        <f t="shared" si="37"/>
        <v>73872</v>
      </c>
      <c r="BO50" s="241">
        <f t="shared" ref="BO50:DS50" si="38">ROUND(BO23*0.9,)</f>
        <v>73872</v>
      </c>
      <c r="BP50" s="241">
        <f t="shared" si="38"/>
        <v>73872</v>
      </c>
      <c r="BQ50" s="241">
        <f t="shared" si="38"/>
        <v>73872</v>
      </c>
      <c r="BR50" s="241">
        <f t="shared" si="38"/>
        <v>73872</v>
      </c>
      <c r="BS50" s="241">
        <f t="shared" si="38"/>
        <v>73872</v>
      </c>
      <c r="BT50" s="241">
        <f t="shared" si="38"/>
        <v>94122</v>
      </c>
      <c r="BU50" s="241">
        <f t="shared" si="38"/>
        <v>99792</v>
      </c>
      <c r="BV50" s="241">
        <f t="shared" si="38"/>
        <v>105462</v>
      </c>
      <c r="BW50" s="241">
        <f t="shared" si="38"/>
        <v>94122</v>
      </c>
      <c r="BX50" s="241">
        <f t="shared" si="38"/>
        <v>94122</v>
      </c>
      <c r="BY50" s="241">
        <f t="shared" si="38"/>
        <v>85212</v>
      </c>
      <c r="BZ50" s="241">
        <f t="shared" si="38"/>
        <v>85212</v>
      </c>
      <c r="CA50" s="241">
        <f t="shared" si="38"/>
        <v>85212</v>
      </c>
      <c r="CB50" s="241">
        <f t="shared" si="38"/>
        <v>78732</v>
      </c>
      <c r="CC50" s="241">
        <f t="shared" si="38"/>
        <v>77922</v>
      </c>
      <c r="CD50" s="241">
        <f t="shared" si="38"/>
        <v>66987</v>
      </c>
      <c r="CE50" s="241">
        <f t="shared" si="38"/>
        <v>66987</v>
      </c>
      <c r="CF50" s="241">
        <f t="shared" si="38"/>
        <v>66987</v>
      </c>
      <c r="CG50" s="241">
        <f t="shared" si="38"/>
        <v>66987</v>
      </c>
      <c r="CH50" s="241">
        <f t="shared" si="38"/>
        <v>68202</v>
      </c>
      <c r="CI50" s="241">
        <f t="shared" si="38"/>
        <v>68202</v>
      </c>
      <c r="CJ50" s="241">
        <f t="shared" si="38"/>
        <v>68202</v>
      </c>
      <c r="CK50" s="241">
        <f t="shared" si="38"/>
        <v>66987</v>
      </c>
      <c r="CL50" s="241">
        <f t="shared" si="38"/>
        <v>66987</v>
      </c>
      <c r="CM50" s="241">
        <f t="shared" si="38"/>
        <v>66987</v>
      </c>
      <c r="CN50" s="241">
        <f t="shared" si="38"/>
        <v>66987</v>
      </c>
      <c r="CO50" s="241">
        <f t="shared" si="38"/>
        <v>66987</v>
      </c>
      <c r="CP50" s="241">
        <f t="shared" si="38"/>
        <v>66987</v>
      </c>
      <c r="CQ50" s="241">
        <f t="shared" si="38"/>
        <v>65772</v>
      </c>
      <c r="CR50" s="241">
        <f t="shared" si="38"/>
        <v>65772</v>
      </c>
      <c r="CS50" s="241">
        <f t="shared" si="38"/>
        <v>65772</v>
      </c>
      <c r="CT50" s="241">
        <f t="shared" si="38"/>
        <v>65772</v>
      </c>
      <c r="CU50" s="241">
        <f t="shared" si="38"/>
        <v>65772</v>
      </c>
      <c r="CV50" s="241">
        <f t="shared" si="38"/>
        <v>65772</v>
      </c>
      <c r="CW50" s="241">
        <f t="shared" si="38"/>
        <v>65772</v>
      </c>
      <c r="CX50" s="241">
        <f t="shared" si="38"/>
        <v>62532</v>
      </c>
      <c r="CY50" s="241">
        <f t="shared" si="38"/>
        <v>62532</v>
      </c>
      <c r="CZ50" s="241">
        <f t="shared" si="38"/>
        <v>62532</v>
      </c>
      <c r="DA50" s="241">
        <f t="shared" si="38"/>
        <v>62532</v>
      </c>
      <c r="DB50" s="241">
        <f t="shared" si="38"/>
        <v>62532</v>
      </c>
      <c r="DC50" s="241">
        <f t="shared" si="38"/>
        <v>63342</v>
      </c>
      <c r="DD50" s="241">
        <f t="shared" si="38"/>
        <v>63342</v>
      </c>
      <c r="DE50" s="241">
        <f t="shared" si="38"/>
        <v>61722</v>
      </c>
      <c r="DF50" s="241">
        <f t="shared" si="38"/>
        <v>61722</v>
      </c>
      <c r="DG50" s="241">
        <f t="shared" si="38"/>
        <v>61722</v>
      </c>
      <c r="DH50" s="241">
        <f t="shared" si="38"/>
        <v>43740</v>
      </c>
      <c r="DI50" s="241">
        <f t="shared" si="38"/>
        <v>43740</v>
      </c>
      <c r="DJ50" s="241">
        <f t="shared" si="38"/>
        <v>43740</v>
      </c>
      <c r="DK50" s="241">
        <f t="shared" si="38"/>
        <v>43740</v>
      </c>
      <c r="DL50" s="241">
        <f t="shared" si="38"/>
        <v>41310</v>
      </c>
      <c r="DM50" s="241">
        <f t="shared" si="38"/>
        <v>41310</v>
      </c>
      <c r="DN50" s="241">
        <f t="shared" si="38"/>
        <v>41310</v>
      </c>
      <c r="DO50" s="241">
        <f t="shared" si="38"/>
        <v>41310</v>
      </c>
      <c r="DP50" s="241">
        <f t="shared" si="38"/>
        <v>41310</v>
      </c>
      <c r="DQ50" s="241">
        <f t="shared" si="38"/>
        <v>41310</v>
      </c>
      <c r="DR50" s="241">
        <f t="shared" si="38"/>
        <v>41310</v>
      </c>
      <c r="DS50" s="241">
        <f t="shared" si="38"/>
        <v>40095</v>
      </c>
    </row>
    <row r="51" spans="1:123"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349"/>
      <c r="U51" s="349"/>
      <c r="V51" s="349"/>
      <c r="W51" s="349"/>
      <c r="X51" s="349"/>
      <c r="Y51" s="349"/>
      <c r="Z51" s="349"/>
      <c r="AA51" s="349"/>
      <c r="AB51" s="349"/>
      <c r="AC51" s="349"/>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row>
    <row r="52" spans="1:123" s="72" customFormat="1" x14ac:dyDescent="0.2">
      <c r="A52" s="240" t="s">
        <v>115</v>
      </c>
      <c r="B52" s="241">
        <f t="shared" ref="B52" si="39">ROUND(B25*0.9,)</f>
        <v>54756</v>
      </c>
      <c r="C52" s="241">
        <f t="shared" ref="C52:BN52" si="40">ROUND(C25*0.9,)</f>
        <v>54756</v>
      </c>
      <c r="D52" s="241">
        <f t="shared" si="40"/>
        <v>53541</v>
      </c>
      <c r="E52" s="241">
        <f t="shared" si="40"/>
        <v>53541</v>
      </c>
      <c r="F52" s="241">
        <f t="shared" si="40"/>
        <v>54756</v>
      </c>
      <c r="G52" s="241">
        <f t="shared" si="40"/>
        <v>54756</v>
      </c>
      <c r="H52" s="241">
        <f t="shared" si="40"/>
        <v>54756</v>
      </c>
      <c r="I52" s="241">
        <f t="shared" si="40"/>
        <v>57996</v>
      </c>
      <c r="J52" s="241">
        <f t="shared" si="40"/>
        <v>57996</v>
      </c>
      <c r="K52" s="241">
        <f t="shared" si="40"/>
        <v>55971</v>
      </c>
      <c r="L52" s="241">
        <f t="shared" si="40"/>
        <v>57591</v>
      </c>
      <c r="M52" s="241">
        <f t="shared" si="40"/>
        <v>57591</v>
      </c>
      <c r="N52" s="241">
        <f t="shared" si="40"/>
        <v>62856</v>
      </c>
      <c r="O52" s="241">
        <f t="shared" si="40"/>
        <v>67716</v>
      </c>
      <c r="P52" s="241">
        <f t="shared" si="40"/>
        <v>67716</v>
      </c>
      <c r="Q52" s="241">
        <f t="shared" si="40"/>
        <v>70146</v>
      </c>
      <c r="R52" s="241">
        <f t="shared" si="40"/>
        <v>67716</v>
      </c>
      <c r="S52" s="241">
        <f t="shared" si="40"/>
        <v>156735</v>
      </c>
      <c r="T52" s="349">
        <f t="shared" si="40"/>
        <v>189135</v>
      </c>
      <c r="U52" s="349">
        <f t="shared" si="40"/>
        <v>209385</v>
      </c>
      <c r="V52" s="349">
        <f t="shared" si="40"/>
        <v>209385</v>
      </c>
      <c r="W52" s="349">
        <f t="shared" si="40"/>
        <v>197235</v>
      </c>
      <c r="X52" s="349">
        <f t="shared" si="40"/>
        <v>197235</v>
      </c>
      <c r="Y52" s="349">
        <f t="shared" si="40"/>
        <v>197235</v>
      </c>
      <c r="Z52" s="349">
        <f t="shared" si="40"/>
        <v>197235</v>
      </c>
      <c r="AA52" s="349">
        <f t="shared" si="40"/>
        <v>197235</v>
      </c>
      <c r="AB52" s="349">
        <f t="shared" si="40"/>
        <v>176985</v>
      </c>
      <c r="AC52" s="349">
        <f t="shared" si="40"/>
        <v>168885</v>
      </c>
      <c r="AD52" s="241">
        <f t="shared" si="40"/>
        <v>168885</v>
      </c>
      <c r="AE52" s="241">
        <f t="shared" si="40"/>
        <v>113562</v>
      </c>
      <c r="AF52" s="241">
        <f t="shared" si="40"/>
        <v>94122</v>
      </c>
      <c r="AG52" s="241">
        <f t="shared" si="40"/>
        <v>94122</v>
      </c>
      <c r="AH52" s="241">
        <f t="shared" si="40"/>
        <v>94122</v>
      </c>
      <c r="AI52" s="241">
        <f t="shared" si="40"/>
        <v>94122</v>
      </c>
      <c r="AJ52" s="241">
        <f t="shared" si="40"/>
        <v>94122</v>
      </c>
      <c r="AK52" s="241">
        <f t="shared" si="40"/>
        <v>91692</v>
      </c>
      <c r="AL52" s="241">
        <f t="shared" si="40"/>
        <v>91692</v>
      </c>
      <c r="AM52" s="241">
        <f t="shared" si="40"/>
        <v>91692</v>
      </c>
      <c r="AN52" s="241">
        <f t="shared" si="40"/>
        <v>94122</v>
      </c>
      <c r="AO52" s="241">
        <f t="shared" si="40"/>
        <v>94122</v>
      </c>
      <c r="AP52" s="241">
        <f t="shared" si="40"/>
        <v>94122</v>
      </c>
      <c r="AQ52" s="241">
        <f t="shared" si="40"/>
        <v>94122</v>
      </c>
      <c r="AR52" s="241">
        <f t="shared" si="40"/>
        <v>94122</v>
      </c>
      <c r="AS52" s="241">
        <f t="shared" si="40"/>
        <v>94122</v>
      </c>
      <c r="AT52" s="241">
        <f t="shared" si="40"/>
        <v>94122</v>
      </c>
      <c r="AU52" s="241">
        <f t="shared" si="40"/>
        <v>94122</v>
      </c>
      <c r="AV52" s="241">
        <f t="shared" si="40"/>
        <v>94122</v>
      </c>
      <c r="AW52" s="241">
        <f t="shared" si="40"/>
        <v>98982</v>
      </c>
      <c r="AX52" s="241">
        <f t="shared" si="40"/>
        <v>98982</v>
      </c>
      <c r="AY52" s="241">
        <f t="shared" si="40"/>
        <v>98982</v>
      </c>
      <c r="AZ52" s="241">
        <f t="shared" si="40"/>
        <v>98982</v>
      </c>
      <c r="BA52" s="241">
        <f t="shared" si="40"/>
        <v>100602</v>
      </c>
      <c r="BB52" s="241">
        <f t="shared" si="40"/>
        <v>100602</v>
      </c>
      <c r="BC52" s="241">
        <f t="shared" si="40"/>
        <v>100602</v>
      </c>
      <c r="BD52" s="241">
        <f t="shared" si="40"/>
        <v>100602</v>
      </c>
      <c r="BE52" s="241">
        <f t="shared" si="40"/>
        <v>100602</v>
      </c>
      <c r="BF52" s="241">
        <f t="shared" si="40"/>
        <v>100602</v>
      </c>
      <c r="BG52" s="241">
        <f t="shared" si="40"/>
        <v>100602</v>
      </c>
      <c r="BH52" s="241">
        <f t="shared" si="40"/>
        <v>100602</v>
      </c>
      <c r="BI52" s="241">
        <f t="shared" si="40"/>
        <v>100602</v>
      </c>
      <c r="BJ52" s="241">
        <f t="shared" si="40"/>
        <v>100602</v>
      </c>
      <c r="BK52" s="241">
        <f t="shared" si="40"/>
        <v>97362</v>
      </c>
      <c r="BL52" s="241">
        <f t="shared" si="40"/>
        <v>97362</v>
      </c>
      <c r="BM52" s="241">
        <f t="shared" si="40"/>
        <v>97362</v>
      </c>
      <c r="BN52" s="241">
        <f t="shared" si="40"/>
        <v>97362</v>
      </c>
      <c r="BO52" s="241">
        <f t="shared" ref="BO52:DS52" si="41">ROUND(BO25*0.9,)</f>
        <v>97362</v>
      </c>
      <c r="BP52" s="241">
        <f t="shared" si="41"/>
        <v>97362</v>
      </c>
      <c r="BQ52" s="241">
        <f t="shared" si="41"/>
        <v>97362</v>
      </c>
      <c r="BR52" s="241">
        <f t="shared" si="41"/>
        <v>97362</v>
      </c>
      <c r="BS52" s="241">
        <f t="shared" si="41"/>
        <v>97362</v>
      </c>
      <c r="BT52" s="241">
        <f t="shared" si="41"/>
        <v>117612</v>
      </c>
      <c r="BU52" s="241">
        <f t="shared" si="41"/>
        <v>123282</v>
      </c>
      <c r="BV52" s="241">
        <f t="shared" si="41"/>
        <v>128952</v>
      </c>
      <c r="BW52" s="241">
        <f t="shared" si="41"/>
        <v>117612</v>
      </c>
      <c r="BX52" s="241">
        <f t="shared" si="41"/>
        <v>117612</v>
      </c>
      <c r="BY52" s="241">
        <f t="shared" si="41"/>
        <v>108702</v>
      </c>
      <c r="BZ52" s="241">
        <f t="shared" si="41"/>
        <v>108702</v>
      </c>
      <c r="CA52" s="241">
        <f t="shared" si="41"/>
        <v>108702</v>
      </c>
      <c r="CB52" s="241">
        <f t="shared" si="41"/>
        <v>102222</v>
      </c>
      <c r="CC52" s="241">
        <f t="shared" si="41"/>
        <v>101412</v>
      </c>
      <c r="CD52" s="241">
        <f t="shared" si="41"/>
        <v>90477</v>
      </c>
      <c r="CE52" s="241">
        <f t="shared" si="41"/>
        <v>90477</v>
      </c>
      <c r="CF52" s="241">
        <f t="shared" si="41"/>
        <v>90477</v>
      </c>
      <c r="CG52" s="241">
        <f t="shared" si="41"/>
        <v>90477</v>
      </c>
      <c r="CH52" s="241">
        <f t="shared" si="41"/>
        <v>91692</v>
      </c>
      <c r="CI52" s="241">
        <f t="shared" si="41"/>
        <v>91692</v>
      </c>
      <c r="CJ52" s="241">
        <f t="shared" si="41"/>
        <v>91692</v>
      </c>
      <c r="CK52" s="241">
        <f t="shared" si="41"/>
        <v>90477</v>
      </c>
      <c r="CL52" s="241">
        <f t="shared" si="41"/>
        <v>90477</v>
      </c>
      <c r="CM52" s="241">
        <f t="shared" si="41"/>
        <v>90477</v>
      </c>
      <c r="CN52" s="241">
        <f t="shared" si="41"/>
        <v>90477</v>
      </c>
      <c r="CO52" s="241">
        <f t="shared" si="41"/>
        <v>90477</v>
      </c>
      <c r="CP52" s="241">
        <f t="shared" si="41"/>
        <v>90477</v>
      </c>
      <c r="CQ52" s="241">
        <f t="shared" si="41"/>
        <v>89262</v>
      </c>
      <c r="CR52" s="241">
        <f t="shared" si="41"/>
        <v>89262</v>
      </c>
      <c r="CS52" s="241">
        <f t="shared" si="41"/>
        <v>89262</v>
      </c>
      <c r="CT52" s="241">
        <f t="shared" si="41"/>
        <v>89262</v>
      </c>
      <c r="CU52" s="241">
        <f t="shared" si="41"/>
        <v>89262</v>
      </c>
      <c r="CV52" s="241">
        <f t="shared" si="41"/>
        <v>89262</v>
      </c>
      <c r="CW52" s="241">
        <f t="shared" si="41"/>
        <v>89262</v>
      </c>
      <c r="CX52" s="241">
        <f t="shared" si="41"/>
        <v>86022</v>
      </c>
      <c r="CY52" s="241">
        <f t="shared" si="41"/>
        <v>86022</v>
      </c>
      <c r="CZ52" s="241">
        <f t="shared" si="41"/>
        <v>86022</v>
      </c>
      <c r="DA52" s="241">
        <f t="shared" si="41"/>
        <v>86022</v>
      </c>
      <c r="DB52" s="241">
        <f t="shared" si="41"/>
        <v>86022</v>
      </c>
      <c r="DC52" s="241">
        <f t="shared" si="41"/>
        <v>86832</v>
      </c>
      <c r="DD52" s="241">
        <f t="shared" si="41"/>
        <v>86832</v>
      </c>
      <c r="DE52" s="241">
        <f t="shared" si="41"/>
        <v>85212</v>
      </c>
      <c r="DF52" s="241">
        <f t="shared" si="41"/>
        <v>85212</v>
      </c>
      <c r="DG52" s="241">
        <f t="shared" si="41"/>
        <v>85212</v>
      </c>
      <c r="DH52" s="241">
        <f t="shared" si="41"/>
        <v>55890</v>
      </c>
      <c r="DI52" s="241">
        <f t="shared" si="41"/>
        <v>55890</v>
      </c>
      <c r="DJ52" s="241">
        <f t="shared" si="41"/>
        <v>55890</v>
      </c>
      <c r="DK52" s="241">
        <f t="shared" si="41"/>
        <v>55890</v>
      </c>
      <c r="DL52" s="241">
        <f t="shared" si="41"/>
        <v>53460</v>
      </c>
      <c r="DM52" s="241">
        <f t="shared" si="41"/>
        <v>53460</v>
      </c>
      <c r="DN52" s="241">
        <f t="shared" si="41"/>
        <v>53460</v>
      </c>
      <c r="DO52" s="241">
        <f t="shared" si="41"/>
        <v>53460</v>
      </c>
      <c r="DP52" s="241">
        <f t="shared" si="41"/>
        <v>53460</v>
      </c>
      <c r="DQ52" s="241">
        <f t="shared" si="41"/>
        <v>53460</v>
      </c>
      <c r="DR52" s="241">
        <f t="shared" si="41"/>
        <v>53460</v>
      </c>
      <c r="DS52" s="241">
        <f t="shared" si="41"/>
        <v>52245</v>
      </c>
    </row>
    <row r="53" spans="1:123"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349"/>
      <c r="U53" s="349"/>
      <c r="V53" s="349"/>
      <c r="W53" s="349"/>
      <c r="X53" s="349"/>
      <c r="Y53" s="349"/>
      <c r="Z53" s="349"/>
      <c r="AA53" s="349"/>
      <c r="AB53" s="349"/>
      <c r="AC53" s="349"/>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row>
    <row r="54" spans="1:123" s="72" customFormat="1" x14ac:dyDescent="0.2">
      <c r="A54" s="240" t="s">
        <v>115</v>
      </c>
      <c r="B54" s="241">
        <f t="shared" ref="B54" si="42">ROUND(B27*0.9,)</f>
        <v>79056</v>
      </c>
      <c r="C54" s="241">
        <f t="shared" ref="C54:BN54" si="43">ROUND(C27*0.9,)</f>
        <v>79056</v>
      </c>
      <c r="D54" s="241">
        <f t="shared" si="43"/>
        <v>77841</v>
      </c>
      <c r="E54" s="241">
        <f t="shared" si="43"/>
        <v>77841</v>
      </c>
      <c r="F54" s="241">
        <f t="shared" si="43"/>
        <v>79056</v>
      </c>
      <c r="G54" s="241">
        <f t="shared" si="43"/>
        <v>79056</v>
      </c>
      <c r="H54" s="241">
        <f t="shared" si="43"/>
        <v>79056</v>
      </c>
      <c r="I54" s="241">
        <f t="shared" si="43"/>
        <v>82296</v>
      </c>
      <c r="J54" s="241">
        <f t="shared" si="43"/>
        <v>82296</v>
      </c>
      <c r="K54" s="241">
        <f t="shared" si="43"/>
        <v>80271</v>
      </c>
      <c r="L54" s="241">
        <f t="shared" si="43"/>
        <v>81891</v>
      </c>
      <c r="M54" s="241">
        <f t="shared" si="43"/>
        <v>81891</v>
      </c>
      <c r="N54" s="241">
        <f t="shared" si="43"/>
        <v>87156</v>
      </c>
      <c r="O54" s="241">
        <f t="shared" si="43"/>
        <v>92016</v>
      </c>
      <c r="P54" s="241">
        <f t="shared" si="43"/>
        <v>92016</v>
      </c>
      <c r="Q54" s="241">
        <f t="shared" si="43"/>
        <v>94446</v>
      </c>
      <c r="R54" s="241">
        <f t="shared" si="43"/>
        <v>92016</v>
      </c>
      <c r="S54" s="241">
        <f t="shared" si="43"/>
        <v>189135</v>
      </c>
      <c r="T54" s="349">
        <f t="shared" si="43"/>
        <v>221535</v>
      </c>
      <c r="U54" s="349">
        <f t="shared" si="43"/>
        <v>241785</v>
      </c>
      <c r="V54" s="349">
        <f t="shared" si="43"/>
        <v>241785</v>
      </c>
      <c r="W54" s="349">
        <f t="shared" si="43"/>
        <v>229635</v>
      </c>
      <c r="X54" s="349">
        <f t="shared" si="43"/>
        <v>229635</v>
      </c>
      <c r="Y54" s="349">
        <f t="shared" si="43"/>
        <v>229635</v>
      </c>
      <c r="Z54" s="349">
        <f t="shared" si="43"/>
        <v>229635</v>
      </c>
      <c r="AA54" s="349">
        <f t="shared" si="43"/>
        <v>229635</v>
      </c>
      <c r="AB54" s="349">
        <f t="shared" si="43"/>
        <v>209385</v>
      </c>
      <c r="AC54" s="349">
        <f t="shared" si="43"/>
        <v>201285</v>
      </c>
      <c r="AD54" s="241">
        <f t="shared" si="43"/>
        <v>201285</v>
      </c>
      <c r="AE54" s="241">
        <f t="shared" si="43"/>
        <v>133812</v>
      </c>
      <c r="AF54" s="241">
        <f t="shared" si="43"/>
        <v>114372</v>
      </c>
      <c r="AG54" s="241">
        <f t="shared" si="43"/>
        <v>114372</v>
      </c>
      <c r="AH54" s="241">
        <f t="shared" si="43"/>
        <v>114372</v>
      </c>
      <c r="AI54" s="241">
        <f t="shared" si="43"/>
        <v>114372</v>
      </c>
      <c r="AJ54" s="241">
        <f t="shared" si="43"/>
        <v>114372</v>
      </c>
      <c r="AK54" s="241">
        <f t="shared" si="43"/>
        <v>111942</v>
      </c>
      <c r="AL54" s="241">
        <f t="shared" si="43"/>
        <v>111942</v>
      </c>
      <c r="AM54" s="241">
        <f t="shared" si="43"/>
        <v>111942</v>
      </c>
      <c r="AN54" s="241">
        <f t="shared" si="43"/>
        <v>114372</v>
      </c>
      <c r="AO54" s="241">
        <f t="shared" si="43"/>
        <v>114372</v>
      </c>
      <c r="AP54" s="241">
        <f t="shared" si="43"/>
        <v>114372</v>
      </c>
      <c r="AQ54" s="241">
        <f t="shared" si="43"/>
        <v>114372</v>
      </c>
      <c r="AR54" s="241">
        <f t="shared" si="43"/>
        <v>114372</v>
      </c>
      <c r="AS54" s="241">
        <f t="shared" si="43"/>
        <v>114372</v>
      </c>
      <c r="AT54" s="241">
        <f t="shared" si="43"/>
        <v>114372</v>
      </c>
      <c r="AU54" s="241">
        <f t="shared" si="43"/>
        <v>114372</v>
      </c>
      <c r="AV54" s="241">
        <f t="shared" si="43"/>
        <v>114372</v>
      </c>
      <c r="AW54" s="241">
        <f t="shared" si="43"/>
        <v>119232</v>
      </c>
      <c r="AX54" s="241">
        <f t="shared" si="43"/>
        <v>119232</v>
      </c>
      <c r="AY54" s="241">
        <f t="shared" si="43"/>
        <v>119232</v>
      </c>
      <c r="AZ54" s="241">
        <f t="shared" si="43"/>
        <v>119232</v>
      </c>
      <c r="BA54" s="241">
        <f t="shared" si="43"/>
        <v>141102</v>
      </c>
      <c r="BB54" s="241">
        <f t="shared" si="43"/>
        <v>141102</v>
      </c>
      <c r="BC54" s="241">
        <f t="shared" si="43"/>
        <v>141102</v>
      </c>
      <c r="BD54" s="241">
        <f t="shared" si="43"/>
        <v>141102</v>
      </c>
      <c r="BE54" s="241">
        <f t="shared" si="43"/>
        <v>141102</v>
      </c>
      <c r="BF54" s="241">
        <f t="shared" si="43"/>
        <v>141102</v>
      </c>
      <c r="BG54" s="241">
        <f t="shared" si="43"/>
        <v>141102</v>
      </c>
      <c r="BH54" s="241">
        <f t="shared" si="43"/>
        <v>141102</v>
      </c>
      <c r="BI54" s="241">
        <f t="shared" si="43"/>
        <v>141102</v>
      </c>
      <c r="BJ54" s="241">
        <f t="shared" si="43"/>
        <v>141102</v>
      </c>
      <c r="BK54" s="241">
        <f t="shared" si="43"/>
        <v>137862</v>
      </c>
      <c r="BL54" s="241">
        <f t="shared" si="43"/>
        <v>137862</v>
      </c>
      <c r="BM54" s="241">
        <f t="shared" si="43"/>
        <v>137862</v>
      </c>
      <c r="BN54" s="241">
        <f t="shared" si="43"/>
        <v>137862</v>
      </c>
      <c r="BO54" s="241">
        <f t="shared" ref="BO54:DS54" si="44">ROUND(BO27*0.9,)</f>
        <v>137862</v>
      </c>
      <c r="BP54" s="241">
        <f t="shared" si="44"/>
        <v>137862</v>
      </c>
      <c r="BQ54" s="241">
        <f t="shared" si="44"/>
        <v>137862</v>
      </c>
      <c r="BR54" s="241">
        <f t="shared" si="44"/>
        <v>137862</v>
      </c>
      <c r="BS54" s="241">
        <f t="shared" si="44"/>
        <v>137862</v>
      </c>
      <c r="BT54" s="241">
        <f t="shared" si="44"/>
        <v>158112</v>
      </c>
      <c r="BU54" s="241">
        <f t="shared" si="44"/>
        <v>163782</v>
      </c>
      <c r="BV54" s="241">
        <f t="shared" si="44"/>
        <v>169452</v>
      </c>
      <c r="BW54" s="241">
        <f t="shared" si="44"/>
        <v>158112</v>
      </c>
      <c r="BX54" s="241">
        <f t="shared" si="44"/>
        <v>158112</v>
      </c>
      <c r="BY54" s="241">
        <f t="shared" si="44"/>
        <v>149202</v>
      </c>
      <c r="BZ54" s="241">
        <f t="shared" si="44"/>
        <v>149202</v>
      </c>
      <c r="CA54" s="241">
        <f t="shared" si="44"/>
        <v>149202</v>
      </c>
      <c r="CB54" s="241">
        <f t="shared" si="44"/>
        <v>142722</v>
      </c>
      <c r="CC54" s="241">
        <f t="shared" si="44"/>
        <v>121662</v>
      </c>
      <c r="CD54" s="241">
        <f t="shared" si="44"/>
        <v>110727</v>
      </c>
      <c r="CE54" s="241">
        <f t="shared" si="44"/>
        <v>110727</v>
      </c>
      <c r="CF54" s="241">
        <f t="shared" si="44"/>
        <v>110727</v>
      </c>
      <c r="CG54" s="241">
        <f t="shared" si="44"/>
        <v>110727</v>
      </c>
      <c r="CH54" s="241">
        <f t="shared" si="44"/>
        <v>111942</v>
      </c>
      <c r="CI54" s="241">
        <f t="shared" si="44"/>
        <v>111942</v>
      </c>
      <c r="CJ54" s="241">
        <f t="shared" si="44"/>
        <v>111942</v>
      </c>
      <c r="CK54" s="241">
        <f t="shared" si="44"/>
        <v>110727</v>
      </c>
      <c r="CL54" s="241">
        <f t="shared" si="44"/>
        <v>110727</v>
      </c>
      <c r="CM54" s="241">
        <f t="shared" si="44"/>
        <v>110727</v>
      </c>
      <c r="CN54" s="241">
        <f t="shared" si="44"/>
        <v>110727</v>
      </c>
      <c r="CO54" s="241">
        <f t="shared" si="44"/>
        <v>110727</v>
      </c>
      <c r="CP54" s="241">
        <f t="shared" si="44"/>
        <v>110727</v>
      </c>
      <c r="CQ54" s="241">
        <f t="shared" si="44"/>
        <v>109512</v>
      </c>
      <c r="CR54" s="241">
        <f t="shared" si="44"/>
        <v>109512</v>
      </c>
      <c r="CS54" s="241">
        <f t="shared" si="44"/>
        <v>109512</v>
      </c>
      <c r="CT54" s="241">
        <f t="shared" si="44"/>
        <v>109512</v>
      </c>
      <c r="CU54" s="241">
        <f t="shared" si="44"/>
        <v>109512</v>
      </c>
      <c r="CV54" s="241">
        <f t="shared" si="44"/>
        <v>109512</v>
      </c>
      <c r="CW54" s="241">
        <f t="shared" si="44"/>
        <v>109512</v>
      </c>
      <c r="CX54" s="241">
        <f t="shared" si="44"/>
        <v>106272</v>
      </c>
      <c r="CY54" s="241">
        <f t="shared" si="44"/>
        <v>106272</v>
      </c>
      <c r="CZ54" s="241">
        <f t="shared" si="44"/>
        <v>106272</v>
      </c>
      <c r="DA54" s="241">
        <f t="shared" si="44"/>
        <v>106272</v>
      </c>
      <c r="DB54" s="241">
        <f t="shared" si="44"/>
        <v>106272</v>
      </c>
      <c r="DC54" s="241">
        <f t="shared" si="44"/>
        <v>107082</v>
      </c>
      <c r="DD54" s="241">
        <f t="shared" si="44"/>
        <v>107082</v>
      </c>
      <c r="DE54" s="241">
        <f t="shared" si="44"/>
        <v>105462</v>
      </c>
      <c r="DF54" s="241">
        <f t="shared" si="44"/>
        <v>105462</v>
      </c>
      <c r="DG54" s="241">
        <f t="shared" si="44"/>
        <v>105462</v>
      </c>
      <c r="DH54" s="241">
        <f t="shared" si="44"/>
        <v>80190</v>
      </c>
      <c r="DI54" s="241">
        <f t="shared" si="44"/>
        <v>80190</v>
      </c>
      <c r="DJ54" s="241">
        <f t="shared" si="44"/>
        <v>80190</v>
      </c>
      <c r="DK54" s="241">
        <f t="shared" si="44"/>
        <v>80190</v>
      </c>
      <c r="DL54" s="241">
        <f t="shared" si="44"/>
        <v>77760</v>
      </c>
      <c r="DM54" s="241">
        <f t="shared" si="44"/>
        <v>77760</v>
      </c>
      <c r="DN54" s="241">
        <f t="shared" si="44"/>
        <v>77760</v>
      </c>
      <c r="DO54" s="241">
        <f t="shared" si="44"/>
        <v>77760</v>
      </c>
      <c r="DP54" s="241">
        <f t="shared" si="44"/>
        <v>77760</v>
      </c>
      <c r="DQ54" s="241">
        <f t="shared" si="44"/>
        <v>77760</v>
      </c>
      <c r="DR54" s="241">
        <f t="shared" si="44"/>
        <v>77760</v>
      </c>
      <c r="DS54" s="241">
        <f t="shared" si="44"/>
        <v>76545</v>
      </c>
    </row>
    <row r="55" spans="1:123"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349"/>
      <c r="U55" s="349"/>
      <c r="V55" s="349"/>
      <c r="W55" s="349"/>
      <c r="X55" s="349"/>
      <c r="Y55" s="349"/>
      <c r="Z55" s="349"/>
      <c r="AA55" s="349"/>
      <c r="AB55" s="349"/>
      <c r="AC55" s="349"/>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row>
    <row r="56" spans="1:123" s="72" customFormat="1" x14ac:dyDescent="0.2">
      <c r="A56" s="240" t="s">
        <v>115</v>
      </c>
      <c r="B56" s="241">
        <f t="shared" ref="B56" si="45">ROUND(B29*0.9,)</f>
        <v>95256</v>
      </c>
      <c r="C56" s="241">
        <f t="shared" ref="C56:BN56" si="46">ROUND(C29*0.9,)</f>
        <v>95256</v>
      </c>
      <c r="D56" s="241">
        <f t="shared" si="46"/>
        <v>94041</v>
      </c>
      <c r="E56" s="241">
        <f t="shared" si="46"/>
        <v>94041</v>
      </c>
      <c r="F56" s="241">
        <f t="shared" si="46"/>
        <v>95256</v>
      </c>
      <c r="G56" s="241">
        <f t="shared" si="46"/>
        <v>95256</v>
      </c>
      <c r="H56" s="241">
        <f t="shared" si="46"/>
        <v>95256</v>
      </c>
      <c r="I56" s="241">
        <f t="shared" si="46"/>
        <v>98496</v>
      </c>
      <c r="J56" s="241">
        <f t="shared" si="46"/>
        <v>98496</v>
      </c>
      <c r="K56" s="241">
        <f t="shared" si="46"/>
        <v>96471</v>
      </c>
      <c r="L56" s="241">
        <f t="shared" si="46"/>
        <v>98091</v>
      </c>
      <c r="M56" s="241">
        <f t="shared" si="46"/>
        <v>98091</v>
      </c>
      <c r="N56" s="241">
        <f t="shared" si="46"/>
        <v>103356</v>
      </c>
      <c r="O56" s="241">
        <f t="shared" si="46"/>
        <v>108216</v>
      </c>
      <c r="P56" s="241">
        <f t="shared" si="46"/>
        <v>108216</v>
      </c>
      <c r="Q56" s="241">
        <f t="shared" si="46"/>
        <v>110646</v>
      </c>
      <c r="R56" s="241">
        <f t="shared" si="46"/>
        <v>108216</v>
      </c>
      <c r="S56" s="241">
        <f t="shared" si="46"/>
        <v>241785</v>
      </c>
      <c r="T56" s="349">
        <f t="shared" si="46"/>
        <v>274185</v>
      </c>
      <c r="U56" s="349">
        <f t="shared" si="46"/>
        <v>294435</v>
      </c>
      <c r="V56" s="349">
        <f t="shared" si="46"/>
        <v>294435</v>
      </c>
      <c r="W56" s="349">
        <f t="shared" si="46"/>
        <v>282285</v>
      </c>
      <c r="X56" s="349">
        <f t="shared" si="46"/>
        <v>282285</v>
      </c>
      <c r="Y56" s="349">
        <f t="shared" si="46"/>
        <v>282285</v>
      </c>
      <c r="Z56" s="349">
        <f t="shared" si="46"/>
        <v>282285</v>
      </c>
      <c r="AA56" s="349">
        <f t="shared" si="46"/>
        <v>282285</v>
      </c>
      <c r="AB56" s="349">
        <f t="shared" si="46"/>
        <v>262035</v>
      </c>
      <c r="AC56" s="349">
        <f t="shared" si="46"/>
        <v>253935</v>
      </c>
      <c r="AD56" s="241">
        <f t="shared" si="46"/>
        <v>253935</v>
      </c>
      <c r="AE56" s="241">
        <f t="shared" si="46"/>
        <v>145962</v>
      </c>
      <c r="AF56" s="241">
        <f t="shared" si="46"/>
        <v>126522</v>
      </c>
      <c r="AG56" s="241">
        <f t="shared" si="46"/>
        <v>126522</v>
      </c>
      <c r="AH56" s="241">
        <f t="shared" si="46"/>
        <v>126522</v>
      </c>
      <c r="AI56" s="241">
        <f t="shared" si="46"/>
        <v>126522</v>
      </c>
      <c r="AJ56" s="241">
        <f t="shared" si="46"/>
        <v>126522</v>
      </c>
      <c r="AK56" s="241">
        <f t="shared" si="46"/>
        <v>124092</v>
      </c>
      <c r="AL56" s="241">
        <f t="shared" si="46"/>
        <v>124092</v>
      </c>
      <c r="AM56" s="241">
        <f t="shared" si="46"/>
        <v>124092</v>
      </c>
      <c r="AN56" s="241">
        <f t="shared" si="46"/>
        <v>126522</v>
      </c>
      <c r="AO56" s="241">
        <f t="shared" si="46"/>
        <v>126522</v>
      </c>
      <c r="AP56" s="241">
        <f t="shared" si="46"/>
        <v>126522</v>
      </c>
      <c r="AQ56" s="241">
        <f t="shared" si="46"/>
        <v>126522</v>
      </c>
      <c r="AR56" s="241">
        <f t="shared" si="46"/>
        <v>126522</v>
      </c>
      <c r="AS56" s="241">
        <f t="shared" si="46"/>
        <v>126522</v>
      </c>
      <c r="AT56" s="241">
        <f t="shared" si="46"/>
        <v>126522</v>
      </c>
      <c r="AU56" s="241">
        <f t="shared" si="46"/>
        <v>126522</v>
      </c>
      <c r="AV56" s="241">
        <f t="shared" si="46"/>
        <v>126522</v>
      </c>
      <c r="AW56" s="241">
        <f t="shared" si="46"/>
        <v>131382</v>
      </c>
      <c r="AX56" s="241">
        <f t="shared" si="46"/>
        <v>131382</v>
      </c>
      <c r="AY56" s="241">
        <f t="shared" si="46"/>
        <v>131382</v>
      </c>
      <c r="AZ56" s="241">
        <f t="shared" si="46"/>
        <v>131382</v>
      </c>
      <c r="BA56" s="241">
        <f t="shared" si="46"/>
        <v>157302</v>
      </c>
      <c r="BB56" s="241">
        <f t="shared" si="46"/>
        <v>157302</v>
      </c>
      <c r="BC56" s="241">
        <f t="shared" si="46"/>
        <v>157302</v>
      </c>
      <c r="BD56" s="241">
        <f t="shared" si="46"/>
        <v>157302</v>
      </c>
      <c r="BE56" s="241">
        <f t="shared" si="46"/>
        <v>157302</v>
      </c>
      <c r="BF56" s="241">
        <f t="shared" si="46"/>
        <v>157302</v>
      </c>
      <c r="BG56" s="241">
        <f t="shared" si="46"/>
        <v>157302</v>
      </c>
      <c r="BH56" s="241">
        <f t="shared" si="46"/>
        <v>157302</v>
      </c>
      <c r="BI56" s="241">
        <f t="shared" si="46"/>
        <v>157302</v>
      </c>
      <c r="BJ56" s="241">
        <f t="shared" si="46"/>
        <v>157302</v>
      </c>
      <c r="BK56" s="241">
        <f t="shared" si="46"/>
        <v>154062</v>
      </c>
      <c r="BL56" s="241">
        <f t="shared" si="46"/>
        <v>154062</v>
      </c>
      <c r="BM56" s="241">
        <f t="shared" si="46"/>
        <v>154062</v>
      </c>
      <c r="BN56" s="241">
        <f t="shared" si="46"/>
        <v>154062</v>
      </c>
      <c r="BO56" s="241">
        <f t="shared" ref="BO56:DS56" si="47">ROUND(BO29*0.9,)</f>
        <v>154062</v>
      </c>
      <c r="BP56" s="241">
        <f t="shared" si="47"/>
        <v>154062</v>
      </c>
      <c r="BQ56" s="241">
        <f t="shared" si="47"/>
        <v>154062</v>
      </c>
      <c r="BR56" s="241">
        <f t="shared" si="47"/>
        <v>154062</v>
      </c>
      <c r="BS56" s="241">
        <f t="shared" si="47"/>
        <v>154062</v>
      </c>
      <c r="BT56" s="241">
        <f t="shared" si="47"/>
        <v>174312</v>
      </c>
      <c r="BU56" s="241">
        <f t="shared" si="47"/>
        <v>179982</v>
      </c>
      <c r="BV56" s="241">
        <f t="shared" si="47"/>
        <v>185652</v>
      </c>
      <c r="BW56" s="241">
        <f t="shared" si="47"/>
        <v>174312</v>
      </c>
      <c r="BX56" s="241">
        <f t="shared" si="47"/>
        <v>174312</v>
      </c>
      <c r="BY56" s="241">
        <f t="shared" si="47"/>
        <v>165402</v>
      </c>
      <c r="BZ56" s="241">
        <f t="shared" si="47"/>
        <v>165402</v>
      </c>
      <c r="CA56" s="241">
        <f t="shared" si="47"/>
        <v>165402</v>
      </c>
      <c r="CB56" s="241">
        <f t="shared" si="47"/>
        <v>158922</v>
      </c>
      <c r="CC56" s="241">
        <f t="shared" si="47"/>
        <v>133812</v>
      </c>
      <c r="CD56" s="241">
        <f t="shared" si="47"/>
        <v>122877</v>
      </c>
      <c r="CE56" s="241">
        <f t="shared" si="47"/>
        <v>122877</v>
      </c>
      <c r="CF56" s="241">
        <f t="shared" si="47"/>
        <v>122877</v>
      </c>
      <c r="CG56" s="241">
        <f t="shared" si="47"/>
        <v>122877</v>
      </c>
      <c r="CH56" s="241">
        <f t="shared" si="47"/>
        <v>124092</v>
      </c>
      <c r="CI56" s="241">
        <f t="shared" si="47"/>
        <v>124092</v>
      </c>
      <c r="CJ56" s="241">
        <f t="shared" si="47"/>
        <v>124092</v>
      </c>
      <c r="CK56" s="241">
        <f t="shared" si="47"/>
        <v>122877</v>
      </c>
      <c r="CL56" s="241">
        <f t="shared" si="47"/>
        <v>122877</v>
      </c>
      <c r="CM56" s="241">
        <f t="shared" si="47"/>
        <v>122877</v>
      </c>
      <c r="CN56" s="241">
        <f t="shared" si="47"/>
        <v>122877</v>
      </c>
      <c r="CO56" s="241">
        <f t="shared" si="47"/>
        <v>122877</v>
      </c>
      <c r="CP56" s="241">
        <f t="shared" si="47"/>
        <v>122877</v>
      </c>
      <c r="CQ56" s="241">
        <f t="shared" si="47"/>
        <v>121662</v>
      </c>
      <c r="CR56" s="241">
        <f t="shared" si="47"/>
        <v>121662</v>
      </c>
      <c r="CS56" s="241">
        <f t="shared" si="47"/>
        <v>121662</v>
      </c>
      <c r="CT56" s="241">
        <f t="shared" si="47"/>
        <v>121662</v>
      </c>
      <c r="CU56" s="241">
        <f t="shared" si="47"/>
        <v>121662</v>
      </c>
      <c r="CV56" s="241">
        <f t="shared" si="47"/>
        <v>121662</v>
      </c>
      <c r="CW56" s="241">
        <f t="shared" si="47"/>
        <v>121662</v>
      </c>
      <c r="CX56" s="241">
        <f t="shared" si="47"/>
        <v>118422</v>
      </c>
      <c r="CY56" s="241">
        <f t="shared" si="47"/>
        <v>118422</v>
      </c>
      <c r="CZ56" s="241">
        <f t="shared" si="47"/>
        <v>118422</v>
      </c>
      <c r="DA56" s="241">
        <f t="shared" si="47"/>
        <v>118422</v>
      </c>
      <c r="DB56" s="241">
        <f t="shared" si="47"/>
        <v>118422</v>
      </c>
      <c r="DC56" s="241">
        <f t="shared" si="47"/>
        <v>119232</v>
      </c>
      <c r="DD56" s="241">
        <f t="shared" si="47"/>
        <v>119232</v>
      </c>
      <c r="DE56" s="241">
        <f t="shared" si="47"/>
        <v>117612</v>
      </c>
      <c r="DF56" s="241">
        <f t="shared" si="47"/>
        <v>117612</v>
      </c>
      <c r="DG56" s="241">
        <f t="shared" si="47"/>
        <v>117612</v>
      </c>
      <c r="DH56" s="241">
        <f t="shared" si="47"/>
        <v>96390</v>
      </c>
      <c r="DI56" s="241">
        <f t="shared" si="47"/>
        <v>96390</v>
      </c>
      <c r="DJ56" s="241">
        <f t="shared" si="47"/>
        <v>96390</v>
      </c>
      <c r="DK56" s="241">
        <f t="shared" si="47"/>
        <v>96390</v>
      </c>
      <c r="DL56" s="241">
        <f t="shared" si="47"/>
        <v>93960</v>
      </c>
      <c r="DM56" s="241">
        <f t="shared" si="47"/>
        <v>93960</v>
      </c>
      <c r="DN56" s="241">
        <f t="shared" si="47"/>
        <v>93960</v>
      </c>
      <c r="DO56" s="241">
        <f t="shared" si="47"/>
        <v>93960</v>
      </c>
      <c r="DP56" s="241">
        <f t="shared" si="47"/>
        <v>93960</v>
      </c>
      <c r="DQ56" s="241">
        <f t="shared" si="47"/>
        <v>93960</v>
      </c>
      <c r="DR56" s="241">
        <f t="shared" si="47"/>
        <v>93960</v>
      </c>
      <c r="DS56" s="241">
        <f t="shared" si="47"/>
        <v>92745</v>
      </c>
    </row>
    <row r="57" spans="1:123" s="72" customFormat="1" x14ac:dyDescent="0.2">
      <c r="A57" s="85"/>
      <c r="L57" s="350"/>
      <c r="M57" s="350"/>
      <c r="N57" s="350"/>
      <c r="O57" s="350"/>
      <c r="P57" s="350"/>
      <c r="Q57" s="350"/>
      <c r="R57" s="350"/>
      <c r="S57" s="350"/>
      <c r="T57" s="350"/>
      <c r="U57" s="350"/>
      <c r="V57" s="350"/>
      <c r="W57" s="350"/>
      <c r="X57" s="350"/>
      <c r="Y57" s="350"/>
      <c r="Z57" s="350"/>
      <c r="AA57" s="350"/>
      <c r="AB57" s="350"/>
      <c r="AC57" s="350"/>
    </row>
    <row r="58" spans="1:123" ht="189" x14ac:dyDescent="0.2">
      <c r="A58" s="298" t="s">
        <v>419</v>
      </c>
    </row>
    <row r="59" spans="1:123" ht="12.75" x14ac:dyDescent="0.2">
      <c r="A59" s="366"/>
    </row>
    <row r="60" spans="1:123" ht="12" customHeight="1" x14ac:dyDescent="0.2">
      <c r="A60" s="319" t="s">
        <v>130</v>
      </c>
    </row>
    <row r="61" spans="1:123" ht="12" customHeight="1" x14ac:dyDescent="0.2">
      <c r="A61" s="378" t="s">
        <v>420</v>
      </c>
    </row>
    <row r="62" spans="1:123" s="82" customFormat="1" ht="12" customHeight="1" x14ac:dyDescent="0.2">
      <c r="A62" s="378"/>
      <c r="L62" s="351"/>
      <c r="M62" s="351"/>
      <c r="N62" s="351"/>
      <c r="O62" s="351"/>
      <c r="P62" s="351"/>
      <c r="Q62" s="351"/>
      <c r="R62" s="351"/>
      <c r="S62" s="351"/>
      <c r="T62" s="351"/>
      <c r="U62" s="351"/>
      <c r="V62" s="351"/>
      <c r="W62" s="351"/>
      <c r="X62" s="351"/>
      <c r="Y62" s="351"/>
      <c r="Z62" s="351"/>
      <c r="AA62" s="351"/>
      <c r="AB62" s="351"/>
      <c r="AC62" s="351"/>
    </row>
    <row r="63" spans="1:123" ht="94.9" customHeight="1" x14ac:dyDescent="0.2">
      <c r="A63" s="378"/>
    </row>
    <row r="64" spans="1:123" x14ac:dyDescent="0.2">
      <c r="A64" s="378"/>
    </row>
    <row r="65" spans="1:29" s="309" customFormat="1" ht="15" x14ac:dyDescent="0.25">
      <c r="A65" s="10" t="s">
        <v>182</v>
      </c>
      <c r="I65" s="373"/>
      <c r="J65" s="373"/>
      <c r="K65" s="373"/>
      <c r="L65" s="373"/>
      <c r="M65" s="373"/>
      <c r="N65" s="373"/>
      <c r="O65" s="373"/>
      <c r="P65" s="374"/>
      <c r="Q65" s="374"/>
      <c r="R65" s="374"/>
      <c r="S65" s="374"/>
      <c r="T65" s="374"/>
      <c r="U65" s="374"/>
      <c r="V65" s="374"/>
      <c r="W65" s="374"/>
      <c r="X65" s="374"/>
      <c r="Y65" s="374"/>
      <c r="Z65" s="374"/>
      <c r="AA65" s="374"/>
      <c r="AB65" s="374"/>
      <c r="AC65" s="374"/>
    </row>
    <row r="66" spans="1:29" s="309" customFormat="1" ht="24.75" x14ac:dyDescent="0.25">
      <c r="A66" s="192" t="s">
        <v>421</v>
      </c>
      <c r="I66" s="373"/>
      <c r="J66" s="373"/>
      <c r="K66" s="373"/>
      <c r="L66" s="373"/>
      <c r="M66" s="373"/>
      <c r="N66" s="373"/>
      <c r="O66" s="373"/>
      <c r="P66" s="374"/>
      <c r="Q66" s="374"/>
      <c r="R66" s="374"/>
      <c r="S66" s="374"/>
      <c r="T66" s="374"/>
      <c r="U66" s="374"/>
      <c r="V66" s="374"/>
      <c r="W66" s="374"/>
      <c r="X66" s="374"/>
      <c r="Y66" s="374"/>
      <c r="Z66" s="374"/>
      <c r="AA66" s="374"/>
      <c r="AB66" s="374"/>
      <c r="AC66" s="374"/>
    </row>
    <row r="67" spans="1:29" ht="13.5" thickBot="1" x14ac:dyDescent="0.25">
      <c r="A67" s="366"/>
    </row>
    <row r="68" spans="1:29" ht="12.75" thickBot="1" x14ac:dyDescent="0.25">
      <c r="A68" s="281" t="s">
        <v>133</v>
      </c>
    </row>
    <row r="69" spans="1:29" x14ac:dyDescent="0.2">
      <c r="A69" s="293" t="s">
        <v>416</v>
      </c>
    </row>
    <row r="70" spans="1:29" ht="24.75" thickBot="1" x14ac:dyDescent="0.25">
      <c r="A70" s="295" t="s">
        <v>417</v>
      </c>
    </row>
    <row r="71" spans="1:29" ht="42.75" customHeight="1" x14ac:dyDescent="0.2">
      <c r="A71" s="367" t="s">
        <v>418</v>
      </c>
    </row>
    <row r="72" spans="1:29" ht="12.75" thickBot="1" x14ac:dyDescent="0.25">
      <c r="A72" s="8"/>
    </row>
    <row r="73" spans="1:29" x14ac:dyDescent="0.2">
      <c r="A73" s="368" t="s">
        <v>131</v>
      </c>
    </row>
    <row r="74" spans="1:29" ht="60" x14ac:dyDescent="0.2">
      <c r="A74" s="369" t="s">
        <v>349</v>
      </c>
    </row>
    <row r="75" spans="1:29" ht="60" x14ac:dyDescent="0.2">
      <c r="A75" s="329" t="s">
        <v>349</v>
      </c>
    </row>
  </sheetData>
  <mergeCells count="1">
    <mergeCell ref="A61:A64"/>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2</v>
      </c>
      <c r="B2" s="12" t="s">
        <v>29</v>
      </c>
      <c r="C2" s="5"/>
      <c r="D2" s="5"/>
    </row>
    <row r="3" spans="1:4" x14ac:dyDescent="0.2">
      <c r="A3" s="7" t="s">
        <v>18</v>
      </c>
      <c r="B3" s="3"/>
      <c r="C3" s="4"/>
      <c r="D3" s="4"/>
    </row>
    <row r="4" spans="1:4" x14ac:dyDescent="0.2">
      <c r="A4" s="11" t="s">
        <v>28</v>
      </c>
      <c r="B4" s="3">
        <v>4500</v>
      </c>
      <c r="C4" s="4"/>
      <c r="D4" s="4"/>
    </row>
    <row r="5" spans="1:4" x14ac:dyDescent="0.2">
      <c r="A5" s="3" t="s">
        <v>26</v>
      </c>
      <c r="B5" s="13">
        <v>4500</v>
      </c>
      <c r="C5" s="4"/>
      <c r="D5" s="4"/>
    </row>
    <row r="6" spans="1:4" x14ac:dyDescent="0.2">
      <c r="A6" s="3" t="s">
        <v>30</v>
      </c>
      <c r="B6" s="13">
        <v>4500</v>
      </c>
      <c r="C6" s="4"/>
      <c r="D6" s="4"/>
    </row>
    <row r="7" spans="1:4" x14ac:dyDescent="0.2">
      <c r="C7" s="4"/>
      <c r="D7" s="4"/>
    </row>
    <row r="8" spans="1:4" x14ac:dyDescent="0.2">
      <c r="C8" s="4"/>
      <c r="D8" s="4"/>
    </row>
    <row r="9" spans="1:4" x14ac:dyDescent="0.2">
      <c r="A9" s="9" t="s">
        <v>17</v>
      </c>
      <c r="B9" s="2"/>
      <c r="C9" s="4"/>
      <c r="D9" s="4"/>
    </row>
    <row r="10" spans="1:4" x14ac:dyDescent="0.2">
      <c r="A10" s="3" t="s">
        <v>2</v>
      </c>
      <c r="B10" s="12" t="s">
        <v>29</v>
      </c>
      <c r="C10" s="4"/>
      <c r="D10" s="4"/>
    </row>
    <row r="11" spans="1:4" x14ac:dyDescent="0.2">
      <c r="A11" s="7" t="s">
        <v>19</v>
      </c>
      <c r="B11" s="3"/>
      <c r="C11" s="4"/>
      <c r="D11" s="4"/>
    </row>
    <row r="12" spans="1:4" x14ac:dyDescent="0.2">
      <c r="A12" s="11" t="s">
        <v>28</v>
      </c>
      <c r="B12" s="3">
        <v>4500</v>
      </c>
      <c r="C12" s="4"/>
      <c r="D12" s="4"/>
    </row>
    <row r="13" spans="1:4" x14ac:dyDescent="0.2">
      <c r="A13" s="3" t="s">
        <v>26</v>
      </c>
      <c r="B13" s="13">
        <v>4500</v>
      </c>
      <c r="C13" s="4"/>
      <c r="D13" s="4"/>
    </row>
    <row r="14" spans="1:4" x14ac:dyDescent="0.2">
      <c r="A14" s="3" t="s">
        <v>30</v>
      </c>
      <c r="B14" s="13">
        <v>4500</v>
      </c>
      <c r="C14" s="4"/>
      <c r="D14" s="4"/>
    </row>
    <row r="15" spans="1:4" ht="18" customHeight="1" x14ac:dyDescent="0.2">
      <c r="A15" s="9"/>
      <c r="C15" s="5"/>
      <c r="D15" s="5"/>
    </row>
    <row r="16" spans="1:4" x14ac:dyDescent="0.2">
      <c r="A16" s="9"/>
      <c r="C16" s="4"/>
      <c r="D16" s="4"/>
    </row>
    <row r="17" spans="1:4" x14ac:dyDescent="0.2">
      <c r="A17" s="9" t="s">
        <v>17</v>
      </c>
      <c r="B17" s="2"/>
      <c r="C17" s="4"/>
      <c r="D17" s="4"/>
    </row>
    <row r="18" spans="1:4" x14ac:dyDescent="0.2">
      <c r="A18" s="3" t="s">
        <v>2</v>
      </c>
      <c r="B18" s="12" t="s">
        <v>29</v>
      </c>
      <c r="C18" s="4"/>
      <c r="D18" s="4"/>
    </row>
    <row r="19" spans="1:4" x14ac:dyDescent="0.2">
      <c r="A19" s="7" t="s">
        <v>20</v>
      </c>
      <c r="B19" s="3"/>
      <c r="C19" s="4"/>
      <c r="D19" s="4"/>
    </row>
    <row r="20" spans="1:4" x14ac:dyDescent="0.2">
      <c r="A20" s="11" t="s">
        <v>28</v>
      </c>
      <c r="B20" s="3">
        <v>6000</v>
      </c>
      <c r="C20" s="4"/>
      <c r="D20" s="4"/>
    </row>
    <row r="21" spans="1:4" x14ac:dyDescent="0.2">
      <c r="A21" s="3" t="s">
        <v>26</v>
      </c>
      <c r="B21" s="13">
        <v>6000</v>
      </c>
      <c r="C21" s="4"/>
      <c r="D21" s="4"/>
    </row>
    <row r="22" spans="1:4" x14ac:dyDescent="0.2">
      <c r="A22" s="3" t="s">
        <v>30</v>
      </c>
      <c r="B22" s="13">
        <v>6000</v>
      </c>
      <c r="C22" s="4"/>
      <c r="D22" s="4"/>
    </row>
  </sheetData>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DS75"/>
  <sheetViews>
    <sheetView zoomScale="90" zoomScaleNormal="90" workbookViewId="0">
      <selection activeCell="B16" sqref="B16"/>
    </sheetView>
  </sheetViews>
  <sheetFormatPr defaultColWidth="9" defaultRowHeight="12" x14ac:dyDescent="0.2"/>
  <cols>
    <col min="1" max="1" width="83.85546875" style="194" customWidth="1"/>
    <col min="2" max="11" width="9.7109375" style="194" customWidth="1"/>
    <col min="12" max="12" width="9.7109375" style="343" customWidth="1"/>
    <col min="13" max="29" width="9.7109375" style="343" bestFit="1" customWidth="1"/>
    <col min="30" max="123" width="9.7109375" style="194" bestFit="1" customWidth="1"/>
    <col min="124" max="16384" width="9" style="194"/>
  </cols>
  <sheetData>
    <row r="1" spans="1:123" s="10" customFormat="1" ht="12" customHeight="1" x14ac:dyDescent="0.2">
      <c r="A1" s="97" t="s">
        <v>127</v>
      </c>
      <c r="L1" s="342"/>
      <c r="M1" s="342"/>
      <c r="N1" s="342"/>
      <c r="O1" s="342"/>
      <c r="P1" s="342"/>
      <c r="Q1" s="342"/>
      <c r="R1" s="342"/>
      <c r="S1" s="342"/>
      <c r="T1" s="342"/>
      <c r="U1" s="342"/>
      <c r="V1" s="342"/>
      <c r="W1" s="342"/>
      <c r="X1" s="342"/>
      <c r="Y1" s="342"/>
      <c r="Z1" s="342"/>
      <c r="AA1" s="342"/>
      <c r="AB1" s="342"/>
      <c r="AC1" s="342"/>
    </row>
    <row r="2" spans="1:123" s="10" customFormat="1" ht="12" customHeight="1" x14ac:dyDescent="0.2">
      <c r="A2" s="328" t="s">
        <v>244</v>
      </c>
      <c r="L2" s="342"/>
      <c r="M2" s="342"/>
      <c r="N2" s="342"/>
      <c r="O2" s="342"/>
      <c r="P2" s="342"/>
      <c r="Q2" s="342"/>
      <c r="R2" s="342"/>
      <c r="S2" s="342"/>
      <c r="T2" s="342"/>
      <c r="U2" s="342"/>
      <c r="V2" s="342"/>
      <c r="W2" s="342"/>
      <c r="X2" s="342"/>
      <c r="Y2" s="342"/>
      <c r="Z2" s="342"/>
      <c r="AA2" s="342"/>
      <c r="AB2" s="342"/>
      <c r="AC2" s="342"/>
    </row>
    <row r="3" spans="1:123" ht="8.4499999999999993" customHeight="1" x14ac:dyDescent="0.2">
      <c r="A3" s="69"/>
    </row>
    <row r="4" spans="1:123" s="10" customFormat="1" ht="32.450000000000003" customHeight="1" x14ac:dyDescent="0.2">
      <c r="A4" s="327" t="s">
        <v>132</v>
      </c>
      <c r="L4" s="342"/>
      <c r="M4" s="352"/>
      <c r="N4" s="352"/>
      <c r="O4" s="352"/>
      <c r="P4" s="352"/>
      <c r="Q4" s="352"/>
      <c r="R4" s="352"/>
      <c r="S4" s="352"/>
      <c r="T4" s="342"/>
      <c r="U4" s="342"/>
      <c r="V4" s="342"/>
      <c r="W4" s="342"/>
      <c r="X4" s="342"/>
      <c r="Y4" s="342"/>
      <c r="Z4" s="342"/>
      <c r="AA4" s="342"/>
      <c r="AB4" s="342"/>
      <c r="AC4" s="342"/>
    </row>
    <row r="5" spans="1:123" s="70" customFormat="1" ht="23.1" customHeight="1" x14ac:dyDescent="0.2">
      <c r="A5" s="80" t="s">
        <v>129</v>
      </c>
      <c r="B5" s="289">
        <f>'Отдыхай и Катай| comiss'!B5</f>
        <v>46003</v>
      </c>
      <c r="C5" s="289">
        <f>'Отдыхай и Катай| comiss'!C5</f>
        <v>46004</v>
      </c>
      <c r="D5" s="289">
        <f>'Отдыхай и Катай| comiss'!D5</f>
        <v>46005</v>
      </c>
      <c r="E5" s="289">
        <f>'Отдыхай и Катай| comiss'!E5</f>
        <v>46006</v>
      </c>
      <c r="F5" s="289">
        <f>'Отдыхай и Катай| comiss'!F5</f>
        <v>46007</v>
      </c>
      <c r="G5" s="289">
        <f>'Отдыхай и Катай| comiss'!G5</f>
        <v>46008</v>
      </c>
      <c r="H5" s="289">
        <f>'Отдыхай и Катай| comiss'!H5</f>
        <v>46009</v>
      </c>
      <c r="I5" s="289">
        <f>'Отдыхай и Катай| comiss'!I5</f>
        <v>46010</v>
      </c>
      <c r="J5" s="289">
        <f>'Отдыхай и Катай| comiss'!J5</f>
        <v>46011</v>
      </c>
      <c r="K5" s="289">
        <f>'Отдыхай и Катай| comiss'!K5</f>
        <v>46012</v>
      </c>
      <c r="L5" s="289">
        <f>'Отдыхай и Катай| comiss'!L5</f>
        <v>46013</v>
      </c>
      <c r="M5" s="289">
        <f>'Отдыхай и Катай| comiss'!M5</f>
        <v>46014</v>
      </c>
      <c r="N5" s="289">
        <f>'Отдыхай и Катай| comiss'!N5</f>
        <v>46015</v>
      </c>
      <c r="O5" s="289">
        <f>'Отдыхай и Катай| comiss'!O5</f>
        <v>46016</v>
      </c>
      <c r="P5" s="289">
        <f>'Отдыхай и Катай| comiss'!P5</f>
        <v>46017</v>
      </c>
      <c r="Q5" s="289">
        <f>'Отдыхай и Катай| comiss'!Q5</f>
        <v>46018</v>
      </c>
      <c r="R5" s="289">
        <f>'Отдыхай и Катай| comiss'!R5</f>
        <v>46019</v>
      </c>
      <c r="S5" s="289">
        <f>'Отдыхай и Катай| comiss'!S5</f>
        <v>46020</v>
      </c>
      <c r="T5" s="371">
        <f>'Отдыхай и Катай| comiss'!T5</f>
        <v>46021</v>
      </c>
      <c r="U5" s="371">
        <f>'Отдыхай и Катай| comiss'!U5</f>
        <v>46022</v>
      </c>
      <c r="V5" s="371">
        <f>'Отдыхай и Катай| comiss'!V5</f>
        <v>46023</v>
      </c>
      <c r="W5" s="371">
        <f>'Отдыхай и Катай| comiss'!W5</f>
        <v>46024</v>
      </c>
      <c r="X5" s="371">
        <f>'Отдыхай и Катай| comiss'!X5</f>
        <v>46025</v>
      </c>
      <c r="Y5" s="371">
        <f>'Отдыхай и Катай| comiss'!Y5</f>
        <v>46026</v>
      </c>
      <c r="Z5" s="371">
        <f>'Отдыхай и Катай| comiss'!Z5</f>
        <v>46027</v>
      </c>
      <c r="AA5" s="371">
        <f>'Отдыхай и Катай| comiss'!AA5</f>
        <v>46028</v>
      </c>
      <c r="AB5" s="371">
        <f>'Отдыхай и Катай| comiss'!AB5</f>
        <v>46029</v>
      </c>
      <c r="AC5" s="371">
        <f>'Отдыхай и Катай| comiss'!AC5</f>
        <v>46030</v>
      </c>
      <c r="AD5" s="289">
        <f>'Отдыхай и Катай| comiss'!AD5</f>
        <v>46031</v>
      </c>
      <c r="AE5" s="289">
        <f>'Отдыхай и Катай| comiss'!AE5</f>
        <v>46032</v>
      </c>
      <c r="AF5" s="289">
        <f>'Отдыхай и Катай| comiss'!AF5</f>
        <v>46033</v>
      </c>
      <c r="AG5" s="289">
        <f>'Отдыхай и Катай| comiss'!AG5</f>
        <v>46034</v>
      </c>
      <c r="AH5" s="289">
        <f>'Отдыхай и Катай| comiss'!AH5</f>
        <v>46035</v>
      </c>
      <c r="AI5" s="289">
        <f>'Отдыхай и Катай| comiss'!AI5</f>
        <v>46036</v>
      </c>
      <c r="AJ5" s="289">
        <f>'Отдыхай и Катай| comiss'!AJ5</f>
        <v>46037</v>
      </c>
      <c r="AK5" s="289">
        <f>'Отдыхай и Катай| comiss'!AK5</f>
        <v>46038</v>
      </c>
      <c r="AL5" s="289">
        <f>'Отдыхай и Катай| comiss'!AL5</f>
        <v>46039</v>
      </c>
      <c r="AM5" s="289">
        <f>'Отдыхай и Катай| comiss'!AM5</f>
        <v>46040</v>
      </c>
      <c r="AN5" s="289">
        <f>'Отдыхай и Катай| comiss'!AN5</f>
        <v>46041</v>
      </c>
      <c r="AO5" s="289">
        <f>'Отдыхай и Катай| comiss'!AO5</f>
        <v>46042</v>
      </c>
      <c r="AP5" s="289">
        <f>'Отдыхай и Катай| comiss'!AP5</f>
        <v>46043</v>
      </c>
      <c r="AQ5" s="289">
        <f>'Отдыхай и Катай| comiss'!AQ5</f>
        <v>46044</v>
      </c>
      <c r="AR5" s="289">
        <f>'Отдыхай и Катай| comiss'!AR5</f>
        <v>46045</v>
      </c>
      <c r="AS5" s="289">
        <f>'Отдыхай и Катай| comiss'!AS5</f>
        <v>46046</v>
      </c>
      <c r="AT5" s="289">
        <f>'Отдыхай и Катай| comiss'!AT5</f>
        <v>46047</v>
      </c>
      <c r="AU5" s="289">
        <f>'Отдыхай и Катай| comiss'!AU5</f>
        <v>46048</v>
      </c>
      <c r="AV5" s="289">
        <f>'Отдыхай и Катай| comiss'!AV5</f>
        <v>46049</v>
      </c>
      <c r="AW5" s="289">
        <f>'Отдыхай и Катай| comiss'!AW5</f>
        <v>46050</v>
      </c>
      <c r="AX5" s="289">
        <f>'Отдыхай и Катай| comiss'!AX5</f>
        <v>46051</v>
      </c>
      <c r="AY5" s="289">
        <f>'Отдыхай и Катай| comiss'!AY5</f>
        <v>46052</v>
      </c>
      <c r="AZ5" s="289">
        <f>'Отдыхай и Катай| comiss'!AZ5</f>
        <v>46053</v>
      </c>
      <c r="BA5" s="289">
        <f>'Отдыхай и Катай| comiss'!BA5</f>
        <v>46054</v>
      </c>
      <c r="BB5" s="289">
        <f>'Отдыхай и Катай| comiss'!BB5</f>
        <v>46055</v>
      </c>
      <c r="BC5" s="289">
        <f>'Отдыхай и Катай| comiss'!BC5</f>
        <v>46056</v>
      </c>
      <c r="BD5" s="289">
        <f>'Отдыхай и Катай| comiss'!BD5</f>
        <v>46057</v>
      </c>
      <c r="BE5" s="289">
        <f>'Отдыхай и Катай| comiss'!BE5</f>
        <v>46058</v>
      </c>
      <c r="BF5" s="289">
        <f>'Отдыхай и Катай| comiss'!BF5</f>
        <v>46059</v>
      </c>
      <c r="BG5" s="289">
        <f>'Отдыхай и Катай| comiss'!BG5</f>
        <v>46060</v>
      </c>
      <c r="BH5" s="289">
        <f>'Отдыхай и Катай| comiss'!BH5</f>
        <v>46061</v>
      </c>
      <c r="BI5" s="289">
        <f>'Отдыхай и Катай| comiss'!BI5</f>
        <v>46062</v>
      </c>
      <c r="BJ5" s="289">
        <f>'Отдыхай и Катай| comiss'!BJ5</f>
        <v>46063</v>
      </c>
      <c r="BK5" s="289">
        <f>'Отдыхай и Катай| comiss'!BK5</f>
        <v>46064</v>
      </c>
      <c r="BL5" s="289">
        <f>'Отдыхай и Катай| comiss'!BL5</f>
        <v>46065</v>
      </c>
      <c r="BM5" s="289">
        <f>'Отдыхай и Катай| comiss'!BM5</f>
        <v>46066</v>
      </c>
      <c r="BN5" s="289">
        <f>'Отдыхай и Катай| comiss'!BN5</f>
        <v>46067</v>
      </c>
      <c r="BO5" s="289">
        <f>'Отдыхай и Катай| comiss'!BO5</f>
        <v>46068</v>
      </c>
      <c r="BP5" s="289">
        <f>'Отдыхай и Катай| comiss'!BP5</f>
        <v>46069</v>
      </c>
      <c r="BQ5" s="289">
        <f>'Отдыхай и Катай| comiss'!BQ5</f>
        <v>46070</v>
      </c>
      <c r="BR5" s="289">
        <f>'Отдыхай и Катай| comiss'!BR5</f>
        <v>46071</v>
      </c>
      <c r="BS5" s="289">
        <f>'Отдыхай и Катай| comiss'!BS5</f>
        <v>46072</v>
      </c>
      <c r="BT5" s="289">
        <f>'Отдыхай и Катай| comiss'!BT5</f>
        <v>46073</v>
      </c>
      <c r="BU5" s="289">
        <f>'Отдыхай и Катай| comiss'!BU5</f>
        <v>46074</v>
      </c>
      <c r="BV5" s="289">
        <f>'Отдыхай и Катай| comiss'!BV5</f>
        <v>46075</v>
      </c>
      <c r="BW5" s="289">
        <f>'Отдыхай и Катай| comiss'!BW5</f>
        <v>46076</v>
      </c>
      <c r="BX5" s="289">
        <f>'Отдыхай и Катай| comiss'!BX5</f>
        <v>46077</v>
      </c>
      <c r="BY5" s="289">
        <f>'Отдыхай и Катай| comiss'!BY5</f>
        <v>46078</v>
      </c>
      <c r="BZ5" s="289">
        <f>'Отдыхай и Катай| comiss'!BZ5</f>
        <v>46079</v>
      </c>
      <c r="CA5" s="289">
        <f>'Отдыхай и Катай| comiss'!CA5</f>
        <v>46080</v>
      </c>
      <c r="CB5" s="289">
        <f>'Отдыхай и Катай| comiss'!CB5</f>
        <v>46081</v>
      </c>
      <c r="CC5" s="289">
        <f>'Отдыхай и Катай| comiss'!CC5</f>
        <v>46082</v>
      </c>
      <c r="CD5" s="289">
        <f>'Отдыхай и Катай| comiss'!CD5</f>
        <v>46083</v>
      </c>
      <c r="CE5" s="289">
        <f>'Отдыхай и Катай| comiss'!CE5</f>
        <v>46084</v>
      </c>
      <c r="CF5" s="289">
        <f>'Отдыхай и Катай| comiss'!CF5</f>
        <v>46085</v>
      </c>
      <c r="CG5" s="289">
        <f>'Отдыхай и Катай| comiss'!CG5</f>
        <v>46086</v>
      </c>
      <c r="CH5" s="289">
        <f>'Отдыхай и Катай| comiss'!CH5</f>
        <v>46087</v>
      </c>
      <c r="CI5" s="289">
        <f>'Отдыхай и Катай| comiss'!CI5</f>
        <v>46088</v>
      </c>
      <c r="CJ5" s="289">
        <f>'Отдыхай и Катай| comiss'!CJ5</f>
        <v>46089</v>
      </c>
      <c r="CK5" s="289">
        <f>'Отдыхай и Катай| comiss'!CK5</f>
        <v>46090</v>
      </c>
      <c r="CL5" s="289">
        <f>'Отдыхай и Катай| comiss'!CL5</f>
        <v>46091</v>
      </c>
      <c r="CM5" s="289">
        <f>'Отдыхай и Катай| comiss'!CM5</f>
        <v>46092</v>
      </c>
      <c r="CN5" s="289">
        <f>'Отдыхай и Катай| comiss'!CN5</f>
        <v>46093</v>
      </c>
      <c r="CO5" s="289">
        <f>'Отдыхай и Катай| comiss'!CO5</f>
        <v>46094</v>
      </c>
      <c r="CP5" s="289">
        <f>'Отдыхай и Катай| comiss'!CP5</f>
        <v>46095</v>
      </c>
      <c r="CQ5" s="289">
        <f>'Отдыхай и Катай| comiss'!CQ5</f>
        <v>46096</v>
      </c>
      <c r="CR5" s="289">
        <f>'Отдыхай и Катай| comiss'!CR5</f>
        <v>46097</v>
      </c>
      <c r="CS5" s="289">
        <f>'Отдыхай и Катай| comiss'!CS5</f>
        <v>46098</v>
      </c>
      <c r="CT5" s="289">
        <f>'Отдыхай и Катай| comiss'!CT5</f>
        <v>46099</v>
      </c>
      <c r="CU5" s="289">
        <f>'Отдыхай и Катай| comiss'!CU5</f>
        <v>46100</v>
      </c>
      <c r="CV5" s="289">
        <f>'Отдыхай и Катай| comiss'!CV5</f>
        <v>46101</v>
      </c>
      <c r="CW5" s="289">
        <f>'Отдыхай и Катай| comiss'!CW5</f>
        <v>46102</v>
      </c>
      <c r="CX5" s="289">
        <f>'Отдыхай и Катай| comiss'!CX5</f>
        <v>46103</v>
      </c>
      <c r="CY5" s="289">
        <f>'Отдыхай и Катай| comiss'!CY5</f>
        <v>46104</v>
      </c>
      <c r="CZ5" s="289">
        <f>'Отдыхай и Катай| comiss'!CZ5</f>
        <v>46105</v>
      </c>
      <c r="DA5" s="289">
        <f>'Отдыхай и Катай| comiss'!DA5</f>
        <v>46106</v>
      </c>
      <c r="DB5" s="289">
        <f>'Отдыхай и Катай| comiss'!DB5</f>
        <v>46107</v>
      </c>
      <c r="DC5" s="289">
        <f>'Отдыхай и Катай| comiss'!DC5</f>
        <v>46108</v>
      </c>
      <c r="DD5" s="289">
        <f>'Отдыхай и Катай| comiss'!DD5</f>
        <v>46109</v>
      </c>
      <c r="DE5" s="289">
        <f>'Отдыхай и Катай| comiss'!DE5</f>
        <v>46110</v>
      </c>
      <c r="DF5" s="289">
        <f>'Отдыхай и Катай| comiss'!DF5</f>
        <v>46111</v>
      </c>
      <c r="DG5" s="289">
        <f>'Отдыхай и Катай| comiss'!DG5</f>
        <v>46112</v>
      </c>
      <c r="DH5" s="289">
        <f>'Отдыхай и Катай| comiss'!DH5</f>
        <v>46113</v>
      </c>
      <c r="DI5" s="289">
        <f>'Отдыхай и Катай| comiss'!DI5</f>
        <v>46114</v>
      </c>
      <c r="DJ5" s="289">
        <f>'Отдыхай и Катай| comiss'!DJ5</f>
        <v>46115</v>
      </c>
      <c r="DK5" s="289">
        <f>'Отдыхай и Катай| comiss'!DK5</f>
        <v>46116</v>
      </c>
      <c r="DL5" s="289">
        <f>'Отдыхай и Катай| comiss'!DL5</f>
        <v>46117</v>
      </c>
      <c r="DM5" s="289">
        <f>'Отдыхай и Катай| comiss'!DM5</f>
        <v>46118</v>
      </c>
      <c r="DN5" s="289">
        <f>'Отдыхай и Катай| comiss'!DN5</f>
        <v>46119</v>
      </c>
      <c r="DO5" s="289">
        <f>'Отдыхай и Катай| comiss'!DO5</f>
        <v>46120</v>
      </c>
      <c r="DP5" s="289">
        <f>'Отдыхай и Катай| comiss'!DP5</f>
        <v>46121</v>
      </c>
      <c r="DQ5" s="289">
        <f>'Отдыхай и Катай| comiss'!DQ5</f>
        <v>46122</v>
      </c>
      <c r="DR5" s="289">
        <f>'Отдыхай и Катай| comiss'!DR5</f>
        <v>46123</v>
      </c>
      <c r="DS5" s="289">
        <f>'Отдыхай и Катай| comiss'!DS5</f>
        <v>46124</v>
      </c>
    </row>
    <row r="6" spans="1:123" s="70" customFormat="1" ht="23.1" customHeight="1" x14ac:dyDescent="0.2">
      <c r="A6" s="81"/>
      <c r="B6" s="289">
        <f>'Отдыхай и Катай| comiss'!B6</f>
        <v>46003</v>
      </c>
      <c r="C6" s="289">
        <f>'Отдыхай и Катай| comiss'!C6</f>
        <v>46004</v>
      </c>
      <c r="D6" s="289">
        <f>'Отдыхай и Катай| comiss'!D6</f>
        <v>46005</v>
      </c>
      <c r="E6" s="289">
        <f>'Отдыхай и Катай| comiss'!E6</f>
        <v>46006</v>
      </c>
      <c r="F6" s="289">
        <f>'Отдыхай и Катай| comiss'!F6</f>
        <v>46007</v>
      </c>
      <c r="G6" s="289">
        <f>'Отдыхай и Катай| comiss'!G6</f>
        <v>46008</v>
      </c>
      <c r="H6" s="289">
        <f>'Отдыхай и Катай| comiss'!H6</f>
        <v>46009</v>
      </c>
      <c r="I6" s="289">
        <f>'Отдыхай и Катай| comiss'!I6</f>
        <v>46010</v>
      </c>
      <c r="J6" s="289">
        <f>'Отдыхай и Катай| comiss'!J6</f>
        <v>46011</v>
      </c>
      <c r="K6" s="289">
        <f>'Отдыхай и Катай| comiss'!K6</f>
        <v>46012</v>
      </c>
      <c r="L6" s="289">
        <f>'Отдыхай и Катай| comiss'!L6</f>
        <v>46013</v>
      </c>
      <c r="M6" s="289">
        <f>'Отдыхай и Катай| comiss'!M6</f>
        <v>46014</v>
      </c>
      <c r="N6" s="289">
        <f>'Отдыхай и Катай| comiss'!N6</f>
        <v>46015</v>
      </c>
      <c r="O6" s="289">
        <f>'Отдыхай и Катай| comiss'!O6</f>
        <v>46016</v>
      </c>
      <c r="P6" s="289">
        <f>'Отдыхай и Катай| comiss'!P6</f>
        <v>46017</v>
      </c>
      <c r="Q6" s="289">
        <f>'Отдыхай и Катай| comiss'!Q6</f>
        <v>46018</v>
      </c>
      <c r="R6" s="289">
        <f>'Отдыхай и Катай| comiss'!R6</f>
        <v>46019</v>
      </c>
      <c r="S6" s="289">
        <f>'Отдыхай и Катай| comiss'!S6</f>
        <v>46020</v>
      </c>
      <c r="T6" s="371">
        <f>'Отдыхай и Катай| comiss'!T6</f>
        <v>46021</v>
      </c>
      <c r="U6" s="371">
        <f>'Отдыхай и Катай| comiss'!U6</f>
        <v>46022</v>
      </c>
      <c r="V6" s="371">
        <f>'Отдыхай и Катай| comiss'!V6</f>
        <v>46023</v>
      </c>
      <c r="W6" s="371">
        <f>'Отдыхай и Катай| comiss'!W6</f>
        <v>46024</v>
      </c>
      <c r="X6" s="371">
        <f>'Отдыхай и Катай| comiss'!X6</f>
        <v>46025</v>
      </c>
      <c r="Y6" s="371">
        <f>'Отдыхай и Катай| comiss'!Y6</f>
        <v>46026</v>
      </c>
      <c r="Z6" s="371">
        <f>'Отдыхай и Катай| comiss'!Z6</f>
        <v>46027</v>
      </c>
      <c r="AA6" s="371">
        <f>'Отдыхай и Катай| comiss'!AA6</f>
        <v>46028</v>
      </c>
      <c r="AB6" s="371">
        <f>'Отдыхай и Катай| comiss'!AB6</f>
        <v>46029</v>
      </c>
      <c r="AC6" s="371">
        <f>'Отдыхай и Катай| comiss'!AC6</f>
        <v>46030</v>
      </c>
      <c r="AD6" s="289">
        <f>'Отдыхай и Катай| comiss'!AD6</f>
        <v>46031</v>
      </c>
      <c r="AE6" s="289">
        <f>'Отдыхай и Катай| comiss'!AE6</f>
        <v>46032</v>
      </c>
      <c r="AF6" s="289">
        <f>'Отдыхай и Катай| comiss'!AF6</f>
        <v>46033</v>
      </c>
      <c r="AG6" s="289">
        <f>'Отдыхай и Катай| comiss'!AG6</f>
        <v>46034</v>
      </c>
      <c r="AH6" s="289">
        <f>'Отдыхай и Катай| comiss'!AH6</f>
        <v>46035</v>
      </c>
      <c r="AI6" s="289">
        <f>'Отдыхай и Катай| comiss'!AI6</f>
        <v>46036</v>
      </c>
      <c r="AJ6" s="289">
        <f>'Отдыхай и Катай| comiss'!AJ6</f>
        <v>46037</v>
      </c>
      <c r="AK6" s="289">
        <f>'Отдыхай и Катай| comiss'!AK6</f>
        <v>46038</v>
      </c>
      <c r="AL6" s="289">
        <f>'Отдыхай и Катай| comiss'!AL6</f>
        <v>46039</v>
      </c>
      <c r="AM6" s="289">
        <f>'Отдыхай и Катай| comiss'!AM6</f>
        <v>46040</v>
      </c>
      <c r="AN6" s="289">
        <f>'Отдыхай и Катай| comiss'!AN6</f>
        <v>46041</v>
      </c>
      <c r="AO6" s="289">
        <f>'Отдыхай и Катай| comiss'!AO6</f>
        <v>46042</v>
      </c>
      <c r="AP6" s="289">
        <f>'Отдыхай и Катай| comiss'!AP6</f>
        <v>46043</v>
      </c>
      <c r="AQ6" s="289">
        <f>'Отдыхай и Катай| comiss'!AQ6</f>
        <v>46044</v>
      </c>
      <c r="AR6" s="289">
        <f>'Отдыхай и Катай| comiss'!AR6</f>
        <v>46045</v>
      </c>
      <c r="AS6" s="289">
        <f>'Отдыхай и Катай| comiss'!AS6</f>
        <v>46046</v>
      </c>
      <c r="AT6" s="289">
        <f>'Отдыхай и Катай| comiss'!AT6</f>
        <v>46047</v>
      </c>
      <c r="AU6" s="289">
        <f>'Отдыхай и Катай| comiss'!AU6</f>
        <v>46048</v>
      </c>
      <c r="AV6" s="289">
        <f>'Отдыхай и Катай| comiss'!AV6</f>
        <v>46049</v>
      </c>
      <c r="AW6" s="289">
        <f>'Отдыхай и Катай| comiss'!AW6</f>
        <v>46050</v>
      </c>
      <c r="AX6" s="289">
        <f>'Отдыхай и Катай| comiss'!AX6</f>
        <v>46051</v>
      </c>
      <c r="AY6" s="289">
        <f>'Отдыхай и Катай| comiss'!AY6</f>
        <v>46052</v>
      </c>
      <c r="AZ6" s="289">
        <f>'Отдыхай и Катай| comiss'!AZ6</f>
        <v>46053</v>
      </c>
      <c r="BA6" s="289">
        <f>'Отдыхай и Катай| comiss'!BA6</f>
        <v>46054</v>
      </c>
      <c r="BB6" s="289">
        <f>'Отдыхай и Катай| comiss'!BB6</f>
        <v>46055</v>
      </c>
      <c r="BC6" s="289">
        <f>'Отдыхай и Катай| comiss'!BC6</f>
        <v>46056</v>
      </c>
      <c r="BD6" s="289">
        <f>'Отдыхай и Катай| comiss'!BD6</f>
        <v>46057</v>
      </c>
      <c r="BE6" s="289">
        <f>'Отдыхай и Катай| comiss'!BE6</f>
        <v>46058</v>
      </c>
      <c r="BF6" s="289">
        <f>'Отдыхай и Катай| comiss'!BF6</f>
        <v>46059</v>
      </c>
      <c r="BG6" s="289">
        <f>'Отдыхай и Катай| comiss'!BG6</f>
        <v>46060</v>
      </c>
      <c r="BH6" s="289">
        <f>'Отдыхай и Катай| comiss'!BH6</f>
        <v>46061</v>
      </c>
      <c r="BI6" s="289">
        <f>'Отдыхай и Катай| comiss'!BI6</f>
        <v>46062</v>
      </c>
      <c r="BJ6" s="289">
        <f>'Отдыхай и Катай| comiss'!BJ6</f>
        <v>46063</v>
      </c>
      <c r="BK6" s="289">
        <f>'Отдыхай и Катай| comiss'!BK6</f>
        <v>46064</v>
      </c>
      <c r="BL6" s="289">
        <f>'Отдыхай и Катай| comiss'!BL6</f>
        <v>46065</v>
      </c>
      <c r="BM6" s="289">
        <f>'Отдыхай и Катай| comiss'!BM6</f>
        <v>46066</v>
      </c>
      <c r="BN6" s="289">
        <f>'Отдыхай и Катай| comiss'!BN6</f>
        <v>46067</v>
      </c>
      <c r="BO6" s="289">
        <f>'Отдыхай и Катай| comiss'!BO6</f>
        <v>46068</v>
      </c>
      <c r="BP6" s="289">
        <f>'Отдыхай и Катай| comiss'!BP6</f>
        <v>46069</v>
      </c>
      <c r="BQ6" s="289">
        <f>'Отдыхай и Катай| comiss'!BQ6</f>
        <v>46070</v>
      </c>
      <c r="BR6" s="289">
        <f>'Отдыхай и Катай| comiss'!BR6</f>
        <v>46071</v>
      </c>
      <c r="BS6" s="289">
        <f>'Отдыхай и Катай| comiss'!BS6</f>
        <v>46072</v>
      </c>
      <c r="BT6" s="289">
        <f>'Отдыхай и Катай| comiss'!BT6</f>
        <v>46073</v>
      </c>
      <c r="BU6" s="289">
        <f>'Отдыхай и Катай| comiss'!BU6</f>
        <v>46074</v>
      </c>
      <c r="BV6" s="289">
        <f>'Отдыхай и Катай| comiss'!BV6</f>
        <v>46075</v>
      </c>
      <c r="BW6" s="289">
        <f>'Отдыхай и Катай| comiss'!BW6</f>
        <v>46076</v>
      </c>
      <c r="BX6" s="289">
        <f>'Отдыхай и Катай| comiss'!BX6</f>
        <v>46077</v>
      </c>
      <c r="BY6" s="289">
        <f>'Отдыхай и Катай| comiss'!BY6</f>
        <v>46078</v>
      </c>
      <c r="BZ6" s="289">
        <f>'Отдыхай и Катай| comiss'!BZ6</f>
        <v>46079</v>
      </c>
      <c r="CA6" s="289">
        <f>'Отдыхай и Катай| comiss'!CA6</f>
        <v>46080</v>
      </c>
      <c r="CB6" s="289">
        <f>'Отдыхай и Катай| comiss'!CB6</f>
        <v>46081</v>
      </c>
      <c r="CC6" s="289">
        <f>'Отдыхай и Катай| comiss'!CC6</f>
        <v>46082</v>
      </c>
      <c r="CD6" s="289">
        <f>'Отдыхай и Катай| comiss'!CD6</f>
        <v>46083</v>
      </c>
      <c r="CE6" s="289">
        <f>'Отдыхай и Катай| comiss'!CE6</f>
        <v>46084</v>
      </c>
      <c r="CF6" s="289">
        <f>'Отдыхай и Катай| comiss'!CF6</f>
        <v>46085</v>
      </c>
      <c r="CG6" s="289">
        <f>'Отдыхай и Катай| comiss'!CG6</f>
        <v>46086</v>
      </c>
      <c r="CH6" s="289">
        <f>'Отдыхай и Катай| comiss'!CH6</f>
        <v>46087</v>
      </c>
      <c r="CI6" s="289">
        <f>'Отдыхай и Катай| comiss'!CI6</f>
        <v>46088</v>
      </c>
      <c r="CJ6" s="289">
        <f>'Отдыхай и Катай| comiss'!CJ6</f>
        <v>46089</v>
      </c>
      <c r="CK6" s="289">
        <f>'Отдыхай и Катай| comiss'!CK6</f>
        <v>46090</v>
      </c>
      <c r="CL6" s="289">
        <f>'Отдыхай и Катай| comiss'!CL6</f>
        <v>46091</v>
      </c>
      <c r="CM6" s="289">
        <f>'Отдыхай и Катай| comiss'!CM6</f>
        <v>46092</v>
      </c>
      <c r="CN6" s="289">
        <f>'Отдыхай и Катай| comiss'!CN6</f>
        <v>46093</v>
      </c>
      <c r="CO6" s="289">
        <f>'Отдыхай и Катай| comiss'!CO6</f>
        <v>46094</v>
      </c>
      <c r="CP6" s="289">
        <f>'Отдыхай и Катай| comiss'!CP6</f>
        <v>46095</v>
      </c>
      <c r="CQ6" s="289">
        <f>'Отдыхай и Катай| comiss'!CQ6</f>
        <v>46096</v>
      </c>
      <c r="CR6" s="289">
        <f>'Отдыхай и Катай| comiss'!CR6</f>
        <v>46097</v>
      </c>
      <c r="CS6" s="289">
        <f>'Отдыхай и Катай| comiss'!CS6</f>
        <v>46098</v>
      </c>
      <c r="CT6" s="289">
        <f>'Отдыхай и Катай| comiss'!CT6</f>
        <v>46099</v>
      </c>
      <c r="CU6" s="289">
        <f>'Отдыхай и Катай| comiss'!CU6</f>
        <v>46100</v>
      </c>
      <c r="CV6" s="289">
        <f>'Отдыхай и Катай| comiss'!CV6</f>
        <v>46101</v>
      </c>
      <c r="CW6" s="289">
        <f>'Отдыхай и Катай| comiss'!CW6</f>
        <v>46102</v>
      </c>
      <c r="CX6" s="289">
        <f>'Отдыхай и Катай| comiss'!CX6</f>
        <v>46103</v>
      </c>
      <c r="CY6" s="289">
        <f>'Отдыхай и Катай| comiss'!CY6</f>
        <v>46104</v>
      </c>
      <c r="CZ6" s="289">
        <f>'Отдыхай и Катай| comiss'!CZ6</f>
        <v>46105</v>
      </c>
      <c r="DA6" s="289">
        <f>'Отдыхай и Катай| comiss'!DA6</f>
        <v>46106</v>
      </c>
      <c r="DB6" s="289">
        <f>'Отдыхай и Катай| comiss'!DB6</f>
        <v>46107</v>
      </c>
      <c r="DC6" s="289">
        <f>'Отдыхай и Катай| comiss'!DC6</f>
        <v>46108</v>
      </c>
      <c r="DD6" s="289">
        <f>'Отдыхай и Катай| comiss'!DD6</f>
        <v>46109</v>
      </c>
      <c r="DE6" s="289">
        <f>'Отдыхай и Катай| comiss'!DE6</f>
        <v>46110</v>
      </c>
      <c r="DF6" s="289">
        <f>'Отдыхай и Катай| comiss'!DF6</f>
        <v>46111</v>
      </c>
      <c r="DG6" s="289">
        <f>'Отдыхай и Катай| comiss'!DG6</f>
        <v>46112</v>
      </c>
      <c r="DH6" s="289">
        <f>'Отдыхай и Катай| comiss'!DH6</f>
        <v>46113</v>
      </c>
      <c r="DI6" s="289">
        <f>'Отдыхай и Катай| comiss'!DI6</f>
        <v>46114</v>
      </c>
      <c r="DJ6" s="289">
        <f>'Отдыхай и Катай| comiss'!DJ6</f>
        <v>46115</v>
      </c>
      <c r="DK6" s="289">
        <f>'Отдыхай и Катай| comiss'!DK6</f>
        <v>46116</v>
      </c>
      <c r="DL6" s="289">
        <f>'Отдыхай и Катай| comiss'!DL6</f>
        <v>46117</v>
      </c>
      <c r="DM6" s="289">
        <f>'Отдыхай и Катай| comiss'!DM6</f>
        <v>46118</v>
      </c>
      <c r="DN6" s="289">
        <f>'Отдыхай и Катай| comiss'!DN6</f>
        <v>46119</v>
      </c>
      <c r="DO6" s="289">
        <f>'Отдыхай и Катай| comiss'!DO6</f>
        <v>46120</v>
      </c>
      <c r="DP6" s="289">
        <f>'Отдыхай и Катай| comiss'!DP6</f>
        <v>46121</v>
      </c>
      <c r="DQ6" s="289">
        <f>'Отдыхай и Катай| comiss'!DQ6</f>
        <v>46122</v>
      </c>
      <c r="DR6" s="289">
        <f>'Отдыхай и Катай| comiss'!DR6</f>
        <v>46123</v>
      </c>
      <c r="DS6" s="289">
        <f>'Отдыхай и Катай| comiss'!DS6</f>
        <v>46124</v>
      </c>
    </row>
    <row r="7" spans="1:123" s="72" customFormat="1" x14ac:dyDescent="0.2">
      <c r="A7" s="239" t="s">
        <v>138</v>
      </c>
      <c r="B7" s="290"/>
      <c r="C7" s="290"/>
      <c r="D7" s="290"/>
      <c r="E7" s="290"/>
      <c r="F7" s="290"/>
      <c r="G7" s="290"/>
      <c r="H7" s="290"/>
      <c r="I7" s="290"/>
      <c r="J7" s="290"/>
      <c r="K7" s="290"/>
      <c r="L7" s="290"/>
      <c r="M7" s="290"/>
      <c r="N7" s="290"/>
      <c r="O7" s="290"/>
      <c r="P7" s="290"/>
      <c r="Q7" s="290"/>
      <c r="R7" s="290"/>
      <c r="S7" s="290"/>
      <c r="T7" s="345"/>
      <c r="U7" s="345"/>
      <c r="V7" s="345"/>
      <c r="W7" s="345"/>
      <c r="X7" s="345"/>
      <c r="Y7" s="345"/>
      <c r="Z7" s="345"/>
      <c r="AA7" s="345"/>
      <c r="AB7" s="345"/>
      <c r="AC7" s="345"/>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row>
    <row r="8" spans="1:123" s="72" customFormat="1" x14ac:dyDescent="0.2">
      <c r="A8" s="240">
        <v>1</v>
      </c>
      <c r="B8" s="272">
        <f>'Отдыхай и Катай| comiss'!B8</f>
        <v>18000</v>
      </c>
      <c r="C8" s="272">
        <f>'Отдыхай и Катай| comiss'!C8</f>
        <v>18000</v>
      </c>
      <c r="D8" s="272">
        <f>'Отдыхай и Катай| comiss'!D8</f>
        <v>16650</v>
      </c>
      <c r="E8" s="272">
        <f>'Отдыхай и Катай| comiss'!E8</f>
        <v>16650</v>
      </c>
      <c r="F8" s="272">
        <f>'Отдыхай и Катай| comiss'!F8</f>
        <v>18000</v>
      </c>
      <c r="G8" s="272">
        <f>'Отдыхай и Катай| comiss'!G8</f>
        <v>18000</v>
      </c>
      <c r="H8" s="272">
        <f>'Отдыхай и Катай| comiss'!H8</f>
        <v>18000</v>
      </c>
      <c r="I8" s="272">
        <f>'Отдыхай и Катай| comiss'!I8</f>
        <v>21600</v>
      </c>
      <c r="J8" s="272">
        <f>'Отдыхай и Катай| comiss'!J8</f>
        <v>21600</v>
      </c>
      <c r="K8" s="272">
        <f>'Отдыхай и Катай| comiss'!K8</f>
        <v>19350</v>
      </c>
      <c r="L8" s="272">
        <f>'Отдыхай и Катай| comiss'!L8</f>
        <v>21150</v>
      </c>
      <c r="M8" s="272">
        <f>'Отдыхай и Катай| comiss'!M8</f>
        <v>21150</v>
      </c>
      <c r="N8" s="272">
        <f>'Отдыхай и Катай| comiss'!N8</f>
        <v>27000</v>
      </c>
      <c r="O8" s="272">
        <f>'Отдыхай и Катай| comiss'!O8</f>
        <v>32400</v>
      </c>
      <c r="P8" s="272">
        <f>'Отдыхай и Катай| comiss'!P8</f>
        <v>32400</v>
      </c>
      <c r="Q8" s="272">
        <f>'Отдыхай и Катай| comiss'!Q8</f>
        <v>35100</v>
      </c>
      <c r="R8" s="272">
        <f>'Отдыхай и Катай| comiss'!R8</f>
        <v>32400</v>
      </c>
      <c r="S8" s="272">
        <f>'Отдыхай и Катай| comiss'!S8</f>
        <v>58500</v>
      </c>
      <c r="T8" s="346">
        <f>'Отдыхай и Катай| comiss'!T8</f>
        <v>94500</v>
      </c>
      <c r="U8" s="346">
        <f>'Отдыхай и Катай| comiss'!U8</f>
        <v>117000</v>
      </c>
      <c r="V8" s="346">
        <f>'Отдыхай и Катай| comiss'!V8</f>
        <v>117000</v>
      </c>
      <c r="W8" s="346">
        <f>'Отдыхай и Катай| comiss'!W8</f>
        <v>103500</v>
      </c>
      <c r="X8" s="346">
        <f>'Отдыхай и Катай| comiss'!X8</f>
        <v>103500</v>
      </c>
      <c r="Y8" s="346">
        <f>'Отдыхай и Катай| comiss'!Y8</f>
        <v>103500</v>
      </c>
      <c r="Z8" s="346">
        <f>'Отдыхай и Катай| comiss'!Z8</f>
        <v>103500</v>
      </c>
      <c r="AA8" s="346">
        <f>'Отдыхай и Катай| comiss'!AA8</f>
        <v>103500</v>
      </c>
      <c r="AB8" s="346">
        <f>'Отдыхай и Катай| comiss'!AB8</f>
        <v>81000</v>
      </c>
      <c r="AC8" s="346">
        <f>'Отдыхай и Катай| comiss'!AC8</f>
        <v>72000</v>
      </c>
      <c r="AD8" s="272">
        <f>'Отдыхай и Катай| comiss'!AD8</f>
        <v>72000</v>
      </c>
      <c r="AE8" s="272">
        <f>'Отдыхай и Катай| comiss'!AE8</f>
        <v>51300</v>
      </c>
      <c r="AF8" s="272">
        <f>'Отдыхай и Катай| comiss'!AF8</f>
        <v>29700</v>
      </c>
      <c r="AG8" s="272">
        <f>'Отдыхай и Катай| comiss'!AG8</f>
        <v>29700</v>
      </c>
      <c r="AH8" s="272">
        <f>'Отдыхай и Катай| comiss'!AH8</f>
        <v>29700</v>
      </c>
      <c r="AI8" s="272">
        <f>'Отдыхай и Катай| comiss'!AI8</f>
        <v>29700</v>
      </c>
      <c r="AJ8" s="272">
        <f>'Отдыхай и Катай| comiss'!AJ8</f>
        <v>29700</v>
      </c>
      <c r="AK8" s="272">
        <f>'Отдыхай и Катай| comiss'!AK8</f>
        <v>27000</v>
      </c>
      <c r="AL8" s="272">
        <f>'Отдыхай и Катай| comiss'!AL8</f>
        <v>27000</v>
      </c>
      <c r="AM8" s="272">
        <f>'Отдыхай и Катай| comiss'!AM8</f>
        <v>27000</v>
      </c>
      <c r="AN8" s="272">
        <f>'Отдыхай и Катай| comiss'!AN8</f>
        <v>29700</v>
      </c>
      <c r="AO8" s="272">
        <f>'Отдыхай и Катай| comiss'!AO8</f>
        <v>29700</v>
      </c>
      <c r="AP8" s="272">
        <f>'Отдыхай и Катай| comiss'!AP8</f>
        <v>29700</v>
      </c>
      <c r="AQ8" s="272">
        <f>'Отдыхай и Катай| comiss'!AQ8</f>
        <v>29700</v>
      </c>
      <c r="AR8" s="272">
        <f>'Отдыхай и Катай| comiss'!AR8</f>
        <v>29700</v>
      </c>
      <c r="AS8" s="272">
        <f>'Отдыхай и Катай| comiss'!AS8</f>
        <v>29700</v>
      </c>
      <c r="AT8" s="272">
        <f>'Отдыхай и Катай| comiss'!AT8</f>
        <v>29700</v>
      </c>
      <c r="AU8" s="272">
        <f>'Отдыхай и Катай| comiss'!AU8</f>
        <v>29700</v>
      </c>
      <c r="AV8" s="272">
        <f>'Отдыхай и Катай| comiss'!AV8</f>
        <v>29700</v>
      </c>
      <c r="AW8" s="272">
        <f>'Отдыхай и Катай| comiss'!AW8</f>
        <v>35100</v>
      </c>
      <c r="AX8" s="272">
        <f>'Отдыхай и Катай| comiss'!AX8</f>
        <v>35100</v>
      </c>
      <c r="AY8" s="272">
        <f>'Отдыхай и Катай| comiss'!AY8</f>
        <v>35100</v>
      </c>
      <c r="AZ8" s="272">
        <f>'Отдыхай и Катай| comiss'!AZ8</f>
        <v>35100</v>
      </c>
      <c r="BA8" s="272">
        <f>'Отдыхай и Катай| comiss'!BA8</f>
        <v>36900</v>
      </c>
      <c r="BB8" s="272">
        <f>'Отдыхай и Катай| comiss'!BB8</f>
        <v>36900</v>
      </c>
      <c r="BC8" s="272">
        <f>'Отдыхай и Катай| comiss'!BC8</f>
        <v>36900</v>
      </c>
      <c r="BD8" s="272">
        <f>'Отдыхай и Катай| comiss'!BD8</f>
        <v>36900</v>
      </c>
      <c r="BE8" s="272">
        <f>'Отдыхай и Катай| comiss'!BE8</f>
        <v>36900</v>
      </c>
      <c r="BF8" s="272">
        <f>'Отдыхай и Катай| comiss'!BF8</f>
        <v>36900</v>
      </c>
      <c r="BG8" s="272">
        <f>'Отдыхай и Катай| comiss'!BG8</f>
        <v>36900</v>
      </c>
      <c r="BH8" s="272">
        <f>'Отдыхай и Катай| comiss'!BH8</f>
        <v>36900</v>
      </c>
      <c r="BI8" s="272">
        <f>'Отдыхай и Катай| comiss'!BI8</f>
        <v>36900</v>
      </c>
      <c r="BJ8" s="272">
        <f>'Отдыхай и Катай| comiss'!BJ8</f>
        <v>36900</v>
      </c>
      <c r="BK8" s="272">
        <f>'Отдыхай и Катай| comiss'!BK8</f>
        <v>33300</v>
      </c>
      <c r="BL8" s="272">
        <f>'Отдыхай и Катай| comiss'!BL8</f>
        <v>33300</v>
      </c>
      <c r="BM8" s="272">
        <f>'Отдыхай и Катай| comiss'!BM8</f>
        <v>33300</v>
      </c>
      <c r="BN8" s="272">
        <f>'Отдыхай и Катай| comiss'!BN8</f>
        <v>33300</v>
      </c>
      <c r="BO8" s="272">
        <f>'Отдыхай и Катай| comiss'!BO8</f>
        <v>33300</v>
      </c>
      <c r="BP8" s="272">
        <f>'Отдыхай и Катай| comiss'!BP8</f>
        <v>33300</v>
      </c>
      <c r="BQ8" s="272">
        <f>'Отдыхай и Катай| comiss'!BQ8</f>
        <v>33300</v>
      </c>
      <c r="BR8" s="272">
        <f>'Отдыхай и Катай| comiss'!BR8</f>
        <v>33300</v>
      </c>
      <c r="BS8" s="272">
        <f>'Отдыхай и Катай| comiss'!BS8</f>
        <v>33300</v>
      </c>
      <c r="BT8" s="272">
        <f>'Отдыхай и Катай| comiss'!BT8</f>
        <v>55800</v>
      </c>
      <c r="BU8" s="272">
        <f>'Отдыхай и Катай| comiss'!BU8</f>
        <v>62100</v>
      </c>
      <c r="BV8" s="272">
        <f>'Отдыхай и Катай| comiss'!BV8</f>
        <v>68400</v>
      </c>
      <c r="BW8" s="272">
        <f>'Отдыхай и Катай| comiss'!BW8</f>
        <v>55800</v>
      </c>
      <c r="BX8" s="272">
        <f>'Отдыхай и Катай| comiss'!BX8</f>
        <v>55800</v>
      </c>
      <c r="BY8" s="272">
        <f>'Отдыхай и Катай| comiss'!BY8</f>
        <v>45900</v>
      </c>
      <c r="BZ8" s="272">
        <f>'Отдыхай и Катай| comiss'!BZ8</f>
        <v>45900</v>
      </c>
      <c r="CA8" s="272">
        <f>'Отдыхай и Катай| comiss'!CA8</f>
        <v>45900</v>
      </c>
      <c r="CB8" s="272">
        <f>'Отдыхай и Катай| comiss'!CB8</f>
        <v>38700</v>
      </c>
      <c r="CC8" s="272">
        <f>'Отдыхай и Катай| comiss'!CC8</f>
        <v>37800</v>
      </c>
      <c r="CD8" s="272">
        <f>'Отдыхай и Катай| comiss'!CD8</f>
        <v>25650</v>
      </c>
      <c r="CE8" s="272">
        <f>'Отдыхай и Катай| comiss'!CE8</f>
        <v>25650</v>
      </c>
      <c r="CF8" s="272">
        <f>'Отдыхай и Катай| comiss'!CF8</f>
        <v>25650</v>
      </c>
      <c r="CG8" s="272">
        <f>'Отдыхай и Катай| comiss'!CG8</f>
        <v>25650</v>
      </c>
      <c r="CH8" s="272">
        <f>'Отдыхай и Катай| comiss'!CH8</f>
        <v>27000</v>
      </c>
      <c r="CI8" s="272">
        <f>'Отдыхай и Катай| comiss'!CI8</f>
        <v>27000</v>
      </c>
      <c r="CJ8" s="272">
        <f>'Отдыхай и Катай| comiss'!CJ8</f>
        <v>27000</v>
      </c>
      <c r="CK8" s="272">
        <f>'Отдыхай и Катай| comiss'!CK8</f>
        <v>25650</v>
      </c>
      <c r="CL8" s="272">
        <f>'Отдыхай и Катай| comiss'!CL8</f>
        <v>25650</v>
      </c>
      <c r="CM8" s="272">
        <f>'Отдыхай и Катай| comiss'!CM8</f>
        <v>25650</v>
      </c>
      <c r="CN8" s="272">
        <f>'Отдыхай и Катай| comiss'!CN8</f>
        <v>25650</v>
      </c>
      <c r="CO8" s="272">
        <f>'Отдыхай и Катай| comiss'!CO8</f>
        <v>25650</v>
      </c>
      <c r="CP8" s="272">
        <f>'Отдыхай и Катай| comiss'!CP8</f>
        <v>25650</v>
      </c>
      <c r="CQ8" s="272">
        <f>'Отдыхай и Катай| comiss'!CQ8</f>
        <v>24300</v>
      </c>
      <c r="CR8" s="272">
        <f>'Отдыхай и Катай| comiss'!CR8</f>
        <v>24300</v>
      </c>
      <c r="CS8" s="272">
        <f>'Отдыхай и Катай| comiss'!CS8</f>
        <v>24300</v>
      </c>
      <c r="CT8" s="272">
        <f>'Отдыхай и Катай| comiss'!CT8</f>
        <v>24300</v>
      </c>
      <c r="CU8" s="272">
        <f>'Отдыхай и Катай| comiss'!CU8</f>
        <v>24300</v>
      </c>
      <c r="CV8" s="272">
        <f>'Отдыхай и Катай| comiss'!CV8</f>
        <v>24300</v>
      </c>
      <c r="CW8" s="272">
        <f>'Отдыхай и Катай| comiss'!CW8</f>
        <v>24300</v>
      </c>
      <c r="CX8" s="272">
        <f>'Отдыхай и Катай| comiss'!CX8</f>
        <v>20700</v>
      </c>
      <c r="CY8" s="272">
        <f>'Отдыхай и Катай| comiss'!CY8</f>
        <v>20700</v>
      </c>
      <c r="CZ8" s="272">
        <f>'Отдыхай и Катай| comiss'!CZ8</f>
        <v>20700</v>
      </c>
      <c r="DA8" s="272">
        <f>'Отдыхай и Катай| comiss'!DA8</f>
        <v>20700</v>
      </c>
      <c r="DB8" s="272">
        <f>'Отдыхай и Катай| comiss'!DB8</f>
        <v>20700</v>
      </c>
      <c r="DC8" s="272">
        <f>'Отдыхай и Катай| comiss'!DC8</f>
        <v>21600</v>
      </c>
      <c r="DD8" s="272">
        <f>'Отдыхай и Катай| comiss'!DD8</f>
        <v>21600</v>
      </c>
      <c r="DE8" s="272">
        <f>'Отдыхай и Катай| comiss'!DE8</f>
        <v>19800</v>
      </c>
      <c r="DF8" s="272">
        <f>'Отдыхай и Катай| comiss'!DF8</f>
        <v>19800</v>
      </c>
      <c r="DG8" s="272">
        <f>'Отдыхай и Катай| comiss'!DG8</f>
        <v>19800</v>
      </c>
      <c r="DH8" s="272">
        <f>'Отдыхай и Катай| comiss'!DH8</f>
        <v>18900</v>
      </c>
      <c r="DI8" s="272">
        <f>'Отдыхай и Катай| comiss'!DI8</f>
        <v>18900</v>
      </c>
      <c r="DJ8" s="272">
        <f>'Отдыхай и Катай| comiss'!DJ8</f>
        <v>18900</v>
      </c>
      <c r="DK8" s="272">
        <f>'Отдыхай и Катай| comiss'!DK8</f>
        <v>18900</v>
      </c>
      <c r="DL8" s="272">
        <f>'Отдыхай и Катай| comiss'!DL8</f>
        <v>16200</v>
      </c>
      <c r="DM8" s="272">
        <f>'Отдыхай и Катай| comiss'!DM8</f>
        <v>16200</v>
      </c>
      <c r="DN8" s="272">
        <f>'Отдыхай и Катай| comiss'!DN8</f>
        <v>16200</v>
      </c>
      <c r="DO8" s="272">
        <f>'Отдыхай и Катай| comiss'!DO8</f>
        <v>16200</v>
      </c>
      <c r="DP8" s="272">
        <f>'Отдыхай и Катай| comiss'!DP8</f>
        <v>16200</v>
      </c>
      <c r="DQ8" s="272">
        <f>'Отдыхай и Катай| comiss'!DQ8</f>
        <v>16200</v>
      </c>
      <c r="DR8" s="272">
        <f>'Отдыхай и Катай| comiss'!DR8</f>
        <v>16200</v>
      </c>
      <c r="DS8" s="272">
        <f>'Отдыхай и Катай| comiss'!DS8</f>
        <v>14850</v>
      </c>
    </row>
    <row r="9" spans="1:123" s="72" customFormat="1" x14ac:dyDescent="0.2">
      <c r="A9" s="240">
        <v>2</v>
      </c>
      <c r="B9" s="292">
        <f>'Отдыхай и Катай| comiss'!B9</f>
        <v>20340</v>
      </c>
      <c r="C9" s="292">
        <f>'Отдыхай и Катай| comiss'!C9</f>
        <v>20340</v>
      </c>
      <c r="D9" s="292">
        <f>'Отдыхай и Катай| comiss'!D9</f>
        <v>18990</v>
      </c>
      <c r="E9" s="292">
        <f>'Отдыхай и Катай| comiss'!E9</f>
        <v>18990</v>
      </c>
      <c r="F9" s="292">
        <f>'Отдыхай и Катай| comiss'!F9</f>
        <v>20340</v>
      </c>
      <c r="G9" s="292">
        <f>'Отдыхай и Катай| comiss'!G9</f>
        <v>20340</v>
      </c>
      <c r="H9" s="292">
        <f>'Отдыхай и Катай| comiss'!H9</f>
        <v>20340</v>
      </c>
      <c r="I9" s="292">
        <f>'Отдыхай и Катай| comiss'!I9</f>
        <v>23940</v>
      </c>
      <c r="J9" s="292">
        <f>'Отдыхай и Катай| comiss'!J9</f>
        <v>23940</v>
      </c>
      <c r="K9" s="292">
        <f>'Отдыхай и Катай| comiss'!K9</f>
        <v>21690</v>
      </c>
      <c r="L9" s="292">
        <f>'Отдыхай и Катай| comiss'!L9</f>
        <v>23490</v>
      </c>
      <c r="M9" s="292">
        <f>'Отдыхай и Катай| comiss'!M9</f>
        <v>23490</v>
      </c>
      <c r="N9" s="292">
        <f>'Отдыхай и Катай| comiss'!N9</f>
        <v>29340</v>
      </c>
      <c r="O9" s="292">
        <f>'Отдыхай и Катай| comiss'!O9</f>
        <v>34740</v>
      </c>
      <c r="P9" s="292">
        <f>'Отдыхай и Катай| comiss'!P9</f>
        <v>34740</v>
      </c>
      <c r="Q9" s="292">
        <f>'Отдыхай и Катай| comiss'!Q9</f>
        <v>37440</v>
      </c>
      <c r="R9" s="292">
        <f>'Отдыхай и Катай| comiss'!R9</f>
        <v>34740</v>
      </c>
      <c r="S9" s="292">
        <f>'Отдыхай и Катай| comiss'!S9</f>
        <v>61650</v>
      </c>
      <c r="T9" s="347">
        <f>'Отдыхай и Катай| comiss'!T9</f>
        <v>97650</v>
      </c>
      <c r="U9" s="347">
        <f>'Отдыхай и Катай| comiss'!U9</f>
        <v>120150</v>
      </c>
      <c r="V9" s="347">
        <f>'Отдыхай и Катай| comiss'!V9</f>
        <v>120150</v>
      </c>
      <c r="W9" s="347">
        <f>'Отдыхай и Катай| comiss'!W9</f>
        <v>106650</v>
      </c>
      <c r="X9" s="347">
        <f>'Отдыхай и Катай| comiss'!X9</f>
        <v>106650</v>
      </c>
      <c r="Y9" s="347">
        <f>'Отдыхай и Катай| comiss'!Y9</f>
        <v>106650</v>
      </c>
      <c r="Z9" s="347">
        <f>'Отдыхай и Катай| comiss'!Z9</f>
        <v>106650</v>
      </c>
      <c r="AA9" s="347">
        <f>'Отдыхай и Катай| comiss'!AA9</f>
        <v>106650</v>
      </c>
      <c r="AB9" s="347">
        <f>'Отдыхай и Катай| comiss'!AB9</f>
        <v>84150</v>
      </c>
      <c r="AC9" s="347">
        <f>'Отдыхай и Катай| comiss'!AC9</f>
        <v>75150</v>
      </c>
      <c r="AD9" s="292">
        <f>'Отдыхай и Катай| comiss'!AD9</f>
        <v>75150</v>
      </c>
      <c r="AE9" s="292">
        <f>'Отдыхай и Катай| comiss'!AE9</f>
        <v>54180</v>
      </c>
      <c r="AF9" s="292">
        <f>'Отдыхай и Катай| comiss'!AF9</f>
        <v>32580</v>
      </c>
      <c r="AG9" s="292">
        <f>'Отдыхай и Катай| comiss'!AG9</f>
        <v>32580</v>
      </c>
      <c r="AH9" s="292">
        <f>'Отдыхай и Катай| comiss'!AH9</f>
        <v>32580</v>
      </c>
      <c r="AI9" s="292">
        <f>'Отдыхай и Катай| comiss'!AI9</f>
        <v>32580</v>
      </c>
      <c r="AJ9" s="292">
        <f>'Отдыхай и Катай| comiss'!AJ9</f>
        <v>32580</v>
      </c>
      <c r="AK9" s="292">
        <f>'Отдыхай и Катай| comiss'!AK9</f>
        <v>29880</v>
      </c>
      <c r="AL9" s="292">
        <f>'Отдыхай и Катай| comiss'!AL9</f>
        <v>29880</v>
      </c>
      <c r="AM9" s="292">
        <f>'Отдыхай и Катай| comiss'!AM9</f>
        <v>29880</v>
      </c>
      <c r="AN9" s="292">
        <f>'Отдыхай и Катай| comiss'!AN9</f>
        <v>32580</v>
      </c>
      <c r="AO9" s="292">
        <f>'Отдыхай и Катай| comiss'!AO9</f>
        <v>32580</v>
      </c>
      <c r="AP9" s="292">
        <f>'Отдыхай и Катай| comiss'!AP9</f>
        <v>32580</v>
      </c>
      <c r="AQ9" s="292">
        <f>'Отдыхай и Катай| comiss'!AQ9</f>
        <v>32580</v>
      </c>
      <c r="AR9" s="292">
        <f>'Отдыхай и Катай| comiss'!AR9</f>
        <v>32580</v>
      </c>
      <c r="AS9" s="292">
        <f>'Отдыхай и Катай| comiss'!AS9</f>
        <v>32580</v>
      </c>
      <c r="AT9" s="292">
        <f>'Отдыхай и Катай| comiss'!AT9</f>
        <v>32580</v>
      </c>
      <c r="AU9" s="292">
        <f>'Отдыхай и Катай| comiss'!AU9</f>
        <v>32580</v>
      </c>
      <c r="AV9" s="292">
        <f>'Отдыхай и Катай| comiss'!AV9</f>
        <v>32580</v>
      </c>
      <c r="AW9" s="292">
        <f>'Отдыхай и Катай| comiss'!AW9</f>
        <v>37980</v>
      </c>
      <c r="AX9" s="292">
        <f>'Отдыхай и Катай| comiss'!AX9</f>
        <v>37980</v>
      </c>
      <c r="AY9" s="292">
        <f>'Отдыхай и Катай| comiss'!AY9</f>
        <v>37980</v>
      </c>
      <c r="AZ9" s="292">
        <f>'Отдыхай и Катай| comiss'!AZ9</f>
        <v>37980</v>
      </c>
      <c r="BA9" s="292">
        <f>'Отдыхай и Катай| comiss'!BA9</f>
        <v>39780</v>
      </c>
      <c r="BB9" s="292">
        <f>'Отдыхай и Катай| comiss'!BB9</f>
        <v>39780</v>
      </c>
      <c r="BC9" s="292">
        <f>'Отдыхай и Катай| comiss'!BC9</f>
        <v>39780</v>
      </c>
      <c r="BD9" s="292">
        <f>'Отдыхай и Катай| comiss'!BD9</f>
        <v>39780</v>
      </c>
      <c r="BE9" s="292">
        <f>'Отдыхай и Катай| comiss'!BE9</f>
        <v>39780</v>
      </c>
      <c r="BF9" s="292">
        <f>'Отдыхай и Катай| comiss'!BF9</f>
        <v>39780</v>
      </c>
      <c r="BG9" s="292">
        <f>'Отдыхай и Катай| comiss'!BG9</f>
        <v>39780</v>
      </c>
      <c r="BH9" s="292">
        <f>'Отдыхай и Катай| comiss'!BH9</f>
        <v>39780</v>
      </c>
      <c r="BI9" s="292">
        <f>'Отдыхай и Катай| comiss'!BI9</f>
        <v>39780</v>
      </c>
      <c r="BJ9" s="292">
        <f>'Отдыхай и Катай| comiss'!BJ9</f>
        <v>39780</v>
      </c>
      <c r="BK9" s="292">
        <f>'Отдыхай и Катай| comiss'!BK9</f>
        <v>36180</v>
      </c>
      <c r="BL9" s="292">
        <f>'Отдыхай и Катай| comiss'!BL9</f>
        <v>36180</v>
      </c>
      <c r="BM9" s="292">
        <f>'Отдыхай и Катай| comiss'!BM9</f>
        <v>36180</v>
      </c>
      <c r="BN9" s="292">
        <f>'Отдыхай и Катай| comiss'!BN9</f>
        <v>36180</v>
      </c>
      <c r="BO9" s="292">
        <f>'Отдыхай и Катай| comiss'!BO9</f>
        <v>36180</v>
      </c>
      <c r="BP9" s="292">
        <f>'Отдыхай и Катай| comiss'!BP9</f>
        <v>36180</v>
      </c>
      <c r="BQ9" s="292">
        <f>'Отдыхай и Катай| comiss'!BQ9</f>
        <v>36180</v>
      </c>
      <c r="BR9" s="292">
        <f>'Отдыхай и Катай| comiss'!BR9</f>
        <v>36180</v>
      </c>
      <c r="BS9" s="292">
        <f>'Отдыхай и Катай| comiss'!BS9</f>
        <v>36180</v>
      </c>
      <c r="BT9" s="292">
        <f>'Отдыхай и Катай| comiss'!BT9</f>
        <v>58680</v>
      </c>
      <c r="BU9" s="292">
        <f>'Отдыхай и Катай| comiss'!BU9</f>
        <v>64980</v>
      </c>
      <c r="BV9" s="292">
        <f>'Отдыхай и Катай| comiss'!BV9</f>
        <v>71280</v>
      </c>
      <c r="BW9" s="292">
        <f>'Отдыхай и Катай| comiss'!BW9</f>
        <v>58680</v>
      </c>
      <c r="BX9" s="292">
        <f>'Отдыхай и Катай| comiss'!BX9</f>
        <v>58680</v>
      </c>
      <c r="BY9" s="292">
        <f>'Отдыхай и Катай| comiss'!BY9</f>
        <v>48780</v>
      </c>
      <c r="BZ9" s="292">
        <f>'Отдыхай и Катай| comiss'!BZ9</f>
        <v>48780</v>
      </c>
      <c r="CA9" s="292">
        <f>'Отдыхай и Катай| comiss'!CA9</f>
        <v>48780</v>
      </c>
      <c r="CB9" s="292">
        <f>'Отдыхай и Катай| comiss'!CB9</f>
        <v>41580</v>
      </c>
      <c r="CC9" s="292">
        <f>'Отдыхай и Катай| comiss'!CC9</f>
        <v>40680</v>
      </c>
      <c r="CD9" s="292">
        <f>'Отдыхай и Катай| comiss'!CD9</f>
        <v>28530</v>
      </c>
      <c r="CE9" s="292">
        <f>'Отдыхай и Катай| comiss'!CE9</f>
        <v>28530</v>
      </c>
      <c r="CF9" s="292">
        <f>'Отдыхай и Катай| comiss'!CF9</f>
        <v>28530</v>
      </c>
      <c r="CG9" s="292">
        <f>'Отдыхай и Катай| comiss'!CG9</f>
        <v>28530</v>
      </c>
      <c r="CH9" s="292">
        <f>'Отдыхай и Катай| comiss'!CH9</f>
        <v>29880</v>
      </c>
      <c r="CI9" s="292">
        <f>'Отдыхай и Катай| comiss'!CI9</f>
        <v>29880</v>
      </c>
      <c r="CJ9" s="292">
        <f>'Отдыхай и Катай| comiss'!CJ9</f>
        <v>29880</v>
      </c>
      <c r="CK9" s="292">
        <f>'Отдыхай и Катай| comiss'!CK9</f>
        <v>28530</v>
      </c>
      <c r="CL9" s="292">
        <f>'Отдыхай и Катай| comiss'!CL9</f>
        <v>28530</v>
      </c>
      <c r="CM9" s="292">
        <f>'Отдыхай и Катай| comiss'!CM9</f>
        <v>28530</v>
      </c>
      <c r="CN9" s="292">
        <f>'Отдыхай и Катай| comiss'!CN9</f>
        <v>28530</v>
      </c>
      <c r="CO9" s="292">
        <f>'Отдыхай и Катай| comiss'!CO9</f>
        <v>28530</v>
      </c>
      <c r="CP9" s="292">
        <f>'Отдыхай и Катай| comiss'!CP9</f>
        <v>28530</v>
      </c>
      <c r="CQ9" s="292">
        <f>'Отдыхай и Катай| comiss'!CQ9</f>
        <v>27180</v>
      </c>
      <c r="CR9" s="292">
        <f>'Отдыхай и Катай| comiss'!CR9</f>
        <v>27180</v>
      </c>
      <c r="CS9" s="292">
        <f>'Отдыхай и Катай| comiss'!CS9</f>
        <v>27180</v>
      </c>
      <c r="CT9" s="292">
        <f>'Отдыхай и Катай| comiss'!CT9</f>
        <v>27180</v>
      </c>
      <c r="CU9" s="292">
        <f>'Отдыхай и Катай| comiss'!CU9</f>
        <v>27180</v>
      </c>
      <c r="CV9" s="292">
        <f>'Отдыхай и Катай| comiss'!CV9</f>
        <v>27180</v>
      </c>
      <c r="CW9" s="292">
        <f>'Отдыхай и Катай| comiss'!CW9</f>
        <v>27180</v>
      </c>
      <c r="CX9" s="292">
        <f>'Отдыхай и Катай| comiss'!CX9</f>
        <v>23580</v>
      </c>
      <c r="CY9" s="292">
        <f>'Отдыхай и Катай| comiss'!CY9</f>
        <v>23580</v>
      </c>
      <c r="CZ9" s="292">
        <f>'Отдыхай и Катай| comiss'!CZ9</f>
        <v>23580</v>
      </c>
      <c r="DA9" s="292">
        <f>'Отдыхай и Катай| comiss'!DA9</f>
        <v>23580</v>
      </c>
      <c r="DB9" s="292">
        <f>'Отдыхай и Катай| comiss'!DB9</f>
        <v>23580</v>
      </c>
      <c r="DC9" s="292">
        <f>'Отдыхай и Катай| comiss'!DC9</f>
        <v>24480</v>
      </c>
      <c r="DD9" s="292">
        <f>'Отдыхай и Катай| comiss'!DD9</f>
        <v>24480</v>
      </c>
      <c r="DE9" s="292">
        <f>'Отдыхай и Катай| comiss'!DE9</f>
        <v>22680</v>
      </c>
      <c r="DF9" s="292">
        <f>'Отдыхай и Катай| comiss'!DF9</f>
        <v>22680</v>
      </c>
      <c r="DG9" s="292">
        <f>'Отдыхай и Катай| comiss'!DG9</f>
        <v>22680</v>
      </c>
      <c r="DH9" s="292">
        <f>'Отдыхай и Катай| comiss'!DH9</f>
        <v>21600</v>
      </c>
      <c r="DI9" s="292">
        <f>'Отдыхай и Катай| comiss'!DI9</f>
        <v>21600</v>
      </c>
      <c r="DJ9" s="292">
        <f>'Отдыхай и Катай| comiss'!DJ9</f>
        <v>21600</v>
      </c>
      <c r="DK9" s="292">
        <f>'Отдыхай и Катай| comiss'!DK9</f>
        <v>21600</v>
      </c>
      <c r="DL9" s="292">
        <f>'Отдыхай и Катай| comiss'!DL9</f>
        <v>18900</v>
      </c>
      <c r="DM9" s="292">
        <f>'Отдыхай и Катай| comiss'!DM9</f>
        <v>18900</v>
      </c>
      <c r="DN9" s="292">
        <f>'Отдыхай и Катай| comiss'!DN9</f>
        <v>18900</v>
      </c>
      <c r="DO9" s="292">
        <f>'Отдыхай и Катай| comiss'!DO9</f>
        <v>18900</v>
      </c>
      <c r="DP9" s="292">
        <f>'Отдыхай и Катай| comiss'!DP9</f>
        <v>18900</v>
      </c>
      <c r="DQ9" s="292">
        <f>'Отдыхай и Катай| comiss'!DQ9</f>
        <v>18900</v>
      </c>
      <c r="DR9" s="292">
        <f>'Отдыхай и Катай| comiss'!DR9</f>
        <v>18900</v>
      </c>
      <c r="DS9" s="292">
        <f>'Отдыхай и Катай| comiss'!DS9</f>
        <v>17550</v>
      </c>
    </row>
    <row r="10" spans="1:123" s="72" customFormat="1" x14ac:dyDescent="0.2">
      <c r="A10" s="239"/>
      <c r="B10" s="272"/>
      <c r="C10" s="272"/>
      <c r="D10" s="272"/>
      <c r="E10" s="272"/>
      <c r="F10" s="272"/>
      <c r="G10" s="272"/>
      <c r="H10" s="272"/>
      <c r="I10" s="272"/>
      <c r="J10" s="272"/>
      <c r="K10" s="272"/>
      <c r="L10" s="272"/>
      <c r="M10" s="272"/>
      <c r="N10" s="272"/>
      <c r="O10" s="272"/>
      <c r="P10" s="272"/>
      <c r="Q10" s="272"/>
      <c r="R10" s="272"/>
      <c r="S10" s="272"/>
      <c r="T10" s="346"/>
      <c r="U10" s="346"/>
      <c r="V10" s="346"/>
      <c r="W10" s="346"/>
      <c r="X10" s="346"/>
      <c r="Y10" s="346"/>
      <c r="Z10" s="346"/>
      <c r="AA10" s="346"/>
      <c r="AB10" s="346"/>
      <c r="AC10" s="346"/>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row>
    <row r="11" spans="1:123" s="72" customFormat="1" x14ac:dyDescent="0.2">
      <c r="A11" s="240">
        <v>1</v>
      </c>
      <c r="B11" s="292">
        <f>'Отдыхай и Катай| comiss'!B11</f>
        <v>20700</v>
      </c>
      <c r="C11" s="292">
        <f>'Отдыхай и Катай| comiss'!C11</f>
        <v>20700</v>
      </c>
      <c r="D11" s="292">
        <f>'Отдыхай и Катай| comiss'!D11</f>
        <v>19350</v>
      </c>
      <c r="E11" s="292">
        <f>'Отдыхай и Катай| comiss'!E11</f>
        <v>19350</v>
      </c>
      <c r="F11" s="292">
        <f>'Отдыхай и Катай| comiss'!F11</f>
        <v>20700</v>
      </c>
      <c r="G11" s="292">
        <f>'Отдыхай и Катай| comiss'!G11</f>
        <v>20700</v>
      </c>
      <c r="H11" s="292">
        <f>'Отдыхай и Катай| comiss'!H11</f>
        <v>20700</v>
      </c>
      <c r="I11" s="292">
        <f>'Отдыхай и Катай| comiss'!I11</f>
        <v>24300</v>
      </c>
      <c r="J11" s="292">
        <f>'Отдыхай и Катай| comiss'!J11</f>
        <v>24300</v>
      </c>
      <c r="K11" s="292">
        <f>'Отдыхай и Катай| comiss'!K11</f>
        <v>22050</v>
      </c>
      <c r="L11" s="292">
        <f>'Отдыхай и Катай| comiss'!L11</f>
        <v>23850</v>
      </c>
      <c r="M11" s="292">
        <f>'Отдыхай и Катай| comiss'!M11</f>
        <v>23850</v>
      </c>
      <c r="N11" s="292">
        <f>'Отдыхай и Катай| comiss'!N11</f>
        <v>29700</v>
      </c>
      <c r="O11" s="292">
        <f>'Отдыхай и Катай| comiss'!O11</f>
        <v>35100</v>
      </c>
      <c r="P11" s="292">
        <f>'Отдыхай и Катай| comiss'!P11</f>
        <v>35100</v>
      </c>
      <c r="Q11" s="292">
        <f>'Отдыхай и Катай| comiss'!Q11</f>
        <v>37800</v>
      </c>
      <c r="R11" s="292">
        <f>'Отдыхай и Катай| comiss'!R11</f>
        <v>35100</v>
      </c>
      <c r="S11" s="292">
        <f>'Отдыхай и Катай| comiss'!S11</f>
        <v>63000</v>
      </c>
      <c r="T11" s="347">
        <f>'Отдыхай и Катай| comiss'!T11</f>
        <v>99000</v>
      </c>
      <c r="U11" s="347">
        <f>'Отдыхай и Катай| comiss'!U11</f>
        <v>121500</v>
      </c>
      <c r="V11" s="347">
        <f>'Отдыхай и Катай| comiss'!V11</f>
        <v>121500</v>
      </c>
      <c r="W11" s="347">
        <f>'Отдыхай и Катай| comiss'!W11</f>
        <v>108000</v>
      </c>
      <c r="X11" s="347">
        <f>'Отдыхай и Катай| comiss'!X11</f>
        <v>108000</v>
      </c>
      <c r="Y11" s="347">
        <f>'Отдыхай и Катай| comiss'!Y11</f>
        <v>108000</v>
      </c>
      <c r="Z11" s="347">
        <f>'Отдыхай и Катай| comiss'!Z11</f>
        <v>108000</v>
      </c>
      <c r="AA11" s="347">
        <f>'Отдыхай и Катай| comiss'!AA11</f>
        <v>108000</v>
      </c>
      <c r="AB11" s="347">
        <f>'Отдыхай и Катай| comiss'!AB11</f>
        <v>85500</v>
      </c>
      <c r="AC11" s="347">
        <f>'Отдыхай и Катай| comiss'!AC11</f>
        <v>76500</v>
      </c>
      <c r="AD11" s="292">
        <f>'Отдыхай и Катай| comiss'!AD11</f>
        <v>76500</v>
      </c>
      <c r="AE11" s="292">
        <f>'Отдыхай и Катай| comiss'!AE11</f>
        <v>54900</v>
      </c>
      <c r="AF11" s="292">
        <f>'Отдыхай и Катай| comiss'!AF11</f>
        <v>33300</v>
      </c>
      <c r="AG11" s="292">
        <f>'Отдыхай и Катай| comiss'!AG11</f>
        <v>33300</v>
      </c>
      <c r="AH11" s="292">
        <f>'Отдыхай и Катай| comiss'!AH11</f>
        <v>33300</v>
      </c>
      <c r="AI11" s="292">
        <f>'Отдыхай и Катай| comiss'!AI11</f>
        <v>33300</v>
      </c>
      <c r="AJ11" s="292">
        <f>'Отдыхай и Катай| comiss'!AJ11</f>
        <v>33300</v>
      </c>
      <c r="AK11" s="292">
        <f>'Отдыхай и Катай| comiss'!AK11</f>
        <v>30600</v>
      </c>
      <c r="AL11" s="292">
        <f>'Отдыхай и Катай| comiss'!AL11</f>
        <v>30600</v>
      </c>
      <c r="AM11" s="292">
        <f>'Отдыхай и Катай| comiss'!AM11</f>
        <v>30600</v>
      </c>
      <c r="AN11" s="292">
        <f>'Отдыхай и Катай| comiss'!AN11</f>
        <v>33300</v>
      </c>
      <c r="AO11" s="292">
        <f>'Отдыхай и Катай| comiss'!AO11</f>
        <v>33300</v>
      </c>
      <c r="AP11" s="292">
        <f>'Отдыхай и Катай| comiss'!AP11</f>
        <v>33300</v>
      </c>
      <c r="AQ11" s="292">
        <f>'Отдыхай и Катай| comiss'!AQ11</f>
        <v>33300</v>
      </c>
      <c r="AR11" s="292">
        <f>'Отдыхай и Катай| comiss'!AR11</f>
        <v>33300</v>
      </c>
      <c r="AS11" s="292">
        <f>'Отдыхай и Катай| comiss'!AS11</f>
        <v>33300</v>
      </c>
      <c r="AT11" s="292">
        <f>'Отдыхай и Катай| comiss'!AT11</f>
        <v>33300</v>
      </c>
      <c r="AU11" s="292">
        <f>'Отдыхай и Катай| comiss'!AU11</f>
        <v>33300</v>
      </c>
      <c r="AV11" s="292">
        <f>'Отдыхай и Катай| comiss'!AV11</f>
        <v>33300</v>
      </c>
      <c r="AW11" s="292">
        <f>'Отдыхай и Катай| comiss'!AW11</f>
        <v>38700</v>
      </c>
      <c r="AX11" s="292">
        <f>'Отдыхай и Катай| comiss'!AX11</f>
        <v>38700</v>
      </c>
      <c r="AY11" s="292">
        <f>'Отдыхай и Катай| comiss'!AY11</f>
        <v>38700</v>
      </c>
      <c r="AZ11" s="292">
        <f>'Отдыхай и Катай| comiss'!AZ11</f>
        <v>38700</v>
      </c>
      <c r="BA11" s="292">
        <f>'Отдыхай и Катай| comiss'!BA11</f>
        <v>40500</v>
      </c>
      <c r="BB11" s="292">
        <f>'Отдыхай и Катай| comiss'!BB11</f>
        <v>40500</v>
      </c>
      <c r="BC11" s="292">
        <f>'Отдыхай и Катай| comiss'!BC11</f>
        <v>40500</v>
      </c>
      <c r="BD11" s="292">
        <f>'Отдыхай и Катай| comiss'!BD11</f>
        <v>40500</v>
      </c>
      <c r="BE11" s="292">
        <f>'Отдыхай и Катай| comiss'!BE11</f>
        <v>40500</v>
      </c>
      <c r="BF11" s="292">
        <f>'Отдыхай и Катай| comiss'!BF11</f>
        <v>40500</v>
      </c>
      <c r="BG11" s="292">
        <f>'Отдыхай и Катай| comiss'!BG11</f>
        <v>40500</v>
      </c>
      <c r="BH11" s="292">
        <f>'Отдыхай и Катай| comiss'!BH11</f>
        <v>40500</v>
      </c>
      <c r="BI11" s="292">
        <f>'Отдыхай и Катай| comiss'!BI11</f>
        <v>40500</v>
      </c>
      <c r="BJ11" s="292">
        <f>'Отдыхай и Катай| comiss'!BJ11</f>
        <v>40500</v>
      </c>
      <c r="BK11" s="292">
        <f>'Отдыхай и Катай| comiss'!BK11</f>
        <v>36900</v>
      </c>
      <c r="BL11" s="292">
        <f>'Отдыхай и Катай| comiss'!BL11</f>
        <v>36900</v>
      </c>
      <c r="BM11" s="292">
        <f>'Отдыхай и Катай| comiss'!BM11</f>
        <v>36900</v>
      </c>
      <c r="BN11" s="292">
        <f>'Отдыхай и Катай| comiss'!BN11</f>
        <v>36900</v>
      </c>
      <c r="BO11" s="292">
        <f>'Отдыхай и Катай| comiss'!BO11</f>
        <v>36900</v>
      </c>
      <c r="BP11" s="292">
        <f>'Отдыхай и Катай| comiss'!BP11</f>
        <v>36900</v>
      </c>
      <c r="BQ11" s="292">
        <f>'Отдыхай и Катай| comiss'!BQ11</f>
        <v>36900</v>
      </c>
      <c r="BR11" s="292">
        <f>'Отдыхай и Катай| comiss'!BR11</f>
        <v>36900</v>
      </c>
      <c r="BS11" s="292">
        <f>'Отдыхай и Катай| comiss'!BS11</f>
        <v>36900</v>
      </c>
      <c r="BT11" s="292">
        <f>'Отдыхай и Катай| comiss'!BT11</f>
        <v>59400</v>
      </c>
      <c r="BU11" s="292">
        <f>'Отдыхай и Катай| comiss'!BU11</f>
        <v>65700</v>
      </c>
      <c r="BV11" s="292">
        <f>'Отдыхай и Катай| comiss'!BV11</f>
        <v>72000</v>
      </c>
      <c r="BW11" s="292">
        <f>'Отдыхай и Катай| comiss'!BW11</f>
        <v>59400</v>
      </c>
      <c r="BX11" s="292">
        <f>'Отдыхай и Катай| comiss'!BX11</f>
        <v>59400</v>
      </c>
      <c r="BY11" s="292">
        <f>'Отдыхай и Катай| comiss'!BY11</f>
        <v>49500</v>
      </c>
      <c r="BZ11" s="292">
        <f>'Отдыхай и Катай| comiss'!BZ11</f>
        <v>49500</v>
      </c>
      <c r="CA11" s="292">
        <f>'Отдыхай и Катай| comiss'!CA11</f>
        <v>49500</v>
      </c>
      <c r="CB11" s="292">
        <f>'Отдыхай и Катай| comiss'!CB11</f>
        <v>42300</v>
      </c>
      <c r="CC11" s="292">
        <f>'Отдыхай и Катай| comiss'!CC11</f>
        <v>41400</v>
      </c>
      <c r="CD11" s="292">
        <f>'Отдыхай и Катай| comiss'!CD11</f>
        <v>29250</v>
      </c>
      <c r="CE11" s="292">
        <f>'Отдыхай и Катай| comiss'!CE11</f>
        <v>29250</v>
      </c>
      <c r="CF11" s="292">
        <f>'Отдыхай и Катай| comiss'!CF11</f>
        <v>29250</v>
      </c>
      <c r="CG11" s="292">
        <f>'Отдыхай и Катай| comiss'!CG11</f>
        <v>29250</v>
      </c>
      <c r="CH11" s="292">
        <f>'Отдыхай и Катай| comiss'!CH11</f>
        <v>30600</v>
      </c>
      <c r="CI11" s="292">
        <f>'Отдыхай и Катай| comiss'!CI11</f>
        <v>30600</v>
      </c>
      <c r="CJ11" s="292">
        <f>'Отдыхай и Катай| comiss'!CJ11</f>
        <v>30600</v>
      </c>
      <c r="CK11" s="292">
        <f>'Отдыхай и Катай| comiss'!CK11</f>
        <v>29250</v>
      </c>
      <c r="CL11" s="292">
        <f>'Отдыхай и Катай| comiss'!CL11</f>
        <v>29250</v>
      </c>
      <c r="CM11" s="292">
        <f>'Отдыхай и Катай| comiss'!CM11</f>
        <v>29250</v>
      </c>
      <c r="CN11" s="292">
        <f>'Отдыхай и Катай| comiss'!CN11</f>
        <v>29250</v>
      </c>
      <c r="CO11" s="292">
        <f>'Отдыхай и Катай| comiss'!CO11</f>
        <v>29250</v>
      </c>
      <c r="CP11" s="292">
        <f>'Отдыхай и Катай| comiss'!CP11</f>
        <v>29250</v>
      </c>
      <c r="CQ11" s="292">
        <f>'Отдыхай и Катай| comiss'!CQ11</f>
        <v>27900</v>
      </c>
      <c r="CR11" s="292">
        <f>'Отдыхай и Катай| comiss'!CR11</f>
        <v>27900</v>
      </c>
      <c r="CS11" s="292">
        <f>'Отдыхай и Катай| comiss'!CS11</f>
        <v>27900</v>
      </c>
      <c r="CT11" s="292">
        <f>'Отдыхай и Катай| comiss'!CT11</f>
        <v>27900</v>
      </c>
      <c r="CU11" s="292">
        <f>'Отдыхай и Катай| comiss'!CU11</f>
        <v>27900</v>
      </c>
      <c r="CV11" s="292">
        <f>'Отдыхай и Катай| comiss'!CV11</f>
        <v>27900</v>
      </c>
      <c r="CW11" s="292">
        <f>'Отдыхай и Катай| comiss'!CW11</f>
        <v>27900</v>
      </c>
      <c r="CX11" s="292">
        <f>'Отдыхай и Катай| comiss'!CX11</f>
        <v>24300</v>
      </c>
      <c r="CY11" s="292">
        <f>'Отдыхай и Катай| comiss'!CY11</f>
        <v>24300</v>
      </c>
      <c r="CZ11" s="292">
        <f>'Отдыхай и Катай| comiss'!CZ11</f>
        <v>24300</v>
      </c>
      <c r="DA11" s="292">
        <f>'Отдыхай и Катай| comiss'!DA11</f>
        <v>24300</v>
      </c>
      <c r="DB11" s="292">
        <f>'Отдыхай и Катай| comiss'!DB11</f>
        <v>24300</v>
      </c>
      <c r="DC11" s="292">
        <f>'Отдыхай и Катай| comiss'!DC11</f>
        <v>25200</v>
      </c>
      <c r="DD11" s="292">
        <f>'Отдыхай и Катай| comiss'!DD11</f>
        <v>25200</v>
      </c>
      <c r="DE11" s="292">
        <f>'Отдыхай и Катай| comiss'!DE11</f>
        <v>23400</v>
      </c>
      <c r="DF11" s="292">
        <f>'Отдыхай и Катай| comiss'!DF11</f>
        <v>23400</v>
      </c>
      <c r="DG11" s="292">
        <f>'Отдыхай и Катай| comiss'!DG11</f>
        <v>23400</v>
      </c>
      <c r="DH11" s="292">
        <f>'Отдыхай и Катай| comiss'!DH11</f>
        <v>21600</v>
      </c>
      <c r="DI11" s="292">
        <f>'Отдыхай и Катай| comiss'!DI11</f>
        <v>21600</v>
      </c>
      <c r="DJ11" s="292">
        <f>'Отдыхай и Катай| comiss'!DJ11</f>
        <v>21600</v>
      </c>
      <c r="DK11" s="292">
        <f>'Отдыхай и Катай| comiss'!DK11</f>
        <v>21600</v>
      </c>
      <c r="DL11" s="292">
        <f>'Отдыхай и Катай| comiss'!DL11</f>
        <v>18900</v>
      </c>
      <c r="DM11" s="292">
        <f>'Отдыхай и Катай| comiss'!DM11</f>
        <v>18900</v>
      </c>
      <c r="DN11" s="292">
        <f>'Отдыхай и Катай| comiss'!DN11</f>
        <v>18900</v>
      </c>
      <c r="DO11" s="292">
        <f>'Отдыхай и Катай| comiss'!DO11</f>
        <v>18900</v>
      </c>
      <c r="DP11" s="292">
        <f>'Отдыхай и Катай| comiss'!DP11</f>
        <v>18900</v>
      </c>
      <c r="DQ11" s="292">
        <f>'Отдыхай и Катай| comiss'!DQ11</f>
        <v>18900</v>
      </c>
      <c r="DR11" s="292">
        <f>'Отдыхай и Катай| comiss'!DR11</f>
        <v>18900</v>
      </c>
      <c r="DS11" s="292">
        <f>'Отдыхай и Катай| comiss'!DS11</f>
        <v>17550</v>
      </c>
    </row>
    <row r="12" spans="1:123" s="72" customFormat="1" x14ac:dyDescent="0.2">
      <c r="A12" s="240">
        <v>2</v>
      </c>
      <c r="B12" s="292">
        <f>'Отдыхай и Катай| comiss'!B12</f>
        <v>23040</v>
      </c>
      <c r="C12" s="292">
        <f>'Отдыхай и Катай| comiss'!C12</f>
        <v>23040</v>
      </c>
      <c r="D12" s="292">
        <f>'Отдыхай и Катай| comiss'!D12</f>
        <v>21690</v>
      </c>
      <c r="E12" s="292">
        <f>'Отдыхай и Катай| comiss'!E12</f>
        <v>21690</v>
      </c>
      <c r="F12" s="292">
        <f>'Отдыхай и Катай| comiss'!F12</f>
        <v>23040</v>
      </c>
      <c r="G12" s="292">
        <f>'Отдыхай и Катай| comiss'!G12</f>
        <v>23040</v>
      </c>
      <c r="H12" s="292">
        <f>'Отдыхай и Катай| comiss'!H12</f>
        <v>23040</v>
      </c>
      <c r="I12" s="292">
        <f>'Отдыхай и Катай| comiss'!I12</f>
        <v>26640</v>
      </c>
      <c r="J12" s="292">
        <f>'Отдыхай и Катай| comiss'!J12</f>
        <v>26640</v>
      </c>
      <c r="K12" s="292">
        <f>'Отдыхай и Катай| comiss'!K12</f>
        <v>24390</v>
      </c>
      <c r="L12" s="292">
        <f>'Отдыхай и Катай| comiss'!L12</f>
        <v>26190</v>
      </c>
      <c r="M12" s="292">
        <f>'Отдыхай и Катай| comiss'!M12</f>
        <v>26190</v>
      </c>
      <c r="N12" s="292">
        <f>'Отдыхай и Катай| comiss'!N12</f>
        <v>32040</v>
      </c>
      <c r="O12" s="292">
        <f>'Отдыхай и Катай| comiss'!O12</f>
        <v>37440</v>
      </c>
      <c r="P12" s="292">
        <f>'Отдыхай и Катай| comiss'!P12</f>
        <v>37440</v>
      </c>
      <c r="Q12" s="292">
        <f>'Отдыхай и Катай| comiss'!Q12</f>
        <v>40140</v>
      </c>
      <c r="R12" s="292">
        <f>'Отдыхай и Катай| comiss'!R12</f>
        <v>37440</v>
      </c>
      <c r="S12" s="292">
        <f>'Отдыхай и Катай| comiss'!S12</f>
        <v>66150</v>
      </c>
      <c r="T12" s="347">
        <f>'Отдыхай и Катай| comiss'!T12</f>
        <v>102150</v>
      </c>
      <c r="U12" s="347">
        <f>'Отдыхай и Катай| comiss'!U12</f>
        <v>124650</v>
      </c>
      <c r="V12" s="347">
        <f>'Отдыхай и Катай| comiss'!V12</f>
        <v>124650</v>
      </c>
      <c r="W12" s="347">
        <f>'Отдыхай и Катай| comiss'!W12</f>
        <v>111150</v>
      </c>
      <c r="X12" s="347">
        <f>'Отдыхай и Катай| comiss'!X12</f>
        <v>111150</v>
      </c>
      <c r="Y12" s="347">
        <f>'Отдыхай и Катай| comiss'!Y12</f>
        <v>111150</v>
      </c>
      <c r="Z12" s="347">
        <f>'Отдыхай и Катай| comiss'!Z12</f>
        <v>111150</v>
      </c>
      <c r="AA12" s="347">
        <f>'Отдыхай и Катай| comiss'!AA12</f>
        <v>111150</v>
      </c>
      <c r="AB12" s="347">
        <f>'Отдыхай и Катай| comiss'!AB12</f>
        <v>88650</v>
      </c>
      <c r="AC12" s="347">
        <f>'Отдыхай и Катай| comiss'!AC12</f>
        <v>79650</v>
      </c>
      <c r="AD12" s="292">
        <f>'Отдыхай и Катай| comiss'!AD12</f>
        <v>79650</v>
      </c>
      <c r="AE12" s="292">
        <f>'Отдыхай и Катай| comiss'!AE12</f>
        <v>57780</v>
      </c>
      <c r="AF12" s="292">
        <f>'Отдыхай и Катай| comiss'!AF12</f>
        <v>36180</v>
      </c>
      <c r="AG12" s="292">
        <f>'Отдыхай и Катай| comiss'!AG12</f>
        <v>36180</v>
      </c>
      <c r="AH12" s="292">
        <f>'Отдыхай и Катай| comiss'!AH12</f>
        <v>36180</v>
      </c>
      <c r="AI12" s="292">
        <f>'Отдыхай и Катай| comiss'!AI12</f>
        <v>36180</v>
      </c>
      <c r="AJ12" s="292">
        <f>'Отдыхай и Катай| comiss'!AJ12</f>
        <v>36180</v>
      </c>
      <c r="AK12" s="292">
        <f>'Отдыхай и Катай| comiss'!AK12</f>
        <v>33480</v>
      </c>
      <c r="AL12" s="292">
        <f>'Отдыхай и Катай| comiss'!AL12</f>
        <v>33480</v>
      </c>
      <c r="AM12" s="292">
        <f>'Отдыхай и Катай| comiss'!AM12</f>
        <v>33480</v>
      </c>
      <c r="AN12" s="292">
        <f>'Отдыхай и Катай| comiss'!AN12</f>
        <v>36180</v>
      </c>
      <c r="AO12" s="292">
        <f>'Отдыхай и Катай| comiss'!AO12</f>
        <v>36180</v>
      </c>
      <c r="AP12" s="292">
        <f>'Отдыхай и Катай| comiss'!AP12</f>
        <v>36180</v>
      </c>
      <c r="AQ12" s="292">
        <f>'Отдыхай и Катай| comiss'!AQ12</f>
        <v>36180</v>
      </c>
      <c r="AR12" s="292">
        <f>'Отдыхай и Катай| comiss'!AR12</f>
        <v>36180</v>
      </c>
      <c r="AS12" s="292">
        <f>'Отдыхай и Катай| comiss'!AS12</f>
        <v>36180</v>
      </c>
      <c r="AT12" s="292">
        <f>'Отдыхай и Катай| comiss'!AT12</f>
        <v>36180</v>
      </c>
      <c r="AU12" s="292">
        <f>'Отдыхай и Катай| comiss'!AU12</f>
        <v>36180</v>
      </c>
      <c r="AV12" s="292">
        <f>'Отдыхай и Катай| comiss'!AV12</f>
        <v>36180</v>
      </c>
      <c r="AW12" s="292">
        <f>'Отдыхай и Катай| comiss'!AW12</f>
        <v>41580</v>
      </c>
      <c r="AX12" s="292">
        <f>'Отдыхай и Катай| comiss'!AX12</f>
        <v>41580</v>
      </c>
      <c r="AY12" s="292">
        <f>'Отдыхай и Катай| comiss'!AY12</f>
        <v>41580</v>
      </c>
      <c r="AZ12" s="292">
        <f>'Отдыхай и Катай| comiss'!AZ12</f>
        <v>41580</v>
      </c>
      <c r="BA12" s="292">
        <f>'Отдыхай и Катай| comiss'!BA12</f>
        <v>43380</v>
      </c>
      <c r="BB12" s="292">
        <f>'Отдыхай и Катай| comiss'!BB12</f>
        <v>43380</v>
      </c>
      <c r="BC12" s="292">
        <f>'Отдыхай и Катай| comiss'!BC12</f>
        <v>43380</v>
      </c>
      <c r="BD12" s="292">
        <f>'Отдыхай и Катай| comiss'!BD12</f>
        <v>43380</v>
      </c>
      <c r="BE12" s="292">
        <f>'Отдыхай и Катай| comiss'!BE12</f>
        <v>43380</v>
      </c>
      <c r="BF12" s="292">
        <f>'Отдыхай и Катай| comiss'!BF12</f>
        <v>43380</v>
      </c>
      <c r="BG12" s="292">
        <f>'Отдыхай и Катай| comiss'!BG12</f>
        <v>43380</v>
      </c>
      <c r="BH12" s="292">
        <f>'Отдыхай и Катай| comiss'!BH12</f>
        <v>43380</v>
      </c>
      <c r="BI12" s="292">
        <f>'Отдыхай и Катай| comiss'!BI12</f>
        <v>43380</v>
      </c>
      <c r="BJ12" s="292">
        <f>'Отдыхай и Катай| comiss'!BJ12</f>
        <v>43380</v>
      </c>
      <c r="BK12" s="292">
        <f>'Отдыхай и Катай| comiss'!BK12</f>
        <v>39780</v>
      </c>
      <c r="BL12" s="292">
        <f>'Отдыхай и Катай| comiss'!BL12</f>
        <v>39780</v>
      </c>
      <c r="BM12" s="292">
        <f>'Отдыхай и Катай| comiss'!BM12</f>
        <v>39780</v>
      </c>
      <c r="BN12" s="292">
        <f>'Отдыхай и Катай| comiss'!BN12</f>
        <v>39780</v>
      </c>
      <c r="BO12" s="292">
        <f>'Отдыхай и Катай| comiss'!BO12</f>
        <v>39780</v>
      </c>
      <c r="BP12" s="292">
        <f>'Отдыхай и Катай| comiss'!BP12</f>
        <v>39780</v>
      </c>
      <c r="BQ12" s="292">
        <f>'Отдыхай и Катай| comiss'!BQ12</f>
        <v>39780</v>
      </c>
      <c r="BR12" s="292">
        <f>'Отдыхай и Катай| comiss'!BR12</f>
        <v>39780</v>
      </c>
      <c r="BS12" s="292">
        <f>'Отдыхай и Катай| comiss'!BS12</f>
        <v>39780</v>
      </c>
      <c r="BT12" s="292">
        <f>'Отдыхай и Катай| comiss'!BT12</f>
        <v>62280</v>
      </c>
      <c r="BU12" s="292">
        <f>'Отдыхай и Катай| comiss'!BU12</f>
        <v>68580</v>
      </c>
      <c r="BV12" s="292">
        <f>'Отдыхай и Катай| comiss'!BV12</f>
        <v>74880</v>
      </c>
      <c r="BW12" s="292">
        <f>'Отдыхай и Катай| comiss'!BW12</f>
        <v>62280</v>
      </c>
      <c r="BX12" s="292">
        <f>'Отдыхай и Катай| comiss'!BX12</f>
        <v>62280</v>
      </c>
      <c r="BY12" s="292">
        <f>'Отдыхай и Катай| comiss'!BY12</f>
        <v>52380</v>
      </c>
      <c r="BZ12" s="292">
        <f>'Отдыхай и Катай| comiss'!BZ12</f>
        <v>52380</v>
      </c>
      <c r="CA12" s="292">
        <f>'Отдыхай и Катай| comiss'!CA12</f>
        <v>52380</v>
      </c>
      <c r="CB12" s="292">
        <f>'Отдыхай и Катай| comiss'!CB12</f>
        <v>45180</v>
      </c>
      <c r="CC12" s="292">
        <f>'Отдыхай и Катай| comiss'!CC12</f>
        <v>44280</v>
      </c>
      <c r="CD12" s="292">
        <f>'Отдыхай и Катай| comiss'!CD12</f>
        <v>32130</v>
      </c>
      <c r="CE12" s="292">
        <f>'Отдыхай и Катай| comiss'!CE12</f>
        <v>32130</v>
      </c>
      <c r="CF12" s="292">
        <f>'Отдыхай и Катай| comiss'!CF12</f>
        <v>32130</v>
      </c>
      <c r="CG12" s="292">
        <f>'Отдыхай и Катай| comiss'!CG12</f>
        <v>32130</v>
      </c>
      <c r="CH12" s="292">
        <f>'Отдыхай и Катай| comiss'!CH12</f>
        <v>33480</v>
      </c>
      <c r="CI12" s="292">
        <f>'Отдыхай и Катай| comiss'!CI12</f>
        <v>33480</v>
      </c>
      <c r="CJ12" s="292">
        <f>'Отдыхай и Катай| comiss'!CJ12</f>
        <v>33480</v>
      </c>
      <c r="CK12" s="292">
        <f>'Отдыхай и Катай| comiss'!CK12</f>
        <v>32130</v>
      </c>
      <c r="CL12" s="292">
        <f>'Отдыхай и Катай| comiss'!CL12</f>
        <v>32130</v>
      </c>
      <c r="CM12" s="292">
        <f>'Отдыхай и Катай| comiss'!CM12</f>
        <v>32130</v>
      </c>
      <c r="CN12" s="292">
        <f>'Отдыхай и Катай| comiss'!CN12</f>
        <v>32130</v>
      </c>
      <c r="CO12" s="292">
        <f>'Отдыхай и Катай| comiss'!CO12</f>
        <v>32130</v>
      </c>
      <c r="CP12" s="292">
        <f>'Отдыхай и Катай| comiss'!CP12</f>
        <v>32130</v>
      </c>
      <c r="CQ12" s="292">
        <f>'Отдыхай и Катай| comiss'!CQ12</f>
        <v>30780</v>
      </c>
      <c r="CR12" s="292">
        <f>'Отдыхай и Катай| comiss'!CR12</f>
        <v>30780</v>
      </c>
      <c r="CS12" s="292">
        <f>'Отдыхай и Катай| comiss'!CS12</f>
        <v>30780</v>
      </c>
      <c r="CT12" s="292">
        <f>'Отдыхай и Катай| comiss'!CT12</f>
        <v>30780</v>
      </c>
      <c r="CU12" s="292">
        <f>'Отдыхай и Катай| comiss'!CU12</f>
        <v>30780</v>
      </c>
      <c r="CV12" s="292">
        <f>'Отдыхай и Катай| comiss'!CV12</f>
        <v>30780</v>
      </c>
      <c r="CW12" s="292">
        <f>'Отдыхай и Катай| comiss'!CW12</f>
        <v>30780</v>
      </c>
      <c r="CX12" s="292">
        <f>'Отдыхай и Катай| comiss'!CX12</f>
        <v>27180</v>
      </c>
      <c r="CY12" s="292">
        <f>'Отдыхай и Катай| comiss'!CY12</f>
        <v>27180</v>
      </c>
      <c r="CZ12" s="292">
        <f>'Отдыхай и Катай| comiss'!CZ12</f>
        <v>27180</v>
      </c>
      <c r="DA12" s="292">
        <f>'Отдыхай и Катай| comiss'!DA12</f>
        <v>27180</v>
      </c>
      <c r="DB12" s="292">
        <f>'Отдыхай и Катай| comiss'!DB12</f>
        <v>27180</v>
      </c>
      <c r="DC12" s="292">
        <f>'Отдыхай и Катай| comiss'!DC12</f>
        <v>28080</v>
      </c>
      <c r="DD12" s="292">
        <f>'Отдыхай и Катай| comiss'!DD12</f>
        <v>28080</v>
      </c>
      <c r="DE12" s="292">
        <f>'Отдыхай и Катай| comiss'!DE12</f>
        <v>26280</v>
      </c>
      <c r="DF12" s="292">
        <f>'Отдыхай и Катай| comiss'!DF12</f>
        <v>26280</v>
      </c>
      <c r="DG12" s="292">
        <f>'Отдыхай и Катай| comiss'!DG12</f>
        <v>26280</v>
      </c>
      <c r="DH12" s="292">
        <f>'Отдыхай и Катай| comiss'!DH12</f>
        <v>24300</v>
      </c>
      <c r="DI12" s="292">
        <f>'Отдыхай и Катай| comiss'!DI12</f>
        <v>24300</v>
      </c>
      <c r="DJ12" s="292">
        <f>'Отдыхай и Катай| comiss'!DJ12</f>
        <v>24300</v>
      </c>
      <c r="DK12" s="292">
        <f>'Отдыхай и Катай| comiss'!DK12</f>
        <v>24300</v>
      </c>
      <c r="DL12" s="292">
        <f>'Отдыхай и Катай| comiss'!DL12</f>
        <v>21600</v>
      </c>
      <c r="DM12" s="292">
        <f>'Отдыхай и Катай| comiss'!DM12</f>
        <v>21600</v>
      </c>
      <c r="DN12" s="292">
        <f>'Отдыхай и Катай| comiss'!DN12</f>
        <v>21600</v>
      </c>
      <c r="DO12" s="292">
        <f>'Отдыхай и Катай| comiss'!DO12</f>
        <v>21600</v>
      </c>
      <c r="DP12" s="292">
        <f>'Отдыхай и Катай| comiss'!DP12</f>
        <v>21600</v>
      </c>
      <c r="DQ12" s="292">
        <f>'Отдыхай и Катай| comiss'!DQ12</f>
        <v>21600</v>
      </c>
      <c r="DR12" s="292">
        <f>'Отдыхай и Катай| comiss'!DR12</f>
        <v>21600</v>
      </c>
      <c r="DS12" s="292">
        <f>'Отдыхай и Катай| comiss'!DS12</f>
        <v>20250</v>
      </c>
    </row>
    <row r="13" spans="1:12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346"/>
      <c r="U13" s="346"/>
      <c r="V13" s="346"/>
      <c r="W13" s="346"/>
      <c r="X13" s="346"/>
      <c r="Y13" s="346"/>
      <c r="Z13" s="346"/>
      <c r="AA13" s="346"/>
      <c r="AB13" s="346"/>
      <c r="AC13" s="346"/>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row>
    <row r="14" spans="1:123" s="72" customFormat="1" x14ac:dyDescent="0.2">
      <c r="A14" s="240">
        <v>1</v>
      </c>
      <c r="B14" s="292">
        <f>'Отдыхай и Катай| comiss'!B14</f>
        <v>21600</v>
      </c>
      <c r="C14" s="292">
        <f>'Отдыхай и Катай| comiss'!C14</f>
        <v>21600</v>
      </c>
      <c r="D14" s="292">
        <f>'Отдыхай и Катай| comiss'!D14</f>
        <v>20250</v>
      </c>
      <c r="E14" s="292">
        <f>'Отдыхай и Катай| comiss'!E14</f>
        <v>20250</v>
      </c>
      <c r="F14" s="292">
        <f>'Отдыхай и Катай| comiss'!F14</f>
        <v>21600</v>
      </c>
      <c r="G14" s="292">
        <f>'Отдыхай и Катай| comiss'!G14</f>
        <v>21600</v>
      </c>
      <c r="H14" s="292">
        <f>'Отдыхай и Катай| comiss'!H14</f>
        <v>21600</v>
      </c>
      <c r="I14" s="292">
        <f>'Отдыхай и Катай| comiss'!I14</f>
        <v>25200</v>
      </c>
      <c r="J14" s="292">
        <f>'Отдыхай и Катай| comiss'!J14</f>
        <v>25200</v>
      </c>
      <c r="K14" s="292">
        <f>'Отдыхай и Катай| comiss'!K14</f>
        <v>22950</v>
      </c>
      <c r="L14" s="292">
        <f>'Отдыхай и Катай| comiss'!L14</f>
        <v>24750</v>
      </c>
      <c r="M14" s="292">
        <f>'Отдыхай и Катай| comiss'!M14</f>
        <v>24750</v>
      </c>
      <c r="N14" s="292">
        <f>'Отдыхай и Катай| comiss'!N14</f>
        <v>30600</v>
      </c>
      <c r="O14" s="292">
        <f>'Отдыхай и Катай| comiss'!O14</f>
        <v>36000</v>
      </c>
      <c r="P14" s="292">
        <f>'Отдыхай и Катай| comiss'!P14</f>
        <v>36000</v>
      </c>
      <c r="Q14" s="292">
        <f>'Отдыхай и Катай| comiss'!Q14</f>
        <v>38700</v>
      </c>
      <c r="R14" s="292">
        <f>'Отдыхай и Катай| comiss'!R14</f>
        <v>36000</v>
      </c>
      <c r="S14" s="292">
        <f>'Отдыхай и Катай| comiss'!S14</f>
        <v>64350</v>
      </c>
      <c r="T14" s="347">
        <f>'Отдыхай и Катай| comiss'!T14</f>
        <v>100350</v>
      </c>
      <c r="U14" s="347">
        <f>'Отдыхай и Катай| comiss'!U14</f>
        <v>122850</v>
      </c>
      <c r="V14" s="347">
        <f>'Отдыхай и Катай| comiss'!V14</f>
        <v>122850</v>
      </c>
      <c r="W14" s="347">
        <f>'Отдыхай и Катай| comiss'!W14</f>
        <v>109350</v>
      </c>
      <c r="X14" s="347">
        <f>'Отдыхай и Катай| comiss'!X14</f>
        <v>109350</v>
      </c>
      <c r="Y14" s="347">
        <f>'Отдыхай и Катай| comiss'!Y14</f>
        <v>109350</v>
      </c>
      <c r="Z14" s="347">
        <f>'Отдыхай и Катай| comiss'!Z14</f>
        <v>109350</v>
      </c>
      <c r="AA14" s="347">
        <f>'Отдыхай и Катай| comiss'!AA14</f>
        <v>109350</v>
      </c>
      <c r="AB14" s="347">
        <f>'Отдыхай и Катай| comiss'!AB14</f>
        <v>86850</v>
      </c>
      <c r="AC14" s="347">
        <f>'Отдыхай и Катай| comiss'!AC14</f>
        <v>77850</v>
      </c>
      <c r="AD14" s="292">
        <f>'Отдыхай и Катай| comiss'!AD14</f>
        <v>77850</v>
      </c>
      <c r="AE14" s="292">
        <f>'Отдыхай и Катай| comiss'!AE14</f>
        <v>55800</v>
      </c>
      <c r="AF14" s="292">
        <f>'Отдыхай и Катай| comiss'!AF14</f>
        <v>34200</v>
      </c>
      <c r="AG14" s="292">
        <f>'Отдыхай и Катай| comiss'!AG14</f>
        <v>34200</v>
      </c>
      <c r="AH14" s="292">
        <f>'Отдыхай и Катай| comiss'!AH14</f>
        <v>34200</v>
      </c>
      <c r="AI14" s="292">
        <f>'Отдыхай и Катай| comiss'!AI14</f>
        <v>34200</v>
      </c>
      <c r="AJ14" s="292">
        <f>'Отдыхай и Катай| comiss'!AJ14</f>
        <v>34200</v>
      </c>
      <c r="AK14" s="292">
        <f>'Отдыхай и Катай| comiss'!AK14</f>
        <v>31500</v>
      </c>
      <c r="AL14" s="292">
        <f>'Отдыхай и Катай| comiss'!AL14</f>
        <v>31500</v>
      </c>
      <c r="AM14" s="292">
        <f>'Отдыхай и Катай| comiss'!AM14</f>
        <v>31500</v>
      </c>
      <c r="AN14" s="292">
        <f>'Отдыхай и Катай| comiss'!AN14</f>
        <v>34200</v>
      </c>
      <c r="AO14" s="292">
        <f>'Отдыхай и Катай| comiss'!AO14</f>
        <v>34200</v>
      </c>
      <c r="AP14" s="292">
        <f>'Отдыхай и Катай| comiss'!AP14</f>
        <v>34200</v>
      </c>
      <c r="AQ14" s="292">
        <f>'Отдыхай и Катай| comiss'!AQ14</f>
        <v>34200</v>
      </c>
      <c r="AR14" s="292">
        <f>'Отдыхай и Катай| comiss'!AR14</f>
        <v>34200</v>
      </c>
      <c r="AS14" s="292">
        <f>'Отдыхай и Катай| comiss'!AS14</f>
        <v>34200</v>
      </c>
      <c r="AT14" s="292">
        <f>'Отдыхай и Катай| comiss'!AT14</f>
        <v>34200</v>
      </c>
      <c r="AU14" s="292">
        <f>'Отдыхай и Катай| comiss'!AU14</f>
        <v>34200</v>
      </c>
      <c r="AV14" s="292">
        <f>'Отдыхай и Катай| comiss'!AV14</f>
        <v>34200</v>
      </c>
      <c r="AW14" s="292">
        <f>'Отдыхай и Катай| comiss'!AW14</f>
        <v>39600</v>
      </c>
      <c r="AX14" s="292">
        <f>'Отдыхай и Катай| comiss'!AX14</f>
        <v>39600</v>
      </c>
      <c r="AY14" s="292">
        <f>'Отдыхай и Катай| comiss'!AY14</f>
        <v>39600</v>
      </c>
      <c r="AZ14" s="292">
        <f>'Отдыхай и Катай| comiss'!AZ14</f>
        <v>39600</v>
      </c>
      <c r="BA14" s="292">
        <f>'Отдыхай и Катай| comiss'!BA14</f>
        <v>41400</v>
      </c>
      <c r="BB14" s="292">
        <f>'Отдыхай и Катай| comiss'!BB14</f>
        <v>41400</v>
      </c>
      <c r="BC14" s="292">
        <f>'Отдыхай и Катай| comiss'!BC14</f>
        <v>41400</v>
      </c>
      <c r="BD14" s="292">
        <f>'Отдыхай и Катай| comiss'!BD14</f>
        <v>41400</v>
      </c>
      <c r="BE14" s="292">
        <f>'Отдыхай и Катай| comiss'!BE14</f>
        <v>41400</v>
      </c>
      <c r="BF14" s="292">
        <f>'Отдыхай и Катай| comiss'!BF14</f>
        <v>41400</v>
      </c>
      <c r="BG14" s="292">
        <f>'Отдыхай и Катай| comiss'!BG14</f>
        <v>41400</v>
      </c>
      <c r="BH14" s="292">
        <f>'Отдыхай и Катай| comiss'!BH14</f>
        <v>41400</v>
      </c>
      <c r="BI14" s="292">
        <f>'Отдыхай и Катай| comiss'!BI14</f>
        <v>41400</v>
      </c>
      <c r="BJ14" s="292">
        <f>'Отдыхай и Катай| comiss'!BJ14</f>
        <v>41400</v>
      </c>
      <c r="BK14" s="292">
        <f>'Отдыхай и Катай| comiss'!BK14</f>
        <v>37800</v>
      </c>
      <c r="BL14" s="292">
        <f>'Отдыхай и Катай| comiss'!BL14</f>
        <v>37800</v>
      </c>
      <c r="BM14" s="292">
        <f>'Отдыхай и Катай| comiss'!BM14</f>
        <v>37800</v>
      </c>
      <c r="BN14" s="292">
        <f>'Отдыхай и Катай| comiss'!BN14</f>
        <v>37800</v>
      </c>
      <c r="BO14" s="292">
        <f>'Отдыхай и Катай| comiss'!BO14</f>
        <v>37800</v>
      </c>
      <c r="BP14" s="292">
        <f>'Отдыхай и Катай| comiss'!BP14</f>
        <v>37800</v>
      </c>
      <c r="BQ14" s="292">
        <f>'Отдыхай и Катай| comiss'!BQ14</f>
        <v>37800</v>
      </c>
      <c r="BR14" s="292">
        <f>'Отдыхай и Катай| comiss'!BR14</f>
        <v>37800</v>
      </c>
      <c r="BS14" s="292">
        <f>'Отдыхай и Катай| comiss'!BS14</f>
        <v>37800</v>
      </c>
      <c r="BT14" s="292">
        <f>'Отдыхай и Катай| comiss'!BT14</f>
        <v>60300</v>
      </c>
      <c r="BU14" s="292">
        <f>'Отдыхай и Катай| comiss'!BU14</f>
        <v>66600</v>
      </c>
      <c r="BV14" s="292">
        <f>'Отдыхай и Катай| comiss'!BV14</f>
        <v>72900</v>
      </c>
      <c r="BW14" s="292">
        <f>'Отдыхай и Катай| comiss'!BW14</f>
        <v>60300</v>
      </c>
      <c r="BX14" s="292">
        <f>'Отдыхай и Катай| comiss'!BX14</f>
        <v>60300</v>
      </c>
      <c r="BY14" s="292">
        <f>'Отдыхай и Катай| comiss'!BY14</f>
        <v>50400</v>
      </c>
      <c r="BZ14" s="292">
        <f>'Отдыхай и Катай| comiss'!BZ14</f>
        <v>50400</v>
      </c>
      <c r="CA14" s="292">
        <f>'Отдыхай и Катай| comiss'!CA14</f>
        <v>50400</v>
      </c>
      <c r="CB14" s="292">
        <f>'Отдыхай и Катай| comiss'!CB14</f>
        <v>43200</v>
      </c>
      <c r="CC14" s="292">
        <f>'Отдыхай и Катай| comiss'!CC14</f>
        <v>42300</v>
      </c>
      <c r="CD14" s="292">
        <f>'Отдыхай и Катай| comiss'!CD14</f>
        <v>30150</v>
      </c>
      <c r="CE14" s="292">
        <f>'Отдыхай и Катай| comiss'!CE14</f>
        <v>30150</v>
      </c>
      <c r="CF14" s="292">
        <f>'Отдыхай и Катай| comiss'!CF14</f>
        <v>30150</v>
      </c>
      <c r="CG14" s="292">
        <f>'Отдыхай и Катай| comiss'!CG14</f>
        <v>30150</v>
      </c>
      <c r="CH14" s="292">
        <f>'Отдыхай и Катай| comiss'!CH14</f>
        <v>31500</v>
      </c>
      <c r="CI14" s="292">
        <f>'Отдыхай и Катай| comiss'!CI14</f>
        <v>31500</v>
      </c>
      <c r="CJ14" s="292">
        <f>'Отдыхай и Катай| comiss'!CJ14</f>
        <v>31500</v>
      </c>
      <c r="CK14" s="292">
        <f>'Отдыхай и Катай| comiss'!CK14</f>
        <v>30150</v>
      </c>
      <c r="CL14" s="292">
        <f>'Отдыхай и Катай| comiss'!CL14</f>
        <v>30150</v>
      </c>
      <c r="CM14" s="292">
        <f>'Отдыхай и Катай| comiss'!CM14</f>
        <v>30150</v>
      </c>
      <c r="CN14" s="292">
        <f>'Отдыхай и Катай| comiss'!CN14</f>
        <v>30150</v>
      </c>
      <c r="CO14" s="292">
        <f>'Отдыхай и Катай| comiss'!CO14</f>
        <v>30150</v>
      </c>
      <c r="CP14" s="292">
        <f>'Отдыхай и Катай| comiss'!CP14</f>
        <v>30150</v>
      </c>
      <c r="CQ14" s="292">
        <f>'Отдыхай и Катай| comiss'!CQ14</f>
        <v>28800</v>
      </c>
      <c r="CR14" s="292">
        <f>'Отдыхай и Катай| comiss'!CR14</f>
        <v>28800</v>
      </c>
      <c r="CS14" s="292">
        <f>'Отдыхай и Катай| comiss'!CS14</f>
        <v>28800</v>
      </c>
      <c r="CT14" s="292">
        <f>'Отдыхай и Катай| comiss'!CT14</f>
        <v>28800</v>
      </c>
      <c r="CU14" s="292">
        <f>'Отдыхай и Катай| comiss'!CU14</f>
        <v>28800</v>
      </c>
      <c r="CV14" s="292">
        <f>'Отдыхай и Катай| comiss'!CV14</f>
        <v>28800</v>
      </c>
      <c r="CW14" s="292">
        <f>'Отдыхай и Катай| comiss'!CW14</f>
        <v>28800</v>
      </c>
      <c r="CX14" s="292">
        <f>'Отдыхай и Катай| comiss'!CX14</f>
        <v>25200</v>
      </c>
      <c r="CY14" s="292">
        <f>'Отдыхай и Катай| comiss'!CY14</f>
        <v>25200</v>
      </c>
      <c r="CZ14" s="292">
        <f>'Отдыхай и Катай| comiss'!CZ14</f>
        <v>25200</v>
      </c>
      <c r="DA14" s="292">
        <f>'Отдыхай и Катай| comiss'!DA14</f>
        <v>25200</v>
      </c>
      <c r="DB14" s="292">
        <f>'Отдыхай и Катай| comiss'!DB14</f>
        <v>25200</v>
      </c>
      <c r="DC14" s="292">
        <f>'Отдыхай и Катай| comiss'!DC14</f>
        <v>26100</v>
      </c>
      <c r="DD14" s="292">
        <f>'Отдыхай и Катай| comiss'!DD14</f>
        <v>26100</v>
      </c>
      <c r="DE14" s="292">
        <f>'Отдыхай и Катай| comiss'!DE14</f>
        <v>24300</v>
      </c>
      <c r="DF14" s="292">
        <f>'Отдыхай и Катай| comiss'!DF14</f>
        <v>24300</v>
      </c>
      <c r="DG14" s="292">
        <f>'Отдыхай и Катай| comiss'!DG14</f>
        <v>24300</v>
      </c>
      <c r="DH14" s="292">
        <f>'Отдыхай и Катай| comiss'!DH14</f>
        <v>22500</v>
      </c>
      <c r="DI14" s="292">
        <f>'Отдыхай и Катай| comiss'!DI14</f>
        <v>22500</v>
      </c>
      <c r="DJ14" s="292">
        <f>'Отдыхай и Катай| comiss'!DJ14</f>
        <v>22500</v>
      </c>
      <c r="DK14" s="292">
        <f>'Отдыхай и Катай| comiss'!DK14</f>
        <v>22500</v>
      </c>
      <c r="DL14" s="292">
        <f>'Отдыхай и Катай| comiss'!DL14</f>
        <v>19800</v>
      </c>
      <c r="DM14" s="292">
        <f>'Отдыхай и Катай| comiss'!DM14</f>
        <v>19800</v>
      </c>
      <c r="DN14" s="292">
        <f>'Отдыхай и Катай| comiss'!DN14</f>
        <v>19800</v>
      </c>
      <c r="DO14" s="292">
        <f>'Отдыхай и Катай| comiss'!DO14</f>
        <v>19800</v>
      </c>
      <c r="DP14" s="292">
        <f>'Отдыхай и Катай| comiss'!DP14</f>
        <v>19800</v>
      </c>
      <c r="DQ14" s="292">
        <f>'Отдыхай и Катай| comiss'!DQ14</f>
        <v>19800</v>
      </c>
      <c r="DR14" s="292">
        <f>'Отдыхай и Катай| comiss'!DR14</f>
        <v>19800</v>
      </c>
      <c r="DS14" s="292">
        <f>'Отдыхай и Катай| comiss'!DS14</f>
        <v>18450</v>
      </c>
    </row>
    <row r="15" spans="1:123" s="72" customFormat="1" x14ac:dyDescent="0.2">
      <c r="A15" s="240">
        <v>2</v>
      </c>
      <c r="B15" s="292">
        <f>'Отдыхай и Катай| comiss'!B15</f>
        <v>23940</v>
      </c>
      <c r="C15" s="292">
        <f>'Отдыхай и Катай| comiss'!C15</f>
        <v>23940</v>
      </c>
      <c r="D15" s="292">
        <f>'Отдыхай и Катай| comiss'!D15</f>
        <v>22590</v>
      </c>
      <c r="E15" s="292">
        <f>'Отдыхай и Катай| comiss'!E15</f>
        <v>22590</v>
      </c>
      <c r="F15" s="292">
        <f>'Отдыхай и Катай| comiss'!F15</f>
        <v>23940</v>
      </c>
      <c r="G15" s="292">
        <f>'Отдыхай и Катай| comiss'!G15</f>
        <v>23940</v>
      </c>
      <c r="H15" s="292">
        <f>'Отдыхай и Катай| comiss'!H15</f>
        <v>23940</v>
      </c>
      <c r="I15" s="292">
        <f>'Отдыхай и Катай| comiss'!I15</f>
        <v>27540</v>
      </c>
      <c r="J15" s="292">
        <f>'Отдыхай и Катай| comiss'!J15</f>
        <v>27540</v>
      </c>
      <c r="K15" s="292">
        <f>'Отдыхай и Катай| comiss'!K15</f>
        <v>25290</v>
      </c>
      <c r="L15" s="292">
        <f>'Отдыхай и Катай| comiss'!L15</f>
        <v>27090</v>
      </c>
      <c r="M15" s="292">
        <f>'Отдыхай и Катай| comiss'!M15</f>
        <v>27090</v>
      </c>
      <c r="N15" s="292">
        <f>'Отдыхай и Катай| comiss'!N15</f>
        <v>32940</v>
      </c>
      <c r="O15" s="292">
        <f>'Отдыхай и Катай| comiss'!O15</f>
        <v>38340</v>
      </c>
      <c r="P15" s="292">
        <f>'Отдыхай и Катай| comiss'!P15</f>
        <v>38340</v>
      </c>
      <c r="Q15" s="292">
        <f>'Отдыхай и Катай| comiss'!Q15</f>
        <v>41040</v>
      </c>
      <c r="R15" s="292">
        <f>'Отдыхай и Катай| comiss'!R15</f>
        <v>38340</v>
      </c>
      <c r="S15" s="292">
        <f>'Отдыхай и Катай| comiss'!S15</f>
        <v>67500</v>
      </c>
      <c r="T15" s="347">
        <f>'Отдыхай и Катай| comiss'!T15</f>
        <v>103500</v>
      </c>
      <c r="U15" s="347">
        <f>'Отдыхай и Катай| comiss'!U15</f>
        <v>126000</v>
      </c>
      <c r="V15" s="347">
        <f>'Отдыхай и Катай| comiss'!V15</f>
        <v>126000</v>
      </c>
      <c r="W15" s="347">
        <f>'Отдыхай и Катай| comiss'!W15</f>
        <v>112500</v>
      </c>
      <c r="X15" s="347">
        <f>'Отдыхай и Катай| comiss'!X15</f>
        <v>112500</v>
      </c>
      <c r="Y15" s="347">
        <f>'Отдыхай и Катай| comiss'!Y15</f>
        <v>112500</v>
      </c>
      <c r="Z15" s="347">
        <f>'Отдыхай и Катай| comiss'!Z15</f>
        <v>112500</v>
      </c>
      <c r="AA15" s="347">
        <f>'Отдыхай и Катай| comiss'!AA15</f>
        <v>112500</v>
      </c>
      <c r="AB15" s="347">
        <f>'Отдыхай и Катай| comiss'!AB15</f>
        <v>90000</v>
      </c>
      <c r="AC15" s="347">
        <f>'Отдыхай и Катай| comiss'!AC15</f>
        <v>81000</v>
      </c>
      <c r="AD15" s="292">
        <f>'Отдыхай и Катай| comiss'!AD15</f>
        <v>81000</v>
      </c>
      <c r="AE15" s="292">
        <f>'Отдыхай и Катай| comiss'!AE15</f>
        <v>58680</v>
      </c>
      <c r="AF15" s="292">
        <f>'Отдыхай и Катай| comiss'!AF15</f>
        <v>37080</v>
      </c>
      <c r="AG15" s="292">
        <f>'Отдыхай и Катай| comiss'!AG15</f>
        <v>37080</v>
      </c>
      <c r="AH15" s="292">
        <f>'Отдыхай и Катай| comiss'!AH15</f>
        <v>37080</v>
      </c>
      <c r="AI15" s="292">
        <f>'Отдыхай и Катай| comiss'!AI15</f>
        <v>37080</v>
      </c>
      <c r="AJ15" s="292">
        <f>'Отдыхай и Катай| comiss'!AJ15</f>
        <v>37080</v>
      </c>
      <c r="AK15" s="292">
        <f>'Отдыхай и Катай| comiss'!AK15</f>
        <v>34380</v>
      </c>
      <c r="AL15" s="292">
        <f>'Отдыхай и Катай| comiss'!AL15</f>
        <v>34380</v>
      </c>
      <c r="AM15" s="292">
        <f>'Отдыхай и Катай| comiss'!AM15</f>
        <v>34380</v>
      </c>
      <c r="AN15" s="292">
        <f>'Отдыхай и Катай| comiss'!AN15</f>
        <v>37080</v>
      </c>
      <c r="AO15" s="292">
        <f>'Отдыхай и Катай| comiss'!AO15</f>
        <v>37080</v>
      </c>
      <c r="AP15" s="292">
        <f>'Отдыхай и Катай| comiss'!AP15</f>
        <v>37080</v>
      </c>
      <c r="AQ15" s="292">
        <f>'Отдыхай и Катай| comiss'!AQ15</f>
        <v>37080</v>
      </c>
      <c r="AR15" s="292">
        <f>'Отдыхай и Катай| comiss'!AR15</f>
        <v>37080</v>
      </c>
      <c r="AS15" s="292">
        <f>'Отдыхай и Катай| comiss'!AS15</f>
        <v>37080</v>
      </c>
      <c r="AT15" s="292">
        <f>'Отдыхай и Катай| comiss'!AT15</f>
        <v>37080</v>
      </c>
      <c r="AU15" s="292">
        <f>'Отдыхай и Катай| comiss'!AU15</f>
        <v>37080</v>
      </c>
      <c r="AV15" s="292">
        <f>'Отдыхай и Катай| comiss'!AV15</f>
        <v>37080</v>
      </c>
      <c r="AW15" s="292">
        <f>'Отдыхай и Катай| comiss'!AW15</f>
        <v>42480</v>
      </c>
      <c r="AX15" s="292">
        <f>'Отдыхай и Катай| comiss'!AX15</f>
        <v>42480</v>
      </c>
      <c r="AY15" s="292">
        <f>'Отдыхай и Катай| comiss'!AY15</f>
        <v>42480</v>
      </c>
      <c r="AZ15" s="292">
        <f>'Отдыхай и Катай| comiss'!AZ15</f>
        <v>42480</v>
      </c>
      <c r="BA15" s="292">
        <f>'Отдыхай и Катай| comiss'!BA15</f>
        <v>44280</v>
      </c>
      <c r="BB15" s="292">
        <f>'Отдыхай и Катай| comiss'!BB15</f>
        <v>44280</v>
      </c>
      <c r="BC15" s="292">
        <f>'Отдыхай и Катай| comiss'!BC15</f>
        <v>44280</v>
      </c>
      <c r="BD15" s="292">
        <f>'Отдыхай и Катай| comiss'!BD15</f>
        <v>44280</v>
      </c>
      <c r="BE15" s="292">
        <f>'Отдыхай и Катай| comiss'!BE15</f>
        <v>44280</v>
      </c>
      <c r="BF15" s="292">
        <f>'Отдыхай и Катай| comiss'!BF15</f>
        <v>44280</v>
      </c>
      <c r="BG15" s="292">
        <f>'Отдыхай и Катай| comiss'!BG15</f>
        <v>44280</v>
      </c>
      <c r="BH15" s="292">
        <f>'Отдыхай и Катай| comiss'!BH15</f>
        <v>44280</v>
      </c>
      <c r="BI15" s="292">
        <f>'Отдыхай и Катай| comiss'!BI15</f>
        <v>44280</v>
      </c>
      <c r="BJ15" s="292">
        <f>'Отдыхай и Катай| comiss'!BJ15</f>
        <v>44280</v>
      </c>
      <c r="BK15" s="292">
        <f>'Отдыхай и Катай| comiss'!BK15</f>
        <v>40680</v>
      </c>
      <c r="BL15" s="292">
        <f>'Отдыхай и Катай| comiss'!BL15</f>
        <v>40680</v>
      </c>
      <c r="BM15" s="292">
        <f>'Отдыхай и Катай| comiss'!BM15</f>
        <v>40680</v>
      </c>
      <c r="BN15" s="292">
        <f>'Отдыхай и Катай| comiss'!BN15</f>
        <v>40680</v>
      </c>
      <c r="BO15" s="292">
        <f>'Отдыхай и Катай| comiss'!BO15</f>
        <v>40680</v>
      </c>
      <c r="BP15" s="292">
        <f>'Отдыхай и Катай| comiss'!BP15</f>
        <v>40680</v>
      </c>
      <c r="BQ15" s="292">
        <f>'Отдыхай и Катай| comiss'!BQ15</f>
        <v>40680</v>
      </c>
      <c r="BR15" s="292">
        <f>'Отдыхай и Катай| comiss'!BR15</f>
        <v>40680</v>
      </c>
      <c r="BS15" s="292">
        <f>'Отдыхай и Катай| comiss'!BS15</f>
        <v>40680</v>
      </c>
      <c r="BT15" s="292">
        <f>'Отдыхай и Катай| comiss'!BT15</f>
        <v>63180</v>
      </c>
      <c r="BU15" s="292">
        <f>'Отдыхай и Катай| comiss'!BU15</f>
        <v>69480</v>
      </c>
      <c r="BV15" s="292">
        <f>'Отдыхай и Катай| comiss'!BV15</f>
        <v>75780</v>
      </c>
      <c r="BW15" s="292">
        <f>'Отдыхай и Катай| comiss'!BW15</f>
        <v>63180</v>
      </c>
      <c r="BX15" s="292">
        <f>'Отдыхай и Катай| comiss'!BX15</f>
        <v>63180</v>
      </c>
      <c r="BY15" s="292">
        <f>'Отдыхай и Катай| comiss'!BY15</f>
        <v>53280</v>
      </c>
      <c r="BZ15" s="292">
        <f>'Отдыхай и Катай| comiss'!BZ15</f>
        <v>53280</v>
      </c>
      <c r="CA15" s="292">
        <f>'Отдыхай и Катай| comiss'!CA15</f>
        <v>53280</v>
      </c>
      <c r="CB15" s="292">
        <f>'Отдыхай и Катай| comiss'!CB15</f>
        <v>46080</v>
      </c>
      <c r="CC15" s="292">
        <f>'Отдыхай и Катай| comiss'!CC15</f>
        <v>45180</v>
      </c>
      <c r="CD15" s="292">
        <f>'Отдыхай и Катай| comiss'!CD15</f>
        <v>33030</v>
      </c>
      <c r="CE15" s="292">
        <f>'Отдыхай и Катай| comiss'!CE15</f>
        <v>33030</v>
      </c>
      <c r="CF15" s="292">
        <f>'Отдыхай и Катай| comiss'!CF15</f>
        <v>33030</v>
      </c>
      <c r="CG15" s="292">
        <f>'Отдыхай и Катай| comiss'!CG15</f>
        <v>33030</v>
      </c>
      <c r="CH15" s="292">
        <f>'Отдыхай и Катай| comiss'!CH15</f>
        <v>34380</v>
      </c>
      <c r="CI15" s="292">
        <f>'Отдыхай и Катай| comiss'!CI15</f>
        <v>34380</v>
      </c>
      <c r="CJ15" s="292">
        <f>'Отдыхай и Катай| comiss'!CJ15</f>
        <v>34380</v>
      </c>
      <c r="CK15" s="292">
        <f>'Отдыхай и Катай| comiss'!CK15</f>
        <v>33030</v>
      </c>
      <c r="CL15" s="292">
        <f>'Отдыхай и Катай| comiss'!CL15</f>
        <v>33030</v>
      </c>
      <c r="CM15" s="292">
        <f>'Отдыхай и Катай| comiss'!CM15</f>
        <v>33030</v>
      </c>
      <c r="CN15" s="292">
        <f>'Отдыхай и Катай| comiss'!CN15</f>
        <v>33030</v>
      </c>
      <c r="CO15" s="292">
        <f>'Отдыхай и Катай| comiss'!CO15</f>
        <v>33030</v>
      </c>
      <c r="CP15" s="292">
        <f>'Отдыхай и Катай| comiss'!CP15</f>
        <v>33030</v>
      </c>
      <c r="CQ15" s="292">
        <f>'Отдыхай и Катай| comiss'!CQ15</f>
        <v>31680</v>
      </c>
      <c r="CR15" s="292">
        <f>'Отдыхай и Катай| comiss'!CR15</f>
        <v>31680</v>
      </c>
      <c r="CS15" s="292">
        <f>'Отдыхай и Катай| comiss'!CS15</f>
        <v>31680</v>
      </c>
      <c r="CT15" s="292">
        <f>'Отдыхай и Катай| comiss'!CT15</f>
        <v>31680</v>
      </c>
      <c r="CU15" s="292">
        <f>'Отдыхай и Катай| comiss'!CU15</f>
        <v>31680</v>
      </c>
      <c r="CV15" s="292">
        <f>'Отдыхай и Катай| comiss'!CV15</f>
        <v>31680</v>
      </c>
      <c r="CW15" s="292">
        <f>'Отдыхай и Катай| comiss'!CW15</f>
        <v>31680</v>
      </c>
      <c r="CX15" s="292">
        <f>'Отдыхай и Катай| comiss'!CX15</f>
        <v>28080</v>
      </c>
      <c r="CY15" s="292">
        <f>'Отдыхай и Катай| comiss'!CY15</f>
        <v>28080</v>
      </c>
      <c r="CZ15" s="292">
        <f>'Отдыхай и Катай| comiss'!CZ15</f>
        <v>28080</v>
      </c>
      <c r="DA15" s="292">
        <f>'Отдыхай и Катай| comiss'!DA15</f>
        <v>28080</v>
      </c>
      <c r="DB15" s="292">
        <f>'Отдыхай и Катай| comiss'!DB15</f>
        <v>28080</v>
      </c>
      <c r="DC15" s="292">
        <f>'Отдыхай и Катай| comiss'!DC15</f>
        <v>28980</v>
      </c>
      <c r="DD15" s="292">
        <f>'Отдыхай и Катай| comiss'!DD15</f>
        <v>28980</v>
      </c>
      <c r="DE15" s="292">
        <f>'Отдыхай и Катай| comiss'!DE15</f>
        <v>27180</v>
      </c>
      <c r="DF15" s="292">
        <f>'Отдыхай и Катай| comiss'!DF15</f>
        <v>27180</v>
      </c>
      <c r="DG15" s="292">
        <f>'Отдыхай и Катай| comiss'!DG15</f>
        <v>27180</v>
      </c>
      <c r="DH15" s="292">
        <f>'Отдыхай и Катай| comiss'!DH15</f>
        <v>25200</v>
      </c>
      <c r="DI15" s="292">
        <f>'Отдыхай и Катай| comiss'!DI15</f>
        <v>25200</v>
      </c>
      <c r="DJ15" s="292">
        <f>'Отдыхай и Катай| comiss'!DJ15</f>
        <v>25200</v>
      </c>
      <c r="DK15" s="292">
        <f>'Отдыхай и Катай| comiss'!DK15</f>
        <v>25200</v>
      </c>
      <c r="DL15" s="292">
        <f>'Отдыхай и Катай| comiss'!DL15</f>
        <v>22500</v>
      </c>
      <c r="DM15" s="292">
        <f>'Отдыхай и Катай| comiss'!DM15</f>
        <v>22500</v>
      </c>
      <c r="DN15" s="292">
        <f>'Отдыхай и Катай| comiss'!DN15</f>
        <v>22500</v>
      </c>
      <c r="DO15" s="292">
        <f>'Отдыхай и Катай| comiss'!DO15</f>
        <v>22500</v>
      </c>
      <c r="DP15" s="292">
        <f>'Отдыхай и Катай| comiss'!DP15</f>
        <v>22500</v>
      </c>
      <c r="DQ15" s="292">
        <f>'Отдыхай и Катай| comiss'!DQ15</f>
        <v>22500</v>
      </c>
      <c r="DR15" s="292">
        <f>'Отдыхай и Катай| comiss'!DR15</f>
        <v>22500</v>
      </c>
      <c r="DS15" s="292">
        <f>'Отдыхай и Катай| comiss'!DS15</f>
        <v>21150</v>
      </c>
    </row>
    <row r="16" spans="1:12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346"/>
      <c r="U16" s="346"/>
      <c r="V16" s="346"/>
      <c r="W16" s="346"/>
      <c r="X16" s="346"/>
      <c r="Y16" s="346"/>
      <c r="Z16" s="346"/>
      <c r="AA16" s="346"/>
      <c r="AB16" s="346"/>
      <c r="AC16" s="346"/>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row>
    <row r="17" spans="1:123" s="72" customFormat="1" x14ac:dyDescent="0.2">
      <c r="A17" s="240">
        <v>1</v>
      </c>
      <c r="B17" s="292">
        <f>'Отдыхай и Катай| comiss'!B17</f>
        <v>23400</v>
      </c>
      <c r="C17" s="292">
        <f>'Отдыхай и Катай| comiss'!C17</f>
        <v>23400</v>
      </c>
      <c r="D17" s="292">
        <f>'Отдыхай и Катай| comiss'!D17</f>
        <v>22050</v>
      </c>
      <c r="E17" s="292">
        <f>'Отдыхай и Катай| comiss'!E17</f>
        <v>22050</v>
      </c>
      <c r="F17" s="292">
        <f>'Отдыхай и Катай| comiss'!F17</f>
        <v>23400</v>
      </c>
      <c r="G17" s="292">
        <f>'Отдыхай и Катай| comiss'!G17</f>
        <v>23400</v>
      </c>
      <c r="H17" s="292">
        <f>'Отдыхай и Катай| comiss'!H17</f>
        <v>23400</v>
      </c>
      <c r="I17" s="292">
        <f>'Отдыхай и Катай| comiss'!I17</f>
        <v>27000</v>
      </c>
      <c r="J17" s="292">
        <f>'Отдыхай и Катай| comiss'!J17</f>
        <v>27000</v>
      </c>
      <c r="K17" s="292">
        <f>'Отдыхай и Катай| comiss'!K17</f>
        <v>24750</v>
      </c>
      <c r="L17" s="292">
        <f>'Отдыхай и Катай| comiss'!L17</f>
        <v>26550</v>
      </c>
      <c r="M17" s="292">
        <f>'Отдыхай и Катай| comiss'!M17</f>
        <v>26550</v>
      </c>
      <c r="N17" s="292">
        <f>'Отдыхай и Катай| comiss'!N17</f>
        <v>32400</v>
      </c>
      <c r="O17" s="292">
        <f>'Отдыхай и Катай| comiss'!O17</f>
        <v>37800</v>
      </c>
      <c r="P17" s="292">
        <f>'Отдыхай и Катай| comiss'!P17</f>
        <v>37800</v>
      </c>
      <c r="Q17" s="292">
        <f>'Отдыхай и Катай| comiss'!Q17</f>
        <v>40500</v>
      </c>
      <c r="R17" s="292">
        <f>'Отдыхай и Катай| comiss'!R17</f>
        <v>37800</v>
      </c>
      <c r="S17" s="292">
        <f>'Отдыхай и Катай| comiss'!S17</f>
        <v>65250</v>
      </c>
      <c r="T17" s="347">
        <f>'Отдыхай и Катай| comiss'!T17</f>
        <v>101250</v>
      </c>
      <c r="U17" s="347">
        <f>'Отдыхай и Катай| comiss'!U17</f>
        <v>123750</v>
      </c>
      <c r="V17" s="347">
        <f>'Отдыхай и Катай| comiss'!V17</f>
        <v>123750</v>
      </c>
      <c r="W17" s="347">
        <f>'Отдыхай и Катай| comiss'!W17</f>
        <v>110250</v>
      </c>
      <c r="X17" s="347">
        <f>'Отдыхай и Катай| comiss'!X17</f>
        <v>110250</v>
      </c>
      <c r="Y17" s="347">
        <f>'Отдыхай и Катай| comiss'!Y17</f>
        <v>110250</v>
      </c>
      <c r="Z17" s="347">
        <f>'Отдыхай и Катай| comiss'!Z17</f>
        <v>110250</v>
      </c>
      <c r="AA17" s="347">
        <f>'Отдыхай и Катай| comiss'!AA17</f>
        <v>110250</v>
      </c>
      <c r="AB17" s="347">
        <f>'Отдыхай и Катай| comiss'!AB17</f>
        <v>87750</v>
      </c>
      <c r="AC17" s="347">
        <f>'Отдыхай и Катай| comiss'!AC17</f>
        <v>78750</v>
      </c>
      <c r="AD17" s="292">
        <f>'Отдыхай и Катай| comiss'!AD17</f>
        <v>78750</v>
      </c>
      <c r="AE17" s="292">
        <f>'Отдыхай и Катай| comiss'!AE17</f>
        <v>58050</v>
      </c>
      <c r="AF17" s="292">
        <f>'Отдыхай и Катай| comiss'!AF17</f>
        <v>36450</v>
      </c>
      <c r="AG17" s="292">
        <f>'Отдыхай и Катай| comiss'!AG17</f>
        <v>36450</v>
      </c>
      <c r="AH17" s="292">
        <f>'Отдыхай и Катай| comiss'!AH17</f>
        <v>36450</v>
      </c>
      <c r="AI17" s="292">
        <f>'Отдыхай и Катай| comiss'!AI17</f>
        <v>36450</v>
      </c>
      <c r="AJ17" s="292">
        <f>'Отдыхай и Катай| comiss'!AJ17</f>
        <v>36450</v>
      </c>
      <c r="AK17" s="292">
        <f>'Отдыхай и Катай| comiss'!AK17</f>
        <v>33750</v>
      </c>
      <c r="AL17" s="292">
        <f>'Отдыхай и Катай| comiss'!AL17</f>
        <v>33750</v>
      </c>
      <c r="AM17" s="292">
        <f>'Отдыхай и Катай| comiss'!AM17</f>
        <v>33750</v>
      </c>
      <c r="AN17" s="292">
        <f>'Отдыхай и Катай| comiss'!AN17</f>
        <v>36450</v>
      </c>
      <c r="AO17" s="292">
        <f>'Отдыхай и Катай| comiss'!AO17</f>
        <v>36450</v>
      </c>
      <c r="AP17" s="292">
        <f>'Отдыхай и Катай| comiss'!AP17</f>
        <v>36450</v>
      </c>
      <c r="AQ17" s="292">
        <f>'Отдыхай и Катай| comiss'!AQ17</f>
        <v>36450</v>
      </c>
      <c r="AR17" s="292">
        <f>'Отдыхай и Катай| comiss'!AR17</f>
        <v>36450</v>
      </c>
      <c r="AS17" s="292">
        <f>'Отдыхай и Катай| comiss'!AS17</f>
        <v>36450</v>
      </c>
      <c r="AT17" s="292">
        <f>'Отдыхай и Катай| comiss'!AT17</f>
        <v>36450</v>
      </c>
      <c r="AU17" s="292">
        <f>'Отдыхай и Катай| comiss'!AU17</f>
        <v>36450</v>
      </c>
      <c r="AV17" s="292">
        <f>'Отдыхай и Катай| comiss'!AV17</f>
        <v>36450</v>
      </c>
      <c r="AW17" s="292">
        <f>'Отдыхай и Катай| comiss'!AW17</f>
        <v>41850</v>
      </c>
      <c r="AX17" s="292">
        <f>'Отдыхай и Катай| comiss'!AX17</f>
        <v>41850</v>
      </c>
      <c r="AY17" s="292">
        <f>'Отдыхай и Катай| comiss'!AY17</f>
        <v>41850</v>
      </c>
      <c r="AZ17" s="292">
        <f>'Отдыхай и Катай| comiss'!AZ17</f>
        <v>41850</v>
      </c>
      <c r="BA17" s="292">
        <f>'Отдыхай и Катай| comiss'!BA17</f>
        <v>43650</v>
      </c>
      <c r="BB17" s="292">
        <f>'Отдыхай и Катай| comiss'!BB17</f>
        <v>43650</v>
      </c>
      <c r="BC17" s="292">
        <f>'Отдыхай и Катай| comiss'!BC17</f>
        <v>43650</v>
      </c>
      <c r="BD17" s="292">
        <f>'Отдыхай и Катай| comiss'!BD17</f>
        <v>43650</v>
      </c>
      <c r="BE17" s="292">
        <f>'Отдыхай и Катай| comiss'!BE17</f>
        <v>43650</v>
      </c>
      <c r="BF17" s="292">
        <f>'Отдыхай и Катай| comiss'!BF17</f>
        <v>43650</v>
      </c>
      <c r="BG17" s="292">
        <f>'Отдыхай и Катай| comiss'!BG17</f>
        <v>43650</v>
      </c>
      <c r="BH17" s="292">
        <f>'Отдыхай и Катай| comiss'!BH17</f>
        <v>43650</v>
      </c>
      <c r="BI17" s="292">
        <f>'Отдыхай и Катай| comiss'!BI17</f>
        <v>43650</v>
      </c>
      <c r="BJ17" s="292">
        <f>'Отдыхай и Катай| comiss'!BJ17</f>
        <v>43650</v>
      </c>
      <c r="BK17" s="292">
        <f>'Отдыхай и Катай| comiss'!BK17</f>
        <v>40050</v>
      </c>
      <c r="BL17" s="292">
        <f>'Отдыхай и Катай| comiss'!BL17</f>
        <v>40050</v>
      </c>
      <c r="BM17" s="292">
        <f>'Отдыхай и Катай| comiss'!BM17</f>
        <v>40050</v>
      </c>
      <c r="BN17" s="292">
        <f>'Отдыхай и Катай| comiss'!BN17</f>
        <v>40050</v>
      </c>
      <c r="BO17" s="292">
        <f>'Отдыхай и Катай| comiss'!BO17</f>
        <v>40050</v>
      </c>
      <c r="BP17" s="292">
        <f>'Отдыхай и Катай| comiss'!BP17</f>
        <v>40050</v>
      </c>
      <c r="BQ17" s="292">
        <f>'Отдыхай и Катай| comiss'!BQ17</f>
        <v>40050</v>
      </c>
      <c r="BR17" s="292">
        <f>'Отдыхай и Катай| comiss'!BR17</f>
        <v>40050</v>
      </c>
      <c r="BS17" s="292">
        <f>'Отдыхай и Катай| comiss'!BS17</f>
        <v>40050</v>
      </c>
      <c r="BT17" s="292">
        <f>'Отдыхай и Катай| comiss'!BT17</f>
        <v>62550</v>
      </c>
      <c r="BU17" s="292">
        <f>'Отдыхай и Катай| comiss'!BU17</f>
        <v>68850</v>
      </c>
      <c r="BV17" s="292">
        <f>'Отдыхай и Катай| comiss'!BV17</f>
        <v>75150</v>
      </c>
      <c r="BW17" s="292">
        <f>'Отдыхай и Катай| comiss'!BW17</f>
        <v>62550</v>
      </c>
      <c r="BX17" s="292">
        <f>'Отдыхай и Катай| comiss'!BX17</f>
        <v>62550</v>
      </c>
      <c r="BY17" s="292">
        <f>'Отдыхай и Катай| comiss'!BY17</f>
        <v>52650</v>
      </c>
      <c r="BZ17" s="292">
        <f>'Отдыхай и Катай| comiss'!BZ17</f>
        <v>52650</v>
      </c>
      <c r="CA17" s="292">
        <f>'Отдыхай и Катай| comiss'!CA17</f>
        <v>52650</v>
      </c>
      <c r="CB17" s="292">
        <f>'Отдыхай и Катай| comiss'!CB17</f>
        <v>45450</v>
      </c>
      <c r="CC17" s="292">
        <f>'Отдыхай и Катай| comiss'!CC17</f>
        <v>44550</v>
      </c>
      <c r="CD17" s="292">
        <f>'Отдыхай и Катай| comiss'!CD17</f>
        <v>32400</v>
      </c>
      <c r="CE17" s="292">
        <f>'Отдыхай и Катай| comiss'!CE17</f>
        <v>32400</v>
      </c>
      <c r="CF17" s="292">
        <f>'Отдыхай и Катай| comiss'!CF17</f>
        <v>32400</v>
      </c>
      <c r="CG17" s="292">
        <f>'Отдыхай и Катай| comiss'!CG17</f>
        <v>32400</v>
      </c>
      <c r="CH17" s="292">
        <f>'Отдыхай и Катай| comiss'!CH17</f>
        <v>33750</v>
      </c>
      <c r="CI17" s="292">
        <f>'Отдыхай и Катай| comiss'!CI17</f>
        <v>33750</v>
      </c>
      <c r="CJ17" s="292">
        <f>'Отдыхай и Катай| comiss'!CJ17</f>
        <v>33750</v>
      </c>
      <c r="CK17" s="292">
        <f>'Отдыхай и Катай| comiss'!CK17</f>
        <v>32400</v>
      </c>
      <c r="CL17" s="292">
        <f>'Отдыхай и Катай| comiss'!CL17</f>
        <v>32400</v>
      </c>
      <c r="CM17" s="292">
        <f>'Отдыхай и Катай| comiss'!CM17</f>
        <v>32400</v>
      </c>
      <c r="CN17" s="292">
        <f>'Отдыхай и Катай| comiss'!CN17</f>
        <v>32400</v>
      </c>
      <c r="CO17" s="292">
        <f>'Отдыхай и Катай| comiss'!CO17</f>
        <v>32400</v>
      </c>
      <c r="CP17" s="292">
        <f>'Отдыхай и Катай| comiss'!CP17</f>
        <v>32400</v>
      </c>
      <c r="CQ17" s="292">
        <f>'Отдыхай и Катай| comiss'!CQ17</f>
        <v>31050</v>
      </c>
      <c r="CR17" s="292">
        <f>'Отдыхай и Катай| comiss'!CR17</f>
        <v>31050</v>
      </c>
      <c r="CS17" s="292">
        <f>'Отдыхай и Катай| comiss'!CS17</f>
        <v>31050</v>
      </c>
      <c r="CT17" s="292">
        <f>'Отдыхай и Катай| comiss'!CT17</f>
        <v>31050</v>
      </c>
      <c r="CU17" s="292">
        <f>'Отдыхай и Катай| comiss'!CU17</f>
        <v>31050</v>
      </c>
      <c r="CV17" s="292">
        <f>'Отдыхай и Катай| comiss'!CV17</f>
        <v>31050</v>
      </c>
      <c r="CW17" s="292">
        <f>'Отдыхай и Катай| comiss'!CW17</f>
        <v>31050</v>
      </c>
      <c r="CX17" s="292">
        <f>'Отдыхай и Катай| comiss'!CX17</f>
        <v>27450</v>
      </c>
      <c r="CY17" s="292">
        <f>'Отдыхай и Катай| comiss'!CY17</f>
        <v>27450</v>
      </c>
      <c r="CZ17" s="292">
        <f>'Отдыхай и Катай| comiss'!CZ17</f>
        <v>27450</v>
      </c>
      <c r="DA17" s="292">
        <f>'Отдыхай и Катай| comiss'!DA17</f>
        <v>27450</v>
      </c>
      <c r="DB17" s="292">
        <f>'Отдыхай и Катай| comiss'!DB17</f>
        <v>27450</v>
      </c>
      <c r="DC17" s="292">
        <f>'Отдыхай и Катай| comiss'!DC17</f>
        <v>28350</v>
      </c>
      <c r="DD17" s="292">
        <f>'Отдыхай и Катай| comiss'!DD17</f>
        <v>28350</v>
      </c>
      <c r="DE17" s="292">
        <f>'Отдыхай и Катай| comiss'!DE17</f>
        <v>26550</v>
      </c>
      <c r="DF17" s="292">
        <f>'Отдыхай и Катай| comiss'!DF17</f>
        <v>26550</v>
      </c>
      <c r="DG17" s="292">
        <f>'Отдыхай и Катай| comiss'!DG17</f>
        <v>26550</v>
      </c>
      <c r="DH17" s="292">
        <f>'Отдыхай и Катай| comiss'!DH17</f>
        <v>24300</v>
      </c>
      <c r="DI17" s="292">
        <f>'Отдыхай и Катай| comiss'!DI17</f>
        <v>24300</v>
      </c>
      <c r="DJ17" s="292">
        <f>'Отдыхай и Катай| comiss'!DJ17</f>
        <v>24300</v>
      </c>
      <c r="DK17" s="292">
        <f>'Отдыхай и Катай| comiss'!DK17</f>
        <v>24300</v>
      </c>
      <c r="DL17" s="292">
        <f>'Отдыхай и Катай| comiss'!DL17</f>
        <v>21600</v>
      </c>
      <c r="DM17" s="292">
        <f>'Отдыхай и Катай| comiss'!DM17</f>
        <v>21600</v>
      </c>
      <c r="DN17" s="292">
        <f>'Отдыхай и Катай| comiss'!DN17</f>
        <v>21600</v>
      </c>
      <c r="DO17" s="292">
        <f>'Отдыхай и Катай| comiss'!DO17</f>
        <v>21600</v>
      </c>
      <c r="DP17" s="292">
        <f>'Отдыхай и Катай| comiss'!DP17</f>
        <v>21600</v>
      </c>
      <c r="DQ17" s="292">
        <f>'Отдыхай и Катай| comiss'!DQ17</f>
        <v>21600</v>
      </c>
      <c r="DR17" s="292">
        <f>'Отдыхай и Катай| comiss'!DR17</f>
        <v>21600</v>
      </c>
      <c r="DS17" s="292">
        <f>'Отдыхай и Катай| comiss'!DS17</f>
        <v>20250</v>
      </c>
    </row>
    <row r="18" spans="1:123" s="72" customFormat="1" x14ac:dyDescent="0.2">
      <c r="A18" s="240">
        <v>2</v>
      </c>
      <c r="B18" s="292">
        <f>'Отдыхай и Катай| comiss'!B18</f>
        <v>25740</v>
      </c>
      <c r="C18" s="292">
        <f>'Отдыхай и Катай| comiss'!C18</f>
        <v>25740</v>
      </c>
      <c r="D18" s="292">
        <f>'Отдыхай и Катай| comiss'!D18</f>
        <v>24390</v>
      </c>
      <c r="E18" s="292">
        <f>'Отдыхай и Катай| comiss'!E18</f>
        <v>24390</v>
      </c>
      <c r="F18" s="292">
        <f>'Отдыхай и Катай| comiss'!F18</f>
        <v>25740</v>
      </c>
      <c r="G18" s="292">
        <f>'Отдыхай и Катай| comiss'!G18</f>
        <v>25740</v>
      </c>
      <c r="H18" s="292">
        <f>'Отдыхай и Катай| comiss'!H18</f>
        <v>25740</v>
      </c>
      <c r="I18" s="292">
        <f>'Отдыхай и Катай| comiss'!I18</f>
        <v>29340</v>
      </c>
      <c r="J18" s="292">
        <f>'Отдыхай и Катай| comiss'!J18</f>
        <v>29340</v>
      </c>
      <c r="K18" s="292">
        <f>'Отдыхай и Катай| comiss'!K18</f>
        <v>27090</v>
      </c>
      <c r="L18" s="292">
        <f>'Отдыхай и Катай| comiss'!L18</f>
        <v>28890</v>
      </c>
      <c r="M18" s="292">
        <f>'Отдыхай и Катай| comiss'!M18</f>
        <v>28890</v>
      </c>
      <c r="N18" s="292">
        <f>'Отдыхай и Катай| comiss'!N18</f>
        <v>34740</v>
      </c>
      <c r="O18" s="292">
        <f>'Отдыхай и Катай| comiss'!O18</f>
        <v>40140</v>
      </c>
      <c r="P18" s="292">
        <f>'Отдыхай и Катай| comiss'!P18</f>
        <v>40140</v>
      </c>
      <c r="Q18" s="292">
        <f>'Отдыхай и Катай| comiss'!Q18</f>
        <v>42840</v>
      </c>
      <c r="R18" s="292">
        <f>'Отдыхай и Катай| comiss'!R18</f>
        <v>40140</v>
      </c>
      <c r="S18" s="292">
        <f>'Отдыхай и Катай| comiss'!S18</f>
        <v>68400</v>
      </c>
      <c r="T18" s="347">
        <f>'Отдыхай и Катай| comiss'!T18</f>
        <v>104400</v>
      </c>
      <c r="U18" s="347">
        <f>'Отдыхай и Катай| comiss'!U18</f>
        <v>126900</v>
      </c>
      <c r="V18" s="347">
        <f>'Отдыхай и Катай| comiss'!V18</f>
        <v>126900</v>
      </c>
      <c r="W18" s="347">
        <f>'Отдыхай и Катай| comiss'!W18</f>
        <v>113400</v>
      </c>
      <c r="X18" s="347">
        <f>'Отдыхай и Катай| comiss'!X18</f>
        <v>113400</v>
      </c>
      <c r="Y18" s="347">
        <f>'Отдыхай и Катай| comiss'!Y18</f>
        <v>113400</v>
      </c>
      <c r="Z18" s="347">
        <f>'Отдыхай и Катай| comiss'!Z18</f>
        <v>113400</v>
      </c>
      <c r="AA18" s="347">
        <f>'Отдыхай и Катай| comiss'!AA18</f>
        <v>113400</v>
      </c>
      <c r="AB18" s="347">
        <f>'Отдыхай и Катай| comiss'!AB18</f>
        <v>90900</v>
      </c>
      <c r="AC18" s="347">
        <f>'Отдыхай и Катай| comiss'!AC18</f>
        <v>81900</v>
      </c>
      <c r="AD18" s="292">
        <f>'Отдыхай и Катай| comiss'!AD18</f>
        <v>81900</v>
      </c>
      <c r="AE18" s="292">
        <f>'Отдыхай и Катай| comiss'!AE18</f>
        <v>60930</v>
      </c>
      <c r="AF18" s="292">
        <f>'Отдыхай и Катай| comiss'!AF18</f>
        <v>39330</v>
      </c>
      <c r="AG18" s="292">
        <f>'Отдыхай и Катай| comiss'!AG18</f>
        <v>39330</v>
      </c>
      <c r="AH18" s="292">
        <f>'Отдыхай и Катай| comiss'!AH18</f>
        <v>39330</v>
      </c>
      <c r="AI18" s="292">
        <f>'Отдыхай и Катай| comiss'!AI18</f>
        <v>39330</v>
      </c>
      <c r="AJ18" s="292">
        <f>'Отдыхай и Катай| comiss'!AJ18</f>
        <v>39330</v>
      </c>
      <c r="AK18" s="292">
        <f>'Отдыхай и Катай| comiss'!AK18</f>
        <v>36630</v>
      </c>
      <c r="AL18" s="292">
        <f>'Отдыхай и Катай| comiss'!AL18</f>
        <v>36630</v>
      </c>
      <c r="AM18" s="292">
        <f>'Отдыхай и Катай| comiss'!AM18</f>
        <v>36630</v>
      </c>
      <c r="AN18" s="292">
        <f>'Отдыхай и Катай| comiss'!AN18</f>
        <v>39330</v>
      </c>
      <c r="AO18" s="292">
        <f>'Отдыхай и Катай| comiss'!AO18</f>
        <v>39330</v>
      </c>
      <c r="AP18" s="292">
        <f>'Отдыхай и Катай| comiss'!AP18</f>
        <v>39330</v>
      </c>
      <c r="AQ18" s="292">
        <f>'Отдыхай и Катай| comiss'!AQ18</f>
        <v>39330</v>
      </c>
      <c r="AR18" s="292">
        <f>'Отдыхай и Катай| comiss'!AR18</f>
        <v>39330</v>
      </c>
      <c r="AS18" s="292">
        <f>'Отдыхай и Катай| comiss'!AS18</f>
        <v>39330</v>
      </c>
      <c r="AT18" s="292">
        <f>'Отдыхай и Катай| comiss'!AT18</f>
        <v>39330</v>
      </c>
      <c r="AU18" s="292">
        <f>'Отдыхай и Катай| comiss'!AU18</f>
        <v>39330</v>
      </c>
      <c r="AV18" s="292">
        <f>'Отдыхай и Катай| comiss'!AV18</f>
        <v>39330</v>
      </c>
      <c r="AW18" s="292">
        <f>'Отдыхай и Катай| comiss'!AW18</f>
        <v>44730</v>
      </c>
      <c r="AX18" s="292">
        <f>'Отдыхай и Катай| comiss'!AX18</f>
        <v>44730</v>
      </c>
      <c r="AY18" s="292">
        <f>'Отдыхай и Катай| comiss'!AY18</f>
        <v>44730</v>
      </c>
      <c r="AZ18" s="292">
        <f>'Отдыхай и Катай| comiss'!AZ18</f>
        <v>44730</v>
      </c>
      <c r="BA18" s="292">
        <f>'Отдыхай и Катай| comiss'!BA18</f>
        <v>46530</v>
      </c>
      <c r="BB18" s="292">
        <f>'Отдыхай и Катай| comiss'!BB18</f>
        <v>46530</v>
      </c>
      <c r="BC18" s="292">
        <f>'Отдыхай и Катай| comiss'!BC18</f>
        <v>46530</v>
      </c>
      <c r="BD18" s="292">
        <f>'Отдыхай и Катай| comiss'!BD18</f>
        <v>46530</v>
      </c>
      <c r="BE18" s="292">
        <f>'Отдыхай и Катай| comiss'!BE18</f>
        <v>46530</v>
      </c>
      <c r="BF18" s="292">
        <f>'Отдыхай и Катай| comiss'!BF18</f>
        <v>46530</v>
      </c>
      <c r="BG18" s="292">
        <f>'Отдыхай и Катай| comiss'!BG18</f>
        <v>46530</v>
      </c>
      <c r="BH18" s="292">
        <f>'Отдыхай и Катай| comiss'!BH18</f>
        <v>46530</v>
      </c>
      <c r="BI18" s="292">
        <f>'Отдыхай и Катай| comiss'!BI18</f>
        <v>46530</v>
      </c>
      <c r="BJ18" s="292">
        <f>'Отдыхай и Катай| comiss'!BJ18</f>
        <v>46530</v>
      </c>
      <c r="BK18" s="292">
        <f>'Отдыхай и Катай| comiss'!BK18</f>
        <v>42930</v>
      </c>
      <c r="BL18" s="292">
        <f>'Отдыхай и Катай| comiss'!BL18</f>
        <v>42930</v>
      </c>
      <c r="BM18" s="292">
        <f>'Отдыхай и Катай| comiss'!BM18</f>
        <v>42930</v>
      </c>
      <c r="BN18" s="292">
        <f>'Отдыхай и Катай| comiss'!BN18</f>
        <v>42930</v>
      </c>
      <c r="BO18" s="292">
        <f>'Отдыхай и Катай| comiss'!BO18</f>
        <v>42930</v>
      </c>
      <c r="BP18" s="292">
        <f>'Отдыхай и Катай| comiss'!BP18</f>
        <v>42930</v>
      </c>
      <c r="BQ18" s="292">
        <f>'Отдыхай и Катай| comiss'!BQ18</f>
        <v>42930</v>
      </c>
      <c r="BR18" s="292">
        <f>'Отдыхай и Катай| comiss'!BR18</f>
        <v>42930</v>
      </c>
      <c r="BS18" s="292">
        <f>'Отдыхай и Катай| comiss'!BS18</f>
        <v>42930</v>
      </c>
      <c r="BT18" s="292">
        <f>'Отдыхай и Катай| comiss'!BT18</f>
        <v>65430</v>
      </c>
      <c r="BU18" s="292">
        <f>'Отдыхай и Катай| comiss'!BU18</f>
        <v>71730</v>
      </c>
      <c r="BV18" s="292">
        <f>'Отдыхай и Катай| comiss'!BV18</f>
        <v>78030</v>
      </c>
      <c r="BW18" s="292">
        <f>'Отдыхай и Катай| comiss'!BW18</f>
        <v>65430</v>
      </c>
      <c r="BX18" s="292">
        <f>'Отдыхай и Катай| comiss'!BX18</f>
        <v>65430</v>
      </c>
      <c r="BY18" s="292">
        <f>'Отдыхай и Катай| comiss'!BY18</f>
        <v>55530</v>
      </c>
      <c r="BZ18" s="292">
        <f>'Отдыхай и Катай| comiss'!BZ18</f>
        <v>55530</v>
      </c>
      <c r="CA18" s="292">
        <f>'Отдыхай и Катай| comiss'!CA18</f>
        <v>55530</v>
      </c>
      <c r="CB18" s="292">
        <f>'Отдыхай и Катай| comiss'!CB18</f>
        <v>48330</v>
      </c>
      <c r="CC18" s="292">
        <f>'Отдыхай и Катай| comiss'!CC18</f>
        <v>47430</v>
      </c>
      <c r="CD18" s="292">
        <f>'Отдыхай и Катай| comiss'!CD18</f>
        <v>35280</v>
      </c>
      <c r="CE18" s="292">
        <f>'Отдыхай и Катай| comiss'!CE18</f>
        <v>35280</v>
      </c>
      <c r="CF18" s="292">
        <f>'Отдыхай и Катай| comiss'!CF18</f>
        <v>35280</v>
      </c>
      <c r="CG18" s="292">
        <f>'Отдыхай и Катай| comiss'!CG18</f>
        <v>35280</v>
      </c>
      <c r="CH18" s="292">
        <f>'Отдыхай и Катай| comiss'!CH18</f>
        <v>36630</v>
      </c>
      <c r="CI18" s="292">
        <f>'Отдыхай и Катай| comiss'!CI18</f>
        <v>36630</v>
      </c>
      <c r="CJ18" s="292">
        <f>'Отдыхай и Катай| comiss'!CJ18</f>
        <v>36630</v>
      </c>
      <c r="CK18" s="292">
        <f>'Отдыхай и Катай| comiss'!CK18</f>
        <v>35280</v>
      </c>
      <c r="CL18" s="292">
        <f>'Отдыхай и Катай| comiss'!CL18</f>
        <v>35280</v>
      </c>
      <c r="CM18" s="292">
        <f>'Отдыхай и Катай| comiss'!CM18</f>
        <v>35280</v>
      </c>
      <c r="CN18" s="292">
        <f>'Отдыхай и Катай| comiss'!CN18</f>
        <v>35280</v>
      </c>
      <c r="CO18" s="292">
        <f>'Отдыхай и Катай| comiss'!CO18</f>
        <v>35280</v>
      </c>
      <c r="CP18" s="292">
        <f>'Отдыхай и Катай| comiss'!CP18</f>
        <v>35280</v>
      </c>
      <c r="CQ18" s="292">
        <f>'Отдыхай и Катай| comiss'!CQ18</f>
        <v>33930</v>
      </c>
      <c r="CR18" s="292">
        <f>'Отдыхай и Катай| comiss'!CR18</f>
        <v>33930</v>
      </c>
      <c r="CS18" s="292">
        <f>'Отдыхай и Катай| comiss'!CS18</f>
        <v>33930</v>
      </c>
      <c r="CT18" s="292">
        <f>'Отдыхай и Катай| comiss'!CT18</f>
        <v>33930</v>
      </c>
      <c r="CU18" s="292">
        <f>'Отдыхай и Катай| comiss'!CU18</f>
        <v>33930</v>
      </c>
      <c r="CV18" s="292">
        <f>'Отдыхай и Катай| comiss'!CV18</f>
        <v>33930</v>
      </c>
      <c r="CW18" s="292">
        <f>'Отдыхай и Катай| comiss'!CW18</f>
        <v>33930</v>
      </c>
      <c r="CX18" s="292">
        <f>'Отдыхай и Катай| comiss'!CX18</f>
        <v>30330</v>
      </c>
      <c r="CY18" s="292">
        <f>'Отдыхай и Катай| comiss'!CY18</f>
        <v>30330</v>
      </c>
      <c r="CZ18" s="292">
        <f>'Отдыхай и Катай| comiss'!CZ18</f>
        <v>30330</v>
      </c>
      <c r="DA18" s="292">
        <f>'Отдыхай и Катай| comiss'!DA18</f>
        <v>30330</v>
      </c>
      <c r="DB18" s="292">
        <f>'Отдыхай и Катай| comiss'!DB18</f>
        <v>30330</v>
      </c>
      <c r="DC18" s="292">
        <f>'Отдыхай и Катай| comiss'!DC18</f>
        <v>31230</v>
      </c>
      <c r="DD18" s="292">
        <f>'Отдыхай и Катай| comiss'!DD18</f>
        <v>31230</v>
      </c>
      <c r="DE18" s="292">
        <f>'Отдыхай и Катай| comiss'!DE18</f>
        <v>29430</v>
      </c>
      <c r="DF18" s="292">
        <f>'Отдыхай и Катай| comiss'!DF18</f>
        <v>29430</v>
      </c>
      <c r="DG18" s="292">
        <f>'Отдыхай и Катай| comiss'!DG18</f>
        <v>29430</v>
      </c>
      <c r="DH18" s="292">
        <f>'Отдыхай и Катай| comiss'!DH18</f>
        <v>27000</v>
      </c>
      <c r="DI18" s="292">
        <f>'Отдыхай и Катай| comiss'!DI18</f>
        <v>27000</v>
      </c>
      <c r="DJ18" s="292">
        <f>'Отдыхай и Катай| comiss'!DJ18</f>
        <v>27000</v>
      </c>
      <c r="DK18" s="292">
        <f>'Отдыхай и Катай| comiss'!DK18</f>
        <v>27000</v>
      </c>
      <c r="DL18" s="292">
        <f>'Отдыхай и Катай| comiss'!DL18</f>
        <v>24300</v>
      </c>
      <c r="DM18" s="292">
        <f>'Отдыхай и Катай| comiss'!DM18</f>
        <v>24300</v>
      </c>
      <c r="DN18" s="292">
        <f>'Отдыхай и Катай| comiss'!DN18</f>
        <v>24300</v>
      </c>
      <c r="DO18" s="292">
        <f>'Отдыхай и Катай| comiss'!DO18</f>
        <v>24300</v>
      </c>
      <c r="DP18" s="292">
        <f>'Отдыхай и Катай| comiss'!DP18</f>
        <v>24300</v>
      </c>
      <c r="DQ18" s="292">
        <f>'Отдыхай и Катай| comiss'!DQ18</f>
        <v>24300</v>
      </c>
      <c r="DR18" s="292">
        <f>'Отдыхай и Катай| comiss'!DR18</f>
        <v>24300</v>
      </c>
      <c r="DS18" s="292">
        <f>'Отдыхай и Катай| comiss'!DS18</f>
        <v>22950</v>
      </c>
    </row>
    <row r="19" spans="1:12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346"/>
      <c r="U19" s="346"/>
      <c r="V19" s="346"/>
      <c r="W19" s="346"/>
      <c r="X19" s="346"/>
      <c r="Y19" s="346"/>
      <c r="Z19" s="346"/>
      <c r="AA19" s="346"/>
      <c r="AB19" s="346"/>
      <c r="AC19" s="346"/>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row>
    <row r="20" spans="1:123" s="72" customFormat="1" x14ac:dyDescent="0.2">
      <c r="A20" s="240">
        <v>1</v>
      </c>
      <c r="B20" s="292">
        <f>'Отдыхай и Катай| comiss'!B20</f>
        <v>25200</v>
      </c>
      <c r="C20" s="292">
        <f>'Отдыхай и Катай| comiss'!C20</f>
        <v>25200</v>
      </c>
      <c r="D20" s="292">
        <f>'Отдыхай и Катай| comiss'!D20</f>
        <v>23850</v>
      </c>
      <c r="E20" s="292">
        <f>'Отдыхай и Катай| comiss'!E20</f>
        <v>23850</v>
      </c>
      <c r="F20" s="292">
        <f>'Отдыхай и Катай| comiss'!F20</f>
        <v>25200</v>
      </c>
      <c r="G20" s="292">
        <f>'Отдыхай и Катай| comiss'!G20</f>
        <v>25200</v>
      </c>
      <c r="H20" s="292">
        <f>'Отдыхай и Катай| comiss'!H20</f>
        <v>25200</v>
      </c>
      <c r="I20" s="292">
        <f>'Отдыхай и Катай| comiss'!I20</f>
        <v>28800</v>
      </c>
      <c r="J20" s="292">
        <f>'Отдыхай и Катай| comiss'!J20</f>
        <v>28800</v>
      </c>
      <c r="K20" s="292">
        <f>'Отдыхай и Катай| comiss'!K20</f>
        <v>26550</v>
      </c>
      <c r="L20" s="292">
        <f>'Отдыхай и Катай| comiss'!L20</f>
        <v>28350</v>
      </c>
      <c r="M20" s="292">
        <f>'Отдыхай и Катай| comiss'!M20</f>
        <v>28350</v>
      </c>
      <c r="N20" s="292">
        <f>'Отдыхай и Катай| comiss'!N20</f>
        <v>34200</v>
      </c>
      <c r="O20" s="292">
        <f>'Отдыхай и Катай| comiss'!O20</f>
        <v>39600</v>
      </c>
      <c r="P20" s="292">
        <f>'Отдыхай и Катай| comiss'!P20</f>
        <v>39600</v>
      </c>
      <c r="Q20" s="292">
        <f>'Отдыхай и Катай| comiss'!Q20</f>
        <v>42300</v>
      </c>
      <c r="R20" s="292">
        <f>'Отдыхай и Катай| comiss'!R20</f>
        <v>39600</v>
      </c>
      <c r="S20" s="292">
        <f>'Отдыхай и Катай| comiss'!S20</f>
        <v>67500</v>
      </c>
      <c r="T20" s="347">
        <f>'Отдыхай и Катай| comiss'!T20</f>
        <v>103500</v>
      </c>
      <c r="U20" s="347">
        <f>'Отдыхай и Катай| comiss'!U20</f>
        <v>126000</v>
      </c>
      <c r="V20" s="347">
        <f>'Отдыхай и Катай| comiss'!V20</f>
        <v>126000</v>
      </c>
      <c r="W20" s="347">
        <f>'Отдыхай и Катай| comiss'!W20</f>
        <v>112500</v>
      </c>
      <c r="X20" s="347">
        <f>'Отдыхай и Катай| comiss'!X20</f>
        <v>112500</v>
      </c>
      <c r="Y20" s="347">
        <f>'Отдыхай и Катай| comiss'!Y20</f>
        <v>112500</v>
      </c>
      <c r="Z20" s="347">
        <f>'Отдыхай и Катай| comiss'!Z20</f>
        <v>112500</v>
      </c>
      <c r="AA20" s="347">
        <f>'Отдыхай и Катай| comiss'!AA20</f>
        <v>112500</v>
      </c>
      <c r="AB20" s="347">
        <f>'Отдыхай и Катай| comiss'!AB20</f>
        <v>90000</v>
      </c>
      <c r="AC20" s="347">
        <f>'Отдыхай и Катай| comiss'!AC20</f>
        <v>81000</v>
      </c>
      <c r="AD20" s="292">
        <f>'Отдыхай и Катай| comiss'!AD20</f>
        <v>81000</v>
      </c>
      <c r="AE20" s="292">
        <f>'Отдыхай и Катай| comiss'!AE20</f>
        <v>60300</v>
      </c>
      <c r="AF20" s="292">
        <f>'Отдыхай и Катай| comiss'!AF20</f>
        <v>38700</v>
      </c>
      <c r="AG20" s="292">
        <f>'Отдыхай и Катай| comiss'!AG20</f>
        <v>38700</v>
      </c>
      <c r="AH20" s="292">
        <f>'Отдыхай и Катай| comiss'!AH20</f>
        <v>38700</v>
      </c>
      <c r="AI20" s="292">
        <f>'Отдыхай и Катай| comiss'!AI20</f>
        <v>38700</v>
      </c>
      <c r="AJ20" s="292">
        <f>'Отдыхай и Катай| comiss'!AJ20</f>
        <v>38700</v>
      </c>
      <c r="AK20" s="292">
        <f>'Отдыхай и Катай| comiss'!AK20</f>
        <v>36000</v>
      </c>
      <c r="AL20" s="292">
        <f>'Отдыхай и Катай| comiss'!AL20</f>
        <v>36000</v>
      </c>
      <c r="AM20" s="292">
        <f>'Отдыхай и Катай| comiss'!AM20</f>
        <v>36000</v>
      </c>
      <c r="AN20" s="292">
        <f>'Отдыхай и Катай| comiss'!AN20</f>
        <v>38700</v>
      </c>
      <c r="AO20" s="292">
        <f>'Отдыхай и Катай| comiss'!AO20</f>
        <v>38700</v>
      </c>
      <c r="AP20" s="292">
        <f>'Отдыхай и Катай| comiss'!AP20</f>
        <v>38700</v>
      </c>
      <c r="AQ20" s="292">
        <f>'Отдыхай и Катай| comiss'!AQ20</f>
        <v>38700</v>
      </c>
      <c r="AR20" s="292">
        <f>'Отдыхай и Катай| comiss'!AR20</f>
        <v>38700</v>
      </c>
      <c r="AS20" s="292">
        <f>'Отдыхай и Катай| comiss'!AS20</f>
        <v>38700</v>
      </c>
      <c r="AT20" s="292">
        <f>'Отдыхай и Катай| comiss'!AT20</f>
        <v>38700</v>
      </c>
      <c r="AU20" s="292">
        <f>'Отдыхай и Катай| comiss'!AU20</f>
        <v>38700</v>
      </c>
      <c r="AV20" s="292">
        <f>'Отдыхай и Катай| comiss'!AV20</f>
        <v>38700</v>
      </c>
      <c r="AW20" s="292">
        <f>'Отдыхай и Катай| comiss'!AW20</f>
        <v>44100</v>
      </c>
      <c r="AX20" s="292">
        <f>'Отдыхай и Катай| comiss'!AX20</f>
        <v>44100</v>
      </c>
      <c r="AY20" s="292">
        <f>'Отдыхай и Катай| comiss'!AY20</f>
        <v>44100</v>
      </c>
      <c r="AZ20" s="292">
        <f>'Отдыхай и Катай| comiss'!AZ20</f>
        <v>44100</v>
      </c>
      <c r="BA20" s="292">
        <f>'Отдыхай и Катай| comiss'!BA20</f>
        <v>45900</v>
      </c>
      <c r="BB20" s="292">
        <f>'Отдыхай и Катай| comiss'!BB20</f>
        <v>45900</v>
      </c>
      <c r="BC20" s="292">
        <f>'Отдыхай и Катай| comiss'!BC20</f>
        <v>45900</v>
      </c>
      <c r="BD20" s="292">
        <f>'Отдыхай и Катай| comiss'!BD20</f>
        <v>45900</v>
      </c>
      <c r="BE20" s="292">
        <f>'Отдыхай и Катай| comiss'!BE20</f>
        <v>45900</v>
      </c>
      <c r="BF20" s="292">
        <f>'Отдыхай и Катай| comiss'!BF20</f>
        <v>45900</v>
      </c>
      <c r="BG20" s="292">
        <f>'Отдыхай и Катай| comiss'!BG20</f>
        <v>45900</v>
      </c>
      <c r="BH20" s="292">
        <f>'Отдыхай и Катай| comiss'!BH20</f>
        <v>45900</v>
      </c>
      <c r="BI20" s="292">
        <f>'Отдыхай и Катай| comiss'!BI20</f>
        <v>45900</v>
      </c>
      <c r="BJ20" s="292">
        <f>'Отдыхай и Катай| comiss'!BJ20</f>
        <v>45900</v>
      </c>
      <c r="BK20" s="292">
        <f>'Отдыхай и Катай| comiss'!BK20</f>
        <v>42300</v>
      </c>
      <c r="BL20" s="292">
        <f>'Отдыхай и Катай| comiss'!BL20</f>
        <v>42300</v>
      </c>
      <c r="BM20" s="292">
        <f>'Отдыхай и Катай| comiss'!BM20</f>
        <v>42300</v>
      </c>
      <c r="BN20" s="292">
        <f>'Отдыхай и Катай| comiss'!BN20</f>
        <v>42300</v>
      </c>
      <c r="BO20" s="292">
        <f>'Отдыхай и Катай| comiss'!BO20</f>
        <v>42300</v>
      </c>
      <c r="BP20" s="292">
        <f>'Отдыхай и Катай| comiss'!BP20</f>
        <v>42300</v>
      </c>
      <c r="BQ20" s="292">
        <f>'Отдыхай и Катай| comiss'!BQ20</f>
        <v>42300</v>
      </c>
      <c r="BR20" s="292">
        <f>'Отдыхай и Катай| comiss'!BR20</f>
        <v>42300</v>
      </c>
      <c r="BS20" s="292">
        <f>'Отдыхай и Катай| comiss'!BS20</f>
        <v>42300</v>
      </c>
      <c r="BT20" s="292">
        <f>'Отдыхай и Катай| comiss'!BT20</f>
        <v>64800</v>
      </c>
      <c r="BU20" s="292">
        <f>'Отдыхай и Катай| comiss'!BU20</f>
        <v>71100</v>
      </c>
      <c r="BV20" s="292">
        <f>'Отдыхай и Катай| comiss'!BV20</f>
        <v>77400</v>
      </c>
      <c r="BW20" s="292">
        <f>'Отдыхай и Катай| comiss'!BW20</f>
        <v>64800</v>
      </c>
      <c r="BX20" s="292">
        <f>'Отдыхай и Катай| comiss'!BX20</f>
        <v>64800</v>
      </c>
      <c r="BY20" s="292">
        <f>'Отдыхай и Катай| comiss'!BY20</f>
        <v>54900</v>
      </c>
      <c r="BZ20" s="292">
        <f>'Отдыхай и Катай| comiss'!BZ20</f>
        <v>54900</v>
      </c>
      <c r="CA20" s="292">
        <f>'Отдыхай и Катай| comiss'!CA20</f>
        <v>54900</v>
      </c>
      <c r="CB20" s="292">
        <f>'Отдыхай и Катай| comiss'!CB20</f>
        <v>47700</v>
      </c>
      <c r="CC20" s="292">
        <f>'Отдыхай и Катай| comiss'!CC20</f>
        <v>46800</v>
      </c>
      <c r="CD20" s="292">
        <f>'Отдыхай и Катай| comiss'!CD20</f>
        <v>34650</v>
      </c>
      <c r="CE20" s="292">
        <f>'Отдыхай и Катай| comiss'!CE20</f>
        <v>34650</v>
      </c>
      <c r="CF20" s="292">
        <f>'Отдыхай и Катай| comiss'!CF20</f>
        <v>34650</v>
      </c>
      <c r="CG20" s="292">
        <f>'Отдыхай и Катай| comiss'!CG20</f>
        <v>34650</v>
      </c>
      <c r="CH20" s="292">
        <f>'Отдыхай и Катай| comiss'!CH20</f>
        <v>36000</v>
      </c>
      <c r="CI20" s="292">
        <f>'Отдыхай и Катай| comiss'!CI20</f>
        <v>36000</v>
      </c>
      <c r="CJ20" s="292">
        <f>'Отдыхай и Катай| comiss'!CJ20</f>
        <v>36000</v>
      </c>
      <c r="CK20" s="292">
        <f>'Отдыхай и Катай| comiss'!CK20</f>
        <v>34650</v>
      </c>
      <c r="CL20" s="292">
        <f>'Отдыхай и Катай| comiss'!CL20</f>
        <v>34650</v>
      </c>
      <c r="CM20" s="292">
        <f>'Отдыхай и Катай| comiss'!CM20</f>
        <v>34650</v>
      </c>
      <c r="CN20" s="292">
        <f>'Отдыхай и Катай| comiss'!CN20</f>
        <v>34650</v>
      </c>
      <c r="CO20" s="292">
        <f>'Отдыхай и Катай| comiss'!CO20</f>
        <v>34650</v>
      </c>
      <c r="CP20" s="292">
        <f>'Отдыхай и Катай| comiss'!CP20</f>
        <v>34650</v>
      </c>
      <c r="CQ20" s="292">
        <f>'Отдыхай и Катай| comiss'!CQ20</f>
        <v>33300</v>
      </c>
      <c r="CR20" s="292">
        <f>'Отдыхай и Катай| comiss'!CR20</f>
        <v>33300</v>
      </c>
      <c r="CS20" s="292">
        <f>'Отдыхай и Катай| comiss'!CS20</f>
        <v>33300</v>
      </c>
      <c r="CT20" s="292">
        <f>'Отдыхай и Катай| comiss'!CT20</f>
        <v>33300</v>
      </c>
      <c r="CU20" s="292">
        <f>'Отдыхай и Катай| comiss'!CU20</f>
        <v>33300</v>
      </c>
      <c r="CV20" s="292">
        <f>'Отдыхай и Катай| comiss'!CV20</f>
        <v>33300</v>
      </c>
      <c r="CW20" s="292">
        <f>'Отдыхай и Катай| comiss'!CW20</f>
        <v>33300</v>
      </c>
      <c r="CX20" s="292">
        <f>'Отдыхай и Катай| comiss'!CX20</f>
        <v>29700</v>
      </c>
      <c r="CY20" s="292">
        <f>'Отдыхай и Катай| comiss'!CY20</f>
        <v>29700</v>
      </c>
      <c r="CZ20" s="292">
        <f>'Отдыхай и Катай| comiss'!CZ20</f>
        <v>29700</v>
      </c>
      <c r="DA20" s="292">
        <f>'Отдыхай и Катай| comiss'!DA20</f>
        <v>29700</v>
      </c>
      <c r="DB20" s="292">
        <f>'Отдыхай и Катай| comiss'!DB20</f>
        <v>29700</v>
      </c>
      <c r="DC20" s="292">
        <f>'Отдыхай и Катай| comiss'!DC20</f>
        <v>30600</v>
      </c>
      <c r="DD20" s="292">
        <f>'Отдыхай и Катай| comiss'!DD20</f>
        <v>30600</v>
      </c>
      <c r="DE20" s="292">
        <f>'Отдыхай и Катай| comiss'!DE20</f>
        <v>28800</v>
      </c>
      <c r="DF20" s="292">
        <f>'Отдыхай и Катай| comiss'!DF20</f>
        <v>28800</v>
      </c>
      <c r="DG20" s="292">
        <f>'Отдыхай и Катай| comiss'!DG20</f>
        <v>28800</v>
      </c>
      <c r="DH20" s="292">
        <f>'Отдыхай и Катай| comiss'!DH20</f>
        <v>26100</v>
      </c>
      <c r="DI20" s="292">
        <f>'Отдыхай и Катай| comiss'!DI20</f>
        <v>26100</v>
      </c>
      <c r="DJ20" s="292">
        <f>'Отдыхай и Катай| comiss'!DJ20</f>
        <v>26100</v>
      </c>
      <c r="DK20" s="292">
        <f>'Отдыхай и Катай| comiss'!DK20</f>
        <v>26100</v>
      </c>
      <c r="DL20" s="292">
        <f>'Отдыхай и Катай| comiss'!DL20</f>
        <v>23400</v>
      </c>
      <c r="DM20" s="292">
        <f>'Отдыхай и Катай| comiss'!DM20</f>
        <v>23400</v>
      </c>
      <c r="DN20" s="292">
        <f>'Отдыхай и Катай| comiss'!DN20</f>
        <v>23400</v>
      </c>
      <c r="DO20" s="292">
        <f>'Отдыхай и Катай| comiss'!DO20</f>
        <v>23400</v>
      </c>
      <c r="DP20" s="292">
        <f>'Отдыхай и Катай| comiss'!DP20</f>
        <v>23400</v>
      </c>
      <c r="DQ20" s="292">
        <f>'Отдыхай и Катай| comiss'!DQ20</f>
        <v>23400</v>
      </c>
      <c r="DR20" s="292">
        <f>'Отдыхай и Катай| comiss'!DR20</f>
        <v>23400</v>
      </c>
      <c r="DS20" s="292">
        <f>'Отдыхай и Катай| comiss'!DS20</f>
        <v>22050</v>
      </c>
    </row>
    <row r="21" spans="1:123" s="72" customFormat="1" x14ac:dyDescent="0.2">
      <c r="A21" s="240">
        <v>2</v>
      </c>
      <c r="B21" s="292">
        <f>'Отдыхай и Катай| comiss'!B21</f>
        <v>27540</v>
      </c>
      <c r="C21" s="292">
        <f>'Отдыхай и Катай| comiss'!C21</f>
        <v>27540</v>
      </c>
      <c r="D21" s="292">
        <f>'Отдыхай и Катай| comiss'!D21</f>
        <v>26190</v>
      </c>
      <c r="E21" s="292">
        <f>'Отдыхай и Катай| comiss'!E21</f>
        <v>26190</v>
      </c>
      <c r="F21" s="292">
        <f>'Отдыхай и Катай| comiss'!F21</f>
        <v>27540</v>
      </c>
      <c r="G21" s="292">
        <f>'Отдыхай и Катай| comiss'!G21</f>
        <v>27540</v>
      </c>
      <c r="H21" s="292">
        <f>'Отдыхай и Катай| comiss'!H21</f>
        <v>27540</v>
      </c>
      <c r="I21" s="292">
        <f>'Отдыхай и Катай| comiss'!I21</f>
        <v>31140</v>
      </c>
      <c r="J21" s="292">
        <f>'Отдыхай и Катай| comiss'!J21</f>
        <v>31140</v>
      </c>
      <c r="K21" s="292">
        <f>'Отдыхай и Катай| comiss'!K21</f>
        <v>28890</v>
      </c>
      <c r="L21" s="292">
        <f>'Отдыхай и Катай| comiss'!L21</f>
        <v>30690</v>
      </c>
      <c r="M21" s="292">
        <f>'Отдыхай и Катай| comiss'!M21</f>
        <v>30690</v>
      </c>
      <c r="N21" s="292">
        <f>'Отдыхай и Катай| comiss'!N21</f>
        <v>36540</v>
      </c>
      <c r="O21" s="292">
        <f>'Отдыхай и Катай| comiss'!O21</f>
        <v>41940</v>
      </c>
      <c r="P21" s="292">
        <f>'Отдыхай и Катай| comiss'!P21</f>
        <v>41940</v>
      </c>
      <c r="Q21" s="292">
        <f>'Отдыхай и Катай| comiss'!Q21</f>
        <v>44640</v>
      </c>
      <c r="R21" s="292">
        <f>'Отдыхай и Катай| comiss'!R21</f>
        <v>41940</v>
      </c>
      <c r="S21" s="292">
        <f>'Отдыхай и Катай| comiss'!S21</f>
        <v>70650</v>
      </c>
      <c r="T21" s="347">
        <f>'Отдыхай и Катай| comiss'!T21</f>
        <v>106650</v>
      </c>
      <c r="U21" s="347">
        <f>'Отдыхай и Катай| comiss'!U21</f>
        <v>129150</v>
      </c>
      <c r="V21" s="347">
        <f>'Отдыхай и Катай| comiss'!V21</f>
        <v>129150</v>
      </c>
      <c r="W21" s="347">
        <f>'Отдыхай и Катай| comiss'!W21</f>
        <v>115650</v>
      </c>
      <c r="X21" s="347">
        <f>'Отдыхай и Катай| comiss'!X21</f>
        <v>115650</v>
      </c>
      <c r="Y21" s="347">
        <f>'Отдыхай и Катай| comiss'!Y21</f>
        <v>115650</v>
      </c>
      <c r="Z21" s="347">
        <f>'Отдыхай и Катай| comiss'!Z21</f>
        <v>115650</v>
      </c>
      <c r="AA21" s="347">
        <f>'Отдыхай и Катай| comiss'!AA21</f>
        <v>115650</v>
      </c>
      <c r="AB21" s="347">
        <f>'Отдыхай и Катай| comiss'!AB21</f>
        <v>93150</v>
      </c>
      <c r="AC21" s="347">
        <f>'Отдыхай и Катай| comiss'!AC21</f>
        <v>84150</v>
      </c>
      <c r="AD21" s="292">
        <f>'Отдыхай и Катай| comiss'!AD21</f>
        <v>84150</v>
      </c>
      <c r="AE21" s="292">
        <f>'Отдыхай и Катай| comiss'!AE21</f>
        <v>63180</v>
      </c>
      <c r="AF21" s="292">
        <f>'Отдыхай и Катай| comiss'!AF21</f>
        <v>41580</v>
      </c>
      <c r="AG21" s="292">
        <f>'Отдыхай и Катай| comiss'!AG21</f>
        <v>41580</v>
      </c>
      <c r="AH21" s="292">
        <f>'Отдыхай и Катай| comiss'!AH21</f>
        <v>41580</v>
      </c>
      <c r="AI21" s="292">
        <f>'Отдыхай и Катай| comiss'!AI21</f>
        <v>41580</v>
      </c>
      <c r="AJ21" s="292">
        <f>'Отдыхай и Катай| comiss'!AJ21</f>
        <v>41580</v>
      </c>
      <c r="AK21" s="292">
        <f>'Отдыхай и Катай| comiss'!AK21</f>
        <v>38880</v>
      </c>
      <c r="AL21" s="292">
        <f>'Отдыхай и Катай| comiss'!AL21</f>
        <v>38880</v>
      </c>
      <c r="AM21" s="292">
        <f>'Отдыхай и Катай| comiss'!AM21</f>
        <v>38880</v>
      </c>
      <c r="AN21" s="292">
        <f>'Отдыхай и Катай| comiss'!AN21</f>
        <v>41580</v>
      </c>
      <c r="AO21" s="292">
        <f>'Отдыхай и Катай| comiss'!AO21</f>
        <v>41580</v>
      </c>
      <c r="AP21" s="292">
        <f>'Отдыхай и Катай| comiss'!AP21</f>
        <v>41580</v>
      </c>
      <c r="AQ21" s="292">
        <f>'Отдыхай и Катай| comiss'!AQ21</f>
        <v>41580</v>
      </c>
      <c r="AR21" s="292">
        <f>'Отдыхай и Катай| comiss'!AR21</f>
        <v>41580</v>
      </c>
      <c r="AS21" s="292">
        <f>'Отдыхай и Катай| comiss'!AS21</f>
        <v>41580</v>
      </c>
      <c r="AT21" s="292">
        <f>'Отдыхай и Катай| comiss'!AT21</f>
        <v>41580</v>
      </c>
      <c r="AU21" s="292">
        <f>'Отдыхай и Катай| comiss'!AU21</f>
        <v>41580</v>
      </c>
      <c r="AV21" s="292">
        <f>'Отдыхай и Катай| comiss'!AV21</f>
        <v>41580</v>
      </c>
      <c r="AW21" s="292">
        <f>'Отдыхай и Катай| comiss'!AW21</f>
        <v>46980</v>
      </c>
      <c r="AX21" s="292">
        <f>'Отдыхай и Катай| comiss'!AX21</f>
        <v>46980</v>
      </c>
      <c r="AY21" s="292">
        <f>'Отдыхай и Катай| comiss'!AY21</f>
        <v>46980</v>
      </c>
      <c r="AZ21" s="292">
        <f>'Отдыхай и Катай| comiss'!AZ21</f>
        <v>46980</v>
      </c>
      <c r="BA21" s="292">
        <f>'Отдыхай и Катай| comiss'!BA21</f>
        <v>48780</v>
      </c>
      <c r="BB21" s="292">
        <f>'Отдыхай и Катай| comiss'!BB21</f>
        <v>48780</v>
      </c>
      <c r="BC21" s="292">
        <f>'Отдыхай и Катай| comiss'!BC21</f>
        <v>48780</v>
      </c>
      <c r="BD21" s="292">
        <f>'Отдыхай и Катай| comiss'!BD21</f>
        <v>48780</v>
      </c>
      <c r="BE21" s="292">
        <f>'Отдыхай и Катай| comiss'!BE21</f>
        <v>48780</v>
      </c>
      <c r="BF21" s="292">
        <f>'Отдыхай и Катай| comiss'!BF21</f>
        <v>48780</v>
      </c>
      <c r="BG21" s="292">
        <f>'Отдыхай и Катай| comiss'!BG21</f>
        <v>48780</v>
      </c>
      <c r="BH21" s="292">
        <f>'Отдыхай и Катай| comiss'!BH21</f>
        <v>48780</v>
      </c>
      <c r="BI21" s="292">
        <f>'Отдыхай и Катай| comiss'!BI21</f>
        <v>48780</v>
      </c>
      <c r="BJ21" s="292">
        <f>'Отдыхай и Катай| comiss'!BJ21</f>
        <v>48780</v>
      </c>
      <c r="BK21" s="292">
        <f>'Отдыхай и Катай| comiss'!BK21</f>
        <v>45180</v>
      </c>
      <c r="BL21" s="292">
        <f>'Отдыхай и Катай| comiss'!BL21</f>
        <v>45180</v>
      </c>
      <c r="BM21" s="292">
        <f>'Отдыхай и Катай| comiss'!BM21</f>
        <v>45180</v>
      </c>
      <c r="BN21" s="292">
        <f>'Отдыхай и Катай| comiss'!BN21</f>
        <v>45180</v>
      </c>
      <c r="BO21" s="292">
        <f>'Отдыхай и Катай| comiss'!BO21</f>
        <v>45180</v>
      </c>
      <c r="BP21" s="292">
        <f>'Отдыхай и Катай| comiss'!BP21</f>
        <v>45180</v>
      </c>
      <c r="BQ21" s="292">
        <f>'Отдыхай и Катай| comiss'!BQ21</f>
        <v>45180</v>
      </c>
      <c r="BR21" s="292">
        <f>'Отдыхай и Катай| comiss'!BR21</f>
        <v>45180</v>
      </c>
      <c r="BS21" s="292">
        <f>'Отдыхай и Катай| comiss'!BS21</f>
        <v>45180</v>
      </c>
      <c r="BT21" s="292">
        <f>'Отдыхай и Катай| comiss'!BT21</f>
        <v>67680</v>
      </c>
      <c r="BU21" s="292">
        <f>'Отдыхай и Катай| comiss'!BU21</f>
        <v>73980</v>
      </c>
      <c r="BV21" s="292">
        <f>'Отдыхай и Катай| comiss'!BV21</f>
        <v>80280</v>
      </c>
      <c r="BW21" s="292">
        <f>'Отдыхай и Катай| comiss'!BW21</f>
        <v>67680</v>
      </c>
      <c r="BX21" s="292">
        <f>'Отдыхай и Катай| comiss'!BX21</f>
        <v>67680</v>
      </c>
      <c r="BY21" s="292">
        <f>'Отдыхай и Катай| comiss'!BY21</f>
        <v>57780</v>
      </c>
      <c r="BZ21" s="292">
        <f>'Отдыхай и Катай| comiss'!BZ21</f>
        <v>57780</v>
      </c>
      <c r="CA21" s="292">
        <f>'Отдыхай и Катай| comiss'!CA21</f>
        <v>57780</v>
      </c>
      <c r="CB21" s="292">
        <f>'Отдыхай и Катай| comiss'!CB21</f>
        <v>50580</v>
      </c>
      <c r="CC21" s="292">
        <f>'Отдыхай и Катай| comiss'!CC21</f>
        <v>49680</v>
      </c>
      <c r="CD21" s="292">
        <f>'Отдыхай и Катай| comiss'!CD21</f>
        <v>37530</v>
      </c>
      <c r="CE21" s="292">
        <f>'Отдыхай и Катай| comiss'!CE21</f>
        <v>37530</v>
      </c>
      <c r="CF21" s="292">
        <f>'Отдыхай и Катай| comiss'!CF21</f>
        <v>37530</v>
      </c>
      <c r="CG21" s="292">
        <f>'Отдыхай и Катай| comiss'!CG21</f>
        <v>37530</v>
      </c>
      <c r="CH21" s="292">
        <f>'Отдыхай и Катай| comiss'!CH21</f>
        <v>38880</v>
      </c>
      <c r="CI21" s="292">
        <f>'Отдыхай и Катай| comiss'!CI21</f>
        <v>38880</v>
      </c>
      <c r="CJ21" s="292">
        <f>'Отдыхай и Катай| comiss'!CJ21</f>
        <v>38880</v>
      </c>
      <c r="CK21" s="292">
        <f>'Отдыхай и Катай| comiss'!CK21</f>
        <v>37530</v>
      </c>
      <c r="CL21" s="292">
        <f>'Отдыхай и Катай| comiss'!CL21</f>
        <v>37530</v>
      </c>
      <c r="CM21" s="292">
        <f>'Отдыхай и Катай| comiss'!CM21</f>
        <v>37530</v>
      </c>
      <c r="CN21" s="292">
        <f>'Отдыхай и Катай| comiss'!CN21</f>
        <v>37530</v>
      </c>
      <c r="CO21" s="292">
        <f>'Отдыхай и Катай| comiss'!CO21</f>
        <v>37530</v>
      </c>
      <c r="CP21" s="292">
        <f>'Отдыхай и Катай| comiss'!CP21</f>
        <v>37530</v>
      </c>
      <c r="CQ21" s="292">
        <f>'Отдыхай и Катай| comiss'!CQ21</f>
        <v>36180</v>
      </c>
      <c r="CR21" s="292">
        <f>'Отдыхай и Катай| comiss'!CR21</f>
        <v>36180</v>
      </c>
      <c r="CS21" s="292">
        <f>'Отдыхай и Катай| comiss'!CS21</f>
        <v>36180</v>
      </c>
      <c r="CT21" s="292">
        <f>'Отдыхай и Катай| comiss'!CT21</f>
        <v>36180</v>
      </c>
      <c r="CU21" s="292">
        <f>'Отдыхай и Катай| comiss'!CU21</f>
        <v>36180</v>
      </c>
      <c r="CV21" s="292">
        <f>'Отдыхай и Катай| comiss'!CV21</f>
        <v>36180</v>
      </c>
      <c r="CW21" s="292">
        <f>'Отдыхай и Катай| comiss'!CW21</f>
        <v>36180</v>
      </c>
      <c r="CX21" s="292">
        <f>'Отдыхай и Катай| comiss'!CX21</f>
        <v>32580</v>
      </c>
      <c r="CY21" s="292">
        <f>'Отдыхай и Катай| comiss'!CY21</f>
        <v>32580</v>
      </c>
      <c r="CZ21" s="292">
        <f>'Отдыхай и Катай| comiss'!CZ21</f>
        <v>32580</v>
      </c>
      <c r="DA21" s="292">
        <f>'Отдыхай и Катай| comiss'!DA21</f>
        <v>32580</v>
      </c>
      <c r="DB21" s="292">
        <f>'Отдыхай и Катай| comiss'!DB21</f>
        <v>32580</v>
      </c>
      <c r="DC21" s="292">
        <f>'Отдыхай и Катай| comiss'!DC21</f>
        <v>33480</v>
      </c>
      <c r="DD21" s="292">
        <f>'Отдыхай и Катай| comiss'!DD21</f>
        <v>33480</v>
      </c>
      <c r="DE21" s="292">
        <f>'Отдыхай и Катай| comiss'!DE21</f>
        <v>31680</v>
      </c>
      <c r="DF21" s="292">
        <f>'Отдыхай и Катай| comiss'!DF21</f>
        <v>31680</v>
      </c>
      <c r="DG21" s="292">
        <f>'Отдыхай и Катай| comiss'!DG21</f>
        <v>31680</v>
      </c>
      <c r="DH21" s="292">
        <f>'Отдыхай и Катай| comiss'!DH21</f>
        <v>28800</v>
      </c>
      <c r="DI21" s="292">
        <f>'Отдыхай и Катай| comiss'!DI21</f>
        <v>28800</v>
      </c>
      <c r="DJ21" s="292">
        <f>'Отдыхай и Катай| comiss'!DJ21</f>
        <v>28800</v>
      </c>
      <c r="DK21" s="292">
        <f>'Отдыхай и Катай| comiss'!DK21</f>
        <v>28800</v>
      </c>
      <c r="DL21" s="292">
        <f>'Отдыхай и Катай| comiss'!DL21</f>
        <v>26100</v>
      </c>
      <c r="DM21" s="292">
        <f>'Отдыхай и Катай| comiss'!DM21</f>
        <v>26100</v>
      </c>
      <c r="DN21" s="292">
        <f>'Отдыхай и Катай| comiss'!DN21</f>
        <v>26100</v>
      </c>
      <c r="DO21" s="292">
        <f>'Отдыхай и Катай| comiss'!DO21</f>
        <v>26100</v>
      </c>
      <c r="DP21" s="292">
        <f>'Отдыхай и Катай| comiss'!DP21</f>
        <v>26100</v>
      </c>
      <c r="DQ21" s="292">
        <f>'Отдыхай и Катай| comiss'!DQ21</f>
        <v>26100</v>
      </c>
      <c r="DR21" s="292">
        <f>'Отдыхай и Катай| comiss'!DR21</f>
        <v>26100</v>
      </c>
      <c r="DS21" s="292">
        <f>'Отдыхай и Катай| comiss'!DS21</f>
        <v>24750</v>
      </c>
    </row>
    <row r="22" spans="1:12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345"/>
      <c r="U22" s="345"/>
      <c r="V22" s="345"/>
      <c r="W22" s="345"/>
      <c r="X22" s="345"/>
      <c r="Y22" s="345"/>
      <c r="Z22" s="345"/>
      <c r="AA22" s="345"/>
      <c r="AB22" s="345"/>
      <c r="AC22" s="345"/>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row>
    <row r="23" spans="1:123" s="72" customFormat="1" x14ac:dyDescent="0.2">
      <c r="A23" s="240" t="s">
        <v>115</v>
      </c>
      <c r="B23" s="292">
        <f>'Отдыхай и Катай| comiss'!B23</f>
        <v>47340</v>
      </c>
      <c r="C23" s="292">
        <f>'Отдыхай и Катай| comiss'!C23</f>
        <v>47340</v>
      </c>
      <c r="D23" s="292">
        <f>'Отдыхай и Катай| comiss'!D23</f>
        <v>45990</v>
      </c>
      <c r="E23" s="292">
        <f>'Отдыхай и Катай| comiss'!E23</f>
        <v>45990</v>
      </c>
      <c r="F23" s="292">
        <f>'Отдыхай и Катай| comiss'!F23</f>
        <v>47340</v>
      </c>
      <c r="G23" s="292">
        <f>'Отдыхай и Катай| comiss'!G23</f>
        <v>47340</v>
      </c>
      <c r="H23" s="292">
        <f>'Отдыхай и Катай| comiss'!H23</f>
        <v>47340</v>
      </c>
      <c r="I23" s="292">
        <f>'Отдыхай и Катай| comiss'!I23</f>
        <v>50940</v>
      </c>
      <c r="J23" s="292">
        <f>'Отдыхай и Катай| comiss'!J23</f>
        <v>50940</v>
      </c>
      <c r="K23" s="292">
        <f>'Отдыхай и Катай| comiss'!K23</f>
        <v>48690</v>
      </c>
      <c r="L23" s="292">
        <f>'Отдыхай и Катай| comiss'!L23</f>
        <v>50490</v>
      </c>
      <c r="M23" s="292">
        <f>'Отдыхай и Катай| comiss'!M23</f>
        <v>50490</v>
      </c>
      <c r="N23" s="292">
        <f>'Отдыхай и Катай| comiss'!N23</f>
        <v>56340</v>
      </c>
      <c r="O23" s="292">
        <f>'Отдыхай и Катай| comiss'!O23</f>
        <v>61740</v>
      </c>
      <c r="P23" s="292">
        <f>'Отдыхай и Катай| comiss'!P23</f>
        <v>61740</v>
      </c>
      <c r="Q23" s="292">
        <f>'Отдыхай и Катай| comiss'!Q23</f>
        <v>64440</v>
      </c>
      <c r="R23" s="292">
        <f>'Отдыхай и Катай| comiss'!R23</f>
        <v>61740</v>
      </c>
      <c r="S23" s="292">
        <f>'Отдыхай и Катай| comiss'!S23</f>
        <v>147150</v>
      </c>
      <c r="T23" s="347">
        <f>'Отдыхай и Катай| comiss'!T23</f>
        <v>183150</v>
      </c>
      <c r="U23" s="347">
        <f>'Отдыхай и Катай| comiss'!U23</f>
        <v>205650</v>
      </c>
      <c r="V23" s="347">
        <f>'Отдыхай и Катай| comiss'!V23</f>
        <v>205650</v>
      </c>
      <c r="W23" s="347">
        <f>'Отдыхай и Катай| comiss'!W23</f>
        <v>192150</v>
      </c>
      <c r="X23" s="347">
        <f>'Отдыхай и Катай| comiss'!X23</f>
        <v>192150</v>
      </c>
      <c r="Y23" s="347">
        <f>'Отдыхай и Катай| comiss'!Y23</f>
        <v>192150</v>
      </c>
      <c r="Z23" s="347">
        <f>'Отдыхай и Катай| comiss'!Z23</f>
        <v>192150</v>
      </c>
      <c r="AA23" s="347">
        <f>'Отдыхай и Катай| comiss'!AA23</f>
        <v>192150</v>
      </c>
      <c r="AB23" s="347">
        <f>'Отдыхай и Катай| comiss'!AB23</f>
        <v>169650</v>
      </c>
      <c r="AC23" s="347">
        <f>'Отдыхай и Катай| comiss'!AC23</f>
        <v>160650</v>
      </c>
      <c r="AD23" s="292">
        <f>'Отдыхай и Катай| comiss'!AD23</f>
        <v>160650</v>
      </c>
      <c r="AE23" s="292">
        <f>'Отдыхай и Катай| comiss'!AE23</f>
        <v>100080</v>
      </c>
      <c r="AF23" s="292">
        <f>'Отдыхай и Катай| comiss'!AF23</f>
        <v>78480</v>
      </c>
      <c r="AG23" s="292">
        <f>'Отдыхай и Катай| comiss'!AG23</f>
        <v>78480</v>
      </c>
      <c r="AH23" s="292">
        <f>'Отдыхай и Катай| comiss'!AH23</f>
        <v>78480</v>
      </c>
      <c r="AI23" s="292">
        <f>'Отдыхай и Катай| comiss'!AI23</f>
        <v>78480</v>
      </c>
      <c r="AJ23" s="292">
        <f>'Отдыхай и Катай| comiss'!AJ23</f>
        <v>78480</v>
      </c>
      <c r="AK23" s="292">
        <f>'Отдыхай и Катай| comiss'!AK23</f>
        <v>75780</v>
      </c>
      <c r="AL23" s="292">
        <f>'Отдыхай и Катай| comiss'!AL23</f>
        <v>75780</v>
      </c>
      <c r="AM23" s="292">
        <f>'Отдыхай и Катай| comiss'!AM23</f>
        <v>75780</v>
      </c>
      <c r="AN23" s="292">
        <f>'Отдыхай и Катай| comiss'!AN23</f>
        <v>78480</v>
      </c>
      <c r="AO23" s="292">
        <f>'Отдыхай и Катай| comiss'!AO23</f>
        <v>78480</v>
      </c>
      <c r="AP23" s="292">
        <f>'Отдыхай и Катай| comiss'!AP23</f>
        <v>78480</v>
      </c>
      <c r="AQ23" s="292">
        <f>'Отдыхай и Катай| comiss'!AQ23</f>
        <v>78480</v>
      </c>
      <c r="AR23" s="292">
        <f>'Отдыхай и Катай| comiss'!AR23</f>
        <v>78480</v>
      </c>
      <c r="AS23" s="292">
        <f>'Отдыхай и Катай| comiss'!AS23</f>
        <v>78480</v>
      </c>
      <c r="AT23" s="292">
        <f>'Отдыхай и Катай| comiss'!AT23</f>
        <v>78480</v>
      </c>
      <c r="AU23" s="292">
        <f>'Отдыхай и Катай| comiss'!AU23</f>
        <v>78480</v>
      </c>
      <c r="AV23" s="292">
        <f>'Отдыхай и Катай| comiss'!AV23</f>
        <v>78480</v>
      </c>
      <c r="AW23" s="292">
        <f>'Отдыхай и Катай| comiss'!AW23</f>
        <v>83880</v>
      </c>
      <c r="AX23" s="292">
        <f>'Отдыхай и Катай| comiss'!AX23</f>
        <v>83880</v>
      </c>
      <c r="AY23" s="292">
        <f>'Отдыхай и Катай| comiss'!AY23</f>
        <v>83880</v>
      </c>
      <c r="AZ23" s="292">
        <f>'Отдыхай и Катай| comiss'!AZ23</f>
        <v>83880</v>
      </c>
      <c r="BA23" s="292">
        <f>'Отдыхай и Катай| comiss'!BA23</f>
        <v>85680</v>
      </c>
      <c r="BB23" s="292">
        <f>'Отдыхай и Катай| comiss'!BB23</f>
        <v>85680</v>
      </c>
      <c r="BC23" s="292">
        <f>'Отдыхай и Катай| comiss'!BC23</f>
        <v>85680</v>
      </c>
      <c r="BD23" s="292">
        <f>'Отдыхай и Катай| comiss'!BD23</f>
        <v>85680</v>
      </c>
      <c r="BE23" s="292">
        <f>'Отдыхай и Катай| comiss'!BE23</f>
        <v>85680</v>
      </c>
      <c r="BF23" s="292">
        <f>'Отдыхай и Катай| comiss'!BF23</f>
        <v>85680</v>
      </c>
      <c r="BG23" s="292">
        <f>'Отдыхай и Катай| comiss'!BG23</f>
        <v>85680</v>
      </c>
      <c r="BH23" s="292">
        <f>'Отдыхай и Катай| comiss'!BH23</f>
        <v>85680</v>
      </c>
      <c r="BI23" s="292">
        <f>'Отдыхай и Катай| comiss'!BI23</f>
        <v>85680</v>
      </c>
      <c r="BJ23" s="292">
        <f>'Отдыхай и Катай| comiss'!BJ23</f>
        <v>85680</v>
      </c>
      <c r="BK23" s="292">
        <f>'Отдыхай и Катай| comiss'!BK23</f>
        <v>82080</v>
      </c>
      <c r="BL23" s="292">
        <f>'Отдыхай и Катай| comiss'!BL23</f>
        <v>82080</v>
      </c>
      <c r="BM23" s="292">
        <f>'Отдыхай и Катай| comiss'!BM23</f>
        <v>82080</v>
      </c>
      <c r="BN23" s="292">
        <f>'Отдыхай и Катай| comiss'!BN23</f>
        <v>82080</v>
      </c>
      <c r="BO23" s="292">
        <f>'Отдыхай и Катай| comiss'!BO23</f>
        <v>82080</v>
      </c>
      <c r="BP23" s="292">
        <f>'Отдыхай и Катай| comiss'!BP23</f>
        <v>82080</v>
      </c>
      <c r="BQ23" s="292">
        <f>'Отдыхай и Катай| comiss'!BQ23</f>
        <v>82080</v>
      </c>
      <c r="BR23" s="292">
        <f>'Отдыхай и Катай| comiss'!BR23</f>
        <v>82080</v>
      </c>
      <c r="BS23" s="292">
        <f>'Отдыхай и Катай| comiss'!BS23</f>
        <v>82080</v>
      </c>
      <c r="BT23" s="292">
        <f>'Отдыхай и Катай| comiss'!BT23</f>
        <v>104580</v>
      </c>
      <c r="BU23" s="292">
        <f>'Отдыхай и Катай| comiss'!BU23</f>
        <v>110880</v>
      </c>
      <c r="BV23" s="292">
        <f>'Отдыхай и Катай| comiss'!BV23</f>
        <v>117180</v>
      </c>
      <c r="BW23" s="292">
        <f>'Отдыхай и Катай| comiss'!BW23</f>
        <v>104580</v>
      </c>
      <c r="BX23" s="292">
        <f>'Отдыхай и Катай| comiss'!BX23</f>
        <v>104580</v>
      </c>
      <c r="BY23" s="292">
        <f>'Отдыхай и Катай| comiss'!BY23</f>
        <v>94680</v>
      </c>
      <c r="BZ23" s="292">
        <f>'Отдыхай и Катай| comiss'!BZ23</f>
        <v>94680</v>
      </c>
      <c r="CA23" s="292">
        <f>'Отдыхай и Катай| comiss'!CA23</f>
        <v>94680</v>
      </c>
      <c r="CB23" s="292">
        <f>'Отдыхай и Катай| comiss'!CB23</f>
        <v>87480</v>
      </c>
      <c r="CC23" s="292">
        <f>'Отдыхай и Катай| comiss'!CC23</f>
        <v>86580</v>
      </c>
      <c r="CD23" s="292">
        <f>'Отдыхай и Катай| comiss'!CD23</f>
        <v>74430</v>
      </c>
      <c r="CE23" s="292">
        <f>'Отдыхай и Катай| comiss'!CE23</f>
        <v>74430</v>
      </c>
      <c r="CF23" s="292">
        <f>'Отдыхай и Катай| comiss'!CF23</f>
        <v>74430</v>
      </c>
      <c r="CG23" s="292">
        <f>'Отдыхай и Катай| comiss'!CG23</f>
        <v>74430</v>
      </c>
      <c r="CH23" s="292">
        <f>'Отдыхай и Катай| comiss'!CH23</f>
        <v>75780</v>
      </c>
      <c r="CI23" s="292">
        <f>'Отдыхай и Катай| comiss'!CI23</f>
        <v>75780</v>
      </c>
      <c r="CJ23" s="292">
        <f>'Отдыхай и Катай| comiss'!CJ23</f>
        <v>75780</v>
      </c>
      <c r="CK23" s="292">
        <f>'Отдыхай и Катай| comiss'!CK23</f>
        <v>74430</v>
      </c>
      <c r="CL23" s="292">
        <f>'Отдыхай и Катай| comiss'!CL23</f>
        <v>74430</v>
      </c>
      <c r="CM23" s="292">
        <f>'Отдыхай и Катай| comiss'!CM23</f>
        <v>74430</v>
      </c>
      <c r="CN23" s="292">
        <f>'Отдыхай и Катай| comiss'!CN23</f>
        <v>74430</v>
      </c>
      <c r="CO23" s="292">
        <f>'Отдыхай и Катай| comiss'!CO23</f>
        <v>74430</v>
      </c>
      <c r="CP23" s="292">
        <f>'Отдыхай и Катай| comiss'!CP23</f>
        <v>74430</v>
      </c>
      <c r="CQ23" s="292">
        <f>'Отдыхай и Катай| comiss'!CQ23</f>
        <v>73080</v>
      </c>
      <c r="CR23" s="292">
        <f>'Отдыхай и Катай| comiss'!CR23</f>
        <v>73080</v>
      </c>
      <c r="CS23" s="292">
        <f>'Отдыхай и Катай| comiss'!CS23</f>
        <v>73080</v>
      </c>
      <c r="CT23" s="292">
        <f>'Отдыхай и Катай| comiss'!CT23</f>
        <v>73080</v>
      </c>
      <c r="CU23" s="292">
        <f>'Отдыхай и Катай| comiss'!CU23</f>
        <v>73080</v>
      </c>
      <c r="CV23" s="292">
        <f>'Отдыхай и Катай| comiss'!CV23</f>
        <v>73080</v>
      </c>
      <c r="CW23" s="292">
        <f>'Отдыхай и Катай| comiss'!CW23</f>
        <v>73080</v>
      </c>
      <c r="CX23" s="292">
        <f>'Отдыхай и Катай| comiss'!CX23</f>
        <v>69480</v>
      </c>
      <c r="CY23" s="292">
        <f>'Отдыхай и Катай| comiss'!CY23</f>
        <v>69480</v>
      </c>
      <c r="CZ23" s="292">
        <f>'Отдыхай и Катай| comiss'!CZ23</f>
        <v>69480</v>
      </c>
      <c r="DA23" s="292">
        <f>'Отдыхай и Катай| comiss'!DA23</f>
        <v>69480</v>
      </c>
      <c r="DB23" s="292">
        <f>'Отдыхай и Катай| comiss'!DB23</f>
        <v>69480</v>
      </c>
      <c r="DC23" s="292">
        <f>'Отдыхай и Катай| comiss'!DC23</f>
        <v>70380</v>
      </c>
      <c r="DD23" s="292">
        <f>'Отдыхай и Катай| comiss'!DD23</f>
        <v>70380</v>
      </c>
      <c r="DE23" s="292">
        <f>'Отдыхай и Катай| comiss'!DE23</f>
        <v>68580</v>
      </c>
      <c r="DF23" s="292">
        <f>'Отдыхай и Катай| comiss'!DF23</f>
        <v>68580</v>
      </c>
      <c r="DG23" s="292">
        <f>'Отдыхай и Катай| comiss'!DG23</f>
        <v>68580</v>
      </c>
      <c r="DH23" s="292">
        <f>'Отдыхай и Катай| comiss'!DH23</f>
        <v>48600</v>
      </c>
      <c r="DI23" s="292">
        <f>'Отдыхай и Катай| comiss'!DI23</f>
        <v>48600</v>
      </c>
      <c r="DJ23" s="292">
        <f>'Отдыхай и Катай| comiss'!DJ23</f>
        <v>48600</v>
      </c>
      <c r="DK23" s="292">
        <f>'Отдыхай и Катай| comiss'!DK23</f>
        <v>48600</v>
      </c>
      <c r="DL23" s="292">
        <f>'Отдыхай и Катай| comiss'!DL23</f>
        <v>45900</v>
      </c>
      <c r="DM23" s="292">
        <f>'Отдыхай и Катай| comiss'!DM23</f>
        <v>45900</v>
      </c>
      <c r="DN23" s="292">
        <f>'Отдыхай и Катай| comiss'!DN23</f>
        <v>45900</v>
      </c>
      <c r="DO23" s="292">
        <f>'Отдыхай и Катай| comiss'!DO23</f>
        <v>45900</v>
      </c>
      <c r="DP23" s="292">
        <f>'Отдыхай и Катай| comiss'!DP23</f>
        <v>45900</v>
      </c>
      <c r="DQ23" s="292">
        <f>'Отдыхай и Катай| comiss'!DQ23</f>
        <v>45900</v>
      </c>
      <c r="DR23" s="292">
        <f>'Отдыхай и Катай| comiss'!DR23</f>
        <v>45900</v>
      </c>
      <c r="DS23" s="292">
        <f>'Отдыхай и Катай| comiss'!DS23</f>
        <v>44550</v>
      </c>
    </row>
    <row r="24" spans="1:12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346"/>
      <c r="U24" s="346"/>
      <c r="V24" s="346"/>
      <c r="W24" s="346"/>
      <c r="X24" s="346"/>
      <c r="Y24" s="346"/>
      <c r="Z24" s="346"/>
      <c r="AA24" s="346"/>
      <c r="AB24" s="346"/>
      <c r="AC24" s="346"/>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row>
    <row r="25" spans="1:123" s="72" customFormat="1" x14ac:dyDescent="0.2">
      <c r="A25" s="240" t="s">
        <v>115</v>
      </c>
      <c r="B25" s="292">
        <f>'Отдыхай и Катай| comiss'!B25</f>
        <v>60840</v>
      </c>
      <c r="C25" s="292">
        <f>'Отдыхай и Катай| comiss'!C25</f>
        <v>60840</v>
      </c>
      <c r="D25" s="292">
        <f>'Отдыхай и Катай| comiss'!D25</f>
        <v>59490</v>
      </c>
      <c r="E25" s="292">
        <f>'Отдыхай и Катай| comiss'!E25</f>
        <v>59490</v>
      </c>
      <c r="F25" s="292">
        <f>'Отдыхай и Катай| comiss'!F25</f>
        <v>60840</v>
      </c>
      <c r="G25" s="292">
        <f>'Отдыхай и Катай| comiss'!G25</f>
        <v>60840</v>
      </c>
      <c r="H25" s="292">
        <f>'Отдыхай и Катай| comiss'!H25</f>
        <v>60840</v>
      </c>
      <c r="I25" s="292">
        <f>'Отдыхай и Катай| comiss'!I25</f>
        <v>64440</v>
      </c>
      <c r="J25" s="292">
        <f>'Отдыхай и Катай| comiss'!J25</f>
        <v>64440</v>
      </c>
      <c r="K25" s="292">
        <f>'Отдыхай и Катай| comiss'!K25</f>
        <v>62190</v>
      </c>
      <c r="L25" s="292">
        <f>'Отдыхай и Катай| comiss'!L25</f>
        <v>63990</v>
      </c>
      <c r="M25" s="292">
        <f>'Отдыхай и Катай| comiss'!M25</f>
        <v>63990</v>
      </c>
      <c r="N25" s="292">
        <f>'Отдыхай и Катай| comiss'!N25</f>
        <v>69840</v>
      </c>
      <c r="O25" s="292">
        <f>'Отдыхай и Катай| comiss'!O25</f>
        <v>75240</v>
      </c>
      <c r="P25" s="292">
        <f>'Отдыхай и Катай| comiss'!P25</f>
        <v>75240</v>
      </c>
      <c r="Q25" s="292">
        <f>'Отдыхай и Катай| comiss'!Q25</f>
        <v>77940</v>
      </c>
      <c r="R25" s="292">
        <f>'Отдыхай и Катай| comiss'!R25</f>
        <v>75240</v>
      </c>
      <c r="S25" s="292">
        <f>'Отдыхай и Катай| comiss'!S25</f>
        <v>174150</v>
      </c>
      <c r="T25" s="347">
        <f>'Отдыхай и Катай| comiss'!T25</f>
        <v>210150</v>
      </c>
      <c r="U25" s="347">
        <f>'Отдыхай и Катай| comiss'!U25</f>
        <v>232650</v>
      </c>
      <c r="V25" s="347">
        <f>'Отдыхай и Катай| comiss'!V25</f>
        <v>232650</v>
      </c>
      <c r="W25" s="347">
        <f>'Отдыхай и Катай| comiss'!W25</f>
        <v>219150</v>
      </c>
      <c r="X25" s="347">
        <f>'Отдыхай и Катай| comiss'!X25</f>
        <v>219150</v>
      </c>
      <c r="Y25" s="347">
        <f>'Отдыхай и Катай| comiss'!Y25</f>
        <v>219150</v>
      </c>
      <c r="Z25" s="347">
        <f>'Отдыхай и Катай| comiss'!Z25</f>
        <v>219150</v>
      </c>
      <c r="AA25" s="347">
        <f>'Отдыхай и Катай| comiss'!AA25</f>
        <v>219150</v>
      </c>
      <c r="AB25" s="347">
        <f>'Отдыхай и Катай| comiss'!AB25</f>
        <v>196650</v>
      </c>
      <c r="AC25" s="347">
        <f>'Отдыхай и Катай| comiss'!AC25</f>
        <v>187650</v>
      </c>
      <c r="AD25" s="292">
        <f>'Отдыхай и Катай| comiss'!AD25</f>
        <v>187650</v>
      </c>
      <c r="AE25" s="292">
        <f>'Отдыхай и Катай| comiss'!AE25</f>
        <v>126180</v>
      </c>
      <c r="AF25" s="292">
        <f>'Отдыхай и Катай| comiss'!AF25</f>
        <v>104580</v>
      </c>
      <c r="AG25" s="292">
        <f>'Отдыхай и Катай| comiss'!AG25</f>
        <v>104580</v>
      </c>
      <c r="AH25" s="292">
        <f>'Отдыхай и Катай| comiss'!AH25</f>
        <v>104580</v>
      </c>
      <c r="AI25" s="292">
        <f>'Отдыхай и Катай| comiss'!AI25</f>
        <v>104580</v>
      </c>
      <c r="AJ25" s="292">
        <f>'Отдыхай и Катай| comiss'!AJ25</f>
        <v>104580</v>
      </c>
      <c r="AK25" s="292">
        <f>'Отдыхай и Катай| comiss'!AK25</f>
        <v>101880</v>
      </c>
      <c r="AL25" s="292">
        <f>'Отдыхай и Катай| comiss'!AL25</f>
        <v>101880</v>
      </c>
      <c r="AM25" s="292">
        <f>'Отдыхай и Катай| comiss'!AM25</f>
        <v>101880</v>
      </c>
      <c r="AN25" s="292">
        <f>'Отдыхай и Катай| comiss'!AN25</f>
        <v>104580</v>
      </c>
      <c r="AO25" s="292">
        <f>'Отдыхай и Катай| comiss'!AO25</f>
        <v>104580</v>
      </c>
      <c r="AP25" s="292">
        <f>'Отдыхай и Катай| comiss'!AP25</f>
        <v>104580</v>
      </c>
      <c r="AQ25" s="292">
        <f>'Отдыхай и Катай| comiss'!AQ25</f>
        <v>104580</v>
      </c>
      <c r="AR25" s="292">
        <f>'Отдыхай и Катай| comiss'!AR25</f>
        <v>104580</v>
      </c>
      <c r="AS25" s="292">
        <f>'Отдыхай и Катай| comiss'!AS25</f>
        <v>104580</v>
      </c>
      <c r="AT25" s="292">
        <f>'Отдыхай и Катай| comiss'!AT25</f>
        <v>104580</v>
      </c>
      <c r="AU25" s="292">
        <f>'Отдыхай и Катай| comiss'!AU25</f>
        <v>104580</v>
      </c>
      <c r="AV25" s="292">
        <f>'Отдыхай и Катай| comiss'!AV25</f>
        <v>104580</v>
      </c>
      <c r="AW25" s="292">
        <f>'Отдыхай и Катай| comiss'!AW25</f>
        <v>109980</v>
      </c>
      <c r="AX25" s="292">
        <f>'Отдыхай и Катай| comiss'!AX25</f>
        <v>109980</v>
      </c>
      <c r="AY25" s="292">
        <f>'Отдыхай и Катай| comiss'!AY25</f>
        <v>109980</v>
      </c>
      <c r="AZ25" s="292">
        <f>'Отдыхай и Катай| comiss'!AZ25</f>
        <v>109980</v>
      </c>
      <c r="BA25" s="292">
        <f>'Отдыхай и Катай| comiss'!BA25</f>
        <v>111780</v>
      </c>
      <c r="BB25" s="292">
        <f>'Отдыхай и Катай| comiss'!BB25</f>
        <v>111780</v>
      </c>
      <c r="BC25" s="292">
        <f>'Отдыхай и Катай| comiss'!BC25</f>
        <v>111780</v>
      </c>
      <c r="BD25" s="292">
        <f>'Отдыхай и Катай| comiss'!BD25</f>
        <v>111780</v>
      </c>
      <c r="BE25" s="292">
        <f>'Отдыхай и Катай| comiss'!BE25</f>
        <v>111780</v>
      </c>
      <c r="BF25" s="292">
        <f>'Отдыхай и Катай| comiss'!BF25</f>
        <v>111780</v>
      </c>
      <c r="BG25" s="292">
        <f>'Отдыхай и Катай| comiss'!BG25</f>
        <v>111780</v>
      </c>
      <c r="BH25" s="292">
        <f>'Отдыхай и Катай| comiss'!BH25</f>
        <v>111780</v>
      </c>
      <c r="BI25" s="292">
        <f>'Отдыхай и Катай| comiss'!BI25</f>
        <v>111780</v>
      </c>
      <c r="BJ25" s="292">
        <f>'Отдыхай и Катай| comiss'!BJ25</f>
        <v>111780</v>
      </c>
      <c r="BK25" s="292">
        <f>'Отдыхай и Катай| comiss'!BK25</f>
        <v>108180</v>
      </c>
      <c r="BL25" s="292">
        <f>'Отдыхай и Катай| comiss'!BL25</f>
        <v>108180</v>
      </c>
      <c r="BM25" s="292">
        <f>'Отдыхай и Катай| comiss'!BM25</f>
        <v>108180</v>
      </c>
      <c r="BN25" s="292">
        <f>'Отдыхай и Катай| comiss'!BN25</f>
        <v>108180</v>
      </c>
      <c r="BO25" s="292">
        <f>'Отдыхай и Катай| comiss'!BO25</f>
        <v>108180</v>
      </c>
      <c r="BP25" s="292">
        <f>'Отдыхай и Катай| comiss'!BP25</f>
        <v>108180</v>
      </c>
      <c r="BQ25" s="292">
        <f>'Отдыхай и Катай| comiss'!BQ25</f>
        <v>108180</v>
      </c>
      <c r="BR25" s="292">
        <f>'Отдыхай и Катай| comiss'!BR25</f>
        <v>108180</v>
      </c>
      <c r="BS25" s="292">
        <f>'Отдыхай и Катай| comiss'!BS25</f>
        <v>108180</v>
      </c>
      <c r="BT25" s="292">
        <f>'Отдыхай и Катай| comiss'!BT25</f>
        <v>130680</v>
      </c>
      <c r="BU25" s="292">
        <f>'Отдыхай и Катай| comiss'!BU25</f>
        <v>136980</v>
      </c>
      <c r="BV25" s="292">
        <f>'Отдыхай и Катай| comiss'!BV25</f>
        <v>143280</v>
      </c>
      <c r="BW25" s="292">
        <f>'Отдыхай и Катай| comiss'!BW25</f>
        <v>130680</v>
      </c>
      <c r="BX25" s="292">
        <f>'Отдыхай и Катай| comiss'!BX25</f>
        <v>130680</v>
      </c>
      <c r="BY25" s="292">
        <f>'Отдыхай и Катай| comiss'!BY25</f>
        <v>120780</v>
      </c>
      <c r="BZ25" s="292">
        <f>'Отдыхай и Катай| comiss'!BZ25</f>
        <v>120780</v>
      </c>
      <c r="CA25" s="292">
        <f>'Отдыхай и Катай| comiss'!CA25</f>
        <v>120780</v>
      </c>
      <c r="CB25" s="292">
        <f>'Отдыхай и Катай| comiss'!CB25</f>
        <v>113580</v>
      </c>
      <c r="CC25" s="292">
        <f>'Отдыхай и Катай| comiss'!CC25</f>
        <v>112680</v>
      </c>
      <c r="CD25" s="292">
        <f>'Отдыхай и Катай| comiss'!CD25</f>
        <v>100530</v>
      </c>
      <c r="CE25" s="292">
        <f>'Отдыхай и Катай| comiss'!CE25</f>
        <v>100530</v>
      </c>
      <c r="CF25" s="292">
        <f>'Отдыхай и Катай| comiss'!CF25</f>
        <v>100530</v>
      </c>
      <c r="CG25" s="292">
        <f>'Отдыхай и Катай| comiss'!CG25</f>
        <v>100530</v>
      </c>
      <c r="CH25" s="292">
        <f>'Отдыхай и Катай| comiss'!CH25</f>
        <v>101880</v>
      </c>
      <c r="CI25" s="292">
        <f>'Отдыхай и Катай| comiss'!CI25</f>
        <v>101880</v>
      </c>
      <c r="CJ25" s="292">
        <f>'Отдыхай и Катай| comiss'!CJ25</f>
        <v>101880</v>
      </c>
      <c r="CK25" s="292">
        <f>'Отдыхай и Катай| comiss'!CK25</f>
        <v>100530</v>
      </c>
      <c r="CL25" s="292">
        <f>'Отдыхай и Катай| comiss'!CL25</f>
        <v>100530</v>
      </c>
      <c r="CM25" s="292">
        <f>'Отдыхай и Катай| comiss'!CM25</f>
        <v>100530</v>
      </c>
      <c r="CN25" s="292">
        <f>'Отдыхай и Катай| comiss'!CN25</f>
        <v>100530</v>
      </c>
      <c r="CO25" s="292">
        <f>'Отдыхай и Катай| comiss'!CO25</f>
        <v>100530</v>
      </c>
      <c r="CP25" s="292">
        <f>'Отдыхай и Катай| comiss'!CP25</f>
        <v>100530</v>
      </c>
      <c r="CQ25" s="292">
        <f>'Отдыхай и Катай| comiss'!CQ25</f>
        <v>99180</v>
      </c>
      <c r="CR25" s="292">
        <f>'Отдыхай и Катай| comiss'!CR25</f>
        <v>99180</v>
      </c>
      <c r="CS25" s="292">
        <f>'Отдыхай и Катай| comiss'!CS25</f>
        <v>99180</v>
      </c>
      <c r="CT25" s="292">
        <f>'Отдыхай и Катай| comiss'!CT25</f>
        <v>99180</v>
      </c>
      <c r="CU25" s="292">
        <f>'Отдыхай и Катай| comiss'!CU25</f>
        <v>99180</v>
      </c>
      <c r="CV25" s="292">
        <f>'Отдыхай и Катай| comiss'!CV25</f>
        <v>99180</v>
      </c>
      <c r="CW25" s="292">
        <f>'Отдыхай и Катай| comiss'!CW25</f>
        <v>99180</v>
      </c>
      <c r="CX25" s="292">
        <f>'Отдыхай и Катай| comiss'!CX25</f>
        <v>95580</v>
      </c>
      <c r="CY25" s="292">
        <f>'Отдыхай и Катай| comiss'!CY25</f>
        <v>95580</v>
      </c>
      <c r="CZ25" s="292">
        <f>'Отдыхай и Катай| comiss'!CZ25</f>
        <v>95580</v>
      </c>
      <c r="DA25" s="292">
        <f>'Отдыхай и Катай| comiss'!DA25</f>
        <v>95580</v>
      </c>
      <c r="DB25" s="292">
        <f>'Отдыхай и Катай| comiss'!DB25</f>
        <v>95580</v>
      </c>
      <c r="DC25" s="292">
        <f>'Отдыхай и Катай| comiss'!DC25</f>
        <v>96480</v>
      </c>
      <c r="DD25" s="292">
        <f>'Отдыхай и Катай| comiss'!DD25</f>
        <v>96480</v>
      </c>
      <c r="DE25" s="292">
        <f>'Отдыхай и Катай| comiss'!DE25</f>
        <v>94680</v>
      </c>
      <c r="DF25" s="292">
        <f>'Отдыхай и Катай| comiss'!DF25</f>
        <v>94680</v>
      </c>
      <c r="DG25" s="292">
        <f>'Отдыхай и Катай| comiss'!DG25</f>
        <v>94680</v>
      </c>
      <c r="DH25" s="292">
        <f>'Отдыхай и Катай| comiss'!DH25</f>
        <v>62100</v>
      </c>
      <c r="DI25" s="292">
        <f>'Отдыхай и Катай| comiss'!DI25</f>
        <v>62100</v>
      </c>
      <c r="DJ25" s="292">
        <f>'Отдыхай и Катай| comiss'!DJ25</f>
        <v>62100</v>
      </c>
      <c r="DK25" s="292">
        <f>'Отдыхай и Катай| comiss'!DK25</f>
        <v>62100</v>
      </c>
      <c r="DL25" s="292">
        <f>'Отдыхай и Катай| comiss'!DL25</f>
        <v>59400</v>
      </c>
      <c r="DM25" s="292">
        <f>'Отдыхай и Катай| comiss'!DM25</f>
        <v>59400</v>
      </c>
      <c r="DN25" s="292">
        <f>'Отдыхай и Катай| comiss'!DN25</f>
        <v>59400</v>
      </c>
      <c r="DO25" s="292">
        <f>'Отдыхай и Катай| comiss'!DO25</f>
        <v>59400</v>
      </c>
      <c r="DP25" s="292">
        <f>'Отдыхай и Катай| comiss'!DP25</f>
        <v>59400</v>
      </c>
      <c r="DQ25" s="292">
        <f>'Отдыхай и Катай| comiss'!DQ25</f>
        <v>59400</v>
      </c>
      <c r="DR25" s="292">
        <f>'Отдыхай и Катай| comiss'!DR25</f>
        <v>59400</v>
      </c>
      <c r="DS25" s="292">
        <f>'Отдыхай и Катай| comiss'!DS25</f>
        <v>58050</v>
      </c>
    </row>
    <row r="26" spans="1:12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346"/>
      <c r="U26" s="346"/>
      <c r="V26" s="346"/>
      <c r="W26" s="346"/>
      <c r="X26" s="346"/>
      <c r="Y26" s="346"/>
      <c r="Z26" s="346"/>
      <c r="AA26" s="346"/>
      <c r="AB26" s="346"/>
      <c r="AC26" s="346"/>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row>
    <row r="27" spans="1:123" s="72" customFormat="1" x14ac:dyDescent="0.2">
      <c r="A27" s="240" t="s">
        <v>115</v>
      </c>
      <c r="B27" s="292">
        <f>'Отдыхай и Катай| comiss'!B27</f>
        <v>87840</v>
      </c>
      <c r="C27" s="292">
        <f>'Отдыхай и Катай| comiss'!C27</f>
        <v>87840</v>
      </c>
      <c r="D27" s="292">
        <f>'Отдыхай и Катай| comiss'!D27</f>
        <v>86490</v>
      </c>
      <c r="E27" s="292">
        <f>'Отдыхай и Катай| comiss'!E27</f>
        <v>86490</v>
      </c>
      <c r="F27" s="292">
        <f>'Отдыхай и Катай| comiss'!F27</f>
        <v>87840</v>
      </c>
      <c r="G27" s="292">
        <f>'Отдыхай и Катай| comiss'!G27</f>
        <v>87840</v>
      </c>
      <c r="H27" s="292">
        <f>'Отдыхай и Катай| comiss'!H27</f>
        <v>87840</v>
      </c>
      <c r="I27" s="292">
        <f>'Отдыхай и Катай| comiss'!I27</f>
        <v>91440</v>
      </c>
      <c r="J27" s="292">
        <f>'Отдыхай и Катай| comiss'!J27</f>
        <v>91440</v>
      </c>
      <c r="K27" s="292">
        <f>'Отдыхай и Катай| comiss'!K27</f>
        <v>89190</v>
      </c>
      <c r="L27" s="292">
        <f>'Отдыхай и Катай| comiss'!L27</f>
        <v>90990</v>
      </c>
      <c r="M27" s="292">
        <f>'Отдыхай и Катай| comiss'!M27</f>
        <v>90990</v>
      </c>
      <c r="N27" s="292">
        <f>'Отдыхай и Катай| comiss'!N27</f>
        <v>96840</v>
      </c>
      <c r="O27" s="292">
        <f>'Отдыхай и Катай| comiss'!O27</f>
        <v>102240</v>
      </c>
      <c r="P27" s="292">
        <f>'Отдыхай и Катай| comiss'!P27</f>
        <v>102240</v>
      </c>
      <c r="Q27" s="292">
        <f>'Отдыхай и Катай| comiss'!Q27</f>
        <v>104940</v>
      </c>
      <c r="R27" s="292">
        <f>'Отдыхай и Катай| comiss'!R27</f>
        <v>102240</v>
      </c>
      <c r="S27" s="292">
        <f>'Отдыхай и Катай| comiss'!S27</f>
        <v>210150</v>
      </c>
      <c r="T27" s="347">
        <f>'Отдыхай и Катай| comiss'!T27</f>
        <v>246150</v>
      </c>
      <c r="U27" s="347">
        <f>'Отдыхай и Катай| comiss'!U27</f>
        <v>268650</v>
      </c>
      <c r="V27" s="347">
        <f>'Отдыхай и Катай| comiss'!V27</f>
        <v>268650</v>
      </c>
      <c r="W27" s="347">
        <f>'Отдыхай и Катай| comiss'!W27</f>
        <v>255150</v>
      </c>
      <c r="X27" s="347">
        <f>'Отдыхай и Катай| comiss'!X27</f>
        <v>255150</v>
      </c>
      <c r="Y27" s="347">
        <f>'Отдыхай и Катай| comiss'!Y27</f>
        <v>255150</v>
      </c>
      <c r="Z27" s="347">
        <f>'Отдыхай и Катай| comiss'!Z27</f>
        <v>255150</v>
      </c>
      <c r="AA27" s="347">
        <f>'Отдыхай и Катай| comiss'!AA27</f>
        <v>255150</v>
      </c>
      <c r="AB27" s="347">
        <f>'Отдыхай и Катай| comiss'!AB27</f>
        <v>232650</v>
      </c>
      <c r="AC27" s="347">
        <f>'Отдыхай и Катай| comiss'!AC27</f>
        <v>223650</v>
      </c>
      <c r="AD27" s="292">
        <f>'Отдыхай и Катай| comiss'!AD27</f>
        <v>223650</v>
      </c>
      <c r="AE27" s="292">
        <f>'Отдыхай и Катай| comiss'!AE27</f>
        <v>148680</v>
      </c>
      <c r="AF27" s="292">
        <f>'Отдыхай и Катай| comiss'!AF27</f>
        <v>127080</v>
      </c>
      <c r="AG27" s="292">
        <f>'Отдыхай и Катай| comiss'!AG27</f>
        <v>127080</v>
      </c>
      <c r="AH27" s="292">
        <f>'Отдыхай и Катай| comiss'!AH27</f>
        <v>127080</v>
      </c>
      <c r="AI27" s="292">
        <f>'Отдыхай и Катай| comiss'!AI27</f>
        <v>127080</v>
      </c>
      <c r="AJ27" s="292">
        <f>'Отдыхай и Катай| comiss'!AJ27</f>
        <v>127080</v>
      </c>
      <c r="AK27" s="292">
        <f>'Отдыхай и Катай| comiss'!AK27</f>
        <v>124380</v>
      </c>
      <c r="AL27" s="292">
        <f>'Отдыхай и Катай| comiss'!AL27</f>
        <v>124380</v>
      </c>
      <c r="AM27" s="292">
        <f>'Отдыхай и Катай| comiss'!AM27</f>
        <v>124380</v>
      </c>
      <c r="AN27" s="292">
        <f>'Отдыхай и Катай| comiss'!AN27</f>
        <v>127080</v>
      </c>
      <c r="AO27" s="292">
        <f>'Отдыхай и Катай| comiss'!AO27</f>
        <v>127080</v>
      </c>
      <c r="AP27" s="292">
        <f>'Отдыхай и Катай| comiss'!AP27</f>
        <v>127080</v>
      </c>
      <c r="AQ27" s="292">
        <f>'Отдыхай и Катай| comiss'!AQ27</f>
        <v>127080</v>
      </c>
      <c r="AR27" s="292">
        <f>'Отдыхай и Катай| comiss'!AR27</f>
        <v>127080</v>
      </c>
      <c r="AS27" s="292">
        <f>'Отдыхай и Катай| comiss'!AS27</f>
        <v>127080</v>
      </c>
      <c r="AT27" s="292">
        <f>'Отдыхай и Катай| comiss'!AT27</f>
        <v>127080</v>
      </c>
      <c r="AU27" s="292">
        <f>'Отдыхай и Катай| comiss'!AU27</f>
        <v>127080</v>
      </c>
      <c r="AV27" s="292">
        <f>'Отдыхай и Катай| comiss'!AV27</f>
        <v>127080</v>
      </c>
      <c r="AW27" s="292">
        <f>'Отдыхай и Катай| comiss'!AW27</f>
        <v>132480</v>
      </c>
      <c r="AX27" s="292">
        <f>'Отдыхай и Катай| comiss'!AX27</f>
        <v>132480</v>
      </c>
      <c r="AY27" s="292">
        <f>'Отдыхай и Катай| comiss'!AY27</f>
        <v>132480</v>
      </c>
      <c r="AZ27" s="292">
        <f>'Отдыхай и Катай| comiss'!AZ27</f>
        <v>132480</v>
      </c>
      <c r="BA27" s="292">
        <f>'Отдыхай и Катай| comiss'!BA27</f>
        <v>156780</v>
      </c>
      <c r="BB27" s="292">
        <f>'Отдыхай и Катай| comiss'!BB27</f>
        <v>156780</v>
      </c>
      <c r="BC27" s="292">
        <f>'Отдыхай и Катай| comiss'!BC27</f>
        <v>156780</v>
      </c>
      <c r="BD27" s="292">
        <f>'Отдыхай и Катай| comiss'!BD27</f>
        <v>156780</v>
      </c>
      <c r="BE27" s="292">
        <f>'Отдыхай и Катай| comiss'!BE27</f>
        <v>156780</v>
      </c>
      <c r="BF27" s="292">
        <f>'Отдыхай и Катай| comiss'!BF27</f>
        <v>156780</v>
      </c>
      <c r="BG27" s="292">
        <f>'Отдыхай и Катай| comiss'!BG27</f>
        <v>156780</v>
      </c>
      <c r="BH27" s="292">
        <f>'Отдыхай и Катай| comiss'!BH27</f>
        <v>156780</v>
      </c>
      <c r="BI27" s="292">
        <f>'Отдыхай и Катай| comiss'!BI27</f>
        <v>156780</v>
      </c>
      <c r="BJ27" s="292">
        <f>'Отдыхай и Катай| comiss'!BJ27</f>
        <v>156780</v>
      </c>
      <c r="BK27" s="292">
        <f>'Отдыхай и Катай| comiss'!BK27</f>
        <v>153180</v>
      </c>
      <c r="BL27" s="292">
        <f>'Отдыхай и Катай| comiss'!BL27</f>
        <v>153180</v>
      </c>
      <c r="BM27" s="292">
        <f>'Отдыхай и Катай| comiss'!BM27</f>
        <v>153180</v>
      </c>
      <c r="BN27" s="292">
        <f>'Отдыхай и Катай| comiss'!BN27</f>
        <v>153180</v>
      </c>
      <c r="BO27" s="292">
        <f>'Отдыхай и Катай| comiss'!BO27</f>
        <v>153180</v>
      </c>
      <c r="BP27" s="292">
        <f>'Отдыхай и Катай| comiss'!BP27</f>
        <v>153180</v>
      </c>
      <c r="BQ27" s="292">
        <f>'Отдыхай и Катай| comiss'!BQ27</f>
        <v>153180</v>
      </c>
      <c r="BR27" s="292">
        <f>'Отдыхай и Катай| comiss'!BR27</f>
        <v>153180</v>
      </c>
      <c r="BS27" s="292">
        <f>'Отдыхай и Катай| comiss'!BS27</f>
        <v>153180</v>
      </c>
      <c r="BT27" s="292">
        <f>'Отдыхай и Катай| comiss'!BT27</f>
        <v>175680</v>
      </c>
      <c r="BU27" s="292">
        <f>'Отдыхай и Катай| comiss'!BU27</f>
        <v>181980</v>
      </c>
      <c r="BV27" s="292">
        <f>'Отдыхай и Катай| comiss'!BV27</f>
        <v>188280</v>
      </c>
      <c r="BW27" s="292">
        <f>'Отдыхай и Катай| comiss'!BW27</f>
        <v>175680</v>
      </c>
      <c r="BX27" s="292">
        <f>'Отдыхай и Катай| comiss'!BX27</f>
        <v>175680</v>
      </c>
      <c r="BY27" s="292">
        <f>'Отдыхай и Катай| comiss'!BY27</f>
        <v>165780</v>
      </c>
      <c r="BZ27" s="292">
        <f>'Отдыхай и Катай| comiss'!BZ27</f>
        <v>165780</v>
      </c>
      <c r="CA27" s="292">
        <f>'Отдыхай и Катай| comiss'!CA27</f>
        <v>165780</v>
      </c>
      <c r="CB27" s="292">
        <f>'Отдыхай и Катай| comiss'!CB27</f>
        <v>158580</v>
      </c>
      <c r="CC27" s="292">
        <f>'Отдыхай и Катай| comiss'!CC27</f>
        <v>135180</v>
      </c>
      <c r="CD27" s="292">
        <f>'Отдыхай и Катай| comiss'!CD27</f>
        <v>123030</v>
      </c>
      <c r="CE27" s="292">
        <f>'Отдыхай и Катай| comiss'!CE27</f>
        <v>123030</v>
      </c>
      <c r="CF27" s="292">
        <f>'Отдыхай и Катай| comiss'!CF27</f>
        <v>123030</v>
      </c>
      <c r="CG27" s="292">
        <f>'Отдыхай и Катай| comiss'!CG27</f>
        <v>123030</v>
      </c>
      <c r="CH27" s="292">
        <f>'Отдыхай и Катай| comiss'!CH27</f>
        <v>124380</v>
      </c>
      <c r="CI27" s="292">
        <f>'Отдыхай и Катай| comiss'!CI27</f>
        <v>124380</v>
      </c>
      <c r="CJ27" s="292">
        <f>'Отдыхай и Катай| comiss'!CJ27</f>
        <v>124380</v>
      </c>
      <c r="CK27" s="292">
        <f>'Отдыхай и Катай| comiss'!CK27</f>
        <v>123030</v>
      </c>
      <c r="CL27" s="292">
        <f>'Отдыхай и Катай| comiss'!CL27</f>
        <v>123030</v>
      </c>
      <c r="CM27" s="292">
        <f>'Отдыхай и Катай| comiss'!CM27</f>
        <v>123030</v>
      </c>
      <c r="CN27" s="292">
        <f>'Отдыхай и Катай| comiss'!CN27</f>
        <v>123030</v>
      </c>
      <c r="CO27" s="292">
        <f>'Отдыхай и Катай| comiss'!CO27</f>
        <v>123030</v>
      </c>
      <c r="CP27" s="292">
        <f>'Отдыхай и Катай| comiss'!CP27</f>
        <v>123030</v>
      </c>
      <c r="CQ27" s="292">
        <f>'Отдыхай и Катай| comiss'!CQ27</f>
        <v>121680</v>
      </c>
      <c r="CR27" s="292">
        <f>'Отдыхай и Катай| comiss'!CR27</f>
        <v>121680</v>
      </c>
      <c r="CS27" s="292">
        <f>'Отдыхай и Катай| comiss'!CS27</f>
        <v>121680</v>
      </c>
      <c r="CT27" s="292">
        <f>'Отдыхай и Катай| comiss'!CT27</f>
        <v>121680</v>
      </c>
      <c r="CU27" s="292">
        <f>'Отдыхай и Катай| comiss'!CU27</f>
        <v>121680</v>
      </c>
      <c r="CV27" s="292">
        <f>'Отдыхай и Катай| comiss'!CV27</f>
        <v>121680</v>
      </c>
      <c r="CW27" s="292">
        <f>'Отдыхай и Катай| comiss'!CW27</f>
        <v>121680</v>
      </c>
      <c r="CX27" s="292">
        <f>'Отдыхай и Катай| comiss'!CX27</f>
        <v>118080</v>
      </c>
      <c r="CY27" s="292">
        <f>'Отдыхай и Катай| comiss'!CY27</f>
        <v>118080</v>
      </c>
      <c r="CZ27" s="292">
        <f>'Отдыхай и Катай| comiss'!CZ27</f>
        <v>118080</v>
      </c>
      <c r="DA27" s="292">
        <f>'Отдыхай и Катай| comiss'!DA27</f>
        <v>118080</v>
      </c>
      <c r="DB27" s="292">
        <f>'Отдыхай и Катай| comiss'!DB27</f>
        <v>118080</v>
      </c>
      <c r="DC27" s="292">
        <f>'Отдыхай и Катай| comiss'!DC27</f>
        <v>118980</v>
      </c>
      <c r="DD27" s="292">
        <f>'Отдыхай и Катай| comiss'!DD27</f>
        <v>118980</v>
      </c>
      <c r="DE27" s="292">
        <f>'Отдыхай и Катай| comiss'!DE27</f>
        <v>117180</v>
      </c>
      <c r="DF27" s="292">
        <f>'Отдыхай и Катай| comiss'!DF27</f>
        <v>117180</v>
      </c>
      <c r="DG27" s="292">
        <f>'Отдыхай и Катай| comiss'!DG27</f>
        <v>117180</v>
      </c>
      <c r="DH27" s="292">
        <f>'Отдыхай и Катай| comiss'!DH27</f>
        <v>89100</v>
      </c>
      <c r="DI27" s="292">
        <f>'Отдыхай и Катай| comiss'!DI27</f>
        <v>89100</v>
      </c>
      <c r="DJ27" s="292">
        <f>'Отдыхай и Катай| comiss'!DJ27</f>
        <v>89100</v>
      </c>
      <c r="DK27" s="292">
        <f>'Отдыхай и Катай| comiss'!DK27</f>
        <v>89100</v>
      </c>
      <c r="DL27" s="292">
        <f>'Отдыхай и Катай| comiss'!DL27</f>
        <v>86400</v>
      </c>
      <c r="DM27" s="292">
        <f>'Отдыхай и Катай| comiss'!DM27</f>
        <v>86400</v>
      </c>
      <c r="DN27" s="292">
        <f>'Отдыхай и Катай| comiss'!DN27</f>
        <v>86400</v>
      </c>
      <c r="DO27" s="292">
        <f>'Отдыхай и Катай| comiss'!DO27</f>
        <v>86400</v>
      </c>
      <c r="DP27" s="292">
        <f>'Отдыхай и Катай| comiss'!DP27</f>
        <v>86400</v>
      </c>
      <c r="DQ27" s="292">
        <f>'Отдыхай и Катай| comiss'!DQ27</f>
        <v>86400</v>
      </c>
      <c r="DR27" s="292">
        <f>'Отдыхай и Катай| comiss'!DR27</f>
        <v>86400</v>
      </c>
      <c r="DS27" s="292">
        <f>'Отдыхай и Катай| comiss'!DS27</f>
        <v>85050</v>
      </c>
    </row>
    <row r="28" spans="1:12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346"/>
      <c r="U28" s="346"/>
      <c r="V28" s="346"/>
      <c r="W28" s="346"/>
      <c r="X28" s="346"/>
      <c r="Y28" s="346"/>
      <c r="Z28" s="346"/>
      <c r="AA28" s="346"/>
      <c r="AB28" s="346"/>
      <c r="AC28" s="346"/>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row>
    <row r="29" spans="1:123" s="72" customFormat="1" x14ac:dyDescent="0.2">
      <c r="A29" s="240" t="s">
        <v>115</v>
      </c>
      <c r="B29" s="292">
        <f>'Отдыхай и Катай| comiss'!B29</f>
        <v>105840</v>
      </c>
      <c r="C29" s="292">
        <f>'Отдыхай и Катай| comiss'!C29</f>
        <v>105840</v>
      </c>
      <c r="D29" s="292">
        <f>'Отдыхай и Катай| comiss'!D29</f>
        <v>104490</v>
      </c>
      <c r="E29" s="292">
        <f>'Отдыхай и Катай| comiss'!E29</f>
        <v>104490</v>
      </c>
      <c r="F29" s="292">
        <f>'Отдыхай и Катай| comiss'!F29</f>
        <v>105840</v>
      </c>
      <c r="G29" s="292">
        <f>'Отдыхай и Катай| comiss'!G29</f>
        <v>105840</v>
      </c>
      <c r="H29" s="292">
        <f>'Отдыхай и Катай| comiss'!H29</f>
        <v>105840</v>
      </c>
      <c r="I29" s="292">
        <f>'Отдыхай и Катай| comiss'!I29</f>
        <v>109440</v>
      </c>
      <c r="J29" s="292">
        <f>'Отдыхай и Катай| comiss'!J29</f>
        <v>109440</v>
      </c>
      <c r="K29" s="292">
        <f>'Отдыхай и Катай| comiss'!K29</f>
        <v>107190</v>
      </c>
      <c r="L29" s="292">
        <f>'Отдыхай и Катай| comiss'!L29</f>
        <v>108990</v>
      </c>
      <c r="M29" s="292">
        <f>'Отдыхай и Катай| comiss'!M29</f>
        <v>108990</v>
      </c>
      <c r="N29" s="292">
        <f>'Отдыхай и Катай| comiss'!N29</f>
        <v>114840</v>
      </c>
      <c r="O29" s="292">
        <f>'Отдыхай и Катай| comiss'!O29</f>
        <v>120240</v>
      </c>
      <c r="P29" s="292">
        <f>'Отдыхай и Катай| comiss'!P29</f>
        <v>120240</v>
      </c>
      <c r="Q29" s="292">
        <f>'Отдыхай и Катай| comiss'!Q29</f>
        <v>122940</v>
      </c>
      <c r="R29" s="292">
        <f>'Отдыхай и Катай| comiss'!R29</f>
        <v>120240</v>
      </c>
      <c r="S29" s="292">
        <f>'Отдыхай и Катай| comiss'!S29</f>
        <v>268650</v>
      </c>
      <c r="T29" s="347">
        <f>'Отдыхай и Катай| comiss'!T29</f>
        <v>304650</v>
      </c>
      <c r="U29" s="347">
        <f>'Отдыхай и Катай| comiss'!U29</f>
        <v>327150</v>
      </c>
      <c r="V29" s="347">
        <f>'Отдыхай и Катай| comiss'!V29</f>
        <v>327150</v>
      </c>
      <c r="W29" s="347">
        <f>'Отдыхай и Катай| comiss'!W29</f>
        <v>313650</v>
      </c>
      <c r="X29" s="347">
        <f>'Отдыхай и Катай| comiss'!X29</f>
        <v>313650</v>
      </c>
      <c r="Y29" s="347">
        <f>'Отдыхай и Катай| comiss'!Y29</f>
        <v>313650</v>
      </c>
      <c r="Z29" s="347">
        <f>'Отдыхай и Катай| comiss'!Z29</f>
        <v>313650</v>
      </c>
      <c r="AA29" s="347">
        <f>'Отдыхай и Катай| comiss'!AA29</f>
        <v>313650</v>
      </c>
      <c r="AB29" s="347">
        <f>'Отдыхай и Катай| comiss'!AB29</f>
        <v>291150</v>
      </c>
      <c r="AC29" s="347">
        <f>'Отдыхай и Катай| comiss'!AC29</f>
        <v>282150</v>
      </c>
      <c r="AD29" s="292">
        <f>'Отдыхай и Катай| comiss'!AD29</f>
        <v>282150</v>
      </c>
      <c r="AE29" s="292">
        <f>'Отдыхай и Катай| comiss'!AE29</f>
        <v>162180</v>
      </c>
      <c r="AF29" s="292">
        <f>'Отдыхай и Катай| comiss'!AF29</f>
        <v>140580</v>
      </c>
      <c r="AG29" s="292">
        <f>'Отдыхай и Катай| comiss'!AG29</f>
        <v>140580</v>
      </c>
      <c r="AH29" s="292">
        <f>'Отдыхай и Катай| comiss'!AH29</f>
        <v>140580</v>
      </c>
      <c r="AI29" s="292">
        <f>'Отдыхай и Катай| comiss'!AI29</f>
        <v>140580</v>
      </c>
      <c r="AJ29" s="292">
        <f>'Отдыхай и Катай| comiss'!AJ29</f>
        <v>140580</v>
      </c>
      <c r="AK29" s="292">
        <f>'Отдыхай и Катай| comiss'!AK29</f>
        <v>137880</v>
      </c>
      <c r="AL29" s="292">
        <f>'Отдыхай и Катай| comiss'!AL29</f>
        <v>137880</v>
      </c>
      <c r="AM29" s="292">
        <f>'Отдыхай и Катай| comiss'!AM29</f>
        <v>137880</v>
      </c>
      <c r="AN29" s="292">
        <f>'Отдыхай и Катай| comiss'!AN29</f>
        <v>140580</v>
      </c>
      <c r="AO29" s="292">
        <f>'Отдыхай и Катай| comiss'!AO29</f>
        <v>140580</v>
      </c>
      <c r="AP29" s="292">
        <f>'Отдыхай и Катай| comiss'!AP29</f>
        <v>140580</v>
      </c>
      <c r="AQ29" s="292">
        <f>'Отдыхай и Катай| comiss'!AQ29</f>
        <v>140580</v>
      </c>
      <c r="AR29" s="292">
        <f>'Отдыхай и Катай| comiss'!AR29</f>
        <v>140580</v>
      </c>
      <c r="AS29" s="292">
        <f>'Отдыхай и Катай| comiss'!AS29</f>
        <v>140580</v>
      </c>
      <c r="AT29" s="292">
        <f>'Отдыхай и Катай| comiss'!AT29</f>
        <v>140580</v>
      </c>
      <c r="AU29" s="292">
        <f>'Отдыхай и Катай| comiss'!AU29</f>
        <v>140580</v>
      </c>
      <c r="AV29" s="292">
        <f>'Отдыхай и Катай| comiss'!AV29</f>
        <v>140580</v>
      </c>
      <c r="AW29" s="292">
        <f>'Отдыхай и Катай| comiss'!AW29</f>
        <v>145980</v>
      </c>
      <c r="AX29" s="292">
        <f>'Отдыхай и Катай| comiss'!AX29</f>
        <v>145980</v>
      </c>
      <c r="AY29" s="292">
        <f>'Отдыхай и Катай| comiss'!AY29</f>
        <v>145980</v>
      </c>
      <c r="AZ29" s="292">
        <f>'Отдыхай и Катай| comiss'!AZ29</f>
        <v>145980</v>
      </c>
      <c r="BA29" s="292">
        <f>'Отдыхай и Катай| comiss'!BA29</f>
        <v>174780</v>
      </c>
      <c r="BB29" s="292">
        <f>'Отдыхай и Катай| comiss'!BB29</f>
        <v>174780</v>
      </c>
      <c r="BC29" s="292">
        <f>'Отдыхай и Катай| comiss'!BC29</f>
        <v>174780</v>
      </c>
      <c r="BD29" s="292">
        <f>'Отдыхай и Катай| comiss'!BD29</f>
        <v>174780</v>
      </c>
      <c r="BE29" s="292">
        <f>'Отдыхай и Катай| comiss'!BE29</f>
        <v>174780</v>
      </c>
      <c r="BF29" s="292">
        <f>'Отдыхай и Катай| comiss'!BF29</f>
        <v>174780</v>
      </c>
      <c r="BG29" s="292">
        <f>'Отдыхай и Катай| comiss'!BG29</f>
        <v>174780</v>
      </c>
      <c r="BH29" s="292">
        <f>'Отдыхай и Катай| comiss'!BH29</f>
        <v>174780</v>
      </c>
      <c r="BI29" s="292">
        <f>'Отдыхай и Катай| comiss'!BI29</f>
        <v>174780</v>
      </c>
      <c r="BJ29" s="292">
        <f>'Отдыхай и Катай| comiss'!BJ29</f>
        <v>174780</v>
      </c>
      <c r="BK29" s="292">
        <f>'Отдыхай и Катай| comiss'!BK29</f>
        <v>171180</v>
      </c>
      <c r="BL29" s="292">
        <f>'Отдыхай и Катай| comiss'!BL29</f>
        <v>171180</v>
      </c>
      <c r="BM29" s="292">
        <f>'Отдыхай и Катай| comiss'!BM29</f>
        <v>171180</v>
      </c>
      <c r="BN29" s="292">
        <f>'Отдыхай и Катай| comiss'!BN29</f>
        <v>171180</v>
      </c>
      <c r="BO29" s="292">
        <f>'Отдыхай и Катай| comiss'!BO29</f>
        <v>171180</v>
      </c>
      <c r="BP29" s="292">
        <f>'Отдыхай и Катай| comiss'!BP29</f>
        <v>171180</v>
      </c>
      <c r="BQ29" s="292">
        <f>'Отдыхай и Катай| comiss'!BQ29</f>
        <v>171180</v>
      </c>
      <c r="BR29" s="292">
        <f>'Отдыхай и Катай| comiss'!BR29</f>
        <v>171180</v>
      </c>
      <c r="BS29" s="292">
        <f>'Отдыхай и Катай| comiss'!BS29</f>
        <v>171180</v>
      </c>
      <c r="BT29" s="292">
        <f>'Отдыхай и Катай| comiss'!BT29</f>
        <v>193680</v>
      </c>
      <c r="BU29" s="292">
        <f>'Отдыхай и Катай| comiss'!BU29</f>
        <v>199980</v>
      </c>
      <c r="BV29" s="292">
        <f>'Отдыхай и Катай| comiss'!BV29</f>
        <v>206280</v>
      </c>
      <c r="BW29" s="292">
        <f>'Отдыхай и Катай| comiss'!BW29</f>
        <v>193680</v>
      </c>
      <c r="BX29" s="292">
        <f>'Отдыхай и Катай| comiss'!BX29</f>
        <v>193680</v>
      </c>
      <c r="BY29" s="292">
        <f>'Отдыхай и Катай| comiss'!BY29</f>
        <v>183780</v>
      </c>
      <c r="BZ29" s="292">
        <f>'Отдыхай и Катай| comiss'!BZ29</f>
        <v>183780</v>
      </c>
      <c r="CA29" s="292">
        <f>'Отдыхай и Катай| comiss'!CA29</f>
        <v>183780</v>
      </c>
      <c r="CB29" s="292">
        <f>'Отдыхай и Катай| comiss'!CB29</f>
        <v>176580</v>
      </c>
      <c r="CC29" s="292">
        <f>'Отдыхай и Катай| comiss'!CC29</f>
        <v>148680</v>
      </c>
      <c r="CD29" s="292">
        <f>'Отдыхай и Катай| comiss'!CD29</f>
        <v>136530</v>
      </c>
      <c r="CE29" s="292">
        <f>'Отдыхай и Катай| comiss'!CE29</f>
        <v>136530</v>
      </c>
      <c r="CF29" s="292">
        <f>'Отдыхай и Катай| comiss'!CF29</f>
        <v>136530</v>
      </c>
      <c r="CG29" s="292">
        <f>'Отдыхай и Катай| comiss'!CG29</f>
        <v>136530</v>
      </c>
      <c r="CH29" s="292">
        <f>'Отдыхай и Катай| comiss'!CH29</f>
        <v>137880</v>
      </c>
      <c r="CI29" s="292">
        <f>'Отдыхай и Катай| comiss'!CI29</f>
        <v>137880</v>
      </c>
      <c r="CJ29" s="292">
        <f>'Отдыхай и Катай| comiss'!CJ29</f>
        <v>137880</v>
      </c>
      <c r="CK29" s="292">
        <f>'Отдыхай и Катай| comiss'!CK29</f>
        <v>136530</v>
      </c>
      <c r="CL29" s="292">
        <f>'Отдыхай и Катай| comiss'!CL29</f>
        <v>136530</v>
      </c>
      <c r="CM29" s="292">
        <f>'Отдыхай и Катай| comiss'!CM29</f>
        <v>136530</v>
      </c>
      <c r="CN29" s="292">
        <f>'Отдыхай и Катай| comiss'!CN29</f>
        <v>136530</v>
      </c>
      <c r="CO29" s="292">
        <f>'Отдыхай и Катай| comiss'!CO29</f>
        <v>136530</v>
      </c>
      <c r="CP29" s="292">
        <f>'Отдыхай и Катай| comiss'!CP29</f>
        <v>136530</v>
      </c>
      <c r="CQ29" s="292">
        <f>'Отдыхай и Катай| comiss'!CQ29</f>
        <v>135180</v>
      </c>
      <c r="CR29" s="292">
        <f>'Отдыхай и Катай| comiss'!CR29</f>
        <v>135180</v>
      </c>
      <c r="CS29" s="292">
        <f>'Отдыхай и Катай| comiss'!CS29</f>
        <v>135180</v>
      </c>
      <c r="CT29" s="292">
        <f>'Отдыхай и Катай| comiss'!CT29</f>
        <v>135180</v>
      </c>
      <c r="CU29" s="292">
        <f>'Отдыхай и Катай| comiss'!CU29</f>
        <v>135180</v>
      </c>
      <c r="CV29" s="292">
        <f>'Отдыхай и Катай| comiss'!CV29</f>
        <v>135180</v>
      </c>
      <c r="CW29" s="292">
        <f>'Отдыхай и Катай| comiss'!CW29</f>
        <v>135180</v>
      </c>
      <c r="CX29" s="292">
        <f>'Отдыхай и Катай| comiss'!CX29</f>
        <v>131580</v>
      </c>
      <c r="CY29" s="292">
        <f>'Отдыхай и Катай| comiss'!CY29</f>
        <v>131580</v>
      </c>
      <c r="CZ29" s="292">
        <f>'Отдыхай и Катай| comiss'!CZ29</f>
        <v>131580</v>
      </c>
      <c r="DA29" s="292">
        <f>'Отдыхай и Катай| comiss'!DA29</f>
        <v>131580</v>
      </c>
      <c r="DB29" s="292">
        <f>'Отдыхай и Катай| comiss'!DB29</f>
        <v>131580</v>
      </c>
      <c r="DC29" s="292">
        <f>'Отдыхай и Катай| comiss'!DC29</f>
        <v>132480</v>
      </c>
      <c r="DD29" s="292">
        <f>'Отдыхай и Катай| comiss'!DD29</f>
        <v>132480</v>
      </c>
      <c r="DE29" s="292">
        <f>'Отдыхай и Катай| comiss'!DE29</f>
        <v>130680</v>
      </c>
      <c r="DF29" s="292">
        <f>'Отдыхай и Катай| comiss'!DF29</f>
        <v>130680</v>
      </c>
      <c r="DG29" s="292">
        <f>'Отдыхай и Катай| comiss'!DG29</f>
        <v>130680</v>
      </c>
      <c r="DH29" s="292">
        <f>'Отдыхай и Катай| comiss'!DH29</f>
        <v>107100</v>
      </c>
      <c r="DI29" s="292">
        <f>'Отдыхай и Катай| comiss'!DI29</f>
        <v>107100</v>
      </c>
      <c r="DJ29" s="292">
        <f>'Отдыхай и Катай| comiss'!DJ29</f>
        <v>107100</v>
      </c>
      <c r="DK29" s="292">
        <f>'Отдыхай и Катай| comiss'!DK29</f>
        <v>107100</v>
      </c>
      <c r="DL29" s="292">
        <f>'Отдыхай и Катай| comiss'!DL29</f>
        <v>104400</v>
      </c>
      <c r="DM29" s="292">
        <f>'Отдыхай и Катай| comiss'!DM29</f>
        <v>104400</v>
      </c>
      <c r="DN29" s="292">
        <f>'Отдыхай и Катай| comiss'!DN29</f>
        <v>104400</v>
      </c>
      <c r="DO29" s="292">
        <f>'Отдыхай и Катай| comiss'!DO29</f>
        <v>104400</v>
      </c>
      <c r="DP29" s="292">
        <f>'Отдыхай и Катай| comiss'!DP29</f>
        <v>104400</v>
      </c>
      <c r="DQ29" s="292">
        <f>'Отдыхай и Катай| comiss'!DQ29</f>
        <v>104400</v>
      </c>
      <c r="DR29" s="292">
        <f>'Отдыхай и Катай| comiss'!DR29</f>
        <v>104400</v>
      </c>
      <c r="DS29" s="292">
        <f>'Отдыхай и Катай| comiss'!DS29</f>
        <v>103050</v>
      </c>
    </row>
    <row r="30" spans="1:123" s="72" customFormat="1" x14ac:dyDescent="0.2">
      <c r="A30" s="85"/>
      <c r="B30" s="291"/>
      <c r="C30" s="291"/>
      <c r="D30" s="291"/>
      <c r="E30" s="291"/>
      <c r="F30" s="291"/>
      <c r="G30" s="291"/>
      <c r="H30" s="291"/>
      <c r="I30" s="291"/>
      <c r="J30" s="291"/>
      <c r="K30" s="291"/>
      <c r="L30" s="291"/>
      <c r="M30" s="291"/>
      <c r="N30" s="291"/>
      <c r="O30" s="291"/>
      <c r="P30" s="291"/>
      <c r="Q30" s="291"/>
      <c r="R30" s="291"/>
      <c r="S30" s="291"/>
      <c r="T30" s="348"/>
      <c r="U30" s="348"/>
      <c r="V30" s="348"/>
      <c r="W30" s="348"/>
      <c r="X30" s="348"/>
      <c r="Y30" s="348"/>
      <c r="Z30" s="348"/>
      <c r="AA30" s="348"/>
      <c r="AB30" s="348"/>
      <c r="AC30" s="348"/>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row>
    <row r="31" spans="1:12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348"/>
      <c r="U31" s="348"/>
      <c r="V31" s="348"/>
      <c r="W31" s="348"/>
      <c r="X31" s="348"/>
      <c r="Y31" s="348"/>
      <c r="Z31" s="348"/>
      <c r="AA31" s="348"/>
      <c r="AB31" s="348"/>
      <c r="AC31" s="348"/>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row>
    <row r="32" spans="1:123" s="72" customFormat="1" x14ac:dyDescent="0.2">
      <c r="A32" s="80" t="s">
        <v>129</v>
      </c>
      <c r="B32" s="289">
        <f t="shared" ref="B32" si="0">B5</f>
        <v>46003</v>
      </c>
      <c r="C32" s="289">
        <f t="shared" ref="C32:BN32" si="1">C5</f>
        <v>46004</v>
      </c>
      <c r="D32" s="289">
        <f t="shared" si="1"/>
        <v>46005</v>
      </c>
      <c r="E32" s="289">
        <f t="shared" si="1"/>
        <v>46006</v>
      </c>
      <c r="F32" s="289">
        <f t="shared" si="1"/>
        <v>46007</v>
      </c>
      <c r="G32" s="289">
        <f t="shared" si="1"/>
        <v>46008</v>
      </c>
      <c r="H32" s="289">
        <f t="shared" si="1"/>
        <v>46009</v>
      </c>
      <c r="I32" s="289">
        <f t="shared" si="1"/>
        <v>46010</v>
      </c>
      <c r="J32" s="289">
        <f t="shared" si="1"/>
        <v>46011</v>
      </c>
      <c r="K32" s="289">
        <f t="shared" si="1"/>
        <v>46012</v>
      </c>
      <c r="L32" s="289">
        <f t="shared" si="1"/>
        <v>46013</v>
      </c>
      <c r="M32" s="289">
        <f t="shared" si="1"/>
        <v>46014</v>
      </c>
      <c r="N32" s="289">
        <f t="shared" si="1"/>
        <v>46015</v>
      </c>
      <c r="O32" s="289">
        <f t="shared" si="1"/>
        <v>46016</v>
      </c>
      <c r="P32" s="289">
        <f t="shared" si="1"/>
        <v>46017</v>
      </c>
      <c r="Q32" s="289">
        <f t="shared" si="1"/>
        <v>46018</v>
      </c>
      <c r="R32" s="289">
        <f t="shared" si="1"/>
        <v>46019</v>
      </c>
      <c r="S32" s="289">
        <f t="shared" si="1"/>
        <v>46020</v>
      </c>
      <c r="T32" s="371">
        <f t="shared" si="1"/>
        <v>46021</v>
      </c>
      <c r="U32" s="371">
        <f t="shared" si="1"/>
        <v>46022</v>
      </c>
      <c r="V32" s="371">
        <f t="shared" si="1"/>
        <v>46023</v>
      </c>
      <c r="W32" s="371">
        <f t="shared" si="1"/>
        <v>46024</v>
      </c>
      <c r="X32" s="371">
        <f t="shared" si="1"/>
        <v>46025</v>
      </c>
      <c r="Y32" s="371">
        <f t="shared" si="1"/>
        <v>46026</v>
      </c>
      <c r="Z32" s="371">
        <f t="shared" si="1"/>
        <v>46027</v>
      </c>
      <c r="AA32" s="371">
        <f t="shared" si="1"/>
        <v>46028</v>
      </c>
      <c r="AB32" s="371">
        <f t="shared" si="1"/>
        <v>46029</v>
      </c>
      <c r="AC32" s="371">
        <f t="shared" si="1"/>
        <v>46030</v>
      </c>
      <c r="AD32" s="289">
        <f t="shared" si="1"/>
        <v>46031</v>
      </c>
      <c r="AE32" s="289">
        <f t="shared" si="1"/>
        <v>46032</v>
      </c>
      <c r="AF32" s="289">
        <f t="shared" si="1"/>
        <v>46033</v>
      </c>
      <c r="AG32" s="289">
        <f t="shared" si="1"/>
        <v>46034</v>
      </c>
      <c r="AH32" s="289">
        <f t="shared" si="1"/>
        <v>46035</v>
      </c>
      <c r="AI32" s="289">
        <f t="shared" si="1"/>
        <v>46036</v>
      </c>
      <c r="AJ32" s="289">
        <f t="shared" si="1"/>
        <v>46037</v>
      </c>
      <c r="AK32" s="289">
        <f t="shared" si="1"/>
        <v>46038</v>
      </c>
      <c r="AL32" s="289">
        <f t="shared" si="1"/>
        <v>46039</v>
      </c>
      <c r="AM32" s="289">
        <f t="shared" si="1"/>
        <v>46040</v>
      </c>
      <c r="AN32" s="289">
        <f t="shared" si="1"/>
        <v>46041</v>
      </c>
      <c r="AO32" s="289">
        <f t="shared" si="1"/>
        <v>46042</v>
      </c>
      <c r="AP32" s="289">
        <f t="shared" si="1"/>
        <v>46043</v>
      </c>
      <c r="AQ32" s="289">
        <f t="shared" si="1"/>
        <v>46044</v>
      </c>
      <c r="AR32" s="289">
        <f t="shared" si="1"/>
        <v>46045</v>
      </c>
      <c r="AS32" s="289">
        <f t="shared" si="1"/>
        <v>46046</v>
      </c>
      <c r="AT32" s="289">
        <f t="shared" si="1"/>
        <v>46047</v>
      </c>
      <c r="AU32" s="289">
        <f t="shared" si="1"/>
        <v>46048</v>
      </c>
      <c r="AV32" s="289">
        <f t="shared" si="1"/>
        <v>46049</v>
      </c>
      <c r="AW32" s="289">
        <f t="shared" si="1"/>
        <v>46050</v>
      </c>
      <c r="AX32" s="289">
        <f t="shared" si="1"/>
        <v>46051</v>
      </c>
      <c r="AY32" s="289">
        <f t="shared" si="1"/>
        <v>46052</v>
      </c>
      <c r="AZ32" s="289">
        <f t="shared" si="1"/>
        <v>46053</v>
      </c>
      <c r="BA32" s="289">
        <f t="shared" si="1"/>
        <v>46054</v>
      </c>
      <c r="BB32" s="289">
        <f t="shared" si="1"/>
        <v>46055</v>
      </c>
      <c r="BC32" s="289">
        <f t="shared" si="1"/>
        <v>46056</v>
      </c>
      <c r="BD32" s="289">
        <f t="shared" si="1"/>
        <v>46057</v>
      </c>
      <c r="BE32" s="289">
        <f t="shared" si="1"/>
        <v>46058</v>
      </c>
      <c r="BF32" s="289">
        <f t="shared" si="1"/>
        <v>46059</v>
      </c>
      <c r="BG32" s="289">
        <f t="shared" si="1"/>
        <v>46060</v>
      </c>
      <c r="BH32" s="289">
        <f t="shared" si="1"/>
        <v>46061</v>
      </c>
      <c r="BI32" s="289">
        <f t="shared" si="1"/>
        <v>46062</v>
      </c>
      <c r="BJ32" s="289">
        <f t="shared" si="1"/>
        <v>46063</v>
      </c>
      <c r="BK32" s="289">
        <f t="shared" si="1"/>
        <v>46064</v>
      </c>
      <c r="BL32" s="289">
        <f t="shared" si="1"/>
        <v>46065</v>
      </c>
      <c r="BM32" s="289">
        <f t="shared" si="1"/>
        <v>46066</v>
      </c>
      <c r="BN32" s="289">
        <f t="shared" si="1"/>
        <v>46067</v>
      </c>
      <c r="BO32" s="289">
        <f t="shared" ref="BO32:DS32" si="2">BO5</f>
        <v>46068</v>
      </c>
      <c r="BP32" s="289">
        <f t="shared" si="2"/>
        <v>46069</v>
      </c>
      <c r="BQ32" s="289">
        <f t="shared" si="2"/>
        <v>46070</v>
      </c>
      <c r="BR32" s="289">
        <f t="shared" si="2"/>
        <v>46071</v>
      </c>
      <c r="BS32" s="289">
        <f t="shared" si="2"/>
        <v>46072</v>
      </c>
      <c r="BT32" s="289">
        <f t="shared" si="2"/>
        <v>46073</v>
      </c>
      <c r="BU32" s="289">
        <f t="shared" si="2"/>
        <v>46074</v>
      </c>
      <c r="BV32" s="289">
        <f t="shared" si="2"/>
        <v>46075</v>
      </c>
      <c r="BW32" s="289">
        <f t="shared" si="2"/>
        <v>46076</v>
      </c>
      <c r="BX32" s="289">
        <f t="shared" si="2"/>
        <v>46077</v>
      </c>
      <c r="BY32" s="289">
        <f t="shared" si="2"/>
        <v>46078</v>
      </c>
      <c r="BZ32" s="289">
        <f t="shared" si="2"/>
        <v>46079</v>
      </c>
      <c r="CA32" s="289">
        <f t="shared" si="2"/>
        <v>46080</v>
      </c>
      <c r="CB32" s="289">
        <f t="shared" si="2"/>
        <v>46081</v>
      </c>
      <c r="CC32" s="289">
        <f t="shared" si="2"/>
        <v>46082</v>
      </c>
      <c r="CD32" s="289">
        <f t="shared" si="2"/>
        <v>46083</v>
      </c>
      <c r="CE32" s="289">
        <f t="shared" si="2"/>
        <v>46084</v>
      </c>
      <c r="CF32" s="289">
        <f t="shared" si="2"/>
        <v>46085</v>
      </c>
      <c r="CG32" s="289">
        <f t="shared" si="2"/>
        <v>46086</v>
      </c>
      <c r="CH32" s="289">
        <f t="shared" si="2"/>
        <v>46087</v>
      </c>
      <c r="CI32" s="289">
        <f t="shared" si="2"/>
        <v>46088</v>
      </c>
      <c r="CJ32" s="289">
        <f t="shared" si="2"/>
        <v>46089</v>
      </c>
      <c r="CK32" s="289">
        <f t="shared" si="2"/>
        <v>46090</v>
      </c>
      <c r="CL32" s="289">
        <f t="shared" si="2"/>
        <v>46091</v>
      </c>
      <c r="CM32" s="289">
        <f t="shared" si="2"/>
        <v>46092</v>
      </c>
      <c r="CN32" s="289">
        <f t="shared" si="2"/>
        <v>46093</v>
      </c>
      <c r="CO32" s="289">
        <f t="shared" si="2"/>
        <v>46094</v>
      </c>
      <c r="CP32" s="289">
        <f t="shared" si="2"/>
        <v>46095</v>
      </c>
      <c r="CQ32" s="289">
        <f t="shared" si="2"/>
        <v>46096</v>
      </c>
      <c r="CR32" s="289">
        <f t="shared" si="2"/>
        <v>46097</v>
      </c>
      <c r="CS32" s="289">
        <f t="shared" si="2"/>
        <v>46098</v>
      </c>
      <c r="CT32" s="289">
        <f t="shared" si="2"/>
        <v>46099</v>
      </c>
      <c r="CU32" s="289">
        <f t="shared" si="2"/>
        <v>46100</v>
      </c>
      <c r="CV32" s="289">
        <f t="shared" si="2"/>
        <v>46101</v>
      </c>
      <c r="CW32" s="289">
        <f t="shared" si="2"/>
        <v>46102</v>
      </c>
      <c r="CX32" s="289">
        <f t="shared" si="2"/>
        <v>46103</v>
      </c>
      <c r="CY32" s="289">
        <f t="shared" si="2"/>
        <v>46104</v>
      </c>
      <c r="CZ32" s="289">
        <f t="shared" si="2"/>
        <v>46105</v>
      </c>
      <c r="DA32" s="289">
        <f t="shared" si="2"/>
        <v>46106</v>
      </c>
      <c r="DB32" s="289">
        <f t="shared" si="2"/>
        <v>46107</v>
      </c>
      <c r="DC32" s="289">
        <f t="shared" si="2"/>
        <v>46108</v>
      </c>
      <c r="DD32" s="289">
        <f t="shared" si="2"/>
        <v>46109</v>
      </c>
      <c r="DE32" s="289">
        <f t="shared" si="2"/>
        <v>46110</v>
      </c>
      <c r="DF32" s="289">
        <f t="shared" si="2"/>
        <v>46111</v>
      </c>
      <c r="DG32" s="289">
        <f t="shared" si="2"/>
        <v>46112</v>
      </c>
      <c r="DH32" s="289">
        <f t="shared" si="2"/>
        <v>46113</v>
      </c>
      <c r="DI32" s="289">
        <f t="shared" si="2"/>
        <v>46114</v>
      </c>
      <c r="DJ32" s="289">
        <f t="shared" si="2"/>
        <v>46115</v>
      </c>
      <c r="DK32" s="289">
        <f t="shared" si="2"/>
        <v>46116</v>
      </c>
      <c r="DL32" s="289">
        <f t="shared" si="2"/>
        <v>46117</v>
      </c>
      <c r="DM32" s="289">
        <f t="shared" si="2"/>
        <v>46118</v>
      </c>
      <c r="DN32" s="289">
        <f t="shared" si="2"/>
        <v>46119</v>
      </c>
      <c r="DO32" s="289">
        <f t="shared" si="2"/>
        <v>46120</v>
      </c>
      <c r="DP32" s="289">
        <f t="shared" si="2"/>
        <v>46121</v>
      </c>
      <c r="DQ32" s="289">
        <f t="shared" si="2"/>
        <v>46122</v>
      </c>
      <c r="DR32" s="289">
        <f t="shared" si="2"/>
        <v>46123</v>
      </c>
      <c r="DS32" s="289">
        <f t="shared" si="2"/>
        <v>46124</v>
      </c>
    </row>
    <row r="33" spans="1:123" s="72" customFormat="1" x14ac:dyDescent="0.2">
      <c r="A33" s="81"/>
      <c r="B33" s="289">
        <f t="shared" ref="B33" si="3">B6</f>
        <v>46003</v>
      </c>
      <c r="C33" s="289">
        <f t="shared" ref="C33:BN33" si="4">C6</f>
        <v>46004</v>
      </c>
      <c r="D33" s="289">
        <f t="shared" si="4"/>
        <v>46005</v>
      </c>
      <c r="E33" s="289">
        <f t="shared" si="4"/>
        <v>46006</v>
      </c>
      <c r="F33" s="289">
        <f t="shared" si="4"/>
        <v>46007</v>
      </c>
      <c r="G33" s="289">
        <f t="shared" si="4"/>
        <v>46008</v>
      </c>
      <c r="H33" s="289">
        <f t="shared" si="4"/>
        <v>46009</v>
      </c>
      <c r="I33" s="289">
        <f t="shared" si="4"/>
        <v>46010</v>
      </c>
      <c r="J33" s="289">
        <f t="shared" si="4"/>
        <v>46011</v>
      </c>
      <c r="K33" s="289">
        <f t="shared" si="4"/>
        <v>46012</v>
      </c>
      <c r="L33" s="289">
        <f t="shared" si="4"/>
        <v>46013</v>
      </c>
      <c r="M33" s="289">
        <f t="shared" si="4"/>
        <v>46014</v>
      </c>
      <c r="N33" s="289">
        <f t="shared" si="4"/>
        <v>46015</v>
      </c>
      <c r="O33" s="289">
        <f t="shared" si="4"/>
        <v>46016</v>
      </c>
      <c r="P33" s="289">
        <f t="shared" si="4"/>
        <v>46017</v>
      </c>
      <c r="Q33" s="289">
        <f t="shared" si="4"/>
        <v>46018</v>
      </c>
      <c r="R33" s="289">
        <f t="shared" si="4"/>
        <v>46019</v>
      </c>
      <c r="S33" s="289">
        <f t="shared" si="4"/>
        <v>46020</v>
      </c>
      <c r="T33" s="371">
        <f t="shared" si="4"/>
        <v>46021</v>
      </c>
      <c r="U33" s="371">
        <f t="shared" si="4"/>
        <v>46022</v>
      </c>
      <c r="V33" s="371">
        <f t="shared" si="4"/>
        <v>46023</v>
      </c>
      <c r="W33" s="371">
        <f t="shared" si="4"/>
        <v>46024</v>
      </c>
      <c r="X33" s="371">
        <f t="shared" si="4"/>
        <v>46025</v>
      </c>
      <c r="Y33" s="371">
        <f t="shared" si="4"/>
        <v>46026</v>
      </c>
      <c r="Z33" s="371">
        <f t="shared" si="4"/>
        <v>46027</v>
      </c>
      <c r="AA33" s="371">
        <f t="shared" si="4"/>
        <v>46028</v>
      </c>
      <c r="AB33" s="371">
        <f t="shared" si="4"/>
        <v>46029</v>
      </c>
      <c r="AC33" s="371">
        <f t="shared" si="4"/>
        <v>46030</v>
      </c>
      <c r="AD33" s="289">
        <f t="shared" si="4"/>
        <v>46031</v>
      </c>
      <c r="AE33" s="289">
        <f t="shared" si="4"/>
        <v>46032</v>
      </c>
      <c r="AF33" s="289">
        <f t="shared" si="4"/>
        <v>46033</v>
      </c>
      <c r="AG33" s="289">
        <f t="shared" si="4"/>
        <v>46034</v>
      </c>
      <c r="AH33" s="289">
        <f t="shared" si="4"/>
        <v>46035</v>
      </c>
      <c r="AI33" s="289">
        <f t="shared" si="4"/>
        <v>46036</v>
      </c>
      <c r="AJ33" s="289">
        <f t="shared" si="4"/>
        <v>46037</v>
      </c>
      <c r="AK33" s="289">
        <f t="shared" si="4"/>
        <v>46038</v>
      </c>
      <c r="AL33" s="289">
        <f t="shared" si="4"/>
        <v>46039</v>
      </c>
      <c r="AM33" s="289">
        <f t="shared" si="4"/>
        <v>46040</v>
      </c>
      <c r="AN33" s="289">
        <f t="shared" si="4"/>
        <v>46041</v>
      </c>
      <c r="AO33" s="289">
        <f t="shared" si="4"/>
        <v>46042</v>
      </c>
      <c r="AP33" s="289">
        <f t="shared" si="4"/>
        <v>46043</v>
      </c>
      <c r="AQ33" s="289">
        <f t="shared" si="4"/>
        <v>46044</v>
      </c>
      <c r="AR33" s="289">
        <f t="shared" si="4"/>
        <v>46045</v>
      </c>
      <c r="AS33" s="289">
        <f t="shared" si="4"/>
        <v>46046</v>
      </c>
      <c r="AT33" s="289">
        <f t="shared" si="4"/>
        <v>46047</v>
      </c>
      <c r="AU33" s="289">
        <f t="shared" si="4"/>
        <v>46048</v>
      </c>
      <c r="AV33" s="289">
        <f t="shared" si="4"/>
        <v>46049</v>
      </c>
      <c r="AW33" s="289">
        <f t="shared" si="4"/>
        <v>46050</v>
      </c>
      <c r="AX33" s="289">
        <f t="shared" si="4"/>
        <v>46051</v>
      </c>
      <c r="AY33" s="289">
        <f t="shared" si="4"/>
        <v>46052</v>
      </c>
      <c r="AZ33" s="289">
        <f t="shared" si="4"/>
        <v>46053</v>
      </c>
      <c r="BA33" s="289">
        <f t="shared" si="4"/>
        <v>46054</v>
      </c>
      <c r="BB33" s="289">
        <f t="shared" si="4"/>
        <v>46055</v>
      </c>
      <c r="BC33" s="289">
        <f t="shared" si="4"/>
        <v>46056</v>
      </c>
      <c r="BD33" s="289">
        <f t="shared" si="4"/>
        <v>46057</v>
      </c>
      <c r="BE33" s="289">
        <f t="shared" si="4"/>
        <v>46058</v>
      </c>
      <c r="BF33" s="289">
        <f t="shared" si="4"/>
        <v>46059</v>
      </c>
      <c r="BG33" s="289">
        <f t="shared" si="4"/>
        <v>46060</v>
      </c>
      <c r="BH33" s="289">
        <f t="shared" si="4"/>
        <v>46061</v>
      </c>
      <c r="BI33" s="289">
        <f t="shared" si="4"/>
        <v>46062</v>
      </c>
      <c r="BJ33" s="289">
        <f t="shared" si="4"/>
        <v>46063</v>
      </c>
      <c r="BK33" s="289">
        <f t="shared" si="4"/>
        <v>46064</v>
      </c>
      <c r="BL33" s="289">
        <f t="shared" si="4"/>
        <v>46065</v>
      </c>
      <c r="BM33" s="289">
        <f t="shared" si="4"/>
        <v>46066</v>
      </c>
      <c r="BN33" s="289">
        <f t="shared" si="4"/>
        <v>46067</v>
      </c>
      <c r="BO33" s="289">
        <f t="shared" ref="BO33:DS33" si="5">BO6</f>
        <v>46068</v>
      </c>
      <c r="BP33" s="289">
        <f t="shared" si="5"/>
        <v>46069</v>
      </c>
      <c r="BQ33" s="289">
        <f t="shared" si="5"/>
        <v>46070</v>
      </c>
      <c r="BR33" s="289">
        <f t="shared" si="5"/>
        <v>46071</v>
      </c>
      <c r="BS33" s="289">
        <f t="shared" si="5"/>
        <v>46072</v>
      </c>
      <c r="BT33" s="289">
        <f t="shared" si="5"/>
        <v>46073</v>
      </c>
      <c r="BU33" s="289">
        <f t="shared" si="5"/>
        <v>46074</v>
      </c>
      <c r="BV33" s="289">
        <f t="shared" si="5"/>
        <v>46075</v>
      </c>
      <c r="BW33" s="289">
        <f t="shared" si="5"/>
        <v>46076</v>
      </c>
      <c r="BX33" s="289">
        <f t="shared" si="5"/>
        <v>46077</v>
      </c>
      <c r="BY33" s="289">
        <f t="shared" si="5"/>
        <v>46078</v>
      </c>
      <c r="BZ33" s="289">
        <f t="shared" si="5"/>
        <v>46079</v>
      </c>
      <c r="CA33" s="289">
        <f t="shared" si="5"/>
        <v>46080</v>
      </c>
      <c r="CB33" s="289">
        <f t="shared" si="5"/>
        <v>46081</v>
      </c>
      <c r="CC33" s="289">
        <f t="shared" si="5"/>
        <v>46082</v>
      </c>
      <c r="CD33" s="289">
        <f t="shared" si="5"/>
        <v>46083</v>
      </c>
      <c r="CE33" s="289">
        <f t="shared" si="5"/>
        <v>46084</v>
      </c>
      <c r="CF33" s="289">
        <f t="shared" si="5"/>
        <v>46085</v>
      </c>
      <c r="CG33" s="289">
        <f t="shared" si="5"/>
        <v>46086</v>
      </c>
      <c r="CH33" s="289">
        <f t="shared" si="5"/>
        <v>46087</v>
      </c>
      <c r="CI33" s="289">
        <f t="shared" si="5"/>
        <v>46088</v>
      </c>
      <c r="CJ33" s="289">
        <f t="shared" si="5"/>
        <v>46089</v>
      </c>
      <c r="CK33" s="289">
        <f t="shared" si="5"/>
        <v>46090</v>
      </c>
      <c r="CL33" s="289">
        <f t="shared" si="5"/>
        <v>46091</v>
      </c>
      <c r="CM33" s="289">
        <f t="shared" si="5"/>
        <v>46092</v>
      </c>
      <c r="CN33" s="289">
        <f t="shared" si="5"/>
        <v>46093</v>
      </c>
      <c r="CO33" s="289">
        <f t="shared" si="5"/>
        <v>46094</v>
      </c>
      <c r="CP33" s="289">
        <f t="shared" si="5"/>
        <v>46095</v>
      </c>
      <c r="CQ33" s="289">
        <f t="shared" si="5"/>
        <v>46096</v>
      </c>
      <c r="CR33" s="289">
        <f t="shared" si="5"/>
        <v>46097</v>
      </c>
      <c r="CS33" s="289">
        <f t="shared" si="5"/>
        <v>46098</v>
      </c>
      <c r="CT33" s="289">
        <f t="shared" si="5"/>
        <v>46099</v>
      </c>
      <c r="CU33" s="289">
        <f t="shared" si="5"/>
        <v>46100</v>
      </c>
      <c r="CV33" s="289">
        <f t="shared" si="5"/>
        <v>46101</v>
      </c>
      <c r="CW33" s="289">
        <f t="shared" si="5"/>
        <v>46102</v>
      </c>
      <c r="CX33" s="289">
        <f t="shared" si="5"/>
        <v>46103</v>
      </c>
      <c r="CY33" s="289">
        <f t="shared" si="5"/>
        <v>46104</v>
      </c>
      <c r="CZ33" s="289">
        <f t="shared" si="5"/>
        <v>46105</v>
      </c>
      <c r="DA33" s="289">
        <f t="shared" si="5"/>
        <v>46106</v>
      </c>
      <c r="DB33" s="289">
        <f t="shared" si="5"/>
        <v>46107</v>
      </c>
      <c r="DC33" s="289">
        <f t="shared" si="5"/>
        <v>46108</v>
      </c>
      <c r="DD33" s="289">
        <f t="shared" si="5"/>
        <v>46109</v>
      </c>
      <c r="DE33" s="289">
        <f t="shared" si="5"/>
        <v>46110</v>
      </c>
      <c r="DF33" s="289">
        <f t="shared" si="5"/>
        <v>46111</v>
      </c>
      <c r="DG33" s="289">
        <f t="shared" si="5"/>
        <v>46112</v>
      </c>
      <c r="DH33" s="289">
        <f t="shared" si="5"/>
        <v>46113</v>
      </c>
      <c r="DI33" s="289">
        <f t="shared" si="5"/>
        <v>46114</v>
      </c>
      <c r="DJ33" s="289">
        <f t="shared" si="5"/>
        <v>46115</v>
      </c>
      <c r="DK33" s="289">
        <f t="shared" si="5"/>
        <v>46116</v>
      </c>
      <c r="DL33" s="289">
        <f t="shared" si="5"/>
        <v>46117</v>
      </c>
      <c r="DM33" s="289">
        <f t="shared" si="5"/>
        <v>46118</v>
      </c>
      <c r="DN33" s="289">
        <f t="shared" si="5"/>
        <v>46119</v>
      </c>
      <c r="DO33" s="289">
        <f t="shared" si="5"/>
        <v>46120</v>
      </c>
      <c r="DP33" s="289">
        <f t="shared" si="5"/>
        <v>46121</v>
      </c>
      <c r="DQ33" s="289">
        <f t="shared" si="5"/>
        <v>46122</v>
      </c>
      <c r="DR33" s="289">
        <f t="shared" si="5"/>
        <v>46123</v>
      </c>
      <c r="DS33" s="289">
        <f t="shared" si="5"/>
        <v>46124</v>
      </c>
    </row>
    <row r="34" spans="1:12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345"/>
      <c r="U34" s="345"/>
      <c r="V34" s="345"/>
      <c r="W34" s="345"/>
      <c r="X34" s="345"/>
      <c r="Y34" s="345"/>
      <c r="Z34" s="345"/>
      <c r="AA34" s="345"/>
      <c r="AB34" s="345"/>
      <c r="AC34" s="345"/>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row>
    <row r="35" spans="1:123" s="72" customFormat="1" x14ac:dyDescent="0.2">
      <c r="A35" s="240">
        <v>1</v>
      </c>
      <c r="B35" s="272">
        <f t="shared" ref="B35" si="6">ROUND(B8*0.87,)</f>
        <v>15660</v>
      </c>
      <c r="C35" s="272">
        <f t="shared" ref="C35:BN35" si="7">ROUND(C8*0.87,)</f>
        <v>15660</v>
      </c>
      <c r="D35" s="272">
        <f t="shared" si="7"/>
        <v>14486</v>
      </c>
      <c r="E35" s="272">
        <f t="shared" si="7"/>
        <v>14486</v>
      </c>
      <c r="F35" s="272">
        <f t="shared" si="7"/>
        <v>15660</v>
      </c>
      <c r="G35" s="272">
        <f t="shared" si="7"/>
        <v>15660</v>
      </c>
      <c r="H35" s="272">
        <f t="shared" si="7"/>
        <v>15660</v>
      </c>
      <c r="I35" s="272">
        <f t="shared" si="7"/>
        <v>18792</v>
      </c>
      <c r="J35" s="272">
        <f t="shared" si="7"/>
        <v>18792</v>
      </c>
      <c r="K35" s="272">
        <f t="shared" si="7"/>
        <v>16835</v>
      </c>
      <c r="L35" s="272">
        <f t="shared" si="7"/>
        <v>18401</v>
      </c>
      <c r="M35" s="272">
        <f t="shared" si="7"/>
        <v>18401</v>
      </c>
      <c r="N35" s="272">
        <f t="shared" si="7"/>
        <v>23490</v>
      </c>
      <c r="O35" s="272">
        <f t="shared" si="7"/>
        <v>28188</v>
      </c>
      <c r="P35" s="272">
        <f t="shared" si="7"/>
        <v>28188</v>
      </c>
      <c r="Q35" s="272">
        <f t="shared" si="7"/>
        <v>30537</v>
      </c>
      <c r="R35" s="272">
        <f t="shared" si="7"/>
        <v>28188</v>
      </c>
      <c r="S35" s="272">
        <f t="shared" si="7"/>
        <v>50895</v>
      </c>
      <c r="T35" s="346">
        <f t="shared" si="7"/>
        <v>82215</v>
      </c>
      <c r="U35" s="346">
        <f t="shared" si="7"/>
        <v>101790</v>
      </c>
      <c r="V35" s="346">
        <f t="shared" si="7"/>
        <v>101790</v>
      </c>
      <c r="W35" s="346">
        <f t="shared" si="7"/>
        <v>90045</v>
      </c>
      <c r="X35" s="346">
        <f t="shared" si="7"/>
        <v>90045</v>
      </c>
      <c r="Y35" s="346">
        <f t="shared" si="7"/>
        <v>90045</v>
      </c>
      <c r="Z35" s="346">
        <f t="shared" si="7"/>
        <v>90045</v>
      </c>
      <c r="AA35" s="346">
        <f t="shared" si="7"/>
        <v>90045</v>
      </c>
      <c r="AB35" s="346">
        <f t="shared" si="7"/>
        <v>70470</v>
      </c>
      <c r="AC35" s="346">
        <f t="shared" si="7"/>
        <v>62640</v>
      </c>
      <c r="AD35" s="272">
        <f t="shared" si="7"/>
        <v>62640</v>
      </c>
      <c r="AE35" s="272">
        <f t="shared" si="7"/>
        <v>44631</v>
      </c>
      <c r="AF35" s="272">
        <f t="shared" si="7"/>
        <v>25839</v>
      </c>
      <c r="AG35" s="272">
        <f t="shared" si="7"/>
        <v>25839</v>
      </c>
      <c r="AH35" s="272">
        <f t="shared" si="7"/>
        <v>25839</v>
      </c>
      <c r="AI35" s="272">
        <f t="shared" si="7"/>
        <v>25839</v>
      </c>
      <c r="AJ35" s="272">
        <f t="shared" si="7"/>
        <v>25839</v>
      </c>
      <c r="AK35" s="272">
        <f t="shared" si="7"/>
        <v>23490</v>
      </c>
      <c r="AL35" s="272">
        <f t="shared" si="7"/>
        <v>23490</v>
      </c>
      <c r="AM35" s="272">
        <f t="shared" si="7"/>
        <v>23490</v>
      </c>
      <c r="AN35" s="272">
        <f t="shared" si="7"/>
        <v>25839</v>
      </c>
      <c r="AO35" s="272">
        <f t="shared" si="7"/>
        <v>25839</v>
      </c>
      <c r="AP35" s="272">
        <f t="shared" si="7"/>
        <v>25839</v>
      </c>
      <c r="AQ35" s="272">
        <f t="shared" si="7"/>
        <v>25839</v>
      </c>
      <c r="AR35" s="272">
        <f t="shared" si="7"/>
        <v>25839</v>
      </c>
      <c r="AS35" s="272">
        <f t="shared" si="7"/>
        <v>25839</v>
      </c>
      <c r="AT35" s="272">
        <f t="shared" si="7"/>
        <v>25839</v>
      </c>
      <c r="AU35" s="272">
        <f t="shared" si="7"/>
        <v>25839</v>
      </c>
      <c r="AV35" s="272">
        <f t="shared" si="7"/>
        <v>25839</v>
      </c>
      <c r="AW35" s="272">
        <f t="shared" si="7"/>
        <v>30537</v>
      </c>
      <c r="AX35" s="272">
        <f t="shared" si="7"/>
        <v>30537</v>
      </c>
      <c r="AY35" s="272">
        <f t="shared" si="7"/>
        <v>30537</v>
      </c>
      <c r="AZ35" s="272">
        <f t="shared" si="7"/>
        <v>30537</v>
      </c>
      <c r="BA35" s="272">
        <f t="shared" si="7"/>
        <v>32103</v>
      </c>
      <c r="BB35" s="272">
        <f t="shared" si="7"/>
        <v>32103</v>
      </c>
      <c r="BC35" s="272">
        <f t="shared" si="7"/>
        <v>32103</v>
      </c>
      <c r="BD35" s="272">
        <f t="shared" si="7"/>
        <v>32103</v>
      </c>
      <c r="BE35" s="272">
        <f t="shared" si="7"/>
        <v>32103</v>
      </c>
      <c r="BF35" s="272">
        <f t="shared" si="7"/>
        <v>32103</v>
      </c>
      <c r="BG35" s="272">
        <f t="shared" si="7"/>
        <v>32103</v>
      </c>
      <c r="BH35" s="272">
        <f t="shared" si="7"/>
        <v>32103</v>
      </c>
      <c r="BI35" s="272">
        <f t="shared" si="7"/>
        <v>32103</v>
      </c>
      <c r="BJ35" s="272">
        <f t="shared" si="7"/>
        <v>32103</v>
      </c>
      <c r="BK35" s="272">
        <f t="shared" si="7"/>
        <v>28971</v>
      </c>
      <c r="BL35" s="272">
        <f t="shared" si="7"/>
        <v>28971</v>
      </c>
      <c r="BM35" s="272">
        <f t="shared" si="7"/>
        <v>28971</v>
      </c>
      <c r="BN35" s="272">
        <f t="shared" si="7"/>
        <v>28971</v>
      </c>
      <c r="BO35" s="272">
        <f t="shared" ref="BO35:DS35" si="8">ROUND(BO8*0.87,)</f>
        <v>28971</v>
      </c>
      <c r="BP35" s="272">
        <f t="shared" si="8"/>
        <v>28971</v>
      </c>
      <c r="BQ35" s="272">
        <f t="shared" si="8"/>
        <v>28971</v>
      </c>
      <c r="BR35" s="272">
        <f t="shared" si="8"/>
        <v>28971</v>
      </c>
      <c r="BS35" s="272">
        <f t="shared" si="8"/>
        <v>28971</v>
      </c>
      <c r="BT35" s="272">
        <f t="shared" si="8"/>
        <v>48546</v>
      </c>
      <c r="BU35" s="272">
        <f t="shared" si="8"/>
        <v>54027</v>
      </c>
      <c r="BV35" s="272">
        <f t="shared" si="8"/>
        <v>59508</v>
      </c>
      <c r="BW35" s="272">
        <f t="shared" si="8"/>
        <v>48546</v>
      </c>
      <c r="BX35" s="272">
        <f t="shared" si="8"/>
        <v>48546</v>
      </c>
      <c r="BY35" s="272">
        <f t="shared" si="8"/>
        <v>39933</v>
      </c>
      <c r="BZ35" s="272">
        <f t="shared" si="8"/>
        <v>39933</v>
      </c>
      <c r="CA35" s="272">
        <f t="shared" si="8"/>
        <v>39933</v>
      </c>
      <c r="CB35" s="272">
        <f t="shared" si="8"/>
        <v>33669</v>
      </c>
      <c r="CC35" s="272">
        <f t="shared" si="8"/>
        <v>32886</v>
      </c>
      <c r="CD35" s="272">
        <f t="shared" si="8"/>
        <v>22316</v>
      </c>
      <c r="CE35" s="272">
        <f t="shared" si="8"/>
        <v>22316</v>
      </c>
      <c r="CF35" s="272">
        <f t="shared" si="8"/>
        <v>22316</v>
      </c>
      <c r="CG35" s="272">
        <f t="shared" si="8"/>
        <v>22316</v>
      </c>
      <c r="CH35" s="272">
        <f t="shared" si="8"/>
        <v>23490</v>
      </c>
      <c r="CI35" s="272">
        <f t="shared" si="8"/>
        <v>23490</v>
      </c>
      <c r="CJ35" s="272">
        <f t="shared" si="8"/>
        <v>23490</v>
      </c>
      <c r="CK35" s="272">
        <f t="shared" si="8"/>
        <v>22316</v>
      </c>
      <c r="CL35" s="272">
        <f t="shared" si="8"/>
        <v>22316</v>
      </c>
      <c r="CM35" s="272">
        <f t="shared" si="8"/>
        <v>22316</v>
      </c>
      <c r="CN35" s="272">
        <f t="shared" si="8"/>
        <v>22316</v>
      </c>
      <c r="CO35" s="272">
        <f t="shared" si="8"/>
        <v>22316</v>
      </c>
      <c r="CP35" s="272">
        <f t="shared" si="8"/>
        <v>22316</v>
      </c>
      <c r="CQ35" s="272">
        <f t="shared" si="8"/>
        <v>21141</v>
      </c>
      <c r="CR35" s="272">
        <f t="shared" si="8"/>
        <v>21141</v>
      </c>
      <c r="CS35" s="272">
        <f t="shared" si="8"/>
        <v>21141</v>
      </c>
      <c r="CT35" s="272">
        <f t="shared" si="8"/>
        <v>21141</v>
      </c>
      <c r="CU35" s="272">
        <f t="shared" si="8"/>
        <v>21141</v>
      </c>
      <c r="CV35" s="272">
        <f t="shared" si="8"/>
        <v>21141</v>
      </c>
      <c r="CW35" s="272">
        <f t="shared" si="8"/>
        <v>21141</v>
      </c>
      <c r="CX35" s="272">
        <f t="shared" si="8"/>
        <v>18009</v>
      </c>
      <c r="CY35" s="272">
        <f t="shared" si="8"/>
        <v>18009</v>
      </c>
      <c r="CZ35" s="272">
        <f t="shared" si="8"/>
        <v>18009</v>
      </c>
      <c r="DA35" s="272">
        <f t="shared" si="8"/>
        <v>18009</v>
      </c>
      <c r="DB35" s="272">
        <f t="shared" si="8"/>
        <v>18009</v>
      </c>
      <c r="DC35" s="272">
        <f t="shared" si="8"/>
        <v>18792</v>
      </c>
      <c r="DD35" s="272">
        <f t="shared" si="8"/>
        <v>18792</v>
      </c>
      <c r="DE35" s="272">
        <f t="shared" si="8"/>
        <v>17226</v>
      </c>
      <c r="DF35" s="272">
        <f t="shared" si="8"/>
        <v>17226</v>
      </c>
      <c r="DG35" s="272">
        <f t="shared" si="8"/>
        <v>17226</v>
      </c>
      <c r="DH35" s="272">
        <f t="shared" si="8"/>
        <v>16443</v>
      </c>
      <c r="DI35" s="272">
        <f t="shared" si="8"/>
        <v>16443</v>
      </c>
      <c r="DJ35" s="272">
        <f t="shared" si="8"/>
        <v>16443</v>
      </c>
      <c r="DK35" s="272">
        <f t="shared" si="8"/>
        <v>16443</v>
      </c>
      <c r="DL35" s="272">
        <f t="shared" si="8"/>
        <v>14094</v>
      </c>
      <c r="DM35" s="272">
        <f t="shared" si="8"/>
        <v>14094</v>
      </c>
      <c r="DN35" s="272">
        <f t="shared" si="8"/>
        <v>14094</v>
      </c>
      <c r="DO35" s="272">
        <f t="shared" si="8"/>
        <v>14094</v>
      </c>
      <c r="DP35" s="272">
        <f t="shared" si="8"/>
        <v>14094</v>
      </c>
      <c r="DQ35" s="272">
        <f t="shared" si="8"/>
        <v>14094</v>
      </c>
      <c r="DR35" s="272">
        <f t="shared" si="8"/>
        <v>14094</v>
      </c>
      <c r="DS35" s="272">
        <f t="shared" si="8"/>
        <v>12920</v>
      </c>
    </row>
    <row r="36" spans="1:123" s="72" customFormat="1" x14ac:dyDescent="0.2">
      <c r="A36" s="240">
        <v>2</v>
      </c>
      <c r="B36" s="272">
        <f t="shared" ref="B36" si="9">ROUND(B9*0.87,)</f>
        <v>17696</v>
      </c>
      <c r="C36" s="272">
        <f t="shared" ref="C36:BN36" si="10">ROUND(C9*0.87,)</f>
        <v>17696</v>
      </c>
      <c r="D36" s="272">
        <f t="shared" si="10"/>
        <v>16521</v>
      </c>
      <c r="E36" s="272">
        <f t="shared" si="10"/>
        <v>16521</v>
      </c>
      <c r="F36" s="272">
        <f t="shared" si="10"/>
        <v>17696</v>
      </c>
      <c r="G36" s="272">
        <f t="shared" si="10"/>
        <v>17696</v>
      </c>
      <c r="H36" s="272">
        <f t="shared" si="10"/>
        <v>17696</v>
      </c>
      <c r="I36" s="272">
        <f t="shared" si="10"/>
        <v>20828</v>
      </c>
      <c r="J36" s="272">
        <f t="shared" si="10"/>
        <v>20828</v>
      </c>
      <c r="K36" s="272">
        <f t="shared" si="10"/>
        <v>18870</v>
      </c>
      <c r="L36" s="272">
        <f t="shared" si="10"/>
        <v>20436</v>
      </c>
      <c r="M36" s="272">
        <f t="shared" si="10"/>
        <v>20436</v>
      </c>
      <c r="N36" s="272">
        <f t="shared" si="10"/>
        <v>25526</v>
      </c>
      <c r="O36" s="272">
        <f t="shared" si="10"/>
        <v>30224</v>
      </c>
      <c r="P36" s="272">
        <f t="shared" si="10"/>
        <v>30224</v>
      </c>
      <c r="Q36" s="272">
        <f t="shared" si="10"/>
        <v>32573</v>
      </c>
      <c r="R36" s="272">
        <f t="shared" si="10"/>
        <v>30224</v>
      </c>
      <c r="S36" s="272">
        <f t="shared" si="10"/>
        <v>53636</v>
      </c>
      <c r="T36" s="346">
        <f t="shared" si="10"/>
        <v>84956</v>
      </c>
      <c r="U36" s="346">
        <f t="shared" si="10"/>
        <v>104531</v>
      </c>
      <c r="V36" s="346">
        <f t="shared" si="10"/>
        <v>104531</v>
      </c>
      <c r="W36" s="346">
        <f t="shared" si="10"/>
        <v>92786</v>
      </c>
      <c r="X36" s="346">
        <f t="shared" si="10"/>
        <v>92786</v>
      </c>
      <c r="Y36" s="346">
        <f t="shared" si="10"/>
        <v>92786</v>
      </c>
      <c r="Z36" s="346">
        <f t="shared" si="10"/>
        <v>92786</v>
      </c>
      <c r="AA36" s="346">
        <f t="shared" si="10"/>
        <v>92786</v>
      </c>
      <c r="AB36" s="346">
        <f t="shared" si="10"/>
        <v>73211</v>
      </c>
      <c r="AC36" s="346">
        <f t="shared" si="10"/>
        <v>65381</v>
      </c>
      <c r="AD36" s="272">
        <f t="shared" si="10"/>
        <v>65381</v>
      </c>
      <c r="AE36" s="272">
        <f t="shared" si="10"/>
        <v>47137</v>
      </c>
      <c r="AF36" s="272">
        <f t="shared" si="10"/>
        <v>28345</v>
      </c>
      <c r="AG36" s="272">
        <f t="shared" si="10"/>
        <v>28345</v>
      </c>
      <c r="AH36" s="272">
        <f t="shared" si="10"/>
        <v>28345</v>
      </c>
      <c r="AI36" s="272">
        <f t="shared" si="10"/>
        <v>28345</v>
      </c>
      <c r="AJ36" s="272">
        <f t="shared" si="10"/>
        <v>28345</v>
      </c>
      <c r="AK36" s="272">
        <f t="shared" si="10"/>
        <v>25996</v>
      </c>
      <c r="AL36" s="272">
        <f t="shared" si="10"/>
        <v>25996</v>
      </c>
      <c r="AM36" s="272">
        <f t="shared" si="10"/>
        <v>25996</v>
      </c>
      <c r="AN36" s="272">
        <f t="shared" si="10"/>
        <v>28345</v>
      </c>
      <c r="AO36" s="272">
        <f t="shared" si="10"/>
        <v>28345</v>
      </c>
      <c r="AP36" s="272">
        <f t="shared" si="10"/>
        <v>28345</v>
      </c>
      <c r="AQ36" s="272">
        <f t="shared" si="10"/>
        <v>28345</v>
      </c>
      <c r="AR36" s="272">
        <f t="shared" si="10"/>
        <v>28345</v>
      </c>
      <c r="AS36" s="272">
        <f t="shared" si="10"/>
        <v>28345</v>
      </c>
      <c r="AT36" s="272">
        <f t="shared" si="10"/>
        <v>28345</v>
      </c>
      <c r="AU36" s="272">
        <f t="shared" si="10"/>
        <v>28345</v>
      </c>
      <c r="AV36" s="272">
        <f t="shared" si="10"/>
        <v>28345</v>
      </c>
      <c r="AW36" s="272">
        <f t="shared" si="10"/>
        <v>33043</v>
      </c>
      <c r="AX36" s="272">
        <f t="shared" si="10"/>
        <v>33043</v>
      </c>
      <c r="AY36" s="272">
        <f t="shared" si="10"/>
        <v>33043</v>
      </c>
      <c r="AZ36" s="272">
        <f t="shared" si="10"/>
        <v>33043</v>
      </c>
      <c r="BA36" s="272">
        <f t="shared" si="10"/>
        <v>34609</v>
      </c>
      <c r="BB36" s="272">
        <f t="shared" si="10"/>
        <v>34609</v>
      </c>
      <c r="BC36" s="272">
        <f t="shared" si="10"/>
        <v>34609</v>
      </c>
      <c r="BD36" s="272">
        <f t="shared" si="10"/>
        <v>34609</v>
      </c>
      <c r="BE36" s="272">
        <f t="shared" si="10"/>
        <v>34609</v>
      </c>
      <c r="BF36" s="272">
        <f t="shared" si="10"/>
        <v>34609</v>
      </c>
      <c r="BG36" s="272">
        <f t="shared" si="10"/>
        <v>34609</v>
      </c>
      <c r="BH36" s="272">
        <f t="shared" si="10"/>
        <v>34609</v>
      </c>
      <c r="BI36" s="272">
        <f t="shared" si="10"/>
        <v>34609</v>
      </c>
      <c r="BJ36" s="272">
        <f t="shared" si="10"/>
        <v>34609</v>
      </c>
      <c r="BK36" s="272">
        <f t="shared" si="10"/>
        <v>31477</v>
      </c>
      <c r="BL36" s="272">
        <f t="shared" si="10"/>
        <v>31477</v>
      </c>
      <c r="BM36" s="272">
        <f t="shared" si="10"/>
        <v>31477</v>
      </c>
      <c r="BN36" s="272">
        <f t="shared" si="10"/>
        <v>31477</v>
      </c>
      <c r="BO36" s="272">
        <f t="shared" ref="BO36:DS36" si="11">ROUND(BO9*0.87,)</f>
        <v>31477</v>
      </c>
      <c r="BP36" s="272">
        <f t="shared" si="11"/>
        <v>31477</v>
      </c>
      <c r="BQ36" s="272">
        <f t="shared" si="11"/>
        <v>31477</v>
      </c>
      <c r="BR36" s="272">
        <f t="shared" si="11"/>
        <v>31477</v>
      </c>
      <c r="BS36" s="272">
        <f t="shared" si="11"/>
        <v>31477</v>
      </c>
      <c r="BT36" s="272">
        <f t="shared" si="11"/>
        <v>51052</v>
      </c>
      <c r="BU36" s="272">
        <f t="shared" si="11"/>
        <v>56533</v>
      </c>
      <c r="BV36" s="272">
        <f t="shared" si="11"/>
        <v>62014</v>
      </c>
      <c r="BW36" s="272">
        <f t="shared" si="11"/>
        <v>51052</v>
      </c>
      <c r="BX36" s="272">
        <f t="shared" si="11"/>
        <v>51052</v>
      </c>
      <c r="BY36" s="272">
        <f t="shared" si="11"/>
        <v>42439</v>
      </c>
      <c r="BZ36" s="272">
        <f t="shared" si="11"/>
        <v>42439</v>
      </c>
      <c r="CA36" s="272">
        <f t="shared" si="11"/>
        <v>42439</v>
      </c>
      <c r="CB36" s="272">
        <f t="shared" si="11"/>
        <v>36175</v>
      </c>
      <c r="CC36" s="272">
        <f t="shared" si="11"/>
        <v>35392</v>
      </c>
      <c r="CD36" s="272">
        <f t="shared" si="11"/>
        <v>24821</v>
      </c>
      <c r="CE36" s="272">
        <f t="shared" si="11"/>
        <v>24821</v>
      </c>
      <c r="CF36" s="272">
        <f t="shared" si="11"/>
        <v>24821</v>
      </c>
      <c r="CG36" s="272">
        <f t="shared" si="11"/>
        <v>24821</v>
      </c>
      <c r="CH36" s="272">
        <f t="shared" si="11"/>
        <v>25996</v>
      </c>
      <c r="CI36" s="272">
        <f t="shared" si="11"/>
        <v>25996</v>
      </c>
      <c r="CJ36" s="272">
        <f t="shared" si="11"/>
        <v>25996</v>
      </c>
      <c r="CK36" s="272">
        <f t="shared" si="11"/>
        <v>24821</v>
      </c>
      <c r="CL36" s="272">
        <f t="shared" si="11"/>
        <v>24821</v>
      </c>
      <c r="CM36" s="272">
        <f t="shared" si="11"/>
        <v>24821</v>
      </c>
      <c r="CN36" s="272">
        <f t="shared" si="11"/>
        <v>24821</v>
      </c>
      <c r="CO36" s="272">
        <f t="shared" si="11"/>
        <v>24821</v>
      </c>
      <c r="CP36" s="272">
        <f t="shared" si="11"/>
        <v>24821</v>
      </c>
      <c r="CQ36" s="272">
        <f t="shared" si="11"/>
        <v>23647</v>
      </c>
      <c r="CR36" s="272">
        <f t="shared" si="11"/>
        <v>23647</v>
      </c>
      <c r="CS36" s="272">
        <f t="shared" si="11"/>
        <v>23647</v>
      </c>
      <c r="CT36" s="272">
        <f t="shared" si="11"/>
        <v>23647</v>
      </c>
      <c r="CU36" s="272">
        <f t="shared" si="11"/>
        <v>23647</v>
      </c>
      <c r="CV36" s="272">
        <f t="shared" si="11"/>
        <v>23647</v>
      </c>
      <c r="CW36" s="272">
        <f t="shared" si="11"/>
        <v>23647</v>
      </c>
      <c r="CX36" s="272">
        <f t="shared" si="11"/>
        <v>20515</v>
      </c>
      <c r="CY36" s="272">
        <f t="shared" si="11"/>
        <v>20515</v>
      </c>
      <c r="CZ36" s="272">
        <f t="shared" si="11"/>
        <v>20515</v>
      </c>
      <c r="DA36" s="272">
        <f t="shared" si="11"/>
        <v>20515</v>
      </c>
      <c r="DB36" s="272">
        <f t="shared" si="11"/>
        <v>20515</v>
      </c>
      <c r="DC36" s="272">
        <f t="shared" si="11"/>
        <v>21298</v>
      </c>
      <c r="DD36" s="272">
        <f t="shared" si="11"/>
        <v>21298</v>
      </c>
      <c r="DE36" s="272">
        <f t="shared" si="11"/>
        <v>19732</v>
      </c>
      <c r="DF36" s="272">
        <f t="shared" si="11"/>
        <v>19732</v>
      </c>
      <c r="DG36" s="272">
        <f t="shared" si="11"/>
        <v>19732</v>
      </c>
      <c r="DH36" s="272">
        <f t="shared" si="11"/>
        <v>18792</v>
      </c>
      <c r="DI36" s="272">
        <f t="shared" si="11"/>
        <v>18792</v>
      </c>
      <c r="DJ36" s="272">
        <f t="shared" si="11"/>
        <v>18792</v>
      </c>
      <c r="DK36" s="272">
        <f t="shared" si="11"/>
        <v>18792</v>
      </c>
      <c r="DL36" s="272">
        <f t="shared" si="11"/>
        <v>16443</v>
      </c>
      <c r="DM36" s="272">
        <f t="shared" si="11"/>
        <v>16443</v>
      </c>
      <c r="DN36" s="272">
        <f t="shared" si="11"/>
        <v>16443</v>
      </c>
      <c r="DO36" s="272">
        <f t="shared" si="11"/>
        <v>16443</v>
      </c>
      <c r="DP36" s="272">
        <f t="shared" si="11"/>
        <v>16443</v>
      </c>
      <c r="DQ36" s="272">
        <f t="shared" si="11"/>
        <v>16443</v>
      </c>
      <c r="DR36" s="272">
        <f t="shared" si="11"/>
        <v>16443</v>
      </c>
      <c r="DS36" s="272">
        <f t="shared" si="11"/>
        <v>15269</v>
      </c>
    </row>
    <row r="37" spans="1:12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346"/>
      <c r="U37" s="346"/>
      <c r="V37" s="346"/>
      <c r="W37" s="346"/>
      <c r="X37" s="346"/>
      <c r="Y37" s="346"/>
      <c r="Z37" s="346"/>
      <c r="AA37" s="346"/>
      <c r="AB37" s="346"/>
      <c r="AC37" s="346"/>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row>
    <row r="38" spans="1:123" s="72" customFormat="1" x14ac:dyDescent="0.2">
      <c r="A38" s="240">
        <v>1</v>
      </c>
      <c r="B38" s="272">
        <f t="shared" ref="B38" si="12">ROUND(B11*0.87,)</f>
        <v>18009</v>
      </c>
      <c r="C38" s="272">
        <f t="shared" ref="C38:BN38" si="13">ROUND(C11*0.87,)</f>
        <v>18009</v>
      </c>
      <c r="D38" s="272">
        <f t="shared" si="13"/>
        <v>16835</v>
      </c>
      <c r="E38" s="272">
        <f t="shared" si="13"/>
        <v>16835</v>
      </c>
      <c r="F38" s="272">
        <f t="shared" si="13"/>
        <v>18009</v>
      </c>
      <c r="G38" s="272">
        <f t="shared" si="13"/>
        <v>18009</v>
      </c>
      <c r="H38" s="272">
        <f t="shared" si="13"/>
        <v>18009</v>
      </c>
      <c r="I38" s="272">
        <f t="shared" si="13"/>
        <v>21141</v>
      </c>
      <c r="J38" s="272">
        <f t="shared" si="13"/>
        <v>21141</v>
      </c>
      <c r="K38" s="272">
        <f t="shared" si="13"/>
        <v>19184</v>
      </c>
      <c r="L38" s="272">
        <f t="shared" si="13"/>
        <v>20750</v>
      </c>
      <c r="M38" s="272">
        <f t="shared" si="13"/>
        <v>20750</v>
      </c>
      <c r="N38" s="272">
        <f t="shared" si="13"/>
        <v>25839</v>
      </c>
      <c r="O38" s="272">
        <f t="shared" si="13"/>
        <v>30537</v>
      </c>
      <c r="P38" s="272">
        <f t="shared" si="13"/>
        <v>30537</v>
      </c>
      <c r="Q38" s="272">
        <f t="shared" si="13"/>
        <v>32886</v>
      </c>
      <c r="R38" s="272">
        <f t="shared" si="13"/>
        <v>30537</v>
      </c>
      <c r="S38" s="272">
        <f t="shared" si="13"/>
        <v>54810</v>
      </c>
      <c r="T38" s="346">
        <f t="shared" si="13"/>
        <v>86130</v>
      </c>
      <c r="U38" s="346">
        <f t="shared" si="13"/>
        <v>105705</v>
      </c>
      <c r="V38" s="346">
        <f t="shared" si="13"/>
        <v>105705</v>
      </c>
      <c r="W38" s="346">
        <f t="shared" si="13"/>
        <v>93960</v>
      </c>
      <c r="X38" s="346">
        <f t="shared" si="13"/>
        <v>93960</v>
      </c>
      <c r="Y38" s="346">
        <f t="shared" si="13"/>
        <v>93960</v>
      </c>
      <c r="Z38" s="346">
        <f t="shared" si="13"/>
        <v>93960</v>
      </c>
      <c r="AA38" s="346">
        <f t="shared" si="13"/>
        <v>93960</v>
      </c>
      <c r="AB38" s="346">
        <f t="shared" si="13"/>
        <v>74385</v>
      </c>
      <c r="AC38" s="346">
        <f t="shared" si="13"/>
        <v>66555</v>
      </c>
      <c r="AD38" s="272">
        <f t="shared" si="13"/>
        <v>66555</v>
      </c>
      <c r="AE38" s="272">
        <f t="shared" si="13"/>
        <v>47763</v>
      </c>
      <c r="AF38" s="272">
        <f t="shared" si="13"/>
        <v>28971</v>
      </c>
      <c r="AG38" s="272">
        <f t="shared" si="13"/>
        <v>28971</v>
      </c>
      <c r="AH38" s="272">
        <f t="shared" si="13"/>
        <v>28971</v>
      </c>
      <c r="AI38" s="272">
        <f t="shared" si="13"/>
        <v>28971</v>
      </c>
      <c r="AJ38" s="272">
        <f t="shared" si="13"/>
        <v>28971</v>
      </c>
      <c r="AK38" s="272">
        <f t="shared" si="13"/>
        <v>26622</v>
      </c>
      <c r="AL38" s="272">
        <f t="shared" si="13"/>
        <v>26622</v>
      </c>
      <c r="AM38" s="272">
        <f t="shared" si="13"/>
        <v>26622</v>
      </c>
      <c r="AN38" s="272">
        <f t="shared" si="13"/>
        <v>28971</v>
      </c>
      <c r="AO38" s="272">
        <f t="shared" si="13"/>
        <v>28971</v>
      </c>
      <c r="AP38" s="272">
        <f t="shared" si="13"/>
        <v>28971</v>
      </c>
      <c r="AQ38" s="272">
        <f t="shared" si="13"/>
        <v>28971</v>
      </c>
      <c r="AR38" s="272">
        <f t="shared" si="13"/>
        <v>28971</v>
      </c>
      <c r="AS38" s="272">
        <f t="shared" si="13"/>
        <v>28971</v>
      </c>
      <c r="AT38" s="272">
        <f t="shared" si="13"/>
        <v>28971</v>
      </c>
      <c r="AU38" s="272">
        <f t="shared" si="13"/>
        <v>28971</v>
      </c>
      <c r="AV38" s="272">
        <f t="shared" si="13"/>
        <v>28971</v>
      </c>
      <c r="AW38" s="272">
        <f t="shared" si="13"/>
        <v>33669</v>
      </c>
      <c r="AX38" s="272">
        <f t="shared" si="13"/>
        <v>33669</v>
      </c>
      <c r="AY38" s="272">
        <f t="shared" si="13"/>
        <v>33669</v>
      </c>
      <c r="AZ38" s="272">
        <f t="shared" si="13"/>
        <v>33669</v>
      </c>
      <c r="BA38" s="272">
        <f t="shared" si="13"/>
        <v>35235</v>
      </c>
      <c r="BB38" s="272">
        <f t="shared" si="13"/>
        <v>35235</v>
      </c>
      <c r="BC38" s="272">
        <f t="shared" si="13"/>
        <v>35235</v>
      </c>
      <c r="BD38" s="272">
        <f t="shared" si="13"/>
        <v>35235</v>
      </c>
      <c r="BE38" s="272">
        <f t="shared" si="13"/>
        <v>35235</v>
      </c>
      <c r="BF38" s="272">
        <f t="shared" si="13"/>
        <v>35235</v>
      </c>
      <c r="BG38" s="272">
        <f t="shared" si="13"/>
        <v>35235</v>
      </c>
      <c r="BH38" s="272">
        <f t="shared" si="13"/>
        <v>35235</v>
      </c>
      <c r="BI38" s="272">
        <f t="shared" si="13"/>
        <v>35235</v>
      </c>
      <c r="BJ38" s="272">
        <f t="shared" si="13"/>
        <v>35235</v>
      </c>
      <c r="BK38" s="272">
        <f t="shared" si="13"/>
        <v>32103</v>
      </c>
      <c r="BL38" s="272">
        <f t="shared" si="13"/>
        <v>32103</v>
      </c>
      <c r="BM38" s="272">
        <f t="shared" si="13"/>
        <v>32103</v>
      </c>
      <c r="BN38" s="272">
        <f t="shared" si="13"/>
        <v>32103</v>
      </c>
      <c r="BO38" s="272">
        <f t="shared" ref="BO38:DS38" si="14">ROUND(BO11*0.87,)</f>
        <v>32103</v>
      </c>
      <c r="BP38" s="272">
        <f t="shared" si="14"/>
        <v>32103</v>
      </c>
      <c r="BQ38" s="272">
        <f t="shared" si="14"/>
        <v>32103</v>
      </c>
      <c r="BR38" s="272">
        <f t="shared" si="14"/>
        <v>32103</v>
      </c>
      <c r="BS38" s="272">
        <f t="shared" si="14"/>
        <v>32103</v>
      </c>
      <c r="BT38" s="272">
        <f t="shared" si="14"/>
        <v>51678</v>
      </c>
      <c r="BU38" s="272">
        <f t="shared" si="14"/>
        <v>57159</v>
      </c>
      <c r="BV38" s="272">
        <f t="shared" si="14"/>
        <v>62640</v>
      </c>
      <c r="BW38" s="272">
        <f t="shared" si="14"/>
        <v>51678</v>
      </c>
      <c r="BX38" s="272">
        <f t="shared" si="14"/>
        <v>51678</v>
      </c>
      <c r="BY38" s="272">
        <f t="shared" si="14"/>
        <v>43065</v>
      </c>
      <c r="BZ38" s="272">
        <f t="shared" si="14"/>
        <v>43065</v>
      </c>
      <c r="CA38" s="272">
        <f t="shared" si="14"/>
        <v>43065</v>
      </c>
      <c r="CB38" s="272">
        <f t="shared" si="14"/>
        <v>36801</v>
      </c>
      <c r="CC38" s="272">
        <f t="shared" si="14"/>
        <v>36018</v>
      </c>
      <c r="CD38" s="272">
        <f t="shared" si="14"/>
        <v>25448</v>
      </c>
      <c r="CE38" s="272">
        <f t="shared" si="14"/>
        <v>25448</v>
      </c>
      <c r="CF38" s="272">
        <f t="shared" si="14"/>
        <v>25448</v>
      </c>
      <c r="CG38" s="272">
        <f t="shared" si="14"/>
        <v>25448</v>
      </c>
      <c r="CH38" s="272">
        <f t="shared" si="14"/>
        <v>26622</v>
      </c>
      <c r="CI38" s="272">
        <f t="shared" si="14"/>
        <v>26622</v>
      </c>
      <c r="CJ38" s="272">
        <f t="shared" si="14"/>
        <v>26622</v>
      </c>
      <c r="CK38" s="272">
        <f t="shared" si="14"/>
        <v>25448</v>
      </c>
      <c r="CL38" s="272">
        <f t="shared" si="14"/>
        <v>25448</v>
      </c>
      <c r="CM38" s="272">
        <f t="shared" si="14"/>
        <v>25448</v>
      </c>
      <c r="CN38" s="272">
        <f t="shared" si="14"/>
        <v>25448</v>
      </c>
      <c r="CO38" s="272">
        <f t="shared" si="14"/>
        <v>25448</v>
      </c>
      <c r="CP38" s="272">
        <f t="shared" si="14"/>
        <v>25448</v>
      </c>
      <c r="CQ38" s="272">
        <f t="shared" si="14"/>
        <v>24273</v>
      </c>
      <c r="CR38" s="272">
        <f t="shared" si="14"/>
        <v>24273</v>
      </c>
      <c r="CS38" s="272">
        <f t="shared" si="14"/>
        <v>24273</v>
      </c>
      <c r="CT38" s="272">
        <f t="shared" si="14"/>
        <v>24273</v>
      </c>
      <c r="CU38" s="272">
        <f t="shared" si="14"/>
        <v>24273</v>
      </c>
      <c r="CV38" s="272">
        <f t="shared" si="14"/>
        <v>24273</v>
      </c>
      <c r="CW38" s="272">
        <f t="shared" si="14"/>
        <v>24273</v>
      </c>
      <c r="CX38" s="272">
        <f t="shared" si="14"/>
        <v>21141</v>
      </c>
      <c r="CY38" s="272">
        <f t="shared" si="14"/>
        <v>21141</v>
      </c>
      <c r="CZ38" s="272">
        <f t="shared" si="14"/>
        <v>21141</v>
      </c>
      <c r="DA38" s="272">
        <f t="shared" si="14"/>
        <v>21141</v>
      </c>
      <c r="DB38" s="272">
        <f t="shared" si="14"/>
        <v>21141</v>
      </c>
      <c r="DC38" s="272">
        <f t="shared" si="14"/>
        <v>21924</v>
      </c>
      <c r="DD38" s="272">
        <f t="shared" si="14"/>
        <v>21924</v>
      </c>
      <c r="DE38" s="272">
        <f t="shared" si="14"/>
        <v>20358</v>
      </c>
      <c r="DF38" s="272">
        <f t="shared" si="14"/>
        <v>20358</v>
      </c>
      <c r="DG38" s="272">
        <f t="shared" si="14"/>
        <v>20358</v>
      </c>
      <c r="DH38" s="272">
        <f t="shared" si="14"/>
        <v>18792</v>
      </c>
      <c r="DI38" s="272">
        <f t="shared" si="14"/>
        <v>18792</v>
      </c>
      <c r="DJ38" s="272">
        <f t="shared" si="14"/>
        <v>18792</v>
      </c>
      <c r="DK38" s="272">
        <f t="shared" si="14"/>
        <v>18792</v>
      </c>
      <c r="DL38" s="272">
        <f t="shared" si="14"/>
        <v>16443</v>
      </c>
      <c r="DM38" s="272">
        <f t="shared" si="14"/>
        <v>16443</v>
      </c>
      <c r="DN38" s="272">
        <f t="shared" si="14"/>
        <v>16443</v>
      </c>
      <c r="DO38" s="272">
        <f t="shared" si="14"/>
        <v>16443</v>
      </c>
      <c r="DP38" s="272">
        <f t="shared" si="14"/>
        <v>16443</v>
      </c>
      <c r="DQ38" s="272">
        <f t="shared" si="14"/>
        <v>16443</v>
      </c>
      <c r="DR38" s="272">
        <f t="shared" si="14"/>
        <v>16443</v>
      </c>
      <c r="DS38" s="272">
        <f t="shared" si="14"/>
        <v>15269</v>
      </c>
    </row>
    <row r="39" spans="1:123" s="72" customFormat="1" x14ac:dyDescent="0.2">
      <c r="A39" s="240">
        <v>2</v>
      </c>
      <c r="B39" s="272">
        <f t="shared" ref="B39" si="15">ROUND(B12*0.87,)</f>
        <v>20045</v>
      </c>
      <c r="C39" s="272">
        <f t="shared" ref="C39:BN39" si="16">ROUND(C12*0.87,)</f>
        <v>20045</v>
      </c>
      <c r="D39" s="272">
        <f t="shared" si="16"/>
        <v>18870</v>
      </c>
      <c r="E39" s="272">
        <f t="shared" si="16"/>
        <v>18870</v>
      </c>
      <c r="F39" s="272">
        <f t="shared" si="16"/>
        <v>20045</v>
      </c>
      <c r="G39" s="272">
        <f t="shared" si="16"/>
        <v>20045</v>
      </c>
      <c r="H39" s="272">
        <f t="shared" si="16"/>
        <v>20045</v>
      </c>
      <c r="I39" s="272">
        <f t="shared" si="16"/>
        <v>23177</v>
      </c>
      <c r="J39" s="272">
        <f t="shared" si="16"/>
        <v>23177</v>
      </c>
      <c r="K39" s="272">
        <f t="shared" si="16"/>
        <v>21219</v>
      </c>
      <c r="L39" s="272">
        <f t="shared" si="16"/>
        <v>22785</v>
      </c>
      <c r="M39" s="272">
        <f t="shared" si="16"/>
        <v>22785</v>
      </c>
      <c r="N39" s="272">
        <f t="shared" si="16"/>
        <v>27875</v>
      </c>
      <c r="O39" s="272">
        <f t="shared" si="16"/>
        <v>32573</v>
      </c>
      <c r="P39" s="272">
        <f t="shared" si="16"/>
        <v>32573</v>
      </c>
      <c r="Q39" s="272">
        <f t="shared" si="16"/>
        <v>34922</v>
      </c>
      <c r="R39" s="272">
        <f t="shared" si="16"/>
        <v>32573</v>
      </c>
      <c r="S39" s="272">
        <f t="shared" si="16"/>
        <v>57551</v>
      </c>
      <c r="T39" s="346">
        <f t="shared" si="16"/>
        <v>88871</v>
      </c>
      <c r="U39" s="346">
        <f t="shared" si="16"/>
        <v>108446</v>
      </c>
      <c r="V39" s="346">
        <f t="shared" si="16"/>
        <v>108446</v>
      </c>
      <c r="W39" s="346">
        <f t="shared" si="16"/>
        <v>96701</v>
      </c>
      <c r="X39" s="346">
        <f t="shared" si="16"/>
        <v>96701</v>
      </c>
      <c r="Y39" s="346">
        <f t="shared" si="16"/>
        <v>96701</v>
      </c>
      <c r="Z39" s="346">
        <f t="shared" si="16"/>
        <v>96701</v>
      </c>
      <c r="AA39" s="346">
        <f t="shared" si="16"/>
        <v>96701</v>
      </c>
      <c r="AB39" s="346">
        <f t="shared" si="16"/>
        <v>77126</v>
      </c>
      <c r="AC39" s="346">
        <f t="shared" si="16"/>
        <v>69296</v>
      </c>
      <c r="AD39" s="272">
        <f t="shared" si="16"/>
        <v>69296</v>
      </c>
      <c r="AE39" s="272">
        <f t="shared" si="16"/>
        <v>50269</v>
      </c>
      <c r="AF39" s="272">
        <f t="shared" si="16"/>
        <v>31477</v>
      </c>
      <c r="AG39" s="272">
        <f t="shared" si="16"/>
        <v>31477</v>
      </c>
      <c r="AH39" s="272">
        <f t="shared" si="16"/>
        <v>31477</v>
      </c>
      <c r="AI39" s="272">
        <f t="shared" si="16"/>
        <v>31477</v>
      </c>
      <c r="AJ39" s="272">
        <f t="shared" si="16"/>
        <v>31477</v>
      </c>
      <c r="AK39" s="272">
        <f t="shared" si="16"/>
        <v>29128</v>
      </c>
      <c r="AL39" s="272">
        <f t="shared" si="16"/>
        <v>29128</v>
      </c>
      <c r="AM39" s="272">
        <f t="shared" si="16"/>
        <v>29128</v>
      </c>
      <c r="AN39" s="272">
        <f t="shared" si="16"/>
        <v>31477</v>
      </c>
      <c r="AO39" s="272">
        <f t="shared" si="16"/>
        <v>31477</v>
      </c>
      <c r="AP39" s="272">
        <f t="shared" si="16"/>
        <v>31477</v>
      </c>
      <c r="AQ39" s="272">
        <f t="shared" si="16"/>
        <v>31477</v>
      </c>
      <c r="AR39" s="272">
        <f t="shared" si="16"/>
        <v>31477</v>
      </c>
      <c r="AS39" s="272">
        <f t="shared" si="16"/>
        <v>31477</v>
      </c>
      <c r="AT39" s="272">
        <f t="shared" si="16"/>
        <v>31477</v>
      </c>
      <c r="AU39" s="272">
        <f t="shared" si="16"/>
        <v>31477</v>
      </c>
      <c r="AV39" s="272">
        <f t="shared" si="16"/>
        <v>31477</v>
      </c>
      <c r="AW39" s="272">
        <f t="shared" si="16"/>
        <v>36175</v>
      </c>
      <c r="AX39" s="272">
        <f t="shared" si="16"/>
        <v>36175</v>
      </c>
      <c r="AY39" s="272">
        <f t="shared" si="16"/>
        <v>36175</v>
      </c>
      <c r="AZ39" s="272">
        <f t="shared" si="16"/>
        <v>36175</v>
      </c>
      <c r="BA39" s="272">
        <f t="shared" si="16"/>
        <v>37741</v>
      </c>
      <c r="BB39" s="272">
        <f t="shared" si="16"/>
        <v>37741</v>
      </c>
      <c r="BC39" s="272">
        <f t="shared" si="16"/>
        <v>37741</v>
      </c>
      <c r="BD39" s="272">
        <f t="shared" si="16"/>
        <v>37741</v>
      </c>
      <c r="BE39" s="272">
        <f t="shared" si="16"/>
        <v>37741</v>
      </c>
      <c r="BF39" s="272">
        <f t="shared" si="16"/>
        <v>37741</v>
      </c>
      <c r="BG39" s="272">
        <f t="shared" si="16"/>
        <v>37741</v>
      </c>
      <c r="BH39" s="272">
        <f t="shared" si="16"/>
        <v>37741</v>
      </c>
      <c r="BI39" s="272">
        <f t="shared" si="16"/>
        <v>37741</v>
      </c>
      <c r="BJ39" s="272">
        <f t="shared" si="16"/>
        <v>37741</v>
      </c>
      <c r="BK39" s="272">
        <f t="shared" si="16"/>
        <v>34609</v>
      </c>
      <c r="BL39" s="272">
        <f t="shared" si="16"/>
        <v>34609</v>
      </c>
      <c r="BM39" s="272">
        <f t="shared" si="16"/>
        <v>34609</v>
      </c>
      <c r="BN39" s="272">
        <f t="shared" si="16"/>
        <v>34609</v>
      </c>
      <c r="BO39" s="272">
        <f t="shared" ref="BO39:DS39" si="17">ROUND(BO12*0.87,)</f>
        <v>34609</v>
      </c>
      <c r="BP39" s="272">
        <f t="shared" si="17"/>
        <v>34609</v>
      </c>
      <c r="BQ39" s="272">
        <f t="shared" si="17"/>
        <v>34609</v>
      </c>
      <c r="BR39" s="272">
        <f t="shared" si="17"/>
        <v>34609</v>
      </c>
      <c r="BS39" s="272">
        <f t="shared" si="17"/>
        <v>34609</v>
      </c>
      <c r="BT39" s="272">
        <f t="shared" si="17"/>
        <v>54184</v>
      </c>
      <c r="BU39" s="272">
        <f t="shared" si="17"/>
        <v>59665</v>
      </c>
      <c r="BV39" s="272">
        <f t="shared" si="17"/>
        <v>65146</v>
      </c>
      <c r="BW39" s="272">
        <f t="shared" si="17"/>
        <v>54184</v>
      </c>
      <c r="BX39" s="272">
        <f t="shared" si="17"/>
        <v>54184</v>
      </c>
      <c r="BY39" s="272">
        <f t="shared" si="17"/>
        <v>45571</v>
      </c>
      <c r="BZ39" s="272">
        <f t="shared" si="17"/>
        <v>45571</v>
      </c>
      <c r="CA39" s="272">
        <f t="shared" si="17"/>
        <v>45571</v>
      </c>
      <c r="CB39" s="272">
        <f t="shared" si="17"/>
        <v>39307</v>
      </c>
      <c r="CC39" s="272">
        <f t="shared" si="17"/>
        <v>38524</v>
      </c>
      <c r="CD39" s="272">
        <f t="shared" si="17"/>
        <v>27953</v>
      </c>
      <c r="CE39" s="272">
        <f t="shared" si="17"/>
        <v>27953</v>
      </c>
      <c r="CF39" s="272">
        <f t="shared" si="17"/>
        <v>27953</v>
      </c>
      <c r="CG39" s="272">
        <f t="shared" si="17"/>
        <v>27953</v>
      </c>
      <c r="CH39" s="272">
        <f t="shared" si="17"/>
        <v>29128</v>
      </c>
      <c r="CI39" s="272">
        <f t="shared" si="17"/>
        <v>29128</v>
      </c>
      <c r="CJ39" s="272">
        <f t="shared" si="17"/>
        <v>29128</v>
      </c>
      <c r="CK39" s="272">
        <f t="shared" si="17"/>
        <v>27953</v>
      </c>
      <c r="CL39" s="272">
        <f t="shared" si="17"/>
        <v>27953</v>
      </c>
      <c r="CM39" s="272">
        <f t="shared" si="17"/>
        <v>27953</v>
      </c>
      <c r="CN39" s="272">
        <f t="shared" si="17"/>
        <v>27953</v>
      </c>
      <c r="CO39" s="272">
        <f t="shared" si="17"/>
        <v>27953</v>
      </c>
      <c r="CP39" s="272">
        <f t="shared" si="17"/>
        <v>27953</v>
      </c>
      <c r="CQ39" s="272">
        <f t="shared" si="17"/>
        <v>26779</v>
      </c>
      <c r="CR39" s="272">
        <f t="shared" si="17"/>
        <v>26779</v>
      </c>
      <c r="CS39" s="272">
        <f t="shared" si="17"/>
        <v>26779</v>
      </c>
      <c r="CT39" s="272">
        <f t="shared" si="17"/>
        <v>26779</v>
      </c>
      <c r="CU39" s="272">
        <f t="shared" si="17"/>
        <v>26779</v>
      </c>
      <c r="CV39" s="272">
        <f t="shared" si="17"/>
        <v>26779</v>
      </c>
      <c r="CW39" s="272">
        <f t="shared" si="17"/>
        <v>26779</v>
      </c>
      <c r="CX39" s="272">
        <f t="shared" si="17"/>
        <v>23647</v>
      </c>
      <c r="CY39" s="272">
        <f t="shared" si="17"/>
        <v>23647</v>
      </c>
      <c r="CZ39" s="272">
        <f t="shared" si="17"/>
        <v>23647</v>
      </c>
      <c r="DA39" s="272">
        <f t="shared" si="17"/>
        <v>23647</v>
      </c>
      <c r="DB39" s="272">
        <f t="shared" si="17"/>
        <v>23647</v>
      </c>
      <c r="DC39" s="272">
        <f t="shared" si="17"/>
        <v>24430</v>
      </c>
      <c r="DD39" s="272">
        <f t="shared" si="17"/>
        <v>24430</v>
      </c>
      <c r="DE39" s="272">
        <f t="shared" si="17"/>
        <v>22864</v>
      </c>
      <c r="DF39" s="272">
        <f t="shared" si="17"/>
        <v>22864</v>
      </c>
      <c r="DG39" s="272">
        <f t="shared" si="17"/>
        <v>22864</v>
      </c>
      <c r="DH39" s="272">
        <f t="shared" si="17"/>
        <v>21141</v>
      </c>
      <c r="DI39" s="272">
        <f t="shared" si="17"/>
        <v>21141</v>
      </c>
      <c r="DJ39" s="272">
        <f t="shared" si="17"/>
        <v>21141</v>
      </c>
      <c r="DK39" s="272">
        <f t="shared" si="17"/>
        <v>21141</v>
      </c>
      <c r="DL39" s="272">
        <f t="shared" si="17"/>
        <v>18792</v>
      </c>
      <c r="DM39" s="272">
        <f t="shared" si="17"/>
        <v>18792</v>
      </c>
      <c r="DN39" s="272">
        <f t="shared" si="17"/>
        <v>18792</v>
      </c>
      <c r="DO39" s="272">
        <f t="shared" si="17"/>
        <v>18792</v>
      </c>
      <c r="DP39" s="272">
        <f t="shared" si="17"/>
        <v>18792</v>
      </c>
      <c r="DQ39" s="272">
        <f t="shared" si="17"/>
        <v>18792</v>
      </c>
      <c r="DR39" s="272">
        <f t="shared" si="17"/>
        <v>18792</v>
      </c>
      <c r="DS39" s="272">
        <f t="shared" si="17"/>
        <v>17618</v>
      </c>
    </row>
    <row r="40" spans="1:123"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349"/>
      <c r="U40" s="349"/>
      <c r="V40" s="349"/>
      <c r="W40" s="349"/>
      <c r="X40" s="349"/>
      <c r="Y40" s="349"/>
      <c r="Z40" s="349"/>
      <c r="AA40" s="349"/>
      <c r="AB40" s="349"/>
      <c r="AC40" s="349"/>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row>
    <row r="41" spans="1:123" s="72" customFormat="1" x14ac:dyDescent="0.2">
      <c r="A41" s="240">
        <v>1</v>
      </c>
      <c r="B41" s="241">
        <f t="shared" ref="B41" si="18">ROUND(B14*0.87,)</f>
        <v>18792</v>
      </c>
      <c r="C41" s="241">
        <f t="shared" ref="C41:BN41" si="19">ROUND(C14*0.87,)</f>
        <v>18792</v>
      </c>
      <c r="D41" s="241">
        <f t="shared" si="19"/>
        <v>17618</v>
      </c>
      <c r="E41" s="241">
        <f t="shared" si="19"/>
        <v>17618</v>
      </c>
      <c r="F41" s="241">
        <f t="shared" si="19"/>
        <v>18792</v>
      </c>
      <c r="G41" s="241">
        <f t="shared" si="19"/>
        <v>18792</v>
      </c>
      <c r="H41" s="241">
        <f t="shared" si="19"/>
        <v>18792</v>
      </c>
      <c r="I41" s="241">
        <f t="shared" si="19"/>
        <v>21924</v>
      </c>
      <c r="J41" s="241">
        <f t="shared" si="19"/>
        <v>21924</v>
      </c>
      <c r="K41" s="241">
        <f t="shared" si="19"/>
        <v>19967</v>
      </c>
      <c r="L41" s="241">
        <f t="shared" si="19"/>
        <v>21533</v>
      </c>
      <c r="M41" s="241">
        <f t="shared" si="19"/>
        <v>21533</v>
      </c>
      <c r="N41" s="241">
        <f t="shared" si="19"/>
        <v>26622</v>
      </c>
      <c r="O41" s="241">
        <f t="shared" si="19"/>
        <v>31320</v>
      </c>
      <c r="P41" s="241">
        <f t="shared" si="19"/>
        <v>31320</v>
      </c>
      <c r="Q41" s="241">
        <f t="shared" si="19"/>
        <v>33669</v>
      </c>
      <c r="R41" s="241">
        <f t="shared" si="19"/>
        <v>31320</v>
      </c>
      <c r="S41" s="241">
        <f t="shared" si="19"/>
        <v>55985</v>
      </c>
      <c r="T41" s="349">
        <f t="shared" si="19"/>
        <v>87305</v>
      </c>
      <c r="U41" s="349">
        <f t="shared" si="19"/>
        <v>106880</v>
      </c>
      <c r="V41" s="349">
        <f t="shared" si="19"/>
        <v>106880</v>
      </c>
      <c r="W41" s="349">
        <f t="shared" si="19"/>
        <v>95135</v>
      </c>
      <c r="X41" s="349">
        <f t="shared" si="19"/>
        <v>95135</v>
      </c>
      <c r="Y41" s="349">
        <f t="shared" si="19"/>
        <v>95135</v>
      </c>
      <c r="Z41" s="349">
        <f t="shared" si="19"/>
        <v>95135</v>
      </c>
      <c r="AA41" s="349">
        <f t="shared" si="19"/>
        <v>95135</v>
      </c>
      <c r="AB41" s="349">
        <f t="shared" si="19"/>
        <v>75560</v>
      </c>
      <c r="AC41" s="349">
        <f t="shared" si="19"/>
        <v>67730</v>
      </c>
      <c r="AD41" s="241">
        <f t="shared" si="19"/>
        <v>67730</v>
      </c>
      <c r="AE41" s="241">
        <f t="shared" si="19"/>
        <v>48546</v>
      </c>
      <c r="AF41" s="241">
        <f t="shared" si="19"/>
        <v>29754</v>
      </c>
      <c r="AG41" s="241">
        <f t="shared" si="19"/>
        <v>29754</v>
      </c>
      <c r="AH41" s="241">
        <f t="shared" si="19"/>
        <v>29754</v>
      </c>
      <c r="AI41" s="241">
        <f t="shared" si="19"/>
        <v>29754</v>
      </c>
      <c r="AJ41" s="241">
        <f t="shared" si="19"/>
        <v>29754</v>
      </c>
      <c r="AK41" s="241">
        <f t="shared" si="19"/>
        <v>27405</v>
      </c>
      <c r="AL41" s="241">
        <f t="shared" si="19"/>
        <v>27405</v>
      </c>
      <c r="AM41" s="241">
        <f t="shared" si="19"/>
        <v>27405</v>
      </c>
      <c r="AN41" s="241">
        <f t="shared" si="19"/>
        <v>29754</v>
      </c>
      <c r="AO41" s="241">
        <f t="shared" si="19"/>
        <v>29754</v>
      </c>
      <c r="AP41" s="241">
        <f t="shared" si="19"/>
        <v>29754</v>
      </c>
      <c r="AQ41" s="241">
        <f t="shared" si="19"/>
        <v>29754</v>
      </c>
      <c r="AR41" s="241">
        <f t="shared" si="19"/>
        <v>29754</v>
      </c>
      <c r="AS41" s="241">
        <f t="shared" si="19"/>
        <v>29754</v>
      </c>
      <c r="AT41" s="241">
        <f t="shared" si="19"/>
        <v>29754</v>
      </c>
      <c r="AU41" s="241">
        <f t="shared" si="19"/>
        <v>29754</v>
      </c>
      <c r="AV41" s="241">
        <f t="shared" si="19"/>
        <v>29754</v>
      </c>
      <c r="AW41" s="241">
        <f t="shared" si="19"/>
        <v>34452</v>
      </c>
      <c r="AX41" s="241">
        <f t="shared" si="19"/>
        <v>34452</v>
      </c>
      <c r="AY41" s="241">
        <f t="shared" si="19"/>
        <v>34452</v>
      </c>
      <c r="AZ41" s="241">
        <f t="shared" si="19"/>
        <v>34452</v>
      </c>
      <c r="BA41" s="241">
        <f t="shared" si="19"/>
        <v>36018</v>
      </c>
      <c r="BB41" s="241">
        <f t="shared" si="19"/>
        <v>36018</v>
      </c>
      <c r="BC41" s="241">
        <f t="shared" si="19"/>
        <v>36018</v>
      </c>
      <c r="BD41" s="241">
        <f t="shared" si="19"/>
        <v>36018</v>
      </c>
      <c r="BE41" s="241">
        <f t="shared" si="19"/>
        <v>36018</v>
      </c>
      <c r="BF41" s="241">
        <f t="shared" si="19"/>
        <v>36018</v>
      </c>
      <c r="BG41" s="241">
        <f t="shared" si="19"/>
        <v>36018</v>
      </c>
      <c r="BH41" s="241">
        <f t="shared" si="19"/>
        <v>36018</v>
      </c>
      <c r="BI41" s="241">
        <f t="shared" si="19"/>
        <v>36018</v>
      </c>
      <c r="BJ41" s="241">
        <f t="shared" si="19"/>
        <v>36018</v>
      </c>
      <c r="BK41" s="241">
        <f t="shared" si="19"/>
        <v>32886</v>
      </c>
      <c r="BL41" s="241">
        <f t="shared" si="19"/>
        <v>32886</v>
      </c>
      <c r="BM41" s="241">
        <f t="shared" si="19"/>
        <v>32886</v>
      </c>
      <c r="BN41" s="241">
        <f t="shared" si="19"/>
        <v>32886</v>
      </c>
      <c r="BO41" s="241">
        <f t="shared" ref="BO41:DS41" si="20">ROUND(BO14*0.87,)</f>
        <v>32886</v>
      </c>
      <c r="BP41" s="241">
        <f t="shared" si="20"/>
        <v>32886</v>
      </c>
      <c r="BQ41" s="241">
        <f t="shared" si="20"/>
        <v>32886</v>
      </c>
      <c r="BR41" s="241">
        <f t="shared" si="20"/>
        <v>32886</v>
      </c>
      <c r="BS41" s="241">
        <f t="shared" si="20"/>
        <v>32886</v>
      </c>
      <c r="BT41" s="241">
        <f t="shared" si="20"/>
        <v>52461</v>
      </c>
      <c r="BU41" s="241">
        <f t="shared" si="20"/>
        <v>57942</v>
      </c>
      <c r="BV41" s="241">
        <f t="shared" si="20"/>
        <v>63423</v>
      </c>
      <c r="BW41" s="241">
        <f t="shared" si="20"/>
        <v>52461</v>
      </c>
      <c r="BX41" s="241">
        <f t="shared" si="20"/>
        <v>52461</v>
      </c>
      <c r="BY41" s="241">
        <f t="shared" si="20"/>
        <v>43848</v>
      </c>
      <c r="BZ41" s="241">
        <f t="shared" si="20"/>
        <v>43848</v>
      </c>
      <c r="CA41" s="241">
        <f t="shared" si="20"/>
        <v>43848</v>
      </c>
      <c r="CB41" s="241">
        <f t="shared" si="20"/>
        <v>37584</v>
      </c>
      <c r="CC41" s="241">
        <f t="shared" si="20"/>
        <v>36801</v>
      </c>
      <c r="CD41" s="241">
        <f t="shared" si="20"/>
        <v>26231</v>
      </c>
      <c r="CE41" s="241">
        <f t="shared" si="20"/>
        <v>26231</v>
      </c>
      <c r="CF41" s="241">
        <f t="shared" si="20"/>
        <v>26231</v>
      </c>
      <c r="CG41" s="241">
        <f t="shared" si="20"/>
        <v>26231</v>
      </c>
      <c r="CH41" s="241">
        <f t="shared" si="20"/>
        <v>27405</v>
      </c>
      <c r="CI41" s="241">
        <f t="shared" si="20"/>
        <v>27405</v>
      </c>
      <c r="CJ41" s="241">
        <f t="shared" si="20"/>
        <v>27405</v>
      </c>
      <c r="CK41" s="241">
        <f t="shared" si="20"/>
        <v>26231</v>
      </c>
      <c r="CL41" s="241">
        <f t="shared" si="20"/>
        <v>26231</v>
      </c>
      <c r="CM41" s="241">
        <f t="shared" si="20"/>
        <v>26231</v>
      </c>
      <c r="CN41" s="241">
        <f t="shared" si="20"/>
        <v>26231</v>
      </c>
      <c r="CO41" s="241">
        <f t="shared" si="20"/>
        <v>26231</v>
      </c>
      <c r="CP41" s="241">
        <f t="shared" si="20"/>
        <v>26231</v>
      </c>
      <c r="CQ41" s="241">
        <f t="shared" si="20"/>
        <v>25056</v>
      </c>
      <c r="CR41" s="241">
        <f t="shared" si="20"/>
        <v>25056</v>
      </c>
      <c r="CS41" s="241">
        <f t="shared" si="20"/>
        <v>25056</v>
      </c>
      <c r="CT41" s="241">
        <f t="shared" si="20"/>
        <v>25056</v>
      </c>
      <c r="CU41" s="241">
        <f t="shared" si="20"/>
        <v>25056</v>
      </c>
      <c r="CV41" s="241">
        <f t="shared" si="20"/>
        <v>25056</v>
      </c>
      <c r="CW41" s="241">
        <f t="shared" si="20"/>
        <v>25056</v>
      </c>
      <c r="CX41" s="241">
        <f t="shared" si="20"/>
        <v>21924</v>
      </c>
      <c r="CY41" s="241">
        <f t="shared" si="20"/>
        <v>21924</v>
      </c>
      <c r="CZ41" s="241">
        <f t="shared" si="20"/>
        <v>21924</v>
      </c>
      <c r="DA41" s="241">
        <f t="shared" si="20"/>
        <v>21924</v>
      </c>
      <c r="DB41" s="241">
        <f t="shared" si="20"/>
        <v>21924</v>
      </c>
      <c r="DC41" s="241">
        <f t="shared" si="20"/>
        <v>22707</v>
      </c>
      <c r="DD41" s="241">
        <f t="shared" si="20"/>
        <v>22707</v>
      </c>
      <c r="DE41" s="241">
        <f t="shared" si="20"/>
        <v>21141</v>
      </c>
      <c r="DF41" s="241">
        <f t="shared" si="20"/>
        <v>21141</v>
      </c>
      <c r="DG41" s="241">
        <f t="shared" si="20"/>
        <v>21141</v>
      </c>
      <c r="DH41" s="241">
        <f t="shared" si="20"/>
        <v>19575</v>
      </c>
      <c r="DI41" s="241">
        <f t="shared" si="20"/>
        <v>19575</v>
      </c>
      <c r="DJ41" s="241">
        <f t="shared" si="20"/>
        <v>19575</v>
      </c>
      <c r="DK41" s="241">
        <f t="shared" si="20"/>
        <v>19575</v>
      </c>
      <c r="DL41" s="241">
        <f t="shared" si="20"/>
        <v>17226</v>
      </c>
      <c r="DM41" s="241">
        <f t="shared" si="20"/>
        <v>17226</v>
      </c>
      <c r="DN41" s="241">
        <f t="shared" si="20"/>
        <v>17226</v>
      </c>
      <c r="DO41" s="241">
        <f t="shared" si="20"/>
        <v>17226</v>
      </c>
      <c r="DP41" s="241">
        <f t="shared" si="20"/>
        <v>17226</v>
      </c>
      <c r="DQ41" s="241">
        <f t="shared" si="20"/>
        <v>17226</v>
      </c>
      <c r="DR41" s="241">
        <f t="shared" si="20"/>
        <v>17226</v>
      </c>
      <c r="DS41" s="241">
        <f t="shared" si="20"/>
        <v>16052</v>
      </c>
    </row>
    <row r="42" spans="1:123" s="72" customFormat="1" x14ac:dyDescent="0.2">
      <c r="A42" s="240">
        <v>2</v>
      </c>
      <c r="B42" s="241">
        <f t="shared" ref="B42" si="21">ROUND(B15*0.87,)</f>
        <v>20828</v>
      </c>
      <c r="C42" s="241">
        <f t="shared" ref="C42:BN42" si="22">ROUND(C15*0.87,)</f>
        <v>20828</v>
      </c>
      <c r="D42" s="241">
        <f t="shared" si="22"/>
        <v>19653</v>
      </c>
      <c r="E42" s="241">
        <f t="shared" si="22"/>
        <v>19653</v>
      </c>
      <c r="F42" s="241">
        <f t="shared" si="22"/>
        <v>20828</v>
      </c>
      <c r="G42" s="241">
        <f t="shared" si="22"/>
        <v>20828</v>
      </c>
      <c r="H42" s="241">
        <f t="shared" si="22"/>
        <v>20828</v>
      </c>
      <c r="I42" s="241">
        <f t="shared" si="22"/>
        <v>23960</v>
      </c>
      <c r="J42" s="241">
        <f t="shared" si="22"/>
        <v>23960</v>
      </c>
      <c r="K42" s="241">
        <f t="shared" si="22"/>
        <v>22002</v>
      </c>
      <c r="L42" s="241">
        <f t="shared" si="22"/>
        <v>23568</v>
      </c>
      <c r="M42" s="241">
        <f t="shared" si="22"/>
        <v>23568</v>
      </c>
      <c r="N42" s="241">
        <f t="shared" si="22"/>
        <v>28658</v>
      </c>
      <c r="O42" s="241">
        <f t="shared" si="22"/>
        <v>33356</v>
      </c>
      <c r="P42" s="241">
        <f t="shared" si="22"/>
        <v>33356</v>
      </c>
      <c r="Q42" s="241">
        <f t="shared" si="22"/>
        <v>35705</v>
      </c>
      <c r="R42" s="241">
        <f t="shared" si="22"/>
        <v>33356</v>
      </c>
      <c r="S42" s="241">
        <f t="shared" si="22"/>
        <v>58725</v>
      </c>
      <c r="T42" s="349">
        <f t="shared" si="22"/>
        <v>90045</v>
      </c>
      <c r="U42" s="349">
        <f t="shared" si="22"/>
        <v>109620</v>
      </c>
      <c r="V42" s="349">
        <f t="shared" si="22"/>
        <v>109620</v>
      </c>
      <c r="W42" s="349">
        <f t="shared" si="22"/>
        <v>97875</v>
      </c>
      <c r="X42" s="349">
        <f t="shared" si="22"/>
        <v>97875</v>
      </c>
      <c r="Y42" s="349">
        <f t="shared" si="22"/>
        <v>97875</v>
      </c>
      <c r="Z42" s="349">
        <f t="shared" si="22"/>
        <v>97875</v>
      </c>
      <c r="AA42" s="349">
        <f t="shared" si="22"/>
        <v>97875</v>
      </c>
      <c r="AB42" s="349">
        <f t="shared" si="22"/>
        <v>78300</v>
      </c>
      <c r="AC42" s="349">
        <f t="shared" si="22"/>
        <v>70470</v>
      </c>
      <c r="AD42" s="241">
        <f t="shared" si="22"/>
        <v>70470</v>
      </c>
      <c r="AE42" s="241">
        <f t="shared" si="22"/>
        <v>51052</v>
      </c>
      <c r="AF42" s="241">
        <f t="shared" si="22"/>
        <v>32260</v>
      </c>
      <c r="AG42" s="241">
        <f t="shared" si="22"/>
        <v>32260</v>
      </c>
      <c r="AH42" s="241">
        <f t="shared" si="22"/>
        <v>32260</v>
      </c>
      <c r="AI42" s="241">
        <f t="shared" si="22"/>
        <v>32260</v>
      </c>
      <c r="AJ42" s="241">
        <f t="shared" si="22"/>
        <v>32260</v>
      </c>
      <c r="AK42" s="241">
        <f t="shared" si="22"/>
        <v>29911</v>
      </c>
      <c r="AL42" s="241">
        <f t="shared" si="22"/>
        <v>29911</v>
      </c>
      <c r="AM42" s="241">
        <f t="shared" si="22"/>
        <v>29911</v>
      </c>
      <c r="AN42" s="241">
        <f t="shared" si="22"/>
        <v>32260</v>
      </c>
      <c r="AO42" s="241">
        <f t="shared" si="22"/>
        <v>32260</v>
      </c>
      <c r="AP42" s="241">
        <f t="shared" si="22"/>
        <v>32260</v>
      </c>
      <c r="AQ42" s="241">
        <f t="shared" si="22"/>
        <v>32260</v>
      </c>
      <c r="AR42" s="241">
        <f t="shared" si="22"/>
        <v>32260</v>
      </c>
      <c r="AS42" s="241">
        <f t="shared" si="22"/>
        <v>32260</v>
      </c>
      <c r="AT42" s="241">
        <f t="shared" si="22"/>
        <v>32260</v>
      </c>
      <c r="AU42" s="241">
        <f t="shared" si="22"/>
        <v>32260</v>
      </c>
      <c r="AV42" s="241">
        <f t="shared" si="22"/>
        <v>32260</v>
      </c>
      <c r="AW42" s="241">
        <f t="shared" si="22"/>
        <v>36958</v>
      </c>
      <c r="AX42" s="241">
        <f t="shared" si="22"/>
        <v>36958</v>
      </c>
      <c r="AY42" s="241">
        <f t="shared" si="22"/>
        <v>36958</v>
      </c>
      <c r="AZ42" s="241">
        <f t="shared" si="22"/>
        <v>36958</v>
      </c>
      <c r="BA42" s="241">
        <f t="shared" si="22"/>
        <v>38524</v>
      </c>
      <c r="BB42" s="241">
        <f t="shared" si="22"/>
        <v>38524</v>
      </c>
      <c r="BC42" s="241">
        <f t="shared" si="22"/>
        <v>38524</v>
      </c>
      <c r="BD42" s="241">
        <f t="shared" si="22"/>
        <v>38524</v>
      </c>
      <c r="BE42" s="241">
        <f t="shared" si="22"/>
        <v>38524</v>
      </c>
      <c r="BF42" s="241">
        <f t="shared" si="22"/>
        <v>38524</v>
      </c>
      <c r="BG42" s="241">
        <f t="shared" si="22"/>
        <v>38524</v>
      </c>
      <c r="BH42" s="241">
        <f t="shared" si="22"/>
        <v>38524</v>
      </c>
      <c r="BI42" s="241">
        <f t="shared" si="22"/>
        <v>38524</v>
      </c>
      <c r="BJ42" s="241">
        <f t="shared" si="22"/>
        <v>38524</v>
      </c>
      <c r="BK42" s="241">
        <f t="shared" si="22"/>
        <v>35392</v>
      </c>
      <c r="BL42" s="241">
        <f t="shared" si="22"/>
        <v>35392</v>
      </c>
      <c r="BM42" s="241">
        <f t="shared" si="22"/>
        <v>35392</v>
      </c>
      <c r="BN42" s="241">
        <f t="shared" si="22"/>
        <v>35392</v>
      </c>
      <c r="BO42" s="241">
        <f t="shared" ref="BO42:DS42" si="23">ROUND(BO15*0.87,)</f>
        <v>35392</v>
      </c>
      <c r="BP42" s="241">
        <f t="shared" si="23"/>
        <v>35392</v>
      </c>
      <c r="BQ42" s="241">
        <f t="shared" si="23"/>
        <v>35392</v>
      </c>
      <c r="BR42" s="241">
        <f t="shared" si="23"/>
        <v>35392</v>
      </c>
      <c r="BS42" s="241">
        <f t="shared" si="23"/>
        <v>35392</v>
      </c>
      <c r="BT42" s="241">
        <f t="shared" si="23"/>
        <v>54967</v>
      </c>
      <c r="BU42" s="241">
        <f t="shared" si="23"/>
        <v>60448</v>
      </c>
      <c r="BV42" s="241">
        <f t="shared" si="23"/>
        <v>65929</v>
      </c>
      <c r="BW42" s="241">
        <f t="shared" si="23"/>
        <v>54967</v>
      </c>
      <c r="BX42" s="241">
        <f t="shared" si="23"/>
        <v>54967</v>
      </c>
      <c r="BY42" s="241">
        <f t="shared" si="23"/>
        <v>46354</v>
      </c>
      <c r="BZ42" s="241">
        <f t="shared" si="23"/>
        <v>46354</v>
      </c>
      <c r="CA42" s="241">
        <f t="shared" si="23"/>
        <v>46354</v>
      </c>
      <c r="CB42" s="241">
        <f t="shared" si="23"/>
        <v>40090</v>
      </c>
      <c r="CC42" s="241">
        <f t="shared" si="23"/>
        <v>39307</v>
      </c>
      <c r="CD42" s="241">
        <f t="shared" si="23"/>
        <v>28736</v>
      </c>
      <c r="CE42" s="241">
        <f t="shared" si="23"/>
        <v>28736</v>
      </c>
      <c r="CF42" s="241">
        <f t="shared" si="23"/>
        <v>28736</v>
      </c>
      <c r="CG42" s="241">
        <f t="shared" si="23"/>
        <v>28736</v>
      </c>
      <c r="CH42" s="241">
        <f t="shared" si="23"/>
        <v>29911</v>
      </c>
      <c r="CI42" s="241">
        <f t="shared" si="23"/>
        <v>29911</v>
      </c>
      <c r="CJ42" s="241">
        <f t="shared" si="23"/>
        <v>29911</v>
      </c>
      <c r="CK42" s="241">
        <f t="shared" si="23"/>
        <v>28736</v>
      </c>
      <c r="CL42" s="241">
        <f t="shared" si="23"/>
        <v>28736</v>
      </c>
      <c r="CM42" s="241">
        <f t="shared" si="23"/>
        <v>28736</v>
      </c>
      <c r="CN42" s="241">
        <f t="shared" si="23"/>
        <v>28736</v>
      </c>
      <c r="CO42" s="241">
        <f t="shared" si="23"/>
        <v>28736</v>
      </c>
      <c r="CP42" s="241">
        <f t="shared" si="23"/>
        <v>28736</v>
      </c>
      <c r="CQ42" s="241">
        <f t="shared" si="23"/>
        <v>27562</v>
      </c>
      <c r="CR42" s="241">
        <f t="shared" si="23"/>
        <v>27562</v>
      </c>
      <c r="CS42" s="241">
        <f t="shared" si="23"/>
        <v>27562</v>
      </c>
      <c r="CT42" s="241">
        <f t="shared" si="23"/>
        <v>27562</v>
      </c>
      <c r="CU42" s="241">
        <f t="shared" si="23"/>
        <v>27562</v>
      </c>
      <c r="CV42" s="241">
        <f t="shared" si="23"/>
        <v>27562</v>
      </c>
      <c r="CW42" s="241">
        <f t="shared" si="23"/>
        <v>27562</v>
      </c>
      <c r="CX42" s="241">
        <f t="shared" si="23"/>
        <v>24430</v>
      </c>
      <c r="CY42" s="241">
        <f t="shared" si="23"/>
        <v>24430</v>
      </c>
      <c r="CZ42" s="241">
        <f t="shared" si="23"/>
        <v>24430</v>
      </c>
      <c r="DA42" s="241">
        <f t="shared" si="23"/>
        <v>24430</v>
      </c>
      <c r="DB42" s="241">
        <f t="shared" si="23"/>
        <v>24430</v>
      </c>
      <c r="DC42" s="241">
        <f t="shared" si="23"/>
        <v>25213</v>
      </c>
      <c r="DD42" s="241">
        <f t="shared" si="23"/>
        <v>25213</v>
      </c>
      <c r="DE42" s="241">
        <f t="shared" si="23"/>
        <v>23647</v>
      </c>
      <c r="DF42" s="241">
        <f t="shared" si="23"/>
        <v>23647</v>
      </c>
      <c r="DG42" s="241">
        <f t="shared" si="23"/>
        <v>23647</v>
      </c>
      <c r="DH42" s="241">
        <f t="shared" si="23"/>
        <v>21924</v>
      </c>
      <c r="DI42" s="241">
        <f t="shared" si="23"/>
        <v>21924</v>
      </c>
      <c r="DJ42" s="241">
        <f t="shared" si="23"/>
        <v>21924</v>
      </c>
      <c r="DK42" s="241">
        <f t="shared" si="23"/>
        <v>21924</v>
      </c>
      <c r="DL42" s="241">
        <f t="shared" si="23"/>
        <v>19575</v>
      </c>
      <c r="DM42" s="241">
        <f t="shared" si="23"/>
        <v>19575</v>
      </c>
      <c r="DN42" s="241">
        <f t="shared" si="23"/>
        <v>19575</v>
      </c>
      <c r="DO42" s="241">
        <f t="shared" si="23"/>
        <v>19575</v>
      </c>
      <c r="DP42" s="241">
        <f t="shared" si="23"/>
        <v>19575</v>
      </c>
      <c r="DQ42" s="241">
        <f t="shared" si="23"/>
        <v>19575</v>
      </c>
      <c r="DR42" s="241">
        <f t="shared" si="23"/>
        <v>19575</v>
      </c>
      <c r="DS42" s="241">
        <f t="shared" si="23"/>
        <v>18401</v>
      </c>
    </row>
    <row r="43" spans="1:123"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349"/>
      <c r="U43" s="349"/>
      <c r="V43" s="349"/>
      <c r="W43" s="349"/>
      <c r="X43" s="349"/>
      <c r="Y43" s="349"/>
      <c r="Z43" s="349"/>
      <c r="AA43" s="349"/>
      <c r="AB43" s="349"/>
      <c r="AC43" s="349"/>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row>
    <row r="44" spans="1:123" s="72" customFormat="1" x14ac:dyDescent="0.2">
      <c r="A44" s="240">
        <v>1</v>
      </c>
      <c r="B44" s="241">
        <f t="shared" ref="B44" si="24">ROUND(B17*0.87,)</f>
        <v>20358</v>
      </c>
      <c r="C44" s="241">
        <f t="shared" ref="C44:BN44" si="25">ROUND(C17*0.87,)</f>
        <v>20358</v>
      </c>
      <c r="D44" s="241">
        <f t="shared" si="25"/>
        <v>19184</v>
      </c>
      <c r="E44" s="241">
        <f t="shared" si="25"/>
        <v>19184</v>
      </c>
      <c r="F44" s="241">
        <f t="shared" si="25"/>
        <v>20358</v>
      </c>
      <c r="G44" s="241">
        <f t="shared" si="25"/>
        <v>20358</v>
      </c>
      <c r="H44" s="241">
        <f t="shared" si="25"/>
        <v>20358</v>
      </c>
      <c r="I44" s="241">
        <f t="shared" si="25"/>
        <v>23490</v>
      </c>
      <c r="J44" s="241">
        <f t="shared" si="25"/>
        <v>23490</v>
      </c>
      <c r="K44" s="241">
        <f t="shared" si="25"/>
        <v>21533</v>
      </c>
      <c r="L44" s="241">
        <f t="shared" si="25"/>
        <v>23099</v>
      </c>
      <c r="M44" s="241">
        <f t="shared" si="25"/>
        <v>23099</v>
      </c>
      <c r="N44" s="241">
        <f t="shared" si="25"/>
        <v>28188</v>
      </c>
      <c r="O44" s="241">
        <f t="shared" si="25"/>
        <v>32886</v>
      </c>
      <c r="P44" s="241">
        <f t="shared" si="25"/>
        <v>32886</v>
      </c>
      <c r="Q44" s="241">
        <f t="shared" si="25"/>
        <v>35235</v>
      </c>
      <c r="R44" s="241">
        <f t="shared" si="25"/>
        <v>32886</v>
      </c>
      <c r="S44" s="241">
        <f t="shared" si="25"/>
        <v>56768</v>
      </c>
      <c r="T44" s="349">
        <f t="shared" si="25"/>
        <v>88088</v>
      </c>
      <c r="U44" s="349">
        <f t="shared" si="25"/>
        <v>107663</v>
      </c>
      <c r="V44" s="349">
        <f t="shared" si="25"/>
        <v>107663</v>
      </c>
      <c r="W44" s="349">
        <f t="shared" si="25"/>
        <v>95918</v>
      </c>
      <c r="X44" s="349">
        <f t="shared" si="25"/>
        <v>95918</v>
      </c>
      <c r="Y44" s="349">
        <f t="shared" si="25"/>
        <v>95918</v>
      </c>
      <c r="Z44" s="349">
        <f t="shared" si="25"/>
        <v>95918</v>
      </c>
      <c r="AA44" s="349">
        <f t="shared" si="25"/>
        <v>95918</v>
      </c>
      <c r="AB44" s="349">
        <f t="shared" si="25"/>
        <v>76343</v>
      </c>
      <c r="AC44" s="349">
        <f t="shared" si="25"/>
        <v>68513</v>
      </c>
      <c r="AD44" s="241">
        <f t="shared" si="25"/>
        <v>68513</v>
      </c>
      <c r="AE44" s="241">
        <f t="shared" si="25"/>
        <v>50504</v>
      </c>
      <c r="AF44" s="241">
        <f t="shared" si="25"/>
        <v>31712</v>
      </c>
      <c r="AG44" s="241">
        <f t="shared" si="25"/>
        <v>31712</v>
      </c>
      <c r="AH44" s="241">
        <f t="shared" si="25"/>
        <v>31712</v>
      </c>
      <c r="AI44" s="241">
        <f t="shared" si="25"/>
        <v>31712</v>
      </c>
      <c r="AJ44" s="241">
        <f t="shared" si="25"/>
        <v>31712</v>
      </c>
      <c r="AK44" s="241">
        <f t="shared" si="25"/>
        <v>29363</v>
      </c>
      <c r="AL44" s="241">
        <f t="shared" si="25"/>
        <v>29363</v>
      </c>
      <c r="AM44" s="241">
        <f t="shared" si="25"/>
        <v>29363</v>
      </c>
      <c r="AN44" s="241">
        <f t="shared" si="25"/>
        <v>31712</v>
      </c>
      <c r="AO44" s="241">
        <f t="shared" si="25"/>
        <v>31712</v>
      </c>
      <c r="AP44" s="241">
        <f t="shared" si="25"/>
        <v>31712</v>
      </c>
      <c r="AQ44" s="241">
        <f t="shared" si="25"/>
        <v>31712</v>
      </c>
      <c r="AR44" s="241">
        <f t="shared" si="25"/>
        <v>31712</v>
      </c>
      <c r="AS44" s="241">
        <f t="shared" si="25"/>
        <v>31712</v>
      </c>
      <c r="AT44" s="241">
        <f t="shared" si="25"/>
        <v>31712</v>
      </c>
      <c r="AU44" s="241">
        <f t="shared" si="25"/>
        <v>31712</v>
      </c>
      <c r="AV44" s="241">
        <f t="shared" si="25"/>
        <v>31712</v>
      </c>
      <c r="AW44" s="241">
        <f t="shared" si="25"/>
        <v>36410</v>
      </c>
      <c r="AX44" s="241">
        <f t="shared" si="25"/>
        <v>36410</v>
      </c>
      <c r="AY44" s="241">
        <f t="shared" si="25"/>
        <v>36410</v>
      </c>
      <c r="AZ44" s="241">
        <f t="shared" si="25"/>
        <v>36410</v>
      </c>
      <c r="BA44" s="241">
        <f t="shared" si="25"/>
        <v>37976</v>
      </c>
      <c r="BB44" s="241">
        <f t="shared" si="25"/>
        <v>37976</v>
      </c>
      <c r="BC44" s="241">
        <f t="shared" si="25"/>
        <v>37976</v>
      </c>
      <c r="BD44" s="241">
        <f t="shared" si="25"/>
        <v>37976</v>
      </c>
      <c r="BE44" s="241">
        <f t="shared" si="25"/>
        <v>37976</v>
      </c>
      <c r="BF44" s="241">
        <f t="shared" si="25"/>
        <v>37976</v>
      </c>
      <c r="BG44" s="241">
        <f t="shared" si="25"/>
        <v>37976</v>
      </c>
      <c r="BH44" s="241">
        <f t="shared" si="25"/>
        <v>37976</v>
      </c>
      <c r="BI44" s="241">
        <f t="shared" si="25"/>
        <v>37976</v>
      </c>
      <c r="BJ44" s="241">
        <f t="shared" si="25"/>
        <v>37976</v>
      </c>
      <c r="BK44" s="241">
        <f t="shared" si="25"/>
        <v>34844</v>
      </c>
      <c r="BL44" s="241">
        <f t="shared" si="25"/>
        <v>34844</v>
      </c>
      <c r="BM44" s="241">
        <f t="shared" si="25"/>
        <v>34844</v>
      </c>
      <c r="BN44" s="241">
        <f t="shared" si="25"/>
        <v>34844</v>
      </c>
      <c r="BO44" s="241">
        <f t="shared" ref="BO44:DS44" si="26">ROUND(BO17*0.87,)</f>
        <v>34844</v>
      </c>
      <c r="BP44" s="241">
        <f t="shared" si="26"/>
        <v>34844</v>
      </c>
      <c r="BQ44" s="241">
        <f t="shared" si="26"/>
        <v>34844</v>
      </c>
      <c r="BR44" s="241">
        <f t="shared" si="26"/>
        <v>34844</v>
      </c>
      <c r="BS44" s="241">
        <f t="shared" si="26"/>
        <v>34844</v>
      </c>
      <c r="BT44" s="241">
        <f t="shared" si="26"/>
        <v>54419</v>
      </c>
      <c r="BU44" s="241">
        <f t="shared" si="26"/>
        <v>59900</v>
      </c>
      <c r="BV44" s="241">
        <f t="shared" si="26"/>
        <v>65381</v>
      </c>
      <c r="BW44" s="241">
        <f t="shared" si="26"/>
        <v>54419</v>
      </c>
      <c r="BX44" s="241">
        <f t="shared" si="26"/>
        <v>54419</v>
      </c>
      <c r="BY44" s="241">
        <f t="shared" si="26"/>
        <v>45806</v>
      </c>
      <c r="BZ44" s="241">
        <f t="shared" si="26"/>
        <v>45806</v>
      </c>
      <c r="CA44" s="241">
        <f t="shared" si="26"/>
        <v>45806</v>
      </c>
      <c r="CB44" s="241">
        <f t="shared" si="26"/>
        <v>39542</v>
      </c>
      <c r="CC44" s="241">
        <f t="shared" si="26"/>
        <v>38759</v>
      </c>
      <c r="CD44" s="241">
        <f t="shared" si="26"/>
        <v>28188</v>
      </c>
      <c r="CE44" s="241">
        <f t="shared" si="26"/>
        <v>28188</v>
      </c>
      <c r="CF44" s="241">
        <f t="shared" si="26"/>
        <v>28188</v>
      </c>
      <c r="CG44" s="241">
        <f t="shared" si="26"/>
        <v>28188</v>
      </c>
      <c r="CH44" s="241">
        <f t="shared" si="26"/>
        <v>29363</v>
      </c>
      <c r="CI44" s="241">
        <f t="shared" si="26"/>
        <v>29363</v>
      </c>
      <c r="CJ44" s="241">
        <f t="shared" si="26"/>
        <v>29363</v>
      </c>
      <c r="CK44" s="241">
        <f t="shared" si="26"/>
        <v>28188</v>
      </c>
      <c r="CL44" s="241">
        <f t="shared" si="26"/>
        <v>28188</v>
      </c>
      <c r="CM44" s="241">
        <f t="shared" si="26"/>
        <v>28188</v>
      </c>
      <c r="CN44" s="241">
        <f t="shared" si="26"/>
        <v>28188</v>
      </c>
      <c r="CO44" s="241">
        <f t="shared" si="26"/>
        <v>28188</v>
      </c>
      <c r="CP44" s="241">
        <f t="shared" si="26"/>
        <v>28188</v>
      </c>
      <c r="CQ44" s="241">
        <f t="shared" si="26"/>
        <v>27014</v>
      </c>
      <c r="CR44" s="241">
        <f t="shared" si="26"/>
        <v>27014</v>
      </c>
      <c r="CS44" s="241">
        <f t="shared" si="26"/>
        <v>27014</v>
      </c>
      <c r="CT44" s="241">
        <f t="shared" si="26"/>
        <v>27014</v>
      </c>
      <c r="CU44" s="241">
        <f t="shared" si="26"/>
        <v>27014</v>
      </c>
      <c r="CV44" s="241">
        <f t="shared" si="26"/>
        <v>27014</v>
      </c>
      <c r="CW44" s="241">
        <f t="shared" si="26"/>
        <v>27014</v>
      </c>
      <c r="CX44" s="241">
        <f t="shared" si="26"/>
        <v>23882</v>
      </c>
      <c r="CY44" s="241">
        <f t="shared" si="26"/>
        <v>23882</v>
      </c>
      <c r="CZ44" s="241">
        <f t="shared" si="26"/>
        <v>23882</v>
      </c>
      <c r="DA44" s="241">
        <f t="shared" si="26"/>
        <v>23882</v>
      </c>
      <c r="DB44" s="241">
        <f t="shared" si="26"/>
        <v>23882</v>
      </c>
      <c r="DC44" s="241">
        <f t="shared" si="26"/>
        <v>24665</v>
      </c>
      <c r="DD44" s="241">
        <f t="shared" si="26"/>
        <v>24665</v>
      </c>
      <c r="DE44" s="241">
        <f t="shared" si="26"/>
        <v>23099</v>
      </c>
      <c r="DF44" s="241">
        <f t="shared" si="26"/>
        <v>23099</v>
      </c>
      <c r="DG44" s="241">
        <f t="shared" si="26"/>
        <v>23099</v>
      </c>
      <c r="DH44" s="241">
        <f t="shared" si="26"/>
        <v>21141</v>
      </c>
      <c r="DI44" s="241">
        <f t="shared" si="26"/>
        <v>21141</v>
      </c>
      <c r="DJ44" s="241">
        <f t="shared" si="26"/>
        <v>21141</v>
      </c>
      <c r="DK44" s="241">
        <f t="shared" si="26"/>
        <v>21141</v>
      </c>
      <c r="DL44" s="241">
        <f t="shared" si="26"/>
        <v>18792</v>
      </c>
      <c r="DM44" s="241">
        <f t="shared" si="26"/>
        <v>18792</v>
      </c>
      <c r="DN44" s="241">
        <f t="shared" si="26"/>
        <v>18792</v>
      </c>
      <c r="DO44" s="241">
        <f t="shared" si="26"/>
        <v>18792</v>
      </c>
      <c r="DP44" s="241">
        <f t="shared" si="26"/>
        <v>18792</v>
      </c>
      <c r="DQ44" s="241">
        <f t="shared" si="26"/>
        <v>18792</v>
      </c>
      <c r="DR44" s="241">
        <f t="shared" si="26"/>
        <v>18792</v>
      </c>
      <c r="DS44" s="241">
        <f t="shared" si="26"/>
        <v>17618</v>
      </c>
    </row>
    <row r="45" spans="1:123" s="72" customFormat="1" x14ac:dyDescent="0.2">
      <c r="A45" s="240">
        <v>2</v>
      </c>
      <c r="B45" s="241">
        <f t="shared" ref="B45" si="27">ROUND(B18*0.87,)</f>
        <v>22394</v>
      </c>
      <c r="C45" s="241">
        <f t="shared" ref="C45:BN45" si="28">ROUND(C18*0.87,)</f>
        <v>22394</v>
      </c>
      <c r="D45" s="241">
        <f t="shared" si="28"/>
        <v>21219</v>
      </c>
      <c r="E45" s="241">
        <f t="shared" si="28"/>
        <v>21219</v>
      </c>
      <c r="F45" s="241">
        <f t="shared" si="28"/>
        <v>22394</v>
      </c>
      <c r="G45" s="241">
        <f t="shared" si="28"/>
        <v>22394</v>
      </c>
      <c r="H45" s="241">
        <f t="shared" si="28"/>
        <v>22394</v>
      </c>
      <c r="I45" s="241">
        <f t="shared" si="28"/>
        <v>25526</v>
      </c>
      <c r="J45" s="241">
        <f t="shared" si="28"/>
        <v>25526</v>
      </c>
      <c r="K45" s="241">
        <f t="shared" si="28"/>
        <v>23568</v>
      </c>
      <c r="L45" s="241">
        <f t="shared" si="28"/>
        <v>25134</v>
      </c>
      <c r="M45" s="241">
        <f t="shared" si="28"/>
        <v>25134</v>
      </c>
      <c r="N45" s="241">
        <f t="shared" si="28"/>
        <v>30224</v>
      </c>
      <c r="O45" s="241">
        <f t="shared" si="28"/>
        <v>34922</v>
      </c>
      <c r="P45" s="241">
        <f t="shared" si="28"/>
        <v>34922</v>
      </c>
      <c r="Q45" s="241">
        <f t="shared" si="28"/>
        <v>37271</v>
      </c>
      <c r="R45" s="241">
        <f t="shared" si="28"/>
        <v>34922</v>
      </c>
      <c r="S45" s="241">
        <f t="shared" si="28"/>
        <v>59508</v>
      </c>
      <c r="T45" s="349">
        <f t="shared" si="28"/>
        <v>90828</v>
      </c>
      <c r="U45" s="349">
        <f t="shared" si="28"/>
        <v>110403</v>
      </c>
      <c r="V45" s="349">
        <f t="shared" si="28"/>
        <v>110403</v>
      </c>
      <c r="W45" s="349">
        <f t="shared" si="28"/>
        <v>98658</v>
      </c>
      <c r="X45" s="349">
        <f t="shared" si="28"/>
        <v>98658</v>
      </c>
      <c r="Y45" s="349">
        <f t="shared" si="28"/>
        <v>98658</v>
      </c>
      <c r="Z45" s="349">
        <f t="shared" si="28"/>
        <v>98658</v>
      </c>
      <c r="AA45" s="349">
        <f t="shared" si="28"/>
        <v>98658</v>
      </c>
      <c r="AB45" s="349">
        <f t="shared" si="28"/>
        <v>79083</v>
      </c>
      <c r="AC45" s="349">
        <f t="shared" si="28"/>
        <v>71253</v>
      </c>
      <c r="AD45" s="241">
        <f t="shared" si="28"/>
        <v>71253</v>
      </c>
      <c r="AE45" s="241">
        <f t="shared" si="28"/>
        <v>53009</v>
      </c>
      <c r="AF45" s="241">
        <f t="shared" si="28"/>
        <v>34217</v>
      </c>
      <c r="AG45" s="241">
        <f t="shared" si="28"/>
        <v>34217</v>
      </c>
      <c r="AH45" s="241">
        <f t="shared" si="28"/>
        <v>34217</v>
      </c>
      <c r="AI45" s="241">
        <f t="shared" si="28"/>
        <v>34217</v>
      </c>
      <c r="AJ45" s="241">
        <f t="shared" si="28"/>
        <v>34217</v>
      </c>
      <c r="AK45" s="241">
        <f t="shared" si="28"/>
        <v>31868</v>
      </c>
      <c r="AL45" s="241">
        <f t="shared" si="28"/>
        <v>31868</v>
      </c>
      <c r="AM45" s="241">
        <f t="shared" si="28"/>
        <v>31868</v>
      </c>
      <c r="AN45" s="241">
        <f t="shared" si="28"/>
        <v>34217</v>
      </c>
      <c r="AO45" s="241">
        <f t="shared" si="28"/>
        <v>34217</v>
      </c>
      <c r="AP45" s="241">
        <f t="shared" si="28"/>
        <v>34217</v>
      </c>
      <c r="AQ45" s="241">
        <f t="shared" si="28"/>
        <v>34217</v>
      </c>
      <c r="AR45" s="241">
        <f t="shared" si="28"/>
        <v>34217</v>
      </c>
      <c r="AS45" s="241">
        <f t="shared" si="28"/>
        <v>34217</v>
      </c>
      <c r="AT45" s="241">
        <f t="shared" si="28"/>
        <v>34217</v>
      </c>
      <c r="AU45" s="241">
        <f t="shared" si="28"/>
        <v>34217</v>
      </c>
      <c r="AV45" s="241">
        <f t="shared" si="28"/>
        <v>34217</v>
      </c>
      <c r="AW45" s="241">
        <f t="shared" si="28"/>
        <v>38915</v>
      </c>
      <c r="AX45" s="241">
        <f t="shared" si="28"/>
        <v>38915</v>
      </c>
      <c r="AY45" s="241">
        <f t="shared" si="28"/>
        <v>38915</v>
      </c>
      <c r="AZ45" s="241">
        <f t="shared" si="28"/>
        <v>38915</v>
      </c>
      <c r="BA45" s="241">
        <f t="shared" si="28"/>
        <v>40481</v>
      </c>
      <c r="BB45" s="241">
        <f t="shared" si="28"/>
        <v>40481</v>
      </c>
      <c r="BC45" s="241">
        <f t="shared" si="28"/>
        <v>40481</v>
      </c>
      <c r="BD45" s="241">
        <f t="shared" si="28"/>
        <v>40481</v>
      </c>
      <c r="BE45" s="241">
        <f t="shared" si="28"/>
        <v>40481</v>
      </c>
      <c r="BF45" s="241">
        <f t="shared" si="28"/>
        <v>40481</v>
      </c>
      <c r="BG45" s="241">
        <f t="shared" si="28"/>
        <v>40481</v>
      </c>
      <c r="BH45" s="241">
        <f t="shared" si="28"/>
        <v>40481</v>
      </c>
      <c r="BI45" s="241">
        <f t="shared" si="28"/>
        <v>40481</v>
      </c>
      <c r="BJ45" s="241">
        <f t="shared" si="28"/>
        <v>40481</v>
      </c>
      <c r="BK45" s="241">
        <f t="shared" si="28"/>
        <v>37349</v>
      </c>
      <c r="BL45" s="241">
        <f t="shared" si="28"/>
        <v>37349</v>
      </c>
      <c r="BM45" s="241">
        <f t="shared" si="28"/>
        <v>37349</v>
      </c>
      <c r="BN45" s="241">
        <f t="shared" si="28"/>
        <v>37349</v>
      </c>
      <c r="BO45" s="241">
        <f t="shared" ref="BO45:DS45" si="29">ROUND(BO18*0.87,)</f>
        <v>37349</v>
      </c>
      <c r="BP45" s="241">
        <f t="shared" si="29"/>
        <v>37349</v>
      </c>
      <c r="BQ45" s="241">
        <f t="shared" si="29"/>
        <v>37349</v>
      </c>
      <c r="BR45" s="241">
        <f t="shared" si="29"/>
        <v>37349</v>
      </c>
      <c r="BS45" s="241">
        <f t="shared" si="29"/>
        <v>37349</v>
      </c>
      <c r="BT45" s="241">
        <f t="shared" si="29"/>
        <v>56924</v>
      </c>
      <c r="BU45" s="241">
        <f t="shared" si="29"/>
        <v>62405</v>
      </c>
      <c r="BV45" s="241">
        <f t="shared" si="29"/>
        <v>67886</v>
      </c>
      <c r="BW45" s="241">
        <f t="shared" si="29"/>
        <v>56924</v>
      </c>
      <c r="BX45" s="241">
        <f t="shared" si="29"/>
        <v>56924</v>
      </c>
      <c r="BY45" s="241">
        <f t="shared" si="29"/>
        <v>48311</v>
      </c>
      <c r="BZ45" s="241">
        <f t="shared" si="29"/>
        <v>48311</v>
      </c>
      <c r="CA45" s="241">
        <f t="shared" si="29"/>
        <v>48311</v>
      </c>
      <c r="CB45" s="241">
        <f t="shared" si="29"/>
        <v>42047</v>
      </c>
      <c r="CC45" s="241">
        <f t="shared" si="29"/>
        <v>41264</v>
      </c>
      <c r="CD45" s="241">
        <f t="shared" si="29"/>
        <v>30694</v>
      </c>
      <c r="CE45" s="241">
        <f t="shared" si="29"/>
        <v>30694</v>
      </c>
      <c r="CF45" s="241">
        <f t="shared" si="29"/>
        <v>30694</v>
      </c>
      <c r="CG45" s="241">
        <f t="shared" si="29"/>
        <v>30694</v>
      </c>
      <c r="CH45" s="241">
        <f t="shared" si="29"/>
        <v>31868</v>
      </c>
      <c r="CI45" s="241">
        <f t="shared" si="29"/>
        <v>31868</v>
      </c>
      <c r="CJ45" s="241">
        <f t="shared" si="29"/>
        <v>31868</v>
      </c>
      <c r="CK45" s="241">
        <f t="shared" si="29"/>
        <v>30694</v>
      </c>
      <c r="CL45" s="241">
        <f t="shared" si="29"/>
        <v>30694</v>
      </c>
      <c r="CM45" s="241">
        <f t="shared" si="29"/>
        <v>30694</v>
      </c>
      <c r="CN45" s="241">
        <f t="shared" si="29"/>
        <v>30694</v>
      </c>
      <c r="CO45" s="241">
        <f t="shared" si="29"/>
        <v>30694</v>
      </c>
      <c r="CP45" s="241">
        <f t="shared" si="29"/>
        <v>30694</v>
      </c>
      <c r="CQ45" s="241">
        <f t="shared" si="29"/>
        <v>29519</v>
      </c>
      <c r="CR45" s="241">
        <f t="shared" si="29"/>
        <v>29519</v>
      </c>
      <c r="CS45" s="241">
        <f t="shared" si="29"/>
        <v>29519</v>
      </c>
      <c r="CT45" s="241">
        <f t="shared" si="29"/>
        <v>29519</v>
      </c>
      <c r="CU45" s="241">
        <f t="shared" si="29"/>
        <v>29519</v>
      </c>
      <c r="CV45" s="241">
        <f t="shared" si="29"/>
        <v>29519</v>
      </c>
      <c r="CW45" s="241">
        <f t="shared" si="29"/>
        <v>29519</v>
      </c>
      <c r="CX45" s="241">
        <f t="shared" si="29"/>
        <v>26387</v>
      </c>
      <c r="CY45" s="241">
        <f t="shared" si="29"/>
        <v>26387</v>
      </c>
      <c r="CZ45" s="241">
        <f t="shared" si="29"/>
        <v>26387</v>
      </c>
      <c r="DA45" s="241">
        <f t="shared" si="29"/>
        <v>26387</v>
      </c>
      <c r="DB45" s="241">
        <f t="shared" si="29"/>
        <v>26387</v>
      </c>
      <c r="DC45" s="241">
        <f t="shared" si="29"/>
        <v>27170</v>
      </c>
      <c r="DD45" s="241">
        <f t="shared" si="29"/>
        <v>27170</v>
      </c>
      <c r="DE45" s="241">
        <f t="shared" si="29"/>
        <v>25604</v>
      </c>
      <c r="DF45" s="241">
        <f t="shared" si="29"/>
        <v>25604</v>
      </c>
      <c r="DG45" s="241">
        <f t="shared" si="29"/>
        <v>25604</v>
      </c>
      <c r="DH45" s="241">
        <f t="shared" si="29"/>
        <v>23490</v>
      </c>
      <c r="DI45" s="241">
        <f t="shared" si="29"/>
        <v>23490</v>
      </c>
      <c r="DJ45" s="241">
        <f t="shared" si="29"/>
        <v>23490</v>
      </c>
      <c r="DK45" s="241">
        <f t="shared" si="29"/>
        <v>23490</v>
      </c>
      <c r="DL45" s="241">
        <f t="shared" si="29"/>
        <v>21141</v>
      </c>
      <c r="DM45" s="241">
        <f t="shared" si="29"/>
        <v>21141</v>
      </c>
      <c r="DN45" s="241">
        <f t="shared" si="29"/>
        <v>21141</v>
      </c>
      <c r="DO45" s="241">
        <f t="shared" si="29"/>
        <v>21141</v>
      </c>
      <c r="DP45" s="241">
        <f t="shared" si="29"/>
        <v>21141</v>
      </c>
      <c r="DQ45" s="241">
        <f t="shared" si="29"/>
        <v>21141</v>
      </c>
      <c r="DR45" s="241">
        <f t="shared" si="29"/>
        <v>21141</v>
      </c>
      <c r="DS45" s="241">
        <f t="shared" si="29"/>
        <v>19967</v>
      </c>
    </row>
    <row r="46" spans="1:123"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349"/>
      <c r="U46" s="349"/>
      <c r="V46" s="349"/>
      <c r="W46" s="349"/>
      <c r="X46" s="349"/>
      <c r="Y46" s="349"/>
      <c r="Z46" s="349"/>
      <c r="AA46" s="349"/>
      <c r="AB46" s="349"/>
      <c r="AC46" s="349"/>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row>
    <row r="47" spans="1:123" s="72" customFormat="1" x14ac:dyDescent="0.2">
      <c r="A47" s="240">
        <v>1</v>
      </c>
      <c r="B47" s="241">
        <f t="shared" ref="B47" si="30">ROUND(B20*0.87,)</f>
        <v>21924</v>
      </c>
      <c r="C47" s="241">
        <f t="shared" ref="C47:BN47" si="31">ROUND(C20*0.87,)</f>
        <v>21924</v>
      </c>
      <c r="D47" s="241">
        <f t="shared" si="31"/>
        <v>20750</v>
      </c>
      <c r="E47" s="241">
        <f t="shared" si="31"/>
        <v>20750</v>
      </c>
      <c r="F47" s="241">
        <f t="shared" si="31"/>
        <v>21924</v>
      </c>
      <c r="G47" s="241">
        <f t="shared" si="31"/>
        <v>21924</v>
      </c>
      <c r="H47" s="241">
        <f t="shared" si="31"/>
        <v>21924</v>
      </c>
      <c r="I47" s="241">
        <f t="shared" si="31"/>
        <v>25056</v>
      </c>
      <c r="J47" s="241">
        <f t="shared" si="31"/>
        <v>25056</v>
      </c>
      <c r="K47" s="241">
        <f t="shared" si="31"/>
        <v>23099</v>
      </c>
      <c r="L47" s="241">
        <f t="shared" si="31"/>
        <v>24665</v>
      </c>
      <c r="M47" s="241">
        <f t="shared" si="31"/>
        <v>24665</v>
      </c>
      <c r="N47" s="241">
        <f t="shared" si="31"/>
        <v>29754</v>
      </c>
      <c r="O47" s="241">
        <f t="shared" si="31"/>
        <v>34452</v>
      </c>
      <c r="P47" s="241">
        <f t="shared" si="31"/>
        <v>34452</v>
      </c>
      <c r="Q47" s="241">
        <f t="shared" si="31"/>
        <v>36801</v>
      </c>
      <c r="R47" s="241">
        <f t="shared" si="31"/>
        <v>34452</v>
      </c>
      <c r="S47" s="241">
        <f t="shared" si="31"/>
        <v>58725</v>
      </c>
      <c r="T47" s="349">
        <f t="shared" si="31"/>
        <v>90045</v>
      </c>
      <c r="U47" s="349">
        <f t="shared" si="31"/>
        <v>109620</v>
      </c>
      <c r="V47" s="349">
        <f t="shared" si="31"/>
        <v>109620</v>
      </c>
      <c r="W47" s="349">
        <f t="shared" si="31"/>
        <v>97875</v>
      </c>
      <c r="X47" s="349">
        <f t="shared" si="31"/>
        <v>97875</v>
      </c>
      <c r="Y47" s="349">
        <f t="shared" si="31"/>
        <v>97875</v>
      </c>
      <c r="Z47" s="349">
        <f t="shared" si="31"/>
        <v>97875</v>
      </c>
      <c r="AA47" s="349">
        <f t="shared" si="31"/>
        <v>97875</v>
      </c>
      <c r="AB47" s="349">
        <f t="shared" si="31"/>
        <v>78300</v>
      </c>
      <c r="AC47" s="349">
        <f t="shared" si="31"/>
        <v>70470</v>
      </c>
      <c r="AD47" s="241">
        <f t="shared" si="31"/>
        <v>70470</v>
      </c>
      <c r="AE47" s="241">
        <f t="shared" si="31"/>
        <v>52461</v>
      </c>
      <c r="AF47" s="241">
        <f t="shared" si="31"/>
        <v>33669</v>
      </c>
      <c r="AG47" s="241">
        <f t="shared" si="31"/>
        <v>33669</v>
      </c>
      <c r="AH47" s="241">
        <f t="shared" si="31"/>
        <v>33669</v>
      </c>
      <c r="AI47" s="241">
        <f t="shared" si="31"/>
        <v>33669</v>
      </c>
      <c r="AJ47" s="241">
        <f t="shared" si="31"/>
        <v>33669</v>
      </c>
      <c r="AK47" s="241">
        <f t="shared" si="31"/>
        <v>31320</v>
      </c>
      <c r="AL47" s="241">
        <f t="shared" si="31"/>
        <v>31320</v>
      </c>
      <c r="AM47" s="241">
        <f t="shared" si="31"/>
        <v>31320</v>
      </c>
      <c r="AN47" s="241">
        <f t="shared" si="31"/>
        <v>33669</v>
      </c>
      <c r="AO47" s="241">
        <f t="shared" si="31"/>
        <v>33669</v>
      </c>
      <c r="AP47" s="241">
        <f t="shared" si="31"/>
        <v>33669</v>
      </c>
      <c r="AQ47" s="241">
        <f t="shared" si="31"/>
        <v>33669</v>
      </c>
      <c r="AR47" s="241">
        <f t="shared" si="31"/>
        <v>33669</v>
      </c>
      <c r="AS47" s="241">
        <f t="shared" si="31"/>
        <v>33669</v>
      </c>
      <c r="AT47" s="241">
        <f t="shared" si="31"/>
        <v>33669</v>
      </c>
      <c r="AU47" s="241">
        <f t="shared" si="31"/>
        <v>33669</v>
      </c>
      <c r="AV47" s="241">
        <f t="shared" si="31"/>
        <v>33669</v>
      </c>
      <c r="AW47" s="241">
        <f t="shared" si="31"/>
        <v>38367</v>
      </c>
      <c r="AX47" s="241">
        <f t="shared" si="31"/>
        <v>38367</v>
      </c>
      <c r="AY47" s="241">
        <f t="shared" si="31"/>
        <v>38367</v>
      </c>
      <c r="AZ47" s="241">
        <f t="shared" si="31"/>
        <v>38367</v>
      </c>
      <c r="BA47" s="241">
        <f t="shared" si="31"/>
        <v>39933</v>
      </c>
      <c r="BB47" s="241">
        <f t="shared" si="31"/>
        <v>39933</v>
      </c>
      <c r="BC47" s="241">
        <f t="shared" si="31"/>
        <v>39933</v>
      </c>
      <c r="BD47" s="241">
        <f t="shared" si="31"/>
        <v>39933</v>
      </c>
      <c r="BE47" s="241">
        <f t="shared" si="31"/>
        <v>39933</v>
      </c>
      <c r="BF47" s="241">
        <f t="shared" si="31"/>
        <v>39933</v>
      </c>
      <c r="BG47" s="241">
        <f t="shared" si="31"/>
        <v>39933</v>
      </c>
      <c r="BH47" s="241">
        <f t="shared" si="31"/>
        <v>39933</v>
      </c>
      <c r="BI47" s="241">
        <f t="shared" si="31"/>
        <v>39933</v>
      </c>
      <c r="BJ47" s="241">
        <f t="shared" si="31"/>
        <v>39933</v>
      </c>
      <c r="BK47" s="241">
        <f t="shared" si="31"/>
        <v>36801</v>
      </c>
      <c r="BL47" s="241">
        <f t="shared" si="31"/>
        <v>36801</v>
      </c>
      <c r="BM47" s="241">
        <f t="shared" si="31"/>
        <v>36801</v>
      </c>
      <c r="BN47" s="241">
        <f t="shared" si="31"/>
        <v>36801</v>
      </c>
      <c r="BO47" s="241">
        <f t="shared" ref="BO47:DS47" si="32">ROUND(BO20*0.87,)</f>
        <v>36801</v>
      </c>
      <c r="BP47" s="241">
        <f t="shared" si="32"/>
        <v>36801</v>
      </c>
      <c r="BQ47" s="241">
        <f t="shared" si="32"/>
        <v>36801</v>
      </c>
      <c r="BR47" s="241">
        <f t="shared" si="32"/>
        <v>36801</v>
      </c>
      <c r="BS47" s="241">
        <f t="shared" si="32"/>
        <v>36801</v>
      </c>
      <c r="BT47" s="241">
        <f t="shared" si="32"/>
        <v>56376</v>
      </c>
      <c r="BU47" s="241">
        <f t="shared" si="32"/>
        <v>61857</v>
      </c>
      <c r="BV47" s="241">
        <f t="shared" si="32"/>
        <v>67338</v>
      </c>
      <c r="BW47" s="241">
        <f t="shared" si="32"/>
        <v>56376</v>
      </c>
      <c r="BX47" s="241">
        <f t="shared" si="32"/>
        <v>56376</v>
      </c>
      <c r="BY47" s="241">
        <f t="shared" si="32"/>
        <v>47763</v>
      </c>
      <c r="BZ47" s="241">
        <f t="shared" si="32"/>
        <v>47763</v>
      </c>
      <c r="CA47" s="241">
        <f t="shared" si="32"/>
        <v>47763</v>
      </c>
      <c r="CB47" s="241">
        <f t="shared" si="32"/>
        <v>41499</v>
      </c>
      <c r="CC47" s="241">
        <f t="shared" si="32"/>
        <v>40716</v>
      </c>
      <c r="CD47" s="241">
        <f t="shared" si="32"/>
        <v>30146</v>
      </c>
      <c r="CE47" s="241">
        <f t="shared" si="32"/>
        <v>30146</v>
      </c>
      <c r="CF47" s="241">
        <f t="shared" si="32"/>
        <v>30146</v>
      </c>
      <c r="CG47" s="241">
        <f t="shared" si="32"/>
        <v>30146</v>
      </c>
      <c r="CH47" s="241">
        <f t="shared" si="32"/>
        <v>31320</v>
      </c>
      <c r="CI47" s="241">
        <f t="shared" si="32"/>
        <v>31320</v>
      </c>
      <c r="CJ47" s="241">
        <f t="shared" si="32"/>
        <v>31320</v>
      </c>
      <c r="CK47" s="241">
        <f t="shared" si="32"/>
        <v>30146</v>
      </c>
      <c r="CL47" s="241">
        <f t="shared" si="32"/>
        <v>30146</v>
      </c>
      <c r="CM47" s="241">
        <f t="shared" si="32"/>
        <v>30146</v>
      </c>
      <c r="CN47" s="241">
        <f t="shared" si="32"/>
        <v>30146</v>
      </c>
      <c r="CO47" s="241">
        <f t="shared" si="32"/>
        <v>30146</v>
      </c>
      <c r="CP47" s="241">
        <f t="shared" si="32"/>
        <v>30146</v>
      </c>
      <c r="CQ47" s="241">
        <f t="shared" si="32"/>
        <v>28971</v>
      </c>
      <c r="CR47" s="241">
        <f t="shared" si="32"/>
        <v>28971</v>
      </c>
      <c r="CS47" s="241">
        <f t="shared" si="32"/>
        <v>28971</v>
      </c>
      <c r="CT47" s="241">
        <f t="shared" si="32"/>
        <v>28971</v>
      </c>
      <c r="CU47" s="241">
        <f t="shared" si="32"/>
        <v>28971</v>
      </c>
      <c r="CV47" s="241">
        <f t="shared" si="32"/>
        <v>28971</v>
      </c>
      <c r="CW47" s="241">
        <f t="shared" si="32"/>
        <v>28971</v>
      </c>
      <c r="CX47" s="241">
        <f t="shared" si="32"/>
        <v>25839</v>
      </c>
      <c r="CY47" s="241">
        <f t="shared" si="32"/>
        <v>25839</v>
      </c>
      <c r="CZ47" s="241">
        <f t="shared" si="32"/>
        <v>25839</v>
      </c>
      <c r="DA47" s="241">
        <f t="shared" si="32"/>
        <v>25839</v>
      </c>
      <c r="DB47" s="241">
        <f t="shared" si="32"/>
        <v>25839</v>
      </c>
      <c r="DC47" s="241">
        <f t="shared" si="32"/>
        <v>26622</v>
      </c>
      <c r="DD47" s="241">
        <f t="shared" si="32"/>
        <v>26622</v>
      </c>
      <c r="DE47" s="241">
        <f t="shared" si="32"/>
        <v>25056</v>
      </c>
      <c r="DF47" s="241">
        <f t="shared" si="32"/>
        <v>25056</v>
      </c>
      <c r="DG47" s="241">
        <f t="shared" si="32"/>
        <v>25056</v>
      </c>
      <c r="DH47" s="241">
        <f t="shared" si="32"/>
        <v>22707</v>
      </c>
      <c r="DI47" s="241">
        <f t="shared" si="32"/>
        <v>22707</v>
      </c>
      <c r="DJ47" s="241">
        <f t="shared" si="32"/>
        <v>22707</v>
      </c>
      <c r="DK47" s="241">
        <f t="shared" si="32"/>
        <v>22707</v>
      </c>
      <c r="DL47" s="241">
        <f t="shared" si="32"/>
        <v>20358</v>
      </c>
      <c r="DM47" s="241">
        <f t="shared" si="32"/>
        <v>20358</v>
      </c>
      <c r="DN47" s="241">
        <f t="shared" si="32"/>
        <v>20358</v>
      </c>
      <c r="DO47" s="241">
        <f t="shared" si="32"/>
        <v>20358</v>
      </c>
      <c r="DP47" s="241">
        <f t="shared" si="32"/>
        <v>20358</v>
      </c>
      <c r="DQ47" s="241">
        <f t="shared" si="32"/>
        <v>20358</v>
      </c>
      <c r="DR47" s="241">
        <f t="shared" si="32"/>
        <v>20358</v>
      </c>
      <c r="DS47" s="241">
        <f t="shared" si="32"/>
        <v>19184</v>
      </c>
    </row>
    <row r="48" spans="1:123" s="72" customFormat="1" x14ac:dyDescent="0.2">
      <c r="A48" s="240">
        <v>2</v>
      </c>
      <c r="B48" s="241">
        <f t="shared" ref="B48" si="33">ROUND(B21*0.87,)</f>
        <v>23960</v>
      </c>
      <c r="C48" s="241">
        <f t="shared" ref="C48:BN48" si="34">ROUND(C21*0.87,)</f>
        <v>23960</v>
      </c>
      <c r="D48" s="241">
        <f t="shared" si="34"/>
        <v>22785</v>
      </c>
      <c r="E48" s="241">
        <f t="shared" si="34"/>
        <v>22785</v>
      </c>
      <c r="F48" s="241">
        <f t="shared" si="34"/>
        <v>23960</v>
      </c>
      <c r="G48" s="241">
        <f t="shared" si="34"/>
        <v>23960</v>
      </c>
      <c r="H48" s="241">
        <f t="shared" si="34"/>
        <v>23960</v>
      </c>
      <c r="I48" s="241">
        <f t="shared" si="34"/>
        <v>27092</v>
      </c>
      <c r="J48" s="241">
        <f t="shared" si="34"/>
        <v>27092</v>
      </c>
      <c r="K48" s="241">
        <f t="shared" si="34"/>
        <v>25134</v>
      </c>
      <c r="L48" s="241">
        <f t="shared" si="34"/>
        <v>26700</v>
      </c>
      <c r="M48" s="241">
        <f t="shared" si="34"/>
        <v>26700</v>
      </c>
      <c r="N48" s="241">
        <f t="shared" si="34"/>
        <v>31790</v>
      </c>
      <c r="O48" s="241">
        <f t="shared" si="34"/>
        <v>36488</v>
      </c>
      <c r="P48" s="241">
        <f t="shared" si="34"/>
        <v>36488</v>
      </c>
      <c r="Q48" s="241">
        <f t="shared" si="34"/>
        <v>38837</v>
      </c>
      <c r="R48" s="241">
        <f t="shared" si="34"/>
        <v>36488</v>
      </c>
      <c r="S48" s="241">
        <f t="shared" si="34"/>
        <v>61466</v>
      </c>
      <c r="T48" s="349">
        <f t="shared" si="34"/>
        <v>92786</v>
      </c>
      <c r="U48" s="349">
        <f t="shared" si="34"/>
        <v>112361</v>
      </c>
      <c r="V48" s="349">
        <f t="shared" si="34"/>
        <v>112361</v>
      </c>
      <c r="W48" s="349">
        <f t="shared" si="34"/>
        <v>100616</v>
      </c>
      <c r="X48" s="349">
        <f t="shared" si="34"/>
        <v>100616</v>
      </c>
      <c r="Y48" s="349">
        <f t="shared" si="34"/>
        <v>100616</v>
      </c>
      <c r="Z48" s="349">
        <f t="shared" si="34"/>
        <v>100616</v>
      </c>
      <c r="AA48" s="349">
        <f t="shared" si="34"/>
        <v>100616</v>
      </c>
      <c r="AB48" s="349">
        <f t="shared" si="34"/>
        <v>81041</v>
      </c>
      <c r="AC48" s="349">
        <f t="shared" si="34"/>
        <v>73211</v>
      </c>
      <c r="AD48" s="241">
        <f t="shared" si="34"/>
        <v>73211</v>
      </c>
      <c r="AE48" s="241">
        <f t="shared" si="34"/>
        <v>54967</v>
      </c>
      <c r="AF48" s="241">
        <f t="shared" si="34"/>
        <v>36175</v>
      </c>
      <c r="AG48" s="241">
        <f t="shared" si="34"/>
        <v>36175</v>
      </c>
      <c r="AH48" s="241">
        <f t="shared" si="34"/>
        <v>36175</v>
      </c>
      <c r="AI48" s="241">
        <f t="shared" si="34"/>
        <v>36175</v>
      </c>
      <c r="AJ48" s="241">
        <f t="shared" si="34"/>
        <v>36175</v>
      </c>
      <c r="AK48" s="241">
        <f t="shared" si="34"/>
        <v>33826</v>
      </c>
      <c r="AL48" s="241">
        <f t="shared" si="34"/>
        <v>33826</v>
      </c>
      <c r="AM48" s="241">
        <f t="shared" si="34"/>
        <v>33826</v>
      </c>
      <c r="AN48" s="241">
        <f t="shared" si="34"/>
        <v>36175</v>
      </c>
      <c r="AO48" s="241">
        <f t="shared" si="34"/>
        <v>36175</v>
      </c>
      <c r="AP48" s="241">
        <f t="shared" si="34"/>
        <v>36175</v>
      </c>
      <c r="AQ48" s="241">
        <f t="shared" si="34"/>
        <v>36175</v>
      </c>
      <c r="AR48" s="241">
        <f t="shared" si="34"/>
        <v>36175</v>
      </c>
      <c r="AS48" s="241">
        <f t="shared" si="34"/>
        <v>36175</v>
      </c>
      <c r="AT48" s="241">
        <f t="shared" si="34"/>
        <v>36175</v>
      </c>
      <c r="AU48" s="241">
        <f t="shared" si="34"/>
        <v>36175</v>
      </c>
      <c r="AV48" s="241">
        <f t="shared" si="34"/>
        <v>36175</v>
      </c>
      <c r="AW48" s="241">
        <f t="shared" si="34"/>
        <v>40873</v>
      </c>
      <c r="AX48" s="241">
        <f t="shared" si="34"/>
        <v>40873</v>
      </c>
      <c r="AY48" s="241">
        <f t="shared" si="34"/>
        <v>40873</v>
      </c>
      <c r="AZ48" s="241">
        <f t="shared" si="34"/>
        <v>40873</v>
      </c>
      <c r="BA48" s="241">
        <f t="shared" si="34"/>
        <v>42439</v>
      </c>
      <c r="BB48" s="241">
        <f t="shared" si="34"/>
        <v>42439</v>
      </c>
      <c r="BC48" s="241">
        <f t="shared" si="34"/>
        <v>42439</v>
      </c>
      <c r="BD48" s="241">
        <f t="shared" si="34"/>
        <v>42439</v>
      </c>
      <c r="BE48" s="241">
        <f t="shared" si="34"/>
        <v>42439</v>
      </c>
      <c r="BF48" s="241">
        <f t="shared" si="34"/>
        <v>42439</v>
      </c>
      <c r="BG48" s="241">
        <f t="shared" si="34"/>
        <v>42439</v>
      </c>
      <c r="BH48" s="241">
        <f t="shared" si="34"/>
        <v>42439</v>
      </c>
      <c r="BI48" s="241">
        <f t="shared" si="34"/>
        <v>42439</v>
      </c>
      <c r="BJ48" s="241">
        <f t="shared" si="34"/>
        <v>42439</v>
      </c>
      <c r="BK48" s="241">
        <f t="shared" si="34"/>
        <v>39307</v>
      </c>
      <c r="BL48" s="241">
        <f t="shared" si="34"/>
        <v>39307</v>
      </c>
      <c r="BM48" s="241">
        <f t="shared" si="34"/>
        <v>39307</v>
      </c>
      <c r="BN48" s="241">
        <f t="shared" si="34"/>
        <v>39307</v>
      </c>
      <c r="BO48" s="241">
        <f t="shared" ref="BO48:DS48" si="35">ROUND(BO21*0.87,)</f>
        <v>39307</v>
      </c>
      <c r="BP48" s="241">
        <f t="shared" si="35"/>
        <v>39307</v>
      </c>
      <c r="BQ48" s="241">
        <f t="shared" si="35"/>
        <v>39307</v>
      </c>
      <c r="BR48" s="241">
        <f t="shared" si="35"/>
        <v>39307</v>
      </c>
      <c r="BS48" s="241">
        <f t="shared" si="35"/>
        <v>39307</v>
      </c>
      <c r="BT48" s="241">
        <f t="shared" si="35"/>
        <v>58882</v>
      </c>
      <c r="BU48" s="241">
        <f t="shared" si="35"/>
        <v>64363</v>
      </c>
      <c r="BV48" s="241">
        <f t="shared" si="35"/>
        <v>69844</v>
      </c>
      <c r="BW48" s="241">
        <f t="shared" si="35"/>
        <v>58882</v>
      </c>
      <c r="BX48" s="241">
        <f t="shared" si="35"/>
        <v>58882</v>
      </c>
      <c r="BY48" s="241">
        <f t="shared" si="35"/>
        <v>50269</v>
      </c>
      <c r="BZ48" s="241">
        <f t="shared" si="35"/>
        <v>50269</v>
      </c>
      <c r="CA48" s="241">
        <f t="shared" si="35"/>
        <v>50269</v>
      </c>
      <c r="CB48" s="241">
        <f t="shared" si="35"/>
        <v>44005</v>
      </c>
      <c r="CC48" s="241">
        <f t="shared" si="35"/>
        <v>43222</v>
      </c>
      <c r="CD48" s="241">
        <f t="shared" si="35"/>
        <v>32651</v>
      </c>
      <c r="CE48" s="241">
        <f t="shared" si="35"/>
        <v>32651</v>
      </c>
      <c r="CF48" s="241">
        <f t="shared" si="35"/>
        <v>32651</v>
      </c>
      <c r="CG48" s="241">
        <f t="shared" si="35"/>
        <v>32651</v>
      </c>
      <c r="CH48" s="241">
        <f t="shared" si="35"/>
        <v>33826</v>
      </c>
      <c r="CI48" s="241">
        <f t="shared" si="35"/>
        <v>33826</v>
      </c>
      <c r="CJ48" s="241">
        <f t="shared" si="35"/>
        <v>33826</v>
      </c>
      <c r="CK48" s="241">
        <f t="shared" si="35"/>
        <v>32651</v>
      </c>
      <c r="CL48" s="241">
        <f t="shared" si="35"/>
        <v>32651</v>
      </c>
      <c r="CM48" s="241">
        <f t="shared" si="35"/>
        <v>32651</v>
      </c>
      <c r="CN48" s="241">
        <f t="shared" si="35"/>
        <v>32651</v>
      </c>
      <c r="CO48" s="241">
        <f t="shared" si="35"/>
        <v>32651</v>
      </c>
      <c r="CP48" s="241">
        <f t="shared" si="35"/>
        <v>32651</v>
      </c>
      <c r="CQ48" s="241">
        <f t="shared" si="35"/>
        <v>31477</v>
      </c>
      <c r="CR48" s="241">
        <f t="shared" si="35"/>
        <v>31477</v>
      </c>
      <c r="CS48" s="241">
        <f t="shared" si="35"/>
        <v>31477</v>
      </c>
      <c r="CT48" s="241">
        <f t="shared" si="35"/>
        <v>31477</v>
      </c>
      <c r="CU48" s="241">
        <f t="shared" si="35"/>
        <v>31477</v>
      </c>
      <c r="CV48" s="241">
        <f t="shared" si="35"/>
        <v>31477</v>
      </c>
      <c r="CW48" s="241">
        <f t="shared" si="35"/>
        <v>31477</v>
      </c>
      <c r="CX48" s="241">
        <f t="shared" si="35"/>
        <v>28345</v>
      </c>
      <c r="CY48" s="241">
        <f t="shared" si="35"/>
        <v>28345</v>
      </c>
      <c r="CZ48" s="241">
        <f t="shared" si="35"/>
        <v>28345</v>
      </c>
      <c r="DA48" s="241">
        <f t="shared" si="35"/>
        <v>28345</v>
      </c>
      <c r="DB48" s="241">
        <f t="shared" si="35"/>
        <v>28345</v>
      </c>
      <c r="DC48" s="241">
        <f t="shared" si="35"/>
        <v>29128</v>
      </c>
      <c r="DD48" s="241">
        <f t="shared" si="35"/>
        <v>29128</v>
      </c>
      <c r="DE48" s="241">
        <f t="shared" si="35"/>
        <v>27562</v>
      </c>
      <c r="DF48" s="241">
        <f t="shared" si="35"/>
        <v>27562</v>
      </c>
      <c r="DG48" s="241">
        <f t="shared" si="35"/>
        <v>27562</v>
      </c>
      <c r="DH48" s="241">
        <f t="shared" si="35"/>
        <v>25056</v>
      </c>
      <c r="DI48" s="241">
        <f t="shared" si="35"/>
        <v>25056</v>
      </c>
      <c r="DJ48" s="241">
        <f t="shared" si="35"/>
        <v>25056</v>
      </c>
      <c r="DK48" s="241">
        <f t="shared" si="35"/>
        <v>25056</v>
      </c>
      <c r="DL48" s="241">
        <f t="shared" si="35"/>
        <v>22707</v>
      </c>
      <c r="DM48" s="241">
        <f t="shared" si="35"/>
        <v>22707</v>
      </c>
      <c r="DN48" s="241">
        <f t="shared" si="35"/>
        <v>22707</v>
      </c>
      <c r="DO48" s="241">
        <f t="shared" si="35"/>
        <v>22707</v>
      </c>
      <c r="DP48" s="241">
        <f t="shared" si="35"/>
        <v>22707</v>
      </c>
      <c r="DQ48" s="241">
        <f t="shared" si="35"/>
        <v>22707</v>
      </c>
      <c r="DR48" s="241">
        <f t="shared" si="35"/>
        <v>22707</v>
      </c>
      <c r="DS48" s="241">
        <f t="shared" si="35"/>
        <v>21533</v>
      </c>
    </row>
    <row r="49" spans="1:123" s="72" customFormat="1" x14ac:dyDescent="0.2">
      <c r="A49" s="239" t="s">
        <v>123</v>
      </c>
      <c r="T49" s="350"/>
      <c r="U49" s="350"/>
      <c r="V49" s="350"/>
      <c r="W49" s="350"/>
      <c r="X49" s="350"/>
      <c r="Y49" s="350"/>
      <c r="Z49" s="350"/>
      <c r="AA49" s="350"/>
      <c r="AB49" s="350"/>
      <c r="AC49" s="350"/>
    </row>
    <row r="50" spans="1:123" s="72" customFormat="1" x14ac:dyDescent="0.2">
      <c r="A50" s="240" t="s">
        <v>115</v>
      </c>
      <c r="B50" s="241">
        <f t="shared" ref="B50" si="36">ROUND(B23*0.87,)</f>
        <v>41186</v>
      </c>
      <c r="C50" s="241">
        <f t="shared" ref="C50:BN50" si="37">ROUND(C23*0.87,)</f>
        <v>41186</v>
      </c>
      <c r="D50" s="241">
        <f t="shared" si="37"/>
        <v>40011</v>
      </c>
      <c r="E50" s="241">
        <f t="shared" si="37"/>
        <v>40011</v>
      </c>
      <c r="F50" s="241">
        <f t="shared" si="37"/>
        <v>41186</v>
      </c>
      <c r="G50" s="241">
        <f t="shared" si="37"/>
        <v>41186</v>
      </c>
      <c r="H50" s="241">
        <f t="shared" si="37"/>
        <v>41186</v>
      </c>
      <c r="I50" s="241">
        <f t="shared" si="37"/>
        <v>44318</v>
      </c>
      <c r="J50" s="241">
        <f t="shared" si="37"/>
        <v>44318</v>
      </c>
      <c r="K50" s="241">
        <f t="shared" si="37"/>
        <v>42360</v>
      </c>
      <c r="L50" s="241">
        <f t="shared" si="37"/>
        <v>43926</v>
      </c>
      <c r="M50" s="241">
        <f t="shared" si="37"/>
        <v>43926</v>
      </c>
      <c r="N50" s="241">
        <f t="shared" si="37"/>
        <v>49016</v>
      </c>
      <c r="O50" s="241">
        <f t="shared" si="37"/>
        <v>53714</v>
      </c>
      <c r="P50" s="241">
        <f t="shared" si="37"/>
        <v>53714</v>
      </c>
      <c r="Q50" s="241">
        <f t="shared" si="37"/>
        <v>56063</v>
      </c>
      <c r="R50" s="241">
        <f t="shared" si="37"/>
        <v>53714</v>
      </c>
      <c r="S50" s="241">
        <f t="shared" si="37"/>
        <v>128021</v>
      </c>
      <c r="T50" s="349">
        <f t="shared" si="37"/>
        <v>159341</v>
      </c>
      <c r="U50" s="349">
        <f t="shared" si="37"/>
        <v>178916</v>
      </c>
      <c r="V50" s="349">
        <f t="shared" si="37"/>
        <v>178916</v>
      </c>
      <c r="W50" s="349">
        <f t="shared" si="37"/>
        <v>167171</v>
      </c>
      <c r="X50" s="349">
        <f t="shared" si="37"/>
        <v>167171</v>
      </c>
      <c r="Y50" s="349">
        <f t="shared" si="37"/>
        <v>167171</v>
      </c>
      <c r="Z50" s="349">
        <f t="shared" si="37"/>
        <v>167171</v>
      </c>
      <c r="AA50" s="349">
        <f t="shared" si="37"/>
        <v>167171</v>
      </c>
      <c r="AB50" s="349">
        <f t="shared" si="37"/>
        <v>147596</v>
      </c>
      <c r="AC50" s="349">
        <f t="shared" si="37"/>
        <v>139766</v>
      </c>
      <c r="AD50" s="241">
        <f t="shared" si="37"/>
        <v>139766</v>
      </c>
      <c r="AE50" s="241">
        <f t="shared" si="37"/>
        <v>87070</v>
      </c>
      <c r="AF50" s="241">
        <f t="shared" si="37"/>
        <v>68278</v>
      </c>
      <c r="AG50" s="241">
        <f t="shared" si="37"/>
        <v>68278</v>
      </c>
      <c r="AH50" s="241">
        <f t="shared" si="37"/>
        <v>68278</v>
      </c>
      <c r="AI50" s="241">
        <f t="shared" si="37"/>
        <v>68278</v>
      </c>
      <c r="AJ50" s="241">
        <f t="shared" si="37"/>
        <v>68278</v>
      </c>
      <c r="AK50" s="241">
        <f t="shared" si="37"/>
        <v>65929</v>
      </c>
      <c r="AL50" s="241">
        <f t="shared" si="37"/>
        <v>65929</v>
      </c>
      <c r="AM50" s="241">
        <f t="shared" si="37"/>
        <v>65929</v>
      </c>
      <c r="AN50" s="241">
        <f t="shared" si="37"/>
        <v>68278</v>
      </c>
      <c r="AO50" s="241">
        <f t="shared" si="37"/>
        <v>68278</v>
      </c>
      <c r="AP50" s="241">
        <f t="shared" si="37"/>
        <v>68278</v>
      </c>
      <c r="AQ50" s="241">
        <f t="shared" si="37"/>
        <v>68278</v>
      </c>
      <c r="AR50" s="241">
        <f t="shared" si="37"/>
        <v>68278</v>
      </c>
      <c r="AS50" s="241">
        <f t="shared" si="37"/>
        <v>68278</v>
      </c>
      <c r="AT50" s="241">
        <f t="shared" si="37"/>
        <v>68278</v>
      </c>
      <c r="AU50" s="241">
        <f t="shared" si="37"/>
        <v>68278</v>
      </c>
      <c r="AV50" s="241">
        <f t="shared" si="37"/>
        <v>68278</v>
      </c>
      <c r="AW50" s="241">
        <f t="shared" si="37"/>
        <v>72976</v>
      </c>
      <c r="AX50" s="241">
        <f t="shared" si="37"/>
        <v>72976</v>
      </c>
      <c r="AY50" s="241">
        <f t="shared" si="37"/>
        <v>72976</v>
      </c>
      <c r="AZ50" s="241">
        <f t="shared" si="37"/>
        <v>72976</v>
      </c>
      <c r="BA50" s="241">
        <f t="shared" si="37"/>
        <v>74542</v>
      </c>
      <c r="BB50" s="241">
        <f t="shared" si="37"/>
        <v>74542</v>
      </c>
      <c r="BC50" s="241">
        <f t="shared" si="37"/>
        <v>74542</v>
      </c>
      <c r="BD50" s="241">
        <f t="shared" si="37"/>
        <v>74542</v>
      </c>
      <c r="BE50" s="241">
        <f t="shared" si="37"/>
        <v>74542</v>
      </c>
      <c r="BF50" s="241">
        <f t="shared" si="37"/>
        <v>74542</v>
      </c>
      <c r="BG50" s="241">
        <f t="shared" si="37"/>
        <v>74542</v>
      </c>
      <c r="BH50" s="241">
        <f t="shared" si="37"/>
        <v>74542</v>
      </c>
      <c r="BI50" s="241">
        <f t="shared" si="37"/>
        <v>74542</v>
      </c>
      <c r="BJ50" s="241">
        <f t="shared" si="37"/>
        <v>74542</v>
      </c>
      <c r="BK50" s="241">
        <f t="shared" si="37"/>
        <v>71410</v>
      </c>
      <c r="BL50" s="241">
        <f t="shared" si="37"/>
        <v>71410</v>
      </c>
      <c r="BM50" s="241">
        <f t="shared" si="37"/>
        <v>71410</v>
      </c>
      <c r="BN50" s="241">
        <f t="shared" si="37"/>
        <v>71410</v>
      </c>
      <c r="BO50" s="241">
        <f t="shared" ref="BO50:DS50" si="38">ROUND(BO23*0.87,)</f>
        <v>71410</v>
      </c>
      <c r="BP50" s="241">
        <f t="shared" si="38"/>
        <v>71410</v>
      </c>
      <c r="BQ50" s="241">
        <f t="shared" si="38"/>
        <v>71410</v>
      </c>
      <c r="BR50" s="241">
        <f t="shared" si="38"/>
        <v>71410</v>
      </c>
      <c r="BS50" s="241">
        <f t="shared" si="38"/>
        <v>71410</v>
      </c>
      <c r="BT50" s="241">
        <f t="shared" si="38"/>
        <v>90985</v>
      </c>
      <c r="BU50" s="241">
        <f t="shared" si="38"/>
        <v>96466</v>
      </c>
      <c r="BV50" s="241">
        <f t="shared" si="38"/>
        <v>101947</v>
      </c>
      <c r="BW50" s="241">
        <f t="shared" si="38"/>
        <v>90985</v>
      </c>
      <c r="BX50" s="241">
        <f t="shared" si="38"/>
        <v>90985</v>
      </c>
      <c r="BY50" s="241">
        <f t="shared" si="38"/>
        <v>82372</v>
      </c>
      <c r="BZ50" s="241">
        <f t="shared" si="38"/>
        <v>82372</v>
      </c>
      <c r="CA50" s="241">
        <f t="shared" si="38"/>
        <v>82372</v>
      </c>
      <c r="CB50" s="241">
        <f t="shared" si="38"/>
        <v>76108</v>
      </c>
      <c r="CC50" s="241">
        <f t="shared" si="38"/>
        <v>75325</v>
      </c>
      <c r="CD50" s="241">
        <f t="shared" si="38"/>
        <v>64754</v>
      </c>
      <c r="CE50" s="241">
        <f t="shared" si="38"/>
        <v>64754</v>
      </c>
      <c r="CF50" s="241">
        <f t="shared" si="38"/>
        <v>64754</v>
      </c>
      <c r="CG50" s="241">
        <f t="shared" si="38"/>
        <v>64754</v>
      </c>
      <c r="CH50" s="241">
        <f t="shared" si="38"/>
        <v>65929</v>
      </c>
      <c r="CI50" s="241">
        <f t="shared" si="38"/>
        <v>65929</v>
      </c>
      <c r="CJ50" s="241">
        <f t="shared" si="38"/>
        <v>65929</v>
      </c>
      <c r="CK50" s="241">
        <f t="shared" si="38"/>
        <v>64754</v>
      </c>
      <c r="CL50" s="241">
        <f t="shared" si="38"/>
        <v>64754</v>
      </c>
      <c r="CM50" s="241">
        <f t="shared" si="38"/>
        <v>64754</v>
      </c>
      <c r="CN50" s="241">
        <f t="shared" si="38"/>
        <v>64754</v>
      </c>
      <c r="CO50" s="241">
        <f t="shared" si="38"/>
        <v>64754</v>
      </c>
      <c r="CP50" s="241">
        <f t="shared" si="38"/>
        <v>64754</v>
      </c>
      <c r="CQ50" s="241">
        <f t="shared" si="38"/>
        <v>63580</v>
      </c>
      <c r="CR50" s="241">
        <f t="shared" si="38"/>
        <v>63580</v>
      </c>
      <c r="CS50" s="241">
        <f t="shared" si="38"/>
        <v>63580</v>
      </c>
      <c r="CT50" s="241">
        <f t="shared" si="38"/>
        <v>63580</v>
      </c>
      <c r="CU50" s="241">
        <f t="shared" si="38"/>
        <v>63580</v>
      </c>
      <c r="CV50" s="241">
        <f t="shared" si="38"/>
        <v>63580</v>
      </c>
      <c r="CW50" s="241">
        <f t="shared" si="38"/>
        <v>63580</v>
      </c>
      <c r="CX50" s="241">
        <f t="shared" si="38"/>
        <v>60448</v>
      </c>
      <c r="CY50" s="241">
        <f t="shared" si="38"/>
        <v>60448</v>
      </c>
      <c r="CZ50" s="241">
        <f t="shared" si="38"/>
        <v>60448</v>
      </c>
      <c r="DA50" s="241">
        <f t="shared" si="38"/>
        <v>60448</v>
      </c>
      <c r="DB50" s="241">
        <f t="shared" si="38"/>
        <v>60448</v>
      </c>
      <c r="DC50" s="241">
        <f t="shared" si="38"/>
        <v>61231</v>
      </c>
      <c r="DD50" s="241">
        <f t="shared" si="38"/>
        <v>61231</v>
      </c>
      <c r="DE50" s="241">
        <f t="shared" si="38"/>
        <v>59665</v>
      </c>
      <c r="DF50" s="241">
        <f t="shared" si="38"/>
        <v>59665</v>
      </c>
      <c r="DG50" s="241">
        <f t="shared" si="38"/>
        <v>59665</v>
      </c>
      <c r="DH50" s="241">
        <f t="shared" si="38"/>
        <v>42282</v>
      </c>
      <c r="DI50" s="241">
        <f t="shared" si="38"/>
        <v>42282</v>
      </c>
      <c r="DJ50" s="241">
        <f t="shared" si="38"/>
        <v>42282</v>
      </c>
      <c r="DK50" s="241">
        <f t="shared" si="38"/>
        <v>42282</v>
      </c>
      <c r="DL50" s="241">
        <f t="shared" si="38"/>
        <v>39933</v>
      </c>
      <c r="DM50" s="241">
        <f t="shared" si="38"/>
        <v>39933</v>
      </c>
      <c r="DN50" s="241">
        <f t="shared" si="38"/>
        <v>39933</v>
      </c>
      <c r="DO50" s="241">
        <f t="shared" si="38"/>
        <v>39933</v>
      </c>
      <c r="DP50" s="241">
        <f t="shared" si="38"/>
        <v>39933</v>
      </c>
      <c r="DQ50" s="241">
        <f t="shared" si="38"/>
        <v>39933</v>
      </c>
      <c r="DR50" s="241">
        <f t="shared" si="38"/>
        <v>39933</v>
      </c>
      <c r="DS50" s="241">
        <f t="shared" si="38"/>
        <v>38759</v>
      </c>
    </row>
    <row r="51" spans="1:123"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349"/>
      <c r="U51" s="349"/>
      <c r="V51" s="349"/>
      <c r="W51" s="349"/>
      <c r="X51" s="349"/>
      <c r="Y51" s="349"/>
      <c r="Z51" s="349"/>
      <c r="AA51" s="349"/>
      <c r="AB51" s="349"/>
      <c r="AC51" s="349"/>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row>
    <row r="52" spans="1:123" s="72" customFormat="1" x14ac:dyDescent="0.2">
      <c r="A52" s="240" t="s">
        <v>115</v>
      </c>
      <c r="B52" s="241">
        <f t="shared" ref="B52" si="39">ROUND(B25*0.87,)</f>
        <v>52931</v>
      </c>
      <c r="C52" s="241">
        <f t="shared" ref="C52:BN52" si="40">ROUND(C25*0.87,)</f>
        <v>52931</v>
      </c>
      <c r="D52" s="241">
        <f t="shared" si="40"/>
        <v>51756</v>
      </c>
      <c r="E52" s="241">
        <f t="shared" si="40"/>
        <v>51756</v>
      </c>
      <c r="F52" s="241">
        <f t="shared" si="40"/>
        <v>52931</v>
      </c>
      <c r="G52" s="241">
        <f t="shared" si="40"/>
        <v>52931</v>
      </c>
      <c r="H52" s="241">
        <f t="shared" si="40"/>
        <v>52931</v>
      </c>
      <c r="I52" s="241">
        <f t="shared" si="40"/>
        <v>56063</v>
      </c>
      <c r="J52" s="241">
        <f t="shared" si="40"/>
        <v>56063</v>
      </c>
      <c r="K52" s="241">
        <f t="shared" si="40"/>
        <v>54105</v>
      </c>
      <c r="L52" s="241">
        <f t="shared" si="40"/>
        <v>55671</v>
      </c>
      <c r="M52" s="241">
        <f t="shared" si="40"/>
        <v>55671</v>
      </c>
      <c r="N52" s="241">
        <f t="shared" si="40"/>
        <v>60761</v>
      </c>
      <c r="O52" s="241">
        <f t="shared" si="40"/>
        <v>65459</v>
      </c>
      <c r="P52" s="241">
        <f t="shared" si="40"/>
        <v>65459</v>
      </c>
      <c r="Q52" s="241">
        <f t="shared" si="40"/>
        <v>67808</v>
      </c>
      <c r="R52" s="241">
        <f t="shared" si="40"/>
        <v>65459</v>
      </c>
      <c r="S52" s="241">
        <f t="shared" si="40"/>
        <v>151511</v>
      </c>
      <c r="T52" s="349">
        <f t="shared" si="40"/>
        <v>182831</v>
      </c>
      <c r="U52" s="349">
        <f t="shared" si="40"/>
        <v>202406</v>
      </c>
      <c r="V52" s="349">
        <f t="shared" si="40"/>
        <v>202406</v>
      </c>
      <c r="W52" s="349">
        <f t="shared" si="40"/>
        <v>190661</v>
      </c>
      <c r="X52" s="349">
        <f t="shared" si="40"/>
        <v>190661</v>
      </c>
      <c r="Y52" s="349">
        <f t="shared" si="40"/>
        <v>190661</v>
      </c>
      <c r="Z52" s="349">
        <f t="shared" si="40"/>
        <v>190661</v>
      </c>
      <c r="AA52" s="349">
        <f t="shared" si="40"/>
        <v>190661</v>
      </c>
      <c r="AB52" s="349">
        <f t="shared" si="40"/>
        <v>171086</v>
      </c>
      <c r="AC52" s="349">
        <f t="shared" si="40"/>
        <v>163256</v>
      </c>
      <c r="AD52" s="241">
        <f t="shared" si="40"/>
        <v>163256</v>
      </c>
      <c r="AE52" s="241">
        <f t="shared" si="40"/>
        <v>109777</v>
      </c>
      <c r="AF52" s="241">
        <f t="shared" si="40"/>
        <v>90985</v>
      </c>
      <c r="AG52" s="241">
        <f t="shared" si="40"/>
        <v>90985</v>
      </c>
      <c r="AH52" s="241">
        <f t="shared" si="40"/>
        <v>90985</v>
      </c>
      <c r="AI52" s="241">
        <f t="shared" si="40"/>
        <v>90985</v>
      </c>
      <c r="AJ52" s="241">
        <f t="shared" si="40"/>
        <v>90985</v>
      </c>
      <c r="AK52" s="241">
        <f t="shared" si="40"/>
        <v>88636</v>
      </c>
      <c r="AL52" s="241">
        <f t="shared" si="40"/>
        <v>88636</v>
      </c>
      <c r="AM52" s="241">
        <f t="shared" si="40"/>
        <v>88636</v>
      </c>
      <c r="AN52" s="241">
        <f t="shared" si="40"/>
        <v>90985</v>
      </c>
      <c r="AO52" s="241">
        <f t="shared" si="40"/>
        <v>90985</v>
      </c>
      <c r="AP52" s="241">
        <f t="shared" si="40"/>
        <v>90985</v>
      </c>
      <c r="AQ52" s="241">
        <f t="shared" si="40"/>
        <v>90985</v>
      </c>
      <c r="AR52" s="241">
        <f t="shared" si="40"/>
        <v>90985</v>
      </c>
      <c r="AS52" s="241">
        <f t="shared" si="40"/>
        <v>90985</v>
      </c>
      <c r="AT52" s="241">
        <f t="shared" si="40"/>
        <v>90985</v>
      </c>
      <c r="AU52" s="241">
        <f t="shared" si="40"/>
        <v>90985</v>
      </c>
      <c r="AV52" s="241">
        <f t="shared" si="40"/>
        <v>90985</v>
      </c>
      <c r="AW52" s="241">
        <f t="shared" si="40"/>
        <v>95683</v>
      </c>
      <c r="AX52" s="241">
        <f t="shared" si="40"/>
        <v>95683</v>
      </c>
      <c r="AY52" s="241">
        <f t="shared" si="40"/>
        <v>95683</v>
      </c>
      <c r="AZ52" s="241">
        <f t="shared" si="40"/>
        <v>95683</v>
      </c>
      <c r="BA52" s="241">
        <f t="shared" si="40"/>
        <v>97249</v>
      </c>
      <c r="BB52" s="241">
        <f t="shared" si="40"/>
        <v>97249</v>
      </c>
      <c r="BC52" s="241">
        <f t="shared" si="40"/>
        <v>97249</v>
      </c>
      <c r="BD52" s="241">
        <f t="shared" si="40"/>
        <v>97249</v>
      </c>
      <c r="BE52" s="241">
        <f t="shared" si="40"/>
        <v>97249</v>
      </c>
      <c r="BF52" s="241">
        <f t="shared" si="40"/>
        <v>97249</v>
      </c>
      <c r="BG52" s="241">
        <f t="shared" si="40"/>
        <v>97249</v>
      </c>
      <c r="BH52" s="241">
        <f t="shared" si="40"/>
        <v>97249</v>
      </c>
      <c r="BI52" s="241">
        <f t="shared" si="40"/>
        <v>97249</v>
      </c>
      <c r="BJ52" s="241">
        <f t="shared" si="40"/>
        <v>97249</v>
      </c>
      <c r="BK52" s="241">
        <f t="shared" si="40"/>
        <v>94117</v>
      </c>
      <c r="BL52" s="241">
        <f t="shared" si="40"/>
        <v>94117</v>
      </c>
      <c r="BM52" s="241">
        <f t="shared" si="40"/>
        <v>94117</v>
      </c>
      <c r="BN52" s="241">
        <f t="shared" si="40"/>
        <v>94117</v>
      </c>
      <c r="BO52" s="241">
        <f t="shared" ref="BO52:DS52" si="41">ROUND(BO25*0.87,)</f>
        <v>94117</v>
      </c>
      <c r="BP52" s="241">
        <f t="shared" si="41"/>
        <v>94117</v>
      </c>
      <c r="BQ52" s="241">
        <f t="shared" si="41"/>
        <v>94117</v>
      </c>
      <c r="BR52" s="241">
        <f t="shared" si="41"/>
        <v>94117</v>
      </c>
      <c r="BS52" s="241">
        <f t="shared" si="41"/>
        <v>94117</v>
      </c>
      <c r="BT52" s="241">
        <f t="shared" si="41"/>
        <v>113692</v>
      </c>
      <c r="BU52" s="241">
        <f t="shared" si="41"/>
        <v>119173</v>
      </c>
      <c r="BV52" s="241">
        <f t="shared" si="41"/>
        <v>124654</v>
      </c>
      <c r="BW52" s="241">
        <f t="shared" si="41"/>
        <v>113692</v>
      </c>
      <c r="BX52" s="241">
        <f t="shared" si="41"/>
        <v>113692</v>
      </c>
      <c r="BY52" s="241">
        <f t="shared" si="41"/>
        <v>105079</v>
      </c>
      <c r="BZ52" s="241">
        <f t="shared" si="41"/>
        <v>105079</v>
      </c>
      <c r="CA52" s="241">
        <f t="shared" si="41"/>
        <v>105079</v>
      </c>
      <c r="CB52" s="241">
        <f t="shared" si="41"/>
        <v>98815</v>
      </c>
      <c r="CC52" s="241">
        <f t="shared" si="41"/>
        <v>98032</v>
      </c>
      <c r="CD52" s="241">
        <f t="shared" si="41"/>
        <v>87461</v>
      </c>
      <c r="CE52" s="241">
        <f t="shared" si="41"/>
        <v>87461</v>
      </c>
      <c r="CF52" s="241">
        <f t="shared" si="41"/>
        <v>87461</v>
      </c>
      <c r="CG52" s="241">
        <f t="shared" si="41"/>
        <v>87461</v>
      </c>
      <c r="CH52" s="241">
        <f t="shared" si="41"/>
        <v>88636</v>
      </c>
      <c r="CI52" s="241">
        <f t="shared" si="41"/>
        <v>88636</v>
      </c>
      <c r="CJ52" s="241">
        <f t="shared" si="41"/>
        <v>88636</v>
      </c>
      <c r="CK52" s="241">
        <f t="shared" si="41"/>
        <v>87461</v>
      </c>
      <c r="CL52" s="241">
        <f t="shared" si="41"/>
        <v>87461</v>
      </c>
      <c r="CM52" s="241">
        <f t="shared" si="41"/>
        <v>87461</v>
      </c>
      <c r="CN52" s="241">
        <f t="shared" si="41"/>
        <v>87461</v>
      </c>
      <c r="CO52" s="241">
        <f t="shared" si="41"/>
        <v>87461</v>
      </c>
      <c r="CP52" s="241">
        <f t="shared" si="41"/>
        <v>87461</v>
      </c>
      <c r="CQ52" s="241">
        <f t="shared" si="41"/>
        <v>86287</v>
      </c>
      <c r="CR52" s="241">
        <f t="shared" si="41"/>
        <v>86287</v>
      </c>
      <c r="CS52" s="241">
        <f t="shared" si="41"/>
        <v>86287</v>
      </c>
      <c r="CT52" s="241">
        <f t="shared" si="41"/>
        <v>86287</v>
      </c>
      <c r="CU52" s="241">
        <f t="shared" si="41"/>
        <v>86287</v>
      </c>
      <c r="CV52" s="241">
        <f t="shared" si="41"/>
        <v>86287</v>
      </c>
      <c r="CW52" s="241">
        <f t="shared" si="41"/>
        <v>86287</v>
      </c>
      <c r="CX52" s="241">
        <f t="shared" si="41"/>
        <v>83155</v>
      </c>
      <c r="CY52" s="241">
        <f t="shared" si="41"/>
        <v>83155</v>
      </c>
      <c r="CZ52" s="241">
        <f t="shared" si="41"/>
        <v>83155</v>
      </c>
      <c r="DA52" s="241">
        <f t="shared" si="41"/>
        <v>83155</v>
      </c>
      <c r="DB52" s="241">
        <f t="shared" si="41"/>
        <v>83155</v>
      </c>
      <c r="DC52" s="241">
        <f t="shared" si="41"/>
        <v>83938</v>
      </c>
      <c r="DD52" s="241">
        <f t="shared" si="41"/>
        <v>83938</v>
      </c>
      <c r="DE52" s="241">
        <f t="shared" si="41"/>
        <v>82372</v>
      </c>
      <c r="DF52" s="241">
        <f t="shared" si="41"/>
        <v>82372</v>
      </c>
      <c r="DG52" s="241">
        <f t="shared" si="41"/>
        <v>82372</v>
      </c>
      <c r="DH52" s="241">
        <f t="shared" si="41"/>
        <v>54027</v>
      </c>
      <c r="DI52" s="241">
        <f t="shared" si="41"/>
        <v>54027</v>
      </c>
      <c r="DJ52" s="241">
        <f t="shared" si="41"/>
        <v>54027</v>
      </c>
      <c r="DK52" s="241">
        <f t="shared" si="41"/>
        <v>54027</v>
      </c>
      <c r="DL52" s="241">
        <f t="shared" si="41"/>
        <v>51678</v>
      </c>
      <c r="DM52" s="241">
        <f t="shared" si="41"/>
        <v>51678</v>
      </c>
      <c r="DN52" s="241">
        <f t="shared" si="41"/>
        <v>51678</v>
      </c>
      <c r="DO52" s="241">
        <f t="shared" si="41"/>
        <v>51678</v>
      </c>
      <c r="DP52" s="241">
        <f t="shared" si="41"/>
        <v>51678</v>
      </c>
      <c r="DQ52" s="241">
        <f t="shared" si="41"/>
        <v>51678</v>
      </c>
      <c r="DR52" s="241">
        <f t="shared" si="41"/>
        <v>51678</v>
      </c>
      <c r="DS52" s="241">
        <f t="shared" si="41"/>
        <v>50504</v>
      </c>
    </row>
    <row r="53" spans="1:123"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349"/>
      <c r="U53" s="349"/>
      <c r="V53" s="349"/>
      <c r="W53" s="349"/>
      <c r="X53" s="349"/>
      <c r="Y53" s="349"/>
      <c r="Z53" s="349"/>
      <c r="AA53" s="349"/>
      <c r="AB53" s="349"/>
      <c r="AC53" s="349"/>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row>
    <row r="54" spans="1:123" s="72" customFormat="1" x14ac:dyDescent="0.2">
      <c r="A54" s="240" t="s">
        <v>115</v>
      </c>
      <c r="B54" s="241">
        <f t="shared" ref="B54" si="42">ROUND(B27*0.87,)</f>
        <v>76421</v>
      </c>
      <c r="C54" s="241">
        <f t="shared" ref="C54:BN54" si="43">ROUND(C27*0.87,)</f>
        <v>76421</v>
      </c>
      <c r="D54" s="241">
        <f t="shared" si="43"/>
        <v>75246</v>
      </c>
      <c r="E54" s="241">
        <f t="shared" si="43"/>
        <v>75246</v>
      </c>
      <c r="F54" s="241">
        <f t="shared" si="43"/>
        <v>76421</v>
      </c>
      <c r="G54" s="241">
        <f t="shared" si="43"/>
        <v>76421</v>
      </c>
      <c r="H54" s="241">
        <f t="shared" si="43"/>
        <v>76421</v>
      </c>
      <c r="I54" s="241">
        <f t="shared" si="43"/>
        <v>79553</v>
      </c>
      <c r="J54" s="241">
        <f t="shared" si="43"/>
        <v>79553</v>
      </c>
      <c r="K54" s="241">
        <f t="shared" si="43"/>
        <v>77595</v>
      </c>
      <c r="L54" s="241">
        <f t="shared" si="43"/>
        <v>79161</v>
      </c>
      <c r="M54" s="241">
        <f t="shared" si="43"/>
        <v>79161</v>
      </c>
      <c r="N54" s="241">
        <f t="shared" si="43"/>
        <v>84251</v>
      </c>
      <c r="O54" s="241">
        <f t="shared" si="43"/>
        <v>88949</v>
      </c>
      <c r="P54" s="241">
        <f t="shared" si="43"/>
        <v>88949</v>
      </c>
      <c r="Q54" s="241">
        <f t="shared" si="43"/>
        <v>91298</v>
      </c>
      <c r="R54" s="241">
        <f t="shared" si="43"/>
        <v>88949</v>
      </c>
      <c r="S54" s="241">
        <f t="shared" si="43"/>
        <v>182831</v>
      </c>
      <c r="T54" s="349">
        <f t="shared" si="43"/>
        <v>214151</v>
      </c>
      <c r="U54" s="349">
        <f t="shared" si="43"/>
        <v>233726</v>
      </c>
      <c r="V54" s="349">
        <f t="shared" si="43"/>
        <v>233726</v>
      </c>
      <c r="W54" s="349">
        <f t="shared" si="43"/>
        <v>221981</v>
      </c>
      <c r="X54" s="349">
        <f t="shared" si="43"/>
        <v>221981</v>
      </c>
      <c r="Y54" s="349">
        <f t="shared" si="43"/>
        <v>221981</v>
      </c>
      <c r="Z54" s="349">
        <f t="shared" si="43"/>
        <v>221981</v>
      </c>
      <c r="AA54" s="349">
        <f t="shared" si="43"/>
        <v>221981</v>
      </c>
      <c r="AB54" s="349">
        <f t="shared" si="43"/>
        <v>202406</v>
      </c>
      <c r="AC54" s="349">
        <f t="shared" si="43"/>
        <v>194576</v>
      </c>
      <c r="AD54" s="241">
        <f t="shared" si="43"/>
        <v>194576</v>
      </c>
      <c r="AE54" s="241">
        <f t="shared" si="43"/>
        <v>129352</v>
      </c>
      <c r="AF54" s="241">
        <f t="shared" si="43"/>
        <v>110560</v>
      </c>
      <c r="AG54" s="241">
        <f t="shared" si="43"/>
        <v>110560</v>
      </c>
      <c r="AH54" s="241">
        <f t="shared" si="43"/>
        <v>110560</v>
      </c>
      <c r="AI54" s="241">
        <f t="shared" si="43"/>
        <v>110560</v>
      </c>
      <c r="AJ54" s="241">
        <f t="shared" si="43"/>
        <v>110560</v>
      </c>
      <c r="AK54" s="241">
        <f t="shared" si="43"/>
        <v>108211</v>
      </c>
      <c r="AL54" s="241">
        <f t="shared" si="43"/>
        <v>108211</v>
      </c>
      <c r="AM54" s="241">
        <f t="shared" si="43"/>
        <v>108211</v>
      </c>
      <c r="AN54" s="241">
        <f t="shared" si="43"/>
        <v>110560</v>
      </c>
      <c r="AO54" s="241">
        <f t="shared" si="43"/>
        <v>110560</v>
      </c>
      <c r="AP54" s="241">
        <f t="shared" si="43"/>
        <v>110560</v>
      </c>
      <c r="AQ54" s="241">
        <f t="shared" si="43"/>
        <v>110560</v>
      </c>
      <c r="AR54" s="241">
        <f t="shared" si="43"/>
        <v>110560</v>
      </c>
      <c r="AS54" s="241">
        <f t="shared" si="43"/>
        <v>110560</v>
      </c>
      <c r="AT54" s="241">
        <f t="shared" si="43"/>
        <v>110560</v>
      </c>
      <c r="AU54" s="241">
        <f t="shared" si="43"/>
        <v>110560</v>
      </c>
      <c r="AV54" s="241">
        <f t="shared" si="43"/>
        <v>110560</v>
      </c>
      <c r="AW54" s="241">
        <f t="shared" si="43"/>
        <v>115258</v>
      </c>
      <c r="AX54" s="241">
        <f t="shared" si="43"/>
        <v>115258</v>
      </c>
      <c r="AY54" s="241">
        <f t="shared" si="43"/>
        <v>115258</v>
      </c>
      <c r="AZ54" s="241">
        <f t="shared" si="43"/>
        <v>115258</v>
      </c>
      <c r="BA54" s="241">
        <f t="shared" si="43"/>
        <v>136399</v>
      </c>
      <c r="BB54" s="241">
        <f t="shared" si="43"/>
        <v>136399</v>
      </c>
      <c r="BC54" s="241">
        <f t="shared" si="43"/>
        <v>136399</v>
      </c>
      <c r="BD54" s="241">
        <f t="shared" si="43"/>
        <v>136399</v>
      </c>
      <c r="BE54" s="241">
        <f t="shared" si="43"/>
        <v>136399</v>
      </c>
      <c r="BF54" s="241">
        <f t="shared" si="43"/>
        <v>136399</v>
      </c>
      <c r="BG54" s="241">
        <f t="shared" si="43"/>
        <v>136399</v>
      </c>
      <c r="BH54" s="241">
        <f t="shared" si="43"/>
        <v>136399</v>
      </c>
      <c r="BI54" s="241">
        <f t="shared" si="43"/>
        <v>136399</v>
      </c>
      <c r="BJ54" s="241">
        <f t="shared" si="43"/>
        <v>136399</v>
      </c>
      <c r="BK54" s="241">
        <f t="shared" si="43"/>
        <v>133267</v>
      </c>
      <c r="BL54" s="241">
        <f t="shared" si="43"/>
        <v>133267</v>
      </c>
      <c r="BM54" s="241">
        <f t="shared" si="43"/>
        <v>133267</v>
      </c>
      <c r="BN54" s="241">
        <f t="shared" si="43"/>
        <v>133267</v>
      </c>
      <c r="BO54" s="241">
        <f t="shared" ref="BO54:DS54" si="44">ROUND(BO27*0.87,)</f>
        <v>133267</v>
      </c>
      <c r="BP54" s="241">
        <f t="shared" si="44"/>
        <v>133267</v>
      </c>
      <c r="BQ54" s="241">
        <f t="shared" si="44"/>
        <v>133267</v>
      </c>
      <c r="BR54" s="241">
        <f t="shared" si="44"/>
        <v>133267</v>
      </c>
      <c r="BS54" s="241">
        <f t="shared" si="44"/>
        <v>133267</v>
      </c>
      <c r="BT54" s="241">
        <f t="shared" si="44"/>
        <v>152842</v>
      </c>
      <c r="BU54" s="241">
        <f t="shared" si="44"/>
        <v>158323</v>
      </c>
      <c r="BV54" s="241">
        <f t="shared" si="44"/>
        <v>163804</v>
      </c>
      <c r="BW54" s="241">
        <f t="shared" si="44"/>
        <v>152842</v>
      </c>
      <c r="BX54" s="241">
        <f t="shared" si="44"/>
        <v>152842</v>
      </c>
      <c r="BY54" s="241">
        <f t="shared" si="44"/>
        <v>144229</v>
      </c>
      <c r="BZ54" s="241">
        <f t="shared" si="44"/>
        <v>144229</v>
      </c>
      <c r="CA54" s="241">
        <f t="shared" si="44"/>
        <v>144229</v>
      </c>
      <c r="CB54" s="241">
        <f t="shared" si="44"/>
        <v>137965</v>
      </c>
      <c r="CC54" s="241">
        <f t="shared" si="44"/>
        <v>117607</v>
      </c>
      <c r="CD54" s="241">
        <f t="shared" si="44"/>
        <v>107036</v>
      </c>
      <c r="CE54" s="241">
        <f t="shared" si="44"/>
        <v>107036</v>
      </c>
      <c r="CF54" s="241">
        <f t="shared" si="44"/>
        <v>107036</v>
      </c>
      <c r="CG54" s="241">
        <f t="shared" si="44"/>
        <v>107036</v>
      </c>
      <c r="CH54" s="241">
        <f t="shared" si="44"/>
        <v>108211</v>
      </c>
      <c r="CI54" s="241">
        <f t="shared" si="44"/>
        <v>108211</v>
      </c>
      <c r="CJ54" s="241">
        <f t="shared" si="44"/>
        <v>108211</v>
      </c>
      <c r="CK54" s="241">
        <f t="shared" si="44"/>
        <v>107036</v>
      </c>
      <c r="CL54" s="241">
        <f t="shared" si="44"/>
        <v>107036</v>
      </c>
      <c r="CM54" s="241">
        <f t="shared" si="44"/>
        <v>107036</v>
      </c>
      <c r="CN54" s="241">
        <f t="shared" si="44"/>
        <v>107036</v>
      </c>
      <c r="CO54" s="241">
        <f t="shared" si="44"/>
        <v>107036</v>
      </c>
      <c r="CP54" s="241">
        <f t="shared" si="44"/>
        <v>107036</v>
      </c>
      <c r="CQ54" s="241">
        <f t="shared" si="44"/>
        <v>105862</v>
      </c>
      <c r="CR54" s="241">
        <f t="shared" si="44"/>
        <v>105862</v>
      </c>
      <c r="CS54" s="241">
        <f t="shared" si="44"/>
        <v>105862</v>
      </c>
      <c r="CT54" s="241">
        <f t="shared" si="44"/>
        <v>105862</v>
      </c>
      <c r="CU54" s="241">
        <f t="shared" si="44"/>
        <v>105862</v>
      </c>
      <c r="CV54" s="241">
        <f t="shared" si="44"/>
        <v>105862</v>
      </c>
      <c r="CW54" s="241">
        <f t="shared" si="44"/>
        <v>105862</v>
      </c>
      <c r="CX54" s="241">
        <f t="shared" si="44"/>
        <v>102730</v>
      </c>
      <c r="CY54" s="241">
        <f t="shared" si="44"/>
        <v>102730</v>
      </c>
      <c r="CZ54" s="241">
        <f t="shared" si="44"/>
        <v>102730</v>
      </c>
      <c r="DA54" s="241">
        <f t="shared" si="44"/>
        <v>102730</v>
      </c>
      <c r="DB54" s="241">
        <f t="shared" si="44"/>
        <v>102730</v>
      </c>
      <c r="DC54" s="241">
        <f t="shared" si="44"/>
        <v>103513</v>
      </c>
      <c r="DD54" s="241">
        <f t="shared" si="44"/>
        <v>103513</v>
      </c>
      <c r="DE54" s="241">
        <f t="shared" si="44"/>
        <v>101947</v>
      </c>
      <c r="DF54" s="241">
        <f t="shared" si="44"/>
        <v>101947</v>
      </c>
      <c r="DG54" s="241">
        <f t="shared" si="44"/>
        <v>101947</v>
      </c>
      <c r="DH54" s="241">
        <f t="shared" si="44"/>
        <v>77517</v>
      </c>
      <c r="DI54" s="241">
        <f t="shared" si="44"/>
        <v>77517</v>
      </c>
      <c r="DJ54" s="241">
        <f t="shared" si="44"/>
        <v>77517</v>
      </c>
      <c r="DK54" s="241">
        <f t="shared" si="44"/>
        <v>77517</v>
      </c>
      <c r="DL54" s="241">
        <f t="shared" si="44"/>
        <v>75168</v>
      </c>
      <c r="DM54" s="241">
        <f t="shared" si="44"/>
        <v>75168</v>
      </c>
      <c r="DN54" s="241">
        <f t="shared" si="44"/>
        <v>75168</v>
      </c>
      <c r="DO54" s="241">
        <f t="shared" si="44"/>
        <v>75168</v>
      </c>
      <c r="DP54" s="241">
        <f t="shared" si="44"/>
        <v>75168</v>
      </c>
      <c r="DQ54" s="241">
        <f t="shared" si="44"/>
        <v>75168</v>
      </c>
      <c r="DR54" s="241">
        <f t="shared" si="44"/>
        <v>75168</v>
      </c>
      <c r="DS54" s="241">
        <f t="shared" si="44"/>
        <v>73994</v>
      </c>
    </row>
    <row r="55" spans="1:123"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349"/>
      <c r="U55" s="349"/>
      <c r="V55" s="349"/>
      <c r="W55" s="349"/>
      <c r="X55" s="349"/>
      <c r="Y55" s="349"/>
      <c r="Z55" s="349"/>
      <c r="AA55" s="349"/>
      <c r="AB55" s="349"/>
      <c r="AC55" s="349"/>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row>
    <row r="56" spans="1:123" s="72" customFormat="1" x14ac:dyDescent="0.2">
      <c r="A56" s="240" t="s">
        <v>115</v>
      </c>
      <c r="B56" s="241">
        <f t="shared" ref="B56" si="45">ROUND(B29*0.87,)</f>
        <v>92081</v>
      </c>
      <c r="C56" s="241">
        <f t="shared" ref="C56:BN56" si="46">ROUND(C29*0.87,)</f>
        <v>92081</v>
      </c>
      <c r="D56" s="241">
        <f t="shared" si="46"/>
        <v>90906</v>
      </c>
      <c r="E56" s="241">
        <f t="shared" si="46"/>
        <v>90906</v>
      </c>
      <c r="F56" s="241">
        <f t="shared" si="46"/>
        <v>92081</v>
      </c>
      <c r="G56" s="241">
        <f t="shared" si="46"/>
        <v>92081</v>
      </c>
      <c r="H56" s="241">
        <f t="shared" si="46"/>
        <v>92081</v>
      </c>
      <c r="I56" s="241">
        <f t="shared" si="46"/>
        <v>95213</v>
      </c>
      <c r="J56" s="241">
        <f t="shared" si="46"/>
        <v>95213</v>
      </c>
      <c r="K56" s="241">
        <f t="shared" si="46"/>
        <v>93255</v>
      </c>
      <c r="L56" s="241">
        <f t="shared" si="46"/>
        <v>94821</v>
      </c>
      <c r="M56" s="241">
        <f t="shared" si="46"/>
        <v>94821</v>
      </c>
      <c r="N56" s="241">
        <f t="shared" si="46"/>
        <v>99911</v>
      </c>
      <c r="O56" s="241">
        <f t="shared" si="46"/>
        <v>104609</v>
      </c>
      <c r="P56" s="241">
        <f t="shared" si="46"/>
        <v>104609</v>
      </c>
      <c r="Q56" s="241">
        <f t="shared" si="46"/>
        <v>106958</v>
      </c>
      <c r="R56" s="241">
        <f t="shared" si="46"/>
        <v>104609</v>
      </c>
      <c r="S56" s="241">
        <f t="shared" si="46"/>
        <v>233726</v>
      </c>
      <c r="T56" s="349">
        <f t="shared" si="46"/>
        <v>265046</v>
      </c>
      <c r="U56" s="349">
        <f t="shared" si="46"/>
        <v>284621</v>
      </c>
      <c r="V56" s="349">
        <f t="shared" si="46"/>
        <v>284621</v>
      </c>
      <c r="W56" s="349">
        <f t="shared" si="46"/>
        <v>272876</v>
      </c>
      <c r="X56" s="349">
        <f t="shared" si="46"/>
        <v>272876</v>
      </c>
      <c r="Y56" s="349">
        <f t="shared" si="46"/>
        <v>272876</v>
      </c>
      <c r="Z56" s="349">
        <f t="shared" si="46"/>
        <v>272876</v>
      </c>
      <c r="AA56" s="349">
        <f t="shared" si="46"/>
        <v>272876</v>
      </c>
      <c r="AB56" s="349">
        <f t="shared" si="46"/>
        <v>253301</v>
      </c>
      <c r="AC56" s="349">
        <f t="shared" si="46"/>
        <v>245471</v>
      </c>
      <c r="AD56" s="241">
        <f t="shared" si="46"/>
        <v>245471</v>
      </c>
      <c r="AE56" s="241">
        <f t="shared" si="46"/>
        <v>141097</v>
      </c>
      <c r="AF56" s="241">
        <f t="shared" si="46"/>
        <v>122305</v>
      </c>
      <c r="AG56" s="241">
        <f t="shared" si="46"/>
        <v>122305</v>
      </c>
      <c r="AH56" s="241">
        <f t="shared" si="46"/>
        <v>122305</v>
      </c>
      <c r="AI56" s="241">
        <f t="shared" si="46"/>
        <v>122305</v>
      </c>
      <c r="AJ56" s="241">
        <f t="shared" si="46"/>
        <v>122305</v>
      </c>
      <c r="AK56" s="241">
        <f t="shared" si="46"/>
        <v>119956</v>
      </c>
      <c r="AL56" s="241">
        <f t="shared" si="46"/>
        <v>119956</v>
      </c>
      <c r="AM56" s="241">
        <f t="shared" si="46"/>
        <v>119956</v>
      </c>
      <c r="AN56" s="241">
        <f t="shared" si="46"/>
        <v>122305</v>
      </c>
      <c r="AO56" s="241">
        <f t="shared" si="46"/>
        <v>122305</v>
      </c>
      <c r="AP56" s="241">
        <f t="shared" si="46"/>
        <v>122305</v>
      </c>
      <c r="AQ56" s="241">
        <f t="shared" si="46"/>
        <v>122305</v>
      </c>
      <c r="AR56" s="241">
        <f t="shared" si="46"/>
        <v>122305</v>
      </c>
      <c r="AS56" s="241">
        <f t="shared" si="46"/>
        <v>122305</v>
      </c>
      <c r="AT56" s="241">
        <f t="shared" si="46"/>
        <v>122305</v>
      </c>
      <c r="AU56" s="241">
        <f t="shared" si="46"/>
        <v>122305</v>
      </c>
      <c r="AV56" s="241">
        <f t="shared" si="46"/>
        <v>122305</v>
      </c>
      <c r="AW56" s="241">
        <f t="shared" si="46"/>
        <v>127003</v>
      </c>
      <c r="AX56" s="241">
        <f t="shared" si="46"/>
        <v>127003</v>
      </c>
      <c r="AY56" s="241">
        <f t="shared" si="46"/>
        <v>127003</v>
      </c>
      <c r="AZ56" s="241">
        <f t="shared" si="46"/>
        <v>127003</v>
      </c>
      <c r="BA56" s="241">
        <f t="shared" si="46"/>
        <v>152059</v>
      </c>
      <c r="BB56" s="241">
        <f t="shared" si="46"/>
        <v>152059</v>
      </c>
      <c r="BC56" s="241">
        <f t="shared" si="46"/>
        <v>152059</v>
      </c>
      <c r="BD56" s="241">
        <f t="shared" si="46"/>
        <v>152059</v>
      </c>
      <c r="BE56" s="241">
        <f t="shared" si="46"/>
        <v>152059</v>
      </c>
      <c r="BF56" s="241">
        <f t="shared" si="46"/>
        <v>152059</v>
      </c>
      <c r="BG56" s="241">
        <f t="shared" si="46"/>
        <v>152059</v>
      </c>
      <c r="BH56" s="241">
        <f t="shared" si="46"/>
        <v>152059</v>
      </c>
      <c r="BI56" s="241">
        <f t="shared" si="46"/>
        <v>152059</v>
      </c>
      <c r="BJ56" s="241">
        <f t="shared" si="46"/>
        <v>152059</v>
      </c>
      <c r="BK56" s="241">
        <f t="shared" si="46"/>
        <v>148927</v>
      </c>
      <c r="BL56" s="241">
        <f t="shared" si="46"/>
        <v>148927</v>
      </c>
      <c r="BM56" s="241">
        <f t="shared" si="46"/>
        <v>148927</v>
      </c>
      <c r="BN56" s="241">
        <f t="shared" si="46"/>
        <v>148927</v>
      </c>
      <c r="BO56" s="241">
        <f t="shared" ref="BO56:DS56" si="47">ROUND(BO29*0.87,)</f>
        <v>148927</v>
      </c>
      <c r="BP56" s="241">
        <f t="shared" si="47"/>
        <v>148927</v>
      </c>
      <c r="BQ56" s="241">
        <f t="shared" si="47"/>
        <v>148927</v>
      </c>
      <c r="BR56" s="241">
        <f t="shared" si="47"/>
        <v>148927</v>
      </c>
      <c r="BS56" s="241">
        <f t="shared" si="47"/>
        <v>148927</v>
      </c>
      <c r="BT56" s="241">
        <f t="shared" si="47"/>
        <v>168502</v>
      </c>
      <c r="BU56" s="241">
        <f t="shared" si="47"/>
        <v>173983</v>
      </c>
      <c r="BV56" s="241">
        <f t="shared" si="47"/>
        <v>179464</v>
      </c>
      <c r="BW56" s="241">
        <f t="shared" si="47"/>
        <v>168502</v>
      </c>
      <c r="BX56" s="241">
        <f t="shared" si="47"/>
        <v>168502</v>
      </c>
      <c r="BY56" s="241">
        <f t="shared" si="47"/>
        <v>159889</v>
      </c>
      <c r="BZ56" s="241">
        <f t="shared" si="47"/>
        <v>159889</v>
      </c>
      <c r="CA56" s="241">
        <f t="shared" si="47"/>
        <v>159889</v>
      </c>
      <c r="CB56" s="241">
        <f t="shared" si="47"/>
        <v>153625</v>
      </c>
      <c r="CC56" s="241">
        <f t="shared" si="47"/>
        <v>129352</v>
      </c>
      <c r="CD56" s="241">
        <f t="shared" si="47"/>
        <v>118781</v>
      </c>
      <c r="CE56" s="241">
        <f t="shared" si="47"/>
        <v>118781</v>
      </c>
      <c r="CF56" s="241">
        <f t="shared" si="47"/>
        <v>118781</v>
      </c>
      <c r="CG56" s="241">
        <f t="shared" si="47"/>
        <v>118781</v>
      </c>
      <c r="CH56" s="241">
        <f t="shared" si="47"/>
        <v>119956</v>
      </c>
      <c r="CI56" s="241">
        <f t="shared" si="47"/>
        <v>119956</v>
      </c>
      <c r="CJ56" s="241">
        <f t="shared" si="47"/>
        <v>119956</v>
      </c>
      <c r="CK56" s="241">
        <f t="shared" si="47"/>
        <v>118781</v>
      </c>
      <c r="CL56" s="241">
        <f t="shared" si="47"/>
        <v>118781</v>
      </c>
      <c r="CM56" s="241">
        <f t="shared" si="47"/>
        <v>118781</v>
      </c>
      <c r="CN56" s="241">
        <f t="shared" si="47"/>
        <v>118781</v>
      </c>
      <c r="CO56" s="241">
        <f t="shared" si="47"/>
        <v>118781</v>
      </c>
      <c r="CP56" s="241">
        <f t="shared" si="47"/>
        <v>118781</v>
      </c>
      <c r="CQ56" s="241">
        <f t="shared" si="47"/>
        <v>117607</v>
      </c>
      <c r="CR56" s="241">
        <f t="shared" si="47"/>
        <v>117607</v>
      </c>
      <c r="CS56" s="241">
        <f t="shared" si="47"/>
        <v>117607</v>
      </c>
      <c r="CT56" s="241">
        <f t="shared" si="47"/>
        <v>117607</v>
      </c>
      <c r="CU56" s="241">
        <f t="shared" si="47"/>
        <v>117607</v>
      </c>
      <c r="CV56" s="241">
        <f t="shared" si="47"/>
        <v>117607</v>
      </c>
      <c r="CW56" s="241">
        <f t="shared" si="47"/>
        <v>117607</v>
      </c>
      <c r="CX56" s="241">
        <f t="shared" si="47"/>
        <v>114475</v>
      </c>
      <c r="CY56" s="241">
        <f t="shared" si="47"/>
        <v>114475</v>
      </c>
      <c r="CZ56" s="241">
        <f t="shared" si="47"/>
        <v>114475</v>
      </c>
      <c r="DA56" s="241">
        <f t="shared" si="47"/>
        <v>114475</v>
      </c>
      <c r="DB56" s="241">
        <f t="shared" si="47"/>
        <v>114475</v>
      </c>
      <c r="DC56" s="241">
        <f t="shared" si="47"/>
        <v>115258</v>
      </c>
      <c r="DD56" s="241">
        <f t="shared" si="47"/>
        <v>115258</v>
      </c>
      <c r="DE56" s="241">
        <f t="shared" si="47"/>
        <v>113692</v>
      </c>
      <c r="DF56" s="241">
        <f t="shared" si="47"/>
        <v>113692</v>
      </c>
      <c r="DG56" s="241">
        <f t="shared" si="47"/>
        <v>113692</v>
      </c>
      <c r="DH56" s="241">
        <f t="shared" si="47"/>
        <v>93177</v>
      </c>
      <c r="DI56" s="241">
        <f t="shared" si="47"/>
        <v>93177</v>
      </c>
      <c r="DJ56" s="241">
        <f t="shared" si="47"/>
        <v>93177</v>
      </c>
      <c r="DK56" s="241">
        <f t="shared" si="47"/>
        <v>93177</v>
      </c>
      <c r="DL56" s="241">
        <f t="shared" si="47"/>
        <v>90828</v>
      </c>
      <c r="DM56" s="241">
        <f t="shared" si="47"/>
        <v>90828</v>
      </c>
      <c r="DN56" s="241">
        <f t="shared" si="47"/>
        <v>90828</v>
      </c>
      <c r="DO56" s="241">
        <f t="shared" si="47"/>
        <v>90828</v>
      </c>
      <c r="DP56" s="241">
        <f t="shared" si="47"/>
        <v>90828</v>
      </c>
      <c r="DQ56" s="241">
        <f t="shared" si="47"/>
        <v>90828</v>
      </c>
      <c r="DR56" s="241">
        <f t="shared" si="47"/>
        <v>90828</v>
      </c>
      <c r="DS56" s="241">
        <f t="shared" si="47"/>
        <v>89654</v>
      </c>
    </row>
    <row r="57" spans="1:123" s="72" customFormat="1" x14ac:dyDescent="0.2">
      <c r="A57" s="85"/>
      <c r="L57" s="350"/>
      <c r="M57" s="350"/>
      <c r="N57" s="350"/>
      <c r="O57" s="350"/>
      <c r="P57" s="350"/>
      <c r="Q57" s="350"/>
      <c r="R57" s="350"/>
      <c r="S57" s="350"/>
      <c r="T57" s="350"/>
      <c r="U57" s="350"/>
      <c r="V57" s="350"/>
      <c r="W57" s="350"/>
      <c r="X57" s="350"/>
      <c r="Y57" s="350"/>
      <c r="Z57" s="350"/>
      <c r="AA57" s="350"/>
      <c r="AB57" s="350"/>
      <c r="AC57" s="350"/>
    </row>
    <row r="58" spans="1:123" ht="189" x14ac:dyDescent="0.2">
      <c r="A58" s="298" t="s">
        <v>419</v>
      </c>
    </row>
    <row r="59" spans="1:123" ht="12.75" x14ac:dyDescent="0.2">
      <c r="A59" s="366"/>
    </row>
    <row r="60" spans="1:123" ht="12" customHeight="1" x14ac:dyDescent="0.2">
      <c r="A60" s="319" t="s">
        <v>130</v>
      </c>
    </row>
    <row r="61" spans="1:123" ht="12" customHeight="1" x14ac:dyDescent="0.2">
      <c r="A61" s="378" t="s">
        <v>420</v>
      </c>
    </row>
    <row r="62" spans="1:123" s="82" customFormat="1" ht="12" customHeight="1" x14ac:dyDescent="0.2">
      <c r="A62" s="378"/>
      <c r="L62" s="351"/>
      <c r="M62" s="351"/>
      <c r="N62" s="351"/>
      <c r="O62" s="351"/>
      <c r="P62" s="351"/>
      <c r="Q62" s="351"/>
      <c r="R62" s="351"/>
      <c r="S62" s="351"/>
      <c r="T62" s="351"/>
      <c r="U62" s="351"/>
      <c r="V62" s="351"/>
      <c r="W62" s="351"/>
      <c r="X62" s="351"/>
      <c r="Y62" s="351"/>
      <c r="Z62" s="351"/>
      <c r="AA62" s="351"/>
      <c r="AB62" s="351"/>
      <c r="AC62" s="351"/>
    </row>
    <row r="63" spans="1:123" ht="85.5" customHeight="1" x14ac:dyDescent="0.2">
      <c r="A63" s="378"/>
    </row>
    <row r="64" spans="1:123" x14ac:dyDescent="0.2">
      <c r="A64" s="378"/>
    </row>
    <row r="65" spans="1:29" s="309" customFormat="1" ht="15" x14ac:dyDescent="0.25">
      <c r="A65" s="10" t="s">
        <v>182</v>
      </c>
      <c r="I65" s="373"/>
      <c r="J65" s="373"/>
      <c r="K65" s="373"/>
      <c r="L65" s="373"/>
      <c r="M65" s="373"/>
      <c r="N65" s="373"/>
      <c r="O65" s="373"/>
      <c r="P65" s="374"/>
      <c r="Q65" s="374"/>
      <c r="R65" s="374"/>
      <c r="S65" s="374"/>
      <c r="T65" s="374"/>
      <c r="U65" s="374"/>
      <c r="V65" s="374"/>
      <c r="W65" s="374"/>
      <c r="X65" s="374"/>
      <c r="Y65" s="374"/>
      <c r="Z65" s="374"/>
      <c r="AA65" s="374"/>
      <c r="AB65" s="374"/>
      <c r="AC65" s="374"/>
    </row>
    <row r="66" spans="1:29" s="309" customFormat="1" ht="24.75" x14ac:dyDescent="0.25">
      <c r="A66" s="192" t="s">
        <v>421</v>
      </c>
      <c r="I66" s="373"/>
      <c r="J66" s="373"/>
      <c r="K66" s="373"/>
      <c r="L66" s="373"/>
      <c r="M66" s="373"/>
      <c r="N66" s="373"/>
      <c r="O66" s="373"/>
      <c r="P66" s="374"/>
      <c r="Q66" s="374"/>
      <c r="R66" s="374"/>
      <c r="S66" s="374"/>
      <c r="T66" s="374"/>
      <c r="U66" s="374"/>
      <c r="V66" s="374"/>
      <c r="W66" s="374"/>
      <c r="X66" s="374"/>
      <c r="Y66" s="374"/>
      <c r="Z66" s="374"/>
      <c r="AA66" s="374"/>
      <c r="AB66" s="374"/>
      <c r="AC66" s="374"/>
    </row>
    <row r="67" spans="1:29" ht="25.5" customHeight="1" thickBot="1" x14ac:dyDescent="0.25">
      <c r="A67" s="366"/>
    </row>
    <row r="68" spans="1:29" ht="39.75" customHeight="1" thickBot="1" x14ac:dyDescent="0.25">
      <c r="A68" s="281" t="s">
        <v>133</v>
      </c>
    </row>
    <row r="69" spans="1:29" ht="25.5" customHeight="1" x14ac:dyDescent="0.2">
      <c r="A69" s="293" t="s">
        <v>416</v>
      </c>
    </row>
    <row r="70" spans="1:29" ht="25.5" customHeight="1" thickBot="1" x14ac:dyDescent="0.25">
      <c r="A70" s="295" t="s">
        <v>417</v>
      </c>
    </row>
    <row r="71" spans="1:29" ht="25.5" customHeight="1" x14ac:dyDescent="0.2">
      <c r="A71" s="367" t="s">
        <v>418</v>
      </c>
    </row>
    <row r="72" spans="1:29" ht="12.75" thickBot="1" x14ac:dyDescent="0.25">
      <c r="A72" s="8"/>
    </row>
    <row r="73" spans="1:29" x14ac:dyDescent="0.2">
      <c r="A73" s="368" t="s">
        <v>131</v>
      </c>
    </row>
    <row r="74" spans="1:29" ht="60" x14ac:dyDescent="0.2">
      <c r="A74" s="369" t="s">
        <v>349</v>
      </c>
    </row>
    <row r="75" spans="1:29" ht="60" x14ac:dyDescent="0.2">
      <c r="A75" s="329" t="s">
        <v>349</v>
      </c>
    </row>
  </sheetData>
  <mergeCells count="1">
    <mergeCell ref="A61:A64"/>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DS75"/>
  <sheetViews>
    <sheetView zoomScale="90" zoomScaleNormal="90" workbookViewId="0">
      <selection activeCell="B16" sqref="B16"/>
    </sheetView>
  </sheetViews>
  <sheetFormatPr defaultColWidth="9" defaultRowHeight="12" x14ac:dyDescent="0.2"/>
  <cols>
    <col min="1" max="1" width="83.85546875" style="194" customWidth="1"/>
    <col min="2" max="11" width="9.7109375" style="194" customWidth="1"/>
    <col min="12" max="12" width="9.7109375" style="343" customWidth="1"/>
    <col min="13" max="29" width="9.7109375" style="343" bestFit="1" customWidth="1"/>
    <col min="30" max="123" width="9.7109375" style="194" bestFit="1" customWidth="1"/>
    <col min="124" max="16384" width="9" style="194"/>
  </cols>
  <sheetData>
    <row r="1" spans="1:123" s="10" customFormat="1" ht="12" customHeight="1" x14ac:dyDescent="0.2">
      <c r="A1" s="97" t="s">
        <v>127</v>
      </c>
      <c r="L1" s="342"/>
      <c r="M1" s="342"/>
      <c r="N1" s="342"/>
      <c r="O1" s="342"/>
      <c r="P1" s="342"/>
      <c r="Q1" s="342"/>
      <c r="R1" s="342"/>
      <c r="S1" s="342"/>
      <c r="T1" s="342"/>
      <c r="U1" s="342"/>
      <c r="V1" s="342"/>
      <c r="W1" s="342"/>
      <c r="X1" s="342"/>
      <c r="Y1" s="342"/>
      <c r="Z1" s="342"/>
      <c r="AA1" s="342"/>
      <c r="AB1" s="342"/>
      <c r="AC1" s="342"/>
    </row>
    <row r="2" spans="1:123" s="10" customFormat="1" ht="12" customHeight="1" x14ac:dyDescent="0.2">
      <c r="A2" s="328" t="s">
        <v>244</v>
      </c>
      <c r="L2" s="342"/>
      <c r="M2" s="342"/>
      <c r="N2" s="342"/>
      <c r="O2" s="342"/>
      <c r="P2" s="342"/>
      <c r="Q2" s="342"/>
      <c r="R2" s="342"/>
      <c r="S2" s="342"/>
      <c r="T2" s="342"/>
      <c r="U2" s="342"/>
      <c r="V2" s="342"/>
      <c r="W2" s="342"/>
      <c r="X2" s="342"/>
      <c r="Y2" s="342"/>
      <c r="Z2" s="342"/>
      <c r="AA2" s="342"/>
      <c r="AB2" s="342"/>
      <c r="AC2" s="342"/>
    </row>
    <row r="3" spans="1:123" ht="8.4499999999999993" customHeight="1" x14ac:dyDescent="0.2">
      <c r="A3" s="69"/>
    </row>
    <row r="4" spans="1:123" s="250" customFormat="1" ht="32.450000000000003" customHeight="1" x14ac:dyDescent="0.2">
      <c r="A4" s="327" t="s">
        <v>132</v>
      </c>
      <c r="L4" s="352"/>
      <c r="M4" s="352"/>
      <c r="N4" s="352"/>
      <c r="O4" s="352"/>
      <c r="P4" s="352"/>
      <c r="Q4" s="352"/>
      <c r="R4" s="352"/>
      <c r="S4" s="352"/>
      <c r="T4" s="352"/>
      <c r="U4" s="352"/>
      <c r="V4" s="352"/>
      <c r="W4" s="352"/>
      <c r="X4" s="352"/>
      <c r="Y4" s="352"/>
      <c r="Z4" s="352"/>
      <c r="AA4" s="352"/>
      <c r="AB4" s="352"/>
      <c r="AC4" s="352"/>
    </row>
    <row r="5" spans="1:123" s="252" customFormat="1" ht="23.1" customHeight="1" x14ac:dyDescent="0.2">
      <c r="A5" s="80" t="s">
        <v>129</v>
      </c>
      <c r="B5" s="289">
        <f>'Отдыхай и Катай| comiss'!B5</f>
        <v>46003</v>
      </c>
      <c r="C5" s="289">
        <f>'Отдыхай и Катай| comiss'!C5</f>
        <v>46004</v>
      </c>
      <c r="D5" s="289">
        <f>'Отдыхай и Катай| comiss'!D5</f>
        <v>46005</v>
      </c>
      <c r="E5" s="289">
        <f>'Отдыхай и Катай| comiss'!E5</f>
        <v>46006</v>
      </c>
      <c r="F5" s="289">
        <f>'Отдыхай и Катай| comiss'!F5</f>
        <v>46007</v>
      </c>
      <c r="G5" s="289">
        <f>'Отдыхай и Катай| comiss'!G5</f>
        <v>46008</v>
      </c>
      <c r="H5" s="289">
        <f>'Отдыхай и Катай| comiss'!H5</f>
        <v>46009</v>
      </c>
      <c r="I5" s="289">
        <f>'Отдыхай и Катай| comiss'!I5</f>
        <v>46010</v>
      </c>
      <c r="J5" s="289">
        <f>'Отдыхай и Катай| comiss'!J5</f>
        <v>46011</v>
      </c>
      <c r="K5" s="289">
        <f>'Отдыхай и Катай| comiss'!K5</f>
        <v>46012</v>
      </c>
      <c r="L5" s="289">
        <f>'Отдыхай и Катай| comiss'!L5</f>
        <v>46013</v>
      </c>
      <c r="M5" s="289">
        <f>'Отдыхай и Катай| comiss'!M5</f>
        <v>46014</v>
      </c>
      <c r="N5" s="289">
        <f>'Отдыхай и Катай| comiss'!N5</f>
        <v>46015</v>
      </c>
      <c r="O5" s="289">
        <f>'Отдыхай и Катай| comiss'!O5</f>
        <v>46016</v>
      </c>
      <c r="P5" s="289">
        <f>'Отдыхай и Катай| comiss'!P5</f>
        <v>46017</v>
      </c>
      <c r="Q5" s="289">
        <f>'Отдыхай и Катай| comiss'!Q5</f>
        <v>46018</v>
      </c>
      <c r="R5" s="289">
        <f>'Отдыхай и Катай| comiss'!R5</f>
        <v>46019</v>
      </c>
      <c r="S5" s="289">
        <f>'Отдыхай и Катай| comiss'!S5</f>
        <v>46020</v>
      </c>
      <c r="T5" s="371">
        <f>'Отдыхай и Катай| comiss'!T5</f>
        <v>46021</v>
      </c>
      <c r="U5" s="371">
        <f>'Отдыхай и Катай| comiss'!U5</f>
        <v>46022</v>
      </c>
      <c r="V5" s="371">
        <f>'Отдыхай и Катай| comiss'!V5</f>
        <v>46023</v>
      </c>
      <c r="W5" s="371">
        <f>'Отдыхай и Катай| comiss'!W5</f>
        <v>46024</v>
      </c>
      <c r="X5" s="371">
        <f>'Отдыхай и Катай| comiss'!X5</f>
        <v>46025</v>
      </c>
      <c r="Y5" s="371">
        <f>'Отдыхай и Катай| comiss'!Y5</f>
        <v>46026</v>
      </c>
      <c r="Z5" s="371">
        <f>'Отдыхай и Катай| comiss'!Z5</f>
        <v>46027</v>
      </c>
      <c r="AA5" s="371">
        <f>'Отдыхай и Катай| comiss'!AA5</f>
        <v>46028</v>
      </c>
      <c r="AB5" s="371">
        <f>'Отдыхай и Катай| comiss'!AB5</f>
        <v>46029</v>
      </c>
      <c r="AC5" s="371">
        <f>'Отдыхай и Катай| comiss'!AC5</f>
        <v>46030</v>
      </c>
      <c r="AD5" s="289">
        <f>'Отдыхай и Катай| comiss'!AD5</f>
        <v>46031</v>
      </c>
      <c r="AE5" s="289">
        <f>'Отдыхай и Катай| comiss'!AE5</f>
        <v>46032</v>
      </c>
      <c r="AF5" s="289">
        <f>'Отдыхай и Катай| comiss'!AF5</f>
        <v>46033</v>
      </c>
      <c r="AG5" s="289">
        <f>'Отдыхай и Катай| comiss'!AG5</f>
        <v>46034</v>
      </c>
      <c r="AH5" s="289">
        <f>'Отдыхай и Катай| comiss'!AH5</f>
        <v>46035</v>
      </c>
      <c r="AI5" s="289">
        <f>'Отдыхай и Катай| comiss'!AI5</f>
        <v>46036</v>
      </c>
      <c r="AJ5" s="289">
        <f>'Отдыхай и Катай| comiss'!AJ5</f>
        <v>46037</v>
      </c>
      <c r="AK5" s="289">
        <f>'Отдыхай и Катай| comiss'!AK5</f>
        <v>46038</v>
      </c>
      <c r="AL5" s="289">
        <f>'Отдыхай и Катай| comiss'!AL5</f>
        <v>46039</v>
      </c>
      <c r="AM5" s="289">
        <f>'Отдыхай и Катай| comiss'!AM5</f>
        <v>46040</v>
      </c>
      <c r="AN5" s="289">
        <f>'Отдыхай и Катай| comiss'!AN5</f>
        <v>46041</v>
      </c>
      <c r="AO5" s="289">
        <f>'Отдыхай и Катай| comiss'!AO5</f>
        <v>46042</v>
      </c>
      <c r="AP5" s="289">
        <f>'Отдыхай и Катай| comiss'!AP5</f>
        <v>46043</v>
      </c>
      <c r="AQ5" s="289">
        <f>'Отдыхай и Катай| comiss'!AQ5</f>
        <v>46044</v>
      </c>
      <c r="AR5" s="289">
        <f>'Отдыхай и Катай| comiss'!AR5</f>
        <v>46045</v>
      </c>
      <c r="AS5" s="289">
        <f>'Отдыхай и Катай| comiss'!AS5</f>
        <v>46046</v>
      </c>
      <c r="AT5" s="289">
        <f>'Отдыхай и Катай| comiss'!AT5</f>
        <v>46047</v>
      </c>
      <c r="AU5" s="289">
        <f>'Отдыхай и Катай| comiss'!AU5</f>
        <v>46048</v>
      </c>
      <c r="AV5" s="289">
        <f>'Отдыхай и Катай| comiss'!AV5</f>
        <v>46049</v>
      </c>
      <c r="AW5" s="289">
        <f>'Отдыхай и Катай| comiss'!AW5</f>
        <v>46050</v>
      </c>
      <c r="AX5" s="289">
        <f>'Отдыхай и Катай| comiss'!AX5</f>
        <v>46051</v>
      </c>
      <c r="AY5" s="289">
        <f>'Отдыхай и Катай| comiss'!AY5</f>
        <v>46052</v>
      </c>
      <c r="AZ5" s="289">
        <f>'Отдыхай и Катай| comiss'!AZ5</f>
        <v>46053</v>
      </c>
      <c r="BA5" s="289">
        <f>'Отдыхай и Катай| comiss'!BA5</f>
        <v>46054</v>
      </c>
      <c r="BB5" s="289">
        <f>'Отдыхай и Катай| comiss'!BB5</f>
        <v>46055</v>
      </c>
      <c r="BC5" s="289">
        <f>'Отдыхай и Катай| comiss'!BC5</f>
        <v>46056</v>
      </c>
      <c r="BD5" s="289">
        <f>'Отдыхай и Катай| comiss'!BD5</f>
        <v>46057</v>
      </c>
      <c r="BE5" s="289">
        <f>'Отдыхай и Катай| comiss'!BE5</f>
        <v>46058</v>
      </c>
      <c r="BF5" s="289">
        <f>'Отдыхай и Катай| comiss'!BF5</f>
        <v>46059</v>
      </c>
      <c r="BG5" s="289">
        <f>'Отдыхай и Катай| comiss'!BG5</f>
        <v>46060</v>
      </c>
      <c r="BH5" s="289">
        <f>'Отдыхай и Катай| comiss'!BH5</f>
        <v>46061</v>
      </c>
      <c r="BI5" s="289">
        <f>'Отдыхай и Катай| comiss'!BI5</f>
        <v>46062</v>
      </c>
      <c r="BJ5" s="289">
        <f>'Отдыхай и Катай| comiss'!BJ5</f>
        <v>46063</v>
      </c>
      <c r="BK5" s="289">
        <f>'Отдыхай и Катай| comiss'!BK5</f>
        <v>46064</v>
      </c>
      <c r="BL5" s="289">
        <f>'Отдыхай и Катай| comiss'!BL5</f>
        <v>46065</v>
      </c>
      <c r="BM5" s="289">
        <f>'Отдыхай и Катай| comiss'!BM5</f>
        <v>46066</v>
      </c>
      <c r="BN5" s="289">
        <f>'Отдыхай и Катай| comiss'!BN5</f>
        <v>46067</v>
      </c>
      <c r="BO5" s="289">
        <f>'Отдыхай и Катай| comiss'!BO5</f>
        <v>46068</v>
      </c>
      <c r="BP5" s="289">
        <f>'Отдыхай и Катай| comiss'!BP5</f>
        <v>46069</v>
      </c>
      <c r="BQ5" s="289">
        <f>'Отдыхай и Катай| comiss'!BQ5</f>
        <v>46070</v>
      </c>
      <c r="BR5" s="289">
        <f>'Отдыхай и Катай| comiss'!BR5</f>
        <v>46071</v>
      </c>
      <c r="BS5" s="289">
        <f>'Отдыхай и Катай| comiss'!BS5</f>
        <v>46072</v>
      </c>
      <c r="BT5" s="289">
        <f>'Отдыхай и Катай| comiss'!BT5</f>
        <v>46073</v>
      </c>
      <c r="BU5" s="289">
        <f>'Отдыхай и Катай| comiss'!BU5</f>
        <v>46074</v>
      </c>
      <c r="BV5" s="289">
        <f>'Отдыхай и Катай| comiss'!BV5</f>
        <v>46075</v>
      </c>
      <c r="BW5" s="289">
        <f>'Отдыхай и Катай| comiss'!BW5</f>
        <v>46076</v>
      </c>
      <c r="BX5" s="289">
        <f>'Отдыхай и Катай| comiss'!BX5</f>
        <v>46077</v>
      </c>
      <c r="BY5" s="289">
        <f>'Отдыхай и Катай| comiss'!BY5</f>
        <v>46078</v>
      </c>
      <c r="BZ5" s="289">
        <f>'Отдыхай и Катай| comiss'!BZ5</f>
        <v>46079</v>
      </c>
      <c r="CA5" s="289">
        <f>'Отдыхай и Катай| comiss'!CA5</f>
        <v>46080</v>
      </c>
      <c r="CB5" s="289">
        <f>'Отдыхай и Катай| comiss'!CB5</f>
        <v>46081</v>
      </c>
      <c r="CC5" s="289">
        <f>'Отдыхай и Катай| comiss'!CC5</f>
        <v>46082</v>
      </c>
      <c r="CD5" s="289">
        <f>'Отдыхай и Катай| comiss'!CD5</f>
        <v>46083</v>
      </c>
      <c r="CE5" s="289">
        <f>'Отдыхай и Катай| comiss'!CE5</f>
        <v>46084</v>
      </c>
      <c r="CF5" s="289">
        <f>'Отдыхай и Катай| comiss'!CF5</f>
        <v>46085</v>
      </c>
      <c r="CG5" s="289">
        <f>'Отдыхай и Катай| comiss'!CG5</f>
        <v>46086</v>
      </c>
      <c r="CH5" s="289">
        <f>'Отдыхай и Катай| comiss'!CH5</f>
        <v>46087</v>
      </c>
      <c r="CI5" s="289">
        <f>'Отдыхай и Катай| comiss'!CI5</f>
        <v>46088</v>
      </c>
      <c r="CJ5" s="289">
        <f>'Отдыхай и Катай| comiss'!CJ5</f>
        <v>46089</v>
      </c>
      <c r="CK5" s="289">
        <f>'Отдыхай и Катай| comiss'!CK5</f>
        <v>46090</v>
      </c>
      <c r="CL5" s="289">
        <f>'Отдыхай и Катай| comiss'!CL5</f>
        <v>46091</v>
      </c>
      <c r="CM5" s="289">
        <f>'Отдыхай и Катай| comiss'!CM5</f>
        <v>46092</v>
      </c>
      <c r="CN5" s="289">
        <f>'Отдыхай и Катай| comiss'!CN5</f>
        <v>46093</v>
      </c>
      <c r="CO5" s="289">
        <f>'Отдыхай и Катай| comiss'!CO5</f>
        <v>46094</v>
      </c>
      <c r="CP5" s="289">
        <f>'Отдыхай и Катай| comiss'!CP5</f>
        <v>46095</v>
      </c>
      <c r="CQ5" s="289">
        <f>'Отдыхай и Катай| comiss'!CQ5</f>
        <v>46096</v>
      </c>
      <c r="CR5" s="289">
        <f>'Отдыхай и Катай| comiss'!CR5</f>
        <v>46097</v>
      </c>
      <c r="CS5" s="289">
        <f>'Отдыхай и Катай| comiss'!CS5</f>
        <v>46098</v>
      </c>
      <c r="CT5" s="289">
        <f>'Отдыхай и Катай| comiss'!CT5</f>
        <v>46099</v>
      </c>
      <c r="CU5" s="289">
        <f>'Отдыхай и Катай| comiss'!CU5</f>
        <v>46100</v>
      </c>
      <c r="CV5" s="289">
        <f>'Отдыхай и Катай| comiss'!CV5</f>
        <v>46101</v>
      </c>
      <c r="CW5" s="289">
        <f>'Отдыхай и Катай| comiss'!CW5</f>
        <v>46102</v>
      </c>
      <c r="CX5" s="289">
        <f>'Отдыхай и Катай| comiss'!CX5</f>
        <v>46103</v>
      </c>
      <c r="CY5" s="289">
        <f>'Отдыхай и Катай| comiss'!CY5</f>
        <v>46104</v>
      </c>
      <c r="CZ5" s="289">
        <f>'Отдыхай и Катай| comiss'!CZ5</f>
        <v>46105</v>
      </c>
      <c r="DA5" s="289">
        <f>'Отдыхай и Катай| comiss'!DA5</f>
        <v>46106</v>
      </c>
      <c r="DB5" s="289">
        <f>'Отдыхай и Катай| comiss'!DB5</f>
        <v>46107</v>
      </c>
      <c r="DC5" s="289">
        <f>'Отдыхай и Катай| comiss'!DC5</f>
        <v>46108</v>
      </c>
      <c r="DD5" s="289">
        <f>'Отдыхай и Катай| comiss'!DD5</f>
        <v>46109</v>
      </c>
      <c r="DE5" s="289">
        <f>'Отдыхай и Катай| comiss'!DE5</f>
        <v>46110</v>
      </c>
      <c r="DF5" s="289">
        <f>'Отдыхай и Катай| comiss'!DF5</f>
        <v>46111</v>
      </c>
      <c r="DG5" s="289">
        <f>'Отдыхай и Катай| comiss'!DG5</f>
        <v>46112</v>
      </c>
      <c r="DH5" s="289">
        <f>'Отдыхай и Катай| comiss'!DH5</f>
        <v>46113</v>
      </c>
      <c r="DI5" s="289">
        <f>'Отдыхай и Катай| comiss'!DI5</f>
        <v>46114</v>
      </c>
      <c r="DJ5" s="289">
        <f>'Отдыхай и Катай| comiss'!DJ5</f>
        <v>46115</v>
      </c>
      <c r="DK5" s="289">
        <f>'Отдыхай и Катай| comiss'!DK5</f>
        <v>46116</v>
      </c>
      <c r="DL5" s="289">
        <f>'Отдыхай и Катай| comiss'!DL5</f>
        <v>46117</v>
      </c>
      <c r="DM5" s="289">
        <f>'Отдыхай и Катай| comiss'!DM5</f>
        <v>46118</v>
      </c>
      <c r="DN5" s="289">
        <f>'Отдыхай и Катай| comiss'!DN5</f>
        <v>46119</v>
      </c>
      <c r="DO5" s="289">
        <f>'Отдыхай и Катай| comiss'!DO5</f>
        <v>46120</v>
      </c>
      <c r="DP5" s="289">
        <f>'Отдыхай и Катай| comiss'!DP5</f>
        <v>46121</v>
      </c>
      <c r="DQ5" s="289">
        <f>'Отдыхай и Катай| comiss'!DQ5</f>
        <v>46122</v>
      </c>
      <c r="DR5" s="289">
        <f>'Отдыхай и Катай| comiss'!DR5</f>
        <v>46123</v>
      </c>
      <c r="DS5" s="289">
        <f>'Отдыхай и Катай| comiss'!DS5</f>
        <v>46124</v>
      </c>
    </row>
    <row r="6" spans="1:123" s="252" customFormat="1" ht="23.1" customHeight="1" x14ac:dyDescent="0.2">
      <c r="A6" s="81"/>
      <c r="B6" s="289">
        <f>'Отдыхай и Катай| comiss'!B6</f>
        <v>46003</v>
      </c>
      <c r="C6" s="289">
        <f>'Отдыхай и Катай| comiss'!C6</f>
        <v>46004</v>
      </c>
      <c r="D6" s="289">
        <f>'Отдыхай и Катай| comiss'!D6</f>
        <v>46005</v>
      </c>
      <c r="E6" s="289">
        <f>'Отдыхай и Катай| comiss'!E6</f>
        <v>46006</v>
      </c>
      <c r="F6" s="289">
        <f>'Отдыхай и Катай| comiss'!F6</f>
        <v>46007</v>
      </c>
      <c r="G6" s="289">
        <f>'Отдыхай и Катай| comiss'!G6</f>
        <v>46008</v>
      </c>
      <c r="H6" s="289">
        <f>'Отдыхай и Катай| comiss'!H6</f>
        <v>46009</v>
      </c>
      <c r="I6" s="289">
        <f>'Отдыхай и Катай| comiss'!I6</f>
        <v>46010</v>
      </c>
      <c r="J6" s="289">
        <f>'Отдыхай и Катай| comiss'!J6</f>
        <v>46011</v>
      </c>
      <c r="K6" s="289">
        <f>'Отдыхай и Катай| comiss'!K6</f>
        <v>46012</v>
      </c>
      <c r="L6" s="289">
        <f>'Отдыхай и Катай| comiss'!L6</f>
        <v>46013</v>
      </c>
      <c r="M6" s="289">
        <f>'Отдыхай и Катай| comiss'!M6</f>
        <v>46014</v>
      </c>
      <c r="N6" s="289">
        <f>'Отдыхай и Катай| comiss'!N6</f>
        <v>46015</v>
      </c>
      <c r="O6" s="289">
        <f>'Отдыхай и Катай| comiss'!O6</f>
        <v>46016</v>
      </c>
      <c r="P6" s="289">
        <f>'Отдыхай и Катай| comiss'!P6</f>
        <v>46017</v>
      </c>
      <c r="Q6" s="289">
        <f>'Отдыхай и Катай| comiss'!Q6</f>
        <v>46018</v>
      </c>
      <c r="R6" s="289">
        <f>'Отдыхай и Катай| comiss'!R6</f>
        <v>46019</v>
      </c>
      <c r="S6" s="289">
        <f>'Отдыхай и Катай| comiss'!S6</f>
        <v>46020</v>
      </c>
      <c r="T6" s="371">
        <f>'Отдыхай и Катай| comiss'!T6</f>
        <v>46021</v>
      </c>
      <c r="U6" s="371">
        <f>'Отдыхай и Катай| comiss'!U6</f>
        <v>46022</v>
      </c>
      <c r="V6" s="371">
        <f>'Отдыхай и Катай| comiss'!V6</f>
        <v>46023</v>
      </c>
      <c r="W6" s="371">
        <f>'Отдыхай и Катай| comiss'!W6</f>
        <v>46024</v>
      </c>
      <c r="X6" s="371">
        <f>'Отдыхай и Катай| comiss'!X6</f>
        <v>46025</v>
      </c>
      <c r="Y6" s="371">
        <f>'Отдыхай и Катай| comiss'!Y6</f>
        <v>46026</v>
      </c>
      <c r="Z6" s="371">
        <f>'Отдыхай и Катай| comiss'!Z6</f>
        <v>46027</v>
      </c>
      <c r="AA6" s="371">
        <f>'Отдыхай и Катай| comiss'!AA6</f>
        <v>46028</v>
      </c>
      <c r="AB6" s="371">
        <f>'Отдыхай и Катай| comiss'!AB6</f>
        <v>46029</v>
      </c>
      <c r="AC6" s="371">
        <f>'Отдыхай и Катай| comiss'!AC6</f>
        <v>46030</v>
      </c>
      <c r="AD6" s="289">
        <f>'Отдыхай и Катай| comiss'!AD6</f>
        <v>46031</v>
      </c>
      <c r="AE6" s="289">
        <f>'Отдыхай и Катай| comiss'!AE6</f>
        <v>46032</v>
      </c>
      <c r="AF6" s="289">
        <f>'Отдыхай и Катай| comiss'!AF6</f>
        <v>46033</v>
      </c>
      <c r="AG6" s="289">
        <f>'Отдыхай и Катай| comiss'!AG6</f>
        <v>46034</v>
      </c>
      <c r="AH6" s="289">
        <f>'Отдыхай и Катай| comiss'!AH6</f>
        <v>46035</v>
      </c>
      <c r="AI6" s="289">
        <f>'Отдыхай и Катай| comiss'!AI6</f>
        <v>46036</v>
      </c>
      <c r="AJ6" s="289">
        <f>'Отдыхай и Катай| comiss'!AJ6</f>
        <v>46037</v>
      </c>
      <c r="AK6" s="289">
        <f>'Отдыхай и Катай| comiss'!AK6</f>
        <v>46038</v>
      </c>
      <c r="AL6" s="289">
        <f>'Отдыхай и Катай| comiss'!AL6</f>
        <v>46039</v>
      </c>
      <c r="AM6" s="289">
        <f>'Отдыхай и Катай| comiss'!AM6</f>
        <v>46040</v>
      </c>
      <c r="AN6" s="289">
        <f>'Отдыхай и Катай| comiss'!AN6</f>
        <v>46041</v>
      </c>
      <c r="AO6" s="289">
        <f>'Отдыхай и Катай| comiss'!AO6</f>
        <v>46042</v>
      </c>
      <c r="AP6" s="289">
        <f>'Отдыхай и Катай| comiss'!AP6</f>
        <v>46043</v>
      </c>
      <c r="AQ6" s="289">
        <f>'Отдыхай и Катай| comiss'!AQ6</f>
        <v>46044</v>
      </c>
      <c r="AR6" s="289">
        <f>'Отдыхай и Катай| comiss'!AR6</f>
        <v>46045</v>
      </c>
      <c r="AS6" s="289">
        <f>'Отдыхай и Катай| comiss'!AS6</f>
        <v>46046</v>
      </c>
      <c r="AT6" s="289">
        <f>'Отдыхай и Катай| comiss'!AT6</f>
        <v>46047</v>
      </c>
      <c r="AU6" s="289">
        <f>'Отдыхай и Катай| comiss'!AU6</f>
        <v>46048</v>
      </c>
      <c r="AV6" s="289">
        <f>'Отдыхай и Катай| comiss'!AV6</f>
        <v>46049</v>
      </c>
      <c r="AW6" s="289">
        <f>'Отдыхай и Катай| comiss'!AW6</f>
        <v>46050</v>
      </c>
      <c r="AX6" s="289">
        <f>'Отдыхай и Катай| comiss'!AX6</f>
        <v>46051</v>
      </c>
      <c r="AY6" s="289">
        <f>'Отдыхай и Катай| comiss'!AY6</f>
        <v>46052</v>
      </c>
      <c r="AZ6" s="289">
        <f>'Отдыхай и Катай| comiss'!AZ6</f>
        <v>46053</v>
      </c>
      <c r="BA6" s="289">
        <f>'Отдыхай и Катай| comiss'!BA6</f>
        <v>46054</v>
      </c>
      <c r="BB6" s="289">
        <f>'Отдыхай и Катай| comiss'!BB6</f>
        <v>46055</v>
      </c>
      <c r="BC6" s="289">
        <f>'Отдыхай и Катай| comiss'!BC6</f>
        <v>46056</v>
      </c>
      <c r="BD6" s="289">
        <f>'Отдыхай и Катай| comiss'!BD6</f>
        <v>46057</v>
      </c>
      <c r="BE6" s="289">
        <f>'Отдыхай и Катай| comiss'!BE6</f>
        <v>46058</v>
      </c>
      <c r="BF6" s="289">
        <f>'Отдыхай и Катай| comiss'!BF6</f>
        <v>46059</v>
      </c>
      <c r="BG6" s="289">
        <f>'Отдыхай и Катай| comiss'!BG6</f>
        <v>46060</v>
      </c>
      <c r="BH6" s="289">
        <f>'Отдыхай и Катай| comiss'!BH6</f>
        <v>46061</v>
      </c>
      <c r="BI6" s="289">
        <f>'Отдыхай и Катай| comiss'!BI6</f>
        <v>46062</v>
      </c>
      <c r="BJ6" s="289">
        <f>'Отдыхай и Катай| comiss'!BJ6</f>
        <v>46063</v>
      </c>
      <c r="BK6" s="289">
        <f>'Отдыхай и Катай| comiss'!BK6</f>
        <v>46064</v>
      </c>
      <c r="BL6" s="289">
        <f>'Отдыхай и Катай| comiss'!BL6</f>
        <v>46065</v>
      </c>
      <c r="BM6" s="289">
        <f>'Отдыхай и Катай| comiss'!BM6</f>
        <v>46066</v>
      </c>
      <c r="BN6" s="289">
        <f>'Отдыхай и Катай| comiss'!BN6</f>
        <v>46067</v>
      </c>
      <c r="BO6" s="289">
        <f>'Отдыхай и Катай| comiss'!BO6</f>
        <v>46068</v>
      </c>
      <c r="BP6" s="289">
        <f>'Отдыхай и Катай| comiss'!BP6</f>
        <v>46069</v>
      </c>
      <c r="BQ6" s="289">
        <f>'Отдыхай и Катай| comiss'!BQ6</f>
        <v>46070</v>
      </c>
      <c r="BR6" s="289">
        <f>'Отдыхай и Катай| comiss'!BR6</f>
        <v>46071</v>
      </c>
      <c r="BS6" s="289">
        <f>'Отдыхай и Катай| comiss'!BS6</f>
        <v>46072</v>
      </c>
      <c r="BT6" s="289">
        <f>'Отдыхай и Катай| comiss'!BT6</f>
        <v>46073</v>
      </c>
      <c r="BU6" s="289">
        <f>'Отдыхай и Катай| comiss'!BU6</f>
        <v>46074</v>
      </c>
      <c r="BV6" s="289">
        <f>'Отдыхай и Катай| comiss'!BV6</f>
        <v>46075</v>
      </c>
      <c r="BW6" s="289">
        <f>'Отдыхай и Катай| comiss'!BW6</f>
        <v>46076</v>
      </c>
      <c r="BX6" s="289">
        <f>'Отдыхай и Катай| comiss'!BX6</f>
        <v>46077</v>
      </c>
      <c r="BY6" s="289">
        <f>'Отдыхай и Катай| comiss'!BY6</f>
        <v>46078</v>
      </c>
      <c r="BZ6" s="289">
        <f>'Отдыхай и Катай| comiss'!BZ6</f>
        <v>46079</v>
      </c>
      <c r="CA6" s="289">
        <f>'Отдыхай и Катай| comiss'!CA6</f>
        <v>46080</v>
      </c>
      <c r="CB6" s="289">
        <f>'Отдыхай и Катай| comiss'!CB6</f>
        <v>46081</v>
      </c>
      <c r="CC6" s="289">
        <f>'Отдыхай и Катай| comiss'!CC6</f>
        <v>46082</v>
      </c>
      <c r="CD6" s="289">
        <f>'Отдыхай и Катай| comiss'!CD6</f>
        <v>46083</v>
      </c>
      <c r="CE6" s="289">
        <f>'Отдыхай и Катай| comiss'!CE6</f>
        <v>46084</v>
      </c>
      <c r="CF6" s="289">
        <f>'Отдыхай и Катай| comiss'!CF6</f>
        <v>46085</v>
      </c>
      <c r="CG6" s="289">
        <f>'Отдыхай и Катай| comiss'!CG6</f>
        <v>46086</v>
      </c>
      <c r="CH6" s="289">
        <f>'Отдыхай и Катай| comiss'!CH6</f>
        <v>46087</v>
      </c>
      <c r="CI6" s="289">
        <f>'Отдыхай и Катай| comiss'!CI6</f>
        <v>46088</v>
      </c>
      <c r="CJ6" s="289">
        <f>'Отдыхай и Катай| comiss'!CJ6</f>
        <v>46089</v>
      </c>
      <c r="CK6" s="289">
        <f>'Отдыхай и Катай| comiss'!CK6</f>
        <v>46090</v>
      </c>
      <c r="CL6" s="289">
        <f>'Отдыхай и Катай| comiss'!CL6</f>
        <v>46091</v>
      </c>
      <c r="CM6" s="289">
        <f>'Отдыхай и Катай| comiss'!CM6</f>
        <v>46092</v>
      </c>
      <c r="CN6" s="289">
        <f>'Отдыхай и Катай| comiss'!CN6</f>
        <v>46093</v>
      </c>
      <c r="CO6" s="289">
        <f>'Отдыхай и Катай| comiss'!CO6</f>
        <v>46094</v>
      </c>
      <c r="CP6" s="289">
        <f>'Отдыхай и Катай| comiss'!CP6</f>
        <v>46095</v>
      </c>
      <c r="CQ6" s="289">
        <f>'Отдыхай и Катай| comiss'!CQ6</f>
        <v>46096</v>
      </c>
      <c r="CR6" s="289">
        <f>'Отдыхай и Катай| comiss'!CR6</f>
        <v>46097</v>
      </c>
      <c r="CS6" s="289">
        <f>'Отдыхай и Катай| comiss'!CS6</f>
        <v>46098</v>
      </c>
      <c r="CT6" s="289">
        <f>'Отдыхай и Катай| comiss'!CT6</f>
        <v>46099</v>
      </c>
      <c r="CU6" s="289">
        <f>'Отдыхай и Катай| comiss'!CU6</f>
        <v>46100</v>
      </c>
      <c r="CV6" s="289">
        <f>'Отдыхай и Катай| comiss'!CV6</f>
        <v>46101</v>
      </c>
      <c r="CW6" s="289">
        <f>'Отдыхай и Катай| comiss'!CW6</f>
        <v>46102</v>
      </c>
      <c r="CX6" s="289">
        <f>'Отдыхай и Катай| comiss'!CX6</f>
        <v>46103</v>
      </c>
      <c r="CY6" s="289">
        <f>'Отдыхай и Катай| comiss'!CY6</f>
        <v>46104</v>
      </c>
      <c r="CZ6" s="289">
        <f>'Отдыхай и Катай| comiss'!CZ6</f>
        <v>46105</v>
      </c>
      <c r="DA6" s="289">
        <f>'Отдыхай и Катай| comiss'!DA6</f>
        <v>46106</v>
      </c>
      <c r="DB6" s="289">
        <f>'Отдыхай и Катай| comiss'!DB6</f>
        <v>46107</v>
      </c>
      <c r="DC6" s="289">
        <f>'Отдыхай и Катай| comiss'!DC6</f>
        <v>46108</v>
      </c>
      <c r="DD6" s="289">
        <f>'Отдыхай и Катай| comiss'!DD6</f>
        <v>46109</v>
      </c>
      <c r="DE6" s="289">
        <f>'Отдыхай и Катай| comiss'!DE6</f>
        <v>46110</v>
      </c>
      <c r="DF6" s="289">
        <f>'Отдыхай и Катай| comiss'!DF6</f>
        <v>46111</v>
      </c>
      <c r="DG6" s="289">
        <f>'Отдыхай и Катай| comiss'!DG6</f>
        <v>46112</v>
      </c>
      <c r="DH6" s="289">
        <f>'Отдыхай и Катай| comiss'!DH6</f>
        <v>46113</v>
      </c>
      <c r="DI6" s="289">
        <f>'Отдыхай и Катай| comiss'!DI6</f>
        <v>46114</v>
      </c>
      <c r="DJ6" s="289">
        <f>'Отдыхай и Катай| comiss'!DJ6</f>
        <v>46115</v>
      </c>
      <c r="DK6" s="289">
        <f>'Отдыхай и Катай| comiss'!DK6</f>
        <v>46116</v>
      </c>
      <c r="DL6" s="289">
        <f>'Отдыхай и Катай| comiss'!DL6</f>
        <v>46117</v>
      </c>
      <c r="DM6" s="289">
        <f>'Отдыхай и Катай| comiss'!DM6</f>
        <v>46118</v>
      </c>
      <c r="DN6" s="289">
        <f>'Отдыхай и Катай| comiss'!DN6</f>
        <v>46119</v>
      </c>
      <c r="DO6" s="289">
        <f>'Отдыхай и Катай| comiss'!DO6</f>
        <v>46120</v>
      </c>
      <c r="DP6" s="289">
        <f>'Отдыхай и Катай| comiss'!DP6</f>
        <v>46121</v>
      </c>
      <c r="DQ6" s="289">
        <f>'Отдыхай и Катай| comiss'!DQ6</f>
        <v>46122</v>
      </c>
      <c r="DR6" s="289">
        <f>'Отдыхай и Катай| comiss'!DR6</f>
        <v>46123</v>
      </c>
      <c r="DS6" s="289">
        <f>'Отдыхай и Катай| comiss'!DS6</f>
        <v>46124</v>
      </c>
    </row>
    <row r="7" spans="1:123" s="290" customFormat="1" x14ac:dyDescent="0.2">
      <c r="A7" s="239" t="s">
        <v>138</v>
      </c>
      <c r="T7" s="345"/>
      <c r="U7" s="345"/>
      <c r="V7" s="345"/>
      <c r="W7" s="345"/>
      <c r="X7" s="345"/>
      <c r="Y7" s="345"/>
      <c r="Z7" s="345"/>
      <c r="AA7" s="345"/>
      <c r="AB7" s="345"/>
      <c r="AC7" s="345"/>
    </row>
    <row r="8" spans="1:123" s="290" customFormat="1" x14ac:dyDescent="0.2">
      <c r="A8" s="240">
        <v>1</v>
      </c>
      <c r="B8" s="272">
        <f>'Отдыхай и Катай| comiss'!B8</f>
        <v>18000</v>
      </c>
      <c r="C8" s="272">
        <f>'Отдыхай и Катай| comiss'!C8</f>
        <v>18000</v>
      </c>
      <c r="D8" s="272">
        <f>'Отдыхай и Катай| comiss'!D8</f>
        <v>16650</v>
      </c>
      <c r="E8" s="272">
        <f>'Отдыхай и Катай| comiss'!E8</f>
        <v>16650</v>
      </c>
      <c r="F8" s="272">
        <f>'Отдыхай и Катай| comiss'!F8</f>
        <v>18000</v>
      </c>
      <c r="G8" s="272">
        <f>'Отдыхай и Катай| comiss'!G8</f>
        <v>18000</v>
      </c>
      <c r="H8" s="272">
        <f>'Отдыхай и Катай| comiss'!H8</f>
        <v>18000</v>
      </c>
      <c r="I8" s="272">
        <f>'Отдыхай и Катай| comiss'!I8</f>
        <v>21600</v>
      </c>
      <c r="J8" s="272">
        <f>'Отдыхай и Катай| comiss'!J8</f>
        <v>21600</v>
      </c>
      <c r="K8" s="272">
        <f>'Отдыхай и Катай| comiss'!K8</f>
        <v>19350</v>
      </c>
      <c r="L8" s="272">
        <f>'Отдыхай и Катай| comiss'!L8</f>
        <v>21150</v>
      </c>
      <c r="M8" s="272">
        <f>'Отдыхай и Катай| comiss'!M8</f>
        <v>21150</v>
      </c>
      <c r="N8" s="272">
        <f>'Отдыхай и Катай| comiss'!N8</f>
        <v>27000</v>
      </c>
      <c r="O8" s="272">
        <f>'Отдыхай и Катай| comiss'!O8</f>
        <v>32400</v>
      </c>
      <c r="P8" s="272">
        <f>'Отдыхай и Катай| comiss'!P8</f>
        <v>32400</v>
      </c>
      <c r="Q8" s="272">
        <f>'Отдыхай и Катай| comiss'!Q8</f>
        <v>35100</v>
      </c>
      <c r="R8" s="272">
        <f>'Отдыхай и Катай| comiss'!R8</f>
        <v>32400</v>
      </c>
      <c r="S8" s="272">
        <f>'Отдыхай и Катай| comiss'!S8</f>
        <v>58500</v>
      </c>
      <c r="T8" s="346">
        <f>'Отдыхай и Катай| comiss'!T8</f>
        <v>94500</v>
      </c>
      <c r="U8" s="346">
        <f>'Отдыхай и Катай| comiss'!U8</f>
        <v>117000</v>
      </c>
      <c r="V8" s="346">
        <f>'Отдыхай и Катай| comiss'!V8</f>
        <v>117000</v>
      </c>
      <c r="W8" s="346">
        <f>'Отдыхай и Катай| comiss'!W8</f>
        <v>103500</v>
      </c>
      <c r="X8" s="346">
        <f>'Отдыхай и Катай| comiss'!X8</f>
        <v>103500</v>
      </c>
      <c r="Y8" s="346">
        <f>'Отдыхай и Катай| comiss'!Y8</f>
        <v>103500</v>
      </c>
      <c r="Z8" s="346">
        <f>'Отдыхай и Катай| comiss'!Z8</f>
        <v>103500</v>
      </c>
      <c r="AA8" s="346">
        <f>'Отдыхай и Катай| comiss'!AA8</f>
        <v>103500</v>
      </c>
      <c r="AB8" s="346">
        <f>'Отдыхай и Катай| comiss'!AB8</f>
        <v>81000</v>
      </c>
      <c r="AC8" s="346">
        <f>'Отдыхай и Катай| comiss'!AC8</f>
        <v>72000</v>
      </c>
      <c r="AD8" s="272">
        <f>'Отдыхай и Катай| comiss'!AD8</f>
        <v>72000</v>
      </c>
      <c r="AE8" s="272">
        <f>'Отдыхай и Катай| comiss'!AE8</f>
        <v>51300</v>
      </c>
      <c r="AF8" s="272">
        <f>'Отдыхай и Катай| comiss'!AF8</f>
        <v>29700</v>
      </c>
      <c r="AG8" s="272">
        <f>'Отдыхай и Катай| comiss'!AG8</f>
        <v>29700</v>
      </c>
      <c r="AH8" s="272">
        <f>'Отдыхай и Катай| comiss'!AH8</f>
        <v>29700</v>
      </c>
      <c r="AI8" s="272">
        <f>'Отдыхай и Катай| comiss'!AI8</f>
        <v>29700</v>
      </c>
      <c r="AJ8" s="272">
        <f>'Отдыхай и Катай| comiss'!AJ8</f>
        <v>29700</v>
      </c>
      <c r="AK8" s="272">
        <f>'Отдыхай и Катай| comiss'!AK8</f>
        <v>27000</v>
      </c>
      <c r="AL8" s="272">
        <f>'Отдыхай и Катай| comiss'!AL8</f>
        <v>27000</v>
      </c>
      <c r="AM8" s="272">
        <f>'Отдыхай и Катай| comiss'!AM8</f>
        <v>27000</v>
      </c>
      <c r="AN8" s="272">
        <f>'Отдыхай и Катай| comiss'!AN8</f>
        <v>29700</v>
      </c>
      <c r="AO8" s="272">
        <f>'Отдыхай и Катай| comiss'!AO8</f>
        <v>29700</v>
      </c>
      <c r="AP8" s="272">
        <f>'Отдыхай и Катай| comiss'!AP8</f>
        <v>29700</v>
      </c>
      <c r="AQ8" s="272">
        <f>'Отдыхай и Катай| comiss'!AQ8</f>
        <v>29700</v>
      </c>
      <c r="AR8" s="272">
        <f>'Отдыхай и Катай| comiss'!AR8</f>
        <v>29700</v>
      </c>
      <c r="AS8" s="272">
        <f>'Отдыхай и Катай| comiss'!AS8</f>
        <v>29700</v>
      </c>
      <c r="AT8" s="272">
        <f>'Отдыхай и Катай| comiss'!AT8</f>
        <v>29700</v>
      </c>
      <c r="AU8" s="272">
        <f>'Отдыхай и Катай| comiss'!AU8</f>
        <v>29700</v>
      </c>
      <c r="AV8" s="272">
        <f>'Отдыхай и Катай| comiss'!AV8</f>
        <v>29700</v>
      </c>
      <c r="AW8" s="272">
        <f>'Отдыхай и Катай| comiss'!AW8</f>
        <v>35100</v>
      </c>
      <c r="AX8" s="272">
        <f>'Отдыхай и Катай| comiss'!AX8</f>
        <v>35100</v>
      </c>
      <c r="AY8" s="272">
        <f>'Отдыхай и Катай| comiss'!AY8</f>
        <v>35100</v>
      </c>
      <c r="AZ8" s="272">
        <f>'Отдыхай и Катай| comiss'!AZ8</f>
        <v>35100</v>
      </c>
      <c r="BA8" s="272">
        <f>'Отдыхай и Катай| comiss'!BA8</f>
        <v>36900</v>
      </c>
      <c r="BB8" s="272">
        <f>'Отдыхай и Катай| comiss'!BB8</f>
        <v>36900</v>
      </c>
      <c r="BC8" s="272">
        <f>'Отдыхай и Катай| comiss'!BC8</f>
        <v>36900</v>
      </c>
      <c r="BD8" s="272">
        <f>'Отдыхай и Катай| comiss'!BD8</f>
        <v>36900</v>
      </c>
      <c r="BE8" s="272">
        <f>'Отдыхай и Катай| comiss'!BE8</f>
        <v>36900</v>
      </c>
      <c r="BF8" s="272">
        <f>'Отдыхай и Катай| comiss'!BF8</f>
        <v>36900</v>
      </c>
      <c r="BG8" s="272">
        <f>'Отдыхай и Катай| comiss'!BG8</f>
        <v>36900</v>
      </c>
      <c r="BH8" s="272">
        <f>'Отдыхай и Катай| comiss'!BH8</f>
        <v>36900</v>
      </c>
      <c r="BI8" s="272">
        <f>'Отдыхай и Катай| comiss'!BI8</f>
        <v>36900</v>
      </c>
      <c r="BJ8" s="272">
        <f>'Отдыхай и Катай| comiss'!BJ8</f>
        <v>36900</v>
      </c>
      <c r="BK8" s="272">
        <f>'Отдыхай и Катай| comiss'!BK8</f>
        <v>33300</v>
      </c>
      <c r="BL8" s="272">
        <f>'Отдыхай и Катай| comiss'!BL8</f>
        <v>33300</v>
      </c>
      <c r="BM8" s="272">
        <f>'Отдыхай и Катай| comiss'!BM8</f>
        <v>33300</v>
      </c>
      <c r="BN8" s="272">
        <f>'Отдыхай и Катай| comiss'!BN8</f>
        <v>33300</v>
      </c>
      <c r="BO8" s="272">
        <f>'Отдыхай и Катай| comiss'!BO8</f>
        <v>33300</v>
      </c>
      <c r="BP8" s="272">
        <f>'Отдыхай и Катай| comiss'!BP8</f>
        <v>33300</v>
      </c>
      <c r="BQ8" s="272">
        <f>'Отдыхай и Катай| comiss'!BQ8</f>
        <v>33300</v>
      </c>
      <c r="BR8" s="272">
        <f>'Отдыхай и Катай| comiss'!BR8</f>
        <v>33300</v>
      </c>
      <c r="BS8" s="272">
        <f>'Отдыхай и Катай| comiss'!BS8</f>
        <v>33300</v>
      </c>
      <c r="BT8" s="272">
        <f>'Отдыхай и Катай| comiss'!BT8</f>
        <v>55800</v>
      </c>
      <c r="BU8" s="272">
        <f>'Отдыхай и Катай| comiss'!BU8</f>
        <v>62100</v>
      </c>
      <c r="BV8" s="272">
        <f>'Отдыхай и Катай| comiss'!BV8</f>
        <v>68400</v>
      </c>
      <c r="BW8" s="272">
        <f>'Отдыхай и Катай| comiss'!BW8</f>
        <v>55800</v>
      </c>
      <c r="BX8" s="272">
        <f>'Отдыхай и Катай| comiss'!BX8</f>
        <v>55800</v>
      </c>
      <c r="BY8" s="272">
        <f>'Отдыхай и Катай| comiss'!BY8</f>
        <v>45900</v>
      </c>
      <c r="BZ8" s="272">
        <f>'Отдыхай и Катай| comiss'!BZ8</f>
        <v>45900</v>
      </c>
      <c r="CA8" s="272">
        <f>'Отдыхай и Катай| comiss'!CA8</f>
        <v>45900</v>
      </c>
      <c r="CB8" s="272">
        <f>'Отдыхай и Катай| comiss'!CB8</f>
        <v>38700</v>
      </c>
      <c r="CC8" s="272">
        <f>'Отдыхай и Катай| comiss'!CC8</f>
        <v>37800</v>
      </c>
      <c r="CD8" s="272">
        <f>'Отдыхай и Катай| comiss'!CD8</f>
        <v>25650</v>
      </c>
      <c r="CE8" s="272">
        <f>'Отдыхай и Катай| comiss'!CE8</f>
        <v>25650</v>
      </c>
      <c r="CF8" s="272">
        <f>'Отдыхай и Катай| comiss'!CF8</f>
        <v>25650</v>
      </c>
      <c r="CG8" s="272">
        <f>'Отдыхай и Катай| comiss'!CG8</f>
        <v>25650</v>
      </c>
      <c r="CH8" s="272">
        <f>'Отдыхай и Катай| comiss'!CH8</f>
        <v>27000</v>
      </c>
      <c r="CI8" s="272">
        <f>'Отдыхай и Катай| comiss'!CI8</f>
        <v>27000</v>
      </c>
      <c r="CJ8" s="272">
        <f>'Отдыхай и Катай| comiss'!CJ8</f>
        <v>27000</v>
      </c>
      <c r="CK8" s="272">
        <f>'Отдыхай и Катай| comiss'!CK8</f>
        <v>25650</v>
      </c>
      <c r="CL8" s="272">
        <f>'Отдыхай и Катай| comiss'!CL8</f>
        <v>25650</v>
      </c>
      <c r="CM8" s="272">
        <f>'Отдыхай и Катай| comiss'!CM8</f>
        <v>25650</v>
      </c>
      <c r="CN8" s="272">
        <f>'Отдыхай и Катай| comiss'!CN8</f>
        <v>25650</v>
      </c>
      <c r="CO8" s="272">
        <f>'Отдыхай и Катай| comiss'!CO8</f>
        <v>25650</v>
      </c>
      <c r="CP8" s="272">
        <f>'Отдыхай и Катай| comiss'!CP8</f>
        <v>25650</v>
      </c>
      <c r="CQ8" s="272">
        <f>'Отдыхай и Катай| comiss'!CQ8</f>
        <v>24300</v>
      </c>
      <c r="CR8" s="272">
        <f>'Отдыхай и Катай| comiss'!CR8</f>
        <v>24300</v>
      </c>
      <c r="CS8" s="272">
        <f>'Отдыхай и Катай| comiss'!CS8</f>
        <v>24300</v>
      </c>
      <c r="CT8" s="272">
        <f>'Отдыхай и Катай| comiss'!CT8</f>
        <v>24300</v>
      </c>
      <c r="CU8" s="272">
        <f>'Отдыхай и Катай| comiss'!CU8</f>
        <v>24300</v>
      </c>
      <c r="CV8" s="272">
        <f>'Отдыхай и Катай| comiss'!CV8</f>
        <v>24300</v>
      </c>
      <c r="CW8" s="272">
        <f>'Отдыхай и Катай| comiss'!CW8</f>
        <v>24300</v>
      </c>
      <c r="CX8" s="272">
        <f>'Отдыхай и Катай| comiss'!CX8</f>
        <v>20700</v>
      </c>
      <c r="CY8" s="272">
        <f>'Отдыхай и Катай| comiss'!CY8</f>
        <v>20700</v>
      </c>
      <c r="CZ8" s="272">
        <f>'Отдыхай и Катай| comiss'!CZ8</f>
        <v>20700</v>
      </c>
      <c r="DA8" s="272">
        <f>'Отдыхай и Катай| comiss'!DA8</f>
        <v>20700</v>
      </c>
      <c r="DB8" s="272">
        <f>'Отдыхай и Катай| comiss'!DB8</f>
        <v>20700</v>
      </c>
      <c r="DC8" s="272">
        <f>'Отдыхай и Катай| comiss'!DC8</f>
        <v>21600</v>
      </c>
      <c r="DD8" s="272">
        <f>'Отдыхай и Катай| comiss'!DD8</f>
        <v>21600</v>
      </c>
      <c r="DE8" s="272">
        <f>'Отдыхай и Катай| comiss'!DE8</f>
        <v>19800</v>
      </c>
      <c r="DF8" s="272">
        <f>'Отдыхай и Катай| comiss'!DF8</f>
        <v>19800</v>
      </c>
      <c r="DG8" s="272">
        <f>'Отдыхай и Катай| comiss'!DG8</f>
        <v>19800</v>
      </c>
      <c r="DH8" s="272">
        <f>'Отдыхай и Катай| comiss'!DH8</f>
        <v>18900</v>
      </c>
      <c r="DI8" s="272">
        <f>'Отдыхай и Катай| comiss'!DI8</f>
        <v>18900</v>
      </c>
      <c r="DJ8" s="272">
        <f>'Отдыхай и Катай| comiss'!DJ8</f>
        <v>18900</v>
      </c>
      <c r="DK8" s="272">
        <f>'Отдыхай и Катай| comiss'!DK8</f>
        <v>18900</v>
      </c>
      <c r="DL8" s="272">
        <f>'Отдыхай и Катай| comiss'!DL8</f>
        <v>16200</v>
      </c>
      <c r="DM8" s="272">
        <f>'Отдыхай и Катай| comiss'!DM8</f>
        <v>16200</v>
      </c>
      <c r="DN8" s="272">
        <f>'Отдыхай и Катай| comiss'!DN8</f>
        <v>16200</v>
      </c>
      <c r="DO8" s="272">
        <f>'Отдыхай и Катай| comiss'!DO8</f>
        <v>16200</v>
      </c>
      <c r="DP8" s="272">
        <f>'Отдыхай и Катай| comiss'!DP8</f>
        <v>16200</v>
      </c>
      <c r="DQ8" s="272">
        <f>'Отдыхай и Катай| comiss'!DQ8</f>
        <v>16200</v>
      </c>
      <c r="DR8" s="272">
        <f>'Отдыхай и Катай| comiss'!DR8</f>
        <v>16200</v>
      </c>
      <c r="DS8" s="272">
        <f>'Отдыхай и Катай| comiss'!DS8</f>
        <v>14850</v>
      </c>
    </row>
    <row r="9" spans="1:123" s="290" customFormat="1" x14ac:dyDescent="0.2">
      <c r="A9" s="240">
        <v>2</v>
      </c>
      <c r="B9" s="292">
        <f>'Отдыхай и Катай| comiss'!B9</f>
        <v>20340</v>
      </c>
      <c r="C9" s="292">
        <f>'Отдыхай и Катай| comiss'!C9</f>
        <v>20340</v>
      </c>
      <c r="D9" s="292">
        <f>'Отдыхай и Катай| comiss'!D9</f>
        <v>18990</v>
      </c>
      <c r="E9" s="292">
        <f>'Отдыхай и Катай| comiss'!E9</f>
        <v>18990</v>
      </c>
      <c r="F9" s="292">
        <f>'Отдыхай и Катай| comiss'!F9</f>
        <v>20340</v>
      </c>
      <c r="G9" s="292">
        <f>'Отдыхай и Катай| comiss'!G9</f>
        <v>20340</v>
      </c>
      <c r="H9" s="292">
        <f>'Отдыхай и Катай| comiss'!H9</f>
        <v>20340</v>
      </c>
      <c r="I9" s="292">
        <f>'Отдыхай и Катай| comiss'!I9</f>
        <v>23940</v>
      </c>
      <c r="J9" s="292">
        <f>'Отдыхай и Катай| comiss'!J9</f>
        <v>23940</v>
      </c>
      <c r="K9" s="292">
        <f>'Отдыхай и Катай| comiss'!K9</f>
        <v>21690</v>
      </c>
      <c r="L9" s="292">
        <f>'Отдыхай и Катай| comiss'!L9</f>
        <v>23490</v>
      </c>
      <c r="M9" s="292">
        <f>'Отдыхай и Катай| comiss'!M9</f>
        <v>23490</v>
      </c>
      <c r="N9" s="292">
        <f>'Отдыхай и Катай| comiss'!N9</f>
        <v>29340</v>
      </c>
      <c r="O9" s="292">
        <f>'Отдыхай и Катай| comiss'!O9</f>
        <v>34740</v>
      </c>
      <c r="P9" s="292">
        <f>'Отдыхай и Катай| comiss'!P9</f>
        <v>34740</v>
      </c>
      <c r="Q9" s="292">
        <f>'Отдыхай и Катай| comiss'!Q9</f>
        <v>37440</v>
      </c>
      <c r="R9" s="292">
        <f>'Отдыхай и Катай| comiss'!R9</f>
        <v>34740</v>
      </c>
      <c r="S9" s="292">
        <f>'Отдыхай и Катай| comiss'!S9</f>
        <v>61650</v>
      </c>
      <c r="T9" s="347">
        <f>'Отдыхай и Катай| comiss'!T9</f>
        <v>97650</v>
      </c>
      <c r="U9" s="347">
        <f>'Отдыхай и Катай| comiss'!U9</f>
        <v>120150</v>
      </c>
      <c r="V9" s="347">
        <f>'Отдыхай и Катай| comiss'!V9</f>
        <v>120150</v>
      </c>
      <c r="W9" s="347">
        <f>'Отдыхай и Катай| comiss'!W9</f>
        <v>106650</v>
      </c>
      <c r="X9" s="347">
        <f>'Отдыхай и Катай| comiss'!X9</f>
        <v>106650</v>
      </c>
      <c r="Y9" s="347">
        <f>'Отдыхай и Катай| comiss'!Y9</f>
        <v>106650</v>
      </c>
      <c r="Z9" s="347">
        <f>'Отдыхай и Катай| comiss'!Z9</f>
        <v>106650</v>
      </c>
      <c r="AA9" s="347">
        <f>'Отдыхай и Катай| comiss'!AA9</f>
        <v>106650</v>
      </c>
      <c r="AB9" s="347">
        <f>'Отдыхай и Катай| comiss'!AB9</f>
        <v>84150</v>
      </c>
      <c r="AC9" s="347">
        <f>'Отдыхай и Катай| comiss'!AC9</f>
        <v>75150</v>
      </c>
      <c r="AD9" s="292">
        <f>'Отдыхай и Катай| comiss'!AD9</f>
        <v>75150</v>
      </c>
      <c r="AE9" s="292">
        <f>'Отдыхай и Катай| comiss'!AE9</f>
        <v>54180</v>
      </c>
      <c r="AF9" s="292">
        <f>'Отдыхай и Катай| comiss'!AF9</f>
        <v>32580</v>
      </c>
      <c r="AG9" s="292">
        <f>'Отдыхай и Катай| comiss'!AG9</f>
        <v>32580</v>
      </c>
      <c r="AH9" s="292">
        <f>'Отдыхай и Катай| comiss'!AH9</f>
        <v>32580</v>
      </c>
      <c r="AI9" s="292">
        <f>'Отдыхай и Катай| comiss'!AI9</f>
        <v>32580</v>
      </c>
      <c r="AJ9" s="292">
        <f>'Отдыхай и Катай| comiss'!AJ9</f>
        <v>32580</v>
      </c>
      <c r="AK9" s="292">
        <f>'Отдыхай и Катай| comiss'!AK9</f>
        <v>29880</v>
      </c>
      <c r="AL9" s="292">
        <f>'Отдыхай и Катай| comiss'!AL9</f>
        <v>29880</v>
      </c>
      <c r="AM9" s="292">
        <f>'Отдыхай и Катай| comiss'!AM9</f>
        <v>29880</v>
      </c>
      <c r="AN9" s="292">
        <f>'Отдыхай и Катай| comiss'!AN9</f>
        <v>32580</v>
      </c>
      <c r="AO9" s="292">
        <f>'Отдыхай и Катай| comiss'!AO9</f>
        <v>32580</v>
      </c>
      <c r="AP9" s="292">
        <f>'Отдыхай и Катай| comiss'!AP9</f>
        <v>32580</v>
      </c>
      <c r="AQ9" s="292">
        <f>'Отдыхай и Катай| comiss'!AQ9</f>
        <v>32580</v>
      </c>
      <c r="AR9" s="292">
        <f>'Отдыхай и Катай| comiss'!AR9</f>
        <v>32580</v>
      </c>
      <c r="AS9" s="292">
        <f>'Отдыхай и Катай| comiss'!AS9</f>
        <v>32580</v>
      </c>
      <c r="AT9" s="292">
        <f>'Отдыхай и Катай| comiss'!AT9</f>
        <v>32580</v>
      </c>
      <c r="AU9" s="292">
        <f>'Отдыхай и Катай| comiss'!AU9</f>
        <v>32580</v>
      </c>
      <c r="AV9" s="292">
        <f>'Отдыхай и Катай| comiss'!AV9</f>
        <v>32580</v>
      </c>
      <c r="AW9" s="292">
        <f>'Отдыхай и Катай| comiss'!AW9</f>
        <v>37980</v>
      </c>
      <c r="AX9" s="292">
        <f>'Отдыхай и Катай| comiss'!AX9</f>
        <v>37980</v>
      </c>
      <c r="AY9" s="292">
        <f>'Отдыхай и Катай| comiss'!AY9</f>
        <v>37980</v>
      </c>
      <c r="AZ9" s="292">
        <f>'Отдыхай и Катай| comiss'!AZ9</f>
        <v>37980</v>
      </c>
      <c r="BA9" s="292">
        <f>'Отдыхай и Катай| comiss'!BA9</f>
        <v>39780</v>
      </c>
      <c r="BB9" s="292">
        <f>'Отдыхай и Катай| comiss'!BB9</f>
        <v>39780</v>
      </c>
      <c r="BC9" s="292">
        <f>'Отдыхай и Катай| comiss'!BC9</f>
        <v>39780</v>
      </c>
      <c r="BD9" s="292">
        <f>'Отдыхай и Катай| comiss'!BD9</f>
        <v>39780</v>
      </c>
      <c r="BE9" s="292">
        <f>'Отдыхай и Катай| comiss'!BE9</f>
        <v>39780</v>
      </c>
      <c r="BF9" s="292">
        <f>'Отдыхай и Катай| comiss'!BF9</f>
        <v>39780</v>
      </c>
      <c r="BG9" s="292">
        <f>'Отдыхай и Катай| comiss'!BG9</f>
        <v>39780</v>
      </c>
      <c r="BH9" s="292">
        <f>'Отдыхай и Катай| comiss'!BH9</f>
        <v>39780</v>
      </c>
      <c r="BI9" s="292">
        <f>'Отдыхай и Катай| comiss'!BI9</f>
        <v>39780</v>
      </c>
      <c r="BJ9" s="292">
        <f>'Отдыхай и Катай| comiss'!BJ9</f>
        <v>39780</v>
      </c>
      <c r="BK9" s="292">
        <f>'Отдыхай и Катай| comiss'!BK9</f>
        <v>36180</v>
      </c>
      <c r="BL9" s="292">
        <f>'Отдыхай и Катай| comiss'!BL9</f>
        <v>36180</v>
      </c>
      <c r="BM9" s="292">
        <f>'Отдыхай и Катай| comiss'!BM9</f>
        <v>36180</v>
      </c>
      <c r="BN9" s="292">
        <f>'Отдыхай и Катай| comiss'!BN9</f>
        <v>36180</v>
      </c>
      <c r="BO9" s="292">
        <f>'Отдыхай и Катай| comiss'!BO9</f>
        <v>36180</v>
      </c>
      <c r="BP9" s="292">
        <f>'Отдыхай и Катай| comiss'!BP9</f>
        <v>36180</v>
      </c>
      <c r="BQ9" s="292">
        <f>'Отдыхай и Катай| comiss'!BQ9</f>
        <v>36180</v>
      </c>
      <c r="BR9" s="292">
        <f>'Отдыхай и Катай| comiss'!BR9</f>
        <v>36180</v>
      </c>
      <c r="BS9" s="292">
        <f>'Отдыхай и Катай| comiss'!BS9</f>
        <v>36180</v>
      </c>
      <c r="BT9" s="292">
        <f>'Отдыхай и Катай| comiss'!BT9</f>
        <v>58680</v>
      </c>
      <c r="BU9" s="292">
        <f>'Отдыхай и Катай| comiss'!BU9</f>
        <v>64980</v>
      </c>
      <c r="BV9" s="292">
        <f>'Отдыхай и Катай| comiss'!BV9</f>
        <v>71280</v>
      </c>
      <c r="BW9" s="292">
        <f>'Отдыхай и Катай| comiss'!BW9</f>
        <v>58680</v>
      </c>
      <c r="BX9" s="292">
        <f>'Отдыхай и Катай| comiss'!BX9</f>
        <v>58680</v>
      </c>
      <c r="BY9" s="292">
        <f>'Отдыхай и Катай| comiss'!BY9</f>
        <v>48780</v>
      </c>
      <c r="BZ9" s="292">
        <f>'Отдыхай и Катай| comiss'!BZ9</f>
        <v>48780</v>
      </c>
      <c r="CA9" s="292">
        <f>'Отдыхай и Катай| comiss'!CA9</f>
        <v>48780</v>
      </c>
      <c r="CB9" s="292">
        <f>'Отдыхай и Катай| comiss'!CB9</f>
        <v>41580</v>
      </c>
      <c r="CC9" s="292">
        <f>'Отдыхай и Катай| comiss'!CC9</f>
        <v>40680</v>
      </c>
      <c r="CD9" s="292">
        <f>'Отдыхай и Катай| comiss'!CD9</f>
        <v>28530</v>
      </c>
      <c r="CE9" s="292">
        <f>'Отдыхай и Катай| comiss'!CE9</f>
        <v>28530</v>
      </c>
      <c r="CF9" s="292">
        <f>'Отдыхай и Катай| comiss'!CF9</f>
        <v>28530</v>
      </c>
      <c r="CG9" s="292">
        <f>'Отдыхай и Катай| comiss'!CG9</f>
        <v>28530</v>
      </c>
      <c r="CH9" s="292">
        <f>'Отдыхай и Катай| comiss'!CH9</f>
        <v>29880</v>
      </c>
      <c r="CI9" s="292">
        <f>'Отдыхай и Катай| comiss'!CI9</f>
        <v>29880</v>
      </c>
      <c r="CJ9" s="292">
        <f>'Отдыхай и Катай| comiss'!CJ9</f>
        <v>29880</v>
      </c>
      <c r="CK9" s="292">
        <f>'Отдыхай и Катай| comiss'!CK9</f>
        <v>28530</v>
      </c>
      <c r="CL9" s="292">
        <f>'Отдыхай и Катай| comiss'!CL9</f>
        <v>28530</v>
      </c>
      <c r="CM9" s="292">
        <f>'Отдыхай и Катай| comiss'!CM9</f>
        <v>28530</v>
      </c>
      <c r="CN9" s="292">
        <f>'Отдыхай и Катай| comiss'!CN9</f>
        <v>28530</v>
      </c>
      <c r="CO9" s="292">
        <f>'Отдыхай и Катай| comiss'!CO9</f>
        <v>28530</v>
      </c>
      <c r="CP9" s="292">
        <f>'Отдыхай и Катай| comiss'!CP9</f>
        <v>28530</v>
      </c>
      <c r="CQ9" s="292">
        <f>'Отдыхай и Катай| comiss'!CQ9</f>
        <v>27180</v>
      </c>
      <c r="CR9" s="292">
        <f>'Отдыхай и Катай| comiss'!CR9</f>
        <v>27180</v>
      </c>
      <c r="CS9" s="292">
        <f>'Отдыхай и Катай| comiss'!CS9</f>
        <v>27180</v>
      </c>
      <c r="CT9" s="292">
        <f>'Отдыхай и Катай| comiss'!CT9</f>
        <v>27180</v>
      </c>
      <c r="CU9" s="292">
        <f>'Отдыхай и Катай| comiss'!CU9</f>
        <v>27180</v>
      </c>
      <c r="CV9" s="292">
        <f>'Отдыхай и Катай| comiss'!CV9</f>
        <v>27180</v>
      </c>
      <c r="CW9" s="292">
        <f>'Отдыхай и Катай| comiss'!CW9</f>
        <v>27180</v>
      </c>
      <c r="CX9" s="292">
        <f>'Отдыхай и Катай| comiss'!CX9</f>
        <v>23580</v>
      </c>
      <c r="CY9" s="292">
        <f>'Отдыхай и Катай| comiss'!CY9</f>
        <v>23580</v>
      </c>
      <c r="CZ9" s="292">
        <f>'Отдыхай и Катай| comiss'!CZ9</f>
        <v>23580</v>
      </c>
      <c r="DA9" s="292">
        <f>'Отдыхай и Катай| comiss'!DA9</f>
        <v>23580</v>
      </c>
      <c r="DB9" s="292">
        <f>'Отдыхай и Катай| comiss'!DB9</f>
        <v>23580</v>
      </c>
      <c r="DC9" s="292">
        <f>'Отдыхай и Катай| comiss'!DC9</f>
        <v>24480</v>
      </c>
      <c r="DD9" s="292">
        <f>'Отдыхай и Катай| comiss'!DD9</f>
        <v>24480</v>
      </c>
      <c r="DE9" s="292">
        <f>'Отдыхай и Катай| comiss'!DE9</f>
        <v>22680</v>
      </c>
      <c r="DF9" s="292">
        <f>'Отдыхай и Катай| comiss'!DF9</f>
        <v>22680</v>
      </c>
      <c r="DG9" s="292">
        <f>'Отдыхай и Катай| comiss'!DG9</f>
        <v>22680</v>
      </c>
      <c r="DH9" s="292">
        <f>'Отдыхай и Катай| comiss'!DH9</f>
        <v>21600</v>
      </c>
      <c r="DI9" s="292">
        <f>'Отдыхай и Катай| comiss'!DI9</f>
        <v>21600</v>
      </c>
      <c r="DJ9" s="292">
        <f>'Отдыхай и Катай| comiss'!DJ9</f>
        <v>21600</v>
      </c>
      <c r="DK9" s="292">
        <f>'Отдыхай и Катай| comiss'!DK9</f>
        <v>21600</v>
      </c>
      <c r="DL9" s="292">
        <f>'Отдыхай и Катай| comiss'!DL9</f>
        <v>18900</v>
      </c>
      <c r="DM9" s="292">
        <f>'Отдыхай и Катай| comiss'!DM9</f>
        <v>18900</v>
      </c>
      <c r="DN9" s="292">
        <f>'Отдыхай и Катай| comiss'!DN9</f>
        <v>18900</v>
      </c>
      <c r="DO9" s="292">
        <f>'Отдыхай и Катай| comiss'!DO9</f>
        <v>18900</v>
      </c>
      <c r="DP9" s="292">
        <f>'Отдыхай и Катай| comiss'!DP9</f>
        <v>18900</v>
      </c>
      <c r="DQ9" s="292">
        <f>'Отдыхай и Катай| comiss'!DQ9</f>
        <v>18900</v>
      </c>
      <c r="DR9" s="292">
        <f>'Отдыхай и Катай| comiss'!DR9</f>
        <v>18900</v>
      </c>
      <c r="DS9" s="292">
        <f>'Отдыхай и Катай| comiss'!DS9</f>
        <v>17550</v>
      </c>
    </row>
    <row r="10" spans="1:123"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346"/>
      <c r="U10" s="346"/>
      <c r="V10" s="346"/>
      <c r="W10" s="346"/>
      <c r="X10" s="346"/>
      <c r="Y10" s="346"/>
      <c r="Z10" s="346"/>
      <c r="AA10" s="346"/>
      <c r="AB10" s="346"/>
      <c r="AC10" s="346"/>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row>
    <row r="11" spans="1:123" s="290" customFormat="1" x14ac:dyDescent="0.2">
      <c r="A11" s="240">
        <v>1</v>
      </c>
      <c r="B11" s="292">
        <f>'Отдыхай и Катай| comiss'!B11</f>
        <v>20700</v>
      </c>
      <c r="C11" s="292">
        <f>'Отдыхай и Катай| comiss'!C11</f>
        <v>20700</v>
      </c>
      <c r="D11" s="292">
        <f>'Отдыхай и Катай| comiss'!D11</f>
        <v>19350</v>
      </c>
      <c r="E11" s="292">
        <f>'Отдыхай и Катай| comiss'!E11</f>
        <v>19350</v>
      </c>
      <c r="F11" s="292">
        <f>'Отдыхай и Катай| comiss'!F11</f>
        <v>20700</v>
      </c>
      <c r="G11" s="292">
        <f>'Отдыхай и Катай| comiss'!G11</f>
        <v>20700</v>
      </c>
      <c r="H11" s="292">
        <f>'Отдыхай и Катай| comiss'!H11</f>
        <v>20700</v>
      </c>
      <c r="I11" s="292">
        <f>'Отдыхай и Катай| comiss'!I11</f>
        <v>24300</v>
      </c>
      <c r="J11" s="292">
        <f>'Отдыхай и Катай| comiss'!J11</f>
        <v>24300</v>
      </c>
      <c r="K11" s="292">
        <f>'Отдыхай и Катай| comiss'!K11</f>
        <v>22050</v>
      </c>
      <c r="L11" s="292">
        <f>'Отдыхай и Катай| comiss'!L11</f>
        <v>23850</v>
      </c>
      <c r="M11" s="292">
        <f>'Отдыхай и Катай| comiss'!M11</f>
        <v>23850</v>
      </c>
      <c r="N11" s="292">
        <f>'Отдыхай и Катай| comiss'!N11</f>
        <v>29700</v>
      </c>
      <c r="O11" s="292">
        <f>'Отдыхай и Катай| comiss'!O11</f>
        <v>35100</v>
      </c>
      <c r="P11" s="292">
        <f>'Отдыхай и Катай| comiss'!P11</f>
        <v>35100</v>
      </c>
      <c r="Q11" s="292">
        <f>'Отдыхай и Катай| comiss'!Q11</f>
        <v>37800</v>
      </c>
      <c r="R11" s="292">
        <f>'Отдыхай и Катай| comiss'!R11</f>
        <v>35100</v>
      </c>
      <c r="S11" s="292">
        <f>'Отдыхай и Катай| comiss'!S11</f>
        <v>63000</v>
      </c>
      <c r="T11" s="347">
        <f>'Отдыхай и Катай| comiss'!T11</f>
        <v>99000</v>
      </c>
      <c r="U11" s="347">
        <f>'Отдыхай и Катай| comiss'!U11</f>
        <v>121500</v>
      </c>
      <c r="V11" s="347">
        <f>'Отдыхай и Катай| comiss'!V11</f>
        <v>121500</v>
      </c>
      <c r="W11" s="347">
        <f>'Отдыхай и Катай| comiss'!W11</f>
        <v>108000</v>
      </c>
      <c r="X11" s="347">
        <f>'Отдыхай и Катай| comiss'!X11</f>
        <v>108000</v>
      </c>
      <c r="Y11" s="347">
        <f>'Отдыхай и Катай| comiss'!Y11</f>
        <v>108000</v>
      </c>
      <c r="Z11" s="347">
        <f>'Отдыхай и Катай| comiss'!Z11</f>
        <v>108000</v>
      </c>
      <c r="AA11" s="347">
        <f>'Отдыхай и Катай| comiss'!AA11</f>
        <v>108000</v>
      </c>
      <c r="AB11" s="347">
        <f>'Отдыхай и Катай| comiss'!AB11</f>
        <v>85500</v>
      </c>
      <c r="AC11" s="347">
        <f>'Отдыхай и Катай| comiss'!AC11</f>
        <v>76500</v>
      </c>
      <c r="AD11" s="292">
        <f>'Отдыхай и Катай| comiss'!AD11</f>
        <v>76500</v>
      </c>
      <c r="AE11" s="292">
        <f>'Отдыхай и Катай| comiss'!AE11</f>
        <v>54900</v>
      </c>
      <c r="AF11" s="292">
        <f>'Отдыхай и Катай| comiss'!AF11</f>
        <v>33300</v>
      </c>
      <c r="AG11" s="292">
        <f>'Отдыхай и Катай| comiss'!AG11</f>
        <v>33300</v>
      </c>
      <c r="AH11" s="292">
        <f>'Отдыхай и Катай| comiss'!AH11</f>
        <v>33300</v>
      </c>
      <c r="AI11" s="292">
        <f>'Отдыхай и Катай| comiss'!AI11</f>
        <v>33300</v>
      </c>
      <c r="AJ11" s="292">
        <f>'Отдыхай и Катай| comiss'!AJ11</f>
        <v>33300</v>
      </c>
      <c r="AK11" s="292">
        <f>'Отдыхай и Катай| comiss'!AK11</f>
        <v>30600</v>
      </c>
      <c r="AL11" s="292">
        <f>'Отдыхай и Катай| comiss'!AL11</f>
        <v>30600</v>
      </c>
      <c r="AM11" s="292">
        <f>'Отдыхай и Катай| comiss'!AM11</f>
        <v>30600</v>
      </c>
      <c r="AN11" s="292">
        <f>'Отдыхай и Катай| comiss'!AN11</f>
        <v>33300</v>
      </c>
      <c r="AO11" s="292">
        <f>'Отдыхай и Катай| comiss'!AO11</f>
        <v>33300</v>
      </c>
      <c r="AP11" s="292">
        <f>'Отдыхай и Катай| comiss'!AP11</f>
        <v>33300</v>
      </c>
      <c r="AQ11" s="292">
        <f>'Отдыхай и Катай| comiss'!AQ11</f>
        <v>33300</v>
      </c>
      <c r="AR11" s="292">
        <f>'Отдыхай и Катай| comiss'!AR11</f>
        <v>33300</v>
      </c>
      <c r="AS11" s="292">
        <f>'Отдыхай и Катай| comiss'!AS11</f>
        <v>33300</v>
      </c>
      <c r="AT11" s="292">
        <f>'Отдыхай и Катай| comiss'!AT11</f>
        <v>33300</v>
      </c>
      <c r="AU11" s="292">
        <f>'Отдыхай и Катай| comiss'!AU11</f>
        <v>33300</v>
      </c>
      <c r="AV11" s="292">
        <f>'Отдыхай и Катай| comiss'!AV11</f>
        <v>33300</v>
      </c>
      <c r="AW11" s="292">
        <f>'Отдыхай и Катай| comiss'!AW11</f>
        <v>38700</v>
      </c>
      <c r="AX11" s="292">
        <f>'Отдыхай и Катай| comiss'!AX11</f>
        <v>38700</v>
      </c>
      <c r="AY11" s="292">
        <f>'Отдыхай и Катай| comiss'!AY11</f>
        <v>38700</v>
      </c>
      <c r="AZ11" s="292">
        <f>'Отдыхай и Катай| comiss'!AZ11</f>
        <v>38700</v>
      </c>
      <c r="BA11" s="292">
        <f>'Отдыхай и Катай| comiss'!BA11</f>
        <v>40500</v>
      </c>
      <c r="BB11" s="292">
        <f>'Отдыхай и Катай| comiss'!BB11</f>
        <v>40500</v>
      </c>
      <c r="BC11" s="292">
        <f>'Отдыхай и Катай| comiss'!BC11</f>
        <v>40500</v>
      </c>
      <c r="BD11" s="292">
        <f>'Отдыхай и Катай| comiss'!BD11</f>
        <v>40500</v>
      </c>
      <c r="BE11" s="292">
        <f>'Отдыхай и Катай| comiss'!BE11</f>
        <v>40500</v>
      </c>
      <c r="BF11" s="292">
        <f>'Отдыхай и Катай| comiss'!BF11</f>
        <v>40500</v>
      </c>
      <c r="BG11" s="292">
        <f>'Отдыхай и Катай| comiss'!BG11</f>
        <v>40500</v>
      </c>
      <c r="BH11" s="292">
        <f>'Отдыхай и Катай| comiss'!BH11</f>
        <v>40500</v>
      </c>
      <c r="BI11" s="292">
        <f>'Отдыхай и Катай| comiss'!BI11</f>
        <v>40500</v>
      </c>
      <c r="BJ11" s="292">
        <f>'Отдыхай и Катай| comiss'!BJ11</f>
        <v>40500</v>
      </c>
      <c r="BK11" s="292">
        <f>'Отдыхай и Катай| comiss'!BK11</f>
        <v>36900</v>
      </c>
      <c r="BL11" s="292">
        <f>'Отдыхай и Катай| comiss'!BL11</f>
        <v>36900</v>
      </c>
      <c r="BM11" s="292">
        <f>'Отдыхай и Катай| comiss'!BM11</f>
        <v>36900</v>
      </c>
      <c r="BN11" s="292">
        <f>'Отдыхай и Катай| comiss'!BN11</f>
        <v>36900</v>
      </c>
      <c r="BO11" s="292">
        <f>'Отдыхай и Катай| comiss'!BO11</f>
        <v>36900</v>
      </c>
      <c r="BP11" s="292">
        <f>'Отдыхай и Катай| comiss'!BP11</f>
        <v>36900</v>
      </c>
      <c r="BQ11" s="292">
        <f>'Отдыхай и Катай| comiss'!BQ11</f>
        <v>36900</v>
      </c>
      <c r="BR11" s="292">
        <f>'Отдыхай и Катай| comiss'!BR11</f>
        <v>36900</v>
      </c>
      <c r="BS11" s="292">
        <f>'Отдыхай и Катай| comiss'!BS11</f>
        <v>36900</v>
      </c>
      <c r="BT11" s="292">
        <f>'Отдыхай и Катай| comiss'!BT11</f>
        <v>59400</v>
      </c>
      <c r="BU11" s="292">
        <f>'Отдыхай и Катай| comiss'!BU11</f>
        <v>65700</v>
      </c>
      <c r="BV11" s="292">
        <f>'Отдыхай и Катай| comiss'!BV11</f>
        <v>72000</v>
      </c>
      <c r="BW11" s="292">
        <f>'Отдыхай и Катай| comiss'!BW11</f>
        <v>59400</v>
      </c>
      <c r="BX11" s="292">
        <f>'Отдыхай и Катай| comiss'!BX11</f>
        <v>59400</v>
      </c>
      <c r="BY11" s="292">
        <f>'Отдыхай и Катай| comiss'!BY11</f>
        <v>49500</v>
      </c>
      <c r="BZ11" s="292">
        <f>'Отдыхай и Катай| comiss'!BZ11</f>
        <v>49500</v>
      </c>
      <c r="CA11" s="292">
        <f>'Отдыхай и Катай| comiss'!CA11</f>
        <v>49500</v>
      </c>
      <c r="CB11" s="292">
        <f>'Отдыхай и Катай| comiss'!CB11</f>
        <v>42300</v>
      </c>
      <c r="CC11" s="292">
        <f>'Отдыхай и Катай| comiss'!CC11</f>
        <v>41400</v>
      </c>
      <c r="CD11" s="292">
        <f>'Отдыхай и Катай| comiss'!CD11</f>
        <v>29250</v>
      </c>
      <c r="CE11" s="292">
        <f>'Отдыхай и Катай| comiss'!CE11</f>
        <v>29250</v>
      </c>
      <c r="CF11" s="292">
        <f>'Отдыхай и Катай| comiss'!CF11</f>
        <v>29250</v>
      </c>
      <c r="CG11" s="292">
        <f>'Отдыхай и Катай| comiss'!CG11</f>
        <v>29250</v>
      </c>
      <c r="CH11" s="292">
        <f>'Отдыхай и Катай| comiss'!CH11</f>
        <v>30600</v>
      </c>
      <c r="CI11" s="292">
        <f>'Отдыхай и Катай| comiss'!CI11</f>
        <v>30600</v>
      </c>
      <c r="CJ11" s="292">
        <f>'Отдыхай и Катай| comiss'!CJ11</f>
        <v>30600</v>
      </c>
      <c r="CK11" s="292">
        <f>'Отдыхай и Катай| comiss'!CK11</f>
        <v>29250</v>
      </c>
      <c r="CL11" s="292">
        <f>'Отдыхай и Катай| comiss'!CL11</f>
        <v>29250</v>
      </c>
      <c r="CM11" s="292">
        <f>'Отдыхай и Катай| comiss'!CM11</f>
        <v>29250</v>
      </c>
      <c r="CN11" s="292">
        <f>'Отдыхай и Катай| comiss'!CN11</f>
        <v>29250</v>
      </c>
      <c r="CO11" s="292">
        <f>'Отдыхай и Катай| comiss'!CO11</f>
        <v>29250</v>
      </c>
      <c r="CP11" s="292">
        <f>'Отдыхай и Катай| comiss'!CP11</f>
        <v>29250</v>
      </c>
      <c r="CQ11" s="292">
        <f>'Отдыхай и Катай| comiss'!CQ11</f>
        <v>27900</v>
      </c>
      <c r="CR11" s="292">
        <f>'Отдыхай и Катай| comiss'!CR11</f>
        <v>27900</v>
      </c>
      <c r="CS11" s="292">
        <f>'Отдыхай и Катай| comiss'!CS11</f>
        <v>27900</v>
      </c>
      <c r="CT11" s="292">
        <f>'Отдыхай и Катай| comiss'!CT11</f>
        <v>27900</v>
      </c>
      <c r="CU11" s="292">
        <f>'Отдыхай и Катай| comiss'!CU11</f>
        <v>27900</v>
      </c>
      <c r="CV11" s="292">
        <f>'Отдыхай и Катай| comiss'!CV11</f>
        <v>27900</v>
      </c>
      <c r="CW11" s="292">
        <f>'Отдыхай и Катай| comiss'!CW11</f>
        <v>27900</v>
      </c>
      <c r="CX11" s="292">
        <f>'Отдыхай и Катай| comiss'!CX11</f>
        <v>24300</v>
      </c>
      <c r="CY11" s="292">
        <f>'Отдыхай и Катай| comiss'!CY11</f>
        <v>24300</v>
      </c>
      <c r="CZ11" s="292">
        <f>'Отдыхай и Катай| comiss'!CZ11</f>
        <v>24300</v>
      </c>
      <c r="DA11" s="292">
        <f>'Отдыхай и Катай| comiss'!DA11</f>
        <v>24300</v>
      </c>
      <c r="DB11" s="292">
        <f>'Отдыхай и Катай| comiss'!DB11</f>
        <v>24300</v>
      </c>
      <c r="DC11" s="292">
        <f>'Отдыхай и Катай| comiss'!DC11</f>
        <v>25200</v>
      </c>
      <c r="DD11" s="292">
        <f>'Отдыхай и Катай| comiss'!DD11</f>
        <v>25200</v>
      </c>
      <c r="DE11" s="292">
        <f>'Отдыхай и Катай| comiss'!DE11</f>
        <v>23400</v>
      </c>
      <c r="DF11" s="292">
        <f>'Отдыхай и Катай| comiss'!DF11</f>
        <v>23400</v>
      </c>
      <c r="DG11" s="292">
        <f>'Отдыхай и Катай| comiss'!DG11</f>
        <v>23400</v>
      </c>
      <c r="DH11" s="292">
        <f>'Отдыхай и Катай| comiss'!DH11</f>
        <v>21600</v>
      </c>
      <c r="DI11" s="292">
        <f>'Отдыхай и Катай| comiss'!DI11</f>
        <v>21600</v>
      </c>
      <c r="DJ11" s="292">
        <f>'Отдыхай и Катай| comiss'!DJ11</f>
        <v>21600</v>
      </c>
      <c r="DK11" s="292">
        <f>'Отдыхай и Катай| comiss'!DK11</f>
        <v>21600</v>
      </c>
      <c r="DL11" s="292">
        <f>'Отдыхай и Катай| comiss'!DL11</f>
        <v>18900</v>
      </c>
      <c r="DM11" s="292">
        <f>'Отдыхай и Катай| comiss'!DM11</f>
        <v>18900</v>
      </c>
      <c r="DN11" s="292">
        <f>'Отдыхай и Катай| comiss'!DN11</f>
        <v>18900</v>
      </c>
      <c r="DO11" s="292">
        <f>'Отдыхай и Катай| comiss'!DO11</f>
        <v>18900</v>
      </c>
      <c r="DP11" s="292">
        <f>'Отдыхай и Катай| comiss'!DP11</f>
        <v>18900</v>
      </c>
      <c r="DQ11" s="292">
        <f>'Отдыхай и Катай| comiss'!DQ11</f>
        <v>18900</v>
      </c>
      <c r="DR11" s="292">
        <f>'Отдыхай и Катай| comiss'!DR11</f>
        <v>18900</v>
      </c>
      <c r="DS11" s="292">
        <f>'Отдыхай и Катай| comiss'!DS11</f>
        <v>17550</v>
      </c>
    </row>
    <row r="12" spans="1:123" s="290" customFormat="1" x14ac:dyDescent="0.2">
      <c r="A12" s="240">
        <v>2</v>
      </c>
      <c r="B12" s="292">
        <f>'Отдыхай и Катай| comiss'!B12</f>
        <v>23040</v>
      </c>
      <c r="C12" s="292">
        <f>'Отдыхай и Катай| comiss'!C12</f>
        <v>23040</v>
      </c>
      <c r="D12" s="292">
        <f>'Отдыхай и Катай| comiss'!D12</f>
        <v>21690</v>
      </c>
      <c r="E12" s="292">
        <f>'Отдыхай и Катай| comiss'!E12</f>
        <v>21690</v>
      </c>
      <c r="F12" s="292">
        <f>'Отдыхай и Катай| comiss'!F12</f>
        <v>23040</v>
      </c>
      <c r="G12" s="292">
        <f>'Отдыхай и Катай| comiss'!G12</f>
        <v>23040</v>
      </c>
      <c r="H12" s="292">
        <f>'Отдыхай и Катай| comiss'!H12</f>
        <v>23040</v>
      </c>
      <c r="I12" s="292">
        <f>'Отдыхай и Катай| comiss'!I12</f>
        <v>26640</v>
      </c>
      <c r="J12" s="292">
        <f>'Отдыхай и Катай| comiss'!J12</f>
        <v>26640</v>
      </c>
      <c r="K12" s="292">
        <f>'Отдыхай и Катай| comiss'!K12</f>
        <v>24390</v>
      </c>
      <c r="L12" s="292">
        <f>'Отдыхай и Катай| comiss'!L12</f>
        <v>26190</v>
      </c>
      <c r="M12" s="292">
        <f>'Отдыхай и Катай| comiss'!M12</f>
        <v>26190</v>
      </c>
      <c r="N12" s="292">
        <f>'Отдыхай и Катай| comiss'!N12</f>
        <v>32040</v>
      </c>
      <c r="O12" s="292">
        <f>'Отдыхай и Катай| comiss'!O12</f>
        <v>37440</v>
      </c>
      <c r="P12" s="292">
        <f>'Отдыхай и Катай| comiss'!P12</f>
        <v>37440</v>
      </c>
      <c r="Q12" s="292">
        <f>'Отдыхай и Катай| comiss'!Q12</f>
        <v>40140</v>
      </c>
      <c r="R12" s="292">
        <f>'Отдыхай и Катай| comiss'!R12</f>
        <v>37440</v>
      </c>
      <c r="S12" s="292">
        <f>'Отдыхай и Катай| comiss'!S12</f>
        <v>66150</v>
      </c>
      <c r="T12" s="347">
        <f>'Отдыхай и Катай| comiss'!T12</f>
        <v>102150</v>
      </c>
      <c r="U12" s="347">
        <f>'Отдыхай и Катай| comiss'!U12</f>
        <v>124650</v>
      </c>
      <c r="V12" s="347">
        <f>'Отдыхай и Катай| comiss'!V12</f>
        <v>124650</v>
      </c>
      <c r="W12" s="347">
        <f>'Отдыхай и Катай| comiss'!W12</f>
        <v>111150</v>
      </c>
      <c r="X12" s="347">
        <f>'Отдыхай и Катай| comiss'!X12</f>
        <v>111150</v>
      </c>
      <c r="Y12" s="347">
        <f>'Отдыхай и Катай| comiss'!Y12</f>
        <v>111150</v>
      </c>
      <c r="Z12" s="347">
        <f>'Отдыхай и Катай| comiss'!Z12</f>
        <v>111150</v>
      </c>
      <c r="AA12" s="347">
        <f>'Отдыхай и Катай| comiss'!AA12</f>
        <v>111150</v>
      </c>
      <c r="AB12" s="347">
        <f>'Отдыхай и Катай| comiss'!AB12</f>
        <v>88650</v>
      </c>
      <c r="AC12" s="347">
        <f>'Отдыхай и Катай| comiss'!AC12</f>
        <v>79650</v>
      </c>
      <c r="AD12" s="292">
        <f>'Отдыхай и Катай| comiss'!AD12</f>
        <v>79650</v>
      </c>
      <c r="AE12" s="292">
        <f>'Отдыхай и Катай| comiss'!AE12</f>
        <v>57780</v>
      </c>
      <c r="AF12" s="292">
        <f>'Отдыхай и Катай| comiss'!AF12</f>
        <v>36180</v>
      </c>
      <c r="AG12" s="292">
        <f>'Отдыхай и Катай| comiss'!AG12</f>
        <v>36180</v>
      </c>
      <c r="AH12" s="292">
        <f>'Отдыхай и Катай| comiss'!AH12</f>
        <v>36180</v>
      </c>
      <c r="AI12" s="292">
        <f>'Отдыхай и Катай| comiss'!AI12</f>
        <v>36180</v>
      </c>
      <c r="AJ12" s="292">
        <f>'Отдыхай и Катай| comiss'!AJ12</f>
        <v>36180</v>
      </c>
      <c r="AK12" s="292">
        <f>'Отдыхай и Катай| comiss'!AK12</f>
        <v>33480</v>
      </c>
      <c r="AL12" s="292">
        <f>'Отдыхай и Катай| comiss'!AL12</f>
        <v>33480</v>
      </c>
      <c r="AM12" s="292">
        <f>'Отдыхай и Катай| comiss'!AM12</f>
        <v>33480</v>
      </c>
      <c r="AN12" s="292">
        <f>'Отдыхай и Катай| comiss'!AN12</f>
        <v>36180</v>
      </c>
      <c r="AO12" s="292">
        <f>'Отдыхай и Катай| comiss'!AO12</f>
        <v>36180</v>
      </c>
      <c r="AP12" s="292">
        <f>'Отдыхай и Катай| comiss'!AP12</f>
        <v>36180</v>
      </c>
      <c r="AQ12" s="292">
        <f>'Отдыхай и Катай| comiss'!AQ12</f>
        <v>36180</v>
      </c>
      <c r="AR12" s="292">
        <f>'Отдыхай и Катай| comiss'!AR12</f>
        <v>36180</v>
      </c>
      <c r="AS12" s="292">
        <f>'Отдыхай и Катай| comiss'!AS12</f>
        <v>36180</v>
      </c>
      <c r="AT12" s="292">
        <f>'Отдыхай и Катай| comiss'!AT12</f>
        <v>36180</v>
      </c>
      <c r="AU12" s="292">
        <f>'Отдыхай и Катай| comiss'!AU12</f>
        <v>36180</v>
      </c>
      <c r="AV12" s="292">
        <f>'Отдыхай и Катай| comiss'!AV12</f>
        <v>36180</v>
      </c>
      <c r="AW12" s="292">
        <f>'Отдыхай и Катай| comiss'!AW12</f>
        <v>41580</v>
      </c>
      <c r="AX12" s="292">
        <f>'Отдыхай и Катай| comiss'!AX12</f>
        <v>41580</v>
      </c>
      <c r="AY12" s="292">
        <f>'Отдыхай и Катай| comiss'!AY12</f>
        <v>41580</v>
      </c>
      <c r="AZ12" s="292">
        <f>'Отдыхай и Катай| comiss'!AZ12</f>
        <v>41580</v>
      </c>
      <c r="BA12" s="292">
        <f>'Отдыхай и Катай| comiss'!BA12</f>
        <v>43380</v>
      </c>
      <c r="BB12" s="292">
        <f>'Отдыхай и Катай| comiss'!BB12</f>
        <v>43380</v>
      </c>
      <c r="BC12" s="292">
        <f>'Отдыхай и Катай| comiss'!BC12</f>
        <v>43380</v>
      </c>
      <c r="BD12" s="292">
        <f>'Отдыхай и Катай| comiss'!BD12</f>
        <v>43380</v>
      </c>
      <c r="BE12" s="292">
        <f>'Отдыхай и Катай| comiss'!BE12</f>
        <v>43380</v>
      </c>
      <c r="BF12" s="292">
        <f>'Отдыхай и Катай| comiss'!BF12</f>
        <v>43380</v>
      </c>
      <c r="BG12" s="292">
        <f>'Отдыхай и Катай| comiss'!BG12</f>
        <v>43380</v>
      </c>
      <c r="BH12" s="292">
        <f>'Отдыхай и Катай| comiss'!BH12</f>
        <v>43380</v>
      </c>
      <c r="BI12" s="292">
        <f>'Отдыхай и Катай| comiss'!BI12</f>
        <v>43380</v>
      </c>
      <c r="BJ12" s="292">
        <f>'Отдыхай и Катай| comiss'!BJ12</f>
        <v>43380</v>
      </c>
      <c r="BK12" s="292">
        <f>'Отдыхай и Катай| comiss'!BK12</f>
        <v>39780</v>
      </c>
      <c r="BL12" s="292">
        <f>'Отдыхай и Катай| comiss'!BL12</f>
        <v>39780</v>
      </c>
      <c r="BM12" s="292">
        <f>'Отдыхай и Катай| comiss'!BM12</f>
        <v>39780</v>
      </c>
      <c r="BN12" s="292">
        <f>'Отдыхай и Катай| comiss'!BN12</f>
        <v>39780</v>
      </c>
      <c r="BO12" s="292">
        <f>'Отдыхай и Катай| comiss'!BO12</f>
        <v>39780</v>
      </c>
      <c r="BP12" s="292">
        <f>'Отдыхай и Катай| comiss'!BP12</f>
        <v>39780</v>
      </c>
      <c r="BQ12" s="292">
        <f>'Отдыхай и Катай| comiss'!BQ12</f>
        <v>39780</v>
      </c>
      <c r="BR12" s="292">
        <f>'Отдыхай и Катай| comiss'!BR12</f>
        <v>39780</v>
      </c>
      <c r="BS12" s="292">
        <f>'Отдыхай и Катай| comiss'!BS12</f>
        <v>39780</v>
      </c>
      <c r="BT12" s="292">
        <f>'Отдыхай и Катай| comiss'!BT12</f>
        <v>62280</v>
      </c>
      <c r="BU12" s="292">
        <f>'Отдыхай и Катай| comiss'!BU12</f>
        <v>68580</v>
      </c>
      <c r="BV12" s="292">
        <f>'Отдыхай и Катай| comiss'!BV12</f>
        <v>74880</v>
      </c>
      <c r="BW12" s="292">
        <f>'Отдыхай и Катай| comiss'!BW12</f>
        <v>62280</v>
      </c>
      <c r="BX12" s="292">
        <f>'Отдыхай и Катай| comiss'!BX12</f>
        <v>62280</v>
      </c>
      <c r="BY12" s="292">
        <f>'Отдыхай и Катай| comiss'!BY12</f>
        <v>52380</v>
      </c>
      <c r="BZ12" s="292">
        <f>'Отдыхай и Катай| comiss'!BZ12</f>
        <v>52380</v>
      </c>
      <c r="CA12" s="292">
        <f>'Отдыхай и Катай| comiss'!CA12</f>
        <v>52380</v>
      </c>
      <c r="CB12" s="292">
        <f>'Отдыхай и Катай| comiss'!CB12</f>
        <v>45180</v>
      </c>
      <c r="CC12" s="292">
        <f>'Отдыхай и Катай| comiss'!CC12</f>
        <v>44280</v>
      </c>
      <c r="CD12" s="292">
        <f>'Отдыхай и Катай| comiss'!CD12</f>
        <v>32130</v>
      </c>
      <c r="CE12" s="292">
        <f>'Отдыхай и Катай| comiss'!CE12</f>
        <v>32130</v>
      </c>
      <c r="CF12" s="292">
        <f>'Отдыхай и Катай| comiss'!CF12</f>
        <v>32130</v>
      </c>
      <c r="CG12" s="292">
        <f>'Отдыхай и Катай| comiss'!CG12</f>
        <v>32130</v>
      </c>
      <c r="CH12" s="292">
        <f>'Отдыхай и Катай| comiss'!CH12</f>
        <v>33480</v>
      </c>
      <c r="CI12" s="292">
        <f>'Отдыхай и Катай| comiss'!CI12</f>
        <v>33480</v>
      </c>
      <c r="CJ12" s="292">
        <f>'Отдыхай и Катай| comiss'!CJ12</f>
        <v>33480</v>
      </c>
      <c r="CK12" s="292">
        <f>'Отдыхай и Катай| comiss'!CK12</f>
        <v>32130</v>
      </c>
      <c r="CL12" s="292">
        <f>'Отдыхай и Катай| comiss'!CL12</f>
        <v>32130</v>
      </c>
      <c r="CM12" s="292">
        <f>'Отдыхай и Катай| comiss'!CM12</f>
        <v>32130</v>
      </c>
      <c r="CN12" s="292">
        <f>'Отдыхай и Катай| comiss'!CN12</f>
        <v>32130</v>
      </c>
      <c r="CO12" s="292">
        <f>'Отдыхай и Катай| comiss'!CO12</f>
        <v>32130</v>
      </c>
      <c r="CP12" s="292">
        <f>'Отдыхай и Катай| comiss'!CP12</f>
        <v>32130</v>
      </c>
      <c r="CQ12" s="292">
        <f>'Отдыхай и Катай| comiss'!CQ12</f>
        <v>30780</v>
      </c>
      <c r="CR12" s="292">
        <f>'Отдыхай и Катай| comiss'!CR12</f>
        <v>30780</v>
      </c>
      <c r="CS12" s="292">
        <f>'Отдыхай и Катай| comiss'!CS12</f>
        <v>30780</v>
      </c>
      <c r="CT12" s="292">
        <f>'Отдыхай и Катай| comiss'!CT12</f>
        <v>30780</v>
      </c>
      <c r="CU12" s="292">
        <f>'Отдыхай и Катай| comiss'!CU12</f>
        <v>30780</v>
      </c>
      <c r="CV12" s="292">
        <f>'Отдыхай и Катай| comiss'!CV12</f>
        <v>30780</v>
      </c>
      <c r="CW12" s="292">
        <f>'Отдыхай и Катай| comiss'!CW12</f>
        <v>30780</v>
      </c>
      <c r="CX12" s="292">
        <f>'Отдыхай и Катай| comiss'!CX12</f>
        <v>27180</v>
      </c>
      <c r="CY12" s="292">
        <f>'Отдыхай и Катай| comiss'!CY12</f>
        <v>27180</v>
      </c>
      <c r="CZ12" s="292">
        <f>'Отдыхай и Катай| comiss'!CZ12</f>
        <v>27180</v>
      </c>
      <c r="DA12" s="292">
        <f>'Отдыхай и Катай| comiss'!DA12</f>
        <v>27180</v>
      </c>
      <c r="DB12" s="292">
        <f>'Отдыхай и Катай| comiss'!DB12</f>
        <v>27180</v>
      </c>
      <c r="DC12" s="292">
        <f>'Отдыхай и Катай| comiss'!DC12</f>
        <v>28080</v>
      </c>
      <c r="DD12" s="292">
        <f>'Отдыхай и Катай| comiss'!DD12</f>
        <v>28080</v>
      </c>
      <c r="DE12" s="292">
        <f>'Отдыхай и Катай| comiss'!DE12</f>
        <v>26280</v>
      </c>
      <c r="DF12" s="292">
        <f>'Отдыхай и Катай| comiss'!DF12</f>
        <v>26280</v>
      </c>
      <c r="DG12" s="292">
        <f>'Отдыхай и Катай| comiss'!DG12</f>
        <v>26280</v>
      </c>
      <c r="DH12" s="292">
        <f>'Отдыхай и Катай| comiss'!DH12</f>
        <v>24300</v>
      </c>
      <c r="DI12" s="292">
        <f>'Отдыхай и Катай| comiss'!DI12</f>
        <v>24300</v>
      </c>
      <c r="DJ12" s="292">
        <f>'Отдыхай и Катай| comiss'!DJ12</f>
        <v>24300</v>
      </c>
      <c r="DK12" s="292">
        <f>'Отдыхай и Катай| comiss'!DK12</f>
        <v>24300</v>
      </c>
      <c r="DL12" s="292">
        <f>'Отдыхай и Катай| comiss'!DL12</f>
        <v>21600</v>
      </c>
      <c r="DM12" s="292">
        <f>'Отдыхай и Катай| comiss'!DM12</f>
        <v>21600</v>
      </c>
      <c r="DN12" s="292">
        <f>'Отдыхай и Катай| comiss'!DN12</f>
        <v>21600</v>
      </c>
      <c r="DO12" s="292">
        <f>'Отдыхай и Катай| comiss'!DO12</f>
        <v>21600</v>
      </c>
      <c r="DP12" s="292">
        <f>'Отдыхай и Катай| comiss'!DP12</f>
        <v>21600</v>
      </c>
      <c r="DQ12" s="292">
        <f>'Отдыхай и Катай| comiss'!DQ12</f>
        <v>21600</v>
      </c>
      <c r="DR12" s="292">
        <f>'Отдыхай и Катай| comiss'!DR12</f>
        <v>21600</v>
      </c>
      <c r="DS12" s="292">
        <f>'Отдыхай и Катай| comiss'!DS12</f>
        <v>20250</v>
      </c>
    </row>
    <row r="13" spans="1:123"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346"/>
      <c r="U13" s="346"/>
      <c r="V13" s="346"/>
      <c r="W13" s="346"/>
      <c r="X13" s="346"/>
      <c r="Y13" s="346"/>
      <c r="Z13" s="346"/>
      <c r="AA13" s="346"/>
      <c r="AB13" s="346"/>
      <c r="AC13" s="346"/>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row>
    <row r="14" spans="1:123" s="290" customFormat="1" x14ac:dyDescent="0.2">
      <c r="A14" s="240">
        <v>1</v>
      </c>
      <c r="B14" s="292">
        <f>'Отдыхай и Катай| comiss'!B14</f>
        <v>21600</v>
      </c>
      <c r="C14" s="292">
        <f>'Отдыхай и Катай| comiss'!C14</f>
        <v>21600</v>
      </c>
      <c r="D14" s="292">
        <f>'Отдыхай и Катай| comiss'!D14</f>
        <v>20250</v>
      </c>
      <c r="E14" s="292">
        <f>'Отдыхай и Катай| comiss'!E14</f>
        <v>20250</v>
      </c>
      <c r="F14" s="292">
        <f>'Отдыхай и Катай| comiss'!F14</f>
        <v>21600</v>
      </c>
      <c r="G14" s="292">
        <f>'Отдыхай и Катай| comiss'!G14</f>
        <v>21600</v>
      </c>
      <c r="H14" s="292">
        <f>'Отдыхай и Катай| comiss'!H14</f>
        <v>21600</v>
      </c>
      <c r="I14" s="292">
        <f>'Отдыхай и Катай| comiss'!I14</f>
        <v>25200</v>
      </c>
      <c r="J14" s="292">
        <f>'Отдыхай и Катай| comiss'!J14</f>
        <v>25200</v>
      </c>
      <c r="K14" s="292">
        <f>'Отдыхай и Катай| comiss'!K14</f>
        <v>22950</v>
      </c>
      <c r="L14" s="292">
        <f>'Отдыхай и Катай| comiss'!L14</f>
        <v>24750</v>
      </c>
      <c r="M14" s="292">
        <f>'Отдыхай и Катай| comiss'!M14</f>
        <v>24750</v>
      </c>
      <c r="N14" s="292">
        <f>'Отдыхай и Катай| comiss'!N14</f>
        <v>30600</v>
      </c>
      <c r="O14" s="292">
        <f>'Отдыхай и Катай| comiss'!O14</f>
        <v>36000</v>
      </c>
      <c r="P14" s="292">
        <f>'Отдыхай и Катай| comiss'!P14</f>
        <v>36000</v>
      </c>
      <c r="Q14" s="292">
        <f>'Отдыхай и Катай| comiss'!Q14</f>
        <v>38700</v>
      </c>
      <c r="R14" s="292">
        <f>'Отдыхай и Катай| comiss'!R14</f>
        <v>36000</v>
      </c>
      <c r="S14" s="292">
        <f>'Отдыхай и Катай| comiss'!S14</f>
        <v>64350</v>
      </c>
      <c r="T14" s="347">
        <f>'Отдыхай и Катай| comiss'!T14</f>
        <v>100350</v>
      </c>
      <c r="U14" s="347">
        <f>'Отдыхай и Катай| comiss'!U14</f>
        <v>122850</v>
      </c>
      <c r="V14" s="347">
        <f>'Отдыхай и Катай| comiss'!V14</f>
        <v>122850</v>
      </c>
      <c r="W14" s="347">
        <f>'Отдыхай и Катай| comiss'!W14</f>
        <v>109350</v>
      </c>
      <c r="X14" s="347">
        <f>'Отдыхай и Катай| comiss'!X14</f>
        <v>109350</v>
      </c>
      <c r="Y14" s="347">
        <f>'Отдыхай и Катай| comiss'!Y14</f>
        <v>109350</v>
      </c>
      <c r="Z14" s="347">
        <f>'Отдыхай и Катай| comiss'!Z14</f>
        <v>109350</v>
      </c>
      <c r="AA14" s="347">
        <f>'Отдыхай и Катай| comiss'!AA14</f>
        <v>109350</v>
      </c>
      <c r="AB14" s="347">
        <f>'Отдыхай и Катай| comiss'!AB14</f>
        <v>86850</v>
      </c>
      <c r="AC14" s="347">
        <f>'Отдыхай и Катай| comiss'!AC14</f>
        <v>77850</v>
      </c>
      <c r="AD14" s="292">
        <f>'Отдыхай и Катай| comiss'!AD14</f>
        <v>77850</v>
      </c>
      <c r="AE14" s="292">
        <f>'Отдыхай и Катай| comiss'!AE14</f>
        <v>55800</v>
      </c>
      <c r="AF14" s="292">
        <f>'Отдыхай и Катай| comiss'!AF14</f>
        <v>34200</v>
      </c>
      <c r="AG14" s="292">
        <f>'Отдыхай и Катай| comiss'!AG14</f>
        <v>34200</v>
      </c>
      <c r="AH14" s="292">
        <f>'Отдыхай и Катай| comiss'!AH14</f>
        <v>34200</v>
      </c>
      <c r="AI14" s="292">
        <f>'Отдыхай и Катай| comiss'!AI14</f>
        <v>34200</v>
      </c>
      <c r="AJ14" s="292">
        <f>'Отдыхай и Катай| comiss'!AJ14</f>
        <v>34200</v>
      </c>
      <c r="AK14" s="292">
        <f>'Отдыхай и Катай| comiss'!AK14</f>
        <v>31500</v>
      </c>
      <c r="AL14" s="292">
        <f>'Отдыхай и Катай| comiss'!AL14</f>
        <v>31500</v>
      </c>
      <c r="AM14" s="292">
        <f>'Отдыхай и Катай| comiss'!AM14</f>
        <v>31500</v>
      </c>
      <c r="AN14" s="292">
        <f>'Отдыхай и Катай| comiss'!AN14</f>
        <v>34200</v>
      </c>
      <c r="AO14" s="292">
        <f>'Отдыхай и Катай| comiss'!AO14</f>
        <v>34200</v>
      </c>
      <c r="AP14" s="292">
        <f>'Отдыхай и Катай| comiss'!AP14</f>
        <v>34200</v>
      </c>
      <c r="AQ14" s="292">
        <f>'Отдыхай и Катай| comiss'!AQ14</f>
        <v>34200</v>
      </c>
      <c r="AR14" s="292">
        <f>'Отдыхай и Катай| comiss'!AR14</f>
        <v>34200</v>
      </c>
      <c r="AS14" s="292">
        <f>'Отдыхай и Катай| comiss'!AS14</f>
        <v>34200</v>
      </c>
      <c r="AT14" s="292">
        <f>'Отдыхай и Катай| comiss'!AT14</f>
        <v>34200</v>
      </c>
      <c r="AU14" s="292">
        <f>'Отдыхай и Катай| comiss'!AU14</f>
        <v>34200</v>
      </c>
      <c r="AV14" s="292">
        <f>'Отдыхай и Катай| comiss'!AV14</f>
        <v>34200</v>
      </c>
      <c r="AW14" s="292">
        <f>'Отдыхай и Катай| comiss'!AW14</f>
        <v>39600</v>
      </c>
      <c r="AX14" s="292">
        <f>'Отдыхай и Катай| comiss'!AX14</f>
        <v>39600</v>
      </c>
      <c r="AY14" s="292">
        <f>'Отдыхай и Катай| comiss'!AY14</f>
        <v>39600</v>
      </c>
      <c r="AZ14" s="292">
        <f>'Отдыхай и Катай| comiss'!AZ14</f>
        <v>39600</v>
      </c>
      <c r="BA14" s="292">
        <f>'Отдыхай и Катай| comiss'!BA14</f>
        <v>41400</v>
      </c>
      <c r="BB14" s="292">
        <f>'Отдыхай и Катай| comiss'!BB14</f>
        <v>41400</v>
      </c>
      <c r="BC14" s="292">
        <f>'Отдыхай и Катай| comiss'!BC14</f>
        <v>41400</v>
      </c>
      <c r="BD14" s="292">
        <f>'Отдыхай и Катай| comiss'!BD14</f>
        <v>41400</v>
      </c>
      <c r="BE14" s="292">
        <f>'Отдыхай и Катай| comiss'!BE14</f>
        <v>41400</v>
      </c>
      <c r="BF14" s="292">
        <f>'Отдыхай и Катай| comiss'!BF14</f>
        <v>41400</v>
      </c>
      <c r="BG14" s="292">
        <f>'Отдыхай и Катай| comiss'!BG14</f>
        <v>41400</v>
      </c>
      <c r="BH14" s="292">
        <f>'Отдыхай и Катай| comiss'!BH14</f>
        <v>41400</v>
      </c>
      <c r="BI14" s="292">
        <f>'Отдыхай и Катай| comiss'!BI14</f>
        <v>41400</v>
      </c>
      <c r="BJ14" s="292">
        <f>'Отдыхай и Катай| comiss'!BJ14</f>
        <v>41400</v>
      </c>
      <c r="BK14" s="292">
        <f>'Отдыхай и Катай| comiss'!BK14</f>
        <v>37800</v>
      </c>
      <c r="BL14" s="292">
        <f>'Отдыхай и Катай| comiss'!BL14</f>
        <v>37800</v>
      </c>
      <c r="BM14" s="292">
        <f>'Отдыхай и Катай| comiss'!BM14</f>
        <v>37800</v>
      </c>
      <c r="BN14" s="292">
        <f>'Отдыхай и Катай| comiss'!BN14</f>
        <v>37800</v>
      </c>
      <c r="BO14" s="292">
        <f>'Отдыхай и Катай| comiss'!BO14</f>
        <v>37800</v>
      </c>
      <c r="BP14" s="292">
        <f>'Отдыхай и Катай| comiss'!BP14</f>
        <v>37800</v>
      </c>
      <c r="BQ14" s="292">
        <f>'Отдыхай и Катай| comiss'!BQ14</f>
        <v>37800</v>
      </c>
      <c r="BR14" s="292">
        <f>'Отдыхай и Катай| comiss'!BR14</f>
        <v>37800</v>
      </c>
      <c r="BS14" s="292">
        <f>'Отдыхай и Катай| comiss'!BS14</f>
        <v>37800</v>
      </c>
      <c r="BT14" s="292">
        <f>'Отдыхай и Катай| comiss'!BT14</f>
        <v>60300</v>
      </c>
      <c r="BU14" s="292">
        <f>'Отдыхай и Катай| comiss'!BU14</f>
        <v>66600</v>
      </c>
      <c r="BV14" s="292">
        <f>'Отдыхай и Катай| comiss'!BV14</f>
        <v>72900</v>
      </c>
      <c r="BW14" s="292">
        <f>'Отдыхай и Катай| comiss'!BW14</f>
        <v>60300</v>
      </c>
      <c r="BX14" s="292">
        <f>'Отдыхай и Катай| comiss'!BX14</f>
        <v>60300</v>
      </c>
      <c r="BY14" s="292">
        <f>'Отдыхай и Катай| comiss'!BY14</f>
        <v>50400</v>
      </c>
      <c r="BZ14" s="292">
        <f>'Отдыхай и Катай| comiss'!BZ14</f>
        <v>50400</v>
      </c>
      <c r="CA14" s="292">
        <f>'Отдыхай и Катай| comiss'!CA14</f>
        <v>50400</v>
      </c>
      <c r="CB14" s="292">
        <f>'Отдыхай и Катай| comiss'!CB14</f>
        <v>43200</v>
      </c>
      <c r="CC14" s="292">
        <f>'Отдыхай и Катай| comiss'!CC14</f>
        <v>42300</v>
      </c>
      <c r="CD14" s="292">
        <f>'Отдыхай и Катай| comiss'!CD14</f>
        <v>30150</v>
      </c>
      <c r="CE14" s="292">
        <f>'Отдыхай и Катай| comiss'!CE14</f>
        <v>30150</v>
      </c>
      <c r="CF14" s="292">
        <f>'Отдыхай и Катай| comiss'!CF14</f>
        <v>30150</v>
      </c>
      <c r="CG14" s="292">
        <f>'Отдыхай и Катай| comiss'!CG14</f>
        <v>30150</v>
      </c>
      <c r="CH14" s="292">
        <f>'Отдыхай и Катай| comiss'!CH14</f>
        <v>31500</v>
      </c>
      <c r="CI14" s="292">
        <f>'Отдыхай и Катай| comiss'!CI14</f>
        <v>31500</v>
      </c>
      <c r="CJ14" s="292">
        <f>'Отдыхай и Катай| comiss'!CJ14</f>
        <v>31500</v>
      </c>
      <c r="CK14" s="292">
        <f>'Отдыхай и Катай| comiss'!CK14</f>
        <v>30150</v>
      </c>
      <c r="CL14" s="292">
        <f>'Отдыхай и Катай| comiss'!CL14</f>
        <v>30150</v>
      </c>
      <c r="CM14" s="292">
        <f>'Отдыхай и Катай| comiss'!CM14</f>
        <v>30150</v>
      </c>
      <c r="CN14" s="292">
        <f>'Отдыхай и Катай| comiss'!CN14</f>
        <v>30150</v>
      </c>
      <c r="CO14" s="292">
        <f>'Отдыхай и Катай| comiss'!CO14</f>
        <v>30150</v>
      </c>
      <c r="CP14" s="292">
        <f>'Отдыхай и Катай| comiss'!CP14</f>
        <v>30150</v>
      </c>
      <c r="CQ14" s="292">
        <f>'Отдыхай и Катай| comiss'!CQ14</f>
        <v>28800</v>
      </c>
      <c r="CR14" s="292">
        <f>'Отдыхай и Катай| comiss'!CR14</f>
        <v>28800</v>
      </c>
      <c r="CS14" s="292">
        <f>'Отдыхай и Катай| comiss'!CS14</f>
        <v>28800</v>
      </c>
      <c r="CT14" s="292">
        <f>'Отдыхай и Катай| comiss'!CT14</f>
        <v>28800</v>
      </c>
      <c r="CU14" s="292">
        <f>'Отдыхай и Катай| comiss'!CU14</f>
        <v>28800</v>
      </c>
      <c r="CV14" s="292">
        <f>'Отдыхай и Катай| comiss'!CV14</f>
        <v>28800</v>
      </c>
      <c r="CW14" s="292">
        <f>'Отдыхай и Катай| comiss'!CW14</f>
        <v>28800</v>
      </c>
      <c r="CX14" s="292">
        <f>'Отдыхай и Катай| comiss'!CX14</f>
        <v>25200</v>
      </c>
      <c r="CY14" s="292">
        <f>'Отдыхай и Катай| comiss'!CY14</f>
        <v>25200</v>
      </c>
      <c r="CZ14" s="292">
        <f>'Отдыхай и Катай| comiss'!CZ14</f>
        <v>25200</v>
      </c>
      <c r="DA14" s="292">
        <f>'Отдыхай и Катай| comiss'!DA14</f>
        <v>25200</v>
      </c>
      <c r="DB14" s="292">
        <f>'Отдыхай и Катай| comiss'!DB14</f>
        <v>25200</v>
      </c>
      <c r="DC14" s="292">
        <f>'Отдыхай и Катай| comiss'!DC14</f>
        <v>26100</v>
      </c>
      <c r="DD14" s="292">
        <f>'Отдыхай и Катай| comiss'!DD14</f>
        <v>26100</v>
      </c>
      <c r="DE14" s="292">
        <f>'Отдыхай и Катай| comiss'!DE14</f>
        <v>24300</v>
      </c>
      <c r="DF14" s="292">
        <f>'Отдыхай и Катай| comiss'!DF14</f>
        <v>24300</v>
      </c>
      <c r="DG14" s="292">
        <f>'Отдыхай и Катай| comiss'!DG14</f>
        <v>24300</v>
      </c>
      <c r="DH14" s="292">
        <f>'Отдыхай и Катай| comiss'!DH14</f>
        <v>22500</v>
      </c>
      <c r="DI14" s="292">
        <f>'Отдыхай и Катай| comiss'!DI14</f>
        <v>22500</v>
      </c>
      <c r="DJ14" s="292">
        <f>'Отдыхай и Катай| comiss'!DJ14</f>
        <v>22500</v>
      </c>
      <c r="DK14" s="292">
        <f>'Отдыхай и Катай| comiss'!DK14</f>
        <v>22500</v>
      </c>
      <c r="DL14" s="292">
        <f>'Отдыхай и Катай| comiss'!DL14</f>
        <v>19800</v>
      </c>
      <c r="DM14" s="292">
        <f>'Отдыхай и Катай| comiss'!DM14</f>
        <v>19800</v>
      </c>
      <c r="DN14" s="292">
        <f>'Отдыхай и Катай| comiss'!DN14</f>
        <v>19800</v>
      </c>
      <c r="DO14" s="292">
        <f>'Отдыхай и Катай| comiss'!DO14</f>
        <v>19800</v>
      </c>
      <c r="DP14" s="292">
        <f>'Отдыхай и Катай| comiss'!DP14</f>
        <v>19800</v>
      </c>
      <c r="DQ14" s="292">
        <f>'Отдыхай и Катай| comiss'!DQ14</f>
        <v>19800</v>
      </c>
      <c r="DR14" s="292">
        <f>'Отдыхай и Катай| comiss'!DR14</f>
        <v>19800</v>
      </c>
      <c r="DS14" s="292">
        <f>'Отдыхай и Катай| comiss'!DS14</f>
        <v>18450</v>
      </c>
    </row>
    <row r="15" spans="1:123" s="290" customFormat="1" x14ac:dyDescent="0.2">
      <c r="A15" s="240">
        <v>2</v>
      </c>
      <c r="B15" s="292">
        <f>'Отдыхай и Катай| comiss'!B15</f>
        <v>23940</v>
      </c>
      <c r="C15" s="292">
        <f>'Отдыхай и Катай| comiss'!C15</f>
        <v>23940</v>
      </c>
      <c r="D15" s="292">
        <f>'Отдыхай и Катай| comiss'!D15</f>
        <v>22590</v>
      </c>
      <c r="E15" s="292">
        <f>'Отдыхай и Катай| comiss'!E15</f>
        <v>22590</v>
      </c>
      <c r="F15" s="292">
        <f>'Отдыхай и Катай| comiss'!F15</f>
        <v>23940</v>
      </c>
      <c r="G15" s="292">
        <f>'Отдыхай и Катай| comiss'!G15</f>
        <v>23940</v>
      </c>
      <c r="H15" s="292">
        <f>'Отдыхай и Катай| comiss'!H15</f>
        <v>23940</v>
      </c>
      <c r="I15" s="292">
        <f>'Отдыхай и Катай| comiss'!I15</f>
        <v>27540</v>
      </c>
      <c r="J15" s="292">
        <f>'Отдыхай и Катай| comiss'!J15</f>
        <v>27540</v>
      </c>
      <c r="K15" s="292">
        <f>'Отдыхай и Катай| comiss'!K15</f>
        <v>25290</v>
      </c>
      <c r="L15" s="292">
        <f>'Отдыхай и Катай| comiss'!L15</f>
        <v>27090</v>
      </c>
      <c r="M15" s="292">
        <f>'Отдыхай и Катай| comiss'!M15</f>
        <v>27090</v>
      </c>
      <c r="N15" s="292">
        <f>'Отдыхай и Катай| comiss'!N15</f>
        <v>32940</v>
      </c>
      <c r="O15" s="292">
        <f>'Отдыхай и Катай| comiss'!O15</f>
        <v>38340</v>
      </c>
      <c r="P15" s="292">
        <f>'Отдыхай и Катай| comiss'!P15</f>
        <v>38340</v>
      </c>
      <c r="Q15" s="292">
        <f>'Отдыхай и Катай| comiss'!Q15</f>
        <v>41040</v>
      </c>
      <c r="R15" s="292">
        <f>'Отдыхай и Катай| comiss'!R15</f>
        <v>38340</v>
      </c>
      <c r="S15" s="292">
        <f>'Отдыхай и Катай| comiss'!S15</f>
        <v>67500</v>
      </c>
      <c r="T15" s="347">
        <f>'Отдыхай и Катай| comiss'!T15</f>
        <v>103500</v>
      </c>
      <c r="U15" s="347">
        <f>'Отдыхай и Катай| comiss'!U15</f>
        <v>126000</v>
      </c>
      <c r="V15" s="347">
        <f>'Отдыхай и Катай| comiss'!V15</f>
        <v>126000</v>
      </c>
      <c r="W15" s="347">
        <f>'Отдыхай и Катай| comiss'!W15</f>
        <v>112500</v>
      </c>
      <c r="X15" s="347">
        <f>'Отдыхай и Катай| comiss'!X15</f>
        <v>112500</v>
      </c>
      <c r="Y15" s="347">
        <f>'Отдыхай и Катай| comiss'!Y15</f>
        <v>112500</v>
      </c>
      <c r="Z15" s="347">
        <f>'Отдыхай и Катай| comiss'!Z15</f>
        <v>112500</v>
      </c>
      <c r="AA15" s="347">
        <f>'Отдыхай и Катай| comiss'!AA15</f>
        <v>112500</v>
      </c>
      <c r="AB15" s="347">
        <f>'Отдыхай и Катай| comiss'!AB15</f>
        <v>90000</v>
      </c>
      <c r="AC15" s="347">
        <f>'Отдыхай и Катай| comiss'!AC15</f>
        <v>81000</v>
      </c>
      <c r="AD15" s="292">
        <f>'Отдыхай и Катай| comiss'!AD15</f>
        <v>81000</v>
      </c>
      <c r="AE15" s="292">
        <f>'Отдыхай и Катай| comiss'!AE15</f>
        <v>58680</v>
      </c>
      <c r="AF15" s="292">
        <f>'Отдыхай и Катай| comiss'!AF15</f>
        <v>37080</v>
      </c>
      <c r="AG15" s="292">
        <f>'Отдыхай и Катай| comiss'!AG15</f>
        <v>37080</v>
      </c>
      <c r="AH15" s="292">
        <f>'Отдыхай и Катай| comiss'!AH15</f>
        <v>37080</v>
      </c>
      <c r="AI15" s="292">
        <f>'Отдыхай и Катай| comiss'!AI15</f>
        <v>37080</v>
      </c>
      <c r="AJ15" s="292">
        <f>'Отдыхай и Катай| comiss'!AJ15</f>
        <v>37080</v>
      </c>
      <c r="AK15" s="292">
        <f>'Отдыхай и Катай| comiss'!AK15</f>
        <v>34380</v>
      </c>
      <c r="AL15" s="292">
        <f>'Отдыхай и Катай| comiss'!AL15</f>
        <v>34380</v>
      </c>
      <c r="AM15" s="292">
        <f>'Отдыхай и Катай| comiss'!AM15</f>
        <v>34380</v>
      </c>
      <c r="AN15" s="292">
        <f>'Отдыхай и Катай| comiss'!AN15</f>
        <v>37080</v>
      </c>
      <c r="AO15" s="292">
        <f>'Отдыхай и Катай| comiss'!AO15</f>
        <v>37080</v>
      </c>
      <c r="AP15" s="292">
        <f>'Отдыхай и Катай| comiss'!AP15</f>
        <v>37080</v>
      </c>
      <c r="AQ15" s="292">
        <f>'Отдыхай и Катай| comiss'!AQ15</f>
        <v>37080</v>
      </c>
      <c r="AR15" s="292">
        <f>'Отдыхай и Катай| comiss'!AR15</f>
        <v>37080</v>
      </c>
      <c r="AS15" s="292">
        <f>'Отдыхай и Катай| comiss'!AS15</f>
        <v>37080</v>
      </c>
      <c r="AT15" s="292">
        <f>'Отдыхай и Катай| comiss'!AT15</f>
        <v>37080</v>
      </c>
      <c r="AU15" s="292">
        <f>'Отдыхай и Катай| comiss'!AU15</f>
        <v>37080</v>
      </c>
      <c r="AV15" s="292">
        <f>'Отдыхай и Катай| comiss'!AV15</f>
        <v>37080</v>
      </c>
      <c r="AW15" s="292">
        <f>'Отдыхай и Катай| comiss'!AW15</f>
        <v>42480</v>
      </c>
      <c r="AX15" s="292">
        <f>'Отдыхай и Катай| comiss'!AX15</f>
        <v>42480</v>
      </c>
      <c r="AY15" s="292">
        <f>'Отдыхай и Катай| comiss'!AY15</f>
        <v>42480</v>
      </c>
      <c r="AZ15" s="292">
        <f>'Отдыхай и Катай| comiss'!AZ15</f>
        <v>42480</v>
      </c>
      <c r="BA15" s="292">
        <f>'Отдыхай и Катай| comiss'!BA15</f>
        <v>44280</v>
      </c>
      <c r="BB15" s="292">
        <f>'Отдыхай и Катай| comiss'!BB15</f>
        <v>44280</v>
      </c>
      <c r="BC15" s="292">
        <f>'Отдыхай и Катай| comiss'!BC15</f>
        <v>44280</v>
      </c>
      <c r="BD15" s="292">
        <f>'Отдыхай и Катай| comiss'!BD15</f>
        <v>44280</v>
      </c>
      <c r="BE15" s="292">
        <f>'Отдыхай и Катай| comiss'!BE15</f>
        <v>44280</v>
      </c>
      <c r="BF15" s="292">
        <f>'Отдыхай и Катай| comiss'!BF15</f>
        <v>44280</v>
      </c>
      <c r="BG15" s="292">
        <f>'Отдыхай и Катай| comiss'!BG15</f>
        <v>44280</v>
      </c>
      <c r="BH15" s="292">
        <f>'Отдыхай и Катай| comiss'!BH15</f>
        <v>44280</v>
      </c>
      <c r="BI15" s="292">
        <f>'Отдыхай и Катай| comiss'!BI15</f>
        <v>44280</v>
      </c>
      <c r="BJ15" s="292">
        <f>'Отдыхай и Катай| comiss'!BJ15</f>
        <v>44280</v>
      </c>
      <c r="BK15" s="292">
        <f>'Отдыхай и Катай| comiss'!BK15</f>
        <v>40680</v>
      </c>
      <c r="BL15" s="292">
        <f>'Отдыхай и Катай| comiss'!BL15</f>
        <v>40680</v>
      </c>
      <c r="BM15" s="292">
        <f>'Отдыхай и Катай| comiss'!BM15</f>
        <v>40680</v>
      </c>
      <c r="BN15" s="292">
        <f>'Отдыхай и Катай| comiss'!BN15</f>
        <v>40680</v>
      </c>
      <c r="BO15" s="292">
        <f>'Отдыхай и Катай| comiss'!BO15</f>
        <v>40680</v>
      </c>
      <c r="BP15" s="292">
        <f>'Отдыхай и Катай| comiss'!BP15</f>
        <v>40680</v>
      </c>
      <c r="BQ15" s="292">
        <f>'Отдыхай и Катай| comiss'!BQ15</f>
        <v>40680</v>
      </c>
      <c r="BR15" s="292">
        <f>'Отдыхай и Катай| comiss'!BR15</f>
        <v>40680</v>
      </c>
      <c r="BS15" s="292">
        <f>'Отдыхай и Катай| comiss'!BS15</f>
        <v>40680</v>
      </c>
      <c r="BT15" s="292">
        <f>'Отдыхай и Катай| comiss'!BT15</f>
        <v>63180</v>
      </c>
      <c r="BU15" s="292">
        <f>'Отдыхай и Катай| comiss'!BU15</f>
        <v>69480</v>
      </c>
      <c r="BV15" s="292">
        <f>'Отдыхай и Катай| comiss'!BV15</f>
        <v>75780</v>
      </c>
      <c r="BW15" s="292">
        <f>'Отдыхай и Катай| comiss'!BW15</f>
        <v>63180</v>
      </c>
      <c r="BX15" s="292">
        <f>'Отдыхай и Катай| comiss'!BX15</f>
        <v>63180</v>
      </c>
      <c r="BY15" s="292">
        <f>'Отдыхай и Катай| comiss'!BY15</f>
        <v>53280</v>
      </c>
      <c r="BZ15" s="292">
        <f>'Отдыхай и Катай| comiss'!BZ15</f>
        <v>53280</v>
      </c>
      <c r="CA15" s="292">
        <f>'Отдыхай и Катай| comiss'!CA15</f>
        <v>53280</v>
      </c>
      <c r="CB15" s="292">
        <f>'Отдыхай и Катай| comiss'!CB15</f>
        <v>46080</v>
      </c>
      <c r="CC15" s="292">
        <f>'Отдыхай и Катай| comiss'!CC15</f>
        <v>45180</v>
      </c>
      <c r="CD15" s="292">
        <f>'Отдыхай и Катай| comiss'!CD15</f>
        <v>33030</v>
      </c>
      <c r="CE15" s="292">
        <f>'Отдыхай и Катай| comiss'!CE15</f>
        <v>33030</v>
      </c>
      <c r="CF15" s="292">
        <f>'Отдыхай и Катай| comiss'!CF15</f>
        <v>33030</v>
      </c>
      <c r="CG15" s="292">
        <f>'Отдыхай и Катай| comiss'!CG15</f>
        <v>33030</v>
      </c>
      <c r="CH15" s="292">
        <f>'Отдыхай и Катай| comiss'!CH15</f>
        <v>34380</v>
      </c>
      <c r="CI15" s="292">
        <f>'Отдыхай и Катай| comiss'!CI15</f>
        <v>34380</v>
      </c>
      <c r="CJ15" s="292">
        <f>'Отдыхай и Катай| comiss'!CJ15</f>
        <v>34380</v>
      </c>
      <c r="CK15" s="292">
        <f>'Отдыхай и Катай| comiss'!CK15</f>
        <v>33030</v>
      </c>
      <c r="CL15" s="292">
        <f>'Отдыхай и Катай| comiss'!CL15</f>
        <v>33030</v>
      </c>
      <c r="CM15" s="292">
        <f>'Отдыхай и Катай| comiss'!CM15</f>
        <v>33030</v>
      </c>
      <c r="CN15" s="292">
        <f>'Отдыхай и Катай| comiss'!CN15</f>
        <v>33030</v>
      </c>
      <c r="CO15" s="292">
        <f>'Отдыхай и Катай| comiss'!CO15</f>
        <v>33030</v>
      </c>
      <c r="CP15" s="292">
        <f>'Отдыхай и Катай| comiss'!CP15</f>
        <v>33030</v>
      </c>
      <c r="CQ15" s="292">
        <f>'Отдыхай и Катай| comiss'!CQ15</f>
        <v>31680</v>
      </c>
      <c r="CR15" s="292">
        <f>'Отдыхай и Катай| comiss'!CR15</f>
        <v>31680</v>
      </c>
      <c r="CS15" s="292">
        <f>'Отдыхай и Катай| comiss'!CS15</f>
        <v>31680</v>
      </c>
      <c r="CT15" s="292">
        <f>'Отдыхай и Катай| comiss'!CT15</f>
        <v>31680</v>
      </c>
      <c r="CU15" s="292">
        <f>'Отдыхай и Катай| comiss'!CU15</f>
        <v>31680</v>
      </c>
      <c r="CV15" s="292">
        <f>'Отдыхай и Катай| comiss'!CV15</f>
        <v>31680</v>
      </c>
      <c r="CW15" s="292">
        <f>'Отдыхай и Катай| comiss'!CW15</f>
        <v>31680</v>
      </c>
      <c r="CX15" s="292">
        <f>'Отдыхай и Катай| comiss'!CX15</f>
        <v>28080</v>
      </c>
      <c r="CY15" s="292">
        <f>'Отдыхай и Катай| comiss'!CY15</f>
        <v>28080</v>
      </c>
      <c r="CZ15" s="292">
        <f>'Отдыхай и Катай| comiss'!CZ15</f>
        <v>28080</v>
      </c>
      <c r="DA15" s="292">
        <f>'Отдыхай и Катай| comiss'!DA15</f>
        <v>28080</v>
      </c>
      <c r="DB15" s="292">
        <f>'Отдыхай и Катай| comiss'!DB15</f>
        <v>28080</v>
      </c>
      <c r="DC15" s="292">
        <f>'Отдыхай и Катай| comiss'!DC15</f>
        <v>28980</v>
      </c>
      <c r="DD15" s="292">
        <f>'Отдыхай и Катай| comiss'!DD15</f>
        <v>28980</v>
      </c>
      <c r="DE15" s="292">
        <f>'Отдыхай и Катай| comiss'!DE15</f>
        <v>27180</v>
      </c>
      <c r="DF15" s="292">
        <f>'Отдыхай и Катай| comiss'!DF15</f>
        <v>27180</v>
      </c>
      <c r="DG15" s="292">
        <f>'Отдыхай и Катай| comiss'!DG15</f>
        <v>27180</v>
      </c>
      <c r="DH15" s="292">
        <f>'Отдыхай и Катай| comiss'!DH15</f>
        <v>25200</v>
      </c>
      <c r="DI15" s="292">
        <f>'Отдыхай и Катай| comiss'!DI15</f>
        <v>25200</v>
      </c>
      <c r="DJ15" s="292">
        <f>'Отдыхай и Катай| comiss'!DJ15</f>
        <v>25200</v>
      </c>
      <c r="DK15" s="292">
        <f>'Отдыхай и Катай| comiss'!DK15</f>
        <v>25200</v>
      </c>
      <c r="DL15" s="292">
        <f>'Отдыхай и Катай| comiss'!DL15</f>
        <v>22500</v>
      </c>
      <c r="DM15" s="292">
        <f>'Отдыхай и Катай| comiss'!DM15</f>
        <v>22500</v>
      </c>
      <c r="DN15" s="292">
        <f>'Отдыхай и Катай| comiss'!DN15</f>
        <v>22500</v>
      </c>
      <c r="DO15" s="292">
        <f>'Отдыхай и Катай| comiss'!DO15</f>
        <v>22500</v>
      </c>
      <c r="DP15" s="292">
        <f>'Отдыхай и Катай| comiss'!DP15</f>
        <v>22500</v>
      </c>
      <c r="DQ15" s="292">
        <f>'Отдыхай и Катай| comiss'!DQ15</f>
        <v>22500</v>
      </c>
      <c r="DR15" s="292">
        <f>'Отдыхай и Катай| comiss'!DR15</f>
        <v>22500</v>
      </c>
      <c r="DS15" s="292">
        <f>'Отдыхай и Катай| comiss'!DS15</f>
        <v>21150</v>
      </c>
    </row>
    <row r="16" spans="1:123"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346"/>
      <c r="U16" s="346"/>
      <c r="V16" s="346"/>
      <c r="W16" s="346"/>
      <c r="X16" s="346"/>
      <c r="Y16" s="346"/>
      <c r="Z16" s="346"/>
      <c r="AA16" s="346"/>
      <c r="AB16" s="346"/>
      <c r="AC16" s="346"/>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row>
    <row r="17" spans="1:123" s="290" customFormat="1" x14ac:dyDescent="0.2">
      <c r="A17" s="240">
        <v>1</v>
      </c>
      <c r="B17" s="292">
        <f>'Отдыхай и Катай| comiss'!B17</f>
        <v>23400</v>
      </c>
      <c r="C17" s="292">
        <f>'Отдыхай и Катай| comiss'!C17</f>
        <v>23400</v>
      </c>
      <c r="D17" s="292">
        <f>'Отдыхай и Катай| comiss'!D17</f>
        <v>22050</v>
      </c>
      <c r="E17" s="292">
        <f>'Отдыхай и Катай| comiss'!E17</f>
        <v>22050</v>
      </c>
      <c r="F17" s="292">
        <f>'Отдыхай и Катай| comiss'!F17</f>
        <v>23400</v>
      </c>
      <c r="G17" s="292">
        <f>'Отдыхай и Катай| comiss'!G17</f>
        <v>23400</v>
      </c>
      <c r="H17" s="292">
        <f>'Отдыхай и Катай| comiss'!H17</f>
        <v>23400</v>
      </c>
      <c r="I17" s="292">
        <f>'Отдыхай и Катай| comiss'!I17</f>
        <v>27000</v>
      </c>
      <c r="J17" s="292">
        <f>'Отдыхай и Катай| comiss'!J17</f>
        <v>27000</v>
      </c>
      <c r="K17" s="292">
        <f>'Отдыхай и Катай| comiss'!K17</f>
        <v>24750</v>
      </c>
      <c r="L17" s="292">
        <f>'Отдыхай и Катай| comiss'!L17</f>
        <v>26550</v>
      </c>
      <c r="M17" s="292">
        <f>'Отдыхай и Катай| comiss'!M17</f>
        <v>26550</v>
      </c>
      <c r="N17" s="292">
        <f>'Отдыхай и Катай| comiss'!N17</f>
        <v>32400</v>
      </c>
      <c r="O17" s="292">
        <f>'Отдыхай и Катай| comiss'!O17</f>
        <v>37800</v>
      </c>
      <c r="P17" s="292">
        <f>'Отдыхай и Катай| comiss'!P17</f>
        <v>37800</v>
      </c>
      <c r="Q17" s="292">
        <f>'Отдыхай и Катай| comiss'!Q17</f>
        <v>40500</v>
      </c>
      <c r="R17" s="292">
        <f>'Отдыхай и Катай| comiss'!R17</f>
        <v>37800</v>
      </c>
      <c r="S17" s="292">
        <f>'Отдыхай и Катай| comiss'!S17</f>
        <v>65250</v>
      </c>
      <c r="T17" s="347">
        <f>'Отдыхай и Катай| comiss'!T17</f>
        <v>101250</v>
      </c>
      <c r="U17" s="347">
        <f>'Отдыхай и Катай| comiss'!U17</f>
        <v>123750</v>
      </c>
      <c r="V17" s="347">
        <f>'Отдыхай и Катай| comiss'!V17</f>
        <v>123750</v>
      </c>
      <c r="W17" s="347">
        <f>'Отдыхай и Катай| comiss'!W17</f>
        <v>110250</v>
      </c>
      <c r="X17" s="347">
        <f>'Отдыхай и Катай| comiss'!X17</f>
        <v>110250</v>
      </c>
      <c r="Y17" s="347">
        <f>'Отдыхай и Катай| comiss'!Y17</f>
        <v>110250</v>
      </c>
      <c r="Z17" s="347">
        <f>'Отдыхай и Катай| comiss'!Z17</f>
        <v>110250</v>
      </c>
      <c r="AA17" s="347">
        <f>'Отдыхай и Катай| comiss'!AA17</f>
        <v>110250</v>
      </c>
      <c r="AB17" s="347">
        <f>'Отдыхай и Катай| comiss'!AB17</f>
        <v>87750</v>
      </c>
      <c r="AC17" s="347">
        <f>'Отдыхай и Катай| comiss'!AC17</f>
        <v>78750</v>
      </c>
      <c r="AD17" s="292">
        <f>'Отдыхай и Катай| comiss'!AD17</f>
        <v>78750</v>
      </c>
      <c r="AE17" s="292">
        <f>'Отдыхай и Катай| comiss'!AE17</f>
        <v>58050</v>
      </c>
      <c r="AF17" s="292">
        <f>'Отдыхай и Катай| comiss'!AF17</f>
        <v>36450</v>
      </c>
      <c r="AG17" s="292">
        <f>'Отдыхай и Катай| comiss'!AG17</f>
        <v>36450</v>
      </c>
      <c r="AH17" s="292">
        <f>'Отдыхай и Катай| comiss'!AH17</f>
        <v>36450</v>
      </c>
      <c r="AI17" s="292">
        <f>'Отдыхай и Катай| comiss'!AI17</f>
        <v>36450</v>
      </c>
      <c r="AJ17" s="292">
        <f>'Отдыхай и Катай| comiss'!AJ17</f>
        <v>36450</v>
      </c>
      <c r="AK17" s="292">
        <f>'Отдыхай и Катай| comiss'!AK17</f>
        <v>33750</v>
      </c>
      <c r="AL17" s="292">
        <f>'Отдыхай и Катай| comiss'!AL17</f>
        <v>33750</v>
      </c>
      <c r="AM17" s="292">
        <f>'Отдыхай и Катай| comiss'!AM17</f>
        <v>33750</v>
      </c>
      <c r="AN17" s="292">
        <f>'Отдыхай и Катай| comiss'!AN17</f>
        <v>36450</v>
      </c>
      <c r="AO17" s="292">
        <f>'Отдыхай и Катай| comiss'!AO17</f>
        <v>36450</v>
      </c>
      <c r="AP17" s="292">
        <f>'Отдыхай и Катай| comiss'!AP17</f>
        <v>36450</v>
      </c>
      <c r="AQ17" s="292">
        <f>'Отдыхай и Катай| comiss'!AQ17</f>
        <v>36450</v>
      </c>
      <c r="AR17" s="292">
        <f>'Отдыхай и Катай| comiss'!AR17</f>
        <v>36450</v>
      </c>
      <c r="AS17" s="292">
        <f>'Отдыхай и Катай| comiss'!AS17</f>
        <v>36450</v>
      </c>
      <c r="AT17" s="292">
        <f>'Отдыхай и Катай| comiss'!AT17</f>
        <v>36450</v>
      </c>
      <c r="AU17" s="292">
        <f>'Отдыхай и Катай| comiss'!AU17</f>
        <v>36450</v>
      </c>
      <c r="AV17" s="292">
        <f>'Отдыхай и Катай| comiss'!AV17</f>
        <v>36450</v>
      </c>
      <c r="AW17" s="292">
        <f>'Отдыхай и Катай| comiss'!AW17</f>
        <v>41850</v>
      </c>
      <c r="AX17" s="292">
        <f>'Отдыхай и Катай| comiss'!AX17</f>
        <v>41850</v>
      </c>
      <c r="AY17" s="292">
        <f>'Отдыхай и Катай| comiss'!AY17</f>
        <v>41850</v>
      </c>
      <c r="AZ17" s="292">
        <f>'Отдыхай и Катай| comiss'!AZ17</f>
        <v>41850</v>
      </c>
      <c r="BA17" s="292">
        <f>'Отдыхай и Катай| comiss'!BA17</f>
        <v>43650</v>
      </c>
      <c r="BB17" s="292">
        <f>'Отдыхай и Катай| comiss'!BB17</f>
        <v>43650</v>
      </c>
      <c r="BC17" s="292">
        <f>'Отдыхай и Катай| comiss'!BC17</f>
        <v>43650</v>
      </c>
      <c r="BD17" s="292">
        <f>'Отдыхай и Катай| comiss'!BD17</f>
        <v>43650</v>
      </c>
      <c r="BE17" s="292">
        <f>'Отдыхай и Катай| comiss'!BE17</f>
        <v>43650</v>
      </c>
      <c r="BF17" s="292">
        <f>'Отдыхай и Катай| comiss'!BF17</f>
        <v>43650</v>
      </c>
      <c r="BG17" s="292">
        <f>'Отдыхай и Катай| comiss'!BG17</f>
        <v>43650</v>
      </c>
      <c r="BH17" s="292">
        <f>'Отдыхай и Катай| comiss'!BH17</f>
        <v>43650</v>
      </c>
      <c r="BI17" s="292">
        <f>'Отдыхай и Катай| comiss'!BI17</f>
        <v>43650</v>
      </c>
      <c r="BJ17" s="292">
        <f>'Отдыхай и Катай| comiss'!BJ17</f>
        <v>43650</v>
      </c>
      <c r="BK17" s="292">
        <f>'Отдыхай и Катай| comiss'!BK17</f>
        <v>40050</v>
      </c>
      <c r="BL17" s="292">
        <f>'Отдыхай и Катай| comiss'!BL17</f>
        <v>40050</v>
      </c>
      <c r="BM17" s="292">
        <f>'Отдыхай и Катай| comiss'!BM17</f>
        <v>40050</v>
      </c>
      <c r="BN17" s="292">
        <f>'Отдыхай и Катай| comiss'!BN17</f>
        <v>40050</v>
      </c>
      <c r="BO17" s="292">
        <f>'Отдыхай и Катай| comiss'!BO17</f>
        <v>40050</v>
      </c>
      <c r="BP17" s="292">
        <f>'Отдыхай и Катай| comiss'!BP17</f>
        <v>40050</v>
      </c>
      <c r="BQ17" s="292">
        <f>'Отдыхай и Катай| comiss'!BQ17</f>
        <v>40050</v>
      </c>
      <c r="BR17" s="292">
        <f>'Отдыхай и Катай| comiss'!BR17</f>
        <v>40050</v>
      </c>
      <c r="BS17" s="292">
        <f>'Отдыхай и Катай| comiss'!BS17</f>
        <v>40050</v>
      </c>
      <c r="BT17" s="292">
        <f>'Отдыхай и Катай| comiss'!BT17</f>
        <v>62550</v>
      </c>
      <c r="BU17" s="292">
        <f>'Отдыхай и Катай| comiss'!BU17</f>
        <v>68850</v>
      </c>
      <c r="BV17" s="292">
        <f>'Отдыхай и Катай| comiss'!BV17</f>
        <v>75150</v>
      </c>
      <c r="BW17" s="292">
        <f>'Отдыхай и Катай| comiss'!BW17</f>
        <v>62550</v>
      </c>
      <c r="BX17" s="292">
        <f>'Отдыхай и Катай| comiss'!BX17</f>
        <v>62550</v>
      </c>
      <c r="BY17" s="292">
        <f>'Отдыхай и Катай| comiss'!BY17</f>
        <v>52650</v>
      </c>
      <c r="BZ17" s="292">
        <f>'Отдыхай и Катай| comiss'!BZ17</f>
        <v>52650</v>
      </c>
      <c r="CA17" s="292">
        <f>'Отдыхай и Катай| comiss'!CA17</f>
        <v>52650</v>
      </c>
      <c r="CB17" s="292">
        <f>'Отдыхай и Катай| comiss'!CB17</f>
        <v>45450</v>
      </c>
      <c r="CC17" s="292">
        <f>'Отдыхай и Катай| comiss'!CC17</f>
        <v>44550</v>
      </c>
      <c r="CD17" s="292">
        <f>'Отдыхай и Катай| comiss'!CD17</f>
        <v>32400</v>
      </c>
      <c r="CE17" s="292">
        <f>'Отдыхай и Катай| comiss'!CE17</f>
        <v>32400</v>
      </c>
      <c r="CF17" s="292">
        <f>'Отдыхай и Катай| comiss'!CF17</f>
        <v>32400</v>
      </c>
      <c r="CG17" s="292">
        <f>'Отдыхай и Катай| comiss'!CG17</f>
        <v>32400</v>
      </c>
      <c r="CH17" s="292">
        <f>'Отдыхай и Катай| comiss'!CH17</f>
        <v>33750</v>
      </c>
      <c r="CI17" s="292">
        <f>'Отдыхай и Катай| comiss'!CI17</f>
        <v>33750</v>
      </c>
      <c r="CJ17" s="292">
        <f>'Отдыхай и Катай| comiss'!CJ17</f>
        <v>33750</v>
      </c>
      <c r="CK17" s="292">
        <f>'Отдыхай и Катай| comiss'!CK17</f>
        <v>32400</v>
      </c>
      <c r="CL17" s="292">
        <f>'Отдыхай и Катай| comiss'!CL17</f>
        <v>32400</v>
      </c>
      <c r="CM17" s="292">
        <f>'Отдыхай и Катай| comiss'!CM17</f>
        <v>32400</v>
      </c>
      <c r="CN17" s="292">
        <f>'Отдыхай и Катай| comiss'!CN17</f>
        <v>32400</v>
      </c>
      <c r="CO17" s="292">
        <f>'Отдыхай и Катай| comiss'!CO17</f>
        <v>32400</v>
      </c>
      <c r="CP17" s="292">
        <f>'Отдыхай и Катай| comiss'!CP17</f>
        <v>32400</v>
      </c>
      <c r="CQ17" s="292">
        <f>'Отдыхай и Катай| comiss'!CQ17</f>
        <v>31050</v>
      </c>
      <c r="CR17" s="292">
        <f>'Отдыхай и Катай| comiss'!CR17</f>
        <v>31050</v>
      </c>
      <c r="CS17" s="292">
        <f>'Отдыхай и Катай| comiss'!CS17</f>
        <v>31050</v>
      </c>
      <c r="CT17" s="292">
        <f>'Отдыхай и Катай| comiss'!CT17</f>
        <v>31050</v>
      </c>
      <c r="CU17" s="292">
        <f>'Отдыхай и Катай| comiss'!CU17</f>
        <v>31050</v>
      </c>
      <c r="CV17" s="292">
        <f>'Отдыхай и Катай| comiss'!CV17</f>
        <v>31050</v>
      </c>
      <c r="CW17" s="292">
        <f>'Отдыхай и Катай| comiss'!CW17</f>
        <v>31050</v>
      </c>
      <c r="CX17" s="292">
        <f>'Отдыхай и Катай| comiss'!CX17</f>
        <v>27450</v>
      </c>
      <c r="CY17" s="292">
        <f>'Отдыхай и Катай| comiss'!CY17</f>
        <v>27450</v>
      </c>
      <c r="CZ17" s="292">
        <f>'Отдыхай и Катай| comiss'!CZ17</f>
        <v>27450</v>
      </c>
      <c r="DA17" s="292">
        <f>'Отдыхай и Катай| comiss'!DA17</f>
        <v>27450</v>
      </c>
      <c r="DB17" s="292">
        <f>'Отдыхай и Катай| comiss'!DB17</f>
        <v>27450</v>
      </c>
      <c r="DC17" s="292">
        <f>'Отдыхай и Катай| comiss'!DC17</f>
        <v>28350</v>
      </c>
      <c r="DD17" s="292">
        <f>'Отдыхай и Катай| comiss'!DD17</f>
        <v>28350</v>
      </c>
      <c r="DE17" s="292">
        <f>'Отдыхай и Катай| comiss'!DE17</f>
        <v>26550</v>
      </c>
      <c r="DF17" s="292">
        <f>'Отдыхай и Катай| comiss'!DF17</f>
        <v>26550</v>
      </c>
      <c r="DG17" s="292">
        <f>'Отдыхай и Катай| comiss'!DG17</f>
        <v>26550</v>
      </c>
      <c r="DH17" s="292">
        <f>'Отдыхай и Катай| comiss'!DH17</f>
        <v>24300</v>
      </c>
      <c r="DI17" s="292">
        <f>'Отдыхай и Катай| comiss'!DI17</f>
        <v>24300</v>
      </c>
      <c r="DJ17" s="292">
        <f>'Отдыхай и Катай| comiss'!DJ17</f>
        <v>24300</v>
      </c>
      <c r="DK17" s="292">
        <f>'Отдыхай и Катай| comiss'!DK17</f>
        <v>24300</v>
      </c>
      <c r="DL17" s="292">
        <f>'Отдыхай и Катай| comiss'!DL17</f>
        <v>21600</v>
      </c>
      <c r="DM17" s="292">
        <f>'Отдыхай и Катай| comiss'!DM17</f>
        <v>21600</v>
      </c>
      <c r="DN17" s="292">
        <f>'Отдыхай и Катай| comiss'!DN17</f>
        <v>21600</v>
      </c>
      <c r="DO17" s="292">
        <f>'Отдыхай и Катай| comiss'!DO17</f>
        <v>21600</v>
      </c>
      <c r="DP17" s="292">
        <f>'Отдыхай и Катай| comiss'!DP17</f>
        <v>21600</v>
      </c>
      <c r="DQ17" s="292">
        <f>'Отдыхай и Катай| comiss'!DQ17</f>
        <v>21600</v>
      </c>
      <c r="DR17" s="292">
        <f>'Отдыхай и Катай| comiss'!DR17</f>
        <v>21600</v>
      </c>
      <c r="DS17" s="292">
        <f>'Отдыхай и Катай| comiss'!DS17</f>
        <v>20250</v>
      </c>
    </row>
    <row r="18" spans="1:123" s="290" customFormat="1" x14ac:dyDescent="0.2">
      <c r="A18" s="240">
        <v>2</v>
      </c>
      <c r="B18" s="292">
        <f>'Отдыхай и Катай| comiss'!B18</f>
        <v>25740</v>
      </c>
      <c r="C18" s="292">
        <f>'Отдыхай и Катай| comiss'!C18</f>
        <v>25740</v>
      </c>
      <c r="D18" s="292">
        <f>'Отдыхай и Катай| comiss'!D18</f>
        <v>24390</v>
      </c>
      <c r="E18" s="292">
        <f>'Отдыхай и Катай| comiss'!E18</f>
        <v>24390</v>
      </c>
      <c r="F18" s="292">
        <f>'Отдыхай и Катай| comiss'!F18</f>
        <v>25740</v>
      </c>
      <c r="G18" s="292">
        <f>'Отдыхай и Катай| comiss'!G18</f>
        <v>25740</v>
      </c>
      <c r="H18" s="292">
        <f>'Отдыхай и Катай| comiss'!H18</f>
        <v>25740</v>
      </c>
      <c r="I18" s="292">
        <f>'Отдыхай и Катай| comiss'!I18</f>
        <v>29340</v>
      </c>
      <c r="J18" s="292">
        <f>'Отдыхай и Катай| comiss'!J18</f>
        <v>29340</v>
      </c>
      <c r="K18" s="292">
        <f>'Отдыхай и Катай| comiss'!K18</f>
        <v>27090</v>
      </c>
      <c r="L18" s="292">
        <f>'Отдыхай и Катай| comiss'!L18</f>
        <v>28890</v>
      </c>
      <c r="M18" s="292">
        <f>'Отдыхай и Катай| comiss'!M18</f>
        <v>28890</v>
      </c>
      <c r="N18" s="292">
        <f>'Отдыхай и Катай| comiss'!N18</f>
        <v>34740</v>
      </c>
      <c r="O18" s="292">
        <f>'Отдыхай и Катай| comiss'!O18</f>
        <v>40140</v>
      </c>
      <c r="P18" s="292">
        <f>'Отдыхай и Катай| comiss'!P18</f>
        <v>40140</v>
      </c>
      <c r="Q18" s="292">
        <f>'Отдыхай и Катай| comiss'!Q18</f>
        <v>42840</v>
      </c>
      <c r="R18" s="292">
        <f>'Отдыхай и Катай| comiss'!R18</f>
        <v>40140</v>
      </c>
      <c r="S18" s="292">
        <f>'Отдыхай и Катай| comiss'!S18</f>
        <v>68400</v>
      </c>
      <c r="T18" s="347">
        <f>'Отдыхай и Катай| comiss'!T18</f>
        <v>104400</v>
      </c>
      <c r="U18" s="347">
        <f>'Отдыхай и Катай| comiss'!U18</f>
        <v>126900</v>
      </c>
      <c r="V18" s="347">
        <f>'Отдыхай и Катай| comiss'!V18</f>
        <v>126900</v>
      </c>
      <c r="W18" s="347">
        <f>'Отдыхай и Катай| comiss'!W18</f>
        <v>113400</v>
      </c>
      <c r="X18" s="347">
        <f>'Отдыхай и Катай| comiss'!X18</f>
        <v>113400</v>
      </c>
      <c r="Y18" s="347">
        <f>'Отдыхай и Катай| comiss'!Y18</f>
        <v>113400</v>
      </c>
      <c r="Z18" s="347">
        <f>'Отдыхай и Катай| comiss'!Z18</f>
        <v>113400</v>
      </c>
      <c r="AA18" s="347">
        <f>'Отдыхай и Катай| comiss'!AA18</f>
        <v>113400</v>
      </c>
      <c r="AB18" s="347">
        <f>'Отдыхай и Катай| comiss'!AB18</f>
        <v>90900</v>
      </c>
      <c r="AC18" s="347">
        <f>'Отдыхай и Катай| comiss'!AC18</f>
        <v>81900</v>
      </c>
      <c r="AD18" s="292">
        <f>'Отдыхай и Катай| comiss'!AD18</f>
        <v>81900</v>
      </c>
      <c r="AE18" s="292">
        <f>'Отдыхай и Катай| comiss'!AE18</f>
        <v>60930</v>
      </c>
      <c r="AF18" s="292">
        <f>'Отдыхай и Катай| comiss'!AF18</f>
        <v>39330</v>
      </c>
      <c r="AG18" s="292">
        <f>'Отдыхай и Катай| comiss'!AG18</f>
        <v>39330</v>
      </c>
      <c r="AH18" s="292">
        <f>'Отдыхай и Катай| comiss'!AH18</f>
        <v>39330</v>
      </c>
      <c r="AI18" s="292">
        <f>'Отдыхай и Катай| comiss'!AI18</f>
        <v>39330</v>
      </c>
      <c r="AJ18" s="292">
        <f>'Отдыхай и Катай| comiss'!AJ18</f>
        <v>39330</v>
      </c>
      <c r="AK18" s="292">
        <f>'Отдыхай и Катай| comiss'!AK18</f>
        <v>36630</v>
      </c>
      <c r="AL18" s="292">
        <f>'Отдыхай и Катай| comiss'!AL18</f>
        <v>36630</v>
      </c>
      <c r="AM18" s="292">
        <f>'Отдыхай и Катай| comiss'!AM18</f>
        <v>36630</v>
      </c>
      <c r="AN18" s="292">
        <f>'Отдыхай и Катай| comiss'!AN18</f>
        <v>39330</v>
      </c>
      <c r="AO18" s="292">
        <f>'Отдыхай и Катай| comiss'!AO18</f>
        <v>39330</v>
      </c>
      <c r="AP18" s="292">
        <f>'Отдыхай и Катай| comiss'!AP18</f>
        <v>39330</v>
      </c>
      <c r="AQ18" s="292">
        <f>'Отдыхай и Катай| comiss'!AQ18</f>
        <v>39330</v>
      </c>
      <c r="AR18" s="292">
        <f>'Отдыхай и Катай| comiss'!AR18</f>
        <v>39330</v>
      </c>
      <c r="AS18" s="292">
        <f>'Отдыхай и Катай| comiss'!AS18</f>
        <v>39330</v>
      </c>
      <c r="AT18" s="292">
        <f>'Отдыхай и Катай| comiss'!AT18</f>
        <v>39330</v>
      </c>
      <c r="AU18" s="292">
        <f>'Отдыхай и Катай| comiss'!AU18</f>
        <v>39330</v>
      </c>
      <c r="AV18" s="292">
        <f>'Отдыхай и Катай| comiss'!AV18</f>
        <v>39330</v>
      </c>
      <c r="AW18" s="292">
        <f>'Отдыхай и Катай| comiss'!AW18</f>
        <v>44730</v>
      </c>
      <c r="AX18" s="292">
        <f>'Отдыхай и Катай| comiss'!AX18</f>
        <v>44730</v>
      </c>
      <c r="AY18" s="292">
        <f>'Отдыхай и Катай| comiss'!AY18</f>
        <v>44730</v>
      </c>
      <c r="AZ18" s="292">
        <f>'Отдыхай и Катай| comiss'!AZ18</f>
        <v>44730</v>
      </c>
      <c r="BA18" s="292">
        <f>'Отдыхай и Катай| comiss'!BA18</f>
        <v>46530</v>
      </c>
      <c r="BB18" s="292">
        <f>'Отдыхай и Катай| comiss'!BB18</f>
        <v>46530</v>
      </c>
      <c r="BC18" s="292">
        <f>'Отдыхай и Катай| comiss'!BC18</f>
        <v>46530</v>
      </c>
      <c r="BD18" s="292">
        <f>'Отдыхай и Катай| comiss'!BD18</f>
        <v>46530</v>
      </c>
      <c r="BE18" s="292">
        <f>'Отдыхай и Катай| comiss'!BE18</f>
        <v>46530</v>
      </c>
      <c r="BF18" s="292">
        <f>'Отдыхай и Катай| comiss'!BF18</f>
        <v>46530</v>
      </c>
      <c r="BG18" s="292">
        <f>'Отдыхай и Катай| comiss'!BG18</f>
        <v>46530</v>
      </c>
      <c r="BH18" s="292">
        <f>'Отдыхай и Катай| comiss'!BH18</f>
        <v>46530</v>
      </c>
      <c r="BI18" s="292">
        <f>'Отдыхай и Катай| comiss'!BI18</f>
        <v>46530</v>
      </c>
      <c r="BJ18" s="292">
        <f>'Отдыхай и Катай| comiss'!BJ18</f>
        <v>46530</v>
      </c>
      <c r="BK18" s="292">
        <f>'Отдыхай и Катай| comiss'!BK18</f>
        <v>42930</v>
      </c>
      <c r="BL18" s="292">
        <f>'Отдыхай и Катай| comiss'!BL18</f>
        <v>42930</v>
      </c>
      <c r="BM18" s="292">
        <f>'Отдыхай и Катай| comiss'!BM18</f>
        <v>42930</v>
      </c>
      <c r="BN18" s="292">
        <f>'Отдыхай и Катай| comiss'!BN18</f>
        <v>42930</v>
      </c>
      <c r="BO18" s="292">
        <f>'Отдыхай и Катай| comiss'!BO18</f>
        <v>42930</v>
      </c>
      <c r="BP18" s="292">
        <f>'Отдыхай и Катай| comiss'!BP18</f>
        <v>42930</v>
      </c>
      <c r="BQ18" s="292">
        <f>'Отдыхай и Катай| comiss'!BQ18</f>
        <v>42930</v>
      </c>
      <c r="BR18" s="292">
        <f>'Отдыхай и Катай| comiss'!BR18</f>
        <v>42930</v>
      </c>
      <c r="BS18" s="292">
        <f>'Отдыхай и Катай| comiss'!BS18</f>
        <v>42930</v>
      </c>
      <c r="BT18" s="292">
        <f>'Отдыхай и Катай| comiss'!BT18</f>
        <v>65430</v>
      </c>
      <c r="BU18" s="292">
        <f>'Отдыхай и Катай| comiss'!BU18</f>
        <v>71730</v>
      </c>
      <c r="BV18" s="292">
        <f>'Отдыхай и Катай| comiss'!BV18</f>
        <v>78030</v>
      </c>
      <c r="BW18" s="292">
        <f>'Отдыхай и Катай| comiss'!BW18</f>
        <v>65430</v>
      </c>
      <c r="BX18" s="292">
        <f>'Отдыхай и Катай| comiss'!BX18</f>
        <v>65430</v>
      </c>
      <c r="BY18" s="292">
        <f>'Отдыхай и Катай| comiss'!BY18</f>
        <v>55530</v>
      </c>
      <c r="BZ18" s="292">
        <f>'Отдыхай и Катай| comiss'!BZ18</f>
        <v>55530</v>
      </c>
      <c r="CA18" s="292">
        <f>'Отдыхай и Катай| comiss'!CA18</f>
        <v>55530</v>
      </c>
      <c r="CB18" s="292">
        <f>'Отдыхай и Катай| comiss'!CB18</f>
        <v>48330</v>
      </c>
      <c r="CC18" s="292">
        <f>'Отдыхай и Катай| comiss'!CC18</f>
        <v>47430</v>
      </c>
      <c r="CD18" s="292">
        <f>'Отдыхай и Катай| comiss'!CD18</f>
        <v>35280</v>
      </c>
      <c r="CE18" s="292">
        <f>'Отдыхай и Катай| comiss'!CE18</f>
        <v>35280</v>
      </c>
      <c r="CF18" s="292">
        <f>'Отдыхай и Катай| comiss'!CF18</f>
        <v>35280</v>
      </c>
      <c r="CG18" s="292">
        <f>'Отдыхай и Катай| comiss'!CG18</f>
        <v>35280</v>
      </c>
      <c r="CH18" s="292">
        <f>'Отдыхай и Катай| comiss'!CH18</f>
        <v>36630</v>
      </c>
      <c r="CI18" s="292">
        <f>'Отдыхай и Катай| comiss'!CI18</f>
        <v>36630</v>
      </c>
      <c r="CJ18" s="292">
        <f>'Отдыхай и Катай| comiss'!CJ18</f>
        <v>36630</v>
      </c>
      <c r="CK18" s="292">
        <f>'Отдыхай и Катай| comiss'!CK18</f>
        <v>35280</v>
      </c>
      <c r="CL18" s="292">
        <f>'Отдыхай и Катай| comiss'!CL18</f>
        <v>35280</v>
      </c>
      <c r="CM18" s="292">
        <f>'Отдыхай и Катай| comiss'!CM18</f>
        <v>35280</v>
      </c>
      <c r="CN18" s="292">
        <f>'Отдыхай и Катай| comiss'!CN18</f>
        <v>35280</v>
      </c>
      <c r="CO18" s="292">
        <f>'Отдыхай и Катай| comiss'!CO18</f>
        <v>35280</v>
      </c>
      <c r="CP18" s="292">
        <f>'Отдыхай и Катай| comiss'!CP18</f>
        <v>35280</v>
      </c>
      <c r="CQ18" s="292">
        <f>'Отдыхай и Катай| comiss'!CQ18</f>
        <v>33930</v>
      </c>
      <c r="CR18" s="292">
        <f>'Отдыхай и Катай| comiss'!CR18</f>
        <v>33930</v>
      </c>
      <c r="CS18" s="292">
        <f>'Отдыхай и Катай| comiss'!CS18</f>
        <v>33930</v>
      </c>
      <c r="CT18" s="292">
        <f>'Отдыхай и Катай| comiss'!CT18</f>
        <v>33930</v>
      </c>
      <c r="CU18" s="292">
        <f>'Отдыхай и Катай| comiss'!CU18</f>
        <v>33930</v>
      </c>
      <c r="CV18" s="292">
        <f>'Отдыхай и Катай| comiss'!CV18</f>
        <v>33930</v>
      </c>
      <c r="CW18" s="292">
        <f>'Отдыхай и Катай| comiss'!CW18</f>
        <v>33930</v>
      </c>
      <c r="CX18" s="292">
        <f>'Отдыхай и Катай| comiss'!CX18</f>
        <v>30330</v>
      </c>
      <c r="CY18" s="292">
        <f>'Отдыхай и Катай| comiss'!CY18</f>
        <v>30330</v>
      </c>
      <c r="CZ18" s="292">
        <f>'Отдыхай и Катай| comiss'!CZ18</f>
        <v>30330</v>
      </c>
      <c r="DA18" s="292">
        <f>'Отдыхай и Катай| comiss'!DA18</f>
        <v>30330</v>
      </c>
      <c r="DB18" s="292">
        <f>'Отдыхай и Катай| comiss'!DB18</f>
        <v>30330</v>
      </c>
      <c r="DC18" s="292">
        <f>'Отдыхай и Катай| comiss'!DC18</f>
        <v>31230</v>
      </c>
      <c r="DD18" s="292">
        <f>'Отдыхай и Катай| comiss'!DD18</f>
        <v>31230</v>
      </c>
      <c r="DE18" s="292">
        <f>'Отдыхай и Катай| comiss'!DE18</f>
        <v>29430</v>
      </c>
      <c r="DF18" s="292">
        <f>'Отдыхай и Катай| comiss'!DF18</f>
        <v>29430</v>
      </c>
      <c r="DG18" s="292">
        <f>'Отдыхай и Катай| comiss'!DG18</f>
        <v>29430</v>
      </c>
      <c r="DH18" s="292">
        <f>'Отдыхай и Катай| comiss'!DH18</f>
        <v>27000</v>
      </c>
      <c r="DI18" s="292">
        <f>'Отдыхай и Катай| comiss'!DI18</f>
        <v>27000</v>
      </c>
      <c r="DJ18" s="292">
        <f>'Отдыхай и Катай| comiss'!DJ18</f>
        <v>27000</v>
      </c>
      <c r="DK18" s="292">
        <f>'Отдыхай и Катай| comiss'!DK18</f>
        <v>27000</v>
      </c>
      <c r="DL18" s="292">
        <f>'Отдыхай и Катай| comiss'!DL18</f>
        <v>24300</v>
      </c>
      <c r="DM18" s="292">
        <f>'Отдыхай и Катай| comiss'!DM18</f>
        <v>24300</v>
      </c>
      <c r="DN18" s="292">
        <f>'Отдыхай и Катай| comiss'!DN18</f>
        <v>24300</v>
      </c>
      <c r="DO18" s="292">
        <f>'Отдыхай и Катай| comiss'!DO18</f>
        <v>24300</v>
      </c>
      <c r="DP18" s="292">
        <f>'Отдыхай и Катай| comiss'!DP18</f>
        <v>24300</v>
      </c>
      <c r="DQ18" s="292">
        <f>'Отдыхай и Катай| comiss'!DQ18</f>
        <v>24300</v>
      </c>
      <c r="DR18" s="292">
        <f>'Отдыхай и Катай| comiss'!DR18</f>
        <v>24300</v>
      </c>
      <c r="DS18" s="292">
        <f>'Отдыхай и Катай| comiss'!DS18</f>
        <v>22950</v>
      </c>
    </row>
    <row r="19" spans="1:123"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346"/>
      <c r="U19" s="346"/>
      <c r="V19" s="346"/>
      <c r="W19" s="346"/>
      <c r="X19" s="346"/>
      <c r="Y19" s="346"/>
      <c r="Z19" s="346"/>
      <c r="AA19" s="346"/>
      <c r="AB19" s="346"/>
      <c r="AC19" s="346"/>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row>
    <row r="20" spans="1:123" s="290" customFormat="1" x14ac:dyDescent="0.2">
      <c r="A20" s="240">
        <v>1</v>
      </c>
      <c r="B20" s="292">
        <f>'Отдыхай и Катай| comiss'!B20</f>
        <v>25200</v>
      </c>
      <c r="C20" s="292">
        <f>'Отдыхай и Катай| comiss'!C20</f>
        <v>25200</v>
      </c>
      <c r="D20" s="292">
        <f>'Отдыхай и Катай| comiss'!D20</f>
        <v>23850</v>
      </c>
      <c r="E20" s="292">
        <f>'Отдыхай и Катай| comiss'!E20</f>
        <v>23850</v>
      </c>
      <c r="F20" s="292">
        <f>'Отдыхай и Катай| comiss'!F20</f>
        <v>25200</v>
      </c>
      <c r="G20" s="292">
        <f>'Отдыхай и Катай| comiss'!G20</f>
        <v>25200</v>
      </c>
      <c r="H20" s="292">
        <f>'Отдыхай и Катай| comiss'!H20</f>
        <v>25200</v>
      </c>
      <c r="I20" s="292">
        <f>'Отдыхай и Катай| comiss'!I20</f>
        <v>28800</v>
      </c>
      <c r="J20" s="292">
        <f>'Отдыхай и Катай| comiss'!J20</f>
        <v>28800</v>
      </c>
      <c r="K20" s="292">
        <f>'Отдыхай и Катай| comiss'!K20</f>
        <v>26550</v>
      </c>
      <c r="L20" s="292">
        <f>'Отдыхай и Катай| comiss'!L20</f>
        <v>28350</v>
      </c>
      <c r="M20" s="292">
        <f>'Отдыхай и Катай| comiss'!M20</f>
        <v>28350</v>
      </c>
      <c r="N20" s="292">
        <f>'Отдыхай и Катай| comiss'!N20</f>
        <v>34200</v>
      </c>
      <c r="O20" s="292">
        <f>'Отдыхай и Катай| comiss'!O20</f>
        <v>39600</v>
      </c>
      <c r="P20" s="292">
        <f>'Отдыхай и Катай| comiss'!P20</f>
        <v>39600</v>
      </c>
      <c r="Q20" s="292">
        <f>'Отдыхай и Катай| comiss'!Q20</f>
        <v>42300</v>
      </c>
      <c r="R20" s="292">
        <f>'Отдыхай и Катай| comiss'!R20</f>
        <v>39600</v>
      </c>
      <c r="S20" s="292">
        <f>'Отдыхай и Катай| comiss'!S20</f>
        <v>67500</v>
      </c>
      <c r="T20" s="347">
        <f>'Отдыхай и Катай| comiss'!T20</f>
        <v>103500</v>
      </c>
      <c r="U20" s="347">
        <f>'Отдыхай и Катай| comiss'!U20</f>
        <v>126000</v>
      </c>
      <c r="V20" s="347">
        <f>'Отдыхай и Катай| comiss'!V20</f>
        <v>126000</v>
      </c>
      <c r="W20" s="347">
        <f>'Отдыхай и Катай| comiss'!W20</f>
        <v>112500</v>
      </c>
      <c r="X20" s="347">
        <f>'Отдыхай и Катай| comiss'!X20</f>
        <v>112500</v>
      </c>
      <c r="Y20" s="347">
        <f>'Отдыхай и Катай| comiss'!Y20</f>
        <v>112500</v>
      </c>
      <c r="Z20" s="347">
        <f>'Отдыхай и Катай| comiss'!Z20</f>
        <v>112500</v>
      </c>
      <c r="AA20" s="347">
        <f>'Отдыхай и Катай| comiss'!AA20</f>
        <v>112500</v>
      </c>
      <c r="AB20" s="347">
        <f>'Отдыхай и Катай| comiss'!AB20</f>
        <v>90000</v>
      </c>
      <c r="AC20" s="347">
        <f>'Отдыхай и Катай| comiss'!AC20</f>
        <v>81000</v>
      </c>
      <c r="AD20" s="292">
        <f>'Отдыхай и Катай| comiss'!AD20</f>
        <v>81000</v>
      </c>
      <c r="AE20" s="292">
        <f>'Отдыхай и Катай| comiss'!AE20</f>
        <v>60300</v>
      </c>
      <c r="AF20" s="292">
        <f>'Отдыхай и Катай| comiss'!AF20</f>
        <v>38700</v>
      </c>
      <c r="AG20" s="292">
        <f>'Отдыхай и Катай| comiss'!AG20</f>
        <v>38700</v>
      </c>
      <c r="AH20" s="292">
        <f>'Отдыхай и Катай| comiss'!AH20</f>
        <v>38700</v>
      </c>
      <c r="AI20" s="292">
        <f>'Отдыхай и Катай| comiss'!AI20</f>
        <v>38700</v>
      </c>
      <c r="AJ20" s="292">
        <f>'Отдыхай и Катай| comiss'!AJ20</f>
        <v>38700</v>
      </c>
      <c r="AK20" s="292">
        <f>'Отдыхай и Катай| comiss'!AK20</f>
        <v>36000</v>
      </c>
      <c r="AL20" s="292">
        <f>'Отдыхай и Катай| comiss'!AL20</f>
        <v>36000</v>
      </c>
      <c r="AM20" s="292">
        <f>'Отдыхай и Катай| comiss'!AM20</f>
        <v>36000</v>
      </c>
      <c r="AN20" s="292">
        <f>'Отдыхай и Катай| comiss'!AN20</f>
        <v>38700</v>
      </c>
      <c r="AO20" s="292">
        <f>'Отдыхай и Катай| comiss'!AO20</f>
        <v>38700</v>
      </c>
      <c r="AP20" s="292">
        <f>'Отдыхай и Катай| comiss'!AP20</f>
        <v>38700</v>
      </c>
      <c r="AQ20" s="292">
        <f>'Отдыхай и Катай| comiss'!AQ20</f>
        <v>38700</v>
      </c>
      <c r="AR20" s="292">
        <f>'Отдыхай и Катай| comiss'!AR20</f>
        <v>38700</v>
      </c>
      <c r="AS20" s="292">
        <f>'Отдыхай и Катай| comiss'!AS20</f>
        <v>38700</v>
      </c>
      <c r="AT20" s="292">
        <f>'Отдыхай и Катай| comiss'!AT20</f>
        <v>38700</v>
      </c>
      <c r="AU20" s="292">
        <f>'Отдыхай и Катай| comiss'!AU20</f>
        <v>38700</v>
      </c>
      <c r="AV20" s="292">
        <f>'Отдыхай и Катай| comiss'!AV20</f>
        <v>38700</v>
      </c>
      <c r="AW20" s="292">
        <f>'Отдыхай и Катай| comiss'!AW20</f>
        <v>44100</v>
      </c>
      <c r="AX20" s="292">
        <f>'Отдыхай и Катай| comiss'!AX20</f>
        <v>44100</v>
      </c>
      <c r="AY20" s="292">
        <f>'Отдыхай и Катай| comiss'!AY20</f>
        <v>44100</v>
      </c>
      <c r="AZ20" s="292">
        <f>'Отдыхай и Катай| comiss'!AZ20</f>
        <v>44100</v>
      </c>
      <c r="BA20" s="292">
        <f>'Отдыхай и Катай| comiss'!BA20</f>
        <v>45900</v>
      </c>
      <c r="BB20" s="292">
        <f>'Отдыхай и Катай| comiss'!BB20</f>
        <v>45900</v>
      </c>
      <c r="BC20" s="292">
        <f>'Отдыхай и Катай| comiss'!BC20</f>
        <v>45900</v>
      </c>
      <c r="BD20" s="292">
        <f>'Отдыхай и Катай| comiss'!BD20</f>
        <v>45900</v>
      </c>
      <c r="BE20" s="292">
        <f>'Отдыхай и Катай| comiss'!BE20</f>
        <v>45900</v>
      </c>
      <c r="BF20" s="292">
        <f>'Отдыхай и Катай| comiss'!BF20</f>
        <v>45900</v>
      </c>
      <c r="BG20" s="292">
        <f>'Отдыхай и Катай| comiss'!BG20</f>
        <v>45900</v>
      </c>
      <c r="BH20" s="292">
        <f>'Отдыхай и Катай| comiss'!BH20</f>
        <v>45900</v>
      </c>
      <c r="BI20" s="292">
        <f>'Отдыхай и Катай| comiss'!BI20</f>
        <v>45900</v>
      </c>
      <c r="BJ20" s="292">
        <f>'Отдыхай и Катай| comiss'!BJ20</f>
        <v>45900</v>
      </c>
      <c r="BK20" s="292">
        <f>'Отдыхай и Катай| comiss'!BK20</f>
        <v>42300</v>
      </c>
      <c r="BL20" s="292">
        <f>'Отдыхай и Катай| comiss'!BL20</f>
        <v>42300</v>
      </c>
      <c r="BM20" s="292">
        <f>'Отдыхай и Катай| comiss'!BM20</f>
        <v>42300</v>
      </c>
      <c r="BN20" s="292">
        <f>'Отдыхай и Катай| comiss'!BN20</f>
        <v>42300</v>
      </c>
      <c r="BO20" s="292">
        <f>'Отдыхай и Катай| comiss'!BO20</f>
        <v>42300</v>
      </c>
      <c r="BP20" s="292">
        <f>'Отдыхай и Катай| comiss'!BP20</f>
        <v>42300</v>
      </c>
      <c r="BQ20" s="292">
        <f>'Отдыхай и Катай| comiss'!BQ20</f>
        <v>42300</v>
      </c>
      <c r="BR20" s="292">
        <f>'Отдыхай и Катай| comiss'!BR20</f>
        <v>42300</v>
      </c>
      <c r="BS20" s="292">
        <f>'Отдыхай и Катай| comiss'!BS20</f>
        <v>42300</v>
      </c>
      <c r="BT20" s="292">
        <f>'Отдыхай и Катай| comiss'!BT20</f>
        <v>64800</v>
      </c>
      <c r="BU20" s="292">
        <f>'Отдыхай и Катай| comiss'!BU20</f>
        <v>71100</v>
      </c>
      <c r="BV20" s="292">
        <f>'Отдыхай и Катай| comiss'!BV20</f>
        <v>77400</v>
      </c>
      <c r="BW20" s="292">
        <f>'Отдыхай и Катай| comiss'!BW20</f>
        <v>64800</v>
      </c>
      <c r="BX20" s="292">
        <f>'Отдыхай и Катай| comiss'!BX20</f>
        <v>64800</v>
      </c>
      <c r="BY20" s="292">
        <f>'Отдыхай и Катай| comiss'!BY20</f>
        <v>54900</v>
      </c>
      <c r="BZ20" s="292">
        <f>'Отдыхай и Катай| comiss'!BZ20</f>
        <v>54900</v>
      </c>
      <c r="CA20" s="292">
        <f>'Отдыхай и Катай| comiss'!CA20</f>
        <v>54900</v>
      </c>
      <c r="CB20" s="292">
        <f>'Отдыхай и Катай| comiss'!CB20</f>
        <v>47700</v>
      </c>
      <c r="CC20" s="292">
        <f>'Отдыхай и Катай| comiss'!CC20</f>
        <v>46800</v>
      </c>
      <c r="CD20" s="292">
        <f>'Отдыхай и Катай| comiss'!CD20</f>
        <v>34650</v>
      </c>
      <c r="CE20" s="292">
        <f>'Отдыхай и Катай| comiss'!CE20</f>
        <v>34650</v>
      </c>
      <c r="CF20" s="292">
        <f>'Отдыхай и Катай| comiss'!CF20</f>
        <v>34650</v>
      </c>
      <c r="CG20" s="292">
        <f>'Отдыхай и Катай| comiss'!CG20</f>
        <v>34650</v>
      </c>
      <c r="CH20" s="292">
        <f>'Отдыхай и Катай| comiss'!CH20</f>
        <v>36000</v>
      </c>
      <c r="CI20" s="292">
        <f>'Отдыхай и Катай| comiss'!CI20</f>
        <v>36000</v>
      </c>
      <c r="CJ20" s="292">
        <f>'Отдыхай и Катай| comiss'!CJ20</f>
        <v>36000</v>
      </c>
      <c r="CK20" s="292">
        <f>'Отдыхай и Катай| comiss'!CK20</f>
        <v>34650</v>
      </c>
      <c r="CL20" s="292">
        <f>'Отдыхай и Катай| comiss'!CL20</f>
        <v>34650</v>
      </c>
      <c r="CM20" s="292">
        <f>'Отдыхай и Катай| comiss'!CM20</f>
        <v>34650</v>
      </c>
      <c r="CN20" s="292">
        <f>'Отдыхай и Катай| comiss'!CN20</f>
        <v>34650</v>
      </c>
      <c r="CO20" s="292">
        <f>'Отдыхай и Катай| comiss'!CO20</f>
        <v>34650</v>
      </c>
      <c r="CP20" s="292">
        <f>'Отдыхай и Катай| comiss'!CP20</f>
        <v>34650</v>
      </c>
      <c r="CQ20" s="292">
        <f>'Отдыхай и Катай| comiss'!CQ20</f>
        <v>33300</v>
      </c>
      <c r="CR20" s="292">
        <f>'Отдыхай и Катай| comiss'!CR20</f>
        <v>33300</v>
      </c>
      <c r="CS20" s="292">
        <f>'Отдыхай и Катай| comiss'!CS20</f>
        <v>33300</v>
      </c>
      <c r="CT20" s="292">
        <f>'Отдыхай и Катай| comiss'!CT20</f>
        <v>33300</v>
      </c>
      <c r="CU20" s="292">
        <f>'Отдыхай и Катай| comiss'!CU20</f>
        <v>33300</v>
      </c>
      <c r="CV20" s="292">
        <f>'Отдыхай и Катай| comiss'!CV20</f>
        <v>33300</v>
      </c>
      <c r="CW20" s="292">
        <f>'Отдыхай и Катай| comiss'!CW20</f>
        <v>33300</v>
      </c>
      <c r="CX20" s="292">
        <f>'Отдыхай и Катай| comiss'!CX20</f>
        <v>29700</v>
      </c>
      <c r="CY20" s="292">
        <f>'Отдыхай и Катай| comiss'!CY20</f>
        <v>29700</v>
      </c>
      <c r="CZ20" s="292">
        <f>'Отдыхай и Катай| comiss'!CZ20</f>
        <v>29700</v>
      </c>
      <c r="DA20" s="292">
        <f>'Отдыхай и Катай| comiss'!DA20</f>
        <v>29700</v>
      </c>
      <c r="DB20" s="292">
        <f>'Отдыхай и Катай| comiss'!DB20</f>
        <v>29700</v>
      </c>
      <c r="DC20" s="292">
        <f>'Отдыхай и Катай| comiss'!DC20</f>
        <v>30600</v>
      </c>
      <c r="DD20" s="292">
        <f>'Отдыхай и Катай| comiss'!DD20</f>
        <v>30600</v>
      </c>
      <c r="DE20" s="292">
        <f>'Отдыхай и Катай| comiss'!DE20</f>
        <v>28800</v>
      </c>
      <c r="DF20" s="292">
        <f>'Отдыхай и Катай| comiss'!DF20</f>
        <v>28800</v>
      </c>
      <c r="DG20" s="292">
        <f>'Отдыхай и Катай| comiss'!DG20</f>
        <v>28800</v>
      </c>
      <c r="DH20" s="292">
        <f>'Отдыхай и Катай| comiss'!DH20</f>
        <v>26100</v>
      </c>
      <c r="DI20" s="292">
        <f>'Отдыхай и Катай| comiss'!DI20</f>
        <v>26100</v>
      </c>
      <c r="DJ20" s="292">
        <f>'Отдыхай и Катай| comiss'!DJ20</f>
        <v>26100</v>
      </c>
      <c r="DK20" s="292">
        <f>'Отдыхай и Катай| comiss'!DK20</f>
        <v>26100</v>
      </c>
      <c r="DL20" s="292">
        <f>'Отдыхай и Катай| comiss'!DL20</f>
        <v>23400</v>
      </c>
      <c r="DM20" s="292">
        <f>'Отдыхай и Катай| comiss'!DM20</f>
        <v>23400</v>
      </c>
      <c r="DN20" s="292">
        <f>'Отдыхай и Катай| comiss'!DN20</f>
        <v>23400</v>
      </c>
      <c r="DO20" s="292">
        <f>'Отдыхай и Катай| comiss'!DO20</f>
        <v>23400</v>
      </c>
      <c r="DP20" s="292">
        <f>'Отдыхай и Катай| comiss'!DP20</f>
        <v>23400</v>
      </c>
      <c r="DQ20" s="292">
        <f>'Отдыхай и Катай| comiss'!DQ20</f>
        <v>23400</v>
      </c>
      <c r="DR20" s="292">
        <f>'Отдыхай и Катай| comiss'!DR20</f>
        <v>23400</v>
      </c>
      <c r="DS20" s="292">
        <f>'Отдыхай и Катай| comiss'!DS20</f>
        <v>22050</v>
      </c>
    </row>
    <row r="21" spans="1:123" s="290" customFormat="1" x14ac:dyDescent="0.2">
      <c r="A21" s="240">
        <v>2</v>
      </c>
      <c r="B21" s="292">
        <f>'Отдыхай и Катай| comiss'!B21</f>
        <v>27540</v>
      </c>
      <c r="C21" s="292">
        <f>'Отдыхай и Катай| comiss'!C21</f>
        <v>27540</v>
      </c>
      <c r="D21" s="292">
        <f>'Отдыхай и Катай| comiss'!D21</f>
        <v>26190</v>
      </c>
      <c r="E21" s="292">
        <f>'Отдыхай и Катай| comiss'!E21</f>
        <v>26190</v>
      </c>
      <c r="F21" s="292">
        <f>'Отдыхай и Катай| comiss'!F21</f>
        <v>27540</v>
      </c>
      <c r="G21" s="292">
        <f>'Отдыхай и Катай| comiss'!G21</f>
        <v>27540</v>
      </c>
      <c r="H21" s="292">
        <f>'Отдыхай и Катай| comiss'!H21</f>
        <v>27540</v>
      </c>
      <c r="I21" s="292">
        <f>'Отдыхай и Катай| comiss'!I21</f>
        <v>31140</v>
      </c>
      <c r="J21" s="292">
        <f>'Отдыхай и Катай| comiss'!J21</f>
        <v>31140</v>
      </c>
      <c r="K21" s="292">
        <f>'Отдыхай и Катай| comiss'!K21</f>
        <v>28890</v>
      </c>
      <c r="L21" s="292">
        <f>'Отдыхай и Катай| comiss'!L21</f>
        <v>30690</v>
      </c>
      <c r="M21" s="292">
        <f>'Отдыхай и Катай| comiss'!M21</f>
        <v>30690</v>
      </c>
      <c r="N21" s="292">
        <f>'Отдыхай и Катай| comiss'!N21</f>
        <v>36540</v>
      </c>
      <c r="O21" s="292">
        <f>'Отдыхай и Катай| comiss'!O21</f>
        <v>41940</v>
      </c>
      <c r="P21" s="292">
        <f>'Отдыхай и Катай| comiss'!P21</f>
        <v>41940</v>
      </c>
      <c r="Q21" s="292">
        <f>'Отдыхай и Катай| comiss'!Q21</f>
        <v>44640</v>
      </c>
      <c r="R21" s="292">
        <f>'Отдыхай и Катай| comiss'!R21</f>
        <v>41940</v>
      </c>
      <c r="S21" s="292">
        <f>'Отдыхай и Катай| comiss'!S21</f>
        <v>70650</v>
      </c>
      <c r="T21" s="347">
        <f>'Отдыхай и Катай| comiss'!T21</f>
        <v>106650</v>
      </c>
      <c r="U21" s="347">
        <f>'Отдыхай и Катай| comiss'!U21</f>
        <v>129150</v>
      </c>
      <c r="V21" s="347">
        <f>'Отдыхай и Катай| comiss'!V21</f>
        <v>129150</v>
      </c>
      <c r="W21" s="347">
        <f>'Отдыхай и Катай| comiss'!W21</f>
        <v>115650</v>
      </c>
      <c r="X21" s="347">
        <f>'Отдыхай и Катай| comiss'!X21</f>
        <v>115650</v>
      </c>
      <c r="Y21" s="347">
        <f>'Отдыхай и Катай| comiss'!Y21</f>
        <v>115650</v>
      </c>
      <c r="Z21" s="347">
        <f>'Отдыхай и Катай| comiss'!Z21</f>
        <v>115650</v>
      </c>
      <c r="AA21" s="347">
        <f>'Отдыхай и Катай| comiss'!AA21</f>
        <v>115650</v>
      </c>
      <c r="AB21" s="347">
        <f>'Отдыхай и Катай| comiss'!AB21</f>
        <v>93150</v>
      </c>
      <c r="AC21" s="347">
        <f>'Отдыхай и Катай| comiss'!AC21</f>
        <v>84150</v>
      </c>
      <c r="AD21" s="292">
        <f>'Отдыхай и Катай| comiss'!AD21</f>
        <v>84150</v>
      </c>
      <c r="AE21" s="292">
        <f>'Отдыхай и Катай| comiss'!AE21</f>
        <v>63180</v>
      </c>
      <c r="AF21" s="292">
        <f>'Отдыхай и Катай| comiss'!AF21</f>
        <v>41580</v>
      </c>
      <c r="AG21" s="292">
        <f>'Отдыхай и Катай| comiss'!AG21</f>
        <v>41580</v>
      </c>
      <c r="AH21" s="292">
        <f>'Отдыхай и Катай| comiss'!AH21</f>
        <v>41580</v>
      </c>
      <c r="AI21" s="292">
        <f>'Отдыхай и Катай| comiss'!AI21</f>
        <v>41580</v>
      </c>
      <c r="AJ21" s="292">
        <f>'Отдыхай и Катай| comiss'!AJ21</f>
        <v>41580</v>
      </c>
      <c r="AK21" s="292">
        <f>'Отдыхай и Катай| comiss'!AK21</f>
        <v>38880</v>
      </c>
      <c r="AL21" s="292">
        <f>'Отдыхай и Катай| comiss'!AL21</f>
        <v>38880</v>
      </c>
      <c r="AM21" s="292">
        <f>'Отдыхай и Катай| comiss'!AM21</f>
        <v>38880</v>
      </c>
      <c r="AN21" s="292">
        <f>'Отдыхай и Катай| comiss'!AN21</f>
        <v>41580</v>
      </c>
      <c r="AO21" s="292">
        <f>'Отдыхай и Катай| comiss'!AO21</f>
        <v>41580</v>
      </c>
      <c r="AP21" s="292">
        <f>'Отдыхай и Катай| comiss'!AP21</f>
        <v>41580</v>
      </c>
      <c r="AQ21" s="292">
        <f>'Отдыхай и Катай| comiss'!AQ21</f>
        <v>41580</v>
      </c>
      <c r="AR21" s="292">
        <f>'Отдыхай и Катай| comiss'!AR21</f>
        <v>41580</v>
      </c>
      <c r="AS21" s="292">
        <f>'Отдыхай и Катай| comiss'!AS21</f>
        <v>41580</v>
      </c>
      <c r="AT21" s="292">
        <f>'Отдыхай и Катай| comiss'!AT21</f>
        <v>41580</v>
      </c>
      <c r="AU21" s="292">
        <f>'Отдыхай и Катай| comiss'!AU21</f>
        <v>41580</v>
      </c>
      <c r="AV21" s="292">
        <f>'Отдыхай и Катай| comiss'!AV21</f>
        <v>41580</v>
      </c>
      <c r="AW21" s="292">
        <f>'Отдыхай и Катай| comiss'!AW21</f>
        <v>46980</v>
      </c>
      <c r="AX21" s="292">
        <f>'Отдыхай и Катай| comiss'!AX21</f>
        <v>46980</v>
      </c>
      <c r="AY21" s="292">
        <f>'Отдыхай и Катай| comiss'!AY21</f>
        <v>46980</v>
      </c>
      <c r="AZ21" s="292">
        <f>'Отдыхай и Катай| comiss'!AZ21</f>
        <v>46980</v>
      </c>
      <c r="BA21" s="292">
        <f>'Отдыхай и Катай| comiss'!BA21</f>
        <v>48780</v>
      </c>
      <c r="BB21" s="292">
        <f>'Отдыхай и Катай| comiss'!BB21</f>
        <v>48780</v>
      </c>
      <c r="BC21" s="292">
        <f>'Отдыхай и Катай| comiss'!BC21</f>
        <v>48780</v>
      </c>
      <c r="BD21" s="292">
        <f>'Отдыхай и Катай| comiss'!BD21</f>
        <v>48780</v>
      </c>
      <c r="BE21" s="292">
        <f>'Отдыхай и Катай| comiss'!BE21</f>
        <v>48780</v>
      </c>
      <c r="BF21" s="292">
        <f>'Отдыхай и Катай| comiss'!BF21</f>
        <v>48780</v>
      </c>
      <c r="BG21" s="292">
        <f>'Отдыхай и Катай| comiss'!BG21</f>
        <v>48780</v>
      </c>
      <c r="BH21" s="292">
        <f>'Отдыхай и Катай| comiss'!BH21</f>
        <v>48780</v>
      </c>
      <c r="BI21" s="292">
        <f>'Отдыхай и Катай| comiss'!BI21</f>
        <v>48780</v>
      </c>
      <c r="BJ21" s="292">
        <f>'Отдыхай и Катай| comiss'!BJ21</f>
        <v>48780</v>
      </c>
      <c r="BK21" s="292">
        <f>'Отдыхай и Катай| comiss'!BK21</f>
        <v>45180</v>
      </c>
      <c r="BL21" s="292">
        <f>'Отдыхай и Катай| comiss'!BL21</f>
        <v>45180</v>
      </c>
      <c r="BM21" s="292">
        <f>'Отдыхай и Катай| comiss'!BM21</f>
        <v>45180</v>
      </c>
      <c r="BN21" s="292">
        <f>'Отдыхай и Катай| comiss'!BN21</f>
        <v>45180</v>
      </c>
      <c r="BO21" s="292">
        <f>'Отдыхай и Катай| comiss'!BO21</f>
        <v>45180</v>
      </c>
      <c r="BP21" s="292">
        <f>'Отдыхай и Катай| comiss'!BP21</f>
        <v>45180</v>
      </c>
      <c r="BQ21" s="292">
        <f>'Отдыхай и Катай| comiss'!BQ21</f>
        <v>45180</v>
      </c>
      <c r="BR21" s="292">
        <f>'Отдыхай и Катай| comiss'!BR21</f>
        <v>45180</v>
      </c>
      <c r="BS21" s="292">
        <f>'Отдыхай и Катай| comiss'!BS21</f>
        <v>45180</v>
      </c>
      <c r="BT21" s="292">
        <f>'Отдыхай и Катай| comiss'!BT21</f>
        <v>67680</v>
      </c>
      <c r="BU21" s="292">
        <f>'Отдыхай и Катай| comiss'!BU21</f>
        <v>73980</v>
      </c>
      <c r="BV21" s="292">
        <f>'Отдыхай и Катай| comiss'!BV21</f>
        <v>80280</v>
      </c>
      <c r="BW21" s="292">
        <f>'Отдыхай и Катай| comiss'!BW21</f>
        <v>67680</v>
      </c>
      <c r="BX21" s="292">
        <f>'Отдыхай и Катай| comiss'!BX21</f>
        <v>67680</v>
      </c>
      <c r="BY21" s="292">
        <f>'Отдыхай и Катай| comiss'!BY21</f>
        <v>57780</v>
      </c>
      <c r="BZ21" s="292">
        <f>'Отдыхай и Катай| comiss'!BZ21</f>
        <v>57780</v>
      </c>
      <c r="CA21" s="292">
        <f>'Отдыхай и Катай| comiss'!CA21</f>
        <v>57780</v>
      </c>
      <c r="CB21" s="292">
        <f>'Отдыхай и Катай| comiss'!CB21</f>
        <v>50580</v>
      </c>
      <c r="CC21" s="292">
        <f>'Отдыхай и Катай| comiss'!CC21</f>
        <v>49680</v>
      </c>
      <c r="CD21" s="292">
        <f>'Отдыхай и Катай| comiss'!CD21</f>
        <v>37530</v>
      </c>
      <c r="CE21" s="292">
        <f>'Отдыхай и Катай| comiss'!CE21</f>
        <v>37530</v>
      </c>
      <c r="CF21" s="292">
        <f>'Отдыхай и Катай| comiss'!CF21</f>
        <v>37530</v>
      </c>
      <c r="CG21" s="292">
        <f>'Отдыхай и Катай| comiss'!CG21</f>
        <v>37530</v>
      </c>
      <c r="CH21" s="292">
        <f>'Отдыхай и Катай| comiss'!CH21</f>
        <v>38880</v>
      </c>
      <c r="CI21" s="292">
        <f>'Отдыхай и Катай| comiss'!CI21</f>
        <v>38880</v>
      </c>
      <c r="CJ21" s="292">
        <f>'Отдыхай и Катай| comiss'!CJ21</f>
        <v>38880</v>
      </c>
      <c r="CK21" s="292">
        <f>'Отдыхай и Катай| comiss'!CK21</f>
        <v>37530</v>
      </c>
      <c r="CL21" s="292">
        <f>'Отдыхай и Катай| comiss'!CL21</f>
        <v>37530</v>
      </c>
      <c r="CM21" s="292">
        <f>'Отдыхай и Катай| comiss'!CM21</f>
        <v>37530</v>
      </c>
      <c r="CN21" s="292">
        <f>'Отдыхай и Катай| comiss'!CN21</f>
        <v>37530</v>
      </c>
      <c r="CO21" s="292">
        <f>'Отдыхай и Катай| comiss'!CO21</f>
        <v>37530</v>
      </c>
      <c r="CP21" s="292">
        <f>'Отдыхай и Катай| comiss'!CP21</f>
        <v>37530</v>
      </c>
      <c r="CQ21" s="292">
        <f>'Отдыхай и Катай| comiss'!CQ21</f>
        <v>36180</v>
      </c>
      <c r="CR21" s="292">
        <f>'Отдыхай и Катай| comiss'!CR21</f>
        <v>36180</v>
      </c>
      <c r="CS21" s="292">
        <f>'Отдыхай и Катай| comiss'!CS21</f>
        <v>36180</v>
      </c>
      <c r="CT21" s="292">
        <f>'Отдыхай и Катай| comiss'!CT21</f>
        <v>36180</v>
      </c>
      <c r="CU21" s="292">
        <f>'Отдыхай и Катай| comiss'!CU21</f>
        <v>36180</v>
      </c>
      <c r="CV21" s="292">
        <f>'Отдыхай и Катай| comiss'!CV21</f>
        <v>36180</v>
      </c>
      <c r="CW21" s="292">
        <f>'Отдыхай и Катай| comiss'!CW21</f>
        <v>36180</v>
      </c>
      <c r="CX21" s="292">
        <f>'Отдыхай и Катай| comiss'!CX21</f>
        <v>32580</v>
      </c>
      <c r="CY21" s="292">
        <f>'Отдыхай и Катай| comiss'!CY21</f>
        <v>32580</v>
      </c>
      <c r="CZ21" s="292">
        <f>'Отдыхай и Катай| comiss'!CZ21</f>
        <v>32580</v>
      </c>
      <c r="DA21" s="292">
        <f>'Отдыхай и Катай| comiss'!DA21</f>
        <v>32580</v>
      </c>
      <c r="DB21" s="292">
        <f>'Отдыхай и Катай| comiss'!DB21</f>
        <v>32580</v>
      </c>
      <c r="DC21" s="292">
        <f>'Отдыхай и Катай| comiss'!DC21</f>
        <v>33480</v>
      </c>
      <c r="DD21" s="292">
        <f>'Отдыхай и Катай| comiss'!DD21</f>
        <v>33480</v>
      </c>
      <c r="DE21" s="292">
        <f>'Отдыхай и Катай| comiss'!DE21</f>
        <v>31680</v>
      </c>
      <c r="DF21" s="292">
        <f>'Отдыхай и Катай| comiss'!DF21</f>
        <v>31680</v>
      </c>
      <c r="DG21" s="292">
        <f>'Отдыхай и Катай| comiss'!DG21</f>
        <v>31680</v>
      </c>
      <c r="DH21" s="292">
        <f>'Отдыхай и Катай| comiss'!DH21</f>
        <v>28800</v>
      </c>
      <c r="DI21" s="292">
        <f>'Отдыхай и Катай| comiss'!DI21</f>
        <v>28800</v>
      </c>
      <c r="DJ21" s="292">
        <f>'Отдыхай и Катай| comiss'!DJ21</f>
        <v>28800</v>
      </c>
      <c r="DK21" s="292">
        <f>'Отдыхай и Катай| comiss'!DK21</f>
        <v>28800</v>
      </c>
      <c r="DL21" s="292">
        <f>'Отдыхай и Катай| comiss'!DL21</f>
        <v>26100</v>
      </c>
      <c r="DM21" s="292">
        <f>'Отдыхай и Катай| comiss'!DM21</f>
        <v>26100</v>
      </c>
      <c r="DN21" s="292">
        <f>'Отдыхай и Катай| comiss'!DN21</f>
        <v>26100</v>
      </c>
      <c r="DO21" s="292">
        <f>'Отдыхай и Катай| comiss'!DO21</f>
        <v>26100</v>
      </c>
      <c r="DP21" s="292">
        <f>'Отдыхай и Катай| comiss'!DP21</f>
        <v>26100</v>
      </c>
      <c r="DQ21" s="292">
        <f>'Отдыхай и Катай| comiss'!DQ21</f>
        <v>26100</v>
      </c>
      <c r="DR21" s="292">
        <f>'Отдыхай и Катай| comiss'!DR21</f>
        <v>26100</v>
      </c>
      <c r="DS21" s="292">
        <f>'Отдыхай и Катай| comiss'!DS21</f>
        <v>24750</v>
      </c>
    </row>
    <row r="22" spans="1:123" s="290" customFormat="1" x14ac:dyDescent="0.2">
      <c r="A22" s="239" t="s">
        <v>123</v>
      </c>
      <c r="T22" s="345"/>
      <c r="U22" s="345"/>
      <c r="V22" s="345"/>
      <c r="W22" s="345"/>
      <c r="X22" s="345"/>
      <c r="Y22" s="345"/>
      <c r="Z22" s="345"/>
      <c r="AA22" s="345"/>
      <c r="AB22" s="345"/>
      <c r="AC22" s="345"/>
    </row>
    <row r="23" spans="1:123" s="290" customFormat="1" x14ac:dyDescent="0.2">
      <c r="A23" s="240" t="s">
        <v>115</v>
      </c>
      <c r="B23" s="292">
        <f>'Отдыхай и Катай| comiss'!B23</f>
        <v>47340</v>
      </c>
      <c r="C23" s="292">
        <f>'Отдыхай и Катай| comiss'!C23</f>
        <v>47340</v>
      </c>
      <c r="D23" s="292">
        <f>'Отдыхай и Катай| comiss'!D23</f>
        <v>45990</v>
      </c>
      <c r="E23" s="292">
        <f>'Отдыхай и Катай| comiss'!E23</f>
        <v>45990</v>
      </c>
      <c r="F23" s="292">
        <f>'Отдыхай и Катай| comiss'!F23</f>
        <v>47340</v>
      </c>
      <c r="G23" s="292">
        <f>'Отдыхай и Катай| comiss'!G23</f>
        <v>47340</v>
      </c>
      <c r="H23" s="292">
        <f>'Отдыхай и Катай| comiss'!H23</f>
        <v>47340</v>
      </c>
      <c r="I23" s="292">
        <f>'Отдыхай и Катай| comiss'!I23</f>
        <v>50940</v>
      </c>
      <c r="J23" s="292">
        <f>'Отдыхай и Катай| comiss'!J23</f>
        <v>50940</v>
      </c>
      <c r="K23" s="292">
        <f>'Отдыхай и Катай| comiss'!K23</f>
        <v>48690</v>
      </c>
      <c r="L23" s="292">
        <f>'Отдыхай и Катай| comiss'!L23</f>
        <v>50490</v>
      </c>
      <c r="M23" s="292">
        <f>'Отдыхай и Катай| comiss'!M23</f>
        <v>50490</v>
      </c>
      <c r="N23" s="292">
        <f>'Отдыхай и Катай| comiss'!N23</f>
        <v>56340</v>
      </c>
      <c r="O23" s="292">
        <f>'Отдыхай и Катай| comiss'!O23</f>
        <v>61740</v>
      </c>
      <c r="P23" s="292">
        <f>'Отдыхай и Катай| comiss'!P23</f>
        <v>61740</v>
      </c>
      <c r="Q23" s="292">
        <f>'Отдыхай и Катай| comiss'!Q23</f>
        <v>64440</v>
      </c>
      <c r="R23" s="292">
        <f>'Отдыхай и Катай| comiss'!R23</f>
        <v>61740</v>
      </c>
      <c r="S23" s="292">
        <f>'Отдыхай и Катай| comiss'!S23</f>
        <v>147150</v>
      </c>
      <c r="T23" s="347">
        <f>'Отдыхай и Катай| comiss'!T23</f>
        <v>183150</v>
      </c>
      <c r="U23" s="347">
        <f>'Отдыхай и Катай| comiss'!U23</f>
        <v>205650</v>
      </c>
      <c r="V23" s="347">
        <f>'Отдыхай и Катай| comiss'!V23</f>
        <v>205650</v>
      </c>
      <c r="W23" s="347">
        <f>'Отдыхай и Катай| comiss'!W23</f>
        <v>192150</v>
      </c>
      <c r="X23" s="347">
        <f>'Отдыхай и Катай| comiss'!X23</f>
        <v>192150</v>
      </c>
      <c r="Y23" s="347">
        <f>'Отдыхай и Катай| comiss'!Y23</f>
        <v>192150</v>
      </c>
      <c r="Z23" s="347">
        <f>'Отдыхай и Катай| comiss'!Z23</f>
        <v>192150</v>
      </c>
      <c r="AA23" s="347">
        <f>'Отдыхай и Катай| comiss'!AA23</f>
        <v>192150</v>
      </c>
      <c r="AB23" s="347">
        <f>'Отдыхай и Катай| comiss'!AB23</f>
        <v>169650</v>
      </c>
      <c r="AC23" s="347">
        <f>'Отдыхай и Катай| comiss'!AC23</f>
        <v>160650</v>
      </c>
      <c r="AD23" s="292">
        <f>'Отдыхай и Катай| comiss'!AD23</f>
        <v>160650</v>
      </c>
      <c r="AE23" s="292">
        <f>'Отдыхай и Катай| comiss'!AE23</f>
        <v>100080</v>
      </c>
      <c r="AF23" s="292">
        <f>'Отдыхай и Катай| comiss'!AF23</f>
        <v>78480</v>
      </c>
      <c r="AG23" s="292">
        <f>'Отдыхай и Катай| comiss'!AG23</f>
        <v>78480</v>
      </c>
      <c r="AH23" s="292">
        <f>'Отдыхай и Катай| comiss'!AH23</f>
        <v>78480</v>
      </c>
      <c r="AI23" s="292">
        <f>'Отдыхай и Катай| comiss'!AI23</f>
        <v>78480</v>
      </c>
      <c r="AJ23" s="292">
        <f>'Отдыхай и Катай| comiss'!AJ23</f>
        <v>78480</v>
      </c>
      <c r="AK23" s="292">
        <f>'Отдыхай и Катай| comiss'!AK23</f>
        <v>75780</v>
      </c>
      <c r="AL23" s="292">
        <f>'Отдыхай и Катай| comiss'!AL23</f>
        <v>75780</v>
      </c>
      <c r="AM23" s="292">
        <f>'Отдыхай и Катай| comiss'!AM23</f>
        <v>75780</v>
      </c>
      <c r="AN23" s="292">
        <f>'Отдыхай и Катай| comiss'!AN23</f>
        <v>78480</v>
      </c>
      <c r="AO23" s="292">
        <f>'Отдыхай и Катай| comiss'!AO23</f>
        <v>78480</v>
      </c>
      <c r="AP23" s="292">
        <f>'Отдыхай и Катай| comiss'!AP23</f>
        <v>78480</v>
      </c>
      <c r="AQ23" s="292">
        <f>'Отдыхай и Катай| comiss'!AQ23</f>
        <v>78480</v>
      </c>
      <c r="AR23" s="292">
        <f>'Отдыхай и Катай| comiss'!AR23</f>
        <v>78480</v>
      </c>
      <c r="AS23" s="292">
        <f>'Отдыхай и Катай| comiss'!AS23</f>
        <v>78480</v>
      </c>
      <c r="AT23" s="292">
        <f>'Отдыхай и Катай| comiss'!AT23</f>
        <v>78480</v>
      </c>
      <c r="AU23" s="292">
        <f>'Отдыхай и Катай| comiss'!AU23</f>
        <v>78480</v>
      </c>
      <c r="AV23" s="292">
        <f>'Отдыхай и Катай| comiss'!AV23</f>
        <v>78480</v>
      </c>
      <c r="AW23" s="292">
        <f>'Отдыхай и Катай| comiss'!AW23</f>
        <v>83880</v>
      </c>
      <c r="AX23" s="292">
        <f>'Отдыхай и Катай| comiss'!AX23</f>
        <v>83880</v>
      </c>
      <c r="AY23" s="292">
        <f>'Отдыхай и Катай| comiss'!AY23</f>
        <v>83880</v>
      </c>
      <c r="AZ23" s="292">
        <f>'Отдыхай и Катай| comiss'!AZ23</f>
        <v>83880</v>
      </c>
      <c r="BA23" s="292">
        <f>'Отдыхай и Катай| comiss'!BA23</f>
        <v>85680</v>
      </c>
      <c r="BB23" s="292">
        <f>'Отдыхай и Катай| comiss'!BB23</f>
        <v>85680</v>
      </c>
      <c r="BC23" s="292">
        <f>'Отдыхай и Катай| comiss'!BC23</f>
        <v>85680</v>
      </c>
      <c r="BD23" s="292">
        <f>'Отдыхай и Катай| comiss'!BD23</f>
        <v>85680</v>
      </c>
      <c r="BE23" s="292">
        <f>'Отдыхай и Катай| comiss'!BE23</f>
        <v>85680</v>
      </c>
      <c r="BF23" s="292">
        <f>'Отдыхай и Катай| comiss'!BF23</f>
        <v>85680</v>
      </c>
      <c r="BG23" s="292">
        <f>'Отдыхай и Катай| comiss'!BG23</f>
        <v>85680</v>
      </c>
      <c r="BH23" s="292">
        <f>'Отдыхай и Катай| comiss'!BH23</f>
        <v>85680</v>
      </c>
      <c r="BI23" s="292">
        <f>'Отдыхай и Катай| comiss'!BI23</f>
        <v>85680</v>
      </c>
      <c r="BJ23" s="292">
        <f>'Отдыхай и Катай| comiss'!BJ23</f>
        <v>85680</v>
      </c>
      <c r="BK23" s="292">
        <f>'Отдыхай и Катай| comiss'!BK23</f>
        <v>82080</v>
      </c>
      <c r="BL23" s="292">
        <f>'Отдыхай и Катай| comiss'!BL23</f>
        <v>82080</v>
      </c>
      <c r="BM23" s="292">
        <f>'Отдыхай и Катай| comiss'!BM23</f>
        <v>82080</v>
      </c>
      <c r="BN23" s="292">
        <f>'Отдыхай и Катай| comiss'!BN23</f>
        <v>82080</v>
      </c>
      <c r="BO23" s="292">
        <f>'Отдыхай и Катай| comiss'!BO23</f>
        <v>82080</v>
      </c>
      <c r="BP23" s="292">
        <f>'Отдыхай и Катай| comiss'!BP23</f>
        <v>82080</v>
      </c>
      <c r="BQ23" s="292">
        <f>'Отдыхай и Катай| comiss'!BQ23</f>
        <v>82080</v>
      </c>
      <c r="BR23" s="292">
        <f>'Отдыхай и Катай| comiss'!BR23</f>
        <v>82080</v>
      </c>
      <c r="BS23" s="292">
        <f>'Отдыхай и Катай| comiss'!BS23</f>
        <v>82080</v>
      </c>
      <c r="BT23" s="292">
        <f>'Отдыхай и Катай| comiss'!BT23</f>
        <v>104580</v>
      </c>
      <c r="BU23" s="292">
        <f>'Отдыхай и Катай| comiss'!BU23</f>
        <v>110880</v>
      </c>
      <c r="BV23" s="292">
        <f>'Отдыхай и Катай| comiss'!BV23</f>
        <v>117180</v>
      </c>
      <c r="BW23" s="292">
        <f>'Отдыхай и Катай| comiss'!BW23</f>
        <v>104580</v>
      </c>
      <c r="BX23" s="292">
        <f>'Отдыхай и Катай| comiss'!BX23</f>
        <v>104580</v>
      </c>
      <c r="BY23" s="292">
        <f>'Отдыхай и Катай| comiss'!BY23</f>
        <v>94680</v>
      </c>
      <c r="BZ23" s="292">
        <f>'Отдыхай и Катай| comiss'!BZ23</f>
        <v>94680</v>
      </c>
      <c r="CA23" s="292">
        <f>'Отдыхай и Катай| comiss'!CA23</f>
        <v>94680</v>
      </c>
      <c r="CB23" s="292">
        <f>'Отдыхай и Катай| comiss'!CB23</f>
        <v>87480</v>
      </c>
      <c r="CC23" s="292">
        <f>'Отдыхай и Катай| comiss'!CC23</f>
        <v>86580</v>
      </c>
      <c r="CD23" s="292">
        <f>'Отдыхай и Катай| comiss'!CD23</f>
        <v>74430</v>
      </c>
      <c r="CE23" s="292">
        <f>'Отдыхай и Катай| comiss'!CE23</f>
        <v>74430</v>
      </c>
      <c r="CF23" s="292">
        <f>'Отдыхай и Катай| comiss'!CF23</f>
        <v>74430</v>
      </c>
      <c r="CG23" s="292">
        <f>'Отдыхай и Катай| comiss'!CG23</f>
        <v>74430</v>
      </c>
      <c r="CH23" s="292">
        <f>'Отдыхай и Катай| comiss'!CH23</f>
        <v>75780</v>
      </c>
      <c r="CI23" s="292">
        <f>'Отдыхай и Катай| comiss'!CI23</f>
        <v>75780</v>
      </c>
      <c r="CJ23" s="292">
        <f>'Отдыхай и Катай| comiss'!CJ23</f>
        <v>75780</v>
      </c>
      <c r="CK23" s="292">
        <f>'Отдыхай и Катай| comiss'!CK23</f>
        <v>74430</v>
      </c>
      <c r="CL23" s="292">
        <f>'Отдыхай и Катай| comiss'!CL23</f>
        <v>74430</v>
      </c>
      <c r="CM23" s="292">
        <f>'Отдыхай и Катай| comiss'!CM23</f>
        <v>74430</v>
      </c>
      <c r="CN23" s="292">
        <f>'Отдыхай и Катай| comiss'!CN23</f>
        <v>74430</v>
      </c>
      <c r="CO23" s="292">
        <f>'Отдыхай и Катай| comiss'!CO23</f>
        <v>74430</v>
      </c>
      <c r="CP23" s="292">
        <f>'Отдыхай и Катай| comiss'!CP23</f>
        <v>74430</v>
      </c>
      <c r="CQ23" s="292">
        <f>'Отдыхай и Катай| comiss'!CQ23</f>
        <v>73080</v>
      </c>
      <c r="CR23" s="292">
        <f>'Отдыхай и Катай| comiss'!CR23</f>
        <v>73080</v>
      </c>
      <c r="CS23" s="292">
        <f>'Отдыхай и Катай| comiss'!CS23</f>
        <v>73080</v>
      </c>
      <c r="CT23" s="292">
        <f>'Отдыхай и Катай| comiss'!CT23</f>
        <v>73080</v>
      </c>
      <c r="CU23" s="292">
        <f>'Отдыхай и Катай| comiss'!CU23</f>
        <v>73080</v>
      </c>
      <c r="CV23" s="292">
        <f>'Отдыхай и Катай| comiss'!CV23</f>
        <v>73080</v>
      </c>
      <c r="CW23" s="292">
        <f>'Отдыхай и Катай| comiss'!CW23</f>
        <v>73080</v>
      </c>
      <c r="CX23" s="292">
        <f>'Отдыхай и Катай| comiss'!CX23</f>
        <v>69480</v>
      </c>
      <c r="CY23" s="292">
        <f>'Отдыхай и Катай| comiss'!CY23</f>
        <v>69480</v>
      </c>
      <c r="CZ23" s="292">
        <f>'Отдыхай и Катай| comiss'!CZ23</f>
        <v>69480</v>
      </c>
      <c r="DA23" s="292">
        <f>'Отдыхай и Катай| comiss'!DA23</f>
        <v>69480</v>
      </c>
      <c r="DB23" s="292">
        <f>'Отдыхай и Катай| comiss'!DB23</f>
        <v>69480</v>
      </c>
      <c r="DC23" s="292">
        <f>'Отдыхай и Катай| comiss'!DC23</f>
        <v>70380</v>
      </c>
      <c r="DD23" s="292">
        <f>'Отдыхай и Катай| comiss'!DD23</f>
        <v>70380</v>
      </c>
      <c r="DE23" s="292">
        <f>'Отдыхай и Катай| comiss'!DE23</f>
        <v>68580</v>
      </c>
      <c r="DF23" s="292">
        <f>'Отдыхай и Катай| comiss'!DF23</f>
        <v>68580</v>
      </c>
      <c r="DG23" s="292">
        <f>'Отдыхай и Катай| comiss'!DG23</f>
        <v>68580</v>
      </c>
      <c r="DH23" s="292">
        <f>'Отдыхай и Катай| comiss'!DH23</f>
        <v>48600</v>
      </c>
      <c r="DI23" s="292">
        <f>'Отдыхай и Катай| comiss'!DI23</f>
        <v>48600</v>
      </c>
      <c r="DJ23" s="292">
        <f>'Отдыхай и Катай| comiss'!DJ23</f>
        <v>48600</v>
      </c>
      <c r="DK23" s="292">
        <f>'Отдыхай и Катай| comiss'!DK23</f>
        <v>48600</v>
      </c>
      <c r="DL23" s="292">
        <f>'Отдыхай и Катай| comiss'!DL23</f>
        <v>45900</v>
      </c>
      <c r="DM23" s="292">
        <f>'Отдыхай и Катай| comiss'!DM23</f>
        <v>45900</v>
      </c>
      <c r="DN23" s="292">
        <f>'Отдыхай и Катай| comiss'!DN23</f>
        <v>45900</v>
      </c>
      <c r="DO23" s="292">
        <f>'Отдыхай и Катай| comiss'!DO23</f>
        <v>45900</v>
      </c>
      <c r="DP23" s="292">
        <f>'Отдыхай и Катай| comiss'!DP23</f>
        <v>45900</v>
      </c>
      <c r="DQ23" s="292">
        <f>'Отдыхай и Катай| comiss'!DQ23</f>
        <v>45900</v>
      </c>
      <c r="DR23" s="292">
        <f>'Отдыхай и Катай| comiss'!DR23</f>
        <v>45900</v>
      </c>
      <c r="DS23" s="292">
        <f>'Отдыхай и Катай| comiss'!DS23</f>
        <v>44550</v>
      </c>
    </row>
    <row r="24" spans="1:123"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346"/>
      <c r="U24" s="346"/>
      <c r="V24" s="346"/>
      <c r="W24" s="346"/>
      <c r="X24" s="346"/>
      <c r="Y24" s="346"/>
      <c r="Z24" s="346"/>
      <c r="AA24" s="346"/>
      <c r="AB24" s="346"/>
      <c r="AC24" s="346"/>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row>
    <row r="25" spans="1:123" s="290" customFormat="1" x14ac:dyDescent="0.2">
      <c r="A25" s="240" t="s">
        <v>115</v>
      </c>
      <c r="B25" s="292">
        <f>'Отдыхай и Катай| comiss'!B25</f>
        <v>60840</v>
      </c>
      <c r="C25" s="292">
        <f>'Отдыхай и Катай| comiss'!C25</f>
        <v>60840</v>
      </c>
      <c r="D25" s="292">
        <f>'Отдыхай и Катай| comiss'!D25</f>
        <v>59490</v>
      </c>
      <c r="E25" s="292">
        <f>'Отдыхай и Катай| comiss'!E25</f>
        <v>59490</v>
      </c>
      <c r="F25" s="292">
        <f>'Отдыхай и Катай| comiss'!F25</f>
        <v>60840</v>
      </c>
      <c r="G25" s="292">
        <f>'Отдыхай и Катай| comiss'!G25</f>
        <v>60840</v>
      </c>
      <c r="H25" s="292">
        <f>'Отдыхай и Катай| comiss'!H25</f>
        <v>60840</v>
      </c>
      <c r="I25" s="292">
        <f>'Отдыхай и Катай| comiss'!I25</f>
        <v>64440</v>
      </c>
      <c r="J25" s="292">
        <f>'Отдыхай и Катай| comiss'!J25</f>
        <v>64440</v>
      </c>
      <c r="K25" s="292">
        <f>'Отдыхай и Катай| comiss'!K25</f>
        <v>62190</v>
      </c>
      <c r="L25" s="292">
        <f>'Отдыхай и Катай| comiss'!L25</f>
        <v>63990</v>
      </c>
      <c r="M25" s="292">
        <f>'Отдыхай и Катай| comiss'!M25</f>
        <v>63990</v>
      </c>
      <c r="N25" s="292">
        <f>'Отдыхай и Катай| comiss'!N25</f>
        <v>69840</v>
      </c>
      <c r="O25" s="292">
        <f>'Отдыхай и Катай| comiss'!O25</f>
        <v>75240</v>
      </c>
      <c r="P25" s="292">
        <f>'Отдыхай и Катай| comiss'!P25</f>
        <v>75240</v>
      </c>
      <c r="Q25" s="292">
        <f>'Отдыхай и Катай| comiss'!Q25</f>
        <v>77940</v>
      </c>
      <c r="R25" s="292">
        <f>'Отдыхай и Катай| comiss'!R25</f>
        <v>75240</v>
      </c>
      <c r="S25" s="292">
        <f>'Отдыхай и Катай| comiss'!S25</f>
        <v>174150</v>
      </c>
      <c r="T25" s="347">
        <f>'Отдыхай и Катай| comiss'!T25</f>
        <v>210150</v>
      </c>
      <c r="U25" s="347">
        <f>'Отдыхай и Катай| comiss'!U25</f>
        <v>232650</v>
      </c>
      <c r="V25" s="347">
        <f>'Отдыхай и Катай| comiss'!V25</f>
        <v>232650</v>
      </c>
      <c r="W25" s="347">
        <f>'Отдыхай и Катай| comiss'!W25</f>
        <v>219150</v>
      </c>
      <c r="X25" s="347">
        <f>'Отдыхай и Катай| comiss'!X25</f>
        <v>219150</v>
      </c>
      <c r="Y25" s="347">
        <f>'Отдыхай и Катай| comiss'!Y25</f>
        <v>219150</v>
      </c>
      <c r="Z25" s="347">
        <f>'Отдыхай и Катай| comiss'!Z25</f>
        <v>219150</v>
      </c>
      <c r="AA25" s="347">
        <f>'Отдыхай и Катай| comiss'!AA25</f>
        <v>219150</v>
      </c>
      <c r="AB25" s="347">
        <f>'Отдыхай и Катай| comiss'!AB25</f>
        <v>196650</v>
      </c>
      <c r="AC25" s="347">
        <f>'Отдыхай и Катай| comiss'!AC25</f>
        <v>187650</v>
      </c>
      <c r="AD25" s="292">
        <f>'Отдыхай и Катай| comiss'!AD25</f>
        <v>187650</v>
      </c>
      <c r="AE25" s="292">
        <f>'Отдыхай и Катай| comiss'!AE25</f>
        <v>126180</v>
      </c>
      <c r="AF25" s="292">
        <f>'Отдыхай и Катай| comiss'!AF25</f>
        <v>104580</v>
      </c>
      <c r="AG25" s="292">
        <f>'Отдыхай и Катай| comiss'!AG25</f>
        <v>104580</v>
      </c>
      <c r="AH25" s="292">
        <f>'Отдыхай и Катай| comiss'!AH25</f>
        <v>104580</v>
      </c>
      <c r="AI25" s="292">
        <f>'Отдыхай и Катай| comiss'!AI25</f>
        <v>104580</v>
      </c>
      <c r="AJ25" s="292">
        <f>'Отдыхай и Катай| comiss'!AJ25</f>
        <v>104580</v>
      </c>
      <c r="AK25" s="292">
        <f>'Отдыхай и Катай| comiss'!AK25</f>
        <v>101880</v>
      </c>
      <c r="AL25" s="292">
        <f>'Отдыхай и Катай| comiss'!AL25</f>
        <v>101880</v>
      </c>
      <c r="AM25" s="292">
        <f>'Отдыхай и Катай| comiss'!AM25</f>
        <v>101880</v>
      </c>
      <c r="AN25" s="292">
        <f>'Отдыхай и Катай| comiss'!AN25</f>
        <v>104580</v>
      </c>
      <c r="AO25" s="292">
        <f>'Отдыхай и Катай| comiss'!AO25</f>
        <v>104580</v>
      </c>
      <c r="AP25" s="292">
        <f>'Отдыхай и Катай| comiss'!AP25</f>
        <v>104580</v>
      </c>
      <c r="AQ25" s="292">
        <f>'Отдыхай и Катай| comiss'!AQ25</f>
        <v>104580</v>
      </c>
      <c r="AR25" s="292">
        <f>'Отдыхай и Катай| comiss'!AR25</f>
        <v>104580</v>
      </c>
      <c r="AS25" s="292">
        <f>'Отдыхай и Катай| comiss'!AS25</f>
        <v>104580</v>
      </c>
      <c r="AT25" s="292">
        <f>'Отдыхай и Катай| comiss'!AT25</f>
        <v>104580</v>
      </c>
      <c r="AU25" s="292">
        <f>'Отдыхай и Катай| comiss'!AU25</f>
        <v>104580</v>
      </c>
      <c r="AV25" s="292">
        <f>'Отдыхай и Катай| comiss'!AV25</f>
        <v>104580</v>
      </c>
      <c r="AW25" s="292">
        <f>'Отдыхай и Катай| comiss'!AW25</f>
        <v>109980</v>
      </c>
      <c r="AX25" s="292">
        <f>'Отдыхай и Катай| comiss'!AX25</f>
        <v>109980</v>
      </c>
      <c r="AY25" s="292">
        <f>'Отдыхай и Катай| comiss'!AY25</f>
        <v>109980</v>
      </c>
      <c r="AZ25" s="292">
        <f>'Отдыхай и Катай| comiss'!AZ25</f>
        <v>109980</v>
      </c>
      <c r="BA25" s="292">
        <f>'Отдыхай и Катай| comiss'!BA25</f>
        <v>111780</v>
      </c>
      <c r="BB25" s="292">
        <f>'Отдыхай и Катай| comiss'!BB25</f>
        <v>111780</v>
      </c>
      <c r="BC25" s="292">
        <f>'Отдыхай и Катай| comiss'!BC25</f>
        <v>111780</v>
      </c>
      <c r="BD25" s="292">
        <f>'Отдыхай и Катай| comiss'!BD25</f>
        <v>111780</v>
      </c>
      <c r="BE25" s="292">
        <f>'Отдыхай и Катай| comiss'!BE25</f>
        <v>111780</v>
      </c>
      <c r="BF25" s="292">
        <f>'Отдыхай и Катай| comiss'!BF25</f>
        <v>111780</v>
      </c>
      <c r="BG25" s="292">
        <f>'Отдыхай и Катай| comiss'!BG25</f>
        <v>111780</v>
      </c>
      <c r="BH25" s="292">
        <f>'Отдыхай и Катай| comiss'!BH25</f>
        <v>111780</v>
      </c>
      <c r="BI25" s="292">
        <f>'Отдыхай и Катай| comiss'!BI25</f>
        <v>111780</v>
      </c>
      <c r="BJ25" s="292">
        <f>'Отдыхай и Катай| comiss'!BJ25</f>
        <v>111780</v>
      </c>
      <c r="BK25" s="292">
        <f>'Отдыхай и Катай| comiss'!BK25</f>
        <v>108180</v>
      </c>
      <c r="BL25" s="292">
        <f>'Отдыхай и Катай| comiss'!BL25</f>
        <v>108180</v>
      </c>
      <c r="BM25" s="292">
        <f>'Отдыхай и Катай| comiss'!BM25</f>
        <v>108180</v>
      </c>
      <c r="BN25" s="292">
        <f>'Отдыхай и Катай| comiss'!BN25</f>
        <v>108180</v>
      </c>
      <c r="BO25" s="292">
        <f>'Отдыхай и Катай| comiss'!BO25</f>
        <v>108180</v>
      </c>
      <c r="BP25" s="292">
        <f>'Отдыхай и Катай| comiss'!BP25</f>
        <v>108180</v>
      </c>
      <c r="BQ25" s="292">
        <f>'Отдыхай и Катай| comiss'!BQ25</f>
        <v>108180</v>
      </c>
      <c r="BR25" s="292">
        <f>'Отдыхай и Катай| comiss'!BR25</f>
        <v>108180</v>
      </c>
      <c r="BS25" s="292">
        <f>'Отдыхай и Катай| comiss'!BS25</f>
        <v>108180</v>
      </c>
      <c r="BT25" s="292">
        <f>'Отдыхай и Катай| comiss'!BT25</f>
        <v>130680</v>
      </c>
      <c r="BU25" s="292">
        <f>'Отдыхай и Катай| comiss'!BU25</f>
        <v>136980</v>
      </c>
      <c r="BV25" s="292">
        <f>'Отдыхай и Катай| comiss'!BV25</f>
        <v>143280</v>
      </c>
      <c r="BW25" s="292">
        <f>'Отдыхай и Катай| comiss'!BW25</f>
        <v>130680</v>
      </c>
      <c r="BX25" s="292">
        <f>'Отдыхай и Катай| comiss'!BX25</f>
        <v>130680</v>
      </c>
      <c r="BY25" s="292">
        <f>'Отдыхай и Катай| comiss'!BY25</f>
        <v>120780</v>
      </c>
      <c r="BZ25" s="292">
        <f>'Отдыхай и Катай| comiss'!BZ25</f>
        <v>120780</v>
      </c>
      <c r="CA25" s="292">
        <f>'Отдыхай и Катай| comiss'!CA25</f>
        <v>120780</v>
      </c>
      <c r="CB25" s="292">
        <f>'Отдыхай и Катай| comiss'!CB25</f>
        <v>113580</v>
      </c>
      <c r="CC25" s="292">
        <f>'Отдыхай и Катай| comiss'!CC25</f>
        <v>112680</v>
      </c>
      <c r="CD25" s="292">
        <f>'Отдыхай и Катай| comiss'!CD25</f>
        <v>100530</v>
      </c>
      <c r="CE25" s="292">
        <f>'Отдыхай и Катай| comiss'!CE25</f>
        <v>100530</v>
      </c>
      <c r="CF25" s="292">
        <f>'Отдыхай и Катай| comiss'!CF25</f>
        <v>100530</v>
      </c>
      <c r="CG25" s="292">
        <f>'Отдыхай и Катай| comiss'!CG25</f>
        <v>100530</v>
      </c>
      <c r="CH25" s="292">
        <f>'Отдыхай и Катай| comiss'!CH25</f>
        <v>101880</v>
      </c>
      <c r="CI25" s="292">
        <f>'Отдыхай и Катай| comiss'!CI25</f>
        <v>101880</v>
      </c>
      <c r="CJ25" s="292">
        <f>'Отдыхай и Катай| comiss'!CJ25</f>
        <v>101880</v>
      </c>
      <c r="CK25" s="292">
        <f>'Отдыхай и Катай| comiss'!CK25</f>
        <v>100530</v>
      </c>
      <c r="CL25" s="292">
        <f>'Отдыхай и Катай| comiss'!CL25</f>
        <v>100530</v>
      </c>
      <c r="CM25" s="292">
        <f>'Отдыхай и Катай| comiss'!CM25</f>
        <v>100530</v>
      </c>
      <c r="CN25" s="292">
        <f>'Отдыхай и Катай| comiss'!CN25</f>
        <v>100530</v>
      </c>
      <c r="CO25" s="292">
        <f>'Отдыхай и Катай| comiss'!CO25</f>
        <v>100530</v>
      </c>
      <c r="CP25" s="292">
        <f>'Отдыхай и Катай| comiss'!CP25</f>
        <v>100530</v>
      </c>
      <c r="CQ25" s="292">
        <f>'Отдыхай и Катай| comiss'!CQ25</f>
        <v>99180</v>
      </c>
      <c r="CR25" s="292">
        <f>'Отдыхай и Катай| comiss'!CR25</f>
        <v>99180</v>
      </c>
      <c r="CS25" s="292">
        <f>'Отдыхай и Катай| comiss'!CS25</f>
        <v>99180</v>
      </c>
      <c r="CT25" s="292">
        <f>'Отдыхай и Катай| comiss'!CT25</f>
        <v>99180</v>
      </c>
      <c r="CU25" s="292">
        <f>'Отдыхай и Катай| comiss'!CU25</f>
        <v>99180</v>
      </c>
      <c r="CV25" s="292">
        <f>'Отдыхай и Катай| comiss'!CV25</f>
        <v>99180</v>
      </c>
      <c r="CW25" s="292">
        <f>'Отдыхай и Катай| comiss'!CW25</f>
        <v>99180</v>
      </c>
      <c r="CX25" s="292">
        <f>'Отдыхай и Катай| comiss'!CX25</f>
        <v>95580</v>
      </c>
      <c r="CY25" s="292">
        <f>'Отдыхай и Катай| comiss'!CY25</f>
        <v>95580</v>
      </c>
      <c r="CZ25" s="292">
        <f>'Отдыхай и Катай| comiss'!CZ25</f>
        <v>95580</v>
      </c>
      <c r="DA25" s="292">
        <f>'Отдыхай и Катай| comiss'!DA25</f>
        <v>95580</v>
      </c>
      <c r="DB25" s="292">
        <f>'Отдыхай и Катай| comiss'!DB25</f>
        <v>95580</v>
      </c>
      <c r="DC25" s="292">
        <f>'Отдыхай и Катай| comiss'!DC25</f>
        <v>96480</v>
      </c>
      <c r="DD25" s="292">
        <f>'Отдыхай и Катай| comiss'!DD25</f>
        <v>96480</v>
      </c>
      <c r="DE25" s="292">
        <f>'Отдыхай и Катай| comiss'!DE25</f>
        <v>94680</v>
      </c>
      <c r="DF25" s="292">
        <f>'Отдыхай и Катай| comiss'!DF25</f>
        <v>94680</v>
      </c>
      <c r="DG25" s="292">
        <f>'Отдыхай и Катай| comiss'!DG25</f>
        <v>94680</v>
      </c>
      <c r="DH25" s="292">
        <f>'Отдыхай и Катай| comiss'!DH25</f>
        <v>62100</v>
      </c>
      <c r="DI25" s="292">
        <f>'Отдыхай и Катай| comiss'!DI25</f>
        <v>62100</v>
      </c>
      <c r="DJ25" s="292">
        <f>'Отдыхай и Катай| comiss'!DJ25</f>
        <v>62100</v>
      </c>
      <c r="DK25" s="292">
        <f>'Отдыхай и Катай| comiss'!DK25</f>
        <v>62100</v>
      </c>
      <c r="DL25" s="292">
        <f>'Отдыхай и Катай| comiss'!DL25</f>
        <v>59400</v>
      </c>
      <c r="DM25" s="292">
        <f>'Отдыхай и Катай| comiss'!DM25</f>
        <v>59400</v>
      </c>
      <c r="DN25" s="292">
        <f>'Отдыхай и Катай| comiss'!DN25</f>
        <v>59400</v>
      </c>
      <c r="DO25" s="292">
        <f>'Отдыхай и Катай| comiss'!DO25</f>
        <v>59400</v>
      </c>
      <c r="DP25" s="292">
        <f>'Отдыхай и Катай| comiss'!DP25</f>
        <v>59400</v>
      </c>
      <c r="DQ25" s="292">
        <f>'Отдыхай и Катай| comiss'!DQ25</f>
        <v>59400</v>
      </c>
      <c r="DR25" s="292">
        <f>'Отдыхай и Катай| comiss'!DR25</f>
        <v>59400</v>
      </c>
      <c r="DS25" s="292">
        <f>'Отдыхай и Катай| comiss'!DS25</f>
        <v>58050</v>
      </c>
    </row>
    <row r="26" spans="1:123"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346"/>
      <c r="U26" s="346"/>
      <c r="V26" s="346"/>
      <c r="W26" s="346"/>
      <c r="X26" s="346"/>
      <c r="Y26" s="346"/>
      <c r="Z26" s="346"/>
      <c r="AA26" s="346"/>
      <c r="AB26" s="346"/>
      <c r="AC26" s="346"/>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row>
    <row r="27" spans="1:123" s="290" customFormat="1" x14ac:dyDescent="0.2">
      <c r="A27" s="240" t="s">
        <v>115</v>
      </c>
      <c r="B27" s="292">
        <f>'Отдыхай и Катай| comiss'!B27</f>
        <v>87840</v>
      </c>
      <c r="C27" s="292">
        <f>'Отдыхай и Катай| comiss'!C27</f>
        <v>87840</v>
      </c>
      <c r="D27" s="292">
        <f>'Отдыхай и Катай| comiss'!D27</f>
        <v>86490</v>
      </c>
      <c r="E27" s="292">
        <f>'Отдыхай и Катай| comiss'!E27</f>
        <v>86490</v>
      </c>
      <c r="F27" s="292">
        <f>'Отдыхай и Катай| comiss'!F27</f>
        <v>87840</v>
      </c>
      <c r="G27" s="292">
        <f>'Отдыхай и Катай| comiss'!G27</f>
        <v>87840</v>
      </c>
      <c r="H27" s="292">
        <f>'Отдыхай и Катай| comiss'!H27</f>
        <v>87840</v>
      </c>
      <c r="I27" s="292">
        <f>'Отдыхай и Катай| comiss'!I27</f>
        <v>91440</v>
      </c>
      <c r="J27" s="292">
        <f>'Отдыхай и Катай| comiss'!J27</f>
        <v>91440</v>
      </c>
      <c r="K27" s="292">
        <f>'Отдыхай и Катай| comiss'!K27</f>
        <v>89190</v>
      </c>
      <c r="L27" s="292">
        <f>'Отдыхай и Катай| comiss'!L27</f>
        <v>90990</v>
      </c>
      <c r="M27" s="292">
        <f>'Отдыхай и Катай| comiss'!M27</f>
        <v>90990</v>
      </c>
      <c r="N27" s="292">
        <f>'Отдыхай и Катай| comiss'!N27</f>
        <v>96840</v>
      </c>
      <c r="O27" s="292">
        <f>'Отдыхай и Катай| comiss'!O27</f>
        <v>102240</v>
      </c>
      <c r="P27" s="292">
        <f>'Отдыхай и Катай| comiss'!P27</f>
        <v>102240</v>
      </c>
      <c r="Q27" s="292">
        <f>'Отдыхай и Катай| comiss'!Q27</f>
        <v>104940</v>
      </c>
      <c r="R27" s="292">
        <f>'Отдыхай и Катай| comiss'!R27</f>
        <v>102240</v>
      </c>
      <c r="S27" s="292">
        <f>'Отдыхай и Катай| comiss'!S27</f>
        <v>210150</v>
      </c>
      <c r="T27" s="347">
        <f>'Отдыхай и Катай| comiss'!T27</f>
        <v>246150</v>
      </c>
      <c r="U27" s="347">
        <f>'Отдыхай и Катай| comiss'!U27</f>
        <v>268650</v>
      </c>
      <c r="V27" s="347">
        <f>'Отдыхай и Катай| comiss'!V27</f>
        <v>268650</v>
      </c>
      <c r="W27" s="347">
        <f>'Отдыхай и Катай| comiss'!W27</f>
        <v>255150</v>
      </c>
      <c r="X27" s="347">
        <f>'Отдыхай и Катай| comiss'!X27</f>
        <v>255150</v>
      </c>
      <c r="Y27" s="347">
        <f>'Отдыхай и Катай| comiss'!Y27</f>
        <v>255150</v>
      </c>
      <c r="Z27" s="347">
        <f>'Отдыхай и Катай| comiss'!Z27</f>
        <v>255150</v>
      </c>
      <c r="AA27" s="347">
        <f>'Отдыхай и Катай| comiss'!AA27</f>
        <v>255150</v>
      </c>
      <c r="AB27" s="347">
        <f>'Отдыхай и Катай| comiss'!AB27</f>
        <v>232650</v>
      </c>
      <c r="AC27" s="347">
        <f>'Отдыхай и Катай| comiss'!AC27</f>
        <v>223650</v>
      </c>
      <c r="AD27" s="292">
        <f>'Отдыхай и Катай| comiss'!AD27</f>
        <v>223650</v>
      </c>
      <c r="AE27" s="292">
        <f>'Отдыхай и Катай| comiss'!AE27</f>
        <v>148680</v>
      </c>
      <c r="AF27" s="292">
        <f>'Отдыхай и Катай| comiss'!AF27</f>
        <v>127080</v>
      </c>
      <c r="AG27" s="292">
        <f>'Отдыхай и Катай| comiss'!AG27</f>
        <v>127080</v>
      </c>
      <c r="AH27" s="292">
        <f>'Отдыхай и Катай| comiss'!AH27</f>
        <v>127080</v>
      </c>
      <c r="AI27" s="292">
        <f>'Отдыхай и Катай| comiss'!AI27</f>
        <v>127080</v>
      </c>
      <c r="AJ27" s="292">
        <f>'Отдыхай и Катай| comiss'!AJ27</f>
        <v>127080</v>
      </c>
      <c r="AK27" s="292">
        <f>'Отдыхай и Катай| comiss'!AK27</f>
        <v>124380</v>
      </c>
      <c r="AL27" s="292">
        <f>'Отдыхай и Катай| comiss'!AL27</f>
        <v>124380</v>
      </c>
      <c r="AM27" s="292">
        <f>'Отдыхай и Катай| comiss'!AM27</f>
        <v>124380</v>
      </c>
      <c r="AN27" s="292">
        <f>'Отдыхай и Катай| comiss'!AN27</f>
        <v>127080</v>
      </c>
      <c r="AO27" s="292">
        <f>'Отдыхай и Катай| comiss'!AO27</f>
        <v>127080</v>
      </c>
      <c r="AP27" s="292">
        <f>'Отдыхай и Катай| comiss'!AP27</f>
        <v>127080</v>
      </c>
      <c r="AQ27" s="292">
        <f>'Отдыхай и Катай| comiss'!AQ27</f>
        <v>127080</v>
      </c>
      <c r="AR27" s="292">
        <f>'Отдыхай и Катай| comiss'!AR27</f>
        <v>127080</v>
      </c>
      <c r="AS27" s="292">
        <f>'Отдыхай и Катай| comiss'!AS27</f>
        <v>127080</v>
      </c>
      <c r="AT27" s="292">
        <f>'Отдыхай и Катай| comiss'!AT27</f>
        <v>127080</v>
      </c>
      <c r="AU27" s="292">
        <f>'Отдыхай и Катай| comiss'!AU27</f>
        <v>127080</v>
      </c>
      <c r="AV27" s="292">
        <f>'Отдыхай и Катай| comiss'!AV27</f>
        <v>127080</v>
      </c>
      <c r="AW27" s="292">
        <f>'Отдыхай и Катай| comiss'!AW27</f>
        <v>132480</v>
      </c>
      <c r="AX27" s="292">
        <f>'Отдыхай и Катай| comiss'!AX27</f>
        <v>132480</v>
      </c>
      <c r="AY27" s="292">
        <f>'Отдыхай и Катай| comiss'!AY27</f>
        <v>132480</v>
      </c>
      <c r="AZ27" s="292">
        <f>'Отдыхай и Катай| comiss'!AZ27</f>
        <v>132480</v>
      </c>
      <c r="BA27" s="292">
        <f>'Отдыхай и Катай| comiss'!BA27</f>
        <v>156780</v>
      </c>
      <c r="BB27" s="292">
        <f>'Отдыхай и Катай| comiss'!BB27</f>
        <v>156780</v>
      </c>
      <c r="BC27" s="292">
        <f>'Отдыхай и Катай| comiss'!BC27</f>
        <v>156780</v>
      </c>
      <c r="BD27" s="292">
        <f>'Отдыхай и Катай| comiss'!BD27</f>
        <v>156780</v>
      </c>
      <c r="BE27" s="292">
        <f>'Отдыхай и Катай| comiss'!BE27</f>
        <v>156780</v>
      </c>
      <c r="BF27" s="292">
        <f>'Отдыхай и Катай| comiss'!BF27</f>
        <v>156780</v>
      </c>
      <c r="BG27" s="292">
        <f>'Отдыхай и Катай| comiss'!BG27</f>
        <v>156780</v>
      </c>
      <c r="BH27" s="292">
        <f>'Отдыхай и Катай| comiss'!BH27</f>
        <v>156780</v>
      </c>
      <c r="BI27" s="292">
        <f>'Отдыхай и Катай| comiss'!BI27</f>
        <v>156780</v>
      </c>
      <c r="BJ27" s="292">
        <f>'Отдыхай и Катай| comiss'!BJ27</f>
        <v>156780</v>
      </c>
      <c r="BK27" s="292">
        <f>'Отдыхай и Катай| comiss'!BK27</f>
        <v>153180</v>
      </c>
      <c r="BL27" s="292">
        <f>'Отдыхай и Катай| comiss'!BL27</f>
        <v>153180</v>
      </c>
      <c r="BM27" s="292">
        <f>'Отдыхай и Катай| comiss'!BM27</f>
        <v>153180</v>
      </c>
      <c r="BN27" s="292">
        <f>'Отдыхай и Катай| comiss'!BN27</f>
        <v>153180</v>
      </c>
      <c r="BO27" s="292">
        <f>'Отдыхай и Катай| comiss'!BO27</f>
        <v>153180</v>
      </c>
      <c r="BP27" s="292">
        <f>'Отдыхай и Катай| comiss'!BP27</f>
        <v>153180</v>
      </c>
      <c r="BQ27" s="292">
        <f>'Отдыхай и Катай| comiss'!BQ27</f>
        <v>153180</v>
      </c>
      <c r="BR27" s="292">
        <f>'Отдыхай и Катай| comiss'!BR27</f>
        <v>153180</v>
      </c>
      <c r="BS27" s="292">
        <f>'Отдыхай и Катай| comiss'!BS27</f>
        <v>153180</v>
      </c>
      <c r="BT27" s="292">
        <f>'Отдыхай и Катай| comiss'!BT27</f>
        <v>175680</v>
      </c>
      <c r="BU27" s="292">
        <f>'Отдыхай и Катай| comiss'!BU27</f>
        <v>181980</v>
      </c>
      <c r="BV27" s="292">
        <f>'Отдыхай и Катай| comiss'!BV27</f>
        <v>188280</v>
      </c>
      <c r="BW27" s="292">
        <f>'Отдыхай и Катай| comiss'!BW27</f>
        <v>175680</v>
      </c>
      <c r="BX27" s="292">
        <f>'Отдыхай и Катай| comiss'!BX27</f>
        <v>175680</v>
      </c>
      <c r="BY27" s="292">
        <f>'Отдыхай и Катай| comiss'!BY27</f>
        <v>165780</v>
      </c>
      <c r="BZ27" s="292">
        <f>'Отдыхай и Катай| comiss'!BZ27</f>
        <v>165780</v>
      </c>
      <c r="CA27" s="292">
        <f>'Отдыхай и Катай| comiss'!CA27</f>
        <v>165780</v>
      </c>
      <c r="CB27" s="292">
        <f>'Отдыхай и Катай| comiss'!CB27</f>
        <v>158580</v>
      </c>
      <c r="CC27" s="292">
        <f>'Отдыхай и Катай| comiss'!CC27</f>
        <v>135180</v>
      </c>
      <c r="CD27" s="292">
        <f>'Отдыхай и Катай| comiss'!CD27</f>
        <v>123030</v>
      </c>
      <c r="CE27" s="292">
        <f>'Отдыхай и Катай| comiss'!CE27</f>
        <v>123030</v>
      </c>
      <c r="CF27" s="292">
        <f>'Отдыхай и Катай| comiss'!CF27</f>
        <v>123030</v>
      </c>
      <c r="CG27" s="292">
        <f>'Отдыхай и Катай| comiss'!CG27</f>
        <v>123030</v>
      </c>
      <c r="CH27" s="292">
        <f>'Отдыхай и Катай| comiss'!CH27</f>
        <v>124380</v>
      </c>
      <c r="CI27" s="292">
        <f>'Отдыхай и Катай| comiss'!CI27</f>
        <v>124380</v>
      </c>
      <c r="CJ27" s="292">
        <f>'Отдыхай и Катай| comiss'!CJ27</f>
        <v>124380</v>
      </c>
      <c r="CK27" s="292">
        <f>'Отдыхай и Катай| comiss'!CK27</f>
        <v>123030</v>
      </c>
      <c r="CL27" s="292">
        <f>'Отдыхай и Катай| comiss'!CL27</f>
        <v>123030</v>
      </c>
      <c r="CM27" s="292">
        <f>'Отдыхай и Катай| comiss'!CM27</f>
        <v>123030</v>
      </c>
      <c r="CN27" s="292">
        <f>'Отдыхай и Катай| comiss'!CN27</f>
        <v>123030</v>
      </c>
      <c r="CO27" s="292">
        <f>'Отдыхай и Катай| comiss'!CO27</f>
        <v>123030</v>
      </c>
      <c r="CP27" s="292">
        <f>'Отдыхай и Катай| comiss'!CP27</f>
        <v>123030</v>
      </c>
      <c r="CQ27" s="292">
        <f>'Отдыхай и Катай| comiss'!CQ27</f>
        <v>121680</v>
      </c>
      <c r="CR27" s="292">
        <f>'Отдыхай и Катай| comiss'!CR27</f>
        <v>121680</v>
      </c>
      <c r="CS27" s="292">
        <f>'Отдыхай и Катай| comiss'!CS27</f>
        <v>121680</v>
      </c>
      <c r="CT27" s="292">
        <f>'Отдыхай и Катай| comiss'!CT27</f>
        <v>121680</v>
      </c>
      <c r="CU27" s="292">
        <f>'Отдыхай и Катай| comiss'!CU27</f>
        <v>121680</v>
      </c>
      <c r="CV27" s="292">
        <f>'Отдыхай и Катай| comiss'!CV27</f>
        <v>121680</v>
      </c>
      <c r="CW27" s="292">
        <f>'Отдыхай и Катай| comiss'!CW27</f>
        <v>121680</v>
      </c>
      <c r="CX27" s="292">
        <f>'Отдыхай и Катай| comiss'!CX27</f>
        <v>118080</v>
      </c>
      <c r="CY27" s="292">
        <f>'Отдыхай и Катай| comiss'!CY27</f>
        <v>118080</v>
      </c>
      <c r="CZ27" s="292">
        <f>'Отдыхай и Катай| comiss'!CZ27</f>
        <v>118080</v>
      </c>
      <c r="DA27" s="292">
        <f>'Отдыхай и Катай| comiss'!DA27</f>
        <v>118080</v>
      </c>
      <c r="DB27" s="292">
        <f>'Отдыхай и Катай| comiss'!DB27</f>
        <v>118080</v>
      </c>
      <c r="DC27" s="292">
        <f>'Отдыхай и Катай| comiss'!DC27</f>
        <v>118980</v>
      </c>
      <c r="DD27" s="292">
        <f>'Отдыхай и Катай| comiss'!DD27</f>
        <v>118980</v>
      </c>
      <c r="DE27" s="292">
        <f>'Отдыхай и Катай| comiss'!DE27</f>
        <v>117180</v>
      </c>
      <c r="DF27" s="292">
        <f>'Отдыхай и Катай| comiss'!DF27</f>
        <v>117180</v>
      </c>
      <c r="DG27" s="292">
        <f>'Отдыхай и Катай| comiss'!DG27</f>
        <v>117180</v>
      </c>
      <c r="DH27" s="292">
        <f>'Отдыхай и Катай| comiss'!DH27</f>
        <v>89100</v>
      </c>
      <c r="DI27" s="292">
        <f>'Отдыхай и Катай| comiss'!DI27</f>
        <v>89100</v>
      </c>
      <c r="DJ27" s="292">
        <f>'Отдыхай и Катай| comiss'!DJ27</f>
        <v>89100</v>
      </c>
      <c r="DK27" s="292">
        <f>'Отдыхай и Катай| comiss'!DK27</f>
        <v>89100</v>
      </c>
      <c r="DL27" s="292">
        <f>'Отдыхай и Катай| comiss'!DL27</f>
        <v>86400</v>
      </c>
      <c r="DM27" s="292">
        <f>'Отдыхай и Катай| comiss'!DM27</f>
        <v>86400</v>
      </c>
      <c r="DN27" s="292">
        <f>'Отдыхай и Катай| comiss'!DN27</f>
        <v>86400</v>
      </c>
      <c r="DO27" s="292">
        <f>'Отдыхай и Катай| comiss'!DO27</f>
        <v>86400</v>
      </c>
      <c r="DP27" s="292">
        <f>'Отдыхай и Катай| comiss'!DP27</f>
        <v>86400</v>
      </c>
      <c r="DQ27" s="292">
        <f>'Отдыхай и Катай| comiss'!DQ27</f>
        <v>86400</v>
      </c>
      <c r="DR27" s="292">
        <f>'Отдыхай и Катай| comiss'!DR27</f>
        <v>86400</v>
      </c>
      <c r="DS27" s="292">
        <f>'Отдыхай и Катай| comiss'!DS27</f>
        <v>85050</v>
      </c>
    </row>
    <row r="28" spans="1:123"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346"/>
      <c r="U28" s="346"/>
      <c r="V28" s="346"/>
      <c r="W28" s="346"/>
      <c r="X28" s="346"/>
      <c r="Y28" s="346"/>
      <c r="Z28" s="346"/>
      <c r="AA28" s="346"/>
      <c r="AB28" s="346"/>
      <c r="AC28" s="346"/>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row>
    <row r="29" spans="1:123" s="290" customFormat="1" x14ac:dyDescent="0.2">
      <c r="A29" s="240" t="s">
        <v>115</v>
      </c>
      <c r="B29" s="292">
        <f>'Отдыхай и Катай| comiss'!B29</f>
        <v>105840</v>
      </c>
      <c r="C29" s="292">
        <f>'Отдыхай и Катай| comiss'!C29</f>
        <v>105840</v>
      </c>
      <c r="D29" s="292">
        <f>'Отдыхай и Катай| comiss'!D29</f>
        <v>104490</v>
      </c>
      <c r="E29" s="292">
        <f>'Отдыхай и Катай| comiss'!E29</f>
        <v>104490</v>
      </c>
      <c r="F29" s="292">
        <f>'Отдыхай и Катай| comiss'!F29</f>
        <v>105840</v>
      </c>
      <c r="G29" s="292">
        <f>'Отдыхай и Катай| comiss'!G29</f>
        <v>105840</v>
      </c>
      <c r="H29" s="292">
        <f>'Отдыхай и Катай| comiss'!H29</f>
        <v>105840</v>
      </c>
      <c r="I29" s="292">
        <f>'Отдыхай и Катай| comiss'!I29</f>
        <v>109440</v>
      </c>
      <c r="J29" s="292">
        <f>'Отдыхай и Катай| comiss'!J29</f>
        <v>109440</v>
      </c>
      <c r="K29" s="292">
        <f>'Отдыхай и Катай| comiss'!K29</f>
        <v>107190</v>
      </c>
      <c r="L29" s="292">
        <f>'Отдыхай и Катай| comiss'!L29</f>
        <v>108990</v>
      </c>
      <c r="M29" s="292">
        <f>'Отдыхай и Катай| comiss'!M29</f>
        <v>108990</v>
      </c>
      <c r="N29" s="292">
        <f>'Отдыхай и Катай| comiss'!N29</f>
        <v>114840</v>
      </c>
      <c r="O29" s="292">
        <f>'Отдыхай и Катай| comiss'!O29</f>
        <v>120240</v>
      </c>
      <c r="P29" s="292">
        <f>'Отдыхай и Катай| comiss'!P29</f>
        <v>120240</v>
      </c>
      <c r="Q29" s="292">
        <f>'Отдыхай и Катай| comiss'!Q29</f>
        <v>122940</v>
      </c>
      <c r="R29" s="292">
        <f>'Отдыхай и Катай| comiss'!R29</f>
        <v>120240</v>
      </c>
      <c r="S29" s="292">
        <f>'Отдыхай и Катай| comiss'!S29</f>
        <v>268650</v>
      </c>
      <c r="T29" s="347">
        <f>'Отдыхай и Катай| comiss'!T29</f>
        <v>304650</v>
      </c>
      <c r="U29" s="347">
        <f>'Отдыхай и Катай| comiss'!U29</f>
        <v>327150</v>
      </c>
      <c r="V29" s="347">
        <f>'Отдыхай и Катай| comiss'!V29</f>
        <v>327150</v>
      </c>
      <c r="W29" s="347">
        <f>'Отдыхай и Катай| comiss'!W29</f>
        <v>313650</v>
      </c>
      <c r="X29" s="347">
        <f>'Отдыхай и Катай| comiss'!X29</f>
        <v>313650</v>
      </c>
      <c r="Y29" s="347">
        <f>'Отдыхай и Катай| comiss'!Y29</f>
        <v>313650</v>
      </c>
      <c r="Z29" s="347">
        <f>'Отдыхай и Катай| comiss'!Z29</f>
        <v>313650</v>
      </c>
      <c r="AA29" s="347">
        <f>'Отдыхай и Катай| comiss'!AA29</f>
        <v>313650</v>
      </c>
      <c r="AB29" s="347">
        <f>'Отдыхай и Катай| comiss'!AB29</f>
        <v>291150</v>
      </c>
      <c r="AC29" s="347">
        <f>'Отдыхай и Катай| comiss'!AC29</f>
        <v>282150</v>
      </c>
      <c r="AD29" s="292">
        <f>'Отдыхай и Катай| comiss'!AD29</f>
        <v>282150</v>
      </c>
      <c r="AE29" s="292">
        <f>'Отдыхай и Катай| comiss'!AE29</f>
        <v>162180</v>
      </c>
      <c r="AF29" s="292">
        <f>'Отдыхай и Катай| comiss'!AF29</f>
        <v>140580</v>
      </c>
      <c r="AG29" s="292">
        <f>'Отдыхай и Катай| comiss'!AG29</f>
        <v>140580</v>
      </c>
      <c r="AH29" s="292">
        <f>'Отдыхай и Катай| comiss'!AH29</f>
        <v>140580</v>
      </c>
      <c r="AI29" s="292">
        <f>'Отдыхай и Катай| comiss'!AI29</f>
        <v>140580</v>
      </c>
      <c r="AJ29" s="292">
        <f>'Отдыхай и Катай| comiss'!AJ29</f>
        <v>140580</v>
      </c>
      <c r="AK29" s="292">
        <f>'Отдыхай и Катай| comiss'!AK29</f>
        <v>137880</v>
      </c>
      <c r="AL29" s="292">
        <f>'Отдыхай и Катай| comiss'!AL29</f>
        <v>137880</v>
      </c>
      <c r="AM29" s="292">
        <f>'Отдыхай и Катай| comiss'!AM29</f>
        <v>137880</v>
      </c>
      <c r="AN29" s="292">
        <f>'Отдыхай и Катай| comiss'!AN29</f>
        <v>140580</v>
      </c>
      <c r="AO29" s="292">
        <f>'Отдыхай и Катай| comiss'!AO29</f>
        <v>140580</v>
      </c>
      <c r="AP29" s="292">
        <f>'Отдыхай и Катай| comiss'!AP29</f>
        <v>140580</v>
      </c>
      <c r="AQ29" s="292">
        <f>'Отдыхай и Катай| comiss'!AQ29</f>
        <v>140580</v>
      </c>
      <c r="AR29" s="292">
        <f>'Отдыхай и Катай| comiss'!AR29</f>
        <v>140580</v>
      </c>
      <c r="AS29" s="292">
        <f>'Отдыхай и Катай| comiss'!AS29</f>
        <v>140580</v>
      </c>
      <c r="AT29" s="292">
        <f>'Отдыхай и Катай| comiss'!AT29</f>
        <v>140580</v>
      </c>
      <c r="AU29" s="292">
        <f>'Отдыхай и Катай| comiss'!AU29</f>
        <v>140580</v>
      </c>
      <c r="AV29" s="292">
        <f>'Отдыхай и Катай| comiss'!AV29</f>
        <v>140580</v>
      </c>
      <c r="AW29" s="292">
        <f>'Отдыхай и Катай| comiss'!AW29</f>
        <v>145980</v>
      </c>
      <c r="AX29" s="292">
        <f>'Отдыхай и Катай| comiss'!AX29</f>
        <v>145980</v>
      </c>
      <c r="AY29" s="292">
        <f>'Отдыхай и Катай| comiss'!AY29</f>
        <v>145980</v>
      </c>
      <c r="AZ29" s="292">
        <f>'Отдыхай и Катай| comiss'!AZ29</f>
        <v>145980</v>
      </c>
      <c r="BA29" s="292">
        <f>'Отдыхай и Катай| comiss'!BA29</f>
        <v>174780</v>
      </c>
      <c r="BB29" s="292">
        <f>'Отдыхай и Катай| comiss'!BB29</f>
        <v>174780</v>
      </c>
      <c r="BC29" s="292">
        <f>'Отдыхай и Катай| comiss'!BC29</f>
        <v>174780</v>
      </c>
      <c r="BD29" s="292">
        <f>'Отдыхай и Катай| comiss'!BD29</f>
        <v>174780</v>
      </c>
      <c r="BE29" s="292">
        <f>'Отдыхай и Катай| comiss'!BE29</f>
        <v>174780</v>
      </c>
      <c r="BF29" s="292">
        <f>'Отдыхай и Катай| comiss'!BF29</f>
        <v>174780</v>
      </c>
      <c r="BG29" s="292">
        <f>'Отдыхай и Катай| comiss'!BG29</f>
        <v>174780</v>
      </c>
      <c r="BH29" s="292">
        <f>'Отдыхай и Катай| comiss'!BH29</f>
        <v>174780</v>
      </c>
      <c r="BI29" s="292">
        <f>'Отдыхай и Катай| comiss'!BI29</f>
        <v>174780</v>
      </c>
      <c r="BJ29" s="292">
        <f>'Отдыхай и Катай| comiss'!BJ29</f>
        <v>174780</v>
      </c>
      <c r="BK29" s="292">
        <f>'Отдыхай и Катай| comiss'!BK29</f>
        <v>171180</v>
      </c>
      <c r="BL29" s="292">
        <f>'Отдыхай и Катай| comiss'!BL29</f>
        <v>171180</v>
      </c>
      <c r="BM29" s="292">
        <f>'Отдыхай и Катай| comiss'!BM29</f>
        <v>171180</v>
      </c>
      <c r="BN29" s="292">
        <f>'Отдыхай и Катай| comiss'!BN29</f>
        <v>171180</v>
      </c>
      <c r="BO29" s="292">
        <f>'Отдыхай и Катай| comiss'!BO29</f>
        <v>171180</v>
      </c>
      <c r="BP29" s="292">
        <f>'Отдыхай и Катай| comiss'!BP29</f>
        <v>171180</v>
      </c>
      <c r="BQ29" s="292">
        <f>'Отдыхай и Катай| comiss'!BQ29</f>
        <v>171180</v>
      </c>
      <c r="BR29" s="292">
        <f>'Отдыхай и Катай| comiss'!BR29</f>
        <v>171180</v>
      </c>
      <c r="BS29" s="292">
        <f>'Отдыхай и Катай| comiss'!BS29</f>
        <v>171180</v>
      </c>
      <c r="BT29" s="292">
        <f>'Отдыхай и Катай| comiss'!BT29</f>
        <v>193680</v>
      </c>
      <c r="BU29" s="292">
        <f>'Отдыхай и Катай| comiss'!BU29</f>
        <v>199980</v>
      </c>
      <c r="BV29" s="292">
        <f>'Отдыхай и Катай| comiss'!BV29</f>
        <v>206280</v>
      </c>
      <c r="BW29" s="292">
        <f>'Отдыхай и Катай| comiss'!BW29</f>
        <v>193680</v>
      </c>
      <c r="BX29" s="292">
        <f>'Отдыхай и Катай| comiss'!BX29</f>
        <v>193680</v>
      </c>
      <c r="BY29" s="292">
        <f>'Отдыхай и Катай| comiss'!BY29</f>
        <v>183780</v>
      </c>
      <c r="BZ29" s="292">
        <f>'Отдыхай и Катай| comiss'!BZ29</f>
        <v>183780</v>
      </c>
      <c r="CA29" s="292">
        <f>'Отдыхай и Катай| comiss'!CA29</f>
        <v>183780</v>
      </c>
      <c r="CB29" s="292">
        <f>'Отдыхай и Катай| comiss'!CB29</f>
        <v>176580</v>
      </c>
      <c r="CC29" s="292">
        <f>'Отдыхай и Катай| comiss'!CC29</f>
        <v>148680</v>
      </c>
      <c r="CD29" s="292">
        <f>'Отдыхай и Катай| comiss'!CD29</f>
        <v>136530</v>
      </c>
      <c r="CE29" s="292">
        <f>'Отдыхай и Катай| comiss'!CE29</f>
        <v>136530</v>
      </c>
      <c r="CF29" s="292">
        <f>'Отдыхай и Катай| comiss'!CF29</f>
        <v>136530</v>
      </c>
      <c r="CG29" s="292">
        <f>'Отдыхай и Катай| comiss'!CG29</f>
        <v>136530</v>
      </c>
      <c r="CH29" s="292">
        <f>'Отдыхай и Катай| comiss'!CH29</f>
        <v>137880</v>
      </c>
      <c r="CI29" s="292">
        <f>'Отдыхай и Катай| comiss'!CI29</f>
        <v>137880</v>
      </c>
      <c r="CJ29" s="292">
        <f>'Отдыхай и Катай| comiss'!CJ29</f>
        <v>137880</v>
      </c>
      <c r="CK29" s="292">
        <f>'Отдыхай и Катай| comiss'!CK29</f>
        <v>136530</v>
      </c>
      <c r="CL29" s="292">
        <f>'Отдыхай и Катай| comiss'!CL29</f>
        <v>136530</v>
      </c>
      <c r="CM29" s="292">
        <f>'Отдыхай и Катай| comiss'!CM29</f>
        <v>136530</v>
      </c>
      <c r="CN29" s="292">
        <f>'Отдыхай и Катай| comiss'!CN29</f>
        <v>136530</v>
      </c>
      <c r="CO29" s="292">
        <f>'Отдыхай и Катай| comiss'!CO29</f>
        <v>136530</v>
      </c>
      <c r="CP29" s="292">
        <f>'Отдыхай и Катай| comiss'!CP29</f>
        <v>136530</v>
      </c>
      <c r="CQ29" s="292">
        <f>'Отдыхай и Катай| comiss'!CQ29</f>
        <v>135180</v>
      </c>
      <c r="CR29" s="292">
        <f>'Отдыхай и Катай| comiss'!CR29</f>
        <v>135180</v>
      </c>
      <c r="CS29" s="292">
        <f>'Отдыхай и Катай| comiss'!CS29</f>
        <v>135180</v>
      </c>
      <c r="CT29" s="292">
        <f>'Отдыхай и Катай| comiss'!CT29</f>
        <v>135180</v>
      </c>
      <c r="CU29" s="292">
        <f>'Отдыхай и Катай| comiss'!CU29</f>
        <v>135180</v>
      </c>
      <c r="CV29" s="292">
        <f>'Отдыхай и Катай| comiss'!CV29</f>
        <v>135180</v>
      </c>
      <c r="CW29" s="292">
        <f>'Отдыхай и Катай| comiss'!CW29</f>
        <v>135180</v>
      </c>
      <c r="CX29" s="292">
        <f>'Отдыхай и Катай| comiss'!CX29</f>
        <v>131580</v>
      </c>
      <c r="CY29" s="292">
        <f>'Отдыхай и Катай| comiss'!CY29</f>
        <v>131580</v>
      </c>
      <c r="CZ29" s="292">
        <f>'Отдыхай и Катай| comiss'!CZ29</f>
        <v>131580</v>
      </c>
      <c r="DA29" s="292">
        <f>'Отдыхай и Катай| comiss'!DA29</f>
        <v>131580</v>
      </c>
      <c r="DB29" s="292">
        <f>'Отдыхай и Катай| comiss'!DB29</f>
        <v>131580</v>
      </c>
      <c r="DC29" s="292">
        <f>'Отдыхай и Катай| comiss'!DC29</f>
        <v>132480</v>
      </c>
      <c r="DD29" s="292">
        <f>'Отдыхай и Катай| comiss'!DD29</f>
        <v>132480</v>
      </c>
      <c r="DE29" s="292">
        <f>'Отдыхай и Катай| comiss'!DE29</f>
        <v>130680</v>
      </c>
      <c r="DF29" s="292">
        <f>'Отдыхай и Катай| comiss'!DF29</f>
        <v>130680</v>
      </c>
      <c r="DG29" s="292">
        <f>'Отдыхай и Катай| comiss'!DG29</f>
        <v>130680</v>
      </c>
      <c r="DH29" s="292">
        <f>'Отдыхай и Катай| comiss'!DH29</f>
        <v>107100</v>
      </c>
      <c r="DI29" s="292">
        <f>'Отдыхай и Катай| comiss'!DI29</f>
        <v>107100</v>
      </c>
      <c r="DJ29" s="292">
        <f>'Отдыхай и Катай| comiss'!DJ29</f>
        <v>107100</v>
      </c>
      <c r="DK29" s="292">
        <f>'Отдыхай и Катай| comiss'!DK29</f>
        <v>107100</v>
      </c>
      <c r="DL29" s="292">
        <f>'Отдыхай и Катай| comiss'!DL29</f>
        <v>104400</v>
      </c>
      <c r="DM29" s="292">
        <f>'Отдыхай и Катай| comiss'!DM29</f>
        <v>104400</v>
      </c>
      <c r="DN29" s="292">
        <f>'Отдыхай и Катай| comiss'!DN29</f>
        <v>104400</v>
      </c>
      <c r="DO29" s="292">
        <f>'Отдыхай и Катай| comiss'!DO29</f>
        <v>104400</v>
      </c>
      <c r="DP29" s="292">
        <f>'Отдыхай и Катай| comiss'!DP29</f>
        <v>104400</v>
      </c>
      <c r="DQ29" s="292">
        <f>'Отдыхай и Катай| comiss'!DQ29</f>
        <v>104400</v>
      </c>
      <c r="DR29" s="292">
        <f>'Отдыхай и Катай| comiss'!DR29</f>
        <v>104400</v>
      </c>
      <c r="DS29" s="292">
        <f>'Отдыхай и Катай| comiss'!DS29</f>
        <v>103050</v>
      </c>
    </row>
    <row r="30" spans="1:123" s="290" customFormat="1" x14ac:dyDescent="0.2">
      <c r="A30" s="85"/>
      <c r="B30" s="291"/>
      <c r="C30" s="291"/>
      <c r="D30" s="291"/>
      <c r="E30" s="291"/>
      <c r="F30" s="291"/>
      <c r="G30" s="291"/>
      <c r="H30" s="291"/>
      <c r="I30" s="291"/>
      <c r="J30" s="291"/>
      <c r="K30" s="291"/>
      <c r="L30" s="291"/>
      <c r="M30" s="291"/>
      <c r="N30" s="291"/>
      <c r="O30" s="291"/>
      <c r="P30" s="291"/>
      <c r="Q30" s="291"/>
      <c r="R30" s="291"/>
      <c r="S30" s="291"/>
      <c r="T30" s="348"/>
      <c r="U30" s="348"/>
      <c r="V30" s="348"/>
      <c r="W30" s="348"/>
      <c r="X30" s="348"/>
      <c r="Y30" s="348"/>
      <c r="Z30" s="348"/>
      <c r="AA30" s="348"/>
      <c r="AB30" s="348"/>
      <c r="AC30" s="348"/>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row>
    <row r="31" spans="1:123"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348"/>
      <c r="U31" s="348"/>
      <c r="V31" s="348"/>
      <c r="W31" s="348"/>
      <c r="X31" s="348"/>
      <c r="Y31" s="348"/>
      <c r="Z31" s="348"/>
      <c r="AA31" s="348"/>
      <c r="AB31" s="348"/>
      <c r="AC31" s="348"/>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row>
    <row r="32" spans="1:123" s="290" customFormat="1" x14ac:dyDescent="0.2">
      <c r="A32" s="80" t="s">
        <v>129</v>
      </c>
      <c r="B32" s="289">
        <f t="shared" ref="B32" si="0">B5</f>
        <v>46003</v>
      </c>
      <c r="C32" s="289">
        <f t="shared" ref="C32:BN32" si="1">C5</f>
        <v>46004</v>
      </c>
      <c r="D32" s="289">
        <f t="shared" si="1"/>
        <v>46005</v>
      </c>
      <c r="E32" s="289">
        <f t="shared" si="1"/>
        <v>46006</v>
      </c>
      <c r="F32" s="289">
        <f t="shared" si="1"/>
        <v>46007</v>
      </c>
      <c r="G32" s="289">
        <f t="shared" si="1"/>
        <v>46008</v>
      </c>
      <c r="H32" s="289">
        <f t="shared" si="1"/>
        <v>46009</v>
      </c>
      <c r="I32" s="289">
        <f t="shared" si="1"/>
        <v>46010</v>
      </c>
      <c r="J32" s="289">
        <f t="shared" si="1"/>
        <v>46011</v>
      </c>
      <c r="K32" s="289">
        <f t="shared" si="1"/>
        <v>46012</v>
      </c>
      <c r="L32" s="289">
        <f t="shared" si="1"/>
        <v>46013</v>
      </c>
      <c r="M32" s="289">
        <f t="shared" si="1"/>
        <v>46014</v>
      </c>
      <c r="N32" s="289">
        <f t="shared" si="1"/>
        <v>46015</v>
      </c>
      <c r="O32" s="289">
        <f t="shared" si="1"/>
        <v>46016</v>
      </c>
      <c r="P32" s="289">
        <f t="shared" si="1"/>
        <v>46017</v>
      </c>
      <c r="Q32" s="289">
        <f t="shared" si="1"/>
        <v>46018</v>
      </c>
      <c r="R32" s="289">
        <f t="shared" si="1"/>
        <v>46019</v>
      </c>
      <c r="S32" s="289">
        <f t="shared" si="1"/>
        <v>46020</v>
      </c>
      <c r="T32" s="371">
        <f t="shared" si="1"/>
        <v>46021</v>
      </c>
      <c r="U32" s="371">
        <f t="shared" si="1"/>
        <v>46022</v>
      </c>
      <c r="V32" s="371">
        <f t="shared" si="1"/>
        <v>46023</v>
      </c>
      <c r="W32" s="371">
        <f t="shared" si="1"/>
        <v>46024</v>
      </c>
      <c r="X32" s="371">
        <f t="shared" si="1"/>
        <v>46025</v>
      </c>
      <c r="Y32" s="371">
        <f t="shared" si="1"/>
        <v>46026</v>
      </c>
      <c r="Z32" s="371">
        <f t="shared" si="1"/>
        <v>46027</v>
      </c>
      <c r="AA32" s="371">
        <f t="shared" si="1"/>
        <v>46028</v>
      </c>
      <c r="AB32" s="371">
        <f t="shared" si="1"/>
        <v>46029</v>
      </c>
      <c r="AC32" s="371">
        <f t="shared" si="1"/>
        <v>46030</v>
      </c>
      <c r="AD32" s="289">
        <f t="shared" si="1"/>
        <v>46031</v>
      </c>
      <c r="AE32" s="289">
        <f t="shared" si="1"/>
        <v>46032</v>
      </c>
      <c r="AF32" s="289">
        <f t="shared" si="1"/>
        <v>46033</v>
      </c>
      <c r="AG32" s="289">
        <f t="shared" si="1"/>
        <v>46034</v>
      </c>
      <c r="AH32" s="289">
        <f t="shared" si="1"/>
        <v>46035</v>
      </c>
      <c r="AI32" s="289">
        <f t="shared" si="1"/>
        <v>46036</v>
      </c>
      <c r="AJ32" s="289">
        <f t="shared" si="1"/>
        <v>46037</v>
      </c>
      <c r="AK32" s="289">
        <f t="shared" si="1"/>
        <v>46038</v>
      </c>
      <c r="AL32" s="289">
        <f t="shared" si="1"/>
        <v>46039</v>
      </c>
      <c r="AM32" s="289">
        <f t="shared" si="1"/>
        <v>46040</v>
      </c>
      <c r="AN32" s="289">
        <f t="shared" si="1"/>
        <v>46041</v>
      </c>
      <c r="AO32" s="289">
        <f t="shared" si="1"/>
        <v>46042</v>
      </c>
      <c r="AP32" s="289">
        <f t="shared" si="1"/>
        <v>46043</v>
      </c>
      <c r="AQ32" s="289">
        <f t="shared" si="1"/>
        <v>46044</v>
      </c>
      <c r="AR32" s="289">
        <f t="shared" si="1"/>
        <v>46045</v>
      </c>
      <c r="AS32" s="289">
        <f t="shared" si="1"/>
        <v>46046</v>
      </c>
      <c r="AT32" s="289">
        <f t="shared" si="1"/>
        <v>46047</v>
      </c>
      <c r="AU32" s="289">
        <f t="shared" si="1"/>
        <v>46048</v>
      </c>
      <c r="AV32" s="289">
        <f t="shared" si="1"/>
        <v>46049</v>
      </c>
      <c r="AW32" s="289">
        <f t="shared" si="1"/>
        <v>46050</v>
      </c>
      <c r="AX32" s="289">
        <f t="shared" si="1"/>
        <v>46051</v>
      </c>
      <c r="AY32" s="289">
        <f t="shared" si="1"/>
        <v>46052</v>
      </c>
      <c r="AZ32" s="289">
        <f t="shared" si="1"/>
        <v>46053</v>
      </c>
      <c r="BA32" s="289">
        <f t="shared" si="1"/>
        <v>46054</v>
      </c>
      <c r="BB32" s="289">
        <f t="shared" si="1"/>
        <v>46055</v>
      </c>
      <c r="BC32" s="289">
        <f t="shared" si="1"/>
        <v>46056</v>
      </c>
      <c r="BD32" s="289">
        <f t="shared" si="1"/>
        <v>46057</v>
      </c>
      <c r="BE32" s="289">
        <f t="shared" si="1"/>
        <v>46058</v>
      </c>
      <c r="BF32" s="289">
        <f t="shared" si="1"/>
        <v>46059</v>
      </c>
      <c r="BG32" s="289">
        <f t="shared" si="1"/>
        <v>46060</v>
      </c>
      <c r="BH32" s="289">
        <f t="shared" si="1"/>
        <v>46061</v>
      </c>
      <c r="BI32" s="289">
        <f t="shared" si="1"/>
        <v>46062</v>
      </c>
      <c r="BJ32" s="289">
        <f t="shared" si="1"/>
        <v>46063</v>
      </c>
      <c r="BK32" s="289">
        <f t="shared" si="1"/>
        <v>46064</v>
      </c>
      <c r="BL32" s="289">
        <f t="shared" si="1"/>
        <v>46065</v>
      </c>
      <c r="BM32" s="289">
        <f t="shared" si="1"/>
        <v>46066</v>
      </c>
      <c r="BN32" s="289">
        <f t="shared" si="1"/>
        <v>46067</v>
      </c>
      <c r="BO32" s="289">
        <f t="shared" ref="BO32:DS32" si="2">BO5</f>
        <v>46068</v>
      </c>
      <c r="BP32" s="289">
        <f t="shared" si="2"/>
        <v>46069</v>
      </c>
      <c r="BQ32" s="289">
        <f t="shared" si="2"/>
        <v>46070</v>
      </c>
      <c r="BR32" s="289">
        <f t="shared" si="2"/>
        <v>46071</v>
      </c>
      <c r="BS32" s="289">
        <f t="shared" si="2"/>
        <v>46072</v>
      </c>
      <c r="BT32" s="289">
        <f t="shared" si="2"/>
        <v>46073</v>
      </c>
      <c r="BU32" s="289">
        <f t="shared" si="2"/>
        <v>46074</v>
      </c>
      <c r="BV32" s="289">
        <f t="shared" si="2"/>
        <v>46075</v>
      </c>
      <c r="BW32" s="289">
        <f t="shared" si="2"/>
        <v>46076</v>
      </c>
      <c r="BX32" s="289">
        <f t="shared" si="2"/>
        <v>46077</v>
      </c>
      <c r="BY32" s="289">
        <f t="shared" si="2"/>
        <v>46078</v>
      </c>
      <c r="BZ32" s="289">
        <f t="shared" si="2"/>
        <v>46079</v>
      </c>
      <c r="CA32" s="289">
        <f t="shared" si="2"/>
        <v>46080</v>
      </c>
      <c r="CB32" s="289">
        <f t="shared" si="2"/>
        <v>46081</v>
      </c>
      <c r="CC32" s="289">
        <f t="shared" si="2"/>
        <v>46082</v>
      </c>
      <c r="CD32" s="289">
        <f t="shared" si="2"/>
        <v>46083</v>
      </c>
      <c r="CE32" s="289">
        <f t="shared" si="2"/>
        <v>46084</v>
      </c>
      <c r="CF32" s="289">
        <f t="shared" si="2"/>
        <v>46085</v>
      </c>
      <c r="CG32" s="289">
        <f t="shared" si="2"/>
        <v>46086</v>
      </c>
      <c r="CH32" s="289">
        <f t="shared" si="2"/>
        <v>46087</v>
      </c>
      <c r="CI32" s="289">
        <f t="shared" si="2"/>
        <v>46088</v>
      </c>
      <c r="CJ32" s="289">
        <f t="shared" si="2"/>
        <v>46089</v>
      </c>
      <c r="CK32" s="289">
        <f t="shared" si="2"/>
        <v>46090</v>
      </c>
      <c r="CL32" s="289">
        <f t="shared" si="2"/>
        <v>46091</v>
      </c>
      <c r="CM32" s="289">
        <f t="shared" si="2"/>
        <v>46092</v>
      </c>
      <c r="CN32" s="289">
        <f t="shared" si="2"/>
        <v>46093</v>
      </c>
      <c r="CO32" s="289">
        <f t="shared" si="2"/>
        <v>46094</v>
      </c>
      <c r="CP32" s="289">
        <f t="shared" si="2"/>
        <v>46095</v>
      </c>
      <c r="CQ32" s="289">
        <f t="shared" si="2"/>
        <v>46096</v>
      </c>
      <c r="CR32" s="289">
        <f t="shared" si="2"/>
        <v>46097</v>
      </c>
      <c r="CS32" s="289">
        <f t="shared" si="2"/>
        <v>46098</v>
      </c>
      <c r="CT32" s="289">
        <f t="shared" si="2"/>
        <v>46099</v>
      </c>
      <c r="CU32" s="289">
        <f t="shared" si="2"/>
        <v>46100</v>
      </c>
      <c r="CV32" s="289">
        <f t="shared" si="2"/>
        <v>46101</v>
      </c>
      <c r="CW32" s="289">
        <f t="shared" si="2"/>
        <v>46102</v>
      </c>
      <c r="CX32" s="289">
        <f t="shared" si="2"/>
        <v>46103</v>
      </c>
      <c r="CY32" s="289">
        <f t="shared" si="2"/>
        <v>46104</v>
      </c>
      <c r="CZ32" s="289">
        <f t="shared" si="2"/>
        <v>46105</v>
      </c>
      <c r="DA32" s="289">
        <f t="shared" si="2"/>
        <v>46106</v>
      </c>
      <c r="DB32" s="289">
        <f t="shared" si="2"/>
        <v>46107</v>
      </c>
      <c r="DC32" s="289">
        <f t="shared" si="2"/>
        <v>46108</v>
      </c>
      <c r="DD32" s="289">
        <f t="shared" si="2"/>
        <v>46109</v>
      </c>
      <c r="DE32" s="289">
        <f t="shared" si="2"/>
        <v>46110</v>
      </c>
      <c r="DF32" s="289">
        <f t="shared" si="2"/>
        <v>46111</v>
      </c>
      <c r="DG32" s="289">
        <f t="shared" si="2"/>
        <v>46112</v>
      </c>
      <c r="DH32" s="289">
        <f t="shared" si="2"/>
        <v>46113</v>
      </c>
      <c r="DI32" s="289">
        <f t="shared" si="2"/>
        <v>46114</v>
      </c>
      <c r="DJ32" s="289">
        <f t="shared" si="2"/>
        <v>46115</v>
      </c>
      <c r="DK32" s="289">
        <f t="shared" si="2"/>
        <v>46116</v>
      </c>
      <c r="DL32" s="289">
        <f t="shared" si="2"/>
        <v>46117</v>
      </c>
      <c r="DM32" s="289">
        <f t="shared" si="2"/>
        <v>46118</v>
      </c>
      <c r="DN32" s="289">
        <f t="shared" si="2"/>
        <v>46119</v>
      </c>
      <c r="DO32" s="289">
        <f t="shared" si="2"/>
        <v>46120</v>
      </c>
      <c r="DP32" s="289">
        <f t="shared" si="2"/>
        <v>46121</v>
      </c>
      <c r="DQ32" s="289">
        <f t="shared" si="2"/>
        <v>46122</v>
      </c>
      <c r="DR32" s="289">
        <f t="shared" si="2"/>
        <v>46123</v>
      </c>
      <c r="DS32" s="289">
        <f t="shared" si="2"/>
        <v>46124</v>
      </c>
    </row>
    <row r="33" spans="1:123" s="290" customFormat="1" x14ac:dyDescent="0.2">
      <c r="A33" s="81"/>
      <c r="B33" s="289">
        <f t="shared" ref="B33" si="3">B6</f>
        <v>46003</v>
      </c>
      <c r="C33" s="289">
        <f t="shared" ref="C33:BN33" si="4">C6</f>
        <v>46004</v>
      </c>
      <c r="D33" s="289">
        <f t="shared" si="4"/>
        <v>46005</v>
      </c>
      <c r="E33" s="289">
        <f t="shared" si="4"/>
        <v>46006</v>
      </c>
      <c r="F33" s="289">
        <f t="shared" si="4"/>
        <v>46007</v>
      </c>
      <c r="G33" s="289">
        <f t="shared" si="4"/>
        <v>46008</v>
      </c>
      <c r="H33" s="289">
        <f t="shared" si="4"/>
        <v>46009</v>
      </c>
      <c r="I33" s="289">
        <f t="shared" si="4"/>
        <v>46010</v>
      </c>
      <c r="J33" s="289">
        <f t="shared" si="4"/>
        <v>46011</v>
      </c>
      <c r="K33" s="289">
        <f t="shared" si="4"/>
        <v>46012</v>
      </c>
      <c r="L33" s="289">
        <f t="shared" si="4"/>
        <v>46013</v>
      </c>
      <c r="M33" s="289">
        <f t="shared" si="4"/>
        <v>46014</v>
      </c>
      <c r="N33" s="289">
        <f t="shared" si="4"/>
        <v>46015</v>
      </c>
      <c r="O33" s="289">
        <f t="shared" si="4"/>
        <v>46016</v>
      </c>
      <c r="P33" s="289">
        <f t="shared" si="4"/>
        <v>46017</v>
      </c>
      <c r="Q33" s="289">
        <f t="shared" si="4"/>
        <v>46018</v>
      </c>
      <c r="R33" s="289">
        <f t="shared" si="4"/>
        <v>46019</v>
      </c>
      <c r="S33" s="289">
        <f t="shared" si="4"/>
        <v>46020</v>
      </c>
      <c r="T33" s="371">
        <f t="shared" si="4"/>
        <v>46021</v>
      </c>
      <c r="U33" s="371">
        <f t="shared" si="4"/>
        <v>46022</v>
      </c>
      <c r="V33" s="371">
        <f t="shared" si="4"/>
        <v>46023</v>
      </c>
      <c r="W33" s="371">
        <f t="shared" si="4"/>
        <v>46024</v>
      </c>
      <c r="X33" s="371">
        <f t="shared" si="4"/>
        <v>46025</v>
      </c>
      <c r="Y33" s="371">
        <f t="shared" si="4"/>
        <v>46026</v>
      </c>
      <c r="Z33" s="371">
        <f t="shared" si="4"/>
        <v>46027</v>
      </c>
      <c r="AA33" s="371">
        <f t="shared" si="4"/>
        <v>46028</v>
      </c>
      <c r="AB33" s="371">
        <f t="shared" si="4"/>
        <v>46029</v>
      </c>
      <c r="AC33" s="371">
        <f t="shared" si="4"/>
        <v>46030</v>
      </c>
      <c r="AD33" s="289">
        <f t="shared" si="4"/>
        <v>46031</v>
      </c>
      <c r="AE33" s="289">
        <f t="shared" si="4"/>
        <v>46032</v>
      </c>
      <c r="AF33" s="289">
        <f t="shared" si="4"/>
        <v>46033</v>
      </c>
      <c r="AG33" s="289">
        <f t="shared" si="4"/>
        <v>46034</v>
      </c>
      <c r="AH33" s="289">
        <f t="shared" si="4"/>
        <v>46035</v>
      </c>
      <c r="AI33" s="289">
        <f t="shared" si="4"/>
        <v>46036</v>
      </c>
      <c r="AJ33" s="289">
        <f t="shared" si="4"/>
        <v>46037</v>
      </c>
      <c r="AK33" s="289">
        <f t="shared" si="4"/>
        <v>46038</v>
      </c>
      <c r="AL33" s="289">
        <f t="shared" si="4"/>
        <v>46039</v>
      </c>
      <c r="AM33" s="289">
        <f t="shared" si="4"/>
        <v>46040</v>
      </c>
      <c r="AN33" s="289">
        <f t="shared" si="4"/>
        <v>46041</v>
      </c>
      <c r="AO33" s="289">
        <f t="shared" si="4"/>
        <v>46042</v>
      </c>
      <c r="AP33" s="289">
        <f t="shared" si="4"/>
        <v>46043</v>
      </c>
      <c r="AQ33" s="289">
        <f t="shared" si="4"/>
        <v>46044</v>
      </c>
      <c r="AR33" s="289">
        <f t="shared" si="4"/>
        <v>46045</v>
      </c>
      <c r="AS33" s="289">
        <f t="shared" si="4"/>
        <v>46046</v>
      </c>
      <c r="AT33" s="289">
        <f t="shared" si="4"/>
        <v>46047</v>
      </c>
      <c r="AU33" s="289">
        <f t="shared" si="4"/>
        <v>46048</v>
      </c>
      <c r="AV33" s="289">
        <f t="shared" si="4"/>
        <v>46049</v>
      </c>
      <c r="AW33" s="289">
        <f t="shared" si="4"/>
        <v>46050</v>
      </c>
      <c r="AX33" s="289">
        <f t="shared" si="4"/>
        <v>46051</v>
      </c>
      <c r="AY33" s="289">
        <f t="shared" si="4"/>
        <v>46052</v>
      </c>
      <c r="AZ33" s="289">
        <f t="shared" si="4"/>
        <v>46053</v>
      </c>
      <c r="BA33" s="289">
        <f t="shared" si="4"/>
        <v>46054</v>
      </c>
      <c r="BB33" s="289">
        <f t="shared" si="4"/>
        <v>46055</v>
      </c>
      <c r="BC33" s="289">
        <f t="shared" si="4"/>
        <v>46056</v>
      </c>
      <c r="BD33" s="289">
        <f t="shared" si="4"/>
        <v>46057</v>
      </c>
      <c r="BE33" s="289">
        <f t="shared" si="4"/>
        <v>46058</v>
      </c>
      <c r="BF33" s="289">
        <f t="shared" si="4"/>
        <v>46059</v>
      </c>
      <c r="BG33" s="289">
        <f t="shared" si="4"/>
        <v>46060</v>
      </c>
      <c r="BH33" s="289">
        <f t="shared" si="4"/>
        <v>46061</v>
      </c>
      <c r="BI33" s="289">
        <f t="shared" si="4"/>
        <v>46062</v>
      </c>
      <c r="BJ33" s="289">
        <f t="shared" si="4"/>
        <v>46063</v>
      </c>
      <c r="BK33" s="289">
        <f t="shared" si="4"/>
        <v>46064</v>
      </c>
      <c r="BL33" s="289">
        <f t="shared" si="4"/>
        <v>46065</v>
      </c>
      <c r="BM33" s="289">
        <f t="shared" si="4"/>
        <v>46066</v>
      </c>
      <c r="BN33" s="289">
        <f t="shared" si="4"/>
        <v>46067</v>
      </c>
      <c r="BO33" s="289">
        <f t="shared" ref="BO33:DS33" si="5">BO6</f>
        <v>46068</v>
      </c>
      <c r="BP33" s="289">
        <f t="shared" si="5"/>
        <v>46069</v>
      </c>
      <c r="BQ33" s="289">
        <f t="shared" si="5"/>
        <v>46070</v>
      </c>
      <c r="BR33" s="289">
        <f t="shared" si="5"/>
        <v>46071</v>
      </c>
      <c r="BS33" s="289">
        <f t="shared" si="5"/>
        <v>46072</v>
      </c>
      <c r="BT33" s="289">
        <f t="shared" si="5"/>
        <v>46073</v>
      </c>
      <c r="BU33" s="289">
        <f t="shared" si="5"/>
        <v>46074</v>
      </c>
      <c r="BV33" s="289">
        <f t="shared" si="5"/>
        <v>46075</v>
      </c>
      <c r="BW33" s="289">
        <f t="shared" si="5"/>
        <v>46076</v>
      </c>
      <c r="BX33" s="289">
        <f t="shared" si="5"/>
        <v>46077</v>
      </c>
      <c r="BY33" s="289">
        <f t="shared" si="5"/>
        <v>46078</v>
      </c>
      <c r="BZ33" s="289">
        <f t="shared" si="5"/>
        <v>46079</v>
      </c>
      <c r="CA33" s="289">
        <f t="shared" si="5"/>
        <v>46080</v>
      </c>
      <c r="CB33" s="289">
        <f t="shared" si="5"/>
        <v>46081</v>
      </c>
      <c r="CC33" s="289">
        <f t="shared" si="5"/>
        <v>46082</v>
      </c>
      <c r="CD33" s="289">
        <f t="shared" si="5"/>
        <v>46083</v>
      </c>
      <c r="CE33" s="289">
        <f t="shared" si="5"/>
        <v>46084</v>
      </c>
      <c r="CF33" s="289">
        <f t="shared" si="5"/>
        <v>46085</v>
      </c>
      <c r="CG33" s="289">
        <f t="shared" si="5"/>
        <v>46086</v>
      </c>
      <c r="CH33" s="289">
        <f t="shared" si="5"/>
        <v>46087</v>
      </c>
      <c r="CI33" s="289">
        <f t="shared" si="5"/>
        <v>46088</v>
      </c>
      <c r="CJ33" s="289">
        <f t="shared" si="5"/>
        <v>46089</v>
      </c>
      <c r="CK33" s="289">
        <f t="shared" si="5"/>
        <v>46090</v>
      </c>
      <c r="CL33" s="289">
        <f t="shared" si="5"/>
        <v>46091</v>
      </c>
      <c r="CM33" s="289">
        <f t="shared" si="5"/>
        <v>46092</v>
      </c>
      <c r="CN33" s="289">
        <f t="shared" si="5"/>
        <v>46093</v>
      </c>
      <c r="CO33" s="289">
        <f t="shared" si="5"/>
        <v>46094</v>
      </c>
      <c r="CP33" s="289">
        <f t="shared" si="5"/>
        <v>46095</v>
      </c>
      <c r="CQ33" s="289">
        <f t="shared" si="5"/>
        <v>46096</v>
      </c>
      <c r="CR33" s="289">
        <f t="shared" si="5"/>
        <v>46097</v>
      </c>
      <c r="CS33" s="289">
        <f t="shared" si="5"/>
        <v>46098</v>
      </c>
      <c r="CT33" s="289">
        <f t="shared" si="5"/>
        <v>46099</v>
      </c>
      <c r="CU33" s="289">
        <f t="shared" si="5"/>
        <v>46100</v>
      </c>
      <c r="CV33" s="289">
        <f t="shared" si="5"/>
        <v>46101</v>
      </c>
      <c r="CW33" s="289">
        <f t="shared" si="5"/>
        <v>46102</v>
      </c>
      <c r="CX33" s="289">
        <f t="shared" si="5"/>
        <v>46103</v>
      </c>
      <c r="CY33" s="289">
        <f t="shared" si="5"/>
        <v>46104</v>
      </c>
      <c r="CZ33" s="289">
        <f t="shared" si="5"/>
        <v>46105</v>
      </c>
      <c r="DA33" s="289">
        <f t="shared" si="5"/>
        <v>46106</v>
      </c>
      <c r="DB33" s="289">
        <f t="shared" si="5"/>
        <v>46107</v>
      </c>
      <c r="DC33" s="289">
        <f t="shared" si="5"/>
        <v>46108</v>
      </c>
      <c r="DD33" s="289">
        <f t="shared" si="5"/>
        <v>46109</v>
      </c>
      <c r="DE33" s="289">
        <f t="shared" si="5"/>
        <v>46110</v>
      </c>
      <c r="DF33" s="289">
        <f t="shared" si="5"/>
        <v>46111</v>
      </c>
      <c r="DG33" s="289">
        <f t="shared" si="5"/>
        <v>46112</v>
      </c>
      <c r="DH33" s="289">
        <f t="shared" si="5"/>
        <v>46113</v>
      </c>
      <c r="DI33" s="289">
        <f t="shared" si="5"/>
        <v>46114</v>
      </c>
      <c r="DJ33" s="289">
        <f t="shared" si="5"/>
        <v>46115</v>
      </c>
      <c r="DK33" s="289">
        <f t="shared" si="5"/>
        <v>46116</v>
      </c>
      <c r="DL33" s="289">
        <f t="shared" si="5"/>
        <v>46117</v>
      </c>
      <c r="DM33" s="289">
        <f t="shared" si="5"/>
        <v>46118</v>
      </c>
      <c r="DN33" s="289">
        <f t="shared" si="5"/>
        <v>46119</v>
      </c>
      <c r="DO33" s="289">
        <f t="shared" si="5"/>
        <v>46120</v>
      </c>
      <c r="DP33" s="289">
        <f t="shared" si="5"/>
        <v>46121</v>
      </c>
      <c r="DQ33" s="289">
        <f t="shared" si="5"/>
        <v>46122</v>
      </c>
      <c r="DR33" s="289">
        <f t="shared" si="5"/>
        <v>46123</v>
      </c>
      <c r="DS33" s="289">
        <f t="shared" si="5"/>
        <v>46124</v>
      </c>
    </row>
    <row r="34" spans="1:12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345"/>
      <c r="U34" s="345"/>
      <c r="V34" s="345"/>
      <c r="W34" s="345"/>
      <c r="X34" s="345"/>
      <c r="Y34" s="345"/>
      <c r="Z34" s="345"/>
      <c r="AA34" s="345"/>
      <c r="AB34" s="345"/>
      <c r="AC34" s="345"/>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row>
    <row r="35" spans="1:123" s="72" customFormat="1" x14ac:dyDescent="0.2">
      <c r="A35" s="240">
        <v>1</v>
      </c>
      <c r="B35" s="272">
        <f t="shared" ref="B35" si="6">ROUND(B8*0.87,)+25</f>
        <v>15685</v>
      </c>
      <c r="C35" s="272">
        <f t="shared" ref="C35:BN35" si="7">ROUND(C8*0.87,)+25</f>
        <v>15685</v>
      </c>
      <c r="D35" s="272">
        <f t="shared" si="7"/>
        <v>14511</v>
      </c>
      <c r="E35" s="272">
        <f t="shared" si="7"/>
        <v>14511</v>
      </c>
      <c r="F35" s="272">
        <f t="shared" si="7"/>
        <v>15685</v>
      </c>
      <c r="G35" s="272">
        <f t="shared" si="7"/>
        <v>15685</v>
      </c>
      <c r="H35" s="272">
        <f t="shared" si="7"/>
        <v>15685</v>
      </c>
      <c r="I35" s="272">
        <f t="shared" si="7"/>
        <v>18817</v>
      </c>
      <c r="J35" s="272">
        <f t="shared" si="7"/>
        <v>18817</v>
      </c>
      <c r="K35" s="272">
        <f t="shared" si="7"/>
        <v>16860</v>
      </c>
      <c r="L35" s="272">
        <f t="shared" si="7"/>
        <v>18426</v>
      </c>
      <c r="M35" s="272">
        <f t="shared" si="7"/>
        <v>18426</v>
      </c>
      <c r="N35" s="272">
        <f t="shared" si="7"/>
        <v>23515</v>
      </c>
      <c r="O35" s="272">
        <f t="shared" si="7"/>
        <v>28213</v>
      </c>
      <c r="P35" s="272">
        <f t="shared" si="7"/>
        <v>28213</v>
      </c>
      <c r="Q35" s="272">
        <f t="shared" si="7"/>
        <v>30562</v>
      </c>
      <c r="R35" s="272">
        <f t="shared" si="7"/>
        <v>28213</v>
      </c>
      <c r="S35" s="272">
        <f t="shared" si="7"/>
        <v>50920</v>
      </c>
      <c r="T35" s="346">
        <f t="shared" si="7"/>
        <v>82240</v>
      </c>
      <c r="U35" s="346">
        <f t="shared" si="7"/>
        <v>101815</v>
      </c>
      <c r="V35" s="346">
        <f t="shared" si="7"/>
        <v>101815</v>
      </c>
      <c r="W35" s="346">
        <f t="shared" si="7"/>
        <v>90070</v>
      </c>
      <c r="X35" s="346">
        <f t="shared" si="7"/>
        <v>90070</v>
      </c>
      <c r="Y35" s="346">
        <f t="shared" si="7"/>
        <v>90070</v>
      </c>
      <c r="Z35" s="346">
        <f t="shared" si="7"/>
        <v>90070</v>
      </c>
      <c r="AA35" s="346">
        <f t="shared" si="7"/>
        <v>90070</v>
      </c>
      <c r="AB35" s="346">
        <f t="shared" si="7"/>
        <v>70495</v>
      </c>
      <c r="AC35" s="346">
        <f t="shared" si="7"/>
        <v>62665</v>
      </c>
      <c r="AD35" s="272">
        <f t="shared" si="7"/>
        <v>62665</v>
      </c>
      <c r="AE35" s="272">
        <f t="shared" si="7"/>
        <v>44656</v>
      </c>
      <c r="AF35" s="272">
        <f t="shared" si="7"/>
        <v>25864</v>
      </c>
      <c r="AG35" s="272">
        <f t="shared" si="7"/>
        <v>25864</v>
      </c>
      <c r="AH35" s="272">
        <f t="shared" si="7"/>
        <v>25864</v>
      </c>
      <c r="AI35" s="272">
        <f t="shared" si="7"/>
        <v>25864</v>
      </c>
      <c r="AJ35" s="272">
        <f t="shared" si="7"/>
        <v>25864</v>
      </c>
      <c r="AK35" s="272">
        <f t="shared" si="7"/>
        <v>23515</v>
      </c>
      <c r="AL35" s="272">
        <f t="shared" si="7"/>
        <v>23515</v>
      </c>
      <c r="AM35" s="272">
        <f t="shared" si="7"/>
        <v>23515</v>
      </c>
      <c r="AN35" s="272">
        <f t="shared" si="7"/>
        <v>25864</v>
      </c>
      <c r="AO35" s="272">
        <f t="shared" si="7"/>
        <v>25864</v>
      </c>
      <c r="AP35" s="272">
        <f t="shared" si="7"/>
        <v>25864</v>
      </c>
      <c r="AQ35" s="272">
        <f t="shared" si="7"/>
        <v>25864</v>
      </c>
      <c r="AR35" s="272">
        <f t="shared" si="7"/>
        <v>25864</v>
      </c>
      <c r="AS35" s="272">
        <f t="shared" si="7"/>
        <v>25864</v>
      </c>
      <c r="AT35" s="272">
        <f t="shared" si="7"/>
        <v>25864</v>
      </c>
      <c r="AU35" s="272">
        <f t="shared" si="7"/>
        <v>25864</v>
      </c>
      <c r="AV35" s="272">
        <f t="shared" si="7"/>
        <v>25864</v>
      </c>
      <c r="AW35" s="272">
        <f t="shared" si="7"/>
        <v>30562</v>
      </c>
      <c r="AX35" s="272">
        <f t="shared" si="7"/>
        <v>30562</v>
      </c>
      <c r="AY35" s="272">
        <f t="shared" si="7"/>
        <v>30562</v>
      </c>
      <c r="AZ35" s="272">
        <f t="shared" si="7"/>
        <v>30562</v>
      </c>
      <c r="BA35" s="272">
        <f t="shared" si="7"/>
        <v>32128</v>
      </c>
      <c r="BB35" s="272">
        <f t="shared" si="7"/>
        <v>32128</v>
      </c>
      <c r="BC35" s="272">
        <f t="shared" si="7"/>
        <v>32128</v>
      </c>
      <c r="BD35" s="272">
        <f t="shared" si="7"/>
        <v>32128</v>
      </c>
      <c r="BE35" s="272">
        <f t="shared" si="7"/>
        <v>32128</v>
      </c>
      <c r="BF35" s="272">
        <f t="shared" si="7"/>
        <v>32128</v>
      </c>
      <c r="BG35" s="272">
        <f t="shared" si="7"/>
        <v>32128</v>
      </c>
      <c r="BH35" s="272">
        <f t="shared" si="7"/>
        <v>32128</v>
      </c>
      <c r="BI35" s="272">
        <f t="shared" si="7"/>
        <v>32128</v>
      </c>
      <c r="BJ35" s="272">
        <f t="shared" si="7"/>
        <v>32128</v>
      </c>
      <c r="BK35" s="272">
        <f t="shared" si="7"/>
        <v>28996</v>
      </c>
      <c r="BL35" s="272">
        <f t="shared" si="7"/>
        <v>28996</v>
      </c>
      <c r="BM35" s="272">
        <f t="shared" si="7"/>
        <v>28996</v>
      </c>
      <c r="BN35" s="272">
        <f t="shared" si="7"/>
        <v>28996</v>
      </c>
      <c r="BO35" s="272">
        <f t="shared" ref="BO35:DS35" si="8">ROUND(BO8*0.87,)+25</f>
        <v>28996</v>
      </c>
      <c r="BP35" s="272">
        <f t="shared" si="8"/>
        <v>28996</v>
      </c>
      <c r="BQ35" s="272">
        <f t="shared" si="8"/>
        <v>28996</v>
      </c>
      <c r="BR35" s="272">
        <f t="shared" si="8"/>
        <v>28996</v>
      </c>
      <c r="BS35" s="272">
        <f t="shared" si="8"/>
        <v>28996</v>
      </c>
      <c r="BT35" s="272">
        <f t="shared" si="8"/>
        <v>48571</v>
      </c>
      <c r="BU35" s="272">
        <f t="shared" si="8"/>
        <v>54052</v>
      </c>
      <c r="BV35" s="272">
        <f t="shared" si="8"/>
        <v>59533</v>
      </c>
      <c r="BW35" s="272">
        <f t="shared" si="8"/>
        <v>48571</v>
      </c>
      <c r="BX35" s="272">
        <f t="shared" si="8"/>
        <v>48571</v>
      </c>
      <c r="BY35" s="272">
        <f t="shared" si="8"/>
        <v>39958</v>
      </c>
      <c r="BZ35" s="272">
        <f t="shared" si="8"/>
        <v>39958</v>
      </c>
      <c r="CA35" s="272">
        <f t="shared" si="8"/>
        <v>39958</v>
      </c>
      <c r="CB35" s="272">
        <f t="shared" si="8"/>
        <v>33694</v>
      </c>
      <c r="CC35" s="272">
        <f t="shared" si="8"/>
        <v>32911</v>
      </c>
      <c r="CD35" s="272">
        <f t="shared" si="8"/>
        <v>22341</v>
      </c>
      <c r="CE35" s="272">
        <f t="shared" si="8"/>
        <v>22341</v>
      </c>
      <c r="CF35" s="272">
        <f t="shared" si="8"/>
        <v>22341</v>
      </c>
      <c r="CG35" s="272">
        <f t="shared" si="8"/>
        <v>22341</v>
      </c>
      <c r="CH35" s="272">
        <f t="shared" si="8"/>
        <v>23515</v>
      </c>
      <c r="CI35" s="272">
        <f t="shared" si="8"/>
        <v>23515</v>
      </c>
      <c r="CJ35" s="272">
        <f t="shared" si="8"/>
        <v>23515</v>
      </c>
      <c r="CK35" s="272">
        <f t="shared" si="8"/>
        <v>22341</v>
      </c>
      <c r="CL35" s="272">
        <f t="shared" si="8"/>
        <v>22341</v>
      </c>
      <c r="CM35" s="272">
        <f t="shared" si="8"/>
        <v>22341</v>
      </c>
      <c r="CN35" s="272">
        <f t="shared" si="8"/>
        <v>22341</v>
      </c>
      <c r="CO35" s="272">
        <f t="shared" si="8"/>
        <v>22341</v>
      </c>
      <c r="CP35" s="272">
        <f t="shared" si="8"/>
        <v>22341</v>
      </c>
      <c r="CQ35" s="272">
        <f t="shared" si="8"/>
        <v>21166</v>
      </c>
      <c r="CR35" s="272">
        <f t="shared" si="8"/>
        <v>21166</v>
      </c>
      <c r="CS35" s="272">
        <f t="shared" si="8"/>
        <v>21166</v>
      </c>
      <c r="CT35" s="272">
        <f t="shared" si="8"/>
        <v>21166</v>
      </c>
      <c r="CU35" s="272">
        <f t="shared" si="8"/>
        <v>21166</v>
      </c>
      <c r="CV35" s="272">
        <f t="shared" si="8"/>
        <v>21166</v>
      </c>
      <c r="CW35" s="272">
        <f t="shared" si="8"/>
        <v>21166</v>
      </c>
      <c r="CX35" s="272">
        <f t="shared" si="8"/>
        <v>18034</v>
      </c>
      <c r="CY35" s="272">
        <f t="shared" si="8"/>
        <v>18034</v>
      </c>
      <c r="CZ35" s="272">
        <f t="shared" si="8"/>
        <v>18034</v>
      </c>
      <c r="DA35" s="272">
        <f t="shared" si="8"/>
        <v>18034</v>
      </c>
      <c r="DB35" s="272">
        <f t="shared" si="8"/>
        <v>18034</v>
      </c>
      <c r="DC35" s="272">
        <f t="shared" si="8"/>
        <v>18817</v>
      </c>
      <c r="DD35" s="272">
        <f t="shared" si="8"/>
        <v>18817</v>
      </c>
      <c r="DE35" s="272">
        <f t="shared" si="8"/>
        <v>17251</v>
      </c>
      <c r="DF35" s="272">
        <f t="shared" si="8"/>
        <v>17251</v>
      </c>
      <c r="DG35" s="272">
        <f t="shared" si="8"/>
        <v>17251</v>
      </c>
      <c r="DH35" s="272">
        <f t="shared" si="8"/>
        <v>16468</v>
      </c>
      <c r="DI35" s="272">
        <f t="shared" si="8"/>
        <v>16468</v>
      </c>
      <c r="DJ35" s="272">
        <f t="shared" si="8"/>
        <v>16468</v>
      </c>
      <c r="DK35" s="272">
        <f t="shared" si="8"/>
        <v>16468</v>
      </c>
      <c r="DL35" s="272">
        <f t="shared" si="8"/>
        <v>14119</v>
      </c>
      <c r="DM35" s="272">
        <f t="shared" si="8"/>
        <v>14119</v>
      </c>
      <c r="DN35" s="272">
        <f t="shared" si="8"/>
        <v>14119</v>
      </c>
      <c r="DO35" s="272">
        <f t="shared" si="8"/>
        <v>14119</v>
      </c>
      <c r="DP35" s="272">
        <f t="shared" si="8"/>
        <v>14119</v>
      </c>
      <c r="DQ35" s="272">
        <f t="shared" si="8"/>
        <v>14119</v>
      </c>
      <c r="DR35" s="272">
        <f t="shared" si="8"/>
        <v>14119</v>
      </c>
      <c r="DS35" s="272">
        <f t="shared" si="8"/>
        <v>12945</v>
      </c>
    </row>
    <row r="36" spans="1:123" s="72" customFormat="1" x14ac:dyDescent="0.2">
      <c r="A36" s="240">
        <v>2</v>
      </c>
      <c r="B36" s="272">
        <f t="shared" ref="B36" si="9">ROUND(B9*0.87,)+25</f>
        <v>17721</v>
      </c>
      <c r="C36" s="272">
        <f t="shared" ref="C36:BN36" si="10">ROUND(C9*0.87,)+25</f>
        <v>17721</v>
      </c>
      <c r="D36" s="272">
        <f t="shared" si="10"/>
        <v>16546</v>
      </c>
      <c r="E36" s="272">
        <f t="shared" si="10"/>
        <v>16546</v>
      </c>
      <c r="F36" s="272">
        <f t="shared" si="10"/>
        <v>17721</v>
      </c>
      <c r="G36" s="272">
        <f t="shared" si="10"/>
        <v>17721</v>
      </c>
      <c r="H36" s="272">
        <f t="shared" si="10"/>
        <v>17721</v>
      </c>
      <c r="I36" s="272">
        <f t="shared" si="10"/>
        <v>20853</v>
      </c>
      <c r="J36" s="272">
        <f t="shared" si="10"/>
        <v>20853</v>
      </c>
      <c r="K36" s="272">
        <f t="shared" si="10"/>
        <v>18895</v>
      </c>
      <c r="L36" s="272">
        <f t="shared" si="10"/>
        <v>20461</v>
      </c>
      <c r="M36" s="272">
        <f t="shared" si="10"/>
        <v>20461</v>
      </c>
      <c r="N36" s="272">
        <f t="shared" si="10"/>
        <v>25551</v>
      </c>
      <c r="O36" s="272">
        <f t="shared" si="10"/>
        <v>30249</v>
      </c>
      <c r="P36" s="272">
        <f t="shared" si="10"/>
        <v>30249</v>
      </c>
      <c r="Q36" s="272">
        <f t="shared" si="10"/>
        <v>32598</v>
      </c>
      <c r="R36" s="272">
        <f t="shared" si="10"/>
        <v>30249</v>
      </c>
      <c r="S36" s="272">
        <f t="shared" si="10"/>
        <v>53661</v>
      </c>
      <c r="T36" s="346">
        <f t="shared" si="10"/>
        <v>84981</v>
      </c>
      <c r="U36" s="346">
        <f t="shared" si="10"/>
        <v>104556</v>
      </c>
      <c r="V36" s="346">
        <f t="shared" si="10"/>
        <v>104556</v>
      </c>
      <c r="W36" s="346">
        <f t="shared" si="10"/>
        <v>92811</v>
      </c>
      <c r="X36" s="346">
        <f t="shared" si="10"/>
        <v>92811</v>
      </c>
      <c r="Y36" s="346">
        <f t="shared" si="10"/>
        <v>92811</v>
      </c>
      <c r="Z36" s="346">
        <f t="shared" si="10"/>
        <v>92811</v>
      </c>
      <c r="AA36" s="346">
        <f t="shared" si="10"/>
        <v>92811</v>
      </c>
      <c r="AB36" s="346">
        <f t="shared" si="10"/>
        <v>73236</v>
      </c>
      <c r="AC36" s="346">
        <f t="shared" si="10"/>
        <v>65406</v>
      </c>
      <c r="AD36" s="272">
        <f t="shared" si="10"/>
        <v>65406</v>
      </c>
      <c r="AE36" s="272">
        <f t="shared" si="10"/>
        <v>47162</v>
      </c>
      <c r="AF36" s="272">
        <f t="shared" si="10"/>
        <v>28370</v>
      </c>
      <c r="AG36" s="272">
        <f t="shared" si="10"/>
        <v>28370</v>
      </c>
      <c r="AH36" s="272">
        <f t="shared" si="10"/>
        <v>28370</v>
      </c>
      <c r="AI36" s="272">
        <f t="shared" si="10"/>
        <v>28370</v>
      </c>
      <c r="AJ36" s="272">
        <f t="shared" si="10"/>
        <v>28370</v>
      </c>
      <c r="AK36" s="272">
        <f t="shared" si="10"/>
        <v>26021</v>
      </c>
      <c r="AL36" s="272">
        <f t="shared" si="10"/>
        <v>26021</v>
      </c>
      <c r="AM36" s="272">
        <f t="shared" si="10"/>
        <v>26021</v>
      </c>
      <c r="AN36" s="272">
        <f t="shared" si="10"/>
        <v>28370</v>
      </c>
      <c r="AO36" s="272">
        <f t="shared" si="10"/>
        <v>28370</v>
      </c>
      <c r="AP36" s="272">
        <f t="shared" si="10"/>
        <v>28370</v>
      </c>
      <c r="AQ36" s="272">
        <f t="shared" si="10"/>
        <v>28370</v>
      </c>
      <c r="AR36" s="272">
        <f t="shared" si="10"/>
        <v>28370</v>
      </c>
      <c r="AS36" s="272">
        <f t="shared" si="10"/>
        <v>28370</v>
      </c>
      <c r="AT36" s="272">
        <f t="shared" si="10"/>
        <v>28370</v>
      </c>
      <c r="AU36" s="272">
        <f t="shared" si="10"/>
        <v>28370</v>
      </c>
      <c r="AV36" s="272">
        <f t="shared" si="10"/>
        <v>28370</v>
      </c>
      <c r="AW36" s="272">
        <f t="shared" si="10"/>
        <v>33068</v>
      </c>
      <c r="AX36" s="272">
        <f t="shared" si="10"/>
        <v>33068</v>
      </c>
      <c r="AY36" s="272">
        <f t="shared" si="10"/>
        <v>33068</v>
      </c>
      <c r="AZ36" s="272">
        <f t="shared" si="10"/>
        <v>33068</v>
      </c>
      <c r="BA36" s="272">
        <f t="shared" si="10"/>
        <v>34634</v>
      </c>
      <c r="BB36" s="272">
        <f t="shared" si="10"/>
        <v>34634</v>
      </c>
      <c r="BC36" s="272">
        <f t="shared" si="10"/>
        <v>34634</v>
      </c>
      <c r="BD36" s="272">
        <f t="shared" si="10"/>
        <v>34634</v>
      </c>
      <c r="BE36" s="272">
        <f t="shared" si="10"/>
        <v>34634</v>
      </c>
      <c r="BF36" s="272">
        <f t="shared" si="10"/>
        <v>34634</v>
      </c>
      <c r="BG36" s="272">
        <f t="shared" si="10"/>
        <v>34634</v>
      </c>
      <c r="BH36" s="272">
        <f t="shared" si="10"/>
        <v>34634</v>
      </c>
      <c r="BI36" s="272">
        <f t="shared" si="10"/>
        <v>34634</v>
      </c>
      <c r="BJ36" s="272">
        <f t="shared" si="10"/>
        <v>34634</v>
      </c>
      <c r="BK36" s="272">
        <f t="shared" si="10"/>
        <v>31502</v>
      </c>
      <c r="BL36" s="272">
        <f t="shared" si="10"/>
        <v>31502</v>
      </c>
      <c r="BM36" s="272">
        <f t="shared" si="10"/>
        <v>31502</v>
      </c>
      <c r="BN36" s="272">
        <f t="shared" si="10"/>
        <v>31502</v>
      </c>
      <c r="BO36" s="272">
        <f t="shared" ref="BO36:DS36" si="11">ROUND(BO9*0.87,)+25</f>
        <v>31502</v>
      </c>
      <c r="BP36" s="272">
        <f t="shared" si="11"/>
        <v>31502</v>
      </c>
      <c r="BQ36" s="272">
        <f t="shared" si="11"/>
        <v>31502</v>
      </c>
      <c r="BR36" s="272">
        <f t="shared" si="11"/>
        <v>31502</v>
      </c>
      <c r="BS36" s="272">
        <f t="shared" si="11"/>
        <v>31502</v>
      </c>
      <c r="BT36" s="272">
        <f t="shared" si="11"/>
        <v>51077</v>
      </c>
      <c r="BU36" s="272">
        <f t="shared" si="11"/>
        <v>56558</v>
      </c>
      <c r="BV36" s="272">
        <f t="shared" si="11"/>
        <v>62039</v>
      </c>
      <c r="BW36" s="272">
        <f t="shared" si="11"/>
        <v>51077</v>
      </c>
      <c r="BX36" s="272">
        <f t="shared" si="11"/>
        <v>51077</v>
      </c>
      <c r="BY36" s="272">
        <f t="shared" si="11"/>
        <v>42464</v>
      </c>
      <c r="BZ36" s="272">
        <f t="shared" si="11"/>
        <v>42464</v>
      </c>
      <c r="CA36" s="272">
        <f t="shared" si="11"/>
        <v>42464</v>
      </c>
      <c r="CB36" s="272">
        <f t="shared" si="11"/>
        <v>36200</v>
      </c>
      <c r="CC36" s="272">
        <f t="shared" si="11"/>
        <v>35417</v>
      </c>
      <c r="CD36" s="272">
        <f t="shared" si="11"/>
        <v>24846</v>
      </c>
      <c r="CE36" s="272">
        <f t="shared" si="11"/>
        <v>24846</v>
      </c>
      <c r="CF36" s="272">
        <f t="shared" si="11"/>
        <v>24846</v>
      </c>
      <c r="CG36" s="272">
        <f t="shared" si="11"/>
        <v>24846</v>
      </c>
      <c r="CH36" s="272">
        <f t="shared" si="11"/>
        <v>26021</v>
      </c>
      <c r="CI36" s="272">
        <f t="shared" si="11"/>
        <v>26021</v>
      </c>
      <c r="CJ36" s="272">
        <f t="shared" si="11"/>
        <v>26021</v>
      </c>
      <c r="CK36" s="272">
        <f t="shared" si="11"/>
        <v>24846</v>
      </c>
      <c r="CL36" s="272">
        <f t="shared" si="11"/>
        <v>24846</v>
      </c>
      <c r="CM36" s="272">
        <f t="shared" si="11"/>
        <v>24846</v>
      </c>
      <c r="CN36" s="272">
        <f t="shared" si="11"/>
        <v>24846</v>
      </c>
      <c r="CO36" s="272">
        <f t="shared" si="11"/>
        <v>24846</v>
      </c>
      <c r="CP36" s="272">
        <f t="shared" si="11"/>
        <v>24846</v>
      </c>
      <c r="CQ36" s="272">
        <f t="shared" si="11"/>
        <v>23672</v>
      </c>
      <c r="CR36" s="272">
        <f t="shared" si="11"/>
        <v>23672</v>
      </c>
      <c r="CS36" s="272">
        <f t="shared" si="11"/>
        <v>23672</v>
      </c>
      <c r="CT36" s="272">
        <f t="shared" si="11"/>
        <v>23672</v>
      </c>
      <c r="CU36" s="272">
        <f t="shared" si="11"/>
        <v>23672</v>
      </c>
      <c r="CV36" s="272">
        <f t="shared" si="11"/>
        <v>23672</v>
      </c>
      <c r="CW36" s="272">
        <f t="shared" si="11"/>
        <v>23672</v>
      </c>
      <c r="CX36" s="272">
        <f t="shared" si="11"/>
        <v>20540</v>
      </c>
      <c r="CY36" s="272">
        <f t="shared" si="11"/>
        <v>20540</v>
      </c>
      <c r="CZ36" s="272">
        <f t="shared" si="11"/>
        <v>20540</v>
      </c>
      <c r="DA36" s="272">
        <f t="shared" si="11"/>
        <v>20540</v>
      </c>
      <c r="DB36" s="272">
        <f t="shared" si="11"/>
        <v>20540</v>
      </c>
      <c r="DC36" s="272">
        <f t="shared" si="11"/>
        <v>21323</v>
      </c>
      <c r="DD36" s="272">
        <f t="shared" si="11"/>
        <v>21323</v>
      </c>
      <c r="DE36" s="272">
        <f t="shared" si="11"/>
        <v>19757</v>
      </c>
      <c r="DF36" s="272">
        <f t="shared" si="11"/>
        <v>19757</v>
      </c>
      <c r="DG36" s="272">
        <f t="shared" si="11"/>
        <v>19757</v>
      </c>
      <c r="DH36" s="272">
        <f t="shared" si="11"/>
        <v>18817</v>
      </c>
      <c r="DI36" s="272">
        <f t="shared" si="11"/>
        <v>18817</v>
      </c>
      <c r="DJ36" s="272">
        <f t="shared" si="11"/>
        <v>18817</v>
      </c>
      <c r="DK36" s="272">
        <f t="shared" si="11"/>
        <v>18817</v>
      </c>
      <c r="DL36" s="272">
        <f t="shared" si="11"/>
        <v>16468</v>
      </c>
      <c r="DM36" s="272">
        <f t="shared" si="11"/>
        <v>16468</v>
      </c>
      <c r="DN36" s="272">
        <f t="shared" si="11"/>
        <v>16468</v>
      </c>
      <c r="DO36" s="272">
        <f t="shared" si="11"/>
        <v>16468</v>
      </c>
      <c r="DP36" s="272">
        <f t="shared" si="11"/>
        <v>16468</v>
      </c>
      <c r="DQ36" s="272">
        <f t="shared" si="11"/>
        <v>16468</v>
      </c>
      <c r="DR36" s="272">
        <f t="shared" si="11"/>
        <v>16468</v>
      </c>
      <c r="DS36" s="272">
        <f t="shared" si="11"/>
        <v>15294</v>
      </c>
    </row>
    <row r="37" spans="1:12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346"/>
      <c r="U37" s="346"/>
      <c r="V37" s="346"/>
      <c r="W37" s="346"/>
      <c r="X37" s="346"/>
      <c r="Y37" s="346"/>
      <c r="Z37" s="346"/>
      <c r="AA37" s="346"/>
      <c r="AB37" s="346"/>
      <c r="AC37" s="346"/>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row>
    <row r="38" spans="1:123" s="72" customFormat="1" x14ac:dyDescent="0.2">
      <c r="A38" s="240">
        <v>1</v>
      </c>
      <c r="B38" s="272">
        <f t="shared" ref="B38" si="12">ROUND(B11*0.87,)+25</f>
        <v>18034</v>
      </c>
      <c r="C38" s="272">
        <f t="shared" ref="C38:BN38" si="13">ROUND(C11*0.87,)+25</f>
        <v>18034</v>
      </c>
      <c r="D38" s="272">
        <f t="shared" si="13"/>
        <v>16860</v>
      </c>
      <c r="E38" s="272">
        <f t="shared" si="13"/>
        <v>16860</v>
      </c>
      <c r="F38" s="272">
        <f t="shared" si="13"/>
        <v>18034</v>
      </c>
      <c r="G38" s="272">
        <f t="shared" si="13"/>
        <v>18034</v>
      </c>
      <c r="H38" s="272">
        <f t="shared" si="13"/>
        <v>18034</v>
      </c>
      <c r="I38" s="272">
        <f t="shared" si="13"/>
        <v>21166</v>
      </c>
      <c r="J38" s="272">
        <f t="shared" si="13"/>
        <v>21166</v>
      </c>
      <c r="K38" s="272">
        <f t="shared" si="13"/>
        <v>19209</v>
      </c>
      <c r="L38" s="272">
        <f t="shared" si="13"/>
        <v>20775</v>
      </c>
      <c r="M38" s="272">
        <f t="shared" si="13"/>
        <v>20775</v>
      </c>
      <c r="N38" s="272">
        <f t="shared" si="13"/>
        <v>25864</v>
      </c>
      <c r="O38" s="272">
        <f t="shared" si="13"/>
        <v>30562</v>
      </c>
      <c r="P38" s="272">
        <f t="shared" si="13"/>
        <v>30562</v>
      </c>
      <c r="Q38" s="272">
        <f t="shared" si="13"/>
        <v>32911</v>
      </c>
      <c r="R38" s="272">
        <f t="shared" si="13"/>
        <v>30562</v>
      </c>
      <c r="S38" s="272">
        <f t="shared" si="13"/>
        <v>54835</v>
      </c>
      <c r="T38" s="346">
        <f t="shared" si="13"/>
        <v>86155</v>
      </c>
      <c r="U38" s="346">
        <f t="shared" si="13"/>
        <v>105730</v>
      </c>
      <c r="V38" s="346">
        <f t="shared" si="13"/>
        <v>105730</v>
      </c>
      <c r="W38" s="346">
        <f t="shared" si="13"/>
        <v>93985</v>
      </c>
      <c r="X38" s="346">
        <f t="shared" si="13"/>
        <v>93985</v>
      </c>
      <c r="Y38" s="346">
        <f t="shared" si="13"/>
        <v>93985</v>
      </c>
      <c r="Z38" s="346">
        <f t="shared" si="13"/>
        <v>93985</v>
      </c>
      <c r="AA38" s="346">
        <f t="shared" si="13"/>
        <v>93985</v>
      </c>
      <c r="AB38" s="346">
        <f t="shared" si="13"/>
        <v>74410</v>
      </c>
      <c r="AC38" s="346">
        <f t="shared" si="13"/>
        <v>66580</v>
      </c>
      <c r="AD38" s="272">
        <f t="shared" si="13"/>
        <v>66580</v>
      </c>
      <c r="AE38" s="272">
        <f t="shared" si="13"/>
        <v>47788</v>
      </c>
      <c r="AF38" s="272">
        <f t="shared" si="13"/>
        <v>28996</v>
      </c>
      <c r="AG38" s="272">
        <f t="shared" si="13"/>
        <v>28996</v>
      </c>
      <c r="AH38" s="272">
        <f t="shared" si="13"/>
        <v>28996</v>
      </c>
      <c r="AI38" s="272">
        <f t="shared" si="13"/>
        <v>28996</v>
      </c>
      <c r="AJ38" s="272">
        <f t="shared" si="13"/>
        <v>28996</v>
      </c>
      <c r="AK38" s="272">
        <f t="shared" si="13"/>
        <v>26647</v>
      </c>
      <c r="AL38" s="272">
        <f t="shared" si="13"/>
        <v>26647</v>
      </c>
      <c r="AM38" s="272">
        <f t="shared" si="13"/>
        <v>26647</v>
      </c>
      <c r="AN38" s="272">
        <f t="shared" si="13"/>
        <v>28996</v>
      </c>
      <c r="AO38" s="272">
        <f t="shared" si="13"/>
        <v>28996</v>
      </c>
      <c r="AP38" s="272">
        <f t="shared" si="13"/>
        <v>28996</v>
      </c>
      <c r="AQ38" s="272">
        <f t="shared" si="13"/>
        <v>28996</v>
      </c>
      <c r="AR38" s="272">
        <f t="shared" si="13"/>
        <v>28996</v>
      </c>
      <c r="AS38" s="272">
        <f t="shared" si="13"/>
        <v>28996</v>
      </c>
      <c r="AT38" s="272">
        <f t="shared" si="13"/>
        <v>28996</v>
      </c>
      <c r="AU38" s="272">
        <f t="shared" si="13"/>
        <v>28996</v>
      </c>
      <c r="AV38" s="272">
        <f t="shared" si="13"/>
        <v>28996</v>
      </c>
      <c r="AW38" s="272">
        <f t="shared" si="13"/>
        <v>33694</v>
      </c>
      <c r="AX38" s="272">
        <f t="shared" si="13"/>
        <v>33694</v>
      </c>
      <c r="AY38" s="272">
        <f t="shared" si="13"/>
        <v>33694</v>
      </c>
      <c r="AZ38" s="272">
        <f t="shared" si="13"/>
        <v>33694</v>
      </c>
      <c r="BA38" s="272">
        <f t="shared" si="13"/>
        <v>35260</v>
      </c>
      <c r="BB38" s="272">
        <f t="shared" si="13"/>
        <v>35260</v>
      </c>
      <c r="BC38" s="272">
        <f t="shared" si="13"/>
        <v>35260</v>
      </c>
      <c r="BD38" s="272">
        <f t="shared" si="13"/>
        <v>35260</v>
      </c>
      <c r="BE38" s="272">
        <f t="shared" si="13"/>
        <v>35260</v>
      </c>
      <c r="BF38" s="272">
        <f t="shared" si="13"/>
        <v>35260</v>
      </c>
      <c r="BG38" s="272">
        <f t="shared" si="13"/>
        <v>35260</v>
      </c>
      <c r="BH38" s="272">
        <f t="shared" si="13"/>
        <v>35260</v>
      </c>
      <c r="BI38" s="272">
        <f t="shared" si="13"/>
        <v>35260</v>
      </c>
      <c r="BJ38" s="272">
        <f t="shared" si="13"/>
        <v>35260</v>
      </c>
      <c r="BK38" s="272">
        <f t="shared" si="13"/>
        <v>32128</v>
      </c>
      <c r="BL38" s="272">
        <f t="shared" si="13"/>
        <v>32128</v>
      </c>
      <c r="BM38" s="272">
        <f t="shared" si="13"/>
        <v>32128</v>
      </c>
      <c r="BN38" s="272">
        <f t="shared" si="13"/>
        <v>32128</v>
      </c>
      <c r="BO38" s="272">
        <f t="shared" ref="BO38:DS38" si="14">ROUND(BO11*0.87,)+25</f>
        <v>32128</v>
      </c>
      <c r="BP38" s="272">
        <f t="shared" si="14"/>
        <v>32128</v>
      </c>
      <c r="BQ38" s="272">
        <f t="shared" si="14"/>
        <v>32128</v>
      </c>
      <c r="BR38" s="272">
        <f t="shared" si="14"/>
        <v>32128</v>
      </c>
      <c r="BS38" s="272">
        <f t="shared" si="14"/>
        <v>32128</v>
      </c>
      <c r="BT38" s="272">
        <f t="shared" si="14"/>
        <v>51703</v>
      </c>
      <c r="BU38" s="272">
        <f t="shared" si="14"/>
        <v>57184</v>
      </c>
      <c r="BV38" s="272">
        <f t="shared" si="14"/>
        <v>62665</v>
      </c>
      <c r="BW38" s="272">
        <f t="shared" si="14"/>
        <v>51703</v>
      </c>
      <c r="BX38" s="272">
        <f t="shared" si="14"/>
        <v>51703</v>
      </c>
      <c r="BY38" s="272">
        <f t="shared" si="14"/>
        <v>43090</v>
      </c>
      <c r="BZ38" s="272">
        <f t="shared" si="14"/>
        <v>43090</v>
      </c>
      <c r="CA38" s="272">
        <f t="shared" si="14"/>
        <v>43090</v>
      </c>
      <c r="CB38" s="272">
        <f t="shared" si="14"/>
        <v>36826</v>
      </c>
      <c r="CC38" s="272">
        <f t="shared" si="14"/>
        <v>36043</v>
      </c>
      <c r="CD38" s="272">
        <f t="shared" si="14"/>
        <v>25473</v>
      </c>
      <c r="CE38" s="272">
        <f t="shared" si="14"/>
        <v>25473</v>
      </c>
      <c r="CF38" s="272">
        <f t="shared" si="14"/>
        <v>25473</v>
      </c>
      <c r="CG38" s="272">
        <f t="shared" si="14"/>
        <v>25473</v>
      </c>
      <c r="CH38" s="272">
        <f t="shared" si="14"/>
        <v>26647</v>
      </c>
      <c r="CI38" s="272">
        <f t="shared" si="14"/>
        <v>26647</v>
      </c>
      <c r="CJ38" s="272">
        <f t="shared" si="14"/>
        <v>26647</v>
      </c>
      <c r="CK38" s="272">
        <f t="shared" si="14"/>
        <v>25473</v>
      </c>
      <c r="CL38" s="272">
        <f t="shared" si="14"/>
        <v>25473</v>
      </c>
      <c r="CM38" s="272">
        <f t="shared" si="14"/>
        <v>25473</v>
      </c>
      <c r="CN38" s="272">
        <f t="shared" si="14"/>
        <v>25473</v>
      </c>
      <c r="CO38" s="272">
        <f t="shared" si="14"/>
        <v>25473</v>
      </c>
      <c r="CP38" s="272">
        <f t="shared" si="14"/>
        <v>25473</v>
      </c>
      <c r="CQ38" s="272">
        <f t="shared" si="14"/>
        <v>24298</v>
      </c>
      <c r="CR38" s="272">
        <f t="shared" si="14"/>
        <v>24298</v>
      </c>
      <c r="CS38" s="272">
        <f t="shared" si="14"/>
        <v>24298</v>
      </c>
      <c r="CT38" s="272">
        <f t="shared" si="14"/>
        <v>24298</v>
      </c>
      <c r="CU38" s="272">
        <f t="shared" si="14"/>
        <v>24298</v>
      </c>
      <c r="CV38" s="272">
        <f t="shared" si="14"/>
        <v>24298</v>
      </c>
      <c r="CW38" s="272">
        <f t="shared" si="14"/>
        <v>24298</v>
      </c>
      <c r="CX38" s="272">
        <f t="shared" si="14"/>
        <v>21166</v>
      </c>
      <c r="CY38" s="272">
        <f t="shared" si="14"/>
        <v>21166</v>
      </c>
      <c r="CZ38" s="272">
        <f t="shared" si="14"/>
        <v>21166</v>
      </c>
      <c r="DA38" s="272">
        <f t="shared" si="14"/>
        <v>21166</v>
      </c>
      <c r="DB38" s="272">
        <f t="shared" si="14"/>
        <v>21166</v>
      </c>
      <c r="DC38" s="272">
        <f t="shared" si="14"/>
        <v>21949</v>
      </c>
      <c r="DD38" s="272">
        <f t="shared" si="14"/>
        <v>21949</v>
      </c>
      <c r="DE38" s="272">
        <f t="shared" si="14"/>
        <v>20383</v>
      </c>
      <c r="DF38" s="272">
        <f t="shared" si="14"/>
        <v>20383</v>
      </c>
      <c r="DG38" s="272">
        <f t="shared" si="14"/>
        <v>20383</v>
      </c>
      <c r="DH38" s="272">
        <f t="shared" si="14"/>
        <v>18817</v>
      </c>
      <c r="DI38" s="272">
        <f t="shared" si="14"/>
        <v>18817</v>
      </c>
      <c r="DJ38" s="272">
        <f t="shared" si="14"/>
        <v>18817</v>
      </c>
      <c r="DK38" s="272">
        <f t="shared" si="14"/>
        <v>18817</v>
      </c>
      <c r="DL38" s="272">
        <f t="shared" si="14"/>
        <v>16468</v>
      </c>
      <c r="DM38" s="272">
        <f t="shared" si="14"/>
        <v>16468</v>
      </c>
      <c r="DN38" s="272">
        <f t="shared" si="14"/>
        <v>16468</v>
      </c>
      <c r="DO38" s="272">
        <f t="shared" si="14"/>
        <v>16468</v>
      </c>
      <c r="DP38" s="272">
        <f t="shared" si="14"/>
        <v>16468</v>
      </c>
      <c r="DQ38" s="272">
        <f t="shared" si="14"/>
        <v>16468</v>
      </c>
      <c r="DR38" s="272">
        <f t="shared" si="14"/>
        <v>16468</v>
      </c>
      <c r="DS38" s="272">
        <f t="shared" si="14"/>
        <v>15294</v>
      </c>
    </row>
    <row r="39" spans="1:123" s="72" customFormat="1" x14ac:dyDescent="0.2">
      <c r="A39" s="240">
        <v>2</v>
      </c>
      <c r="B39" s="272">
        <f t="shared" ref="B39" si="15">ROUND(B12*0.87,)+25</f>
        <v>20070</v>
      </c>
      <c r="C39" s="272">
        <f t="shared" ref="C39:BN39" si="16">ROUND(C12*0.87,)+25</f>
        <v>20070</v>
      </c>
      <c r="D39" s="272">
        <f t="shared" si="16"/>
        <v>18895</v>
      </c>
      <c r="E39" s="272">
        <f t="shared" si="16"/>
        <v>18895</v>
      </c>
      <c r="F39" s="272">
        <f t="shared" si="16"/>
        <v>20070</v>
      </c>
      <c r="G39" s="272">
        <f t="shared" si="16"/>
        <v>20070</v>
      </c>
      <c r="H39" s="272">
        <f t="shared" si="16"/>
        <v>20070</v>
      </c>
      <c r="I39" s="272">
        <f t="shared" si="16"/>
        <v>23202</v>
      </c>
      <c r="J39" s="272">
        <f t="shared" si="16"/>
        <v>23202</v>
      </c>
      <c r="K39" s="272">
        <f t="shared" si="16"/>
        <v>21244</v>
      </c>
      <c r="L39" s="272">
        <f t="shared" si="16"/>
        <v>22810</v>
      </c>
      <c r="M39" s="272">
        <f t="shared" si="16"/>
        <v>22810</v>
      </c>
      <c r="N39" s="272">
        <f t="shared" si="16"/>
        <v>27900</v>
      </c>
      <c r="O39" s="272">
        <f t="shared" si="16"/>
        <v>32598</v>
      </c>
      <c r="P39" s="272">
        <f t="shared" si="16"/>
        <v>32598</v>
      </c>
      <c r="Q39" s="272">
        <f t="shared" si="16"/>
        <v>34947</v>
      </c>
      <c r="R39" s="272">
        <f t="shared" si="16"/>
        <v>32598</v>
      </c>
      <c r="S39" s="272">
        <f t="shared" si="16"/>
        <v>57576</v>
      </c>
      <c r="T39" s="346">
        <f t="shared" si="16"/>
        <v>88896</v>
      </c>
      <c r="U39" s="346">
        <f t="shared" si="16"/>
        <v>108471</v>
      </c>
      <c r="V39" s="346">
        <f t="shared" si="16"/>
        <v>108471</v>
      </c>
      <c r="W39" s="346">
        <f t="shared" si="16"/>
        <v>96726</v>
      </c>
      <c r="X39" s="346">
        <f t="shared" si="16"/>
        <v>96726</v>
      </c>
      <c r="Y39" s="346">
        <f t="shared" si="16"/>
        <v>96726</v>
      </c>
      <c r="Z39" s="346">
        <f t="shared" si="16"/>
        <v>96726</v>
      </c>
      <c r="AA39" s="346">
        <f t="shared" si="16"/>
        <v>96726</v>
      </c>
      <c r="AB39" s="346">
        <f t="shared" si="16"/>
        <v>77151</v>
      </c>
      <c r="AC39" s="346">
        <f t="shared" si="16"/>
        <v>69321</v>
      </c>
      <c r="AD39" s="272">
        <f t="shared" si="16"/>
        <v>69321</v>
      </c>
      <c r="AE39" s="272">
        <f t="shared" si="16"/>
        <v>50294</v>
      </c>
      <c r="AF39" s="272">
        <f t="shared" si="16"/>
        <v>31502</v>
      </c>
      <c r="AG39" s="272">
        <f t="shared" si="16"/>
        <v>31502</v>
      </c>
      <c r="AH39" s="272">
        <f t="shared" si="16"/>
        <v>31502</v>
      </c>
      <c r="AI39" s="272">
        <f t="shared" si="16"/>
        <v>31502</v>
      </c>
      <c r="AJ39" s="272">
        <f t="shared" si="16"/>
        <v>31502</v>
      </c>
      <c r="AK39" s="272">
        <f t="shared" si="16"/>
        <v>29153</v>
      </c>
      <c r="AL39" s="272">
        <f t="shared" si="16"/>
        <v>29153</v>
      </c>
      <c r="AM39" s="272">
        <f t="shared" si="16"/>
        <v>29153</v>
      </c>
      <c r="AN39" s="272">
        <f t="shared" si="16"/>
        <v>31502</v>
      </c>
      <c r="AO39" s="272">
        <f t="shared" si="16"/>
        <v>31502</v>
      </c>
      <c r="AP39" s="272">
        <f t="shared" si="16"/>
        <v>31502</v>
      </c>
      <c r="AQ39" s="272">
        <f t="shared" si="16"/>
        <v>31502</v>
      </c>
      <c r="AR39" s="272">
        <f t="shared" si="16"/>
        <v>31502</v>
      </c>
      <c r="AS39" s="272">
        <f t="shared" si="16"/>
        <v>31502</v>
      </c>
      <c r="AT39" s="272">
        <f t="shared" si="16"/>
        <v>31502</v>
      </c>
      <c r="AU39" s="272">
        <f t="shared" si="16"/>
        <v>31502</v>
      </c>
      <c r="AV39" s="272">
        <f t="shared" si="16"/>
        <v>31502</v>
      </c>
      <c r="AW39" s="272">
        <f t="shared" si="16"/>
        <v>36200</v>
      </c>
      <c r="AX39" s="272">
        <f t="shared" si="16"/>
        <v>36200</v>
      </c>
      <c r="AY39" s="272">
        <f t="shared" si="16"/>
        <v>36200</v>
      </c>
      <c r="AZ39" s="272">
        <f t="shared" si="16"/>
        <v>36200</v>
      </c>
      <c r="BA39" s="272">
        <f t="shared" si="16"/>
        <v>37766</v>
      </c>
      <c r="BB39" s="272">
        <f t="shared" si="16"/>
        <v>37766</v>
      </c>
      <c r="BC39" s="272">
        <f t="shared" si="16"/>
        <v>37766</v>
      </c>
      <c r="BD39" s="272">
        <f t="shared" si="16"/>
        <v>37766</v>
      </c>
      <c r="BE39" s="272">
        <f t="shared" si="16"/>
        <v>37766</v>
      </c>
      <c r="BF39" s="272">
        <f t="shared" si="16"/>
        <v>37766</v>
      </c>
      <c r="BG39" s="272">
        <f t="shared" si="16"/>
        <v>37766</v>
      </c>
      <c r="BH39" s="272">
        <f t="shared" si="16"/>
        <v>37766</v>
      </c>
      <c r="BI39" s="272">
        <f t="shared" si="16"/>
        <v>37766</v>
      </c>
      <c r="BJ39" s="272">
        <f t="shared" si="16"/>
        <v>37766</v>
      </c>
      <c r="BK39" s="272">
        <f t="shared" si="16"/>
        <v>34634</v>
      </c>
      <c r="BL39" s="272">
        <f t="shared" si="16"/>
        <v>34634</v>
      </c>
      <c r="BM39" s="272">
        <f t="shared" si="16"/>
        <v>34634</v>
      </c>
      <c r="BN39" s="272">
        <f t="shared" si="16"/>
        <v>34634</v>
      </c>
      <c r="BO39" s="272">
        <f t="shared" ref="BO39:DS39" si="17">ROUND(BO12*0.87,)+25</f>
        <v>34634</v>
      </c>
      <c r="BP39" s="272">
        <f t="shared" si="17"/>
        <v>34634</v>
      </c>
      <c r="BQ39" s="272">
        <f t="shared" si="17"/>
        <v>34634</v>
      </c>
      <c r="BR39" s="272">
        <f t="shared" si="17"/>
        <v>34634</v>
      </c>
      <c r="BS39" s="272">
        <f t="shared" si="17"/>
        <v>34634</v>
      </c>
      <c r="BT39" s="272">
        <f t="shared" si="17"/>
        <v>54209</v>
      </c>
      <c r="BU39" s="272">
        <f t="shared" si="17"/>
        <v>59690</v>
      </c>
      <c r="BV39" s="272">
        <f t="shared" si="17"/>
        <v>65171</v>
      </c>
      <c r="BW39" s="272">
        <f t="shared" si="17"/>
        <v>54209</v>
      </c>
      <c r="BX39" s="272">
        <f t="shared" si="17"/>
        <v>54209</v>
      </c>
      <c r="BY39" s="272">
        <f t="shared" si="17"/>
        <v>45596</v>
      </c>
      <c r="BZ39" s="272">
        <f t="shared" si="17"/>
        <v>45596</v>
      </c>
      <c r="CA39" s="272">
        <f t="shared" si="17"/>
        <v>45596</v>
      </c>
      <c r="CB39" s="272">
        <f t="shared" si="17"/>
        <v>39332</v>
      </c>
      <c r="CC39" s="272">
        <f t="shared" si="17"/>
        <v>38549</v>
      </c>
      <c r="CD39" s="272">
        <f t="shared" si="17"/>
        <v>27978</v>
      </c>
      <c r="CE39" s="272">
        <f t="shared" si="17"/>
        <v>27978</v>
      </c>
      <c r="CF39" s="272">
        <f t="shared" si="17"/>
        <v>27978</v>
      </c>
      <c r="CG39" s="272">
        <f t="shared" si="17"/>
        <v>27978</v>
      </c>
      <c r="CH39" s="272">
        <f t="shared" si="17"/>
        <v>29153</v>
      </c>
      <c r="CI39" s="272">
        <f t="shared" si="17"/>
        <v>29153</v>
      </c>
      <c r="CJ39" s="272">
        <f t="shared" si="17"/>
        <v>29153</v>
      </c>
      <c r="CK39" s="272">
        <f t="shared" si="17"/>
        <v>27978</v>
      </c>
      <c r="CL39" s="272">
        <f t="shared" si="17"/>
        <v>27978</v>
      </c>
      <c r="CM39" s="272">
        <f t="shared" si="17"/>
        <v>27978</v>
      </c>
      <c r="CN39" s="272">
        <f t="shared" si="17"/>
        <v>27978</v>
      </c>
      <c r="CO39" s="272">
        <f t="shared" si="17"/>
        <v>27978</v>
      </c>
      <c r="CP39" s="272">
        <f t="shared" si="17"/>
        <v>27978</v>
      </c>
      <c r="CQ39" s="272">
        <f t="shared" si="17"/>
        <v>26804</v>
      </c>
      <c r="CR39" s="272">
        <f t="shared" si="17"/>
        <v>26804</v>
      </c>
      <c r="CS39" s="272">
        <f t="shared" si="17"/>
        <v>26804</v>
      </c>
      <c r="CT39" s="272">
        <f t="shared" si="17"/>
        <v>26804</v>
      </c>
      <c r="CU39" s="272">
        <f t="shared" si="17"/>
        <v>26804</v>
      </c>
      <c r="CV39" s="272">
        <f t="shared" si="17"/>
        <v>26804</v>
      </c>
      <c r="CW39" s="272">
        <f t="shared" si="17"/>
        <v>26804</v>
      </c>
      <c r="CX39" s="272">
        <f t="shared" si="17"/>
        <v>23672</v>
      </c>
      <c r="CY39" s="272">
        <f t="shared" si="17"/>
        <v>23672</v>
      </c>
      <c r="CZ39" s="272">
        <f t="shared" si="17"/>
        <v>23672</v>
      </c>
      <c r="DA39" s="272">
        <f t="shared" si="17"/>
        <v>23672</v>
      </c>
      <c r="DB39" s="272">
        <f t="shared" si="17"/>
        <v>23672</v>
      </c>
      <c r="DC39" s="272">
        <f t="shared" si="17"/>
        <v>24455</v>
      </c>
      <c r="DD39" s="272">
        <f t="shared" si="17"/>
        <v>24455</v>
      </c>
      <c r="DE39" s="272">
        <f t="shared" si="17"/>
        <v>22889</v>
      </c>
      <c r="DF39" s="272">
        <f t="shared" si="17"/>
        <v>22889</v>
      </c>
      <c r="DG39" s="272">
        <f t="shared" si="17"/>
        <v>22889</v>
      </c>
      <c r="DH39" s="272">
        <f t="shared" si="17"/>
        <v>21166</v>
      </c>
      <c r="DI39" s="272">
        <f t="shared" si="17"/>
        <v>21166</v>
      </c>
      <c r="DJ39" s="272">
        <f t="shared" si="17"/>
        <v>21166</v>
      </c>
      <c r="DK39" s="272">
        <f t="shared" si="17"/>
        <v>21166</v>
      </c>
      <c r="DL39" s="272">
        <f t="shared" si="17"/>
        <v>18817</v>
      </c>
      <c r="DM39" s="272">
        <f t="shared" si="17"/>
        <v>18817</v>
      </c>
      <c r="DN39" s="272">
        <f t="shared" si="17"/>
        <v>18817</v>
      </c>
      <c r="DO39" s="272">
        <f t="shared" si="17"/>
        <v>18817</v>
      </c>
      <c r="DP39" s="272">
        <f t="shared" si="17"/>
        <v>18817</v>
      </c>
      <c r="DQ39" s="272">
        <f t="shared" si="17"/>
        <v>18817</v>
      </c>
      <c r="DR39" s="272">
        <f t="shared" si="17"/>
        <v>18817</v>
      </c>
      <c r="DS39" s="272">
        <f t="shared" si="17"/>
        <v>17643</v>
      </c>
    </row>
    <row r="40" spans="1:12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346"/>
      <c r="U40" s="346"/>
      <c r="V40" s="346"/>
      <c r="W40" s="346"/>
      <c r="X40" s="346"/>
      <c r="Y40" s="346"/>
      <c r="Z40" s="346"/>
      <c r="AA40" s="346"/>
      <c r="AB40" s="346"/>
      <c r="AC40" s="346"/>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row>
    <row r="41" spans="1:123" s="72" customFormat="1" x14ac:dyDescent="0.2">
      <c r="A41" s="240">
        <v>1</v>
      </c>
      <c r="B41" s="272">
        <f t="shared" ref="B41" si="18">ROUND(B14*0.87,)+25</f>
        <v>18817</v>
      </c>
      <c r="C41" s="272">
        <f t="shared" ref="C41:BN41" si="19">ROUND(C14*0.87,)+25</f>
        <v>18817</v>
      </c>
      <c r="D41" s="272">
        <f t="shared" si="19"/>
        <v>17643</v>
      </c>
      <c r="E41" s="272">
        <f t="shared" si="19"/>
        <v>17643</v>
      </c>
      <c r="F41" s="272">
        <f t="shared" si="19"/>
        <v>18817</v>
      </c>
      <c r="G41" s="272">
        <f t="shared" si="19"/>
        <v>18817</v>
      </c>
      <c r="H41" s="272">
        <f t="shared" si="19"/>
        <v>18817</v>
      </c>
      <c r="I41" s="272">
        <f t="shared" si="19"/>
        <v>21949</v>
      </c>
      <c r="J41" s="272">
        <f t="shared" si="19"/>
        <v>21949</v>
      </c>
      <c r="K41" s="272">
        <f t="shared" si="19"/>
        <v>19992</v>
      </c>
      <c r="L41" s="272">
        <f t="shared" si="19"/>
        <v>21558</v>
      </c>
      <c r="M41" s="272">
        <f t="shared" si="19"/>
        <v>21558</v>
      </c>
      <c r="N41" s="272">
        <f t="shared" si="19"/>
        <v>26647</v>
      </c>
      <c r="O41" s="272">
        <f t="shared" si="19"/>
        <v>31345</v>
      </c>
      <c r="P41" s="272">
        <f t="shared" si="19"/>
        <v>31345</v>
      </c>
      <c r="Q41" s="272">
        <f t="shared" si="19"/>
        <v>33694</v>
      </c>
      <c r="R41" s="272">
        <f t="shared" si="19"/>
        <v>31345</v>
      </c>
      <c r="S41" s="272">
        <f t="shared" si="19"/>
        <v>56010</v>
      </c>
      <c r="T41" s="346">
        <f t="shared" si="19"/>
        <v>87330</v>
      </c>
      <c r="U41" s="346">
        <f t="shared" si="19"/>
        <v>106905</v>
      </c>
      <c r="V41" s="346">
        <f t="shared" si="19"/>
        <v>106905</v>
      </c>
      <c r="W41" s="346">
        <f t="shared" si="19"/>
        <v>95160</v>
      </c>
      <c r="X41" s="346">
        <f t="shared" si="19"/>
        <v>95160</v>
      </c>
      <c r="Y41" s="346">
        <f t="shared" si="19"/>
        <v>95160</v>
      </c>
      <c r="Z41" s="346">
        <f t="shared" si="19"/>
        <v>95160</v>
      </c>
      <c r="AA41" s="346">
        <f t="shared" si="19"/>
        <v>95160</v>
      </c>
      <c r="AB41" s="346">
        <f t="shared" si="19"/>
        <v>75585</v>
      </c>
      <c r="AC41" s="346">
        <f t="shared" si="19"/>
        <v>67755</v>
      </c>
      <c r="AD41" s="272">
        <f t="shared" si="19"/>
        <v>67755</v>
      </c>
      <c r="AE41" s="272">
        <f t="shared" si="19"/>
        <v>48571</v>
      </c>
      <c r="AF41" s="272">
        <f t="shared" si="19"/>
        <v>29779</v>
      </c>
      <c r="AG41" s="272">
        <f t="shared" si="19"/>
        <v>29779</v>
      </c>
      <c r="AH41" s="272">
        <f t="shared" si="19"/>
        <v>29779</v>
      </c>
      <c r="AI41" s="272">
        <f t="shared" si="19"/>
        <v>29779</v>
      </c>
      <c r="AJ41" s="272">
        <f t="shared" si="19"/>
        <v>29779</v>
      </c>
      <c r="AK41" s="272">
        <f t="shared" si="19"/>
        <v>27430</v>
      </c>
      <c r="AL41" s="272">
        <f t="shared" si="19"/>
        <v>27430</v>
      </c>
      <c r="AM41" s="272">
        <f t="shared" si="19"/>
        <v>27430</v>
      </c>
      <c r="AN41" s="272">
        <f t="shared" si="19"/>
        <v>29779</v>
      </c>
      <c r="AO41" s="272">
        <f t="shared" si="19"/>
        <v>29779</v>
      </c>
      <c r="AP41" s="272">
        <f t="shared" si="19"/>
        <v>29779</v>
      </c>
      <c r="AQ41" s="272">
        <f t="shared" si="19"/>
        <v>29779</v>
      </c>
      <c r="AR41" s="272">
        <f t="shared" si="19"/>
        <v>29779</v>
      </c>
      <c r="AS41" s="272">
        <f t="shared" si="19"/>
        <v>29779</v>
      </c>
      <c r="AT41" s="272">
        <f t="shared" si="19"/>
        <v>29779</v>
      </c>
      <c r="AU41" s="272">
        <f t="shared" si="19"/>
        <v>29779</v>
      </c>
      <c r="AV41" s="272">
        <f t="shared" si="19"/>
        <v>29779</v>
      </c>
      <c r="AW41" s="272">
        <f t="shared" si="19"/>
        <v>34477</v>
      </c>
      <c r="AX41" s="272">
        <f t="shared" si="19"/>
        <v>34477</v>
      </c>
      <c r="AY41" s="272">
        <f t="shared" si="19"/>
        <v>34477</v>
      </c>
      <c r="AZ41" s="272">
        <f t="shared" si="19"/>
        <v>34477</v>
      </c>
      <c r="BA41" s="272">
        <f t="shared" si="19"/>
        <v>36043</v>
      </c>
      <c r="BB41" s="272">
        <f t="shared" si="19"/>
        <v>36043</v>
      </c>
      <c r="BC41" s="272">
        <f t="shared" si="19"/>
        <v>36043</v>
      </c>
      <c r="BD41" s="272">
        <f t="shared" si="19"/>
        <v>36043</v>
      </c>
      <c r="BE41" s="272">
        <f t="shared" si="19"/>
        <v>36043</v>
      </c>
      <c r="BF41" s="272">
        <f t="shared" si="19"/>
        <v>36043</v>
      </c>
      <c r="BG41" s="272">
        <f t="shared" si="19"/>
        <v>36043</v>
      </c>
      <c r="BH41" s="272">
        <f t="shared" si="19"/>
        <v>36043</v>
      </c>
      <c r="BI41" s="272">
        <f t="shared" si="19"/>
        <v>36043</v>
      </c>
      <c r="BJ41" s="272">
        <f t="shared" si="19"/>
        <v>36043</v>
      </c>
      <c r="BK41" s="272">
        <f t="shared" si="19"/>
        <v>32911</v>
      </c>
      <c r="BL41" s="272">
        <f t="shared" si="19"/>
        <v>32911</v>
      </c>
      <c r="BM41" s="272">
        <f t="shared" si="19"/>
        <v>32911</v>
      </c>
      <c r="BN41" s="272">
        <f t="shared" si="19"/>
        <v>32911</v>
      </c>
      <c r="BO41" s="272">
        <f t="shared" ref="BO41:DS41" si="20">ROUND(BO14*0.87,)+25</f>
        <v>32911</v>
      </c>
      <c r="BP41" s="272">
        <f t="shared" si="20"/>
        <v>32911</v>
      </c>
      <c r="BQ41" s="272">
        <f t="shared" si="20"/>
        <v>32911</v>
      </c>
      <c r="BR41" s="272">
        <f t="shared" si="20"/>
        <v>32911</v>
      </c>
      <c r="BS41" s="272">
        <f t="shared" si="20"/>
        <v>32911</v>
      </c>
      <c r="BT41" s="272">
        <f t="shared" si="20"/>
        <v>52486</v>
      </c>
      <c r="BU41" s="272">
        <f t="shared" si="20"/>
        <v>57967</v>
      </c>
      <c r="BV41" s="272">
        <f t="shared" si="20"/>
        <v>63448</v>
      </c>
      <c r="BW41" s="272">
        <f t="shared" si="20"/>
        <v>52486</v>
      </c>
      <c r="BX41" s="272">
        <f t="shared" si="20"/>
        <v>52486</v>
      </c>
      <c r="BY41" s="272">
        <f t="shared" si="20"/>
        <v>43873</v>
      </c>
      <c r="BZ41" s="272">
        <f t="shared" si="20"/>
        <v>43873</v>
      </c>
      <c r="CA41" s="272">
        <f t="shared" si="20"/>
        <v>43873</v>
      </c>
      <c r="CB41" s="272">
        <f t="shared" si="20"/>
        <v>37609</v>
      </c>
      <c r="CC41" s="272">
        <f t="shared" si="20"/>
        <v>36826</v>
      </c>
      <c r="CD41" s="272">
        <f t="shared" si="20"/>
        <v>26256</v>
      </c>
      <c r="CE41" s="272">
        <f t="shared" si="20"/>
        <v>26256</v>
      </c>
      <c r="CF41" s="272">
        <f t="shared" si="20"/>
        <v>26256</v>
      </c>
      <c r="CG41" s="272">
        <f t="shared" si="20"/>
        <v>26256</v>
      </c>
      <c r="CH41" s="272">
        <f t="shared" si="20"/>
        <v>27430</v>
      </c>
      <c r="CI41" s="272">
        <f t="shared" si="20"/>
        <v>27430</v>
      </c>
      <c r="CJ41" s="272">
        <f t="shared" si="20"/>
        <v>27430</v>
      </c>
      <c r="CK41" s="272">
        <f t="shared" si="20"/>
        <v>26256</v>
      </c>
      <c r="CL41" s="272">
        <f t="shared" si="20"/>
        <v>26256</v>
      </c>
      <c r="CM41" s="272">
        <f t="shared" si="20"/>
        <v>26256</v>
      </c>
      <c r="CN41" s="272">
        <f t="shared" si="20"/>
        <v>26256</v>
      </c>
      <c r="CO41" s="272">
        <f t="shared" si="20"/>
        <v>26256</v>
      </c>
      <c r="CP41" s="272">
        <f t="shared" si="20"/>
        <v>26256</v>
      </c>
      <c r="CQ41" s="272">
        <f t="shared" si="20"/>
        <v>25081</v>
      </c>
      <c r="CR41" s="272">
        <f t="shared" si="20"/>
        <v>25081</v>
      </c>
      <c r="CS41" s="272">
        <f t="shared" si="20"/>
        <v>25081</v>
      </c>
      <c r="CT41" s="272">
        <f t="shared" si="20"/>
        <v>25081</v>
      </c>
      <c r="CU41" s="272">
        <f t="shared" si="20"/>
        <v>25081</v>
      </c>
      <c r="CV41" s="272">
        <f t="shared" si="20"/>
        <v>25081</v>
      </c>
      <c r="CW41" s="272">
        <f t="shared" si="20"/>
        <v>25081</v>
      </c>
      <c r="CX41" s="272">
        <f t="shared" si="20"/>
        <v>21949</v>
      </c>
      <c r="CY41" s="272">
        <f t="shared" si="20"/>
        <v>21949</v>
      </c>
      <c r="CZ41" s="272">
        <f t="shared" si="20"/>
        <v>21949</v>
      </c>
      <c r="DA41" s="272">
        <f t="shared" si="20"/>
        <v>21949</v>
      </c>
      <c r="DB41" s="272">
        <f t="shared" si="20"/>
        <v>21949</v>
      </c>
      <c r="DC41" s="272">
        <f t="shared" si="20"/>
        <v>22732</v>
      </c>
      <c r="DD41" s="272">
        <f t="shared" si="20"/>
        <v>22732</v>
      </c>
      <c r="DE41" s="272">
        <f t="shared" si="20"/>
        <v>21166</v>
      </c>
      <c r="DF41" s="272">
        <f t="shared" si="20"/>
        <v>21166</v>
      </c>
      <c r="DG41" s="272">
        <f t="shared" si="20"/>
        <v>21166</v>
      </c>
      <c r="DH41" s="272">
        <f t="shared" si="20"/>
        <v>19600</v>
      </c>
      <c r="DI41" s="272">
        <f t="shared" si="20"/>
        <v>19600</v>
      </c>
      <c r="DJ41" s="272">
        <f t="shared" si="20"/>
        <v>19600</v>
      </c>
      <c r="DK41" s="272">
        <f t="shared" si="20"/>
        <v>19600</v>
      </c>
      <c r="DL41" s="272">
        <f t="shared" si="20"/>
        <v>17251</v>
      </c>
      <c r="DM41" s="272">
        <f t="shared" si="20"/>
        <v>17251</v>
      </c>
      <c r="DN41" s="272">
        <f t="shared" si="20"/>
        <v>17251</v>
      </c>
      <c r="DO41" s="272">
        <f t="shared" si="20"/>
        <v>17251</v>
      </c>
      <c r="DP41" s="272">
        <f t="shared" si="20"/>
        <v>17251</v>
      </c>
      <c r="DQ41" s="272">
        <f t="shared" si="20"/>
        <v>17251</v>
      </c>
      <c r="DR41" s="272">
        <f t="shared" si="20"/>
        <v>17251</v>
      </c>
      <c r="DS41" s="272">
        <f t="shared" si="20"/>
        <v>16077</v>
      </c>
    </row>
    <row r="42" spans="1:123" s="72" customFormat="1" x14ac:dyDescent="0.2">
      <c r="A42" s="240">
        <v>2</v>
      </c>
      <c r="B42" s="272">
        <f t="shared" ref="B42" si="21">ROUND(B15*0.87,)+25</f>
        <v>20853</v>
      </c>
      <c r="C42" s="272">
        <f t="shared" ref="C42:BN42" si="22">ROUND(C15*0.87,)+25</f>
        <v>20853</v>
      </c>
      <c r="D42" s="272">
        <f t="shared" si="22"/>
        <v>19678</v>
      </c>
      <c r="E42" s="272">
        <f t="shared" si="22"/>
        <v>19678</v>
      </c>
      <c r="F42" s="272">
        <f t="shared" si="22"/>
        <v>20853</v>
      </c>
      <c r="G42" s="272">
        <f t="shared" si="22"/>
        <v>20853</v>
      </c>
      <c r="H42" s="272">
        <f t="shared" si="22"/>
        <v>20853</v>
      </c>
      <c r="I42" s="272">
        <f t="shared" si="22"/>
        <v>23985</v>
      </c>
      <c r="J42" s="272">
        <f t="shared" si="22"/>
        <v>23985</v>
      </c>
      <c r="K42" s="272">
        <f t="shared" si="22"/>
        <v>22027</v>
      </c>
      <c r="L42" s="272">
        <f t="shared" si="22"/>
        <v>23593</v>
      </c>
      <c r="M42" s="272">
        <f t="shared" si="22"/>
        <v>23593</v>
      </c>
      <c r="N42" s="272">
        <f t="shared" si="22"/>
        <v>28683</v>
      </c>
      <c r="O42" s="272">
        <f t="shared" si="22"/>
        <v>33381</v>
      </c>
      <c r="P42" s="272">
        <f t="shared" si="22"/>
        <v>33381</v>
      </c>
      <c r="Q42" s="272">
        <f t="shared" si="22"/>
        <v>35730</v>
      </c>
      <c r="R42" s="272">
        <f t="shared" si="22"/>
        <v>33381</v>
      </c>
      <c r="S42" s="272">
        <f t="shared" si="22"/>
        <v>58750</v>
      </c>
      <c r="T42" s="346">
        <f t="shared" si="22"/>
        <v>90070</v>
      </c>
      <c r="U42" s="346">
        <f t="shared" si="22"/>
        <v>109645</v>
      </c>
      <c r="V42" s="346">
        <f t="shared" si="22"/>
        <v>109645</v>
      </c>
      <c r="W42" s="346">
        <f t="shared" si="22"/>
        <v>97900</v>
      </c>
      <c r="X42" s="346">
        <f t="shared" si="22"/>
        <v>97900</v>
      </c>
      <c r="Y42" s="346">
        <f t="shared" si="22"/>
        <v>97900</v>
      </c>
      <c r="Z42" s="346">
        <f t="shared" si="22"/>
        <v>97900</v>
      </c>
      <c r="AA42" s="346">
        <f t="shared" si="22"/>
        <v>97900</v>
      </c>
      <c r="AB42" s="346">
        <f t="shared" si="22"/>
        <v>78325</v>
      </c>
      <c r="AC42" s="346">
        <f t="shared" si="22"/>
        <v>70495</v>
      </c>
      <c r="AD42" s="272">
        <f t="shared" si="22"/>
        <v>70495</v>
      </c>
      <c r="AE42" s="272">
        <f t="shared" si="22"/>
        <v>51077</v>
      </c>
      <c r="AF42" s="272">
        <f t="shared" si="22"/>
        <v>32285</v>
      </c>
      <c r="AG42" s="272">
        <f t="shared" si="22"/>
        <v>32285</v>
      </c>
      <c r="AH42" s="272">
        <f t="shared" si="22"/>
        <v>32285</v>
      </c>
      <c r="AI42" s="272">
        <f t="shared" si="22"/>
        <v>32285</v>
      </c>
      <c r="AJ42" s="272">
        <f t="shared" si="22"/>
        <v>32285</v>
      </c>
      <c r="AK42" s="272">
        <f t="shared" si="22"/>
        <v>29936</v>
      </c>
      <c r="AL42" s="272">
        <f t="shared" si="22"/>
        <v>29936</v>
      </c>
      <c r="AM42" s="272">
        <f t="shared" si="22"/>
        <v>29936</v>
      </c>
      <c r="AN42" s="272">
        <f t="shared" si="22"/>
        <v>32285</v>
      </c>
      <c r="AO42" s="272">
        <f t="shared" si="22"/>
        <v>32285</v>
      </c>
      <c r="AP42" s="272">
        <f t="shared" si="22"/>
        <v>32285</v>
      </c>
      <c r="AQ42" s="272">
        <f t="shared" si="22"/>
        <v>32285</v>
      </c>
      <c r="AR42" s="272">
        <f t="shared" si="22"/>
        <v>32285</v>
      </c>
      <c r="AS42" s="272">
        <f t="shared" si="22"/>
        <v>32285</v>
      </c>
      <c r="AT42" s="272">
        <f t="shared" si="22"/>
        <v>32285</v>
      </c>
      <c r="AU42" s="272">
        <f t="shared" si="22"/>
        <v>32285</v>
      </c>
      <c r="AV42" s="272">
        <f t="shared" si="22"/>
        <v>32285</v>
      </c>
      <c r="AW42" s="272">
        <f t="shared" si="22"/>
        <v>36983</v>
      </c>
      <c r="AX42" s="272">
        <f t="shared" si="22"/>
        <v>36983</v>
      </c>
      <c r="AY42" s="272">
        <f t="shared" si="22"/>
        <v>36983</v>
      </c>
      <c r="AZ42" s="272">
        <f t="shared" si="22"/>
        <v>36983</v>
      </c>
      <c r="BA42" s="272">
        <f t="shared" si="22"/>
        <v>38549</v>
      </c>
      <c r="BB42" s="272">
        <f t="shared" si="22"/>
        <v>38549</v>
      </c>
      <c r="BC42" s="272">
        <f t="shared" si="22"/>
        <v>38549</v>
      </c>
      <c r="BD42" s="272">
        <f t="shared" si="22"/>
        <v>38549</v>
      </c>
      <c r="BE42" s="272">
        <f t="shared" si="22"/>
        <v>38549</v>
      </c>
      <c r="BF42" s="272">
        <f t="shared" si="22"/>
        <v>38549</v>
      </c>
      <c r="BG42" s="272">
        <f t="shared" si="22"/>
        <v>38549</v>
      </c>
      <c r="BH42" s="272">
        <f t="shared" si="22"/>
        <v>38549</v>
      </c>
      <c r="BI42" s="272">
        <f t="shared" si="22"/>
        <v>38549</v>
      </c>
      <c r="BJ42" s="272">
        <f t="shared" si="22"/>
        <v>38549</v>
      </c>
      <c r="BK42" s="272">
        <f t="shared" si="22"/>
        <v>35417</v>
      </c>
      <c r="BL42" s="272">
        <f t="shared" si="22"/>
        <v>35417</v>
      </c>
      <c r="BM42" s="272">
        <f t="shared" si="22"/>
        <v>35417</v>
      </c>
      <c r="BN42" s="272">
        <f t="shared" si="22"/>
        <v>35417</v>
      </c>
      <c r="BO42" s="272">
        <f t="shared" ref="BO42:DS42" si="23">ROUND(BO15*0.87,)+25</f>
        <v>35417</v>
      </c>
      <c r="BP42" s="272">
        <f t="shared" si="23"/>
        <v>35417</v>
      </c>
      <c r="BQ42" s="272">
        <f t="shared" si="23"/>
        <v>35417</v>
      </c>
      <c r="BR42" s="272">
        <f t="shared" si="23"/>
        <v>35417</v>
      </c>
      <c r="BS42" s="272">
        <f t="shared" si="23"/>
        <v>35417</v>
      </c>
      <c r="BT42" s="272">
        <f t="shared" si="23"/>
        <v>54992</v>
      </c>
      <c r="BU42" s="272">
        <f t="shared" si="23"/>
        <v>60473</v>
      </c>
      <c r="BV42" s="272">
        <f t="shared" si="23"/>
        <v>65954</v>
      </c>
      <c r="BW42" s="272">
        <f t="shared" si="23"/>
        <v>54992</v>
      </c>
      <c r="BX42" s="272">
        <f t="shared" si="23"/>
        <v>54992</v>
      </c>
      <c r="BY42" s="272">
        <f t="shared" si="23"/>
        <v>46379</v>
      </c>
      <c r="BZ42" s="272">
        <f t="shared" si="23"/>
        <v>46379</v>
      </c>
      <c r="CA42" s="272">
        <f t="shared" si="23"/>
        <v>46379</v>
      </c>
      <c r="CB42" s="272">
        <f t="shared" si="23"/>
        <v>40115</v>
      </c>
      <c r="CC42" s="272">
        <f t="shared" si="23"/>
        <v>39332</v>
      </c>
      <c r="CD42" s="272">
        <f t="shared" si="23"/>
        <v>28761</v>
      </c>
      <c r="CE42" s="272">
        <f t="shared" si="23"/>
        <v>28761</v>
      </c>
      <c r="CF42" s="272">
        <f t="shared" si="23"/>
        <v>28761</v>
      </c>
      <c r="CG42" s="272">
        <f t="shared" si="23"/>
        <v>28761</v>
      </c>
      <c r="CH42" s="272">
        <f t="shared" si="23"/>
        <v>29936</v>
      </c>
      <c r="CI42" s="272">
        <f t="shared" si="23"/>
        <v>29936</v>
      </c>
      <c r="CJ42" s="272">
        <f t="shared" si="23"/>
        <v>29936</v>
      </c>
      <c r="CK42" s="272">
        <f t="shared" si="23"/>
        <v>28761</v>
      </c>
      <c r="CL42" s="272">
        <f t="shared" si="23"/>
        <v>28761</v>
      </c>
      <c r="CM42" s="272">
        <f t="shared" si="23"/>
        <v>28761</v>
      </c>
      <c r="CN42" s="272">
        <f t="shared" si="23"/>
        <v>28761</v>
      </c>
      <c r="CO42" s="272">
        <f t="shared" si="23"/>
        <v>28761</v>
      </c>
      <c r="CP42" s="272">
        <f t="shared" si="23"/>
        <v>28761</v>
      </c>
      <c r="CQ42" s="272">
        <f t="shared" si="23"/>
        <v>27587</v>
      </c>
      <c r="CR42" s="272">
        <f t="shared" si="23"/>
        <v>27587</v>
      </c>
      <c r="CS42" s="272">
        <f t="shared" si="23"/>
        <v>27587</v>
      </c>
      <c r="CT42" s="272">
        <f t="shared" si="23"/>
        <v>27587</v>
      </c>
      <c r="CU42" s="272">
        <f t="shared" si="23"/>
        <v>27587</v>
      </c>
      <c r="CV42" s="272">
        <f t="shared" si="23"/>
        <v>27587</v>
      </c>
      <c r="CW42" s="272">
        <f t="shared" si="23"/>
        <v>27587</v>
      </c>
      <c r="CX42" s="272">
        <f t="shared" si="23"/>
        <v>24455</v>
      </c>
      <c r="CY42" s="272">
        <f t="shared" si="23"/>
        <v>24455</v>
      </c>
      <c r="CZ42" s="272">
        <f t="shared" si="23"/>
        <v>24455</v>
      </c>
      <c r="DA42" s="272">
        <f t="shared" si="23"/>
        <v>24455</v>
      </c>
      <c r="DB42" s="272">
        <f t="shared" si="23"/>
        <v>24455</v>
      </c>
      <c r="DC42" s="272">
        <f t="shared" si="23"/>
        <v>25238</v>
      </c>
      <c r="DD42" s="272">
        <f t="shared" si="23"/>
        <v>25238</v>
      </c>
      <c r="DE42" s="272">
        <f t="shared" si="23"/>
        <v>23672</v>
      </c>
      <c r="DF42" s="272">
        <f t="shared" si="23"/>
        <v>23672</v>
      </c>
      <c r="DG42" s="272">
        <f t="shared" si="23"/>
        <v>23672</v>
      </c>
      <c r="DH42" s="272">
        <f t="shared" si="23"/>
        <v>21949</v>
      </c>
      <c r="DI42" s="272">
        <f t="shared" si="23"/>
        <v>21949</v>
      </c>
      <c r="DJ42" s="272">
        <f t="shared" si="23"/>
        <v>21949</v>
      </c>
      <c r="DK42" s="272">
        <f t="shared" si="23"/>
        <v>21949</v>
      </c>
      <c r="DL42" s="272">
        <f t="shared" si="23"/>
        <v>19600</v>
      </c>
      <c r="DM42" s="272">
        <f t="shared" si="23"/>
        <v>19600</v>
      </c>
      <c r="DN42" s="272">
        <f t="shared" si="23"/>
        <v>19600</v>
      </c>
      <c r="DO42" s="272">
        <f t="shared" si="23"/>
        <v>19600</v>
      </c>
      <c r="DP42" s="272">
        <f t="shared" si="23"/>
        <v>19600</v>
      </c>
      <c r="DQ42" s="272">
        <f t="shared" si="23"/>
        <v>19600</v>
      </c>
      <c r="DR42" s="272">
        <f t="shared" si="23"/>
        <v>19600</v>
      </c>
      <c r="DS42" s="272">
        <f t="shared" si="23"/>
        <v>18426</v>
      </c>
    </row>
    <row r="43" spans="1:12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346"/>
      <c r="U43" s="346"/>
      <c r="V43" s="346"/>
      <c r="W43" s="346"/>
      <c r="X43" s="346"/>
      <c r="Y43" s="346"/>
      <c r="Z43" s="346"/>
      <c r="AA43" s="346"/>
      <c r="AB43" s="346"/>
      <c r="AC43" s="346"/>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row>
    <row r="44" spans="1:123" s="72" customFormat="1" x14ac:dyDescent="0.2">
      <c r="A44" s="240">
        <v>1</v>
      </c>
      <c r="B44" s="272">
        <f t="shared" ref="B44" si="24">ROUND(B17*0.87,)+25</f>
        <v>20383</v>
      </c>
      <c r="C44" s="272">
        <f t="shared" ref="C44:BN44" si="25">ROUND(C17*0.87,)+25</f>
        <v>20383</v>
      </c>
      <c r="D44" s="272">
        <f t="shared" si="25"/>
        <v>19209</v>
      </c>
      <c r="E44" s="272">
        <f t="shared" si="25"/>
        <v>19209</v>
      </c>
      <c r="F44" s="272">
        <f t="shared" si="25"/>
        <v>20383</v>
      </c>
      <c r="G44" s="272">
        <f t="shared" si="25"/>
        <v>20383</v>
      </c>
      <c r="H44" s="272">
        <f t="shared" si="25"/>
        <v>20383</v>
      </c>
      <c r="I44" s="272">
        <f t="shared" si="25"/>
        <v>23515</v>
      </c>
      <c r="J44" s="272">
        <f t="shared" si="25"/>
        <v>23515</v>
      </c>
      <c r="K44" s="272">
        <f t="shared" si="25"/>
        <v>21558</v>
      </c>
      <c r="L44" s="272">
        <f t="shared" si="25"/>
        <v>23124</v>
      </c>
      <c r="M44" s="272">
        <f t="shared" si="25"/>
        <v>23124</v>
      </c>
      <c r="N44" s="272">
        <f t="shared" si="25"/>
        <v>28213</v>
      </c>
      <c r="O44" s="272">
        <f t="shared" si="25"/>
        <v>32911</v>
      </c>
      <c r="P44" s="272">
        <f t="shared" si="25"/>
        <v>32911</v>
      </c>
      <c r="Q44" s="272">
        <f t="shared" si="25"/>
        <v>35260</v>
      </c>
      <c r="R44" s="272">
        <f t="shared" si="25"/>
        <v>32911</v>
      </c>
      <c r="S44" s="272">
        <f t="shared" si="25"/>
        <v>56793</v>
      </c>
      <c r="T44" s="346">
        <f t="shared" si="25"/>
        <v>88113</v>
      </c>
      <c r="U44" s="346">
        <f t="shared" si="25"/>
        <v>107688</v>
      </c>
      <c r="V44" s="346">
        <f t="shared" si="25"/>
        <v>107688</v>
      </c>
      <c r="W44" s="346">
        <f t="shared" si="25"/>
        <v>95943</v>
      </c>
      <c r="X44" s="346">
        <f t="shared" si="25"/>
        <v>95943</v>
      </c>
      <c r="Y44" s="346">
        <f t="shared" si="25"/>
        <v>95943</v>
      </c>
      <c r="Z44" s="346">
        <f t="shared" si="25"/>
        <v>95943</v>
      </c>
      <c r="AA44" s="346">
        <f t="shared" si="25"/>
        <v>95943</v>
      </c>
      <c r="AB44" s="346">
        <f t="shared" si="25"/>
        <v>76368</v>
      </c>
      <c r="AC44" s="346">
        <f t="shared" si="25"/>
        <v>68538</v>
      </c>
      <c r="AD44" s="272">
        <f t="shared" si="25"/>
        <v>68538</v>
      </c>
      <c r="AE44" s="272">
        <f t="shared" si="25"/>
        <v>50529</v>
      </c>
      <c r="AF44" s="272">
        <f t="shared" si="25"/>
        <v>31737</v>
      </c>
      <c r="AG44" s="272">
        <f t="shared" si="25"/>
        <v>31737</v>
      </c>
      <c r="AH44" s="272">
        <f t="shared" si="25"/>
        <v>31737</v>
      </c>
      <c r="AI44" s="272">
        <f t="shared" si="25"/>
        <v>31737</v>
      </c>
      <c r="AJ44" s="272">
        <f t="shared" si="25"/>
        <v>31737</v>
      </c>
      <c r="AK44" s="272">
        <f t="shared" si="25"/>
        <v>29388</v>
      </c>
      <c r="AL44" s="272">
        <f t="shared" si="25"/>
        <v>29388</v>
      </c>
      <c r="AM44" s="272">
        <f t="shared" si="25"/>
        <v>29388</v>
      </c>
      <c r="AN44" s="272">
        <f t="shared" si="25"/>
        <v>31737</v>
      </c>
      <c r="AO44" s="272">
        <f t="shared" si="25"/>
        <v>31737</v>
      </c>
      <c r="AP44" s="272">
        <f t="shared" si="25"/>
        <v>31737</v>
      </c>
      <c r="AQ44" s="272">
        <f t="shared" si="25"/>
        <v>31737</v>
      </c>
      <c r="AR44" s="272">
        <f t="shared" si="25"/>
        <v>31737</v>
      </c>
      <c r="AS44" s="272">
        <f t="shared" si="25"/>
        <v>31737</v>
      </c>
      <c r="AT44" s="272">
        <f t="shared" si="25"/>
        <v>31737</v>
      </c>
      <c r="AU44" s="272">
        <f t="shared" si="25"/>
        <v>31737</v>
      </c>
      <c r="AV44" s="272">
        <f t="shared" si="25"/>
        <v>31737</v>
      </c>
      <c r="AW44" s="272">
        <f t="shared" si="25"/>
        <v>36435</v>
      </c>
      <c r="AX44" s="272">
        <f t="shared" si="25"/>
        <v>36435</v>
      </c>
      <c r="AY44" s="272">
        <f t="shared" si="25"/>
        <v>36435</v>
      </c>
      <c r="AZ44" s="272">
        <f t="shared" si="25"/>
        <v>36435</v>
      </c>
      <c r="BA44" s="272">
        <f t="shared" si="25"/>
        <v>38001</v>
      </c>
      <c r="BB44" s="272">
        <f t="shared" si="25"/>
        <v>38001</v>
      </c>
      <c r="BC44" s="272">
        <f t="shared" si="25"/>
        <v>38001</v>
      </c>
      <c r="BD44" s="272">
        <f t="shared" si="25"/>
        <v>38001</v>
      </c>
      <c r="BE44" s="272">
        <f t="shared" si="25"/>
        <v>38001</v>
      </c>
      <c r="BF44" s="272">
        <f t="shared" si="25"/>
        <v>38001</v>
      </c>
      <c r="BG44" s="272">
        <f t="shared" si="25"/>
        <v>38001</v>
      </c>
      <c r="BH44" s="272">
        <f t="shared" si="25"/>
        <v>38001</v>
      </c>
      <c r="BI44" s="272">
        <f t="shared" si="25"/>
        <v>38001</v>
      </c>
      <c r="BJ44" s="272">
        <f t="shared" si="25"/>
        <v>38001</v>
      </c>
      <c r="BK44" s="272">
        <f t="shared" si="25"/>
        <v>34869</v>
      </c>
      <c r="BL44" s="272">
        <f t="shared" si="25"/>
        <v>34869</v>
      </c>
      <c r="BM44" s="272">
        <f t="shared" si="25"/>
        <v>34869</v>
      </c>
      <c r="BN44" s="272">
        <f t="shared" si="25"/>
        <v>34869</v>
      </c>
      <c r="BO44" s="272">
        <f t="shared" ref="BO44:DS44" si="26">ROUND(BO17*0.87,)+25</f>
        <v>34869</v>
      </c>
      <c r="BP44" s="272">
        <f t="shared" si="26"/>
        <v>34869</v>
      </c>
      <c r="BQ44" s="272">
        <f t="shared" si="26"/>
        <v>34869</v>
      </c>
      <c r="BR44" s="272">
        <f t="shared" si="26"/>
        <v>34869</v>
      </c>
      <c r="BS44" s="272">
        <f t="shared" si="26"/>
        <v>34869</v>
      </c>
      <c r="BT44" s="272">
        <f t="shared" si="26"/>
        <v>54444</v>
      </c>
      <c r="BU44" s="272">
        <f t="shared" si="26"/>
        <v>59925</v>
      </c>
      <c r="BV44" s="272">
        <f t="shared" si="26"/>
        <v>65406</v>
      </c>
      <c r="BW44" s="272">
        <f t="shared" si="26"/>
        <v>54444</v>
      </c>
      <c r="BX44" s="272">
        <f t="shared" si="26"/>
        <v>54444</v>
      </c>
      <c r="BY44" s="272">
        <f t="shared" si="26"/>
        <v>45831</v>
      </c>
      <c r="BZ44" s="272">
        <f t="shared" si="26"/>
        <v>45831</v>
      </c>
      <c r="CA44" s="272">
        <f t="shared" si="26"/>
        <v>45831</v>
      </c>
      <c r="CB44" s="272">
        <f t="shared" si="26"/>
        <v>39567</v>
      </c>
      <c r="CC44" s="272">
        <f t="shared" si="26"/>
        <v>38784</v>
      </c>
      <c r="CD44" s="272">
        <f t="shared" si="26"/>
        <v>28213</v>
      </c>
      <c r="CE44" s="272">
        <f t="shared" si="26"/>
        <v>28213</v>
      </c>
      <c r="CF44" s="272">
        <f t="shared" si="26"/>
        <v>28213</v>
      </c>
      <c r="CG44" s="272">
        <f t="shared" si="26"/>
        <v>28213</v>
      </c>
      <c r="CH44" s="272">
        <f t="shared" si="26"/>
        <v>29388</v>
      </c>
      <c r="CI44" s="272">
        <f t="shared" si="26"/>
        <v>29388</v>
      </c>
      <c r="CJ44" s="272">
        <f t="shared" si="26"/>
        <v>29388</v>
      </c>
      <c r="CK44" s="272">
        <f t="shared" si="26"/>
        <v>28213</v>
      </c>
      <c r="CL44" s="272">
        <f t="shared" si="26"/>
        <v>28213</v>
      </c>
      <c r="CM44" s="272">
        <f t="shared" si="26"/>
        <v>28213</v>
      </c>
      <c r="CN44" s="272">
        <f t="shared" si="26"/>
        <v>28213</v>
      </c>
      <c r="CO44" s="272">
        <f t="shared" si="26"/>
        <v>28213</v>
      </c>
      <c r="CP44" s="272">
        <f t="shared" si="26"/>
        <v>28213</v>
      </c>
      <c r="CQ44" s="272">
        <f t="shared" si="26"/>
        <v>27039</v>
      </c>
      <c r="CR44" s="272">
        <f t="shared" si="26"/>
        <v>27039</v>
      </c>
      <c r="CS44" s="272">
        <f t="shared" si="26"/>
        <v>27039</v>
      </c>
      <c r="CT44" s="272">
        <f t="shared" si="26"/>
        <v>27039</v>
      </c>
      <c r="CU44" s="272">
        <f t="shared" si="26"/>
        <v>27039</v>
      </c>
      <c r="CV44" s="272">
        <f t="shared" si="26"/>
        <v>27039</v>
      </c>
      <c r="CW44" s="272">
        <f t="shared" si="26"/>
        <v>27039</v>
      </c>
      <c r="CX44" s="272">
        <f t="shared" si="26"/>
        <v>23907</v>
      </c>
      <c r="CY44" s="272">
        <f t="shared" si="26"/>
        <v>23907</v>
      </c>
      <c r="CZ44" s="272">
        <f t="shared" si="26"/>
        <v>23907</v>
      </c>
      <c r="DA44" s="272">
        <f t="shared" si="26"/>
        <v>23907</v>
      </c>
      <c r="DB44" s="272">
        <f t="shared" si="26"/>
        <v>23907</v>
      </c>
      <c r="DC44" s="272">
        <f t="shared" si="26"/>
        <v>24690</v>
      </c>
      <c r="DD44" s="272">
        <f t="shared" si="26"/>
        <v>24690</v>
      </c>
      <c r="DE44" s="272">
        <f t="shared" si="26"/>
        <v>23124</v>
      </c>
      <c r="DF44" s="272">
        <f t="shared" si="26"/>
        <v>23124</v>
      </c>
      <c r="DG44" s="272">
        <f t="shared" si="26"/>
        <v>23124</v>
      </c>
      <c r="DH44" s="272">
        <f t="shared" si="26"/>
        <v>21166</v>
      </c>
      <c r="DI44" s="272">
        <f t="shared" si="26"/>
        <v>21166</v>
      </c>
      <c r="DJ44" s="272">
        <f t="shared" si="26"/>
        <v>21166</v>
      </c>
      <c r="DK44" s="272">
        <f t="shared" si="26"/>
        <v>21166</v>
      </c>
      <c r="DL44" s="272">
        <f t="shared" si="26"/>
        <v>18817</v>
      </c>
      <c r="DM44" s="272">
        <f t="shared" si="26"/>
        <v>18817</v>
      </c>
      <c r="DN44" s="272">
        <f t="shared" si="26"/>
        <v>18817</v>
      </c>
      <c r="DO44" s="272">
        <f t="shared" si="26"/>
        <v>18817</v>
      </c>
      <c r="DP44" s="272">
        <f t="shared" si="26"/>
        <v>18817</v>
      </c>
      <c r="DQ44" s="272">
        <f t="shared" si="26"/>
        <v>18817</v>
      </c>
      <c r="DR44" s="272">
        <f t="shared" si="26"/>
        <v>18817</v>
      </c>
      <c r="DS44" s="272">
        <f t="shared" si="26"/>
        <v>17643</v>
      </c>
    </row>
    <row r="45" spans="1:123" s="72" customFormat="1" x14ac:dyDescent="0.2">
      <c r="A45" s="240">
        <v>2</v>
      </c>
      <c r="B45" s="272">
        <f t="shared" ref="B45" si="27">ROUND(B18*0.87,)+25</f>
        <v>22419</v>
      </c>
      <c r="C45" s="272">
        <f t="shared" ref="C45:BN45" si="28">ROUND(C18*0.87,)+25</f>
        <v>22419</v>
      </c>
      <c r="D45" s="272">
        <f t="shared" si="28"/>
        <v>21244</v>
      </c>
      <c r="E45" s="272">
        <f t="shared" si="28"/>
        <v>21244</v>
      </c>
      <c r="F45" s="272">
        <f t="shared" si="28"/>
        <v>22419</v>
      </c>
      <c r="G45" s="272">
        <f t="shared" si="28"/>
        <v>22419</v>
      </c>
      <c r="H45" s="272">
        <f t="shared" si="28"/>
        <v>22419</v>
      </c>
      <c r="I45" s="272">
        <f t="shared" si="28"/>
        <v>25551</v>
      </c>
      <c r="J45" s="272">
        <f t="shared" si="28"/>
        <v>25551</v>
      </c>
      <c r="K45" s="272">
        <f t="shared" si="28"/>
        <v>23593</v>
      </c>
      <c r="L45" s="272">
        <f t="shared" si="28"/>
        <v>25159</v>
      </c>
      <c r="M45" s="272">
        <f t="shared" si="28"/>
        <v>25159</v>
      </c>
      <c r="N45" s="272">
        <f t="shared" si="28"/>
        <v>30249</v>
      </c>
      <c r="O45" s="272">
        <f t="shared" si="28"/>
        <v>34947</v>
      </c>
      <c r="P45" s="272">
        <f t="shared" si="28"/>
        <v>34947</v>
      </c>
      <c r="Q45" s="272">
        <f t="shared" si="28"/>
        <v>37296</v>
      </c>
      <c r="R45" s="272">
        <f t="shared" si="28"/>
        <v>34947</v>
      </c>
      <c r="S45" s="272">
        <f t="shared" si="28"/>
        <v>59533</v>
      </c>
      <c r="T45" s="346">
        <f t="shared" si="28"/>
        <v>90853</v>
      </c>
      <c r="U45" s="346">
        <f t="shared" si="28"/>
        <v>110428</v>
      </c>
      <c r="V45" s="346">
        <f t="shared" si="28"/>
        <v>110428</v>
      </c>
      <c r="W45" s="346">
        <f t="shared" si="28"/>
        <v>98683</v>
      </c>
      <c r="X45" s="346">
        <f t="shared" si="28"/>
        <v>98683</v>
      </c>
      <c r="Y45" s="346">
        <f t="shared" si="28"/>
        <v>98683</v>
      </c>
      <c r="Z45" s="346">
        <f t="shared" si="28"/>
        <v>98683</v>
      </c>
      <c r="AA45" s="346">
        <f t="shared" si="28"/>
        <v>98683</v>
      </c>
      <c r="AB45" s="346">
        <f t="shared" si="28"/>
        <v>79108</v>
      </c>
      <c r="AC45" s="346">
        <f t="shared" si="28"/>
        <v>71278</v>
      </c>
      <c r="AD45" s="272">
        <f t="shared" si="28"/>
        <v>71278</v>
      </c>
      <c r="AE45" s="272">
        <f t="shared" si="28"/>
        <v>53034</v>
      </c>
      <c r="AF45" s="272">
        <f t="shared" si="28"/>
        <v>34242</v>
      </c>
      <c r="AG45" s="272">
        <f t="shared" si="28"/>
        <v>34242</v>
      </c>
      <c r="AH45" s="272">
        <f t="shared" si="28"/>
        <v>34242</v>
      </c>
      <c r="AI45" s="272">
        <f t="shared" si="28"/>
        <v>34242</v>
      </c>
      <c r="AJ45" s="272">
        <f t="shared" si="28"/>
        <v>34242</v>
      </c>
      <c r="AK45" s="272">
        <f t="shared" si="28"/>
        <v>31893</v>
      </c>
      <c r="AL45" s="272">
        <f t="shared" si="28"/>
        <v>31893</v>
      </c>
      <c r="AM45" s="272">
        <f t="shared" si="28"/>
        <v>31893</v>
      </c>
      <c r="AN45" s="272">
        <f t="shared" si="28"/>
        <v>34242</v>
      </c>
      <c r="AO45" s="272">
        <f t="shared" si="28"/>
        <v>34242</v>
      </c>
      <c r="AP45" s="272">
        <f t="shared" si="28"/>
        <v>34242</v>
      </c>
      <c r="AQ45" s="272">
        <f t="shared" si="28"/>
        <v>34242</v>
      </c>
      <c r="AR45" s="272">
        <f t="shared" si="28"/>
        <v>34242</v>
      </c>
      <c r="AS45" s="272">
        <f t="shared" si="28"/>
        <v>34242</v>
      </c>
      <c r="AT45" s="272">
        <f t="shared" si="28"/>
        <v>34242</v>
      </c>
      <c r="AU45" s="272">
        <f t="shared" si="28"/>
        <v>34242</v>
      </c>
      <c r="AV45" s="272">
        <f t="shared" si="28"/>
        <v>34242</v>
      </c>
      <c r="AW45" s="272">
        <f t="shared" si="28"/>
        <v>38940</v>
      </c>
      <c r="AX45" s="272">
        <f t="shared" si="28"/>
        <v>38940</v>
      </c>
      <c r="AY45" s="272">
        <f t="shared" si="28"/>
        <v>38940</v>
      </c>
      <c r="AZ45" s="272">
        <f t="shared" si="28"/>
        <v>38940</v>
      </c>
      <c r="BA45" s="272">
        <f t="shared" si="28"/>
        <v>40506</v>
      </c>
      <c r="BB45" s="272">
        <f t="shared" si="28"/>
        <v>40506</v>
      </c>
      <c r="BC45" s="272">
        <f t="shared" si="28"/>
        <v>40506</v>
      </c>
      <c r="BD45" s="272">
        <f t="shared" si="28"/>
        <v>40506</v>
      </c>
      <c r="BE45" s="272">
        <f t="shared" si="28"/>
        <v>40506</v>
      </c>
      <c r="BF45" s="272">
        <f t="shared" si="28"/>
        <v>40506</v>
      </c>
      <c r="BG45" s="272">
        <f t="shared" si="28"/>
        <v>40506</v>
      </c>
      <c r="BH45" s="272">
        <f t="shared" si="28"/>
        <v>40506</v>
      </c>
      <c r="BI45" s="272">
        <f t="shared" si="28"/>
        <v>40506</v>
      </c>
      <c r="BJ45" s="272">
        <f t="shared" si="28"/>
        <v>40506</v>
      </c>
      <c r="BK45" s="272">
        <f t="shared" si="28"/>
        <v>37374</v>
      </c>
      <c r="BL45" s="272">
        <f t="shared" si="28"/>
        <v>37374</v>
      </c>
      <c r="BM45" s="272">
        <f t="shared" si="28"/>
        <v>37374</v>
      </c>
      <c r="BN45" s="272">
        <f t="shared" si="28"/>
        <v>37374</v>
      </c>
      <c r="BO45" s="272">
        <f t="shared" ref="BO45:DS45" si="29">ROUND(BO18*0.87,)+25</f>
        <v>37374</v>
      </c>
      <c r="BP45" s="272">
        <f t="shared" si="29"/>
        <v>37374</v>
      </c>
      <c r="BQ45" s="272">
        <f t="shared" si="29"/>
        <v>37374</v>
      </c>
      <c r="BR45" s="272">
        <f t="shared" si="29"/>
        <v>37374</v>
      </c>
      <c r="BS45" s="272">
        <f t="shared" si="29"/>
        <v>37374</v>
      </c>
      <c r="BT45" s="272">
        <f t="shared" si="29"/>
        <v>56949</v>
      </c>
      <c r="BU45" s="272">
        <f t="shared" si="29"/>
        <v>62430</v>
      </c>
      <c r="BV45" s="272">
        <f t="shared" si="29"/>
        <v>67911</v>
      </c>
      <c r="BW45" s="272">
        <f t="shared" si="29"/>
        <v>56949</v>
      </c>
      <c r="BX45" s="272">
        <f t="shared" si="29"/>
        <v>56949</v>
      </c>
      <c r="BY45" s="272">
        <f t="shared" si="29"/>
        <v>48336</v>
      </c>
      <c r="BZ45" s="272">
        <f t="shared" si="29"/>
        <v>48336</v>
      </c>
      <c r="CA45" s="272">
        <f t="shared" si="29"/>
        <v>48336</v>
      </c>
      <c r="CB45" s="272">
        <f t="shared" si="29"/>
        <v>42072</v>
      </c>
      <c r="CC45" s="272">
        <f t="shared" si="29"/>
        <v>41289</v>
      </c>
      <c r="CD45" s="272">
        <f t="shared" si="29"/>
        <v>30719</v>
      </c>
      <c r="CE45" s="272">
        <f t="shared" si="29"/>
        <v>30719</v>
      </c>
      <c r="CF45" s="272">
        <f t="shared" si="29"/>
        <v>30719</v>
      </c>
      <c r="CG45" s="272">
        <f t="shared" si="29"/>
        <v>30719</v>
      </c>
      <c r="CH45" s="272">
        <f t="shared" si="29"/>
        <v>31893</v>
      </c>
      <c r="CI45" s="272">
        <f t="shared" si="29"/>
        <v>31893</v>
      </c>
      <c r="CJ45" s="272">
        <f t="shared" si="29"/>
        <v>31893</v>
      </c>
      <c r="CK45" s="272">
        <f t="shared" si="29"/>
        <v>30719</v>
      </c>
      <c r="CL45" s="272">
        <f t="shared" si="29"/>
        <v>30719</v>
      </c>
      <c r="CM45" s="272">
        <f t="shared" si="29"/>
        <v>30719</v>
      </c>
      <c r="CN45" s="272">
        <f t="shared" si="29"/>
        <v>30719</v>
      </c>
      <c r="CO45" s="272">
        <f t="shared" si="29"/>
        <v>30719</v>
      </c>
      <c r="CP45" s="272">
        <f t="shared" si="29"/>
        <v>30719</v>
      </c>
      <c r="CQ45" s="272">
        <f t="shared" si="29"/>
        <v>29544</v>
      </c>
      <c r="CR45" s="272">
        <f t="shared" si="29"/>
        <v>29544</v>
      </c>
      <c r="CS45" s="272">
        <f t="shared" si="29"/>
        <v>29544</v>
      </c>
      <c r="CT45" s="272">
        <f t="shared" si="29"/>
        <v>29544</v>
      </c>
      <c r="CU45" s="272">
        <f t="shared" si="29"/>
        <v>29544</v>
      </c>
      <c r="CV45" s="272">
        <f t="shared" si="29"/>
        <v>29544</v>
      </c>
      <c r="CW45" s="272">
        <f t="shared" si="29"/>
        <v>29544</v>
      </c>
      <c r="CX45" s="272">
        <f t="shared" si="29"/>
        <v>26412</v>
      </c>
      <c r="CY45" s="272">
        <f t="shared" si="29"/>
        <v>26412</v>
      </c>
      <c r="CZ45" s="272">
        <f t="shared" si="29"/>
        <v>26412</v>
      </c>
      <c r="DA45" s="272">
        <f t="shared" si="29"/>
        <v>26412</v>
      </c>
      <c r="DB45" s="272">
        <f t="shared" si="29"/>
        <v>26412</v>
      </c>
      <c r="DC45" s="272">
        <f t="shared" si="29"/>
        <v>27195</v>
      </c>
      <c r="DD45" s="272">
        <f t="shared" si="29"/>
        <v>27195</v>
      </c>
      <c r="DE45" s="272">
        <f t="shared" si="29"/>
        <v>25629</v>
      </c>
      <c r="DF45" s="272">
        <f t="shared" si="29"/>
        <v>25629</v>
      </c>
      <c r="DG45" s="272">
        <f t="shared" si="29"/>
        <v>25629</v>
      </c>
      <c r="DH45" s="272">
        <f t="shared" si="29"/>
        <v>23515</v>
      </c>
      <c r="DI45" s="272">
        <f t="shared" si="29"/>
        <v>23515</v>
      </c>
      <c r="DJ45" s="272">
        <f t="shared" si="29"/>
        <v>23515</v>
      </c>
      <c r="DK45" s="272">
        <f t="shared" si="29"/>
        <v>23515</v>
      </c>
      <c r="DL45" s="272">
        <f t="shared" si="29"/>
        <v>21166</v>
      </c>
      <c r="DM45" s="272">
        <f t="shared" si="29"/>
        <v>21166</v>
      </c>
      <c r="DN45" s="272">
        <f t="shared" si="29"/>
        <v>21166</v>
      </c>
      <c r="DO45" s="272">
        <f t="shared" si="29"/>
        <v>21166</v>
      </c>
      <c r="DP45" s="272">
        <f t="shared" si="29"/>
        <v>21166</v>
      </c>
      <c r="DQ45" s="272">
        <f t="shared" si="29"/>
        <v>21166</v>
      </c>
      <c r="DR45" s="272">
        <f t="shared" si="29"/>
        <v>21166</v>
      </c>
      <c r="DS45" s="272">
        <f t="shared" si="29"/>
        <v>19992</v>
      </c>
    </row>
    <row r="46" spans="1:12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346"/>
      <c r="U46" s="346"/>
      <c r="V46" s="346"/>
      <c r="W46" s="346"/>
      <c r="X46" s="346"/>
      <c r="Y46" s="346"/>
      <c r="Z46" s="346"/>
      <c r="AA46" s="346"/>
      <c r="AB46" s="346"/>
      <c r="AC46" s="346"/>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row>
    <row r="47" spans="1:123" s="72" customFormat="1" x14ac:dyDescent="0.2">
      <c r="A47" s="240">
        <v>1</v>
      </c>
      <c r="B47" s="272">
        <f t="shared" ref="B47" si="30">ROUND(B20*0.87,)+25</f>
        <v>21949</v>
      </c>
      <c r="C47" s="272">
        <f t="shared" ref="C47:BN47" si="31">ROUND(C20*0.87,)+25</f>
        <v>21949</v>
      </c>
      <c r="D47" s="272">
        <f t="shared" si="31"/>
        <v>20775</v>
      </c>
      <c r="E47" s="272">
        <f t="shared" si="31"/>
        <v>20775</v>
      </c>
      <c r="F47" s="272">
        <f t="shared" si="31"/>
        <v>21949</v>
      </c>
      <c r="G47" s="272">
        <f t="shared" si="31"/>
        <v>21949</v>
      </c>
      <c r="H47" s="272">
        <f t="shared" si="31"/>
        <v>21949</v>
      </c>
      <c r="I47" s="272">
        <f t="shared" si="31"/>
        <v>25081</v>
      </c>
      <c r="J47" s="272">
        <f t="shared" si="31"/>
        <v>25081</v>
      </c>
      <c r="K47" s="272">
        <f t="shared" si="31"/>
        <v>23124</v>
      </c>
      <c r="L47" s="272">
        <f t="shared" si="31"/>
        <v>24690</v>
      </c>
      <c r="M47" s="272">
        <f t="shared" si="31"/>
        <v>24690</v>
      </c>
      <c r="N47" s="272">
        <f t="shared" si="31"/>
        <v>29779</v>
      </c>
      <c r="O47" s="272">
        <f t="shared" si="31"/>
        <v>34477</v>
      </c>
      <c r="P47" s="272">
        <f t="shared" si="31"/>
        <v>34477</v>
      </c>
      <c r="Q47" s="272">
        <f t="shared" si="31"/>
        <v>36826</v>
      </c>
      <c r="R47" s="272">
        <f t="shared" si="31"/>
        <v>34477</v>
      </c>
      <c r="S47" s="272">
        <f t="shared" si="31"/>
        <v>58750</v>
      </c>
      <c r="T47" s="346">
        <f t="shared" si="31"/>
        <v>90070</v>
      </c>
      <c r="U47" s="346">
        <f t="shared" si="31"/>
        <v>109645</v>
      </c>
      <c r="V47" s="346">
        <f t="shared" si="31"/>
        <v>109645</v>
      </c>
      <c r="W47" s="346">
        <f t="shared" si="31"/>
        <v>97900</v>
      </c>
      <c r="X47" s="346">
        <f t="shared" si="31"/>
        <v>97900</v>
      </c>
      <c r="Y47" s="346">
        <f t="shared" si="31"/>
        <v>97900</v>
      </c>
      <c r="Z47" s="346">
        <f t="shared" si="31"/>
        <v>97900</v>
      </c>
      <c r="AA47" s="346">
        <f t="shared" si="31"/>
        <v>97900</v>
      </c>
      <c r="AB47" s="346">
        <f t="shared" si="31"/>
        <v>78325</v>
      </c>
      <c r="AC47" s="346">
        <f t="shared" si="31"/>
        <v>70495</v>
      </c>
      <c r="AD47" s="272">
        <f t="shared" si="31"/>
        <v>70495</v>
      </c>
      <c r="AE47" s="272">
        <f t="shared" si="31"/>
        <v>52486</v>
      </c>
      <c r="AF47" s="272">
        <f t="shared" si="31"/>
        <v>33694</v>
      </c>
      <c r="AG47" s="272">
        <f t="shared" si="31"/>
        <v>33694</v>
      </c>
      <c r="AH47" s="272">
        <f t="shared" si="31"/>
        <v>33694</v>
      </c>
      <c r="AI47" s="272">
        <f t="shared" si="31"/>
        <v>33694</v>
      </c>
      <c r="AJ47" s="272">
        <f t="shared" si="31"/>
        <v>33694</v>
      </c>
      <c r="AK47" s="272">
        <f t="shared" si="31"/>
        <v>31345</v>
      </c>
      <c r="AL47" s="272">
        <f t="shared" si="31"/>
        <v>31345</v>
      </c>
      <c r="AM47" s="272">
        <f t="shared" si="31"/>
        <v>31345</v>
      </c>
      <c r="AN47" s="272">
        <f t="shared" si="31"/>
        <v>33694</v>
      </c>
      <c r="AO47" s="272">
        <f t="shared" si="31"/>
        <v>33694</v>
      </c>
      <c r="AP47" s="272">
        <f t="shared" si="31"/>
        <v>33694</v>
      </c>
      <c r="AQ47" s="272">
        <f t="shared" si="31"/>
        <v>33694</v>
      </c>
      <c r="AR47" s="272">
        <f t="shared" si="31"/>
        <v>33694</v>
      </c>
      <c r="AS47" s="272">
        <f t="shared" si="31"/>
        <v>33694</v>
      </c>
      <c r="AT47" s="272">
        <f t="shared" si="31"/>
        <v>33694</v>
      </c>
      <c r="AU47" s="272">
        <f t="shared" si="31"/>
        <v>33694</v>
      </c>
      <c r="AV47" s="272">
        <f t="shared" si="31"/>
        <v>33694</v>
      </c>
      <c r="AW47" s="272">
        <f t="shared" si="31"/>
        <v>38392</v>
      </c>
      <c r="AX47" s="272">
        <f t="shared" si="31"/>
        <v>38392</v>
      </c>
      <c r="AY47" s="272">
        <f t="shared" si="31"/>
        <v>38392</v>
      </c>
      <c r="AZ47" s="272">
        <f t="shared" si="31"/>
        <v>38392</v>
      </c>
      <c r="BA47" s="272">
        <f t="shared" si="31"/>
        <v>39958</v>
      </c>
      <c r="BB47" s="272">
        <f t="shared" si="31"/>
        <v>39958</v>
      </c>
      <c r="BC47" s="272">
        <f t="shared" si="31"/>
        <v>39958</v>
      </c>
      <c r="BD47" s="272">
        <f t="shared" si="31"/>
        <v>39958</v>
      </c>
      <c r="BE47" s="272">
        <f t="shared" si="31"/>
        <v>39958</v>
      </c>
      <c r="BF47" s="272">
        <f t="shared" si="31"/>
        <v>39958</v>
      </c>
      <c r="BG47" s="272">
        <f t="shared" si="31"/>
        <v>39958</v>
      </c>
      <c r="BH47" s="272">
        <f t="shared" si="31"/>
        <v>39958</v>
      </c>
      <c r="BI47" s="272">
        <f t="shared" si="31"/>
        <v>39958</v>
      </c>
      <c r="BJ47" s="272">
        <f t="shared" si="31"/>
        <v>39958</v>
      </c>
      <c r="BK47" s="272">
        <f t="shared" si="31"/>
        <v>36826</v>
      </c>
      <c r="BL47" s="272">
        <f t="shared" si="31"/>
        <v>36826</v>
      </c>
      <c r="BM47" s="272">
        <f t="shared" si="31"/>
        <v>36826</v>
      </c>
      <c r="BN47" s="272">
        <f t="shared" si="31"/>
        <v>36826</v>
      </c>
      <c r="BO47" s="272">
        <f t="shared" ref="BO47:DS47" si="32">ROUND(BO20*0.87,)+25</f>
        <v>36826</v>
      </c>
      <c r="BP47" s="272">
        <f t="shared" si="32"/>
        <v>36826</v>
      </c>
      <c r="BQ47" s="272">
        <f t="shared" si="32"/>
        <v>36826</v>
      </c>
      <c r="BR47" s="272">
        <f t="shared" si="32"/>
        <v>36826</v>
      </c>
      <c r="BS47" s="272">
        <f t="shared" si="32"/>
        <v>36826</v>
      </c>
      <c r="BT47" s="272">
        <f t="shared" si="32"/>
        <v>56401</v>
      </c>
      <c r="BU47" s="272">
        <f t="shared" si="32"/>
        <v>61882</v>
      </c>
      <c r="BV47" s="272">
        <f t="shared" si="32"/>
        <v>67363</v>
      </c>
      <c r="BW47" s="272">
        <f t="shared" si="32"/>
        <v>56401</v>
      </c>
      <c r="BX47" s="272">
        <f t="shared" si="32"/>
        <v>56401</v>
      </c>
      <c r="BY47" s="272">
        <f t="shared" si="32"/>
        <v>47788</v>
      </c>
      <c r="BZ47" s="272">
        <f t="shared" si="32"/>
        <v>47788</v>
      </c>
      <c r="CA47" s="272">
        <f t="shared" si="32"/>
        <v>47788</v>
      </c>
      <c r="CB47" s="272">
        <f t="shared" si="32"/>
        <v>41524</v>
      </c>
      <c r="CC47" s="272">
        <f t="shared" si="32"/>
        <v>40741</v>
      </c>
      <c r="CD47" s="272">
        <f t="shared" si="32"/>
        <v>30171</v>
      </c>
      <c r="CE47" s="272">
        <f t="shared" si="32"/>
        <v>30171</v>
      </c>
      <c r="CF47" s="272">
        <f t="shared" si="32"/>
        <v>30171</v>
      </c>
      <c r="CG47" s="272">
        <f t="shared" si="32"/>
        <v>30171</v>
      </c>
      <c r="CH47" s="272">
        <f t="shared" si="32"/>
        <v>31345</v>
      </c>
      <c r="CI47" s="272">
        <f t="shared" si="32"/>
        <v>31345</v>
      </c>
      <c r="CJ47" s="272">
        <f t="shared" si="32"/>
        <v>31345</v>
      </c>
      <c r="CK47" s="272">
        <f t="shared" si="32"/>
        <v>30171</v>
      </c>
      <c r="CL47" s="272">
        <f t="shared" si="32"/>
        <v>30171</v>
      </c>
      <c r="CM47" s="272">
        <f t="shared" si="32"/>
        <v>30171</v>
      </c>
      <c r="CN47" s="272">
        <f t="shared" si="32"/>
        <v>30171</v>
      </c>
      <c r="CO47" s="272">
        <f t="shared" si="32"/>
        <v>30171</v>
      </c>
      <c r="CP47" s="272">
        <f t="shared" si="32"/>
        <v>30171</v>
      </c>
      <c r="CQ47" s="272">
        <f t="shared" si="32"/>
        <v>28996</v>
      </c>
      <c r="CR47" s="272">
        <f t="shared" si="32"/>
        <v>28996</v>
      </c>
      <c r="CS47" s="272">
        <f t="shared" si="32"/>
        <v>28996</v>
      </c>
      <c r="CT47" s="272">
        <f t="shared" si="32"/>
        <v>28996</v>
      </c>
      <c r="CU47" s="272">
        <f t="shared" si="32"/>
        <v>28996</v>
      </c>
      <c r="CV47" s="272">
        <f t="shared" si="32"/>
        <v>28996</v>
      </c>
      <c r="CW47" s="272">
        <f t="shared" si="32"/>
        <v>28996</v>
      </c>
      <c r="CX47" s="272">
        <f t="shared" si="32"/>
        <v>25864</v>
      </c>
      <c r="CY47" s="272">
        <f t="shared" si="32"/>
        <v>25864</v>
      </c>
      <c r="CZ47" s="272">
        <f t="shared" si="32"/>
        <v>25864</v>
      </c>
      <c r="DA47" s="272">
        <f t="shared" si="32"/>
        <v>25864</v>
      </c>
      <c r="DB47" s="272">
        <f t="shared" si="32"/>
        <v>25864</v>
      </c>
      <c r="DC47" s="272">
        <f t="shared" si="32"/>
        <v>26647</v>
      </c>
      <c r="DD47" s="272">
        <f t="shared" si="32"/>
        <v>26647</v>
      </c>
      <c r="DE47" s="272">
        <f t="shared" si="32"/>
        <v>25081</v>
      </c>
      <c r="DF47" s="272">
        <f t="shared" si="32"/>
        <v>25081</v>
      </c>
      <c r="DG47" s="272">
        <f t="shared" si="32"/>
        <v>25081</v>
      </c>
      <c r="DH47" s="272">
        <f t="shared" si="32"/>
        <v>22732</v>
      </c>
      <c r="DI47" s="272">
        <f t="shared" si="32"/>
        <v>22732</v>
      </c>
      <c r="DJ47" s="272">
        <f t="shared" si="32"/>
        <v>22732</v>
      </c>
      <c r="DK47" s="272">
        <f t="shared" si="32"/>
        <v>22732</v>
      </c>
      <c r="DL47" s="272">
        <f t="shared" si="32"/>
        <v>20383</v>
      </c>
      <c r="DM47" s="272">
        <f t="shared" si="32"/>
        <v>20383</v>
      </c>
      <c r="DN47" s="272">
        <f t="shared" si="32"/>
        <v>20383</v>
      </c>
      <c r="DO47" s="272">
        <f t="shared" si="32"/>
        <v>20383</v>
      </c>
      <c r="DP47" s="272">
        <f t="shared" si="32"/>
        <v>20383</v>
      </c>
      <c r="DQ47" s="272">
        <f t="shared" si="32"/>
        <v>20383</v>
      </c>
      <c r="DR47" s="272">
        <f t="shared" si="32"/>
        <v>20383</v>
      </c>
      <c r="DS47" s="272">
        <f t="shared" si="32"/>
        <v>19209</v>
      </c>
    </row>
    <row r="48" spans="1:123" s="72" customFormat="1" x14ac:dyDescent="0.2">
      <c r="A48" s="240">
        <v>2</v>
      </c>
      <c r="B48" s="272">
        <f t="shared" ref="B48" si="33">ROUND(B21*0.87,)+25</f>
        <v>23985</v>
      </c>
      <c r="C48" s="272">
        <f t="shared" ref="C48:BN48" si="34">ROUND(C21*0.87,)+25</f>
        <v>23985</v>
      </c>
      <c r="D48" s="272">
        <f t="shared" si="34"/>
        <v>22810</v>
      </c>
      <c r="E48" s="272">
        <f t="shared" si="34"/>
        <v>22810</v>
      </c>
      <c r="F48" s="272">
        <f t="shared" si="34"/>
        <v>23985</v>
      </c>
      <c r="G48" s="272">
        <f t="shared" si="34"/>
        <v>23985</v>
      </c>
      <c r="H48" s="272">
        <f t="shared" si="34"/>
        <v>23985</v>
      </c>
      <c r="I48" s="272">
        <f t="shared" si="34"/>
        <v>27117</v>
      </c>
      <c r="J48" s="272">
        <f t="shared" si="34"/>
        <v>27117</v>
      </c>
      <c r="K48" s="272">
        <f t="shared" si="34"/>
        <v>25159</v>
      </c>
      <c r="L48" s="272">
        <f t="shared" si="34"/>
        <v>26725</v>
      </c>
      <c r="M48" s="272">
        <f t="shared" si="34"/>
        <v>26725</v>
      </c>
      <c r="N48" s="272">
        <f t="shared" si="34"/>
        <v>31815</v>
      </c>
      <c r="O48" s="272">
        <f t="shared" si="34"/>
        <v>36513</v>
      </c>
      <c r="P48" s="272">
        <f t="shared" si="34"/>
        <v>36513</v>
      </c>
      <c r="Q48" s="272">
        <f t="shared" si="34"/>
        <v>38862</v>
      </c>
      <c r="R48" s="272">
        <f t="shared" si="34"/>
        <v>36513</v>
      </c>
      <c r="S48" s="272">
        <f t="shared" si="34"/>
        <v>61491</v>
      </c>
      <c r="T48" s="346">
        <f t="shared" si="34"/>
        <v>92811</v>
      </c>
      <c r="U48" s="346">
        <f t="shared" si="34"/>
        <v>112386</v>
      </c>
      <c r="V48" s="346">
        <f t="shared" si="34"/>
        <v>112386</v>
      </c>
      <c r="W48" s="346">
        <f t="shared" si="34"/>
        <v>100641</v>
      </c>
      <c r="X48" s="346">
        <f t="shared" si="34"/>
        <v>100641</v>
      </c>
      <c r="Y48" s="346">
        <f t="shared" si="34"/>
        <v>100641</v>
      </c>
      <c r="Z48" s="346">
        <f t="shared" si="34"/>
        <v>100641</v>
      </c>
      <c r="AA48" s="346">
        <f t="shared" si="34"/>
        <v>100641</v>
      </c>
      <c r="AB48" s="346">
        <f t="shared" si="34"/>
        <v>81066</v>
      </c>
      <c r="AC48" s="346">
        <f t="shared" si="34"/>
        <v>73236</v>
      </c>
      <c r="AD48" s="272">
        <f t="shared" si="34"/>
        <v>73236</v>
      </c>
      <c r="AE48" s="272">
        <f t="shared" si="34"/>
        <v>54992</v>
      </c>
      <c r="AF48" s="272">
        <f t="shared" si="34"/>
        <v>36200</v>
      </c>
      <c r="AG48" s="272">
        <f t="shared" si="34"/>
        <v>36200</v>
      </c>
      <c r="AH48" s="272">
        <f t="shared" si="34"/>
        <v>36200</v>
      </c>
      <c r="AI48" s="272">
        <f t="shared" si="34"/>
        <v>36200</v>
      </c>
      <c r="AJ48" s="272">
        <f t="shared" si="34"/>
        <v>36200</v>
      </c>
      <c r="AK48" s="272">
        <f t="shared" si="34"/>
        <v>33851</v>
      </c>
      <c r="AL48" s="272">
        <f t="shared" si="34"/>
        <v>33851</v>
      </c>
      <c r="AM48" s="272">
        <f t="shared" si="34"/>
        <v>33851</v>
      </c>
      <c r="AN48" s="272">
        <f t="shared" si="34"/>
        <v>36200</v>
      </c>
      <c r="AO48" s="272">
        <f t="shared" si="34"/>
        <v>36200</v>
      </c>
      <c r="AP48" s="272">
        <f t="shared" si="34"/>
        <v>36200</v>
      </c>
      <c r="AQ48" s="272">
        <f t="shared" si="34"/>
        <v>36200</v>
      </c>
      <c r="AR48" s="272">
        <f t="shared" si="34"/>
        <v>36200</v>
      </c>
      <c r="AS48" s="272">
        <f t="shared" si="34"/>
        <v>36200</v>
      </c>
      <c r="AT48" s="272">
        <f t="shared" si="34"/>
        <v>36200</v>
      </c>
      <c r="AU48" s="272">
        <f t="shared" si="34"/>
        <v>36200</v>
      </c>
      <c r="AV48" s="272">
        <f t="shared" si="34"/>
        <v>36200</v>
      </c>
      <c r="AW48" s="272">
        <f t="shared" si="34"/>
        <v>40898</v>
      </c>
      <c r="AX48" s="272">
        <f t="shared" si="34"/>
        <v>40898</v>
      </c>
      <c r="AY48" s="272">
        <f t="shared" si="34"/>
        <v>40898</v>
      </c>
      <c r="AZ48" s="272">
        <f t="shared" si="34"/>
        <v>40898</v>
      </c>
      <c r="BA48" s="272">
        <f t="shared" si="34"/>
        <v>42464</v>
      </c>
      <c r="BB48" s="272">
        <f t="shared" si="34"/>
        <v>42464</v>
      </c>
      <c r="BC48" s="272">
        <f t="shared" si="34"/>
        <v>42464</v>
      </c>
      <c r="BD48" s="272">
        <f t="shared" si="34"/>
        <v>42464</v>
      </c>
      <c r="BE48" s="272">
        <f t="shared" si="34"/>
        <v>42464</v>
      </c>
      <c r="BF48" s="272">
        <f t="shared" si="34"/>
        <v>42464</v>
      </c>
      <c r="BG48" s="272">
        <f t="shared" si="34"/>
        <v>42464</v>
      </c>
      <c r="BH48" s="272">
        <f t="shared" si="34"/>
        <v>42464</v>
      </c>
      <c r="BI48" s="272">
        <f t="shared" si="34"/>
        <v>42464</v>
      </c>
      <c r="BJ48" s="272">
        <f t="shared" si="34"/>
        <v>42464</v>
      </c>
      <c r="BK48" s="272">
        <f t="shared" si="34"/>
        <v>39332</v>
      </c>
      <c r="BL48" s="272">
        <f t="shared" si="34"/>
        <v>39332</v>
      </c>
      <c r="BM48" s="272">
        <f t="shared" si="34"/>
        <v>39332</v>
      </c>
      <c r="BN48" s="272">
        <f t="shared" si="34"/>
        <v>39332</v>
      </c>
      <c r="BO48" s="272">
        <f t="shared" ref="BO48:DS48" si="35">ROUND(BO21*0.87,)+25</f>
        <v>39332</v>
      </c>
      <c r="BP48" s="272">
        <f t="shared" si="35"/>
        <v>39332</v>
      </c>
      <c r="BQ48" s="272">
        <f t="shared" si="35"/>
        <v>39332</v>
      </c>
      <c r="BR48" s="272">
        <f t="shared" si="35"/>
        <v>39332</v>
      </c>
      <c r="BS48" s="272">
        <f t="shared" si="35"/>
        <v>39332</v>
      </c>
      <c r="BT48" s="272">
        <f t="shared" si="35"/>
        <v>58907</v>
      </c>
      <c r="BU48" s="272">
        <f t="shared" si="35"/>
        <v>64388</v>
      </c>
      <c r="BV48" s="272">
        <f t="shared" si="35"/>
        <v>69869</v>
      </c>
      <c r="BW48" s="272">
        <f t="shared" si="35"/>
        <v>58907</v>
      </c>
      <c r="BX48" s="272">
        <f t="shared" si="35"/>
        <v>58907</v>
      </c>
      <c r="BY48" s="272">
        <f t="shared" si="35"/>
        <v>50294</v>
      </c>
      <c r="BZ48" s="272">
        <f t="shared" si="35"/>
        <v>50294</v>
      </c>
      <c r="CA48" s="272">
        <f t="shared" si="35"/>
        <v>50294</v>
      </c>
      <c r="CB48" s="272">
        <f t="shared" si="35"/>
        <v>44030</v>
      </c>
      <c r="CC48" s="272">
        <f t="shared" si="35"/>
        <v>43247</v>
      </c>
      <c r="CD48" s="272">
        <f t="shared" si="35"/>
        <v>32676</v>
      </c>
      <c r="CE48" s="272">
        <f t="shared" si="35"/>
        <v>32676</v>
      </c>
      <c r="CF48" s="272">
        <f t="shared" si="35"/>
        <v>32676</v>
      </c>
      <c r="CG48" s="272">
        <f t="shared" si="35"/>
        <v>32676</v>
      </c>
      <c r="CH48" s="272">
        <f t="shared" si="35"/>
        <v>33851</v>
      </c>
      <c r="CI48" s="272">
        <f t="shared" si="35"/>
        <v>33851</v>
      </c>
      <c r="CJ48" s="272">
        <f t="shared" si="35"/>
        <v>33851</v>
      </c>
      <c r="CK48" s="272">
        <f t="shared" si="35"/>
        <v>32676</v>
      </c>
      <c r="CL48" s="272">
        <f t="shared" si="35"/>
        <v>32676</v>
      </c>
      <c r="CM48" s="272">
        <f t="shared" si="35"/>
        <v>32676</v>
      </c>
      <c r="CN48" s="272">
        <f t="shared" si="35"/>
        <v>32676</v>
      </c>
      <c r="CO48" s="272">
        <f t="shared" si="35"/>
        <v>32676</v>
      </c>
      <c r="CP48" s="272">
        <f t="shared" si="35"/>
        <v>32676</v>
      </c>
      <c r="CQ48" s="272">
        <f t="shared" si="35"/>
        <v>31502</v>
      </c>
      <c r="CR48" s="272">
        <f t="shared" si="35"/>
        <v>31502</v>
      </c>
      <c r="CS48" s="272">
        <f t="shared" si="35"/>
        <v>31502</v>
      </c>
      <c r="CT48" s="272">
        <f t="shared" si="35"/>
        <v>31502</v>
      </c>
      <c r="CU48" s="272">
        <f t="shared" si="35"/>
        <v>31502</v>
      </c>
      <c r="CV48" s="272">
        <f t="shared" si="35"/>
        <v>31502</v>
      </c>
      <c r="CW48" s="272">
        <f t="shared" si="35"/>
        <v>31502</v>
      </c>
      <c r="CX48" s="272">
        <f t="shared" si="35"/>
        <v>28370</v>
      </c>
      <c r="CY48" s="272">
        <f t="shared" si="35"/>
        <v>28370</v>
      </c>
      <c r="CZ48" s="272">
        <f t="shared" si="35"/>
        <v>28370</v>
      </c>
      <c r="DA48" s="272">
        <f t="shared" si="35"/>
        <v>28370</v>
      </c>
      <c r="DB48" s="272">
        <f t="shared" si="35"/>
        <v>28370</v>
      </c>
      <c r="DC48" s="272">
        <f t="shared" si="35"/>
        <v>29153</v>
      </c>
      <c r="DD48" s="272">
        <f t="shared" si="35"/>
        <v>29153</v>
      </c>
      <c r="DE48" s="272">
        <f t="shared" si="35"/>
        <v>27587</v>
      </c>
      <c r="DF48" s="272">
        <f t="shared" si="35"/>
        <v>27587</v>
      </c>
      <c r="DG48" s="272">
        <f t="shared" si="35"/>
        <v>27587</v>
      </c>
      <c r="DH48" s="272">
        <f t="shared" si="35"/>
        <v>25081</v>
      </c>
      <c r="DI48" s="272">
        <f t="shared" si="35"/>
        <v>25081</v>
      </c>
      <c r="DJ48" s="272">
        <f t="shared" si="35"/>
        <v>25081</v>
      </c>
      <c r="DK48" s="272">
        <f t="shared" si="35"/>
        <v>25081</v>
      </c>
      <c r="DL48" s="272">
        <f t="shared" si="35"/>
        <v>22732</v>
      </c>
      <c r="DM48" s="272">
        <f t="shared" si="35"/>
        <v>22732</v>
      </c>
      <c r="DN48" s="272">
        <f t="shared" si="35"/>
        <v>22732</v>
      </c>
      <c r="DO48" s="272">
        <f t="shared" si="35"/>
        <v>22732</v>
      </c>
      <c r="DP48" s="272">
        <f t="shared" si="35"/>
        <v>22732</v>
      </c>
      <c r="DQ48" s="272">
        <f t="shared" si="35"/>
        <v>22732</v>
      </c>
      <c r="DR48" s="272">
        <f t="shared" si="35"/>
        <v>22732</v>
      </c>
      <c r="DS48" s="272">
        <f t="shared" si="35"/>
        <v>21558</v>
      </c>
    </row>
    <row r="49" spans="1:12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346"/>
      <c r="U49" s="346"/>
      <c r="V49" s="346"/>
      <c r="W49" s="346"/>
      <c r="X49" s="346"/>
      <c r="Y49" s="346"/>
      <c r="Z49" s="346"/>
      <c r="AA49" s="346"/>
      <c r="AB49" s="346"/>
      <c r="AC49" s="346"/>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row>
    <row r="50" spans="1:123" s="72" customFormat="1" x14ac:dyDescent="0.2">
      <c r="A50" s="240" t="s">
        <v>115</v>
      </c>
      <c r="B50" s="272">
        <f t="shared" ref="B50" si="36">ROUND(B23*0.87,)+25</f>
        <v>41211</v>
      </c>
      <c r="C50" s="272">
        <f t="shared" ref="C50:BN50" si="37">ROUND(C23*0.87,)+25</f>
        <v>41211</v>
      </c>
      <c r="D50" s="272">
        <f t="shared" si="37"/>
        <v>40036</v>
      </c>
      <c r="E50" s="272">
        <f t="shared" si="37"/>
        <v>40036</v>
      </c>
      <c r="F50" s="272">
        <f t="shared" si="37"/>
        <v>41211</v>
      </c>
      <c r="G50" s="272">
        <f t="shared" si="37"/>
        <v>41211</v>
      </c>
      <c r="H50" s="272">
        <f t="shared" si="37"/>
        <v>41211</v>
      </c>
      <c r="I50" s="272">
        <f t="shared" si="37"/>
        <v>44343</v>
      </c>
      <c r="J50" s="272">
        <f t="shared" si="37"/>
        <v>44343</v>
      </c>
      <c r="K50" s="272">
        <f t="shared" si="37"/>
        <v>42385</v>
      </c>
      <c r="L50" s="272">
        <f t="shared" si="37"/>
        <v>43951</v>
      </c>
      <c r="M50" s="272">
        <f t="shared" si="37"/>
        <v>43951</v>
      </c>
      <c r="N50" s="272">
        <f t="shared" si="37"/>
        <v>49041</v>
      </c>
      <c r="O50" s="272">
        <f t="shared" si="37"/>
        <v>53739</v>
      </c>
      <c r="P50" s="272">
        <f t="shared" si="37"/>
        <v>53739</v>
      </c>
      <c r="Q50" s="272">
        <f t="shared" si="37"/>
        <v>56088</v>
      </c>
      <c r="R50" s="272">
        <f t="shared" si="37"/>
        <v>53739</v>
      </c>
      <c r="S50" s="272">
        <f t="shared" si="37"/>
        <v>128046</v>
      </c>
      <c r="T50" s="346">
        <f t="shared" si="37"/>
        <v>159366</v>
      </c>
      <c r="U50" s="346">
        <f t="shared" si="37"/>
        <v>178941</v>
      </c>
      <c r="V50" s="346">
        <f t="shared" si="37"/>
        <v>178941</v>
      </c>
      <c r="W50" s="346">
        <f t="shared" si="37"/>
        <v>167196</v>
      </c>
      <c r="X50" s="346">
        <f t="shared" si="37"/>
        <v>167196</v>
      </c>
      <c r="Y50" s="346">
        <f t="shared" si="37"/>
        <v>167196</v>
      </c>
      <c r="Z50" s="346">
        <f t="shared" si="37"/>
        <v>167196</v>
      </c>
      <c r="AA50" s="346">
        <f t="shared" si="37"/>
        <v>167196</v>
      </c>
      <c r="AB50" s="346">
        <f t="shared" si="37"/>
        <v>147621</v>
      </c>
      <c r="AC50" s="346">
        <f t="shared" si="37"/>
        <v>139791</v>
      </c>
      <c r="AD50" s="272">
        <f t="shared" si="37"/>
        <v>139791</v>
      </c>
      <c r="AE50" s="272">
        <f t="shared" si="37"/>
        <v>87095</v>
      </c>
      <c r="AF50" s="272">
        <f t="shared" si="37"/>
        <v>68303</v>
      </c>
      <c r="AG50" s="272">
        <f t="shared" si="37"/>
        <v>68303</v>
      </c>
      <c r="AH50" s="272">
        <f t="shared" si="37"/>
        <v>68303</v>
      </c>
      <c r="AI50" s="272">
        <f t="shared" si="37"/>
        <v>68303</v>
      </c>
      <c r="AJ50" s="272">
        <f t="shared" si="37"/>
        <v>68303</v>
      </c>
      <c r="AK50" s="272">
        <f t="shared" si="37"/>
        <v>65954</v>
      </c>
      <c r="AL50" s="272">
        <f t="shared" si="37"/>
        <v>65954</v>
      </c>
      <c r="AM50" s="272">
        <f t="shared" si="37"/>
        <v>65954</v>
      </c>
      <c r="AN50" s="272">
        <f t="shared" si="37"/>
        <v>68303</v>
      </c>
      <c r="AO50" s="272">
        <f t="shared" si="37"/>
        <v>68303</v>
      </c>
      <c r="AP50" s="272">
        <f t="shared" si="37"/>
        <v>68303</v>
      </c>
      <c r="AQ50" s="272">
        <f t="shared" si="37"/>
        <v>68303</v>
      </c>
      <c r="AR50" s="272">
        <f t="shared" si="37"/>
        <v>68303</v>
      </c>
      <c r="AS50" s="272">
        <f t="shared" si="37"/>
        <v>68303</v>
      </c>
      <c r="AT50" s="272">
        <f t="shared" si="37"/>
        <v>68303</v>
      </c>
      <c r="AU50" s="272">
        <f t="shared" si="37"/>
        <v>68303</v>
      </c>
      <c r="AV50" s="272">
        <f t="shared" si="37"/>
        <v>68303</v>
      </c>
      <c r="AW50" s="272">
        <f t="shared" si="37"/>
        <v>73001</v>
      </c>
      <c r="AX50" s="272">
        <f t="shared" si="37"/>
        <v>73001</v>
      </c>
      <c r="AY50" s="272">
        <f t="shared" si="37"/>
        <v>73001</v>
      </c>
      <c r="AZ50" s="272">
        <f t="shared" si="37"/>
        <v>73001</v>
      </c>
      <c r="BA50" s="272">
        <f t="shared" si="37"/>
        <v>74567</v>
      </c>
      <c r="BB50" s="272">
        <f t="shared" si="37"/>
        <v>74567</v>
      </c>
      <c r="BC50" s="272">
        <f t="shared" si="37"/>
        <v>74567</v>
      </c>
      <c r="BD50" s="272">
        <f t="shared" si="37"/>
        <v>74567</v>
      </c>
      <c r="BE50" s="272">
        <f t="shared" si="37"/>
        <v>74567</v>
      </c>
      <c r="BF50" s="272">
        <f t="shared" si="37"/>
        <v>74567</v>
      </c>
      <c r="BG50" s="272">
        <f t="shared" si="37"/>
        <v>74567</v>
      </c>
      <c r="BH50" s="272">
        <f t="shared" si="37"/>
        <v>74567</v>
      </c>
      <c r="BI50" s="272">
        <f t="shared" si="37"/>
        <v>74567</v>
      </c>
      <c r="BJ50" s="272">
        <f t="shared" si="37"/>
        <v>74567</v>
      </c>
      <c r="BK50" s="272">
        <f t="shared" si="37"/>
        <v>71435</v>
      </c>
      <c r="BL50" s="272">
        <f t="shared" si="37"/>
        <v>71435</v>
      </c>
      <c r="BM50" s="272">
        <f t="shared" si="37"/>
        <v>71435</v>
      </c>
      <c r="BN50" s="272">
        <f t="shared" si="37"/>
        <v>71435</v>
      </c>
      <c r="BO50" s="272">
        <f t="shared" ref="BO50:DS50" si="38">ROUND(BO23*0.87,)+25</f>
        <v>71435</v>
      </c>
      <c r="BP50" s="272">
        <f t="shared" si="38"/>
        <v>71435</v>
      </c>
      <c r="BQ50" s="272">
        <f t="shared" si="38"/>
        <v>71435</v>
      </c>
      <c r="BR50" s="272">
        <f t="shared" si="38"/>
        <v>71435</v>
      </c>
      <c r="BS50" s="272">
        <f t="shared" si="38"/>
        <v>71435</v>
      </c>
      <c r="BT50" s="272">
        <f t="shared" si="38"/>
        <v>91010</v>
      </c>
      <c r="BU50" s="272">
        <f t="shared" si="38"/>
        <v>96491</v>
      </c>
      <c r="BV50" s="272">
        <f t="shared" si="38"/>
        <v>101972</v>
      </c>
      <c r="BW50" s="272">
        <f t="shared" si="38"/>
        <v>91010</v>
      </c>
      <c r="BX50" s="272">
        <f t="shared" si="38"/>
        <v>91010</v>
      </c>
      <c r="BY50" s="272">
        <f t="shared" si="38"/>
        <v>82397</v>
      </c>
      <c r="BZ50" s="272">
        <f t="shared" si="38"/>
        <v>82397</v>
      </c>
      <c r="CA50" s="272">
        <f t="shared" si="38"/>
        <v>82397</v>
      </c>
      <c r="CB50" s="272">
        <f t="shared" si="38"/>
        <v>76133</v>
      </c>
      <c r="CC50" s="272">
        <f t="shared" si="38"/>
        <v>75350</v>
      </c>
      <c r="CD50" s="272">
        <f t="shared" si="38"/>
        <v>64779</v>
      </c>
      <c r="CE50" s="272">
        <f t="shared" si="38"/>
        <v>64779</v>
      </c>
      <c r="CF50" s="272">
        <f t="shared" si="38"/>
        <v>64779</v>
      </c>
      <c r="CG50" s="272">
        <f t="shared" si="38"/>
        <v>64779</v>
      </c>
      <c r="CH50" s="272">
        <f t="shared" si="38"/>
        <v>65954</v>
      </c>
      <c r="CI50" s="272">
        <f t="shared" si="38"/>
        <v>65954</v>
      </c>
      <c r="CJ50" s="272">
        <f t="shared" si="38"/>
        <v>65954</v>
      </c>
      <c r="CK50" s="272">
        <f t="shared" si="38"/>
        <v>64779</v>
      </c>
      <c r="CL50" s="272">
        <f t="shared" si="38"/>
        <v>64779</v>
      </c>
      <c r="CM50" s="272">
        <f t="shared" si="38"/>
        <v>64779</v>
      </c>
      <c r="CN50" s="272">
        <f t="shared" si="38"/>
        <v>64779</v>
      </c>
      <c r="CO50" s="272">
        <f t="shared" si="38"/>
        <v>64779</v>
      </c>
      <c r="CP50" s="272">
        <f t="shared" si="38"/>
        <v>64779</v>
      </c>
      <c r="CQ50" s="272">
        <f t="shared" si="38"/>
        <v>63605</v>
      </c>
      <c r="CR50" s="272">
        <f t="shared" si="38"/>
        <v>63605</v>
      </c>
      <c r="CS50" s="272">
        <f t="shared" si="38"/>
        <v>63605</v>
      </c>
      <c r="CT50" s="272">
        <f t="shared" si="38"/>
        <v>63605</v>
      </c>
      <c r="CU50" s="272">
        <f t="shared" si="38"/>
        <v>63605</v>
      </c>
      <c r="CV50" s="272">
        <f t="shared" si="38"/>
        <v>63605</v>
      </c>
      <c r="CW50" s="272">
        <f t="shared" si="38"/>
        <v>63605</v>
      </c>
      <c r="CX50" s="272">
        <f t="shared" si="38"/>
        <v>60473</v>
      </c>
      <c r="CY50" s="272">
        <f t="shared" si="38"/>
        <v>60473</v>
      </c>
      <c r="CZ50" s="272">
        <f t="shared" si="38"/>
        <v>60473</v>
      </c>
      <c r="DA50" s="272">
        <f t="shared" si="38"/>
        <v>60473</v>
      </c>
      <c r="DB50" s="272">
        <f t="shared" si="38"/>
        <v>60473</v>
      </c>
      <c r="DC50" s="272">
        <f t="shared" si="38"/>
        <v>61256</v>
      </c>
      <c r="DD50" s="272">
        <f t="shared" si="38"/>
        <v>61256</v>
      </c>
      <c r="DE50" s="272">
        <f t="shared" si="38"/>
        <v>59690</v>
      </c>
      <c r="DF50" s="272">
        <f t="shared" si="38"/>
        <v>59690</v>
      </c>
      <c r="DG50" s="272">
        <f t="shared" si="38"/>
        <v>59690</v>
      </c>
      <c r="DH50" s="272">
        <f t="shared" si="38"/>
        <v>42307</v>
      </c>
      <c r="DI50" s="272">
        <f t="shared" si="38"/>
        <v>42307</v>
      </c>
      <c r="DJ50" s="272">
        <f t="shared" si="38"/>
        <v>42307</v>
      </c>
      <c r="DK50" s="272">
        <f t="shared" si="38"/>
        <v>42307</v>
      </c>
      <c r="DL50" s="272">
        <f t="shared" si="38"/>
        <v>39958</v>
      </c>
      <c r="DM50" s="272">
        <f t="shared" si="38"/>
        <v>39958</v>
      </c>
      <c r="DN50" s="272">
        <f t="shared" si="38"/>
        <v>39958</v>
      </c>
      <c r="DO50" s="272">
        <f t="shared" si="38"/>
        <v>39958</v>
      </c>
      <c r="DP50" s="272">
        <f t="shared" si="38"/>
        <v>39958</v>
      </c>
      <c r="DQ50" s="272">
        <f t="shared" si="38"/>
        <v>39958</v>
      </c>
      <c r="DR50" s="272">
        <f t="shared" si="38"/>
        <v>39958</v>
      </c>
      <c r="DS50" s="272">
        <f t="shared" si="38"/>
        <v>38784</v>
      </c>
    </row>
    <row r="51" spans="1:12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346"/>
      <c r="U51" s="346"/>
      <c r="V51" s="346"/>
      <c r="W51" s="346"/>
      <c r="X51" s="346"/>
      <c r="Y51" s="346"/>
      <c r="Z51" s="346"/>
      <c r="AA51" s="346"/>
      <c r="AB51" s="346"/>
      <c r="AC51" s="346"/>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row>
    <row r="52" spans="1:123" s="72" customFormat="1" x14ac:dyDescent="0.2">
      <c r="A52" s="240" t="s">
        <v>115</v>
      </c>
      <c r="B52" s="272">
        <f t="shared" ref="B52" si="39">ROUND(B25*0.87,)+25</f>
        <v>52956</v>
      </c>
      <c r="C52" s="272">
        <f t="shared" ref="C52:BN52" si="40">ROUND(C25*0.87,)+25</f>
        <v>52956</v>
      </c>
      <c r="D52" s="272">
        <f t="shared" si="40"/>
        <v>51781</v>
      </c>
      <c r="E52" s="272">
        <f t="shared" si="40"/>
        <v>51781</v>
      </c>
      <c r="F52" s="272">
        <f t="shared" si="40"/>
        <v>52956</v>
      </c>
      <c r="G52" s="272">
        <f t="shared" si="40"/>
        <v>52956</v>
      </c>
      <c r="H52" s="272">
        <f t="shared" si="40"/>
        <v>52956</v>
      </c>
      <c r="I52" s="272">
        <f t="shared" si="40"/>
        <v>56088</v>
      </c>
      <c r="J52" s="272">
        <f t="shared" si="40"/>
        <v>56088</v>
      </c>
      <c r="K52" s="272">
        <f t="shared" si="40"/>
        <v>54130</v>
      </c>
      <c r="L52" s="272">
        <f t="shared" si="40"/>
        <v>55696</v>
      </c>
      <c r="M52" s="272">
        <f t="shared" si="40"/>
        <v>55696</v>
      </c>
      <c r="N52" s="272">
        <f t="shared" si="40"/>
        <v>60786</v>
      </c>
      <c r="O52" s="272">
        <f t="shared" si="40"/>
        <v>65484</v>
      </c>
      <c r="P52" s="272">
        <f t="shared" si="40"/>
        <v>65484</v>
      </c>
      <c r="Q52" s="272">
        <f t="shared" si="40"/>
        <v>67833</v>
      </c>
      <c r="R52" s="272">
        <f t="shared" si="40"/>
        <v>65484</v>
      </c>
      <c r="S52" s="272">
        <f t="shared" si="40"/>
        <v>151536</v>
      </c>
      <c r="T52" s="346">
        <f t="shared" si="40"/>
        <v>182856</v>
      </c>
      <c r="U52" s="346">
        <f t="shared" si="40"/>
        <v>202431</v>
      </c>
      <c r="V52" s="346">
        <f t="shared" si="40"/>
        <v>202431</v>
      </c>
      <c r="W52" s="346">
        <f t="shared" si="40"/>
        <v>190686</v>
      </c>
      <c r="X52" s="346">
        <f t="shared" si="40"/>
        <v>190686</v>
      </c>
      <c r="Y52" s="346">
        <f t="shared" si="40"/>
        <v>190686</v>
      </c>
      <c r="Z52" s="346">
        <f t="shared" si="40"/>
        <v>190686</v>
      </c>
      <c r="AA52" s="346">
        <f t="shared" si="40"/>
        <v>190686</v>
      </c>
      <c r="AB52" s="346">
        <f t="shared" si="40"/>
        <v>171111</v>
      </c>
      <c r="AC52" s="346">
        <f t="shared" si="40"/>
        <v>163281</v>
      </c>
      <c r="AD52" s="272">
        <f t="shared" si="40"/>
        <v>163281</v>
      </c>
      <c r="AE52" s="272">
        <f t="shared" si="40"/>
        <v>109802</v>
      </c>
      <c r="AF52" s="272">
        <f t="shared" si="40"/>
        <v>91010</v>
      </c>
      <c r="AG52" s="272">
        <f t="shared" si="40"/>
        <v>91010</v>
      </c>
      <c r="AH52" s="272">
        <f t="shared" si="40"/>
        <v>91010</v>
      </c>
      <c r="AI52" s="272">
        <f t="shared" si="40"/>
        <v>91010</v>
      </c>
      <c r="AJ52" s="272">
        <f t="shared" si="40"/>
        <v>91010</v>
      </c>
      <c r="AK52" s="272">
        <f t="shared" si="40"/>
        <v>88661</v>
      </c>
      <c r="AL52" s="272">
        <f t="shared" si="40"/>
        <v>88661</v>
      </c>
      <c r="AM52" s="272">
        <f t="shared" si="40"/>
        <v>88661</v>
      </c>
      <c r="AN52" s="272">
        <f t="shared" si="40"/>
        <v>91010</v>
      </c>
      <c r="AO52" s="272">
        <f t="shared" si="40"/>
        <v>91010</v>
      </c>
      <c r="AP52" s="272">
        <f t="shared" si="40"/>
        <v>91010</v>
      </c>
      <c r="AQ52" s="272">
        <f t="shared" si="40"/>
        <v>91010</v>
      </c>
      <c r="AR52" s="272">
        <f t="shared" si="40"/>
        <v>91010</v>
      </c>
      <c r="AS52" s="272">
        <f t="shared" si="40"/>
        <v>91010</v>
      </c>
      <c r="AT52" s="272">
        <f t="shared" si="40"/>
        <v>91010</v>
      </c>
      <c r="AU52" s="272">
        <f t="shared" si="40"/>
        <v>91010</v>
      </c>
      <c r="AV52" s="272">
        <f t="shared" si="40"/>
        <v>91010</v>
      </c>
      <c r="AW52" s="272">
        <f t="shared" si="40"/>
        <v>95708</v>
      </c>
      <c r="AX52" s="272">
        <f t="shared" si="40"/>
        <v>95708</v>
      </c>
      <c r="AY52" s="272">
        <f t="shared" si="40"/>
        <v>95708</v>
      </c>
      <c r="AZ52" s="272">
        <f t="shared" si="40"/>
        <v>95708</v>
      </c>
      <c r="BA52" s="272">
        <f t="shared" si="40"/>
        <v>97274</v>
      </c>
      <c r="BB52" s="272">
        <f t="shared" si="40"/>
        <v>97274</v>
      </c>
      <c r="BC52" s="272">
        <f t="shared" si="40"/>
        <v>97274</v>
      </c>
      <c r="BD52" s="272">
        <f t="shared" si="40"/>
        <v>97274</v>
      </c>
      <c r="BE52" s="272">
        <f t="shared" si="40"/>
        <v>97274</v>
      </c>
      <c r="BF52" s="272">
        <f t="shared" si="40"/>
        <v>97274</v>
      </c>
      <c r="BG52" s="272">
        <f t="shared" si="40"/>
        <v>97274</v>
      </c>
      <c r="BH52" s="272">
        <f t="shared" si="40"/>
        <v>97274</v>
      </c>
      <c r="BI52" s="272">
        <f t="shared" si="40"/>
        <v>97274</v>
      </c>
      <c r="BJ52" s="272">
        <f t="shared" si="40"/>
        <v>97274</v>
      </c>
      <c r="BK52" s="272">
        <f t="shared" si="40"/>
        <v>94142</v>
      </c>
      <c r="BL52" s="272">
        <f t="shared" si="40"/>
        <v>94142</v>
      </c>
      <c r="BM52" s="272">
        <f t="shared" si="40"/>
        <v>94142</v>
      </c>
      <c r="BN52" s="272">
        <f t="shared" si="40"/>
        <v>94142</v>
      </c>
      <c r="BO52" s="272">
        <f t="shared" ref="BO52:DS52" si="41">ROUND(BO25*0.87,)+25</f>
        <v>94142</v>
      </c>
      <c r="BP52" s="272">
        <f t="shared" si="41"/>
        <v>94142</v>
      </c>
      <c r="BQ52" s="272">
        <f t="shared" si="41"/>
        <v>94142</v>
      </c>
      <c r="BR52" s="272">
        <f t="shared" si="41"/>
        <v>94142</v>
      </c>
      <c r="BS52" s="272">
        <f t="shared" si="41"/>
        <v>94142</v>
      </c>
      <c r="BT52" s="272">
        <f t="shared" si="41"/>
        <v>113717</v>
      </c>
      <c r="BU52" s="272">
        <f t="shared" si="41"/>
        <v>119198</v>
      </c>
      <c r="BV52" s="272">
        <f t="shared" si="41"/>
        <v>124679</v>
      </c>
      <c r="BW52" s="272">
        <f t="shared" si="41"/>
        <v>113717</v>
      </c>
      <c r="BX52" s="272">
        <f t="shared" si="41"/>
        <v>113717</v>
      </c>
      <c r="BY52" s="272">
        <f t="shared" si="41"/>
        <v>105104</v>
      </c>
      <c r="BZ52" s="272">
        <f t="shared" si="41"/>
        <v>105104</v>
      </c>
      <c r="CA52" s="272">
        <f t="shared" si="41"/>
        <v>105104</v>
      </c>
      <c r="CB52" s="272">
        <f t="shared" si="41"/>
        <v>98840</v>
      </c>
      <c r="CC52" s="272">
        <f t="shared" si="41"/>
        <v>98057</v>
      </c>
      <c r="CD52" s="272">
        <f t="shared" si="41"/>
        <v>87486</v>
      </c>
      <c r="CE52" s="272">
        <f t="shared" si="41"/>
        <v>87486</v>
      </c>
      <c r="CF52" s="272">
        <f t="shared" si="41"/>
        <v>87486</v>
      </c>
      <c r="CG52" s="272">
        <f t="shared" si="41"/>
        <v>87486</v>
      </c>
      <c r="CH52" s="272">
        <f t="shared" si="41"/>
        <v>88661</v>
      </c>
      <c r="CI52" s="272">
        <f t="shared" si="41"/>
        <v>88661</v>
      </c>
      <c r="CJ52" s="272">
        <f t="shared" si="41"/>
        <v>88661</v>
      </c>
      <c r="CK52" s="272">
        <f t="shared" si="41"/>
        <v>87486</v>
      </c>
      <c r="CL52" s="272">
        <f t="shared" si="41"/>
        <v>87486</v>
      </c>
      <c r="CM52" s="272">
        <f t="shared" si="41"/>
        <v>87486</v>
      </c>
      <c r="CN52" s="272">
        <f t="shared" si="41"/>
        <v>87486</v>
      </c>
      <c r="CO52" s="272">
        <f t="shared" si="41"/>
        <v>87486</v>
      </c>
      <c r="CP52" s="272">
        <f t="shared" si="41"/>
        <v>87486</v>
      </c>
      <c r="CQ52" s="272">
        <f t="shared" si="41"/>
        <v>86312</v>
      </c>
      <c r="CR52" s="272">
        <f t="shared" si="41"/>
        <v>86312</v>
      </c>
      <c r="CS52" s="272">
        <f t="shared" si="41"/>
        <v>86312</v>
      </c>
      <c r="CT52" s="272">
        <f t="shared" si="41"/>
        <v>86312</v>
      </c>
      <c r="CU52" s="272">
        <f t="shared" si="41"/>
        <v>86312</v>
      </c>
      <c r="CV52" s="272">
        <f t="shared" si="41"/>
        <v>86312</v>
      </c>
      <c r="CW52" s="272">
        <f t="shared" si="41"/>
        <v>86312</v>
      </c>
      <c r="CX52" s="272">
        <f t="shared" si="41"/>
        <v>83180</v>
      </c>
      <c r="CY52" s="272">
        <f t="shared" si="41"/>
        <v>83180</v>
      </c>
      <c r="CZ52" s="272">
        <f t="shared" si="41"/>
        <v>83180</v>
      </c>
      <c r="DA52" s="272">
        <f t="shared" si="41"/>
        <v>83180</v>
      </c>
      <c r="DB52" s="272">
        <f t="shared" si="41"/>
        <v>83180</v>
      </c>
      <c r="DC52" s="272">
        <f t="shared" si="41"/>
        <v>83963</v>
      </c>
      <c r="DD52" s="272">
        <f t="shared" si="41"/>
        <v>83963</v>
      </c>
      <c r="DE52" s="272">
        <f t="shared" si="41"/>
        <v>82397</v>
      </c>
      <c r="DF52" s="272">
        <f t="shared" si="41"/>
        <v>82397</v>
      </c>
      <c r="DG52" s="272">
        <f t="shared" si="41"/>
        <v>82397</v>
      </c>
      <c r="DH52" s="272">
        <f t="shared" si="41"/>
        <v>54052</v>
      </c>
      <c r="DI52" s="272">
        <f t="shared" si="41"/>
        <v>54052</v>
      </c>
      <c r="DJ52" s="272">
        <f t="shared" si="41"/>
        <v>54052</v>
      </c>
      <c r="DK52" s="272">
        <f t="shared" si="41"/>
        <v>54052</v>
      </c>
      <c r="DL52" s="272">
        <f t="shared" si="41"/>
        <v>51703</v>
      </c>
      <c r="DM52" s="272">
        <f t="shared" si="41"/>
        <v>51703</v>
      </c>
      <c r="DN52" s="272">
        <f t="shared" si="41"/>
        <v>51703</v>
      </c>
      <c r="DO52" s="272">
        <f t="shared" si="41"/>
        <v>51703</v>
      </c>
      <c r="DP52" s="272">
        <f t="shared" si="41"/>
        <v>51703</v>
      </c>
      <c r="DQ52" s="272">
        <f t="shared" si="41"/>
        <v>51703</v>
      </c>
      <c r="DR52" s="272">
        <f t="shared" si="41"/>
        <v>51703</v>
      </c>
      <c r="DS52" s="272">
        <f t="shared" si="41"/>
        <v>50529</v>
      </c>
    </row>
    <row r="53" spans="1:12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346"/>
      <c r="U53" s="346"/>
      <c r="V53" s="346"/>
      <c r="W53" s="346"/>
      <c r="X53" s="346"/>
      <c r="Y53" s="346"/>
      <c r="Z53" s="346"/>
      <c r="AA53" s="346"/>
      <c r="AB53" s="346"/>
      <c r="AC53" s="346"/>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row>
    <row r="54" spans="1:123" s="72" customFormat="1" x14ac:dyDescent="0.2">
      <c r="A54" s="240" t="s">
        <v>115</v>
      </c>
      <c r="B54" s="272">
        <f t="shared" ref="B54" si="42">ROUND(B27*0.87,)+25</f>
        <v>76446</v>
      </c>
      <c r="C54" s="272">
        <f t="shared" ref="C54:BN54" si="43">ROUND(C27*0.87,)+25</f>
        <v>76446</v>
      </c>
      <c r="D54" s="272">
        <f t="shared" si="43"/>
        <v>75271</v>
      </c>
      <c r="E54" s="272">
        <f t="shared" si="43"/>
        <v>75271</v>
      </c>
      <c r="F54" s="272">
        <f t="shared" si="43"/>
        <v>76446</v>
      </c>
      <c r="G54" s="272">
        <f t="shared" si="43"/>
        <v>76446</v>
      </c>
      <c r="H54" s="272">
        <f t="shared" si="43"/>
        <v>76446</v>
      </c>
      <c r="I54" s="272">
        <f t="shared" si="43"/>
        <v>79578</v>
      </c>
      <c r="J54" s="272">
        <f t="shared" si="43"/>
        <v>79578</v>
      </c>
      <c r="K54" s="272">
        <f t="shared" si="43"/>
        <v>77620</v>
      </c>
      <c r="L54" s="272">
        <f t="shared" si="43"/>
        <v>79186</v>
      </c>
      <c r="M54" s="272">
        <f t="shared" si="43"/>
        <v>79186</v>
      </c>
      <c r="N54" s="272">
        <f t="shared" si="43"/>
        <v>84276</v>
      </c>
      <c r="O54" s="272">
        <f t="shared" si="43"/>
        <v>88974</v>
      </c>
      <c r="P54" s="272">
        <f t="shared" si="43"/>
        <v>88974</v>
      </c>
      <c r="Q54" s="272">
        <f t="shared" si="43"/>
        <v>91323</v>
      </c>
      <c r="R54" s="272">
        <f t="shared" si="43"/>
        <v>88974</v>
      </c>
      <c r="S54" s="272">
        <f t="shared" si="43"/>
        <v>182856</v>
      </c>
      <c r="T54" s="346">
        <f t="shared" si="43"/>
        <v>214176</v>
      </c>
      <c r="U54" s="346">
        <f t="shared" si="43"/>
        <v>233751</v>
      </c>
      <c r="V54" s="346">
        <f t="shared" si="43"/>
        <v>233751</v>
      </c>
      <c r="W54" s="346">
        <f t="shared" si="43"/>
        <v>222006</v>
      </c>
      <c r="X54" s="346">
        <f t="shared" si="43"/>
        <v>222006</v>
      </c>
      <c r="Y54" s="346">
        <f t="shared" si="43"/>
        <v>222006</v>
      </c>
      <c r="Z54" s="346">
        <f t="shared" si="43"/>
        <v>222006</v>
      </c>
      <c r="AA54" s="346">
        <f t="shared" si="43"/>
        <v>222006</v>
      </c>
      <c r="AB54" s="346">
        <f t="shared" si="43"/>
        <v>202431</v>
      </c>
      <c r="AC54" s="346">
        <f t="shared" si="43"/>
        <v>194601</v>
      </c>
      <c r="AD54" s="272">
        <f t="shared" si="43"/>
        <v>194601</v>
      </c>
      <c r="AE54" s="272">
        <f t="shared" si="43"/>
        <v>129377</v>
      </c>
      <c r="AF54" s="272">
        <f t="shared" si="43"/>
        <v>110585</v>
      </c>
      <c r="AG54" s="272">
        <f t="shared" si="43"/>
        <v>110585</v>
      </c>
      <c r="AH54" s="272">
        <f t="shared" si="43"/>
        <v>110585</v>
      </c>
      <c r="AI54" s="272">
        <f t="shared" si="43"/>
        <v>110585</v>
      </c>
      <c r="AJ54" s="272">
        <f t="shared" si="43"/>
        <v>110585</v>
      </c>
      <c r="AK54" s="272">
        <f t="shared" si="43"/>
        <v>108236</v>
      </c>
      <c r="AL54" s="272">
        <f t="shared" si="43"/>
        <v>108236</v>
      </c>
      <c r="AM54" s="272">
        <f t="shared" si="43"/>
        <v>108236</v>
      </c>
      <c r="AN54" s="272">
        <f t="shared" si="43"/>
        <v>110585</v>
      </c>
      <c r="AO54" s="272">
        <f t="shared" si="43"/>
        <v>110585</v>
      </c>
      <c r="AP54" s="272">
        <f t="shared" si="43"/>
        <v>110585</v>
      </c>
      <c r="AQ54" s="272">
        <f t="shared" si="43"/>
        <v>110585</v>
      </c>
      <c r="AR54" s="272">
        <f t="shared" si="43"/>
        <v>110585</v>
      </c>
      <c r="AS54" s="272">
        <f t="shared" si="43"/>
        <v>110585</v>
      </c>
      <c r="AT54" s="272">
        <f t="shared" si="43"/>
        <v>110585</v>
      </c>
      <c r="AU54" s="272">
        <f t="shared" si="43"/>
        <v>110585</v>
      </c>
      <c r="AV54" s="272">
        <f t="shared" si="43"/>
        <v>110585</v>
      </c>
      <c r="AW54" s="272">
        <f t="shared" si="43"/>
        <v>115283</v>
      </c>
      <c r="AX54" s="272">
        <f t="shared" si="43"/>
        <v>115283</v>
      </c>
      <c r="AY54" s="272">
        <f t="shared" si="43"/>
        <v>115283</v>
      </c>
      <c r="AZ54" s="272">
        <f t="shared" si="43"/>
        <v>115283</v>
      </c>
      <c r="BA54" s="272">
        <f t="shared" si="43"/>
        <v>136424</v>
      </c>
      <c r="BB54" s="272">
        <f t="shared" si="43"/>
        <v>136424</v>
      </c>
      <c r="BC54" s="272">
        <f t="shared" si="43"/>
        <v>136424</v>
      </c>
      <c r="BD54" s="272">
        <f t="shared" si="43"/>
        <v>136424</v>
      </c>
      <c r="BE54" s="272">
        <f t="shared" si="43"/>
        <v>136424</v>
      </c>
      <c r="BF54" s="272">
        <f t="shared" si="43"/>
        <v>136424</v>
      </c>
      <c r="BG54" s="272">
        <f t="shared" si="43"/>
        <v>136424</v>
      </c>
      <c r="BH54" s="272">
        <f t="shared" si="43"/>
        <v>136424</v>
      </c>
      <c r="BI54" s="272">
        <f t="shared" si="43"/>
        <v>136424</v>
      </c>
      <c r="BJ54" s="272">
        <f t="shared" si="43"/>
        <v>136424</v>
      </c>
      <c r="BK54" s="272">
        <f t="shared" si="43"/>
        <v>133292</v>
      </c>
      <c r="BL54" s="272">
        <f t="shared" si="43"/>
        <v>133292</v>
      </c>
      <c r="BM54" s="272">
        <f t="shared" si="43"/>
        <v>133292</v>
      </c>
      <c r="BN54" s="272">
        <f t="shared" si="43"/>
        <v>133292</v>
      </c>
      <c r="BO54" s="272">
        <f t="shared" ref="BO54:DS54" si="44">ROUND(BO27*0.87,)+25</f>
        <v>133292</v>
      </c>
      <c r="BP54" s="272">
        <f t="shared" si="44"/>
        <v>133292</v>
      </c>
      <c r="BQ54" s="272">
        <f t="shared" si="44"/>
        <v>133292</v>
      </c>
      <c r="BR54" s="272">
        <f t="shared" si="44"/>
        <v>133292</v>
      </c>
      <c r="BS54" s="272">
        <f t="shared" si="44"/>
        <v>133292</v>
      </c>
      <c r="BT54" s="272">
        <f t="shared" si="44"/>
        <v>152867</v>
      </c>
      <c r="BU54" s="272">
        <f t="shared" si="44"/>
        <v>158348</v>
      </c>
      <c r="BV54" s="272">
        <f t="shared" si="44"/>
        <v>163829</v>
      </c>
      <c r="BW54" s="272">
        <f t="shared" si="44"/>
        <v>152867</v>
      </c>
      <c r="BX54" s="272">
        <f t="shared" si="44"/>
        <v>152867</v>
      </c>
      <c r="BY54" s="272">
        <f t="shared" si="44"/>
        <v>144254</v>
      </c>
      <c r="BZ54" s="272">
        <f t="shared" si="44"/>
        <v>144254</v>
      </c>
      <c r="CA54" s="272">
        <f t="shared" si="44"/>
        <v>144254</v>
      </c>
      <c r="CB54" s="272">
        <f t="shared" si="44"/>
        <v>137990</v>
      </c>
      <c r="CC54" s="272">
        <f t="shared" si="44"/>
        <v>117632</v>
      </c>
      <c r="CD54" s="272">
        <f t="shared" si="44"/>
        <v>107061</v>
      </c>
      <c r="CE54" s="272">
        <f t="shared" si="44"/>
        <v>107061</v>
      </c>
      <c r="CF54" s="272">
        <f t="shared" si="44"/>
        <v>107061</v>
      </c>
      <c r="CG54" s="272">
        <f t="shared" si="44"/>
        <v>107061</v>
      </c>
      <c r="CH54" s="272">
        <f t="shared" si="44"/>
        <v>108236</v>
      </c>
      <c r="CI54" s="272">
        <f t="shared" si="44"/>
        <v>108236</v>
      </c>
      <c r="CJ54" s="272">
        <f t="shared" si="44"/>
        <v>108236</v>
      </c>
      <c r="CK54" s="272">
        <f t="shared" si="44"/>
        <v>107061</v>
      </c>
      <c r="CL54" s="272">
        <f t="shared" si="44"/>
        <v>107061</v>
      </c>
      <c r="CM54" s="272">
        <f t="shared" si="44"/>
        <v>107061</v>
      </c>
      <c r="CN54" s="272">
        <f t="shared" si="44"/>
        <v>107061</v>
      </c>
      <c r="CO54" s="272">
        <f t="shared" si="44"/>
        <v>107061</v>
      </c>
      <c r="CP54" s="272">
        <f t="shared" si="44"/>
        <v>107061</v>
      </c>
      <c r="CQ54" s="272">
        <f t="shared" si="44"/>
        <v>105887</v>
      </c>
      <c r="CR54" s="272">
        <f t="shared" si="44"/>
        <v>105887</v>
      </c>
      <c r="CS54" s="272">
        <f t="shared" si="44"/>
        <v>105887</v>
      </c>
      <c r="CT54" s="272">
        <f t="shared" si="44"/>
        <v>105887</v>
      </c>
      <c r="CU54" s="272">
        <f t="shared" si="44"/>
        <v>105887</v>
      </c>
      <c r="CV54" s="272">
        <f t="shared" si="44"/>
        <v>105887</v>
      </c>
      <c r="CW54" s="272">
        <f t="shared" si="44"/>
        <v>105887</v>
      </c>
      <c r="CX54" s="272">
        <f t="shared" si="44"/>
        <v>102755</v>
      </c>
      <c r="CY54" s="272">
        <f t="shared" si="44"/>
        <v>102755</v>
      </c>
      <c r="CZ54" s="272">
        <f t="shared" si="44"/>
        <v>102755</v>
      </c>
      <c r="DA54" s="272">
        <f t="shared" si="44"/>
        <v>102755</v>
      </c>
      <c r="DB54" s="272">
        <f t="shared" si="44"/>
        <v>102755</v>
      </c>
      <c r="DC54" s="272">
        <f t="shared" si="44"/>
        <v>103538</v>
      </c>
      <c r="DD54" s="272">
        <f t="shared" si="44"/>
        <v>103538</v>
      </c>
      <c r="DE54" s="272">
        <f t="shared" si="44"/>
        <v>101972</v>
      </c>
      <c r="DF54" s="272">
        <f t="shared" si="44"/>
        <v>101972</v>
      </c>
      <c r="DG54" s="272">
        <f t="shared" si="44"/>
        <v>101972</v>
      </c>
      <c r="DH54" s="272">
        <f t="shared" si="44"/>
        <v>77542</v>
      </c>
      <c r="DI54" s="272">
        <f t="shared" si="44"/>
        <v>77542</v>
      </c>
      <c r="DJ54" s="272">
        <f t="shared" si="44"/>
        <v>77542</v>
      </c>
      <c r="DK54" s="272">
        <f t="shared" si="44"/>
        <v>77542</v>
      </c>
      <c r="DL54" s="272">
        <f t="shared" si="44"/>
        <v>75193</v>
      </c>
      <c r="DM54" s="272">
        <f t="shared" si="44"/>
        <v>75193</v>
      </c>
      <c r="DN54" s="272">
        <f t="shared" si="44"/>
        <v>75193</v>
      </c>
      <c r="DO54" s="272">
        <f t="shared" si="44"/>
        <v>75193</v>
      </c>
      <c r="DP54" s="272">
        <f t="shared" si="44"/>
        <v>75193</v>
      </c>
      <c r="DQ54" s="272">
        <f t="shared" si="44"/>
        <v>75193</v>
      </c>
      <c r="DR54" s="272">
        <f t="shared" si="44"/>
        <v>75193</v>
      </c>
      <c r="DS54" s="272">
        <f t="shared" si="44"/>
        <v>74019</v>
      </c>
    </row>
    <row r="55" spans="1:12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346"/>
      <c r="U55" s="346"/>
      <c r="V55" s="346"/>
      <c r="W55" s="346"/>
      <c r="X55" s="346"/>
      <c r="Y55" s="346"/>
      <c r="Z55" s="346"/>
      <c r="AA55" s="346"/>
      <c r="AB55" s="346"/>
      <c r="AC55" s="346"/>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row>
    <row r="56" spans="1:123" s="72" customFormat="1" x14ac:dyDescent="0.2">
      <c r="A56" s="240" t="s">
        <v>115</v>
      </c>
      <c r="B56" s="272">
        <f t="shared" ref="B56" si="45">ROUND(B29*0.87,)+25</f>
        <v>92106</v>
      </c>
      <c r="C56" s="272">
        <f t="shared" ref="C56:BN56" si="46">ROUND(C29*0.87,)+25</f>
        <v>92106</v>
      </c>
      <c r="D56" s="272">
        <f t="shared" si="46"/>
        <v>90931</v>
      </c>
      <c r="E56" s="272">
        <f t="shared" si="46"/>
        <v>90931</v>
      </c>
      <c r="F56" s="272">
        <f t="shared" si="46"/>
        <v>92106</v>
      </c>
      <c r="G56" s="272">
        <f t="shared" si="46"/>
        <v>92106</v>
      </c>
      <c r="H56" s="272">
        <f t="shared" si="46"/>
        <v>92106</v>
      </c>
      <c r="I56" s="272">
        <f t="shared" si="46"/>
        <v>95238</v>
      </c>
      <c r="J56" s="272">
        <f t="shared" si="46"/>
        <v>95238</v>
      </c>
      <c r="K56" s="272">
        <f t="shared" si="46"/>
        <v>93280</v>
      </c>
      <c r="L56" s="272">
        <f t="shared" si="46"/>
        <v>94846</v>
      </c>
      <c r="M56" s="272">
        <f t="shared" si="46"/>
        <v>94846</v>
      </c>
      <c r="N56" s="272">
        <f t="shared" si="46"/>
        <v>99936</v>
      </c>
      <c r="O56" s="272">
        <f t="shared" si="46"/>
        <v>104634</v>
      </c>
      <c r="P56" s="272">
        <f t="shared" si="46"/>
        <v>104634</v>
      </c>
      <c r="Q56" s="272">
        <f t="shared" si="46"/>
        <v>106983</v>
      </c>
      <c r="R56" s="272">
        <f t="shared" si="46"/>
        <v>104634</v>
      </c>
      <c r="S56" s="272">
        <f t="shared" si="46"/>
        <v>233751</v>
      </c>
      <c r="T56" s="346">
        <f t="shared" si="46"/>
        <v>265071</v>
      </c>
      <c r="U56" s="346">
        <f t="shared" si="46"/>
        <v>284646</v>
      </c>
      <c r="V56" s="346">
        <f t="shared" si="46"/>
        <v>284646</v>
      </c>
      <c r="W56" s="346">
        <f t="shared" si="46"/>
        <v>272901</v>
      </c>
      <c r="X56" s="346">
        <f t="shared" si="46"/>
        <v>272901</v>
      </c>
      <c r="Y56" s="346">
        <f t="shared" si="46"/>
        <v>272901</v>
      </c>
      <c r="Z56" s="346">
        <f t="shared" si="46"/>
        <v>272901</v>
      </c>
      <c r="AA56" s="346">
        <f t="shared" si="46"/>
        <v>272901</v>
      </c>
      <c r="AB56" s="346">
        <f t="shared" si="46"/>
        <v>253326</v>
      </c>
      <c r="AC56" s="346">
        <f t="shared" si="46"/>
        <v>245496</v>
      </c>
      <c r="AD56" s="272">
        <f t="shared" si="46"/>
        <v>245496</v>
      </c>
      <c r="AE56" s="272">
        <f t="shared" si="46"/>
        <v>141122</v>
      </c>
      <c r="AF56" s="272">
        <f t="shared" si="46"/>
        <v>122330</v>
      </c>
      <c r="AG56" s="272">
        <f t="shared" si="46"/>
        <v>122330</v>
      </c>
      <c r="AH56" s="272">
        <f t="shared" si="46"/>
        <v>122330</v>
      </c>
      <c r="AI56" s="272">
        <f t="shared" si="46"/>
        <v>122330</v>
      </c>
      <c r="AJ56" s="272">
        <f t="shared" si="46"/>
        <v>122330</v>
      </c>
      <c r="AK56" s="272">
        <f t="shared" si="46"/>
        <v>119981</v>
      </c>
      <c r="AL56" s="272">
        <f t="shared" si="46"/>
        <v>119981</v>
      </c>
      <c r="AM56" s="272">
        <f t="shared" si="46"/>
        <v>119981</v>
      </c>
      <c r="AN56" s="272">
        <f t="shared" si="46"/>
        <v>122330</v>
      </c>
      <c r="AO56" s="272">
        <f t="shared" si="46"/>
        <v>122330</v>
      </c>
      <c r="AP56" s="272">
        <f t="shared" si="46"/>
        <v>122330</v>
      </c>
      <c r="AQ56" s="272">
        <f t="shared" si="46"/>
        <v>122330</v>
      </c>
      <c r="AR56" s="272">
        <f t="shared" si="46"/>
        <v>122330</v>
      </c>
      <c r="AS56" s="272">
        <f t="shared" si="46"/>
        <v>122330</v>
      </c>
      <c r="AT56" s="272">
        <f t="shared" si="46"/>
        <v>122330</v>
      </c>
      <c r="AU56" s="272">
        <f t="shared" si="46"/>
        <v>122330</v>
      </c>
      <c r="AV56" s="272">
        <f t="shared" si="46"/>
        <v>122330</v>
      </c>
      <c r="AW56" s="272">
        <f t="shared" si="46"/>
        <v>127028</v>
      </c>
      <c r="AX56" s="272">
        <f t="shared" si="46"/>
        <v>127028</v>
      </c>
      <c r="AY56" s="272">
        <f t="shared" si="46"/>
        <v>127028</v>
      </c>
      <c r="AZ56" s="272">
        <f t="shared" si="46"/>
        <v>127028</v>
      </c>
      <c r="BA56" s="272">
        <f t="shared" si="46"/>
        <v>152084</v>
      </c>
      <c r="BB56" s="272">
        <f t="shared" si="46"/>
        <v>152084</v>
      </c>
      <c r="BC56" s="272">
        <f t="shared" si="46"/>
        <v>152084</v>
      </c>
      <c r="BD56" s="272">
        <f t="shared" si="46"/>
        <v>152084</v>
      </c>
      <c r="BE56" s="272">
        <f t="shared" si="46"/>
        <v>152084</v>
      </c>
      <c r="BF56" s="272">
        <f t="shared" si="46"/>
        <v>152084</v>
      </c>
      <c r="BG56" s="272">
        <f t="shared" si="46"/>
        <v>152084</v>
      </c>
      <c r="BH56" s="272">
        <f t="shared" si="46"/>
        <v>152084</v>
      </c>
      <c r="BI56" s="272">
        <f t="shared" si="46"/>
        <v>152084</v>
      </c>
      <c r="BJ56" s="272">
        <f t="shared" si="46"/>
        <v>152084</v>
      </c>
      <c r="BK56" s="272">
        <f t="shared" si="46"/>
        <v>148952</v>
      </c>
      <c r="BL56" s="272">
        <f t="shared" si="46"/>
        <v>148952</v>
      </c>
      <c r="BM56" s="272">
        <f t="shared" si="46"/>
        <v>148952</v>
      </c>
      <c r="BN56" s="272">
        <f t="shared" si="46"/>
        <v>148952</v>
      </c>
      <c r="BO56" s="272">
        <f t="shared" ref="BO56:DS56" si="47">ROUND(BO29*0.87,)+25</f>
        <v>148952</v>
      </c>
      <c r="BP56" s="272">
        <f t="shared" si="47"/>
        <v>148952</v>
      </c>
      <c r="BQ56" s="272">
        <f t="shared" si="47"/>
        <v>148952</v>
      </c>
      <c r="BR56" s="272">
        <f t="shared" si="47"/>
        <v>148952</v>
      </c>
      <c r="BS56" s="272">
        <f t="shared" si="47"/>
        <v>148952</v>
      </c>
      <c r="BT56" s="272">
        <f t="shared" si="47"/>
        <v>168527</v>
      </c>
      <c r="BU56" s="272">
        <f t="shared" si="47"/>
        <v>174008</v>
      </c>
      <c r="BV56" s="272">
        <f t="shared" si="47"/>
        <v>179489</v>
      </c>
      <c r="BW56" s="272">
        <f t="shared" si="47"/>
        <v>168527</v>
      </c>
      <c r="BX56" s="272">
        <f t="shared" si="47"/>
        <v>168527</v>
      </c>
      <c r="BY56" s="272">
        <f t="shared" si="47"/>
        <v>159914</v>
      </c>
      <c r="BZ56" s="272">
        <f t="shared" si="47"/>
        <v>159914</v>
      </c>
      <c r="CA56" s="272">
        <f t="shared" si="47"/>
        <v>159914</v>
      </c>
      <c r="CB56" s="272">
        <f t="shared" si="47"/>
        <v>153650</v>
      </c>
      <c r="CC56" s="272">
        <f t="shared" si="47"/>
        <v>129377</v>
      </c>
      <c r="CD56" s="272">
        <f t="shared" si="47"/>
        <v>118806</v>
      </c>
      <c r="CE56" s="272">
        <f t="shared" si="47"/>
        <v>118806</v>
      </c>
      <c r="CF56" s="272">
        <f t="shared" si="47"/>
        <v>118806</v>
      </c>
      <c r="CG56" s="272">
        <f t="shared" si="47"/>
        <v>118806</v>
      </c>
      <c r="CH56" s="272">
        <f t="shared" si="47"/>
        <v>119981</v>
      </c>
      <c r="CI56" s="272">
        <f t="shared" si="47"/>
        <v>119981</v>
      </c>
      <c r="CJ56" s="272">
        <f t="shared" si="47"/>
        <v>119981</v>
      </c>
      <c r="CK56" s="272">
        <f t="shared" si="47"/>
        <v>118806</v>
      </c>
      <c r="CL56" s="272">
        <f t="shared" si="47"/>
        <v>118806</v>
      </c>
      <c r="CM56" s="272">
        <f t="shared" si="47"/>
        <v>118806</v>
      </c>
      <c r="CN56" s="272">
        <f t="shared" si="47"/>
        <v>118806</v>
      </c>
      <c r="CO56" s="272">
        <f t="shared" si="47"/>
        <v>118806</v>
      </c>
      <c r="CP56" s="272">
        <f t="shared" si="47"/>
        <v>118806</v>
      </c>
      <c r="CQ56" s="272">
        <f t="shared" si="47"/>
        <v>117632</v>
      </c>
      <c r="CR56" s="272">
        <f t="shared" si="47"/>
        <v>117632</v>
      </c>
      <c r="CS56" s="272">
        <f t="shared" si="47"/>
        <v>117632</v>
      </c>
      <c r="CT56" s="272">
        <f t="shared" si="47"/>
        <v>117632</v>
      </c>
      <c r="CU56" s="272">
        <f t="shared" si="47"/>
        <v>117632</v>
      </c>
      <c r="CV56" s="272">
        <f t="shared" si="47"/>
        <v>117632</v>
      </c>
      <c r="CW56" s="272">
        <f t="shared" si="47"/>
        <v>117632</v>
      </c>
      <c r="CX56" s="272">
        <f t="shared" si="47"/>
        <v>114500</v>
      </c>
      <c r="CY56" s="272">
        <f t="shared" si="47"/>
        <v>114500</v>
      </c>
      <c r="CZ56" s="272">
        <f t="shared" si="47"/>
        <v>114500</v>
      </c>
      <c r="DA56" s="272">
        <f t="shared" si="47"/>
        <v>114500</v>
      </c>
      <c r="DB56" s="272">
        <f t="shared" si="47"/>
        <v>114500</v>
      </c>
      <c r="DC56" s="272">
        <f t="shared" si="47"/>
        <v>115283</v>
      </c>
      <c r="DD56" s="272">
        <f t="shared" si="47"/>
        <v>115283</v>
      </c>
      <c r="DE56" s="272">
        <f t="shared" si="47"/>
        <v>113717</v>
      </c>
      <c r="DF56" s="272">
        <f t="shared" si="47"/>
        <v>113717</v>
      </c>
      <c r="DG56" s="272">
        <f t="shared" si="47"/>
        <v>113717</v>
      </c>
      <c r="DH56" s="272">
        <f t="shared" si="47"/>
        <v>93202</v>
      </c>
      <c r="DI56" s="272">
        <f t="shared" si="47"/>
        <v>93202</v>
      </c>
      <c r="DJ56" s="272">
        <f t="shared" si="47"/>
        <v>93202</v>
      </c>
      <c r="DK56" s="272">
        <f t="shared" si="47"/>
        <v>93202</v>
      </c>
      <c r="DL56" s="272">
        <f t="shared" si="47"/>
        <v>90853</v>
      </c>
      <c r="DM56" s="272">
        <f t="shared" si="47"/>
        <v>90853</v>
      </c>
      <c r="DN56" s="272">
        <f t="shared" si="47"/>
        <v>90853</v>
      </c>
      <c r="DO56" s="272">
        <f t="shared" si="47"/>
        <v>90853</v>
      </c>
      <c r="DP56" s="272">
        <f t="shared" si="47"/>
        <v>90853</v>
      </c>
      <c r="DQ56" s="272">
        <f t="shared" si="47"/>
        <v>90853</v>
      </c>
      <c r="DR56" s="272">
        <f t="shared" si="47"/>
        <v>90853</v>
      </c>
      <c r="DS56" s="272">
        <f t="shared" si="47"/>
        <v>89679</v>
      </c>
    </row>
    <row r="57" spans="1:123" s="72" customFormat="1" x14ac:dyDescent="0.2">
      <c r="A57" s="85"/>
      <c r="L57" s="350"/>
      <c r="M57" s="350"/>
      <c r="N57" s="350"/>
      <c r="O57" s="350"/>
      <c r="P57" s="350"/>
      <c r="Q57" s="350"/>
      <c r="R57" s="350"/>
      <c r="S57" s="350"/>
      <c r="T57" s="350"/>
      <c r="U57" s="350"/>
      <c r="V57" s="350"/>
      <c r="W57" s="350"/>
      <c r="X57" s="350"/>
      <c r="Y57" s="350"/>
      <c r="Z57" s="350"/>
      <c r="AA57" s="350"/>
      <c r="AB57" s="350"/>
      <c r="AC57" s="350"/>
    </row>
    <row r="58" spans="1:123" ht="189" x14ac:dyDescent="0.2">
      <c r="A58" s="298" t="s">
        <v>419</v>
      </c>
    </row>
    <row r="59" spans="1:123" ht="12.75" x14ac:dyDescent="0.2">
      <c r="A59" s="366"/>
    </row>
    <row r="60" spans="1:123" ht="12" customHeight="1" x14ac:dyDescent="0.2">
      <c r="A60" s="319" t="s">
        <v>130</v>
      </c>
    </row>
    <row r="61" spans="1:123" ht="12" customHeight="1" x14ac:dyDescent="0.2">
      <c r="A61" s="378" t="s">
        <v>420</v>
      </c>
    </row>
    <row r="62" spans="1:123" s="82" customFormat="1" ht="12" customHeight="1" x14ac:dyDescent="0.2">
      <c r="A62" s="378"/>
      <c r="L62" s="351"/>
      <c r="M62" s="351"/>
      <c r="N62" s="351"/>
      <c r="O62" s="351"/>
      <c r="P62" s="351"/>
      <c r="Q62" s="351"/>
      <c r="R62" s="351"/>
      <c r="S62" s="351"/>
      <c r="T62" s="351"/>
      <c r="U62" s="351"/>
      <c r="V62" s="351"/>
      <c r="W62" s="351"/>
      <c r="X62" s="351"/>
      <c r="Y62" s="351"/>
      <c r="Z62" s="351"/>
      <c r="AA62" s="351"/>
      <c r="AB62" s="351"/>
      <c r="AC62" s="351"/>
    </row>
    <row r="63" spans="1:123" ht="85.5" customHeight="1" x14ac:dyDescent="0.2">
      <c r="A63" s="378"/>
    </row>
    <row r="64" spans="1:123" x14ac:dyDescent="0.2">
      <c r="A64" s="378"/>
    </row>
    <row r="65" spans="1:29" s="309" customFormat="1" ht="15" x14ac:dyDescent="0.25">
      <c r="A65" s="10" t="s">
        <v>182</v>
      </c>
      <c r="I65" s="373"/>
      <c r="J65" s="373"/>
      <c r="K65" s="373"/>
      <c r="L65" s="373"/>
      <c r="M65" s="373"/>
      <c r="N65" s="373"/>
      <c r="O65" s="373"/>
      <c r="P65" s="374"/>
      <c r="Q65" s="374"/>
      <c r="R65" s="374"/>
      <c r="S65" s="374"/>
      <c r="T65" s="374"/>
      <c r="U65" s="374"/>
      <c r="V65" s="374"/>
      <c r="W65" s="374"/>
      <c r="X65" s="374"/>
      <c r="Y65" s="374"/>
      <c r="Z65" s="374"/>
      <c r="AA65" s="374"/>
      <c r="AB65" s="374"/>
      <c r="AC65" s="374"/>
    </row>
    <row r="66" spans="1:29" s="309" customFormat="1" ht="24.75" x14ac:dyDescent="0.25">
      <c r="A66" s="192" t="s">
        <v>421</v>
      </c>
      <c r="I66" s="373"/>
      <c r="J66" s="373"/>
      <c r="K66" s="373"/>
      <c r="L66" s="373"/>
      <c r="M66" s="373"/>
      <c r="N66" s="373"/>
      <c r="O66" s="373"/>
      <c r="P66" s="374"/>
      <c r="Q66" s="374"/>
      <c r="R66" s="374"/>
      <c r="S66" s="374"/>
      <c r="T66" s="374"/>
      <c r="U66" s="374"/>
      <c r="V66" s="374"/>
      <c r="W66" s="374"/>
      <c r="X66" s="374"/>
      <c r="Y66" s="374"/>
      <c r="Z66" s="374"/>
      <c r="AA66" s="374"/>
      <c r="AB66" s="374"/>
      <c r="AC66" s="374"/>
    </row>
    <row r="67" spans="1:29" ht="13.5" thickBot="1" x14ac:dyDescent="0.25">
      <c r="A67" s="366"/>
    </row>
    <row r="68" spans="1:29" ht="12.75" thickBot="1" x14ac:dyDescent="0.25">
      <c r="A68" s="281" t="s">
        <v>133</v>
      </c>
    </row>
    <row r="69" spans="1:29" x14ac:dyDescent="0.2">
      <c r="A69" s="293" t="s">
        <v>416</v>
      </c>
    </row>
    <row r="70" spans="1:29" ht="24.75" thickBot="1" x14ac:dyDescent="0.25">
      <c r="A70" s="295" t="s">
        <v>417</v>
      </c>
    </row>
    <row r="71" spans="1:29" ht="42.75" customHeight="1" x14ac:dyDescent="0.2">
      <c r="A71" s="367" t="s">
        <v>418</v>
      </c>
    </row>
    <row r="72" spans="1:29" ht="12.75" thickBot="1" x14ac:dyDescent="0.25">
      <c r="A72" s="8"/>
    </row>
    <row r="73" spans="1:29" x14ac:dyDescent="0.2">
      <c r="A73" s="368" t="s">
        <v>131</v>
      </c>
    </row>
    <row r="74" spans="1:29" ht="61.5" customHeight="1" x14ac:dyDescent="0.2">
      <c r="A74" s="369" t="s">
        <v>349</v>
      </c>
    </row>
    <row r="75" spans="1:29" ht="60" x14ac:dyDescent="0.2">
      <c r="A75" s="329" t="s">
        <v>349</v>
      </c>
    </row>
  </sheetData>
  <mergeCells count="1">
    <mergeCell ref="A61:A64"/>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DS75"/>
  <sheetViews>
    <sheetView zoomScale="90" zoomScaleNormal="90" workbookViewId="0">
      <selection activeCell="B16" sqref="B16"/>
    </sheetView>
  </sheetViews>
  <sheetFormatPr defaultColWidth="9" defaultRowHeight="12" x14ac:dyDescent="0.2"/>
  <cols>
    <col min="1" max="1" width="83.85546875" style="194" customWidth="1"/>
    <col min="2" max="11" width="9.7109375" style="194" customWidth="1"/>
    <col min="12" max="12" width="9.7109375" style="343" customWidth="1"/>
    <col min="13" max="29" width="9.7109375" style="343" bestFit="1" customWidth="1"/>
    <col min="30" max="123" width="9.7109375" style="194" bestFit="1" customWidth="1"/>
    <col min="124" max="16384" width="9" style="194"/>
  </cols>
  <sheetData>
    <row r="1" spans="1:123" s="10" customFormat="1" ht="12" customHeight="1" x14ac:dyDescent="0.2">
      <c r="A1" s="97" t="s">
        <v>127</v>
      </c>
      <c r="L1" s="342"/>
      <c r="M1" s="342"/>
      <c r="N1" s="342"/>
      <c r="O1" s="342"/>
      <c r="P1" s="342"/>
      <c r="Q1" s="342"/>
      <c r="R1" s="342"/>
      <c r="S1" s="342"/>
      <c r="T1" s="342"/>
      <c r="U1" s="342"/>
      <c r="V1" s="342"/>
      <c r="W1" s="342"/>
      <c r="X1" s="342"/>
      <c r="Y1" s="342"/>
      <c r="Z1" s="342"/>
      <c r="AA1" s="342"/>
      <c r="AB1" s="342"/>
      <c r="AC1" s="342"/>
    </row>
    <row r="2" spans="1:123" s="10" customFormat="1" ht="12" customHeight="1" x14ac:dyDescent="0.2">
      <c r="A2" s="328" t="s">
        <v>244</v>
      </c>
      <c r="L2" s="342"/>
      <c r="M2" s="342"/>
      <c r="N2" s="342"/>
      <c r="O2" s="342"/>
      <c r="P2" s="342"/>
      <c r="Q2" s="342"/>
      <c r="R2" s="342"/>
      <c r="S2" s="342"/>
      <c r="T2" s="342"/>
      <c r="U2" s="342"/>
      <c r="V2" s="342"/>
      <c r="W2" s="342"/>
      <c r="X2" s="342"/>
      <c r="Y2" s="342"/>
      <c r="Z2" s="342"/>
      <c r="AA2" s="342"/>
      <c r="AB2" s="342"/>
      <c r="AC2" s="342"/>
    </row>
    <row r="3" spans="1:123" ht="8.4499999999999993" customHeight="1" x14ac:dyDescent="0.2">
      <c r="A3" s="69"/>
    </row>
    <row r="4" spans="1:123" s="10" customFormat="1" ht="32.450000000000003" customHeight="1" x14ac:dyDescent="0.2">
      <c r="A4" s="327" t="s">
        <v>132</v>
      </c>
      <c r="L4" s="342"/>
      <c r="M4" s="342"/>
      <c r="N4" s="342"/>
      <c r="O4" s="342"/>
      <c r="P4" s="342"/>
      <c r="Q4" s="342"/>
      <c r="R4" s="342"/>
      <c r="S4" s="342"/>
      <c r="T4" s="342"/>
      <c r="U4" s="342"/>
      <c r="V4" s="342"/>
      <c r="W4" s="342"/>
      <c r="X4" s="342"/>
      <c r="Y4" s="342"/>
      <c r="Z4" s="342"/>
      <c r="AA4" s="342"/>
      <c r="AB4" s="342"/>
      <c r="AC4" s="342"/>
    </row>
    <row r="5" spans="1:123" s="70" customFormat="1" ht="23.1" customHeight="1" x14ac:dyDescent="0.2">
      <c r="A5" s="80" t="s">
        <v>129</v>
      </c>
      <c r="B5" s="289">
        <f>'Отдыхай и Катай| comiss'!B5</f>
        <v>46003</v>
      </c>
      <c r="C5" s="289">
        <f>'Отдыхай и Катай| comiss'!C5</f>
        <v>46004</v>
      </c>
      <c r="D5" s="289">
        <f>'Отдыхай и Катай| comiss'!D5</f>
        <v>46005</v>
      </c>
      <c r="E5" s="289">
        <f>'Отдыхай и Катай| comiss'!E5</f>
        <v>46006</v>
      </c>
      <c r="F5" s="289">
        <f>'Отдыхай и Катай| comiss'!F5</f>
        <v>46007</v>
      </c>
      <c r="G5" s="289">
        <f>'Отдыхай и Катай| comiss'!G5</f>
        <v>46008</v>
      </c>
      <c r="H5" s="289">
        <f>'Отдыхай и Катай| comiss'!H5</f>
        <v>46009</v>
      </c>
      <c r="I5" s="289">
        <f>'Отдыхай и Катай| comiss'!I5</f>
        <v>46010</v>
      </c>
      <c r="J5" s="289">
        <f>'Отдыхай и Катай| comiss'!J5</f>
        <v>46011</v>
      </c>
      <c r="K5" s="289">
        <f>'Отдыхай и Катай| comiss'!K5</f>
        <v>46012</v>
      </c>
      <c r="L5" s="289">
        <f>'Отдыхай и Катай| comiss'!L5</f>
        <v>46013</v>
      </c>
      <c r="M5" s="289">
        <f>'Отдыхай и Катай| comiss'!M5</f>
        <v>46014</v>
      </c>
      <c r="N5" s="289">
        <f>'Отдыхай и Катай| comiss'!N5</f>
        <v>46015</v>
      </c>
      <c r="O5" s="289">
        <f>'Отдыхай и Катай| comiss'!O5</f>
        <v>46016</v>
      </c>
      <c r="P5" s="289">
        <f>'Отдыхай и Катай| comiss'!P5</f>
        <v>46017</v>
      </c>
      <c r="Q5" s="289">
        <f>'Отдыхай и Катай| comiss'!Q5</f>
        <v>46018</v>
      </c>
      <c r="R5" s="289">
        <f>'Отдыхай и Катай| comiss'!R5</f>
        <v>46019</v>
      </c>
      <c r="S5" s="289">
        <f>'Отдыхай и Катай| comiss'!S5</f>
        <v>46020</v>
      </c>
      <c r="T5" s="371">
        <f>'Отдыхай и Катай| comiss'!T5</f>
        <v>46021</v>
      </c>
      <c r="U5" s="371">
        <f>'Отдыхай и Катай| comiss'!U5</f>
        <v>46022</v>
      </c>
      <c r="V5" s="371">
        <f>'Отдыхай и Катай| comiss'!V5</f>
        <v>46023</v>
      </c>
      <c r="W5" s="371">
        <f>'Отдыхай и Катай| comiss'!W5</f>
        <v>46024</v>
      </c>
      <c r="X5" s="371">
        <f>'Отдыхай и Катай| comiss'!X5</f>
        <v>46025</v>
      </c>
      <c r="Y5" s="371">
        <f>'Отдыхай и Катай| comiss'!Y5</f>
        <v>46026</v>
      </c>
      <c r="Z5" s="371">
        <f>'Отдыхай и Катай| comiss'!Z5</f>
        <v>46027</v>
      </c>
      <c r="AA5" s="371">
        <f>'Отдыхай и Катай| comiss'!AA5</f>
        <v>46028</v>
      </c>
      <c r="AB5" s="371">
        <f>'Отдыхай и Катай| comiss'!AB5</f>
        <v>46029</v>
      </c>
      <c r="AC5" s="371">
        <f>'Отдыхай и Катай| comiss'!AC5</f>
        <v>46030</v>
      </c>
      <c r="AD5" s="289">
        <f>'Отдыхай и Катай| comiss'!AD5</f>
        <v>46031</v>
      </c>
      <c r="AE5" s="289">
        <f>'Отдыхай и Катай| comiss'!AE5</f>
        <v>46032</v>
      </c>
      <c r="AF5" s="289">
        <f>'Отдыхай и Катай| comiss'!AF5</f>
        <v>46033</v>
      </c>
      <c r="AG5" s="289">
        <f>'Отдыхай и Катай| comiss'!AG5</f>
        <v>46034</v>
      </c>
      <c r="AH5" s="289">
        <f>'Отдыхай и Катай| comiss'!AH5</f>
        <v>46035</v>
      </c>
      <c r="AI5" s="289">
        <f>'Отдыхай и Катай| comiss'!AI5</f>
        <v>46036</v>
      </c>
      <c r="AJ5" s="289">
        <f>'Отдыхай и Катай| comiss'!AJ5</f>
        <v>46037</v>
      </c>
      <c r="AK5" s="289">
        <f>'Отдыхай и Катай| comiss'!AK5</f>
        <v>46038</v>
      </c>
      <c r="AL5" s="289">
        <f>'Отдыхай и Катай| comiss'!AL5</f>
        <v>46039</v>
      </c>
      <c r="AM5" s="289">
        <f>'Отдыхай и Катай| comiss'!AM5</f>
        <v>46040</v>
      </c>
      <c r="AN5" s="289">
        <f>'Отдыхай и Катай| comiss'!AN5</f>
        <v>46041</v>
      </c>
      <c r="AO5" s="289">
        <f>'Отдыхай и Катай| comiss'!AO5</f>
        <v>46042</v>
      </c>
      <c r="AP5" s="289">
        <f>'Отдыхай и Катай| comiss'!AP5</f>
        <v>46043</v>
      </c>
      <c r="AQ5" s="289">
        <f>'Отдыхай и Катай| comiss'!AQ5</f>
        <v>46044</v>
      </c>
      <c r="AR5" s="289">
        <f>'Отдыхай и Катай| comiss'!AR5</f>
        <v>46045</v>
      </c>
      <c r="AS5" s="289">
        <f>'Отдыхай и Катай| comiss'!AS5</f>
        <v>46046</v>
      </c>
      <c r="AT5" s="289">
        <f>'Отдыхай и Катай| comiss'!AT5</f>
        <v>46047</v>
      </c>
      <c r="AU5" s="289">
        <f>'Отдыхай и Катай| comiss'!AU5</f>
        <v>46048</v>
      </c>
      <c r="AV5" s="289">
        <f>'Отдыхай и Катай| comiss'!AV5</f>
        <v>46049</v>
      </c>
      <c r="AW5" s="289">
        <f>'Отдыхай и Катай| comiss'!AW5</f>
        <v>46050</v>
      </c>
      <c r="AX5" s="289">
        <f>'Отдыхай и Катай| comiss'!AX5</f>
        <v>46051</v>
      </c>
      <c r="AY5" s="289">
        <f>'Отдыхай и Катай| comiss'!AY5</f>
        <v>46052</v>
      </c>
      <c r="AZ5" s="289">
        <f>'Отдыхай и Катай| comiss'!AZ5</f>
        <v>46053</v>
      </c>
      <c r="BA5" s="289">
        <f>'Отдыхай и Катай| comiss'!BA5</f>
        <v>46054</v>
      </c>
      <c r="BB5" s="289">
        <f>'Отдыхай и Катай| comiss'!BB5</f>
        <v>46055</v>
      </c>
      <c r="BC5" s="289">
        <f>'Отдыхай и Катай| comiss'!BC5</f>
        <v>46056</v>
      </c>
      <c r="BD5" s="289">
        <f>'Отдыхай и Катай| comiss'!BD5</f>
        <v>46057</v>
      </c>
      <c r="BE5" s="289">
        <f>'Отдыхай и Катай| comiss'!BE5</f>
        <v>46058</v>
      </c>
      <c r="BF5" s="289">
        <f>'Отдыхай и Катай| comiss'!BF5</f>
        <v>46059</v>
      </c>
      <c r="BG5" s="289">
        <f>'Отдыхай и Катай| comiss'!BG5</f>
        <v>46060</v>
      </c>
      <c r="BH5" s="289">
        <f>'Отдыхай и Катай| comiss'!BH5</f>
        <v>46061</v>
      </c>
      <c r="BI5" s="289">
        <f>'Отдыхай и Катай| comiss'!BI5</f>
        <v>46062</v>
      </c>
      <c r="BJ5" s="289">
        <f>'Отдыхай и Катай| comiss'!BJ5</f>
        <v>46063</v>
      </c>
      <c r="BK5" s="289">
        <f>'Отдыхай и Катай| comiss'!BK5</f>
        <v>46064</v>
      </c>
      <c r="BL5" s="289">
        <f>'Отдыхай и Катай| comiss'!BL5</f>
        <v>46065</v>
      </c>
      <c r="BM5" s="289">
        <f>'Отдыхай и Катай| comiss'!BM5</f>
        <v>46066</v>
      </c>
      <c r="BN5" s="289">
        <f>'Отдыхай и Катай| comiss'!BN5</f>
        <v>46067</v>
      </c>
      <c r="BO5" s="289">
        <f>'Отдыхай и Катай| comiss'!BO5</f>
        <v>46068</v>
      </c>
      <c r="BP5" s="289">
        <f>'Отдыхай и Катай| comiss'!BP5</f>
        <v>46069</v>
      </c>
      <c r="BQ5" s="289">
        <f>'Отдыхай и Катай| comiss'!BQ5</f>
        <v>46070</v>
      </c>
      <c r="BR5" s="289">
        <f>'Отдыхай и Катай| comiss'!BR5</f>
        <v>46071</v>
      </c>
      <c r="BS5" s="289">
        <f>'Отдыхай и Катай| comiss'!BS5</f>
        <v>46072</v>
      </c>
      <c r="BT5" s="289">
        <f>'Отдыхай и Катай| comiss'!BT5</f>
        <v>46073</v>
      </c>
      <c r="BU5" s="289">
        <f>'Отдыхай и Катай| comiss'!BU5</f>
        <v>46074</v>
      </c>
      <c r="BV5" s="289">
        <f>'Отдыхай и Катай| comiss'!BV5</f>
        <v>46075</v>
      </c>
      <c r="BW5" s="289">
        <f>'Отдыхай и Катай| comiss'!BW5</f>
        <v>46076</v>
      </c>
      <c r="BX5" s="289">
        <f>'Отдыхай и Катай| comiss'!BX5</f>
        <v>46077</v>
      </c>
      <c r="BY5" s="289">
        <f>'Отдыхай и Катай| comiss'!BY5</f>
        <v>46078</v>
      </c>
      <c r="BZ5" s="289">
        <f>'Отдыхай и Катай| comiss'!BZ5</f>
        <v>46079</v>
      </c>
      <c r="CA5" s="289">
        <f>'Отдыхай и Катай| comiss'!CA5</f>
        <v>46080</v>
      </c>
      <c r="CB5" s="289">
        <f>'Отдыхай и Катай| comiss'!CB5</f>
        <v>46081</v>
      </c>
      <c r="CC5" s="289">
        <f>'Отдыхай и Катай| comiss'!CC5</f>
        <v>46082</v>
      </c>
      <c r="CD5" s="289">
        <f>'Отдыхай и Катай| comiss'!CD5</f>
        <v>46083</v>
      </c>
      <c r="CE5" s="289">
        <f>'Отдыхай и Катай| comiss'!CE5</f>
        <v>46084</v>
      </c>
      <c r="CF5" s="289">
        <f>'Отдыхай и Катай| comiss'!CF5</f>
        <v>46085</v>
      </c>
      <c r="CG5" s="289">
        <f>'Отдыхай и Катай| comiss'!CG5</f>
        <v>46086</v>
      </c>
      <c r="CH5" s="289">
        <f>'Отдыхай и Катай| comiss'!CH5</f>
        <v>46087</v>
      </c>
      <c r="CI5" s="289">
        <f>'Отдыхай и Катай| comiss'!CI5</f>
        <v>46088</v>
      </c>
      <c r="CJ5" s="289">
        <f>'Отдыхай и Катай| comiss'!CJ5</f>
        <v>46089</v>
      </c>
      <c r="CK5" s="289">
        <f>'Отдыхай и Катай| comiss'!CK5</f>
        <v>46090</v>
      </c>
      <c r="CL5" s="289">
        <f>'Отдыхай и Катай| comiss'!CL5</f>
        <v>46091</v>
      </c>
      <c r="CM5" s="289">
        <f>'Отдыхай и Катай| comiss'!CM5</f>
        <v>46092</v>
      </c>
      <c r="CN5" s="289">
        <f>'Отдыхай и Катай| comiss'!CN5</f>
        <v>46093</v>
      </c>
      <c r="CO5" s="289">
        <f>'Отдыхай и Катай| comiss'!CO5</f>
        <v>46094</v>
      </c>
      <c r="CP5" s="289">
        <f>'Отдыхай и Катай| comiss'!CP5</f>
        <v>46095</v>
      </c>
      <c r="CQ5" s="289">
        <f>'Отдыхай и Катай| comiss'!CQ5</f>
        <v>46096</v>
      </c>
      <c r="CR5" s="289">
        <f>'Отдыхай и Катай| comiss'!CR5</f>
        <v>46097</v>
      </c>
      <c r="CS5" s="289">
        <f>'Отдыхай и Катай| comiss'!CS5</f>
        <v>46098</v>
      </c>
      <c r="CT5" s="289">
        <f>'Отдыхай и Катай| comiss'!CT5</f>
        <v>46099</v>
      </c>
      <c r="CU5" s="289">
        <f>'Отдыхай и Катай| comiss'!CU5</f>
        <v>46100</v>
      </c>
      <c r="CV5" s="289">
        <f>'Отдыхай и Катай| comiss'!CV5</f>
        <v>46101</v>
      </c>
      <c r="CW5" s="289">
        <f>'Отдыхай и Катай| comiss'!CW5</f>
        <v>46102</v>
      </c>
      <c r="CX5" s="289">
        <f>'Отдыхай и Катай| comiss'!CX5</f>
        <v>46103</v>
      </c>
      <c r="CY5" s="289">
        <f>'Отдыхай и Катай| comiss'!CY5</f>
        <v>46104</v>
      </c>
      <c r="CZ5" s="289">
        <f>'Отдыхай и Катай| comiss'!CZ5</f>
        <v>46105</v>
      </c>
      <c r="DA5" s="289">
        <f>'Отдыхай и Катай| comiss'!DA5</f>
        <v>46106</v>
      </c>
      <c r="DB5" s="289">
        <f>'Отдыхай и Катай| comiss'!DB5</f>
        <v>46107</v>
      </c>
      <c r="DC5" s="289">
        <f>'Отдыхай и Катай| comiss'!DC5</f>
        <v>46108</v>
      </c>
      <c r="DD5" s="289">
        <f>'Отдыхай и Катай| comiss'!DD5</f>
        <v>46109</v>
      </c>
      <c r="DE5" s="289">
        <f>'Отдыхай и Катай| comiss'!DE5</f>
        <v>46110</v>
      </c>
      <c r="DF5" s="289">
        <f>'Отдыхай и Катай| comiss'!DF5</f>
        <v>46111</v>
      </c>
      <c r="DG5" s="289">
        <f>'Отдыхай и Катай| comiss'!DG5</f>
        <v>46112</v>
      </c>
      <c r="DH5" s="289">
        <f>'Отдыхай и Катай| comiss'!DH5</f>
        <v>46113</v>
      </c>
      <c r="DI5" s="289">
        <f>'Отдыхай и Катай| comiss'!DI5</f>
        <v>46114</v>
      </c>
      <c r="DJ5" s="289">
        <f>'Отдыхай и Катай| comiss'!DJ5</f>
        <v>46115</v>
      </c>
      <c r="DK5" s="289">
        <f>'Отдыхай и Катай| comiss'!DK5</f>
        <v>46116</v>
      </c>
      <c r="DL5" s="289">
        <f>'Отдыхай и Катай| comiss'!DL5</f>
        <v>46117</v>
      </c>
      <c r="DM5" s="289">
        <f>'Отдыхай и Катай| comiss'!DM5</f>
        <v>46118</v>
      </c>
      <c r="DN5" s="289">
        <f>'Отдыхай и Катай| comiss'!DN5</f>
        <v>46119</v>
      </c>
      <c r="DO5" s="289">
        <f>'Отдыхай и Катай| comiss'!DO5</f>
        <v>46120</v>
      </c>
      <c r="DP5" s="289">
        <f>'Отдыхай и Катай| comiss'!DP5</f>
        <v>46121</v>
      </c>
      <c r="DQ5" s="289">
        <f>'Отдыхай и Катай| comiss'!DQ5</f>
        <v>46122</v>
      </c>
      <c r="DR5" s="289">
        <f>'Отдыхай и Катай| comiss'!DR5</f>
        <v>46123</v>
      </c>
      <c r="DS5" s="289">
        <f>'Отдыхай и Катай| comiss'!DS5</f>
        <v>46124</v>
      </c>
    </row>
    <row r="6" spans="1:123" s="70" customFormat="1" ht="23.1" customHeight="1" x14ac:dyDescent="0.2">
      <c r="A6" s="81"/>
      <c r="B6" s="289">
        <f>'Отдыхай и Катай| comiss'!B6</f>
        <v>46003</v>
      </c>
      <c r="C6" s="289">
        <f>'Отдыхай и Катай| comiss'!C6</f>
        <v>46004</v>
      </c>
      <c r="D6" s="289">
        <f>'Отдыхай и Катай| comiss'!D6</f>
        <v>46005</v>
      </c>
      <c r="E6" s="289">
        <f>'Отдыхай и Катай| comiss'!E6</f>
        <v>46006</v>
      </c>
      <c r="F6" s="289">
        <f>'Отдыхай и Катай| comiss'!F6</f>
        <v>46007</v>
      </c>
      <c r="G6" s="289">
        <f>'Отдыхай и Катай| comiss'!G6</f>
        <v>46008</v>
      </c>
      <c r="H6" s="289">
        <f>'Отдыхай и Катай| comiss'!H6</f>
        <v>46009</v>
      </c>
      <c r="I6" s="289">
        <f>'Отдыхай и Катай| comiss'!I6</f>
        <v>46010</v>
      </c>
      <c r="J6" s="289">
        <f>'Отдыхай и Катай| comiss'!J6</f>
        <v>46011</v>
      </c>
      <c r="K6" s="289">
        <f>'Отдыхай и Катай| comiss'!K6</f>
        <v>46012</v>
      </c>
      <c r="L6" s="289">
        <f>'Отдыхай и Катай| comiss'!L6</f>
        <v>46013</v>
      </c>
      <c r="M6" s="289">
        <f>'Отдыхай и Катай| comiss'!M6</f>
        <v>46014</v>
      </c>
      <c r="N6" s="289">
        <f>'Отдыхай и Катай| comiss'!N6</f>
        <v>46015</v>
      </c>
      <c r="O6" s="289">
        <f>'Отдыхай и Катай| comiss'!O6</f>
        <v>46016</v>
      </c>
      <c r="P6" s="289">
        <f>'Отдыхай и Катай| comiss'!P6</f>
        <v>46017</v>
      </c>
      <c r="Q6" s="289">
        <f>'Отдыхай и Катай| comiss'!Q6</f>
        <v>46018</v>
      </c>
      <c r="R6" s="289">
        <f>'Отдыхай и Катай| comiss'!R6</f>
        <v>46019</v>
      </c>
      <c r="S6" s="289">
        <f>'Отдыхай и Катай| comiss'!S6</f>
        <v>46020</v>
      </c>
      <c r="T6" s="371">
        <f>'Отдыхай и Катай| comiss'!T6</f>
        <v>46021</v>
      </c>
      <c r="U6" s="371">
        <f>'Отдыхай и Катай| comiss'!U6</f>
        <v>46022</v>
      </c>
      <c r="V6" s="371">
        <f>'Отдыхай и Катай| comiss'!V6</f>
        <v>46023</v>
      </c>
      <c r="W6" s="371">
        <f>'Отдыхай и Катай| comiss'!W6</f>
        <v>46024</v>
      </c>
      <c r="X6" s="371">
        <f>'Отдыхай и Катай| comiss'!X6</f>
        <v>46025</v>
      </c>
      <c r="Y6" s="371">
        <f>'Отдыхай и Катай| comiss'!Y6</f>
        <v>46026</v>
      </c>
      <c r="Z6" s="371">
        <f>'Отдыхай и Катай| comiss'!Z6</f>
        <v>46027</v>
      </c>
      <c r="AA6" s="371">
        <f>'Отдыхай и Катай| comiss'!AA6</f>
        <v>46028</v>
      </c>
      <c r="AB6" s="371">
        <f>'Отдыхай и Катай| comiss'!AB6</f>
        <v>46029</v>
      </c>
      <c r="AC6" s="371">
        <f>'Отдыхай и Катай| comiss'!AC6</f>
        <v>46030</v>
      </c>
      <c r="AD6" s="289">
        <f>'Отдыхай и Катай| comiss'!AD6</f>
        <v>46031</v>
      </c>
      <c r="AE6" s="289">
        <f>'Отдыхай и Катай| comiss'!AE6</f>
        <v>46032</v>
      </c>
      <c r="AF6" s="289">
        <f>'Отдыхай и Катай| comiss'!AF6</f>
        <v>46033</v>
      </c>
      <c r="AG6" s="289">
        <f>'Отдыхай и Катай| comiss'!AG6</f>
        <v>46034</v>
      </c>
      <c r="AH6" s="289">
        <f>'Отдыхай и Катай| comiss'!AH6</f>
        <v>46035</v>
      </c>
      <c r="AI6" s="289">
        <f>'Отдыхай и Катай| comiss'!AI6</f>
        <v>46036</v>
      </c>
      <c r="AJ6" s="289">
        <f>'Отдыхай и Катай| comiss'!AJ6</f>
        <v>46037</v>
      </c>
      <c r="AK6" s="289">
        <f>'Отдыхай и Катай| comiss'!AK6</f>
        <v>46038</v>
      </c>
      <c r="AL6" s="289">
        <f>'Отдыхай и Катай| comiss'!AL6</f>
        <v>46039</v>
      </c>
      <c r="AM6" s="289">
        <f>'Отдыхай и Катай| comiss'!AM6</f>
        <v>46040</v>
      </c>
      <c r="AN6" s="289">
        <f>'Отдыхай и Катай| comiss'!AN6</f>
        <v>46041</v>
      </c>
      <c r="AO6" s="289">
        <f>'Отдыхай и Катай| comiss'!AO6</f>
        <v>46042</v>
      </c>
      <c r="AP6" s="289">
        <f>'Отдыхай и Катай| comiss'!AP6</f>
        <v>46043</v>
      </c>
      <c r="AQ6" s="289">
        <f>'Отдыхай и Катай| comiss'!AQ6</f>
        <v>46044</v>
      </c>
      <c r="AR6" s="289">
        <f>'Отдыхай и Катай| comiss'!AR6</f>
        <v>46045</v>
      </c>
      <c r="AS6" s="289">
        <f>'Отдыхай и Катай| comiss'!AS6</f>
        <v>46046</v>
      </c>
      <c r="AT6" s="289">
        <f>'Отдыхай и Катай| comiss'!AT6</f>
        <v>46047</v>
      </c>
      <c r="AU6" s="289">
        <f>'Отдыхай и Катай| comiss'!AU6</f>
        <v>46048</v>
      </c>
      <c r="AV6" s="289">
        <f>'Отдыхай и Катай| comiss'!AV6</f>
        <v>46049</v>
      </c>
      <c r="AW6" s="289">
        <f>'Отдыхай и Катай| comiss'!AW6</f>
        <v>46050</v>
      </c>
      <c r="AX6" s="289">
        <f>'Отдыхай и Катай| comiss'!AX6</f>
        <v>46051</v>
      </c>
      <c r="AY6" s="289">
        <f>'Отдыхай и Катай| comiss'!AY6</f>
        <v>46052</v>
      </c>
      <c r="AZ6" s="289">
        <f>'Отдыхай и Катай| comiss'!AZ6</f>
        <v>46053</v>
      </c>
      <c r="BA6" s="289">
        <f>'Отдыхай и Катай| comiss'!BA6</f>
        <v>46054</v>
      </c>
      <c r="BB6" s="289">
        <f>'Отдыхай и Катай| comiss'!BB6</f>
        <v>46055</v>
      </c>
      <c r="BC6" s="289">
        <f>'Отдыхай и Катай| comiss'!BC6</f>
        <v>46056</v>
      </c>
      <c r="BD6" s="289">
        <f>'Отдыхай и Катай| comiss'!BD6</f>
        <v>46057</v>
      </c>
      <c r="BE6" s="289">
        <f>'Отдыхай и Катай| comiss'!BE6</f>
        <v>46058</v>
      </c>
      <c r="BF6" s="289">
        <f>'Отдыхай и Катай| comiss'!BF6</f>
        <v>46059</v>
      </c>
      <c r="BG6" s="289">
        <f>'Отдыхай и Катай| comiss'!BG6</f>
        <v>46060</v>
      </c>
      <c r="BH6" s="289">
        <f>'Отдыхай и Катай| comiss'!BH6</f>
        <v>46061</v>
      </c>
      <c r="BI6" s="289">
        <f>'Отдыхай и Катай| comiss'!BI6</f>
        <v>46062</v>
      </c>
      <c r="BJ6" s="289">
        <f>'Отдыхай и Катай| comiss'!BJ6</f>
        <v>46063</v>
      </c>
      <c r="BK6" s="289">
        <f>'Отдыхай и Катай| comiss'!BK6</f>
        <v>46064</v>
      </c>
      <c r="BL6" s="289">
        <f>'Отдыхай и Катай| comiss'!BL6</f>
        <v>46065</v>
      </c>
      <c r="BM6" s="289">
        <f>'Отдыхай и Катай| comiss'!BM6</f>
        <v>46066</v>
      </c>
      <c r="BN6" s="289">
        <f>'Отдыхай и Катай| comiss'!BN6</f>
        <v>46067</v>
      </c>
      <c r="BO6" s="289">
        <f>'Отдыхай и Катай| comiss'!BO6</f>
        <v>46068</v>
      </c>
      <c r="BP6" s="289">
        <f>'Отдыхай и Катай| comiss'!BP6</f>
        <v>46069</v>
      </c>
      <c r="BQ6" s="289">
        <f>'Отдыхай и Катай| comiss'!BQ6</f>
        <v>46070</v>
      </c>
      <c r="BR6" s="289">
        <f>'Отдыхай и Катай| comiss'!BR6</f>
        <v>46071</v>
      </c>
      <c r="BS6" s="289">
        <f>'Отдыхай и Катай| comiss'!BS6</f>
        <v>46072</v>
      </c>
      <c r="BT6" s="289">
        <f>'Отдыхай и Катай| comiss'!BT6</f>
        <v>46073</v>
      </c>
      <c r="BU6" s="289">
        <f>'Отдыхай и Катай| comiss'!BU6</f>
        <v>46074</v>
      </c>
      <c r="BV6" s="289">
        <f>'Отдыхай и Катай| comiss'!BV6</f>
        <v>46075</v>
      </c>
      <c r="BW6" s="289">
        <f>'Отдыхай и Катай| comiss'!BW6</f>
        <v>46076</v>
      </c>
      <c r="BX6" s="289">
        <f>'Отдыхай и Катай| comiss'!BX6</f>
        <v>46077</v>
      </c>
      <c r="BY6" s="289">
        <f>'Отдыхай и Катай| comiss'!BY6</f>
        <v>46078</v>
      </c>
      <c r="BZ6" s="289">
        <f>'Отдыхай и Катай| comiss'!BZ6</f>
        <v>46079</v>
      </c>
      <c r="CA6" s="289">
        <f>'Отдыхай и Катай| comiss'!CA6</f>
        <v>46080</v>
      </c>
      <c r="CB6" s="289">
        <f>'Отдыхай и Катай| comiss'!CB6</f>
        <v>46081</v>
      </c>
      <c r="CC6" s="289">
        <f>'Отдыхай и Катай| comiss'!CC6</f>
        <v>46082</v>
      </c>
      <c r="CD6" s="289">
        <f>'Отдыхай и Катай| comiss'!CD6</f>
        <v>46083</v>
      </c>
      <c r="CE6" s="289">
        <f>'Отдыхай и Катай| comiss'!CE6</f>
        <v>46084</v>
      </c>
      <c r="CF6" s="289">
        <f>'Отдыхай и Катай| comiss'!CF6</f>
        <v>46085</v>
      </c>
      <c r="CG6" s="289">
        <f>'Отдыхай и Катай| comiss'!CG6</f>
        <v>46086</v>
      </c>
      <c r="CH6" s="289">
        <f>'Отдыхай и Катай| comiss'!CH6</f>
        <v>46087</v>
      </c>
      <c r="CI6" s="289">
        <f>'Отдыхай и Катай| comiss'!CI6</f>
        <v>46088</v>
      </c>
      <c r="CJ6" s="289">
        <f>'Отдыхай и Катай| comiss'!CJ6</f>
        <v>46089</v>
      </c>
      <c r="CK6" s="289">
        <f>'Отдыхай и Катай| comiss'!CK6</f>
        <v>46090</v>
      </c>
      <c r="CL6" s="289">
        <f>'Отдыхай и Катай| comiss'!CL6</f>
        <v>46091</v>
      </c>
      <c r="CM6" s="289">
        <f>'Отдыхай и Катай| comiss'!CM6</f>
        <v>46092</v>
      </c>
      <c r="CN6" s="289">
        <f>'Отдыхай и Катай| comiss'!CN6</f>
        <v>46093</v>
      </c>
      <c r="CO6" s="289">
        <f>'Отдыхай и Катай| comiss'!CO6</f>
        <v>46094</v>
      </c>
      <c r="CP6" s="289">
        <f>'Отдыхай и Катай| comiss'!CP6</f>
        <v>46095</v>
      </c>
      <c r="CQ6" s="289">
        <f>'Отдыхай и Катай| comiss'!CQ6</f>
        <v>46096</v>
      </c>
      <c r="CR6" s="289">
        <f>'Отдыхай и Катай| comiss'!CR6</f>
        <v>46097</v>
      </c>
      <c r="CS6" s="289">
        <f>'Отдыхай и Катай| comiss'!CS6</f>
        <v>46098</v>
      </c>
      <c r="CT6" s="289">
        <f>'Отдыхай и Катай| comiss'!CT6</f>
        <v>46099</v>
      </c>
      <c r="CU6" s="289">
        <f>'Отдыхай и Катай| comiss'!CU6</f>
        <v>46100</v>
      </c>
      <c r="CV6" s="289">
        <f>'Отдыхай и Катай| comiss'!CV6</f>
        <v>46101</v>
      </c>
      <c r="CW6" s="289">
        <f>'Отдыхай и Катай| comiss'!CW6</f>
        <v>46102</v>
      </c>
      <c r="CX6" s="289">
        <f>'Отдыхай и Катай| comiss'!CX6</f>
        <v>46103</v>
      </c>
      <c r="CY6" s="289">
        <f>'Отдыхай и Катай| comiss'!CY6</f>
        <v>46104</v>
      </c>
      <c r="CZ6" s="289">
        <f>'Отдыхай и Катай| comiss'!CZ6</f>
        <v>46105</v>
      </c>
      <c r="DA6" s="289">
        <f>'Отдыхай и Катай| comiss'!DA6</f>
        <v>46106</v>
      </c>
      <c r="DB6" s="289">
        <f>'Отдыхай и Катай| comiss'!DB6</f>
        <v>46107</v>
      </c>
      <c r="DC6" s="289">
        <f>'Отдыхай и Катай| comiss'!DC6</f>
        <v>46108</v>
      </c>
      <c r="DD6" s="289">
        <f>'Отдыхай и Катай| comiss'!DD6</f>
        <v>46109</v>
      </c>
      <c r="DE6" s="289">
        <f>'Отдыхай и Катай| comiss'!DE6</f>
        <v>46110</v>
      </c>
      <c r="DF6" s="289">
        <f>'Отдыхай и Катай| comiss'!DF6</f>
        <v>46111</v>
      </c>
      <c r="DG6" s="289">
        <f>'Отдыхай и Катай| comiss'!DG6</f>
        <v>46112</v>
      </c>
      <c r="DH6" s="289">
        <f>'Отдыхай и Катай| comiss'!DH6</f>
        <v>46113</v>
      </c>
      <c r="DI6" s="289">
        <f>'Отдыхай и Катай| comiss'!DI6</f>
        <v>46114</v>
      </c>
      <c r="DJ6" s="289">
        <f>'Отдыхай и Катай| comiss'!DJ6</f>
        <v>46115</v>
      </c>
      <c r="DK6" s="289">
        <f>'Отдыхай и Катай| comiss'!DK6</f>
        <v>46116</v>
      </c>
      <c r="DL6" s="289">
        <f>'Отдыхай и Катай| comiss'!DL6</f>
        <v>46117</v>
      </c>
      <c r="DM6" s="289">
        <f>'Отдыхай и Катай| comiss'!DM6</f>
        <v>46118</v>
      </c>
      <c r="DN6" s="289">
        <f>'Отдыхай и Катай| comiss'!DN6</f>
        <v>46119</v>
      </c>
      <c r="DO6" s="289">
        <f>'Отдыхай и Катай| comiss'!DO6</f>
        <v>46120</v>
      </c>
      <c r="DP6" s="289">
        <f>'Отдыхай и Катай| comiss'!DP6</f>
        <v>46121</v>
      </c>
      <c r="DQ6" s="289">
        <f>'Отдыхай и Катай| comiss'!DQ6</f>
        <v>46122</v>
      </c>
      <c r="DR6" s="289">
        <f>'Отдыхай и Катай| comiss'!DR6</f>
        <v>46123</v>
      </c>
      <c r="DS6" s="289">
        <f>'Отдыхай и Катай| comiss'!DS6</f>
        <v>46124</v>
      </c>
    </row>
    <row r="7" spans="1:123" s="72" customFormat="1" x14ac:dyDescent="0.2">
      <c r="A7" s="239" t="s">
        <v>138</v>
      </c>
      <c r="B7" s="301"/>
      <c r="C7" s="301"/>
      <c r="D7" s="301"/>
      <c r="E7" s="301"/>
      <c r="F7" s="301"/>
      <c r="G7" s="301"/>
      <c r="H7" s="301"/>
      <c r="I7" s="301"/>
      <c r="J7" s="301"/>
      <c r="K7" s="301"/>
      <c r="L7" s="301"/>
      <c r="M7" s="301"/>
      <c r="N7" s="301"/>
      <c r="O7" s="301"/>
      <c r="P7" s="301"/>
      <c r="Q7" s="301"/>
      <c r="R7" s="301"/>
      <c r="S7" s="301"/>
      <c r="T7" s="375"/>
      <c r="U7" s="375"/>
      <c r="V7" s="375"/>
      <c r="W7" s="375"/>
      <c r="X7" s="375"/>
      <c r="Y7" s="375"/>
      <c r="Z7" s="375"/>
      <c r="AA7" s="375"/>
      <c r="AB7" s="375"/>
      <c r="AC7" s="375"/>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row>
    <row r="8" spans="1:123" s="72" customFormat="1" x14ac:dyDescent="0.2">
      <c r="A8" s="240">
        <v>1</v>
      </c>
      <c r="B8" s="272">
        <f>'Отдыхай и Катай| comiss'!B8</f>
        <v>18000</v>
      </c>
      <c r="C8" s="272">
        <f>'Отдыхай и Катай| comiss'!C8</f>
        <v>18000</v>
      </c>
      <c r="D8" s="272">
        <f>'Отдыхай и Катай| comiss'!D8</f>
        <v>16650</v>
      </c>
      <c r="E8" s="272">
        <f>'Отдыхай и Катай| comiss'!E8</f>
        <v>16650</v>
      </c>
      <c r="F8" s="272">
        <f>'Отдыхай и Катай| comiss'!F8</f>
        <v>18000</v>
      </c>
      <c r="G8" s="272">
        <f>'Отдыхай и Катай| comiss'!G8</f>
        <v>18000</v>
      </c>
      <c r="H8" s="272">
        <f>'Отдыхай и Катай| comiss'!H8</f>
        <v>18000</v>
      </c>
      <c r="I8" s="272">
        <f>'Отдыхай и Катай| comiss'!I8</f>
        <v>21600</v>
      </c>
      <c r="J8" s="272">
        <f>'Отдыхай и Катай| comiss'!J8</f>
        <v>21600</v>
      </c>
      <c r="K8" s="272">
        <f>'Отдыхай и Катай| comiss'!K8</f>
        <v>19350</v>
      </c>
      <c r="L8" s="272">
        <f>'Отдыхай и Катай| comiss'!L8</f>
        <v>21150</v>
      </c>
      <c r="M8" s="272">
        <f>'Отдыхай и Катай| comiss'!M8</f>
        <v>21150</v>
      </c>
      <c r="N8" s="272">
        <f>'Отдыхай и Катай| comiss'!N8</f>
        <v>27000</v>
      </c>
      <c r="O8" s="272">
        <f>'Отдыхай и Катай| comiss'!O8</f>
        <v>32400</v>
      </c>
      <c r="P8" s="272">
        <f>'Отдыхай и Катай| comiss'!P8</f>
        <v>32400</v>
      </c>
      <c r="Q8" s="272">
        <f>'Отдыхай и Катай| comiss'!Q8</f>
        <v>35100</v>
      </c>
      <c r="R8" s="272">
        <f>'Отдыхай и Катай| comiss'!R8</f>
        <v>32400</v>
      </c>
      <c r="S8" s="272">
        <f>'Отдыхай и Катай| comiss'!S8</f>
        <v>58500</v>
      </c>
      <c r="T8" s="346">
        <f>'Отдыхай и Катай| comiss'!T8</f>
        <v>94500</v>
      </c>
      <c r="U8" s="346">
        <f>'Отдыхай и Катай| comiss'!U8</f>
        <v>117000</v>
      </c>
      <c r="V8" s="346">
        <f>'Отдыхай и Катай| comiss'!V8</f>
        <v>117000</v>
      </c>
      <c r="W8" s="346">
        <f>'Отдыхай и Катай| comiss'!W8</f>
        <v>103500</v>
      </c>
      <c r="X8" s="346">
        <f>'Отдыхай и Катай| comiss'!X8</f>
        <v>103500</v>
      </c>
      <c r="Y8" s="346">
        <f>'Отдыхай и Катай| comiss'!Y8</f>
        <v>103500</v>
      </c>
      <c r="Z8" s="346">
        <f>'Отдыхай и Катай| comiss'!Z8</f>
        <v>103500</v>
      </c>
      <c r="AA8" s="346">
        <f>'Отдыхай и Катай| comiss'!AA8</f>
        <v>103500</v>
      </c>
      <c r="AB8" s="346">
        <f>'Отдыхай и Катай| comiss'!AB8</f>
        <v>81000</v>
      </c>
      <c r="AC8" s="346">
        <f>'Отдыхай и Катай| comiss'!AC8</f>
        <v>72000</v>
      </c>
      <c r="AD8" s="272">
        <f>'Отдыхай и Катай| comiss'!AD8</f>
        <v>72000</v>
      </c>
      <c r="AE8" s="272">
        <f>'Отдыхай и Катай| comiss'!AE8</f>
        <v>51300</v>
      </c>
      <c r="AF8" s="272">
        <f>'Отдыхай и Катай| comiss'!AF8</f>
        <v>29700</v>
      </c>
      <c r="AG8" s="272">
        <f>'Отдыхай и Катай| comiss'!AG8</f>
        <v>29700</v>
      </c>
      <c r="AH8" s="272">
        <f>'Отдыхай и Катай| comiss'!AH8</f>
        <v>29700</v>
      </c>
      <c r="AI8" s="272">
        <f>'Отдыхай и Катай| comiss'!AI8</f>
        <v>29700</v>
      </c>
      <c r="AJ8" s="272">
        <f>'Отдыхай и Катай| comiss'!AJ8</f>
        <v>29700</v>
      </c>
      <c r="AK8" s="272">
        <f>'Отдыхай и Катай| comiss'!AK8</f>
        <v>27000</v>
      </c>
      <c r="AL8" s="272">
        <f>'Отдыхай и Катай| comiss'!AL8</f>
        <v>27000</v>
      </c>
      <c r="AM8" s="272">
        <f>'Отдыхай и Катай| comiss'!AM8</f>
        <v>27000</v>
      </c>
      <c r="AN8" s="272">
        <f>'Отдыхай и Катай| comiss'!AN8</f>
        <v>29700</v>
      </c>
      <c r="AO8" s="272">
        <f>'Отдыхай и Катай| comiss'!AO8</f>
        <v>29700</v>
      </c>
      <c r="AP8" s="272">
        <f>'Отдыхай и Катай| comiss'!AP8</f>
        <v>29700</v>
      </c>
      <c r="AQ8" s="272">
        <f>'Отдыхай и Катай| comiss'!AQ8</f>
        <v>29700</v>
      </c>
      <c r="AR8" s="272">
        <f>'Отдыхай и Катай| comiss'!AR8</f>
        <v>29700</v>
      </c>
      <c r="AS8" s="272">
        <f>'Отдыхай и Катай| comiss'!AS8</f>
        <v>29700</v>
      </c>
      <c r="AT8" s="272">
        <f>'Отдыхай и Катай| comiss'!AT8</f>
        <v>29700</v>
      </c>
      <c r="AU8" s="272">
        <f>'Отдыхай и Катай| comiss'!AU8</f>
        <v>29700</v>
      </c>
      <c r="AV8" s="272">
        <f>'Отдыхай и Катай| comiss'!AV8</f>
        <v>29700</v>
      </c>
      <c r="AW8" s="272">
        <f>'Отдыхай и Катай| comiss'!AW8</f>
        <v>35100</v>
      </c>
      <c r="AX8" s="272">
        <f>'Отдыхай и Катай| comiss'!AX8</f>
        <v>35100</v>
      </c>
      <c r="AY8" s="272">
        <f>'Отдыхай и Катай| comiss'!AY8</f>
        <v>35100</v>
      </c>
      <c r="AZ8" s="272">
        <f>'Отдыхай и Катай| comiss'!AZ8</f>
        <v>35100</v>
      </c>
      <c r="BA8" s="272">
        <f>'Отдыхай и Катай| comiss'!BA8</f>
        <v>36900</v>
      </c>
      <c r="BB8" s="272">
        <f>'Отдыхай и Катай| comiss'!BB8</f>
        <v>36900</v>
      </c>
      <c r="BC8" s="272">
        <f>'Отдыхай и Катай| comiss'!BC8</f>
        <v>36900</v>
      </c>
      <c r="BD8" s="272">
        <f>'Отдыхай и Катай| comiss'!BD8</f>
        <v>36900</v>
      </c>
      <c r="BE8" s="272">
        <f>'Отдыхай и Катай| comiss'!BE8</f>
        <v>36900</v>
      </c>
      <c r="BF8" s="272">
        <f>'Отдыхай и Катай| comiss'!BF8</f>
        <v>36900</v>
      </c>
      <c r="BG8" s="272">
        <f>'Отдыхай и Катай| comiss'!BG8</f>
        <v>36900</v>
      </c>
      <c r="BH8" s="272">
        <f>'Отдыхай и Катай| comiss'!BH8</f>
        <v>36900</v>
      </c>
      <c r="BI8" s="272">
        <f>'Отдыхай и Катай| comiss'!BI8</f>
        <v>36900</v>
      </c>
      <c r="BJ8" s="272">
        <f>'Отдыхай и Катай| comiss'!BJ8</f>
        <v>36900</v>
      </c>
      <c r="BK8" s="272">
        <f>'Отдыхай и Катай| comiss'!BK8</f>
        <v>33300</v>
      </c>
      <c r="BL8" s="272">
        <f>'Отдыхай и Катай| comiss'!BL8</f>
        <v>33300</v>
      </c>
      <c r="BM8" s="272">
        <f>'Отдыхай и Катай| comiss'!BM8</f>
        <v>33300</v>
      </c>
      <c r="BN8" s="272">
        <f>'Отдыхай и Катай| comiss'!BN8</f>
        <v>33300</v>
      </c>
      <c r="BO8" s="272">
        <f>'Отдыхай и Катай| comiss'!BO8</f>
        <v>33300</v>
      </c>
      <c r="BP8" s="272">
        <f>'Отдыхай и Катай| comiss'!BP8</f>
        <v>33300</v>
      </c>
      <c r="BQ8" s="272">
        <f>'Отдыхай и Катай| comiss'!BQ8</f>
        <v>33300</v>
      </c>
      <c r="BR8" s="272">
        <f>'Отдыхай и Катай| comiss'!BR8</f>
        <v>33300</v>
      </c>
      <c r="BS8" s="272">
        <f>'Отдыхай и Катай| comiss'!BS8</f>
        <v>33300</v>
      </c>
      <c r="BT8" s="272">
        <f>'Отдыхай и Катай| comiss'!BT8</f>
        <v>55800</v>
      </c>
      <c r="BU8" s="272">
        <f>'Отдыхай и Катай| comiss'!BU8</f>
        <v>62100</v>
      </c>
      <c r="BV8" s="272">
        <f>'Отдыхай и Катай| comiss'!BV8</f>
        <v>68400</v>
      </c>
      <c r="BW8" s="272">
        <f>'Отдыхай и Катай| comiss'!BW8</f>
        <v>55800</v>
      </c>
      <c r="BX8" s="272">
        <f>'Отдыхай и Катай| comiss'!BX8</f>
        <v>55800</v>
      </c>
      <c r="BY8" s="272">
        <f>'Отдыхай и Катай| comiss'!BY8</f>
        <v>45900</v>
      </c>
      <c r="BZ8" s="272">
        <f>'Отдыхай и Катай| comiss'!BZ8</f>
        <v>45900</v>
      </c>
      <c r="CA8" s="272">
        <f>'Отдыхай и Катай| comiss'!CA8</f>
        <v>45900</v>
      </c>
      <c r="CB8" s="272">
        <f>'Отдыхай и Катай| comiss'!CB8</f>
        <v>38700</v>
      </c>
      <c r="CC8" s="272">
        <f>'Отдыхай и Катай| comiss'!CC8</f>
        <v>37800</v>
      </c>
      <c r="CD8" s="272">
        <f>'Отдыхай и Катай| comiss'!CD8</f>
        <v>25650</v>
      </c>
      <c r="CE8" s="272">
        <f>'Отдыхай и Катай| comiss'!CE8</f>
        <v>25650</v>
      </c>
      <c r="CF8" s="272">
        <f>'Отдыхай и Катай| comiss'!CF8</f>
        <v>25650</v>
      </c>
      <c r="CG8" s="272">
        <f>'Отдыхай и Катай| comiss'!CG8</f>
        <v>25650</v>
      </c>
      <c r="CH8" s="272">
        <f>'Отдыхай и Катай| comiss'!CH8</f>
        <v>27000</v>
      </c>
      <c r="CI8" s="272">
        <f>'Отдыхай и Катай| comiss'!CI8</f>
        <v>27000</v>
      </c>
      <c r="CJ8" s="272">
        <f>'Отдыхай и Катай| comiss'!CJ8</f>
        <v>27000</v>
      </c>
      <c r="CK8" s="272">
        <f>'Отдыхай и Катай| comiss'!CK8</f>
        <v>25650</v>
      </c>
      <c r="CL8" s="272">
        <f>'Отдыхай и Катай| comiss'!CL8</f>
        <v>25650</v>
      </c>
      <c r="CM8" s="272">
        <f>'Отдыхай и Катай| comiss'!CM8</f>
        <v>25650</v>
      </c>
      <c r="CN8" s="272">
        <f>'Отдыхай и Катай| comiss'!CN8</f>
        <v>25650</v>
      </c>
      <c r="CO8" s="272">
        <f>'Отдыхай и Катай| comiss'!CO8</f>
        <v>25650</v>
      </c>
      <c r="CP8" s="272">
        <f>'Отдыхай и Катай| comiss'!CP8</f>
        <v>25650</v>
      </c>
      <c r="CQ8" s="272">
        <f>'Отдыхай и Катай| comiss'!CQ8</f>
        <v>24300</v>
      </c>
      <c r="CR8" s="272">
        <f>'Отдыхай и Катай| comiss'!CR8</f>
        <v>24300</v>
      </c>
      <c r="CS8" s="272">
        <f>'Отдыхай и Катай| comiss'!CS8</f>
        <v>24300</v>
      </c>
      <c r="CT8" s="272">
        <f>'Отдыхай и Катай| comiss'!CT8</f>
        <v>24300</v>
      </c>
      <c r="CU8" s="272">
        <f>'Отдыхай и Катай| comiss'!CU8</f>
        <v>24300</v>
      </c>
      <c r="CV8" s="272">
        <f>'Отдыхай и Катай| comiss'!CV8</f>
        <v>24300</v>
      </c>
      <c r="CW8" s="272">
        <f>'Отдыхай и Катай| comiss'!CW8</f>
        <v>24300</v>
      </c>
      <c r="CX8" s="272">
        <f>'Отдыхай и Катай| comiss'!CX8</f>
        <v>20700</v>
      </c>
      <c r="CY8" s="272">
        <f>'Отдыхай и Катай| comiss'!CY8</f>
        <v>20700</v>
      </c>
      <c r="CZ8" s="272">
        <f>'Отдыхай и Катай| comiss'!CZ8</f>
        <v>20700</v>
      </c>
      <c r="DA8" s="272">
        <f>'Отдыхай и Катай| comiss'!DA8</f>
        <v>20700</v>
      </c>
      <c r="DB8" s="272">
        <f>'Отдыхай и Катай| comiss'!DB8</f>
        <v>20700</v>
      </c>
      <c r="DC8" s="272">
        <f>'Отдыхай и Катай| comiss'!DC8</f>
        <v>21600</v>
      </c>
      <c r="DD8" s="272">
        <f>'Отдыхай и Катай| comiss'!DD8</f>
        <v>21600</v>
      </c>
      <c r="DE8" s="272">
        <f>'Отдыхай и Катай| comiss'!DE8</f>
        <v>19800</v>
      </c>
      <c r="DF8" s="272">
        <f>'Отдыхай и Катай| comiss'!DF8</f>
        <v>19800</v>
      </c>
      <c r="DG8" s="272">
        <f>'Отдыхай и Катай| comiss'!DG8</f>
        <v>19800</v>
      </c>
      <c r="DH8" s="272">
        <f>'Отдыхай и Катай| comiss'!DH8</f>
        <v>18900</v>
      </c>
      <c r="DI8" s="272">
        <f>'Отдыхай и Катай| comiss'!DI8</f>
        <v>18900</v>
      </c>
      <c r="DJ8" s="272">
        <f>'Отдыхай и Катай| comiss'!DJ8</f>
        <v>18900</v>
      </c>
      <c r="DK8" s="272">
        <f>'Отдыхай и Катай| comiss'!DK8</f>
        <v>18900</v>
      </c>
      <c r="DL8" s="272">
        <f>'Отдыхай и Катай| comiss'!DL8</f>
        <v>16200</v>
      </c>
      <c r="DM8" s="272">
        <f>'Отдыхай и Катай| comiss'!DM8</f>
        <v>16200</v>
      </c>
      <c r="DN8" s="272">
        <f>'Отдыхай и Катай| comiss'!DN8</f>
        <v>16200</v>
      </c>
      <c r="DO8" s="272">
        <f>'Отдыхай и Катай| comiss'!DO8</f>
        <v>16200</v>
      </c>
      <c r="DP8" s="272">
        <f>'Отдыхай и Катай| comiss'!DP8</f>
        <v>16200</v>
      </c>
      <c r="DQ8" s="272">
        <f>'Отдыхай и Катай| comiss'!DQ8</f>
        <v>16200</v>
      </c>
      <c r="DR8" s="272">
        <f>'Отдыхай и Катай| comiss'!DR8</f>
        <v>16200</v>
      </c>
      <c r="DS8" s="272">
        <f>'Отдыхай и Катай| comiss'!DS8</f>
        <v>14850</v>
      </c>
    </row>
    <row r="9" spans="1:123" s="72" customFormat="1" x14ac:dyDescent="0.2">
      <c r="A9" s="240">
        <v>2</v>
      </c>
      <c r="B9" s="292">
        <f>'Отдыхай и Катай| comiss'!B9</f>
        <v>20340</v>
      </c>
      <c r="C9" s="292">
        <f>'Отдыхай и Катай| comiss'!C9</f>
        <v>20340</v>
      </c>
      <c r="D9" s="292">
        <f>'Отдыхай и Катай| comiss'!D9</f>
        <v>18990</v>
      </c>
      <c r="E9" s="292">
        <f>'Отдыхай и Катай| comiss'!E9</f>
        <v>18990</v>
      </c>
      <c r="F9" s="292">
        <f>'Отдыхай и Катай| comiss'!F9</f>
        <v>20340</v>
      </c>
      <c r="G9" s="292">
        <f>'Отдыхай и Катай| comiss'!G9</f>
        <v>20340</v>
      </c>
      <c r="H9" s="292">
        <f>'Отдыхай и Катай| comiss'!H9</f>
        <v>20340</v>
      </c>
      <c r="I9" s="292">
        <f>'Отдыхай и Катай| comiss'!I9</f>
        <v>23940</v>
      </c>
      <c r="J9" s="292">
        <f>'Отдыхай и Катай| comiss'!J9</f>
        <v>23940</v>
      </c>
      <c r="K9" s="292">
        <f>'Отдыхай и Катай| comiss'!K9</f>
        <v>21690</v>
      </c>
      <c r="L9" s="292">
        <f>'Отдыхай и Катай| comiss'!L9</f>
        <v>23490</v>
      </c>
      <c r="M9" s="292">
        <f>'Отдыхай и Катай| comiss'!M9</f>
        <v>23490</v>
      </c>
      <c r="N9" s="292">
        <f>'Отдыхай и Катай| comiss'!N9</f>
        <v>29340</v>
      </c>
      <c r="O9" s="292">
        <f>'Отдыхай и Катай| comiss'!O9</f>
        <v>34740</v>
      </c>
      <c r="P9" s="292">
        <f>'Отдыхай и Катай| comiss'!P9</f>
        <v>34740</v>
      </c>
      <c r="Q9" s="292">
        <f>'Отдыхай и Катай| comiss'!Q9</f>
        <v>37440</v>
      </c>
      <c r="R9" s="292">
        <f>'Отдыхай и Катай| comiss'!R9</f>
        <v>34740</v>
      </c>
      <c r="S9" s="292">
        <f>'Отдыхай и Катай| comiss'!S9</f>
        <v>61650</v>
      </c>
      <c r="T9" s="347">
        <f>'Отдыхай и Катай| comiss'!T9</f>
        <v>97650</v>
      </c>
      <c r="U9" s="347">
        <f>'Отдыхай и Катай| comiss'!U9</f>
        <v>120150</v>
      </c>
      <c r="V9" s="347">
        <f>'Отдыхай и Катай| comiss'!V9</f>
        <v>120150</v>
      </c>
      <c r="W9" s="347">
        <f>'Отдыхай и Катай| comiss'!W9</f>
        <v>106650</v>
      </c>
      <c r="X9" s="347">
        <f>'Отдыхай и Катай| comiss'!X9</f>
        <v>106650</v>
      </c>
      <c r="Y9" s="347">
        <f>'Отдыхай и Катай| comiss'!Y9</f>
        <v>106650</v>
      </c>
      <c r="Z9" s="347">
        <f>'Отдыхай и Катай| comiss'!Z9</f>
        <v>106650</v>
      </c>
      <c r="AA9" s="347">
        <f>'Отдыхай и Катай| comiss'!AA9</f>
        <v>106650</v>
      </c>
      <c r="AB9" s="347">
        <f>'Отдыхай и Катай| comiss'!AB9</f>
        <v>84150</v>
      </c>
      <c r="AC9" s="347">
        <f>'Отдыхай и Катай| comiss'!AC9</f>
        <v>75150</v>
      </c>
      <c r="AD9" s="292">
        <f>'Отдыхай и Катай| comiss'!AD9</f>
        <v>75150</v>
      </c>
      <c r="AE9" s="292">
        <f>'Отдыхай и Катай| comiss'!AE9</f>
        <v>54180</v>
      </c>
      <c r="AF9" s="292">
        <f>'Отдыхай и Катай| comiss'!AF9</f>
        <v>32580</v>
      </c>
      <c r="AG9" s="292">
        <f>'Отдыхай и Катай| comiss'!AG9</f>
        <v>32580</v>
      </c>
      <c r="AH9" s="292">
        <f>'Отдыхай и Катай| comiss'!AH9</f>
        <v>32580</v>
      </c>
      <c r="AI9" s="292">
        <f>'Отдыхай и Катай| comiss'!AI9</f>
        <v>32580</v>
      </c>
      <c r="AJ9" s="292">
        <f>'Отдыхай и Катай| comiss'!AJ9</f>
        <v>32580</v>
      </c>
      <c r="AK9" s="292">
        <f>'Отдыхай и Катай| comiss'!AK9</f>
        <v>29880</v>
      </c>
      <c r="AL9" s="292">
        <f>'Отдыхай и Катай| comiss'!AL9</f>
        <v>29880</v>
      </c>
      <c r="AM9" s="292">
        <f>'Отдыхай и Катай| comiss'!AM9</f>
        <v>29880</v>
      </c>
      <c r="AN9" s="292">
        <f>'Отдыхай и Катай| comiss'!AN9</f>
        <v>32580</v>
      </c>
      <c r="AO9" s="292">
        <f>'Отдыхай и Катай| comiss'!AO9</f>
        <v>32580</v>
      </c>
      <c r="AP9" s="292">
        <f>'Отдыхай и Катай| comiss'!AP9</f>
        <v>32580</v>
      </c>
      <c r="AQ9" s="292">
        <f>'Отдыхай и Катай| comiss'!AQ9</f>
        <v>32580</v>
      </c>
      <c r="AR9" s="292">
        <f>'Отдыхай и Катай| comiss'!AR9</f>
        <v>32580</v>
      </c>
      <c r="AS9" s="292">
        <f>'Отдыхай и Катай| comiss'!AS9</f>
        <v>32580</v>
      </c>
      <c r="AT9" s="292">
        <f>'Отдыхай и Катай| comiss'!AT9</f>
        <v>32580</v>
      </c>
      <c r="AU9" s="292">
        <f>'Отдыхай и Катай| comiss'!AU9</f>
        <v>32580</v>
      </c>
      <c r="AV9" s="292">
        <f>'Отдыхай и Катай| comiss'!AV9</f>
        <v>32580</v>
      </c>
      <c r="AW9" s="292">
        <f>'Отдыхай и Катай| comiss'!AW9</f>
        <v>37980</v>
      </c>
      <c r="AX9" s="292">
        <f>'Отдыхай и Катай| comiss'!AX9</f>
        <v>37980</v>
      </c>
      <c r="AY9" s="292">
        <f>'Отдыхай и Катай| comiss'!AY9</f>
        <v>37980</v>
      </c>
      <c r="AZ9" s="292">
        <f>'Отдыхай и Катай| comiss'!AZ9</f>
        <v>37980</v>
      </c>
      <c r="BA9" s="292">
        <f>'Отдыхай и Катай| comiss'!BA9</f>
        <v>39780</v>
      </c>
      <c r="BB9" s="292">
        <f>'Отдыхай и Катай| comiss'!BB9</f>
        <v>39780</v>
      </c>
      <c r="BC9" s="292">
        <f>'Отдыхай и Катай| comiss'!BC9</f>
        <v>39780</v>
      </c>
      <c r="BD9" s="292">
        <f>'Отдыхай и Катай| comiss'!BD9</f>
        <v>39780</v>
      </c>
      <c r="BE9" s="292">
        <f>'Отдыхай и Катай| comiss'!BE9</f>
        <v>39780</v>
      </c>
      <c r="BF9" s="292">
        <f>'Отдыхай и Катай| comiss'!BF9</f>
        <v>39780</v>
      </c>
      <c r="BG9" s="292">
        <f>'Отдыхай и Катай| comiss'!BG9</f>
        <v>39780</v>
      </c>
      <c r="BH9" s="292">
        <f>'Отдыхай и Катай| comiss'!BH9</f>
        <v>39780</v>
      </c>
      <c r="BI9" s="292">
        <f>'Отдыхай и Катай| comiss'!BI9</f>
        <v>39780</v>
      </c>
      <c r="BJ9" s="292">
        <f>'Отдыхай и Катай| comiss'!BJ9</f>
        <v>39780</v>
      </c>
      <c r="BK9" s="292">
        <f>'Отдыхай и Катай| comiss'!BK9</f>
        <v>36180</v>
      </c>
      <c r="BL9" s="292">
        <f>'Отдыхай и Катай| comiss'!BL9</f>
        <v>36180</v>
      </c>
      <c r="BM9" s="292">
        <f>'Отдыхай и Катай| comiss'!BM9</f>
        <v>36180</v>
      </c>
      <c r="BN9" s="292">
        <f>'Отдыхай и Катай| comiss'!BN9</f>
        <v>36180</v>
      </c>
      <c r="BO9" s="292">
        <f>'Отдыхай и Катай| comiss'!BO9</f>
        <v>36180</v>
      </c>
      <c r="BP9" s="292">
        <f>'Отдыхай и Катай| comiss'!BP9</f>
        <v>36180</v>
      </c>
      <c r="BQ9" s="292">
        <f>'Отдыхай и Катай| comiss'!BQ9</f>
        <v>36180</v>
      </c>
      <c r="BR9" s="292">
        <f>'Отдыхай и Катай| comiss'!BR9</f>
        <v>36180</v>
      </c>
      <c r="BS9" s="292">
        <f>'Отдыхай и Катай| comiss'!BS9</f>
        <v>36180</v>
      </c>
      <c r="BT9" s="292">
        <f>'Отдыхай и Катай| comiss'!BT9</f>
        <v>58680</v>
      </c>
      <c r="BU9" s="292">
        <f>'Отдыхай и Катай| comiss'!BU9</f>
        <v>64980</v>
      </c>
      <c r="BV9" s="292">
        <f>'Отдыхай и Катай| comiss'!BV9</f>
        <v>71280</v>
      </c>
      <c r="BW9" s="292">
        <f>'Отдыхай и Катай| comiss'!BW9</f>
        <v>58680</v>
      </c>
      <c r="BX9" s="292">
        <f>'Отдыхай и Катай| comiss'!BX9</f>
        <v>58680</v>
      </c>
      <c r="BY9" s="292">
        <f>'Отдыхай и Катай| comiss'!BY9</f>
        <v>48780</v>
      </c>
      <c r="BZ9" s="292">
        <f>'Отдыхай и Катай| comiss'!BZ9</f>
        <v>48780</v>
      </c>
      <c r="CA9" s="292">
        <f>'Отдыхай и Катай| comiss'!CA9</f>
        <v>48780</v>
      </c>
      <c r="CB9" s="292">
        <f>'Отдыхай и Катай| comiss'!CB9</f>
        <v>41580</v>
      </c>
      <c r="CC9" s="292">
        <f>'Отдыхай и Катай| comiss'!CC9</f>
        <v>40680</v>
      </c>
      <c r="CD9" s="292">
        <f>'Отдыхай и Катай| comiss'!CD9</f>
        <v>28530</v>
      </c>
      <c r="CE9" s="292">
        <f>'Отдыхай и Катай| comiss'!CE9</f>
        <v>28530</v>
      </c>
      <c r="CF9" s="292">
        <f>'Отдыхай и Катай| comiss'!CF9</f>
        <v>28530</v>
      </c>
      <c r="CG9" s="292">
        <f>'Отдыхай и Катай| comiss'!CG9</f>
        <v>28530</v>
      </c>
      <c r="CH9" s="292">
        <f>'Отдыхай и Катай| comiss'!CH9</f>
        <v>29880</v>
      </c>
      <c r="CI9" s="292">
        <f>'Отдыхай и Катай| comiss'!CI9</f>
        <v>29880</v>
      </c>
      <c r="CJ9" s="292">
        <f>'Отдыхай и Катай| comiss'!CJ9</f>
        <v>29880</v>
      </c>
      <c r="CK9" s="292">
        <f>'Отдыхай и Катай| comiss'!CK9</f>
        <v>28530</v>
      </c>
      <c r="CL9" s="292">
        <f>'Отдыхай и Катай| comiss'!CL9</f>
        <v>28530</v>
      </c>
      <c r="CM9" s="292">
        <f>'Отдыхай и Катай| comiss'!CM9</f>
        <v>28530</v>
      </c>
      <c r="CN9" s="292">
        <f>'Отдыхай и Катай| comiss'!CN9</f>
        <v>28530</v>
      </c>
      <c r="CO9" s="292">
        <f>'Отдыхай и Катай| comiss'!CO9</f>
        <v>28530</v>
      </c>
      <c r="CP9" s="292">
        <f>'Отдыхай и Катай| comiss'!CP9</f>
        <v>28530</v>
      </c>
      <c r="CQ9" s="292">
        <f>'Отдыхай и Катай| comiss'!CQ9</f>
        <v>27180</v>
      </c>
      <c r="CR9" s="292">
        <f>'Отдыхай и Катай| comiss'!CR9</f>
        <v>27180</v>
      </c>
      <c r="CS9" s="292">
        <f>'Отдыхай и Катай| comiss'!CS9</f>
        <v>27180</v>
      </c>
      <c r="CT9" s="292">
        <f>'Отдыхай и Катай| comiss'!CT9</f>
        <v>27180</v>
      </c>
      <c r="CU9" s="292">
        <f>'Отдыхай и Катай| comiss'!CU9</f>
        <v>27180</v>
      </c>
      <c r="CV9" s="292">
        <f>'Отдыхай и Катай| comiss'!CV9</f>
        <v>27180</v>
      </c>
      <c r="CW9" s="292">
        <f>'Отдыхай и Катай| comiss'!CW9</f>
        <v>27180</v>
      </c>
      <c r="CX9" s="292">
        <f>'Отдыхай и Катай| comiss'!CX9</f>
        <v>23580</v>
      </c>
      <c r="CY9" s="292">
        <f>'Отдыхай и Катай| comiss'!CY9</f>
        <v>23580</v>
      </c>
      <c r="CZ9" s="292">
        <f>'Отдыхай и Катай| comiss'!CZ9</f>
        <v>23580</v>
      </c>
      <c r="DA9" s="292">
        <f>'Отдыхай и Катай| comiss'!DA9</f>
        <v>23580</v>
      </c>
      <c r="DB9" s="292">
        <f>'Отдыхай и Катай| comiss'!DB9</f>
        <v>23580</v>
      </c>
      <c r="DC9" s="292">
        <f>'Отдыхай и Катай| comiss'!DC9</f>
        <v>24480</v>
      </c>
      <c r="DD9" s="292">
        <f>'Отдыхай и Катай| comiss'!DD9</f>
        <v>24480</v>
      </c>
      <c r="DE9" s="292">
        <f>'Отдыхай и Катай| comiss'!DE9</f>
        <v>22680</v>
      </c>
      <c r="DF9" s="292">
        <f>'Отдыхай и Катай| comiss'!DF9</f>
        <v>22680</v>
      </c>
      <c r="DG9" s="292">
        <f>'Отдыхай и Катай| comiss'!DG9</f>
        <v>22680</v>
      </c>
      <c r="DH9" s="292">
        <f>'Отдыхай и Катай| comiss'!DH9</f>
        <v>21600</v>
      </c>
      <c r="DI9" s="292">
        <f>'Отдыхай и Катай| comiss'!DI9</f>
        <v>21600</v>
      </c>
      <c r="DJ9" s="292">
        <f>'Отдыхай и Катай| comiss'!DJ9</f>
        <v>21600</v>
      </c>
      <c r="DK9" s="292">
        <f>'Отдыхай и Катай| comiss'!DK9</f>
        <v>21600</v>
      </c>
      <c r="DL9" s="292">
        <f>'Отдыхай и Катай| comiss'!DL9</f>
        <v>18900</v>
      </c>
      <c r="DM9" s="292">
        <f>'Отдыхай и Катай| comiss'!DM9</f>
        <v>18900</v>
      </c>
      <c r="DN9" s="292">
        <f>'Отдыхай и Катай| comiss'!DN9</f>
        <v>18900</v>
      </c>
      <c r="DO9" s="292">
        <f>'Отдыхай и Катай| comiss'!DO9</f>
        <v>18900</v>
      </c>
      <c r="DP9" s="292">
        <f>'Отдыхай и Катай| comiss'!DP9</f>
        <v>18900</v>
      </c>
      <c r="DQ9" s="292">
        <f>'Отдыхай и Катай| comiss'!DQ9</f>
        <v>18900</v>
      </c>
      <c r="DR9" s="292">
        <f>'Отдыхай и Катай| comiss'!DR9</f>
        <v>18900</v>
      </c>
      <c r="DS9" s="292">
        <f>'Отдыхай и Катай| comiss'!DS9</f>
        <v>17550</v>
      </c>
    </row>
    <row r="10" spans="1:12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346"/>
      <c r="U10" s="346"/>
      <c r="V10" s="346"/>
      <c r="W10" s="346"/>
      <c r="X10" s="346"/>
      <c r="Y10" s="346"/>
      <c r="Z10" s="346"/>
      <c r="AA10" s="346"/>
      <c r="AB10" s="346"/>
      <c r="AC10" s="346"/>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row>
    <row r="11" spans="1:123" s="72" customFormat="1" x14ac:dyDescent="0.2">
      <c r="A11" s="240">
        <v>1</v>
      </c>
      <c r="B11" s="292">
        <f>'Отдыхай и Катай| comiss'!B11</f>
        <v>20700</v>
      </c>
      <c r="C11" s="292">
        <f>'Отдыхай и Катай| comiss'!C11</f>
        <v>20700</v>
      </c>
      <c r="D11" s="292">
        <f>'Отдыхай и Катай| comiss'!D11</f>
        <v>19350</v>
      </c>
      <c r="E11" s="292">
        <f>'Отдыхай и Катай| comiss'!E11</f>
        <v>19350</v>
      </c>
      <c r="F11" s="292">
        <f>'Отдыхай и Катай| comiss'!F11</f>
        <v>20700</v>
      </c>
      <c r="G11" s="292">
        <f>'Отдыхай и Катай| comiss'!G11</f>
        <v>20700</v>
      </c>
      <c r="H11" s="292">
        <f>'Отдыхай и Катай| comiss'!H11</f>
        <v>20700</v>
      </c>
      <c r="I11" s="292">
        <f>'Отдыхай и Катай| comiss'!I11</f>
        <v>24300</v>
      </c>
      <c r="J11" s="292">
        <f>'Отдыхай и Катай| comiss'!J11</f>
        <v>24300</v>
      </c>
      <c r="K11" s="292">
        <f>'Отдыхай и Катай| comiss'!K11</f>
        <v>22050</v>
      </c>
      <c r="L11" s="292">
        <f>'Отдыхай и Катай| comiss'!L11</f>
        <v>23850</v>
      </c>
      <c r="M11" s="292">
        <f>'Отдыхай и Катай| comiss'!M11</f>
        <v>23850</v>
      </c>
      <c r="N11" s="292">
        <f>'Отдыхай и Катай| comiss'!N11</f>
        <v>29700</v>
      </c>
      <c r="O11" s="292">
        <f>'Отдыхай и Катай| comiss'!O11</f>
        <v>35100</v>
      </c>
      <c r="P11" s="292">
        <f>'Отдыхай и Катай| comiss'!P11</f>
        <v>35100</v>
      </c>
      <c r="Q11" s="292">
        <f>'Отдыхай и Катай| comiss'!Q11</f>
        <v>37800</v>
      </c>
      <c r="R11" s="292">
        <f>'Отдыхай и Катай| comiss'!R11</f>
        <v>35100</v>
      </c>
      <c r="S11" s="292">
        <f>'Отдыхай и Катай| comiss'!S11</f>
        <v>63000</v>
      </c>
      <c r="T11" s="347">
        <f>'Отдыхай и Катай| comiss'!T11</f>
        <v>99000</v>
      </c>
      <c r="U11" s="347">
        <f>'Отдыхай и Катай| comiss'!U11</f>
        <v>121500</v>
      </c>
      <c r="V11" s="347">
        <f>'Отдыхай и Катай| comiss'!V11</f>
        <v>121500</v>
      </c>
      <c r="W11" s="347">
        <f>'Отдыхай и Катай| comiss'!W11</f>
        <v>108000</v>
      </c>
      <c r="X11" s="347">
        <f>'Отдыхай и Катай| comiss'!X11</f>
        <v>108000</v>
      </c>
      <c r="Y11" s="347">
        <f>'Отдыхай и Катай| comiss'!Y11</f>
        <v>108000</v>
      </c>
      <c r="Z11" s="347">
        <f>'Отдыхай и Катай| comiss'!Z11</f>
        <v>108000</v>
      </c>
      <c r="AA11" s="347">
        <f>'Отдыхай и Катай| comiss'!AA11</f>
        <v>108000</v>
      </c>
      <c r="AB11" s="347">
        <f>'Отдыхай и Катай| comiss'!AB11</f>
        <v>85500</v>
      </c>
      <c r="AC11" s="347">
        <f>'Отдыхай и Катай| comiss'!AC11</f>
        <v>76500</v>
      </c>
      <c r="AD11" s="292">
        <f>'Отдыхай и Катай| comiss'!AD11</f>
        <v>76500</v>
      </c>
      <c r="AE11" s="292">
        <f>'Отдыхай и Катай| comiss'!AE11</f>
        <v>54900</v>
      </c>
      <c r="AF11" s="292">
        <f>'Отдыхай и Катай| comiss'!AF11</f>
        <v>33300</v>
      </c>
      <c r="AG11" s="292">
        <f>'Отдыхай и Катай| comiss'!AG11</f>
        <v>33300</v>
      </c>
      <c r="AH11" s="292">
        <f>'Отдыхай и Катай| comiss'!AH11</f>
        <v>33300</v>
      </c>
      <c r="AI11" s="292">
        <f>'Отдыхай и Катай| comiss'!AI11</f>
        <v>33300</v>
      </c>
      <c r="AJ11" s="292">
        <f>'Отдыхай и Катай| comiss'!AJ11</f>
        <v>33300</v>
      </c>
      <c r="AK11" s="292">
        <f>'Отдыхай и Катай| comiss'!AK11</f>
        <v>30600</v>
      </c>
      <c r="AL11" s="292">
        <f>'Отдыхай и Катай| comiss'!AL11</f>
        <v>30600</v>
      </c>
      <c r="AM11" s="292">
        <f>'Отдыхай и Катай| comiss'!AM11</f>
        <v>30600</v>
      </c>
      <c r="AN11" s="292">
        <f>'Отдыхай и Катай| comiss'!AN11</f>
        <v>33300</v>
      </c>
      <c r="AO11" s="292">
        <f>'Отдыхай и Катай| comiss'!AO11</f>
        <v>33300</v>
      </c>
      <c r="AP11" s="292">
        <f>'Отдыхай и Катай| comiss'!AP11</f>
        <v>33300</v>
      </c>
      <c r="AQ11" s="292">
        <f>'Отдыхай и Катай| comiss'!AQ11</f>
        <v>33300</v>
      </c>
      <c r="AR11" s="292">
        <f>'Отдыхай и Катай| comiss'!AR11</f>
        <v>33300</v>
      </c>
      <c r="AS11" s="292">
        <f>'Отдыхай и Катай| comiss'!AS11</f>
        <v>33300</v>
      </c>
      <c r="AT11" s="292">
        <f>'Отдыхай и Катай| comiss'!AT11</f>
        <v>33300</v>
      </c>
      <c r="AU11" s="292">
        <f>'Отдыхай и Катай| comiss'!AU11</f>
        <v>33300</v>
      </c>
      <c r="AV11" s="292">
        <f>'Отдыхай и Катай| comiss'!AV11</f>
        <v>33300</v>
      </c>
      <c r="AW11" s="292">
        <f>'Отдыхай и Катай| comiss'!AW11</f>
        <v>38700</v>
      </c>
      <c r="AX11" s="292">
        <f>'Отдыхай и Катай| comiss'!AX11</f>
        <v>38700</v>
      </c>
      <c r="AY11" s="292">
        <f>'Отдыхай и Катай| comiss'!AY11</f>
        <v>38700</v>
      </c>
      <c r="AZ11" s="292">
        <f>'Отдыхай и Катай| comiss'!AZ11</f>
        <v>38700</v>
      </c>
      <c r="BA11" s="292">
        <f>'Отдыхай и Катай| comiss'!BA11</f>
        <v>40500</v>
      </c>
      <c r="BB11" s="292">
        <f>'Отдыхай и Катай| comiss'!BB11</f>
        <v>40500</v>
      </c>
      <c r="BC11" s="292">
        <f>'Отдыхай и Катай| comiss'!BC11</f>
        <v>40500</v>
      </c>
      <c r="BD11" s="292">
        <f>'Отдыхай и Катай| comiss'!BD11</f>
        <v>40500</v>
      </c>
      <c r="BE11" s="292">
        <f>'Отдыхай и Катай| comiss'!BE11</f>
        <v>40500</v>
      </c>
      <c r="BF11" s="292">
        <f>'Отдыхай и Катай| comiss'!BF11</f>
        <v>40500</v>
      </c>
      <c r="BG11" s="292">
        <f>'Отдыхай и Катай| comiss'!BG11</f>
        <v>40500</v>
      </c>
      <c r="BH11" s="292">
        <f>'Отдыхай и Катай| comiss'!BH11</f>
        <v>40500</v>
      </c>
      <c r="BI11" s="292">
        <f>'Отдыхай и Катай| comiss'!BI11</f>
        <v>40500</v>
      </c>
      <c r="BJ11" s="292">
        <f>'Отдыхай и Катай| comiss'!BJ11</f>
        <v>40500</v>
      </c>
      <c r="BK11" s="292">
        <f>'Отдыхай и Катай| comiss'!BK11</f>
        <v>36900</v>
      </c>
      <c r="BL11" s="292">
        <f>'Отдыхай и Катай| comiss'!BL11</f>
        <v>36900</v>
      </c>
      <c r="BM11" s="292">
        <f>'Отдыхай и Катай| comiss'!BM11</f>
        <v>36900</v>
      </c>
      <c r="BN11" s="292">
        <f>'Отдыхай и Катай| comiss'!BN11</f>
        <v>36900</v>
      </c>
      <c r="BO11" s="292">
        <f>'Отдыхай и Катай| comiss'!BO11</f>
        <v>36900</v>
      </c>
      <c r="BP11" s="292">
        <f>'Отдыхай и Катай| comiss'!BP11</f>
        <v>36900</v>
      </c>
      <c r="BQ11" s="292">
        <f>'Отдыхай и Катай| comiss'!BQ11</f>
        <v>36900</v>
      </c>
      <c r="BR11" s="292">
        <f>'Отдыхай и Катай| comiss'!BR11</f>
        <v>36900</v>
      </c>
      <c r="BS11" s="292">
        <f>'Отдыхай и Катай| comiss'!BS11</f>
        <v>36900</v>
      </c>
      <c r="BT11" s="292">
        <f>'Отдыхай и Катай| comiss'!BT11</f>
        <v>59400</v>
      </c>
      <c r="BU11" s="292">
        <f>'Отдыхай и Катай| comiss'!BU11</f>
        <v>65700</v>
      </c>
      <c r="BV11" s="292">
        <f>'Отдыхай и Катай| comiss'!BV11</f>
        <v>72000</v>
      </c>
      <c r="BW11" s="292">
        <f>'Отдыхай и Катай| comiss'!BW11</f>
        <v>59400</v>
      </c>
      <c r="BX11" s="292">
        <f>'Отдыхай и Катай| comiss'!BX11</f>
        <v>59400</v>
      </c>
      <c r="BY11" s="292">
        <f>'Отдыхай и Катай| comiss'!BY11</f>
        <v>49500</v>
      </c>
      <c r="BZ11" s="292">
        <f>'Отдыхай и Катай| comiss'!BZ11</f>
        <v>49500</v>
      </c>
      <c r="CA11" s="292">
        <f>'Отдыхай и Катай| comiss'!CA11</f>
        <v>49500</v>
      </c>
      <c r="CB11" s="292">
        <f>'Отдыхай и Катай| comiss'!CB11</f>
        <v>42300</v>
      </c>
      <c r="CC11" s="292">
        <f>'Отдыхай и Катай| comiss'!CC11</f>
        <v>41400</v>
      </c>
      <c r="CD11" s="292">
        <f>'Отдыхай и Катай| comiss'!CD11</f>
        <v>29250</v>
      </c>
      <c r="CE11" s="292">
        <f>'Отдыхай и Катай| comiss'!CE11</f>
        <v>29250</v>
      </c>
      <c r="CF11" s="292">
        <f>'Отдыхай и Катай| comiss'!CF11</f>
        <v>29250</v>
      </c>
      <c r="CG11" s="292">
        <f>'Отдыхай и Катай| comiss'!CG11</f>
        <v>29250</v>
      </c>
      <c r="CH11" s="292">
        <f>'Отдыхай и Катай| comiss'!CH11</f>
        <v>30600</v>
      </c>
      <c r="CI11" s="292">
        <f>'Отдыхай и Катай| comiss'!CI11</f>
        <v>30600</v>
      </c>
      <c r="CJ11" s="292">
        <f>'Отдыхай и Катай| comiss'!CJ11</f>
        <v>30600</v>
      </c>
      <c r="CK11" s="292">
        <f>'Отдыхай и Катай| comiss'!CK11</f>
        <v>29250</v>
      </c>
      <c r="CL11" s="292">
        <f>'Отдыхай и Катай| comiss'!CL11</f>
        <v>29250</v>
      </c>
      <c r="CM11" s="292">
        <f>'Отдыхай и Катай| comiss'!CM11</f>
        <v>29250</v>
      </c>
      <c r="CN11" s="292">
        <f>'Отдыхай и Катай| comiss'!CN11</f>
        <v>29250</v>
      </c>
      <c r="CO11" s="292">
        <f>'Отдыхай и Катай| comiss'!CO11</f>
        <v>29250</v>
      </c>
      <c r="CP11" s="292">
        <f>'Отдыхай и Катай| comiss'!CP11</f>
        <v>29250</v>
      </c>
      <c r="CQ11" s="292">
        <f>'Отдыхай и Катай| comiss'!CQ11</f>
        <v>27900</v>
      </c>
      <c r="CR11" s="292">
        <f>'Отдыхай и Катай| comiss'!CR11</f>
        <v>27900</v>
      </c>
      <c r="CS11" s="292">
        <f>'Отдыхай и Катай| comiss'!CS11</f>
        <v>27900</v>
      </c>
      <c r="CT11" s="292">
        <f>'Отдыхай и Катай| comiss'!CT11</f>
        <v>27900</v>
      </c>
      <c r="CU11" s="292">
        <f>'Отдыхай и Катай| comiss'!CU11</f>
        <v>27900</v>
      </c>
      <c r="CV11" s="292">
        <f>'Отдыхай и Катай| comiss'!CV11</f>
        <v>27900</v>
      </c>
      <c r="CW11" s="292">
        <f>'Отдыхай и Катай| comiss'!CW11</f>
        <v>27900</v>
      </c>
      <c r="CX11" s="292">
        <f>'Отдыхай и Катай| comiss'!CX11</f>
        <v>24300</v>
      </c>
      <c r="CY11" s="292">
        <f>'Отдыхай и Катай| comiss'!CY11</f>
        <v>24300</v>
      </c>
      <c r="CZ11" s="292">
        <f>'Отдыхай и Катай| comiss'!CZ11</f>
        <v>24300</v>
      </c>
      <c r="DA11" s="292">
        <f>'Отдыхай и Катай| comiss'!DA11</f>
        <v>24300</v>
      </c>
      <c r="DB11" s="292">
        <f>'Отдыхай и Катай| comiss'!DB11</f>
        <v>24300</v>
      </c>
      <c r="DC11" s="292">
        <f>'Отдыхай и Катай| comiss'!DC11</f>
        <v>25200</v>
      </c>
      <c r="DD11" s="292">
        <f>'Отдыхай и Катай| comiss'!DD11</f>
        <v>25200</v>
      </c>
      <c r="DE11" s="292">
        <f>'Отдыхай и Катай| comiss'!DE11</f>
        <v>23400</v>
      </c>
      <c r="DF11" s="292">
        <f>'Отдыхай и Катай| comiss'!DF11</f>
        <v>23400</v>
      </c>
      <c r="DG11" s="292">
        <f>'Отдыхай и Катай| comiss'!DG11</f>
        <v>23400</v>
      </c>
      <c r="DH11" s="292">
        <f>'Отдыхай и Катай| comiss'!DH11</f>
        <v>21600</v>
      </c>
      <c r="DI11" s="292">
        <f>'Отдыхай и Катай| comiss'!DI11</f>
        <v>21600</v>
      </c>
      <c r="DJ11" s="292">
        <f>'Отдыхай и Катай| comiss'!DJ11</f>
        <v>21600</v>
      </c>
      <c r="DK11" s="292">
        <f>'Отдыхай и Катай| comiss'!DK11</f>
        <v>21600</v>
      </c>
      <c r="DL11" s="292">
        <f>'Отдыхай и Катай| comiss'!DL11</f>
        <v>18900</v>
      </c>
      <c r="DM11" s="292">
        <f>'Отдыхай и Катай| comiss'!DM11</f>
        <v>18900</v>
      </c>
      <c r="DN11" s="292">
        <f>'Отдыхай и Катай| comiss'!DN11</f>
        <v>18900</v>
      </c>
      <c r="DO11" s="292">
        <f>'Отдыхай и Катай| comiss'!DO11</f>
        <v>18900</v>
      </c>
      <c r="DP11" s="292">
        <f>'Отдыхай и Катай| comiss'!DP11</f>
        <v>18900</v>
      </c>
      <c r="DQ11" s="292">
        <f>'Отдыхай и Катай| comiss'!DQ11</f>
        <v>18900</v>
      </c>
      <c r="DR11" s="292">
        <f>'Отдыхай и Катай| comiss'!DR11</f>
        <v>18900</v>
      </c>
      <c r="DS11" s="292">
        <f>'Отдыхай и Катай| comiss'!DS11</f>
        <v>17550</v>
      </c>
    </row>
    <row r="12" spans="1:123" s="72" customFormat="1" x14ac:dyDescent="0.2">
      <c r="A12" s="240">
        <v>2</v>
      </c>
      <c r="B12" s="292">
        <f>'Отдыхай и Катай| comiss'!B12</f>
        <v>23040</v>
      </c>
      <c r="C12" s="292">
        <f>'Отдыхай и Катай| comiss'!C12</f>
        <v>23040</v>
      </c>
      <c r="D12" s="292">
        <f>'Отдыхай и Катай| comiss'!D12</f>
        <v>21690</v>
      </c>
      <c r="E12" s="292">
        <f>'Отдыхай и Катай| comiss'!E12</f>
        <v>21690</v>
      </c>
      <c r="F12" s="292">
        <f>'Отдыхай и Катай| comiss'!F12</f>
        <v>23040</v>
      </c>
      <c r="G12" s="292">
        <f>'Отдыхай и Катай| comiss'!G12</f>
        <v>23040</v>
      </c>
      <c r="H12" s="292">
        <f>'Отдыхай и Катай| comiss'!H12</f>
        <v>23040</v>
      </c>
      <c r="I12" s="292">
        <f>'Отдыхай и Катай| comiss'!I12</f>
        <v>26640</v>
      </c>
      <c r="J12" s="292">
        <f>'Отдыхай и Катай| comiss'!J12</f>
        <v>26640</v>
      </c>
      <c r="K12" s="292">
        <f>'Отдыхай и Катай| comiss'!K12</f>
        <v>24390</v>
      </c>
      <c r="L12" s="292">
        <f>'Отдыхай и Катай| comiss'!L12</f>
        <v>26190</v>
      </c>
      <c r="M12" s="292">
        <f>'Отдыхай и Катай| comiss'!M12</f>
        <v>26190</v>
      </c>
      <c r="N12" s="292">
        <f>'Отдыхай и Катай| comiss'!N12</f>
        <v>32040</v>
      </c>
      <c r="O12" s="292">
        <f>'Отдыхай и Катай| comiss'!O12</f>
        <v>37440</v>
      </c>
      <c r="P12" s="292">
        <f>'Отдыхай и Катай| comiss'!P12</f>
        <v>37440</v>
      </c>
      <c r="Q12" s="292">
        <f>'Отдыхай и Катай| comiss'!Q12</f>
        <v>40140</v>
      </c>
      <c r="R12" s="292">
        <f>'Отдыхай и Катай| comiss'!R12</f>
        <v>37440</v>
      </c>
      <c r="S12" s="292">
        <f>'Отдыхай и Катай| comiss'!S12</f>
        <v>66150</v>
      </c>
      <c r="T12" s="347">
        <f>'Отдыхай и Катай| comiss'!T12</f>
        <v>102150</v>
      </c>
      <c r="U12" s="347">
        <f>'Отдыхай и Катай| comiss'!U12</f>
        <v>124650</v>
      </c>
      <c r="V12" s="347">
        <f>'Отдыхай и Катай| comiss'!V12</f>
        <v>124650</v>
      </c>
      <c r="W12" s="347">
        <f>'Отдыхай и Катай| comiss'!W12</f>
        <v>111150</v>
      </c>
      <c r="X12" s="347">
        <f>'Отдыхай и Катай| comiss'!X12</f>
        <v>111150</v>
      </c>
      <c r="Y12" s="347">
        <f>'Отдыхай и Катай| comiss'!Y12</f>
        <v>111150</v>
      </c>
      <c r="Z12" s="347">
        <f>'Отдыхай и Катай| comiss'!Z12</f>
        <v>111150</v>
      </c>
      <c r="AA12" s="347">
        <f>'Отдыхай и Катай| comiss'!AA12</f>
        <v>111150</v>
      </c>
      <c r="AB12" s="347">
        <f>'Отдыхай и Катай| comiss'!AB12</f>
        <v>88650</v>
      </c>
      <c r="AC12" s="347">
        <f>'Отдыхай и Катай| comiss'!AC12</f>
        <v>79650</v>
      </c>
      <c r="AD12" s="292">
        <f>'Отдыхай и Катай| comiss'!AD12</f>
        <v>79650</v>
      </c>
      <c r="AE12" s="292">
        <f>'Отдыхай и Катай| comiss'!AE12</f>
        <v>57780</v>
      </c>
      <c r="AF12" s="292">
        <f>'Отдыхай и Катай| comiss'!AF12</f>
        <v>36180</v>
      </c>
      <c r="AG12" s="292">
        <f>'Отдыхай и Катай| comiss'!AG12</f>
        <v>36180</v>
      </c>
      <c r="AH12" s="292">
        <f>'Отдыхай и Катай| comiss'!AH12</f>
        <v>36180</v>
      </c>
      <c r="AI12" s="292">
        <f>'Отдыхай и Катай| comiss'!AI12</f>
        <v>36180</v>
      </c>
      <c r="AJ12" s="292">
        <f>'Отдыхай и Катай| comiss'!AJ12</f>
        <v>36180</v>
      </c>
      <c r="AK12" s="292">
        <f>'Отдыхай и Катай| comiss'!AK12</f>
        <v>33480</v>
      </c>
      <c r="AL12" s="292">
        <f>'Отдыхай и Катай| comiss'!AL12</f>
        <v>33480</v>
      </c>
      <c r="AM12" s="292">
        <f>'Отдыхай и Катай| comiss'!AM12</f>
        <v>33480</v>
      </c>
      <c r="AN12" s="292">
        <f>'Отдыхай и Катай| comiss'!AN12</f>
        <v>36180</v>
      </c>
      <c r="AO12" s="292">
        <f>'Отдыхай и Катай| comiss'!AO12</f>
        <v>36180</v>
      </c>
      <c r="AP12" s="292">
        <f>'Отдыхай и Катай| comiss'!AP12</f>
        <v>36180</v>
      </c>
      <c r="AQ12" s="292">
        <f>'Отдыхай и Катай| comiss'!AQ12</f>
        <v>36180</v>
      </c>
      <c r="AR12" s="292">
        <f>'Отдыхай и Катай| comiss'!AR12</f>
        <v>36180</v>
      </c>
      <c r="AS12" s="292">
        <f>'Отдыхай и Катай| comiss'!AS12</f>
        <v>36180</v>
      </c>
      <c r="AT12" s="292">
        <f>'Отдыхай и Катай| comiss'!AT12</f>
        <v>36180</v>
      </c>
      <c r="AU12" s="292">
        <f>'Отдыхай и Катай| comiss'!AU12</f>
        <v>36180</v>
      </c>
      <c r="AV12" s="292">
        <f>'Отдыхай и Катай| comiss'!AV12</f>
        <v>36180</v>
      </c>
      <c r="AW12" s="292">
        <f>'Отдыхай и Катай| comiss'!AW12</f>
        <v>41580</v>
      </c>
      <c r="AX12" s="292">
        <f>'Отдыхай и Катай| comiss'!AX12</f>
        <v>41580</v>
      </c>
      <c r="AY12" s="292">
        <f>'Отдыхай и Катай| comiss'!AY12</f>
        <v>41580</v>
      </c>
      <c r="AZ12" s="292">
        <f>'Отдыхай и Катай| comiss'!AZ12</f>
        <v>41580</v>
      </c>
      <c r="BA12" s="292">
        <f>'Отдыхай и Катай| comiss'!BA12</f>
        <v>43380</v>
      </c>
      <c r="BB12" s="292">
        <f>'Отдыхай и Катай| comiss'!BB12</f>
        <v>43380</v>
      </c>
      <c r="BC12" s="292">
        <f>'Отдыхай и Катай| comiss'!BC12</f>
        <v>43380</v>
      </c>
      <c r="BD12" s="292">
        <f>'Отдыхай и Катай| comiss'!BD12</f>
        <v>43380</v>
      </c>
      <c r="BE12" s="292">
        <f>'Отдыхай и Катай| comiss'!BE12</f>
        <v>43380</v>
      </c>
      <c r="BF12" s="292">
        <f>'Отдыхай и Катай| comiss'!BF12</f>
        <v>43380</v>
      </c>
      <c r="BG12" s="292">
        <f>'Отдыхай и Катай| comiss'!BG12</f>
        <v>43380</v>
      </c>
      <c r="BH12" s="292">
        <f>'Отдыхай и Катай| comiss'!BH12</f>
        <v>43380</v>
      </c>
      <c r="BI12" s="292">
        <f>'Отдыхай и Катай| comiss'!BI12</f>
        <v>43380</v>
      </c>
      <c r="BJ12" s="292">
        <f>'Отдыхай и Катай| comiss'!BJ12</f>
        <v>43380</v>
      </c>
      <c r="BK12" s="292">
        <f>'Отдыхай и Катай| comiss'!BK12</f>
        <v>39780</v>
      </c>
      <c r="BL12" s="292">
        <f>'Отдыхай и Катай| comiss'!BL12</f>
        <v>39780</v>
      </c>
      <c r="BM12" s="292">
        <f>'Отдыхай и Катай| comiss'!BM12</f>
        <v>39780</v>
      </c>
      <c r="BN12" s="292">
        <f>'Отдыхай и Катай| comiss'!BN12</f>
        <v>39780</v>
      </c>
      <c r="BO12" s="292">
        <f>'Отдыхай и Катай| comiss'!BO12</f>
        <v>39780</v>
      </c>
      <c r="BP12" s="292">
        <f>'Отдыхай и Катай| comiss'!BP12</f>
        <v>39780</v>
      </c>
      <c r="BQ12" s="292">
        <f>'Отдыхай и Катай| comiss'!BQ12</f>
        <v>39780</v>
      </c>
      <c r="BR12" s="292">
        <f>'Отдыхай и Катай| comiss'!BR12</f>
        <v>39780</v>
      </c>
      <c r="BS12" s="292">
        <f>'Отдыхай и Катай| comiss'!BS12</f>
        <v>39780</v>
      </c>
      <c r="BT12" s="292">
        <f>'Отдыхай и Катай| comiss'!BT12</f>
        <v>62280</v>
      </c>
      <c r="BU12" s="292">
        <f>'Отдыхай и Катай| comiss'!BU12</f>
        <v>68580</v>
      </c>
      <c r="BV12" s="292">
        <f>'Отдыхай и Катай| comiss'!BV12</f>
        <v>74880</v>
      </c>
      <c r="BW12" s="292">
        <f>'Отдыхай и Катай| comiss'!BW12</f>
        <v>62280</v>
      </c>
      <c r="BX12" s="292">
        <f>'Отдыхай и Катай| comiss'!BX12</f>
        <v>62280</v>
      </c>
      <c r="BY12" s="292">
        <f>'Отдыхай и Катай| comiss'!BY12</f>
        <v>52380</v>
      </c>
      <c r="BZ12" s="292">
        <f>'Отдыхай и Катай| comiss'!BZ12</f>
        <v>52380</v>
      </c>
      <c r="CA12" s="292">
        <f>'Отдыхай и Катай| comiss'!CA12</f>
        <v>52380</v>
      </c>
      <c r="CB12" s="292">
        <f>'Отдыхай и Катай| comiss'!CB12</f>
        <v>45180</v>
      </c>
      <c r="CC12" s="292">
        <f>'Отдыхай и Катай| comiss'!CC12</f>
        <v>44280</v>
      </c>
      <c r="CD12" s="292">
        <f>'Отдыхай и Катай| comiss'!CD12</f>
        <v>32130</v>
      </c>
      <c r="CE12" s="292">
        <f>'Отдыхай и Катай| comiss'!CE12</f>
        <v>32130</v>
      </c>
      <c r="CF12" s="292">
        <f>'Отдыхай и Катай| comiss'!CF12</f>
        <v>32130</v>
      </c>
      <c r="CG12" s="292">
        <f>'Отдыхай и Катай| comiss'!CG12</f>
        <v>32130</v>
      </c>
      <c r="CH12" s="292">
        <f>'Отдыхай и Катай| comiss'!CH12</f>
        <v>33480</v>
      </c>
      <c r="CI12" s="292">
        <f>'Отдыхай и Катай| comiss'!CI12</f>
        <v>33480</v>
      </c>
      <c r="CJ12" s="292">
        <f>'Отдыхай и Катай| comiss'!CJ12</f>
        <v>33480</v>
      </c>
      <c r="CK12" s="292">
        <f>'Отдыхай и Катай| comiss'!CK12</f>
        <v>32130</v>
      </c>
      <c r="CL12" s="292">
        <f>'Отдыхай и Катай| comiss'!CL12</f>
        <v>32130</v>
      </c>
      <c r="CM12" s="292">
        <f>'Отдыхай и Катай| comiss'!CM12</f>
        <v>32130</v>
      </c>
      <c r="CN12" s="292">
        <f>'Отдыхай и Катай| comiss'!CN12</f>
        <v>32130</v>
      </c>
      <c r="CO12" s="292">
        <f>'Отдыхай и Катай| comiss'!CO12</f>
        <v>32130</v>
      </c>
      <c r="CP12" s="292">
        <f>'Отдыхай и Катай| comiss'!CP12</f>
        <v>32130</v>
      </c>
      <c r="CQ12" s="292">
        <f>'Отдыхай и Катай| comiss'!CQ12</f>
        <v>30780</v>
      </c>
      <c r="CR12" s="292">
        <f>'Отдыхай и Катай| comiss'!CR12</f>
        <v>30780</v>
      </c>
      <c r="CS12" s="292">
        <f>'Отдыхай и Катай| comiss'!CS12</f>
        <v>30780</v>
      </c>
      <c r="CT12" s="292">
        <f>'Отдыхай и Катай| comiss'!CT12</f>
        <v>30780</v>
      </c>
      <c r="CU12" s="292">
        <f>'Отдыхай и Катай| comiss'!CU12</f>
        <v>30780</v>
      </c>
      <c r="CV12" s="292">
        <f>'Отдыхай и Катай| comiss'!CV12</f>
        <v>30780</v>
      </c>
      <c r="CW12" s="292">
        <f>'Отдыхай и Катай| comiss'!CW12</f>
        <v>30780</v>
      </c>
      <c r="CX12" s="292">
        <f>'Отдыхай и Катай| comiss'!CX12</f>
        <v>27180</v>
      </c>
      <c r="CY12" s="292">
        <f>'Отдыхай и Катай| comiss'!CY12</f>
        <v>27180</v>
      </c>
      <c r="CZ12" s="292">
        <f>'Отдыхай и Катай| comiss'!CZ12</f>
        <v>27180</v>
      </c>
      <c r="DA12" s="292">
        <f>'Отдыхай и Катай| comiss'!DA12</f>
        <v>27180</v>
      </c>
      <c r="DB12" s="292">
        <f>'Отдыхай и Катай| comiss'!DB12</f>
        <v>27180</v>
      </c>
      <c r="DC12" s="292">
        <f>'Отдыхай и Катай| comiss'!DC12</f>
        <v>28080</v>
      </c>
      <c r="DD12" s="292">
        <f>'Отдыхай и Катай| comiss'!DD12</f>
        <v>28080</v>
      </c>
      <c r="DE12" s="292">
        <f>'Отдыхай и Катай| comiss'!DE12</f>
        <v>26280</v>
      </c>
      <c r="DF12" s="292">
        <f>'Отдыхай и Катай| comiss'!DF12</f>
        <v>26280</v>
      </c>
      <c r="DG12" s="292">
        <f>'Отдыхай и Катай| comiss'!DG12</f>
        <v>26280</v>
      </c>
      <c r="DH12" s="292">
        <f>'Отдыхай и Катай| comiss'!DH12</f>
        <v>24300</v>
      </c>
      <c r="DI12" s="292">
        <f>'Отдыхай и Катай| comiss'!DI12</f>
        <v>24300</v>
      </c>
      <c r="DJ12" s="292">
        <f>'Отдыхай и Катай| comiss'!DJ12</f>
        <v>24300</v>
      </c>
      <c r="DK12" s="292">
        <f>'Отдыхай и Катай| comiss'!DK12</f>
        <v>24300</v>
      </c>
      <c r="DL12" s="292">
        <f>'Отдыхай и Катай| comiss'!DL12</f>
        <v>21600</v>
      </c>
      <c r="DM12" s="292">
        <f>'Отдыхай и Катай| comiss'!DM12</f>
        <v>21600</v>
      </c>
      <c r="DN12" s="292">
        <f>'Отдыхай и Катай| comiss'!DN12</f>
        <v>21600</v>
      </c>
      <c r="DO12" s="292">
        <f>'Отдыхай и Катай| comiss'!DO12</f>
        <v>21600</v>
      </c>
      <c r="DP12" s="292">
        <f>'Отдыхай и Катай| comiss'!DP12</f>
        <v>21600</v>
      </c>
      <c r="DQ12" s="292">
        <f>'Отдыхай и Катай| comiss'!DQ12</f>
        <v>21600</v>
      </c>
      <c r="DR12" s="292">
        <f>'Отдыхай и Катай| comiss'!DR12</f>
        <v>21600</v>
      </c>
      <c r="DS12" s="292">
        <f>'Отдыхай и Катай| comiss'!DS12</f>
        <v>20250</v>
      </c>
    </row>
    <row r="13" spans="1:12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346"/>
      <c r="U13" s="346"/>
      <c r="V13" s="346"/>
      <c r="W13" s="346"/>
      <c r="X13" s="346"/>
      <c r="Y13" s="346"/>
      <c r="Z13" s="346"/>
      <c r="AA13" s="346"/>
      <c r="AB13" s="346"/>
      <c r="AC13" s="346"/>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row>
    <row r="14" spans="1:123" s="72" customFormat="1" x14ac:dyDescent="0.2">
      <c r="A14" s="240">
        <v>1</v>
      </c>
      <c r="B14" s="292">
        <f>'Отдыхай и Катай| comiss'!B14</f>
        <v>21600</v>
      </c>
      <c r="C14" s="292">
        <f>'Отдыхай и Катай| comiss'!C14</f>
        <v>21600</v>
      </c>
      <c r="D14" s="292">
        <f>'Отдыхай и Катай| comiss'!D14</f>
        <v>20250</v>
      </c>
      <c r="E14" s="292">
        <f>'Отдыхай и Катай| comiss'!E14</f>
        <v>20250</v>
      </c>
      <c r="F14" s="292">
        <f>'Отдыхай и Катай| comiss'!F14</f>
        <v>21600</v>
      </c>
      <c r="G14" s="292">
        <f>'Отдыхай и Катай| comiss'!G14</f>
        <v>21600</v>
      </c>
      <c r="H14" s="292">
        <f>'Отдыхай и Катай| comiss'!H14</f>
        <v>21600</v>
      </c>
      <c r="I14" s="292">
        <f>'Отдыхай и Катай| comiss'!I14</f>
        <v>25200</v>
      </c>
      <c r="J14" s="292">
        <f>'Отдыхай и Катай| comiss'!J14</f>
        <v>25200</v>
      </c>
      <c r="K14" s="292">
        <f>'Отдыхай и Катай| comiss'!K14</f>
        <v>22950</v>
      </c>
      <c r="L14" s="292">
        <f>'Отдыхай и Катай| comiss'!L14</f>
        <v>24750</v>
      </c>
      <c r="M14" s="292">
        <f>'Отдыхай и Катай| comiss'!M14</f>
        <v>24750</v>
      </c>
      <c r="N14" s="292">
        <f>'Отдыхай и Катай| comiss'!N14</f>
        <v>30600</v>
      </c>
      <c r="O14" s="292">
        <f>'Отдыхай и Катай| comiss'!O14</f>
        <v>36000</v>
      </c>
      <c r="P14" s="292">
        <f>'Отдыхай и Катай| comiss'!P14</f>
        <v>36000</v>
      </c>
      <c r="Q14" s="292">
        <f>'Отдыхай и Катай| comiss'!Q14</f>
        <v>38700</v>
      </c>
      <c r="R14" s="292">
        <f>'Отдыхай и Катай| comiss'!R14</f>
        <v>36000</v>
      </c>
      <c r="S14" s="292">
        <f>'Отдыхай и Катай| comiss'!S14</f>
        <v>64350</v>
      </c>
      <c r="T14" s="347">
        <f>'Отдыхай и Катай| comiss'!T14</f>
        <v>100350</v>
      </c>
      <c r="U14" s="347">
        <f>'Отдыхай и Катай| comiss'!U14</f>
        <v>122850</v>
      </c>
      <c r="V14" s="347">
        <f>'Отдыхай и Катай| comiss'!V14</f>
        <v>122850</v>
      </c>
      <c r="W14" s="347">
        <f>'Отдыхай и Катай| comiss'!W14</f>
        <v>109350</v>
      </c>
      <c r="X14" s="347">
        <f>'Отдыхай и Катай| comiss'!X14</f>
        <v>109350</v>
      </c>
      <c r="Y14" s="347">
        <f>'Отдыхай и Катай| comiss'!Y14</f>
        <v>109350</v>
      </c>
      <c r="Z14" s="347">
        <f>'Отдыхай и Катай| comiss'!Z14</f>
        <v>109350</v>
      </c>
      <c r="AA14" s="347">
        <f>'Отдыхай и Катай| comiss'!AA14</f>
        <v>109350</v>
      </c>
      <c r="AB14" s="347">
        <f>'Отдыхай и Катай| comiss'!AB14</f>
        <v>86850</v>
      </c>
      <c r="AC14" s="347">
        <f>'Отдыхай и Катай| comiss'!AC14</f>
        <v>77850</v>
      </c>
      <c r="AD14" s="292">
        <f>'Отдыхай и Катай| comiss'!AD14</f>
        <v>77850</v>
      </c>
      <c r="AE14" s="292">
        <f>'Отдыхай и Катай| comiss'!AE14</f>
        <v>55800</v>
      </c>
      <c r="AF14" s="292">
        <f>'Отдыхай и Катай| comiss'!AF14</f>
        <v>34200</v>
      </c>
      <c r="AG14" s="292">
        <f>'Отдыхай и Катай| comiss'!AG14</f>
        <v>34200</v>
      </c>
      <c r="AH14" s="292">
        <f>'Отдыхай и Катай| comiss'!AH14</f>
        <v>34200</v>
      </c>
      <c r="AI14" s="292">
        <f>'Отдыхай и Катай| comiss'!AI14</f>
        <v>34200</v>
      </c>
      <c r="AJ14" s="292">
        <f>'Отдыхай и Катай| comiss'!AJ14</f>
        <v>34200</v>
      </c>
      <c r="AK14" s="292">
        <f>'Отдыхай и Катай| comiss'!AK14</f>
        <v>31500</v>
      </c>
      <c r="AL14" s="292">
        <f>'Отдыхай и Катай| comiss'!AL14</f>
        <v>31500</v>
      </c>
      <c r="AM14" s="292">
        <f>'Отдыхай и Катай| comiss'!AM14</f>
        <v>31500</v>
      </c>
      <c r="AN14" s="292">
        <f>'Отдыхай и Катай| comiss'!AN14</f>
        <v>34200</v>
      </c>
      <c r="AO14" s="292">
        <f>'Отдыхай и Катай| comiss'!AO14</f>
        <v>34200</v>
      </c>
      <c r="AP14" s="292">
        <f>'Отдыхай и Катай| comiss'!AP14</f>
        <v>34200</v>
      </c>
      <c r="AQ14" s="292">
        <f>'Отдыхай и Катай| comiss'!AQ14</f>
        <v>34200</v>
      </c>
      <c r="AR14" s="292">
        <f>'Отдыхай и Катай| comiss'!AR14</f>
        <v>34200</v>
      </c>
      <c r="AS14" s="292">
        <f>'Отдыхай и Катай| comiss'!AS14</f>
        <v>34200</v>
      </c>
      <c r="AT14" s="292">
        <f>'Отдыхай и Катай| comiss'!AT14</f>
        <v>34200</v>
      </c>
      <c r="AU14" s="292">
        <f>'Отдыхай и Катай| comiss'!AU14</f>
        <v>34200</v>
      </c>
      <c r="AV14" s="292">
        <f>'Отдыхай и Катай| comiss'!AV14</f>
        <v>34200</v>
      </c>
      <c r="AW14" s="292">
        <f>'Отдыхай и Катай| comiss'!AW14</f>
        <v>39600</v>
      </c>
      <c r="AX14" s="292">
        <f>'Отдыхай и Катай| comiss'!AX14</f>
        <v>39600</v>
      </c>
      <c r="AY14" s="292">
        <f>'Отдыхай и Катай| comiss'!AY14</f>
        <v>39600</v>
      </c>
      <c r="AZ14" s="292">
        <f>'Отдыхай и Катай| comiss'!AZ14</f>
        <v>39600</v>
      </c>
      <c r="BA14" s="292">
        <f>'Отдыхай и Катай| comiss'!BA14</f>
        <v>41400</v>
      </c>
      <c r="BB14" s="292">
        <f>'Отдыхай и Катай| comiss'!BB14</f>
        <v>41400</v>
      </c>
      <c r="BC14" s="292">
        <f>'Отдыхай и Катай| comiss'!BC14</f>
        <v>41400</v>
      </c>
      <c r="BD14" s="292">
        <f>'Отдыхай и Катай| comiss'!BD14</f>
        <v>41400</v>
      </c>
      <c r="BE14" s="292">
        <f>'Отдыхай и Катай| comiss'!BE14</f>
        <v>41400</v>
      </c>
      <c r="BF14" s="292">
        <f>'Отдыхай и Катай| comiss'!BF14</f>
        <v>41400</v>
      </c>
      <c r="BG14" s="292">
        <f>'Отдыхай и Катай| comiss'!BG14</f>
        <v>41400</v>
      </c>
      <c r="BH14" s="292">
        <f>'Отдыхай и Катай| comiss'!BH14</f>
        <v>41400</v>
      </c>
      <c r="BI14" s="292">
        <f>'Отдыхай и Катай| comiss'!BI14</f>
        <v>41400</v>
      </c>
      <c r="BJ14" s="292">
        <f>'Отдыхай и Катай| comiss'!BJ14</f>
        <v>41400</v>
      </c>
      <c r="BK14" s="292">
        <f>'Отдыхай и Катай| comiss'!BK14</f>
        <v>37800</v>
      </c>
      <c r="BL14" s="292">
        <f>'Отдыхай и Катай| comiss'!BL14</f>
        <v>37800</v>
      </c>
      <c r="BM14" s="292">
        <f>'Отдыхай и Катай| comiss'!BM14</f>
        <v>37800</v>
      </c>
      <c r="BN14" s="292">
        <f>'Отдыхай и Катай| comiss'!BN14</f>
        <v>37800</v>
      </c>
      <c r="BO14" s="292">
        <f>'Отдыхай и Катай| comiss'!BO14</f>
        <v>37800</v>
      </c>
      <c r="BP14" s="292">
        <f>'Отдыхай и Катай| comiss'!BP14</f>
        <v>37800</v>
      </c>
      <c r="BQ14" s="292">
        <f>'Отдыхай и Катай| comiss'!BQ14</f>
        <v>37800</v>
      </c>
      <c r="BR14" s="292">
        <f>'Отдыхай и Катай| comiss'!BR14</f>
        <v>37800</v>
      </c>
      <c r="BS14" s="292">
        <f>'Отдыхай и Катай| comiss'!BS14</f>
        <v>37800</v>
      </c>
      <c r="BT14" s="292">
        <f>'Отдыхай и Катай| comiss'!BT14</f>
        <v>60300</v>
      </c>
      <c r="BU14" s="292">
        <f>'Отдыхай и Катай| comiss'!BU14</f>
        <v>66600</v>
      </c>
      <c r="BV14" s="292">
        <f>'Отдыхай и Катай| comiss'!BV14</f>
        <v>72900</v>
      </c>
      <c r="BW14" s="292">
        <f>'Отдыхай и Катай| comiss'!BW14</f>
        <v>60300</v>
      </c>
      <c r="BX14" s="292">
        <f>'Отдыхай и Катай| comiss'!BX14</f>
        <v>60300</v>
      </c>
      <c r="BY14" s="292">
        <f>'Отдыхай и Катай| comiss'!BY14</f>
        <v>50400</v>
      </c>
      <c r="BZ14" s="292">
        <f>'Отдыхай и Катай| comiss'!BZ14</f>
        <v>50400</v>
      </c>
      <c r="CA14" s="292">
        <f>'Отдыхай и Катай| comiss'!CA14</f>
        <v>50400</v>
      </c>
      <c r="CB14" s="292">
        <f>'Отдыхай и Катай| comiss'!CB14</f>
        <v>43200</v>
      </c>
      <c r="CC14" s="292">
        <f>'Отдыхай и Катай| comiss'!CC14</f>
        <v>42300</v>
      </c>
      <c r="CD14" s="292">
        <f>'Отдыхай и Катай| comiss'!CD14</f>
        <v>30150</v>
      </c>
      <c r="CE14" s="292">
        <f>'Отдыхай и Катай| comiss'!CE14</f>
        <v>30150</v>
      </c>
      <c r="CF14" s="292">
        <f>'Отдыхай и Катай| comiss'!CF14</f>
        <v>30150</v>
      </c>
      <c r="CG14" s="292">
        <f>'Отдыхай и Катай| comiss'!CG14</f>
        <v>30150</v>
      </c>
      <c r="CH14" s="292">
        <f>'Отдыхай и Катай| comiss'!CH14</f>
        <v>31500</v>
      </c>
      <c r="CI14" s="292">
        <f>'Отдыхай и Катай| comiss'!CI14</f>
        <v>31500</v>
      </c>
      <c r="CJ14" s="292">
        <f>'Отдыхай и Катай| comiss'!CJ14</f>
        <v>31500</v>
      </c>
      <c r="CK14" s="292">
        <f>'Отдыхай и Катай| comiss'!CK14</f>
        <v>30150</v>
      </c>
      <c r="CL14" s="292">
        <f>'Отдыхай и Катай| comiss'!CL14</f>
        <v>30150</v>
      </c>
      <c r="CM14" s="292">
        <f>'Отдыхай и Катай| comiss'!CM14</f>
        <v>30150</v>
      </c>
      <c r="CN14" s="292">
        <f>'Отдыхай и Катай| comiss'!CN14</f>
        <v>30150</v>
      </c>
      <c r="CO14" s="292">
        <f>'Отдыхай и Катай| comiss'!CO14</f>
        <v>30150</v>
      </c>
      <c r="CP14" s="292">
        <f>'Отдыхай и Катай| comiss'!CP14</f>
        <v>30150</v>
      </c>
      <c r="CQ14" s="292">
        <f>'Отдыхай и Катай| comiss'!CQ14</f>
        <v>28800</v>
      </c>
      <c r="CR14" s="292">
        <f>'Отдыхай и Катай| comiss'!CR14</f>
        <v>28800</v>
      </c>
      <c r="CS14" s="292">
        <f>'Отдыхай и Катай| comiss'!CS14</f>
        <v>28800</v>
      </c>
      <c r="CT14" s="292">
        <f>'Отдыхай и Катай| comiss'!CT14</f>
        <v>28800</v>
      </c>
      <c r="CU14" s="292">
        <f>'Отдыхай и Катай| comiss'!CU14</f>
        <v>28800</v>
      </c>
      <c r="CV14" s="292">
        <f>'Отдыхай и Катай| comiss'!CV14</f>
        <v>28800</v>
      </c>
      <c r="CW14" s="292">
        <f>'Отдыхай и Катай| comiss'!CW14</f>
        <v>28800</v>
      </c>
      <c r="CX14" s="292">
        <f>'Отдыхай и Катай| comiss'!CX14</f>
        <v>25200</v>
      </c>
      <c r="CY14" s="292">
        <f>'Отдыхай и Катай| comiss'!CY14</f>
        <v>25200</v>
      </c>
      <c r="CZ14" s="292">
        <f>'Отдыхай и Катай| comiss'!CZ14</f>
        <v>25200</v>
      </c>
      <c r="DA14" s="292">
        <f>'Отдыхай и Катай| comiss'!DA14</f>
        <v>25200</v>
      </c>
      <c r="DB14" s="292">
        <f>'Отдыхай и Катай| comiss'!DB14</f>
        <v>25200</v>
      </c>
      <c r="DC14" s="292">
        <f>'Отдыхай и Катай| comiss'!DC14</f>
        <v>26100</v>
      </c>
      <c r="DD14" s="292">
        <f>'Отдыхай и Катай| comiss'!DD14</f>
        <v>26100</v>
      </c>
      <c r="DE14" s="292">
        <f>'Отдыхай и Катай| comiss'!DE14</f>
        <v>24300</v>
      </c>
      <c r="DF14" s="292">
        <f>'Отдыхай и Катай| comiss'!DF14</f>
        <v>24300</v>
      </c>
      <c r="DG14" s="292">
        <f>'Отдыхай и Катай| comiss'!DG14</f>
        <v>24300</v>
      </c>
      <c r="DH14" s="292">
        <f>'Отдыхай и Катай| comiss'!DH14</f>
        <v>22500</v>
      </c>
      <c r="DI14" s="292">
        <f>'Отдыхай и Катай| comiss'!DI14</f>
        <v>22500</v>
      </c>
      <c r="DJ14" s="292">
        <f>'Отдыхай и Катай| comiss'!DJ14</f>
        <v>22500</v>
      </c>
      <c r="DK14" s="292">
        <f>'Отдыхай и Катай| comiss'!DK14</f>
        <v>22500</v>
      </c>
      <c r="DL14" s="292">
        <f>'Отдыхай и Катай| comiss'!DL14</f>
        <v>19800</v>
      </c>
      <c r="DM14" s="292">
        <f>'Отдыхай и Катай| comiss'!DM14</f>
        <v>19800</v>
      </c>
      <c r="DN14" s="292">
        <f>'Отдыхай и Катай| comiss'!DN14</f>
        <v>19800</v>
      </c>
      <c r="DO14" s="292">
        <f>'Отдыхай и Катай| comiss'!DO14</f>
        <v>19800</v>
      </c>
      <c r="DP14" s="292">
        <f>'Отдыхай и Катай| comiss'!DP14</f>
        <v>19800</v>
      </c>
      <c r="DQ14" s="292">
        <f>'Отдыхай и Катай| comiss'!DQ14</f>
        <v>19800</v>
      </c>
      <c r="DR14" s="292">
        <f>'Отдыхай и Катай| comiss'!DR14</f>
        <v>19800</v>
      </c>
      <c r="DS14" s="292">
        <f>'Отдыхай и Катай| comiss'!DS14</f>
        <v>18450</v>
      </c>
    </row>
    <row r="15" spans="1:123" s="72" customFormat="1" x14ac:dyDescent="0.2">
      <c r="A15" s="240">
        <v>2</v>
      </c>
      <c r="B15" s="292">
        <f>'Отдыхай и Катай| comiss'!B15</f>
        <v>23940</v>
      </c>
      <c r="C15" s="292">
        <f>'Отдыхай и Катай| comiss'!C15</f>
        <v>23940</v>
      </c>
      <c r="D15" s="292">
        <f>'Отдыхай и Катай| comiss'!D15</f>
        <v>22590</v>
      </c>
      <c r="E15" s="292">
        <f>'Отдыхай и Катай| comiss'!E15</f>
        <v>22590</v>
      </c>
      <c r="F15" s="292">
        <f>'Отдыхай и Катай| comiss'!F15</f>
        <v>23940</v>
      </c>
      <c r="G15" s="292">
        <f>'Отдыхай и Катай| comiss'!G15</f>
        <v>23940</v>
      </c>
      <c r="H15" s="292">
        <f>'Отдыхай и Катай| comiss'!H15</f>
        <v>23940</v>
      </c>
      <c r="I15" s="292">
        <f>'Отдыхай и Катай| comiss'!I15</f>
        <v>27540</v>
      </c>
      <c r="J15" s="292">
        <f>'Отдыхай и Катай| comiss'!J15</f>
        <v>27540</v>
      </c>
      <c r="K15" s="292">
        <f>'Отдыхай и Катай| comiss'!K15</f>
        <v>25290</v>
      </c>
      <c r="L15" s="292">
        <f>'Отдыхай и Катай| comiss'!L15</f>
        <v>27090</v>
      </c>
      <c r="M15" s="292">
        <f>'Отдыхай и Катай| comiss'!M15</f>
        <v>27090</v>
      </c>
      <c r="N15" s="292">
        <f>'Отдыхай и Катай| comiss'!N15</f>
        <v>32940</v>
      </c>
      <c r="O15" s="292">
        <f>'Отдыхай и Катай| comiss'!O15</f>
        <v>38340</v>
      </c>
      <c r="P15" s="292">
        <f>'Отдыхай и Катай| comiss'!P15</f>
        <v>38340</v>
      </c>
      <c r="Q15" s="292">
        <f>'Отдыхай и Катай| comiss'!Q15</f>
        <v>41040</v>
      </c>
      <c r="R15" s="292">
        <f>'Отдыхай и Катай| comiss'!R15</f>
        <v>38340</v>
      </c>
      <c r="S15" s="292">
        <f>'Отдыхай и Катай| comiss'!S15</f>
        <v>67500</v>
      </c>
      <c r="T15" s="347">
        <f>'Отдыхай и Катай| comiss'!T15</f>
        <v>103500</v>
      </c>
      <c r="U15" s="347">
        <f>'Отдыхай и Катай| comiss'!U15</f>
        <v>126000</v>
      </c>
      <c r="V15" s="347">
        <f>'Отдыхай и Катай| comiss'!V15</f>
        <v>126000</v>
      </c>
      <c r="W15" s="347">
        <f>'Отдыхай и Катай| comiss'!W15</f>
        <v>112500</v>
      </c>
      <c r="X15" s="347">
        <f>'Отдыхай и Катай| comiss'!X15</f>
        <v>112500</v>
      </c>
      <c r="Y15" s="347">
        <f>'Отдыхай и Катай| comiss'!Y15</f>
        <v>112500</v>
      </c>
      <c r="Z15" s="347">
        <f>'Отдыхай и Катай| comiss'!Z15</f>
        <v>112500</v>
      </c>
      <c r="AA15" s="347">
        <f>'Отдыхай и Катай| comiss'!AA15</f>
        <v>112500</v>
      </c>
      <c r="AB15" s="347">
        <f>'Отдыхай и Катай| comiss'!AB15</f>
        <v>90000</v>
      </c>
      <c r="AC15" s="347">
        <f>'Отдыхай и Катай| comiss'!AC15</f>
        <v>81000</v>
      </c>
      <c r="AD15" s="292">
        <f>'Отдыхай и Катай| comiss'!AD15</f>
        <v>81000</v>
      </c>
      <c r="AE15" s="292">
        <f>'Отдыхай и Катай| comiss'!AE15</f>
        <v>58680</v>
      </c>
      <c r="AF15" s="292">
        <f>'Отдыхай и Катай| comiss'!AF15</f>
        <v>37080</v>
      </c>
      <c r="AG15" s="292">
        <f>'Отдыхай и Катай| comiss'!AG15</f>
        <v>37080</v>
      </c>
      <c r="AH15" s="292">
        <f>'Отдыхай и Катай| comiss'!AH15</f>
        <v>37080</v>
      </c>
      <c r="AI15" s="292">
        <f>'Отдыхай и Катай| comiss'!AI15</f>
        <v>37080</v>
      </c>
      <c r="AJ15" s="292">
        <f>'Отдыхай и Катай| comiss'!AJ15</f>
        <v>37080</v>
      </c>
      <c r="AK15" s="292">
        <f>'Отдыхай и Катай| comiss'!AK15</f>
        <v>34380</v>
      </c>
      <c r="AL15" s="292">
        <f>'Отдыхай и Катай| comiss'!AL15</f>
        <v>34380</v>
      </c>
      <c r="AM15" s="292">
        <f>'Отдыхай и Катай| comiss'!AM15</f>
        <v>34380</v>
      </c>
      <c r="AN15" s="292">
        <f>'Отдыхай и Катай| comiss'!AN15</f>
        <v>37080</v>
      </c>
      <c r="AO15" s="292">
        <f>'Отдыхай и Катай| comiss'!AO15</f>
        <v>37080</v>
      </c>
      <c r="AP15" s="292">
        <f>'Отдыхай и Катай| comiss'!AP15</f>
        <v>37080</v>
      </c>
      <c r="AQ15" s="292">
        <f>'Отдыхай и Катай| comiss'!AQ15</f>
        <v>37080</v>
      </c>
      <c r="AR15" s="292">
        <f>'Отдыхай и Катай| comiss'!AR15</f>
        <v>37080</v>
      </c>
      <c r="AS15" s="292">
        <f>'Отдыхай и Катай| comiss'!AS15</f>
        <v>37080</v>
      </c>
      <c r="AT15" s="292">
        <f>'Отдыхай и Катай| comiss'!AT15</f>
        <v>37080</v>
      </c>
      <c r="AU15" s="292">
        <f>'Отдыхай и Катай| comiss'!AU15</f>
        <v>37080</v>
      </c>
      <c r="AV15" s="292">
        <f>'Отдыхай и Катай| comiss'!AV15</f>
        <v>37080</v>
      </c>
      <c r="AW15" s="292">
        <f>'Отдыхай и Катай| comiss'!AW15</f>
        <v>42480</v>
      </c>
      <c r="AX15" s="292">
        <f>'Отдыхай и Катай| comiss'!AX15</f>
        <v>42480</v>
      </c>
      <c r="AY15" s="292">
        <f>'Отдыхай и Катай| comiss'!AY15</f>
        <v>42480</v>
      </c>
      <c r="AZ15" s="292">
        <f>'Отдыхай и Катай| comiss'!AZ15</f>
        <v>42480</v>
      </c>
      <c r="BA15" s="292">
        <f>'Отдыхай и Катай| comiss'!BA15</f>
        <v>44280</v>
      </c>
      <c r="BB15" s="292">
        <f>'Отдыхай и Катай| comiss'!BB15</f>
        <v>44280</v>
      </c>
      <c r="BC15" s="292">
        <f>'Отдыхай и Катай| comiss'!BC15</f>
        <v>44280</v>
      </c>
      <c r="BD15" s="292">
        <f>'Отдыхай и Катай| comiss'!BD15</f>
        <v>44280</v>
      </c>
      <c r="BE15" s="292">
        <f>'Отдыхай и Катай| comiss'!BE15</f>
        <v>44280</v>
      </c>
      <c r="BF15" s="292">
        <f>'Отдыхай и Катай| comiss'!BF15</f>
        <v>44280</v>
      </c>
      <c r="BG15" s="292">
        <f>'Отдыхай и Катай| comiss'!BG15</f>
        <v>44280</v>
      </c>
      <c r="BH15" s="292">
        <f>'Отдыхай и Катай| comiss'!BH15</f>
        <v>44280</v>
      </c>
      <c r="BI15" s="292">
        <f>'Отдыхай и Катай| comiss'!BI15</f>
        <v>44280</v>
      </c>
      <c r="BJ15" s="292">
        <f>'Отдыхай и Катай| comiss'!BJ15</f>
        <v>44280</v>
      </c>
      <c r="BK15" s="292">
        <f>'Отдыхай и Катай| comiss'!BK15</f>
        <v>40680</v>
      </c>
      <c r="BL15" s="292">
        <f>'Отдыхай и Катай| comiss'!BL15</f>
        <v>40680</v>
      </c>
      <c r="BM15" s="292">
        <f>'Отдыхай и Катай| comiss'!BM15</f>
        <v>40680</v>
      </c>
      <c r="BN15" s="292">
        <f>'Отдыхай и Катай| comiss'!BN15</f>
        <v>40680</v>
      </c>
      <c r="BO15" s="292">
        <f>'Отдыхай и Катай| comiss'!BO15</f>
        <v>40680</v>
      </c>
      <c r="BP15" s="292">
        <f>'Отдыхай и Катай| comiss'!BP15</f>
        <v>40680</v>
      </c>
      <c r="BQ15" s="292">
        <f>'Отдыхай и Катай| comiss'!BQ15</f>
        <v>40680</v>
      </c>
      <c r="BR15" s="292">
        <f>'Отдыхай и Катай| comiss'!BR15</f>
        <v>40680</v>
      </c>
      <c r="BS15" s="292">
        <f>'Отдыхай и Катай| comiss'!BS15</f>
        <v>40680</v>
      </c>
      <c r="BT15" s="292">
        <f>'Отдыхай и Катай| comiss'!BT15</f>
        <v>63180</v>
      </c>
      <c r="BU15" s="292">
        <f>'Отдыхай и Катай| comiss'!BU15</f>
        <v>69480</v>
      </c>
      <c r="BV15" s="292">
        <f>'Отдыхай и Катай| comiss'!BV15</f>
        <v>75780</v>
      </c>
      <c r="BW15" s="292">
        <f>'Отдыхай и Катай| comiss'!BW15</f>
        <v>63180</v>
      </c>
      <c r="BX15" s="292">
        <f>'Отдыхай и Катай| comiss'!BX15</f>
        <v>63180</v>
      </c>
      <c r="BY15" s="292">
        <f>'Отдыхай и Катай| comiss'!BY15</f>
        <v>53280</v>
      </c>
      <c r="BZ15" s="292">
        <f>'Отдыхай и Катай| comiss'!BZ15</f>
        <v>53280</v>
      </c>
      <c r="CA15" s="292">
        <f>'Отдыхай и Катай| comiss'!CA15</f>
        <v>53280</v>
      </c>
      <c r="CB15" s="292">
        <f>'Отдыхай и Катай| comiss'!CB15</f>
        <v>46080</v>
      </c>
      <c r="CC15" s="292">
        <f>'Отдыхай и Катай| comiss'!CC15</f>
        <v>45180</v>
      </c>
      <c r="CD15" s="292">
        <f>'Отдыхай и Катай| comiss'!CD15</f>
        <v>33030</v>
      </c>
      <c r="CE15" s="292">
        <f>'Отдыхай и Катай| comiss'!CE15</f>
        <v>33030</v>
      </c>
      <c r="CF15" s="292">
        <f>'Отдыхай и Катай| comiss'!CF15</f>
        <v>33030</v>
      </c>
      <c r="CG15" s="292">
        <f>'Отдыхай и Катай| comiss'!CG15</f>
        <v>33030</v>
      </c>
      <c r="CH15" s="292">
        <f>'Отдыхай и Катай| comiss'!CH15</f>
        <v>34380</v>
      </c>
      <c r="CI15" s="292">
        <f>'Отдыхай и Катай| comiss'!CI15</f>
        <v>34380</v>
      </c>
      <c r="CJ15" s="292">
        <f>'Отдыхай и Катай| comiss'!CJ15</f>
        <v>34380</v>
      </c>
      <c r="CK15" s="292">
        <f>'Отдыхай и Катай| comiss'!CK15</f>
        <v>33030</v>
      </c>
      <c r="CL15" s="292">
        <f>'Отдыхай и Катай| comiss'!CL15</f>
        <v>33030</v>
      </c>
      <c r="CM15" s="292">
        <f>'Отдыхай и Катай| comiss'!CM15</f>
        <v>33030</v>
      </c>
      <c r="CN15" s="292">
        <f>'Отдыхай и Катай| comiss'!CN15</f>
        <v>33030</v>
      </c>
      <c r="CO15" s="292">
        <f>'Отдыхай и Катай| comiss'!CO15</f>
        <v>33030</v>
      </c>
      <c r="CP15" s="292">
        <f>'Отдыхай и Катай| comiss'!CP15</f>
        <v>33030</v>
      </c>
      <c r="CQ15" s="292">
        <f>'Отдыхай и Катай| comiss'!CQ15</f>
        <v>31680</v>
      </c>
      <c r="CR15" s="292">
        <f>'Отдыхай и Катай| comiss'!CR15</f>
        <v>31680</v>
      </c>
      <c r="CS15" s="292">
        <f>'Отдыхай и Катай| comiss'!CS15</f>
        <v>31680</v>
      </c>
      <c r="CT15" s="292">
        <f>'Отдыхай и Катай| comiss'!CT15</f>
        <v>31680</v>
      </c>
      <c r="CU15" s="292">
        <f>'Отдыхай и Катай| comiss'!CU15</f>
        <v>31680</v>
      </c>
      <c r="CV15" s="292">
        <f>'Отдыхай и Катай| comiss'!CV15</f>
        <v>31680</v>
      </c>
      <c r="CW15" s="292">
        <f>'Отдыхай и Катай| comiss'!CW15</f>
        <v>31680</v>
      </c>
      <c r="CX15" s="292">
        <f>'Отдыхай и Катай| comiss'!CX15</f>
        <v>28080</v>
      </c>
      <c r="CY15" s="292">
        <f>'Отдыхай и Катай| comiss'!CY15</f>
        <v>28080</v>
      </c>
      <c r="CZ15" s="292">
        <f>'Отдыхай и Катай| comiss'!CZ15</f>
        <v>28080</v>
      </c>
      <c r="DA15" s="292">
        <f>'Отдыхай и Катай| comiss'!DA15</f>
        <v>28080</v>
      </c>
      <c r="DB15" s="292">
        <f>'Отдыхай и Катай| comiss'!DB15</f>
        <v>28080</v>
      </c>
      <c r="DC15" s="292">
        <f>'Отдыхай и Катай| comiss'!DC15</f>
        <v>28980</v>
      </c>
      <c r="DD15" s="292">
        <f>'Отдыхай и Катай| comiss'!DD15</f>
        <v>28980</v>
      </c>
      <c r="DE15" s="292">
        <f>'Отдыхай и Катай| comiss'!DE15</f>
        <v>27180</v>
      </c>
      <c r="DF15" s="292">
        <f>'Отдыхай и Катай| comiss'!DF15</f>
        <v>27180</v>
      </c>
      <c r="DG15" s="292">
        <f>'Отдыхай и Катай| comiss'!DG15</f>
        <v>27180</v>
      </c>
      <c r="DH15" s="292">
        <f>'Отдыхай и Катай| comiss'!DH15</f>
        <v>25200</v>
      </c>
      <c r="DI15" s="292">
        <f>'Отдыхай и Катай| comiss'!DI15</f>
        <v>25200</v>
      </c>
      <c r="DJ15" s="292">
        <f>'Отдыхай и Катай| comiss'!DJ15</f>
        <v>25200</v>
      </c>
      <c r="DK15" s="292">
        <f>'Отдыхай и Катай| comiss'!DK15</f>
        <v>25200</v>
      </c>
      <c r="DL15" s="292">
        <f>'Отдыхай и Катай| comiss'!DL15</f>
        <v>22500</v>
      </c>
      <c r="DM15" s="292">
        <f>'Отдыхай и Катай| comiss'!DM15</f>
        <v>22500</v>
      </c>
      <c r="DN15" s="292">
        <f>'Отдыхай и Катай| comiss'!DN15</f>
        <v>22500</v>
      </c>
      <c r="DO15" s="292">
        <f>'Отдыхай и Катай| comiss'!DO15</f>
        <v>22500</v>
      </c>
      <c r="DP15" s="292">
        <f>'Отдыхай и Катай| comiss'!DP15</f>
        <v>22500</v>
      </c>
      <c r="DQ15" s="292">
        <f>'Отдыхай и Катай| comiss'!DQ15</f>
        <v>22500</v>
      </c>
      <c r="DR15" s="292">
        <f>'Отдыхай и Катай| comiss'!DR15</f>
        <v>22500</v>
      </c>
      <c r="DS15" s="292">
        <f>'Отдыхай и Катай| comiss'!DS15</f>
        <v>21150</v>
      </c>
    </row>
    <row r="16" spans="1:12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346"/>
      <c r="U16" s="346"/>
      <c r="V16" s="346"/>
      <c r="W16" s="346"/>
      <c r="X16" s="346"/>
      <c r="Y16" s="346"/>
      <c r="Z16" s="346"/>
      <c r="AA16" s="346"/>
      <c r="AB16" s="346"/>
      <c r="AC16" s="346"/>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row>
    <row r="17" spans="1:123" s="72" customFormat="1" x14ac:dyDescent="0.2">
      <c r="A17" s="240">
        <v>1</v>
      </c>
      <c r="B17" s="292">
        <f>'Отдыхай и Катай| comiss'!B17</f>
        <v>23400</v>
      </c>
      <c r="C17" s="292">
        <f>'Отдыхай и Катай| comiss'!C17</f>
        <v>23400</v>
      </c>
      <c r="D17" s="292">
        <f>'Отдыхай и Катай| comiss'!D17</f>
        <v>22050</v>
      </c>
      <c r="E17" s="292">
        <f>'Отдыхай и Катай| comiss'!E17</f>
        <v>22050</v>
      </c>
      <c r="F17" s="292">
        <f>'Отдыхай и Катай| comiss'!F17</f>
        <v>23400</v>
      </c>
      <c r="G17" s="292">
        <f>'Отдыхай и Катай| comiss'!G17</f>
        <v>23400</v>
      </c>
      <c r="H17" s="292">
        <f>'Отдыхай и Катай| comiss'!H17</f>
        <v>23400</v>
      </c>
      <c r="I17" s="292">
        <f>'Отдыхай и Катай| comiss'!I17</f>
        <v>27000</v>
      </c>
      <c r="J17" s="292">
        <f>'Отдыхай и Катай| comiss'!J17</f>
        <v>27000</v>
      </c>
      <c r="K17" s="292">
        <f>'Отдыхай и Катай| comiss'!K17</f>
        <v>24750</v>
      </c>
      <c r="L17" s="292">
        <f>'Отдыхай и Катай| comiss'!L17</f>
        <v>26550</v>
      </c>
      <c r="M17" s="292">
        <f>'Отдыхай и Катай| comiss'!M17</f>
        <v>26550</v>
      </c>
      <c r="N17" s="292">
        <f>'Отдыхай и Катай| comiss'!N17</f>
        <v>32400</v>
      </c>
      <c r="O17" s="292">
        <f>'Отдыхай и Катай| comiss'!O17</f>
        <v>37800</v>
      </c>
      <c r="P17" s="292">
        <f>'Отдыхай и Катай| comiss'!P17</f>
        <v>37800</v>
      </c>
      <c r="Q17" s="292">
        <f>'Отдыхай и Катай| comiss'!Q17</f>
        <v>40500</v>
      </c>
      <c r="R17" s="292">
        <f>'Отдыхай и Катай| comiss'!R17</f>
        <v>37800</v>
      </c>
      <c r="S17" s="292">
        <f>'Отдыхай и Катай| comiss'!S17</f>
        <v>65250</v>
      </c>
      <c r="T17" s="347">
        <f>'Отдыхай и Катай| comiss'!T17</f>
        <v>101250</v>
      </c>
      <c r="U17" s="347">
        <f>'Отдыхай и Катай| comiss'!U17</f>
        <v>123750</v>
      </c>
      <c r="V17" s="347">
        <f>'Отдыхай и Катай| comiss'!V17</f>
        <v>123750</v>
      </c>
      <c r="W17" s="347">
        <f>'Отдыхай и Катай| comiss'!W17</f>
        <v>110250</v>
      </c>
      <c r="X17" s="347">
        <f>'Отдыхай и Катай| comiss'!X17</f>
        <v>110250</v>
      </c>
      <c r="Y17" s="347">
        <f>'Отдыхай и Катай| comiss'!Y17</f>
        <v>110250</v>
      </c>
      <c r="Z17" s="347">
        <f>'Отдыхай и Катай| comiss'!Z17</f>
        <v>110250</v>
      </c>
      <c r="AA17" s="347">
        <f>'Отдыхай и Катай| comiss'!AA17</f>
        <v>110250</v>
      </c>
      <c r="AB17" s="347">
        <f>'Отдыхай и Катай| comiss'!AB17</f>
        <v>87750</v>
      </c>
      <c r="AC17" s="347">
        <f>'Отдыхай и Катай| comiss'!AC17</f>
        <v>78750</v>
      </c>
      <c r="AD17" s="292">
        <f>'Отдыхай и Катай| comiss'!AD17</f>
        <v>78750</v>
      </c>
      <c r="AE17" s="292">
        <f>'Отдыхай и Катай| comiss'!AE17</f>
        <v>58050</v>
      </c>
      <c r="AF17" s="292">
        <f>'Отдыхай и Катай| comiss'!AF17</f>
        <v>36450</v>
      </c>
      <c r="AG17" s="292">
        <f>'Отдыхай и Катай| comiss'!AG17</f>
        <v>36450</v>
      </c>
      <c r="AH17" s="292">
        <f>'Отдыхай и Катай| comiss'!AH17</f>
        <v>36450</v>
      </c>
      <c r="AI17" s="292">
        <f>'Отдыхай и Катай| comiss'!AI17</f>
        <v>36450</v>
      </c>
      <c r="AJ17" s="292">
        <f>'Отдыхай и Катай| comiss'!AJ17</f>
        <v>36450</v>
      </c>
      <c r="AK17" s="292">
        <f>'Отдыхай и Катай| comiss'!AK17</f>
        <v>33750</v>
      </c>
      <c r="AL17" s="292">
        <f>'Отдыхай и Катай| comiss'!AL17</f>
        <v>33750</v>
      </c>
      <c r="AM17" s="292">
        <f>'Отдыхай и Катай| comiss'!AM17</f>
        <v>33750</v>
      </c>
      <c r="AN17" s="292">
        <f>'Отдыхай и Катай| comiss'!AN17</f>
        <v>36450</v>
      </c>
      <c r="AO17" s="292">
        <f>'Отдыхай и Катай| comiss'!AO17</f>
        <v>36450</v>
      </c>
      <c r="AP17" s="292">
        <f>'Отдыхай и Катай| comiss'!AP17</f>
        <v>36450</v>
      </c>
      <c r="AQ17" s="292">
        <f>'Отдыхай и Катай| comiss'!AQ17</f>
        <v>36450</v>
      </c>
      <c r="AR17" s="292">
        <f>'Отдыхай и Катай| comiss'!AR17</f>
        <v>36450</v>
      </c>
      <c r="AS17" s="292">
        <f>'Отдыхай и Катай| comiss'!AS17</f>
        <v>36450</v>
      </c>
      <c r="AT17" s="292">
        <f>'Отдыхай и Катай| comiss'!AT17</f>
        <v>36450</v>
      </c>
      <c r="AU17" s="292">
        <f>'Отдыхай и Катай| comiss'!AU17</f>
        <v>36450</v>
      </c>
      <c r="AV17" s="292">
        <f>'Отдыхай и Катай| comiss'!AV17</f>
        <v>36450</v>
      </c>
      <c r="AW17" s="292">
        <f>'Отдыхай и Катай| comiss'!AW17</f>
        <v>41850</v>
      </c>
      <c r="AX17" s="292">
        <f>'Отдыхай и Катай| comiss'!AX17</f>
        <v>41850</v>
      </c>
      <c r="AY17" s="292">
        <f>'Отдыхай и Катай| comiss'!AY17</f>
        <v>41850</v>
      </c>
      <c r="AZ17" s="292">
        <f>'Отдыхай и Катай| comiss'!AZ17</f>
        <v>41850</v>
      </c>
      <c r="BA17" s="292">
        <f>'Отдыхай и Катай| comiss'!BA17</f>
        <v>43650</v>
      </c>
      <c r="BB17" s="292">
        <f>'Отдыхай и Катай| comiss'!BB17</f>
        <v>43650</v>
      </c>
      <c r="BC17" s="292">
        <f>'Отдыхай и Катай| comiss'!BC17</f>
        <v>43650</v>
      </c>
      <c r="BD17" s="292">
        <f>'Отдыхай и Катай| comiss'!BD17</f>
        <v>43650</v>
      </c>
      <c r="BE17" s="292">
        <f>'Отдыхай и Катай| comiss'!BE17</f>
        <v>43650</v>
      </c>
      <c r="BF17" s="292">
        <f>'Отдыхай и Катай| comiss'!BF17</f>
        <v>43650</v>
      </c>
      <c r="BG17" s="292">
        <f>'Отдыхай и Катай| comiss'!BG17</f>
        <v>43650</v>
      </c>
      <c r="BH17" s="292">
        <f>'Отдыхай и Катай| comiss'!BH17</f>
        <v>43650</v>
      </c>
      <c r="BI17" s="292">
        <f>'Отдыхай и Катай| comiss'!BI17</f>
        <v>43650</v>
      </c>
      <c r="BJ17" s="292">
        <f>'Отдыхай и Катай| comiss'!BJ17</f>
        <v>43650</v>
      </c>
      <c r="BK17" s="292">
        <f>'Отдыхай и Катай| comiss'!BK17</f>
        <v>40050</v>
      </c>
      <c r="BL17" s="292">
        <f>'Отдыхай и Катай| comiss'!BL17</f>
        <v>40050</v>
      </c>
      <c r="BM17" s="292">
        <f>'Отдыхай и Катай| comiss'!BM17</f>
        <v>40050</v>
      </c>
      <c r="BN17" s="292">
        <f>'Отдыхай и Катай| comiss'!BN17</f>
        <v>40050</v>
      </c>
      <c r="BO17" s="292">
        <f>'Отдыхай и Катай| comiss'!BO17</f>
        <v>40050</v>
      </c>
      <c r="BP17" s="292">
        <f>'Отдыхай и Катай| comiss'!BP17</f>
        <v>40050</v>
      </c>
      <c r="BQ17" s="292">
        <f>'Отдыхай и Катай| comiss'!BQ17</f>
        <v>40050</v>
      </c>
      <c r="BR17" s="292">
        <f>'Отдыхай и Катай| comiss'!BR17</f>
        <v>40050</v>
      </c>
      <c r="BS17" s="292">
        <f>'Отдыхай и Катай| comiss'!BS17</f>
        <v>40050</v>
      </c>
      <c r="BT17" s="292">
        <f>'Отдыхай и Катай| comiss'!BT17</f>
        <v>62550</v>
      </c>
      <c r="BU17" s="292">
        <f>'Отдыхай и Катай| comiss'!BU17</f>
        <v>68850</v>
      </c>
      <c r="BV17" s="292">
        <f>'Отдыхай и Катай| comiss'!BV17</f>
        <v>75150</v>
      </c>
      <c r="BW17" s="292">
        <f>'Отдыхай и Катай| comiss'!BW17</f>
        <v>62550</v>
      </c>
      <c r="BX17" s="292">
        <f>'Отдыхай и Катай| comiss'!BX17</f>
        <v>62550</v>
      </c>
      <c r="BY17" s="292">
        <f>'Отдыхай и Катай| comiss'!BY17</f>
        <v>52650</v>
      </c>
      <c r="BZ17" s="292">
        <f>'Отдыхай и Катай| comiss'!BZ17</f>
        <v>52650</v>
      </c>
      <c r="CA17" s="292">
        <f>'Отдыхай и Катай| comiss'!CA17</f>
        <v>52650</v>
      </c>
      <c r="CB17" s="292">
        <f>'Отдыхай и Катай| comiss'!CB17</f>
        <v>45450</v>
      </c>
      <c r="CC17" s="292">
        <f>'Отдыхай и Катай| comiss'!CC17</f>
        <v>44550</v>
      </c>
      <c r="CD17" s="292">
        <f>'Отдыхай и Катай| comiss'!CD17</f>
        <v>32400</v>
      </c>
      <c r="CE17" s="292">
        <f>'Отдыхай и Катай| comiss'!CE17</f>
        <v>32400</v>
      </c>
      <c r="CF17" s="292">
        <f>'Отдыхай и Катай| comiss'!CF17</f>
        <v>32400</v>
      </c>
      <c r="CG17" s="292">
        <f>'Отдыхай и Катай| comiss'!CG17</f>
        <v>32400</v>
      </c>
      <c r="CH17" s="292">
        <f>'Отдыхай и Катай| comiss'!CH17</f>
        <v>33750</v>
      </c>
      <c r="CI17" s="292">
        <f>'Отдыхай и Катай| comiss'!CI17</f>
        <v>33750</v>
      </c>
      <c r="CJ17" s="292">
        <f>'Отдыхай и Катай| comiss'!CJ17</f>
        <v>33750</v>
      </c>
      <c r="CK17" s="292">
        <f>'Отдыхай и Катай| comiss'!CK17</f>
        <v>32400</v>
      </c>
      <c r="CL17" s="292">
        <f>'Отдыхай и Катай| comiss'!CL17</f>
        <v>32400</v>
      </c>
      <c r="CM17" s="292">
        <f>'Отдыхай и Катай| comiss'!CM17</f>
        <v>32400</v>
      </c>
      <c r="CN17" s="292">
        <f>'Отдыхай и Катай| comiss'!CN17</f>
        <v>32400</v>
      </c>
      <c r="CO17" s="292">
        <f>'Отдыхай и Катай| comiss'!CO17</f>
        <v>32400</v>
      </c>
      <c r="CP17" s="292">
        <f>'Отдыхай и Катай| comiss'!CP17</f>
        <v>32400</v>
      </c>
      <c r="CQ17" s="292">
        <f>'Отдыхай и Катай| comiss'!CQ17</f>
        <v>31050</v>
      </c>
      <c r="CR17" s="292">
        <f>'Отдыхай и Катай| comiss'!CR17</f>
        <v>31050</v>
      </c>
      <c r="CS17" s="292">
        <f>'Отдыхай и Катай| comiss'!CS17</f>
        <v>31050</v>
      </c>
      <c r="CT17" s="292">
        <f>'Отдыхай и Катай| comiss'!CT17</f>
        <v>31050</v>
      </c>
      <c r="CU17" s="292">
        <f>'Отдыхай и Катай| comiss'!CU17</f>
        <v>31050</v>
      </c>
      <c r="CV17" s="292">
        <f>'Отдыхай и Катай| comiss'!CV17</f>
        <v>31050</v>
      </c>
      <c r="CW17" s="292">
        <f>'Отдыхай и Катай| comiss'!CW17</f>
        <v>31050</v>
      </c>
      <c r="CX17" s="292">
        <f>'Отдыхай и Катай| comiss'!CX17</f>
        <v>27450</v>
      </c>
      <c r="CY17" s="292">
        <f>'Отдыхай и Катай| comiss'!CY17</f>
        <v>27450</v>
      </c>
      <c r="CZ17" s="292">
        <f>'Отдыхай и Катай| comiss'!CZ17</f>
        <v>27450</v>
      </c>
      <c r="DA17" s="292">
        <f>'Отдыхай и Катай| comiss'!DA17</f>
        <v>27450</v>
      </c>
      <c r="DB17" s="292">
        <f>'Отдыхай и Катай| comiss'!DB17</f>
        <v>27450</v>
      </c>
      <c r="DC17" s="292">
        <f>'Отдыхай и Катай| comiss'!DC17</f>
        <v>28350</v>
      </c>
      <c r="DD17" s="292">
        <f>'Отдыхай и Катай| comiss'!DD17</f>
        <v>28350</v>
      </c>
      <c r="DE17" s="292">
        <f>'Отдыхай и Катай| comiss'!DE17</f>
        <v>26550</v>
      </c>
      <c r="DF17" s="292">
        <f>'Отдыхай и Катай| comiss'!DF17</f>
        <v>26550</v>
      </c>
      <c r="DG17" s="292">
        <f>'Отдыхай и Катай| comiss'!DG17</f>
        <v>26550</v>
      </c>
      <c r="DH17" s="292">
        <f>'Отдыхай и Катай| comiss'!DH17</f>
        <v>24300</v>
      </c>
      <c r="DI17" s="292">
        <f>'Отдыхай и Катай| comiss'!DI17</f>
        <v>24300</v>
      </c>
      <c r="DJ17" s="292">
        <f>'Отдыхай и Катай| comiss'!DJ17</f>
        <v>24300</v>
      </c>
      <c r="DK17" s="292">
        <f>'Отдыхай и Катай| comiss'!DK17</f>
        <v>24300</v>
      </c>
      <c r="DL17" s="292">
        <f>'Отдыхай и Катай| comiss'!DL17</f>
        <v>21600</v>
      </c>
      <c r="DM17" s="292">
        <f>'Отдыхай и Катай| comiss'!DM17</f>
        <v>21600</v>
      </c>
      <c r="DN17" s="292">
        <f>'Отдыхай и Катай| comiss'!DN17</f>
        <v>21600</v>
      </c>
      <c r="DO17" s="292">
        <f>'Отдыхай и Катай| comiss'!DO17</f>
        <v>21600</v>
      </c>
      <c r="DP17" s="292">
        <f>'Отдыхай и Катай| comiss'!DP17</f>
        <v>21600</v>
      </c>
      <c r="DQ17" s="292">
        <f>'Отдыхай и Катай| comiss'!DQ17</f>
        <v>21600</v>
      </c>
      <c r="DR17" s="292">
        <f>'Отдыхай и Катай| comiss'!DR17</f>
        <v>21600</v>
      </c>
      <c r="DS17" s="292">
        <f>'Отдыхай и Катай| comiss'!DS17</f>
        <v>20250</v>
      </c>
    </row>
    <row r="18" spans="1:123" s="72" customFormat="1" x14ac:dyDescent="0.2">
      <c r="A18" s="240">
        <v>2</v>
      </c>
      <c r="B18" s="292">
        <f>'Отдыхай и Катай| comiss'!B18</f>
        <v>25740</v>
      </c>
      <c r="C18" s="292">
        <f>'Отдыхай и Катай| comiss'!C18</f>
        <v>25740</v>
      </c>
      <c r="D18" s="292">
        <f>'Отдыхай и Катай| comiss'!D18</f>
        <v>24390</v>
      </c>
      <c r="E18" s="292">
        <f>'Отдыхай и Катай| comiss'!E18</f>
        <v>24390</v>
      </c>
      <c r="F18" s="292">
        <f>'Отдыхай и Катай| comiss'!F18</f>
        <v>25740</v>
      </c>
      <c r="G18" s="292">
        <f>'Отдыхай и Катай| comiss'!G18</f>
        <v>25740</v>
      </c>
      <c r="H18" s="292">
        <f>'Отдыхай и Катай| comiss'!H18</f>
        <v>25740</v>
      </c>
      <c r="I18" s="292">
        <f>'Отдыхай и Катай| comiss'!I18</f>
        <v>29340</v>
      </c>
      <c r="J18" s="292">
        <f>'Отдыхай и Катай| comiss'!J18</f>
        <v>29340</v>
      </c>
      <c r="K18" s="292">
        <f>'Отдыхай и Катай| comiss'!K18</f>
        <v>27090</v>
      </c>
      <c r="L18" s="292">
        <f>'Отдыхай и Катай| comiss'!L18</f>
        <v>28890</v>
      </c>
      <c r="M18" s="292">
        <f>'Отдыхай и Катай| comiss'!M18</f>
        <v>28890</v>
      </c>
      <c r="N18" s="292">
        <f>'Отдыхай и Катай| comiss'!N18</f>
        <v>34740</v>
      </c>
      <c r="O18" s="292">
        <f>'Отдыхай и Катай| comiss'!O18</f>
        <v>40140</v>
      </c>
      <c r="P18" s="292">
        <f>'Отдыхай и Катай| comiss'!P18</f>
        <v>40140</v>
      </c>
      <c r="Q18" s="292">
        <f>'Отдыхай и Катай| comiss'!Q18</f>
        <v>42840</v>
      </c>
      <c r="R18" s="292">
        <f>'Отдыхай и Катай| comiss'!R18</f>
        <v>40140</v>
      </c>
      <c r="S18" s="292">
        <f>'Отдыхай и Катай| comiss'!S18</f>
        <v>68400</v>
      </c>
      <c r="T18" s="347">
        <f>'Отдыхай и Катай| comiss'!T18</f>
        <v>104400</v>
      </c>
      <c r="U18" s="347">
        <f>'Отдыхай и Катай| comiss'!U18</f>
        <v>126900</v>
      </c>
      <c r="V18" s="347">
        <f>'Отдыхай и Катай| comiss'!V18</f>
        <v>126900</v>
      </c>
      <c r="W18" s="347">
        <f>'Отдыхай и Катай| comiss'!W18</f>
        <v>113400</v>
      </c>
      <c r="X18" s="347">
        <f>'Отдыхай и Катай| comiss'!X18</f>
        <v>113400</v>
      </c>
      <c r="Y18" s="347">
        <f>'Отдыхай и Катай| comiss'!Y18</f>
        <v>113400</v>
      </c>
      <c r="Z18" s="347">
        <f>'Отдыхай и Катай| comiss'!Z18</f>
        <v>113400</v>
      </c>
      <c r="AA18" s="347">
        <f>'Отдыхай и Катай| comiss'!AA18</f>
        <v>113400</v>
      </c>
      <c r="AB18" s="347">
        <f>'Отдыхай и Катай| comiss'!AB18</f>
        <v>90900</v>
      </c>
      <c r="AC18" s="347">
        <f>'Отдыхай и Катай| comiss'!AC18</f>
        <v>81900</v>
      </c>
      <c r="AD18" s="292">
        <f>'Отдыхай и Катай| comiss'!AD18</f>
        <v>81900</v>
      </c>
      <c r="AE18" s="292">
        <f>'Отдыхай и Катай| comiss'!AE18</f>
        <v>60930</v>
      </c>
      <c r="AF18" s="292">
        <f>'Отдыхай и Катай| comiss'!AF18</f>
        <v>39330</v>
      </c>
      <c r="AG18" s="292">
        <f>'Отдыхай и Катай| comiss'!AG18</f>
        <v>39330</v>
      </c>
      <c r="AH18" s="292">
        <f>'Отдыхай и Катай| comiss'!AH18</f>
        <v>39330</v>
      </c>
      <c r="AI18" s="292">
        <f>'Отдыхай и Катай| comiss'!AI18</f>
        <v>39330</v>
      </c>
      <c r="AJ18" s="292">
        <f>'Отдыхай и Катай| comiss'!AJ18</f>
        <v>39330</v>
      </c>
      <c r="AK18" s="292">
        <f>'Отдыхай и Катай| comiss'!AK18</f>
        <v>36630</v>
      </c>
      <c r="AL18" s="292">
        <f>'Отдыхай и Катай| comiss'!AL18</f>
        <v>36630</v>
      </c>
      <c r="AM18" s="292">
        <f>'Отдыхай и Катай| comiss'!AM18</f>
        <v>36630</v>
      </c>
      <c r="AN18" s="292">
        <f>'Отдыхай и Катай| comiss'!AN18</f>
        <v>39330</v>
      </c>
      <c r="AO18" s="292">
        <f>'Отдыхай и Катай| comiss'!AO18</f>
        <v>39330</v>
      </c>
      <c r="AP18" s="292">
        <f>'Отдыхай и Катай| comiss'!AP18</f>
        <v>39330</v>
      </c>
      <c r="AQ18" s="292">
        <f>'Отдыхай и Катай| comiss'!AQ18</f>
        <v>39330</v>
      </c>
      <c r="AR18" s="292">
        <f>'Отдыхай и Катай| comiss'!AR18</f>
        <v>39330</v>
      </c>
      <c r="AS18" s="292">
        <f>'Отдыхай и Катай| comiss'!AS18</f>
        <v>39330</v>
      </c>
      <c r="AT18" s="292">
        <f>'Отдыхай и Катай| comiss'!AT18</f>
        <v>39330</v>
      </c>
      <c r="AU18" s="292">
        <f>'Отдыхай и Катай| comiss'!AU18</f>
        <v>39330</v>
      </c>
      <c r="AV18" s="292">
        <f>'Отдыхай и Катай| comiss'!AV18</f>
        <v>39330</v>
      </c>
      <c r="AW18" s="292">
        <f>'Отдыхай и Катай| comiss'!AW18</f>
        <v>44730</v>
      </c>
      <c r="AX18" s="292">
        <f>'Отдыхай и Катай| comiss'!AX18</f>
        <v>44730</v>
      </c>
      <c r="AY18" s="292">
        <f>'Отдыхай и Катай| comiss'!AY18</f>
        <v>44730</v>
      </c>
      <c r="AZ18" s="292">
        <f>'Отдыхай и Катай| comiss'!AZ18</f>
        <v>44730</v>
      </c>
      <c r="BA18" s="292">
        <f>'Отдыхай и Катай| comiss'!BA18</f>
        <v>46530</v>
      </c>
      <c r="BB18" s="292">
        <f>'Отдыхай и Катай| comiss'!BB18</f>
        <v>46530</v>
      </c>
      <c r="BC18" s="292">
        <f>'Отдыхай и Катай| comiss'!BC18</f>
        <v>46530</v>
      </c>
      <c r="BD18" s="292">
        <f>'Отдыхай и Катай| comiss'!BD18</f>
        <v>46530</v>
      </c>
      <c r="BE18" s="292">
        <f>'Отдыхай и Катай| comiss'!BE18</f>
        <v>46530</v>
      </c>
      <c r="BF18" s="292">
        <f>'Отдыхай и Катай| comiss'!BF18</f>
        <v>46530</v>
      </c>
      <c r="BG18" s="292">
        <f>'Отдыхай и Катай| comiss'!BG18</f>
        <v>46530</v>
      </c>
      <c r="BH18" s="292">
        <f>'Отдыхай и Катай| comiss'!BH18</f>
        <v>46530</v>
      </c>
      <c r="BI18" s="292">
        <f>'Отдыхай и Катай| comiss'!BI18</f>
        <v>46530</v>
      </c>
      <c r="BJ18" s="292">
        <f>'Отдыхай и Катай| comiss'!BJ18</f>
        <v>46530</v>
      </c>
      <c r="BK18" s="292">
        <f>'Отдыхай и Катай| comiss'!BK18</f>
        <v>42930</v>
      </c>
      <c r="BL18" s="292">
        <f>'Отдыхай и Катай| comiss'!BL18</f>
        <v>42930</v>
      </c>
      <c r="BM18" s="292">
        <f>'Отдыхай и Катай| comiss'!BM18</f>
        <v>42930</v>
      </c>
      <c r="BN18" s="292">
        <f>'Отдыхай и Катай| comiss'!BN18</f>
        <v>42930</v>
      </c>
      <c r="BO18" s="292">
        <f>'Отдыхай и Катай| comiss'!BO18</f>
        <v>42930</v>
      </c>
      <c r="BP18" s="292">
        <f>'Отдыхай и Катай| comiss'!BP18</f>
        <v>42930</v>
      </c>
      <c r="BQ18" s="292">
        <f>'Отдыхай и Катай| comiss'!BQ18</f>
        <v>42930</v>
      </c>
      <c r="BR18" s="292">
        <f>'Отдыхай и Катай| comiss'!BR18</f>
        <v>42930</v>
      </c>
      <c r="BS18" s="292">
        <f>'Отдыхай и Катай| comiss'!BS18</f>
        <v>42930</v>
      </c>
      <c r="BT18" s="292">
        <f>'Отдыхай и Катай| comiss'!BT18</f>
        <v>65430</v>
      </c>
      <c r="BU18" s="292">
        <f>'Отдыхай и Катай| comiss'!BU18</f>
        <v>71730</v>
      </c>
      <c r="BV18" s="292">
        <f>'Отдыхай и Катай| comiss'!BV18</f>
        <v>78030</v>
      </c>
      <c r="BW18" s="292">
        <f>'Отдыхай и Катай| comiss'!BW18</f>
        <v>65430</v>
      </c>
      <c r="BX18" s="292">
        <f>'Отдыхай и Катай| comiss'!BX18</f>
        <v>65430</v>
      </c>
      <c r="BY18" s="292">
        <f>'Отдыхай и Катай| comiss'!BY18</f>
        <v>55530</v>
      </c>
      <c r="BZ18" s="292">
        <f>'Отдыхай и Катай| comiss'!BZ18</f>
        <v>55530</v>
      </c>
      <c r="CA18" s="292">
        <f>'Отдыхай и Катай| comiss'!CA18</f>
        <v>55530</v>
      </c>
      <c r="CB18" s="292">
        <f>'Отдыхай и Катай| comiss'!CB18</f>
        <v>48330</v>
      </c>
      <c r="CC18" s="292">
        <f>'Отдыхай и Катай| comiss'!CC18</f>
        <v>47430</v>
      </c>
      <c r="CD18" s="292">
        <f>'Отдыхай и Катай| comiss'!CD18</f>
        <v>35280</v>
      </c>
      <c r="CE18" s="292">
        <f>'Отдыхай и Катай| comiss'!CE18</f>
        <v>35280</v>
      </c>
      <c r="CF18" s="292">
        <f>'Отдыхай и Катай| comiss'!CF18</f>
        <v>35280</v>
      </c>
      <c r="CG18" s="292">
        <f>'Отдыхай и Катай| comiss'!CG18</f>
        <v>35280</v>
      </c>
      <c r="CH18" s="292">
        <f>'Отдыхай и Катай| comiss'!CH18</f>
        <v>36630</v>
      </c>
      <c r="CI18" s="292">
        <f>'Отдыхай и Катай| comiss'!CI18</f>
        <v>36630</v>
      </c>
      <c r="CJ18" s="292">
        <f>'Отдыхай и Катай| comiss'!CJ18</f>
        <v>36630</v>
      </c>
      <c r="CK18" s="292">
        <f>'Отдыхай и Катай| comiss'!CK18</f>
        <v>35280</v>
      </c>
      <c r="CL18" s="292">
        <f>'Отдыхай и Катай| comiss'!CL18</f>
        <v>35280</v>
      </c>
      <c r="CM18" s="292">
        <f>'Отдыхай и Катай| comiss'!CM18</f>
        <v>35280</v>
      </c>
      <c r="CN18" s="292">
        <f>'Отдыхай и Катай| comiss'!CN18</f>
        <v>35280</v>
      </c>
      <c r="CO18" s="292">
        <f>'Отдыхай и Катай| comiss'!CO18</f>
        <v>35280</v>
      </c>
      <c r="CP18" s="292">
        <f>'Отдыхай и Катай| comiss'!CP18</f>
        <v>35280</v>
      </c>
      <c r="CQ18" s="292">
        <f>'Отдыхай и Катай| comiss'!CQ18</f>
        <v>33930</v>
      </c>
      <c r="CR18" s="292">
        <f>'Отдыхай и Катай| comiss'!CR18</f>
        <v>33930</v>
      </c>
      <c r="CS18" s="292">
        <f>'Отдыхай и Катай| comiss'!CS18</f>
        <v>33930</v>
      </c>
      <c r="CT18" s="292">
        <f>'Отдыхай и Катай| comiss'!CT18</f>
        <v>33930</v>
      </c>
      <c r="CU18" s="292">
        <f>'Отдыхай и Катай| comiss'!CU18</f>
        <v>33930</v>
      </c>
      <c r="CV18" s="292">
        <f>'Отдыхай и Катай| comiss'!CV18</f>
        <v>33930</v>
      </c>
      <c r="CW18" s="292">
        <f>'Отдыхай и Катай| comiss'!CW18</f>
        <v>33930</v>
      </c>
      <c r="CX18" s="292">
        <f>'Отдыхай и Катай| comiss'!CX18</f>
        <v>30330</v>
      </c>
      <c r="CY18" s="292">
        <f>'Отдыхай и Катай| comiss'!CY18</f>
        <v>30330</v>
      </c>
      <c r="CZ18" s="292">
        <f>'Отдыхай и Катай| comiss'!CZ18</f>
        <v>30330</v>
      </c>
      <c r="DA18" s="292">
        <f>'Отдыхай и Катай| comiss'!DA18</f>
        <v>30330</v>
      </c>
      <c r="DB18" s="292">
        <f>'Отдыхай и Катай| comiss'!DB18</f>
        <v>30330</v>
      </c>
      <c r="DC18" s="292">
        <f>'Отдыхай и Катай| comiss'!DC18</f>
        <v>31230</v>
      </c>
      <c r="DD18" s="292">
        <f>'Отдыхай и Катай| comiss'!DD18</f>
        <v>31230</v>
      </c>
      <c r="DE18" s="292">
        <f>'Отдыхай и Катай| comiss'!DE18</f>
        <v>29430</v>
      </c>
      <c r="DF18" s="292">
        <f>'Отдыхай и Катай| comiss'!DF18</f>
        <v>29430</v>
      </c>
      <c r="DG18" s="292">
        <f>'Отдыхай и Катай| comiss'!DG18</f>
        <v>29430</v>
      </c>
      <c r="DH18" s="292">
        <f>'Отдыхай и Катай| comiss'!DH18</f>
        <v>27000</v>
      </c>
      <c r="DI18" s="292">
        <f>'Отдыхай и Катай| comiss'!DI18</f>
        <v>27000</v>
      </c>
      <c r="DJ18" s="292">
        <f>'Отдыхай и Катай| comiss'!DJ18</f>
        <v>27000</v>
      </c>
      <c r="DK18" s="292">
        <f>'Отдыхай и Катай| comiss'!DK18</f>
        <v>27000</v>
      </c>
      <c r="DL18" s="292">
        <f>'Отдыхай и Катай| comiss'!DL18</f>
        <v>24300</v>
      </c>
      <c r="DM18" s="292">
        <f>'Отдыхай и Катай| comiss'!DM18</f>
        <v>24300</v>
      </c>
      <c r="DN18" s="292">
        <f>'Отдыхай и Катай| comiss'!DN18</f>
        <v>24300</v>
      </c>
      <c r="DO18" s="292">
        <f>'Отдыхай и Катай| comiss'!DO18</f>
        <v>24300</v>
      </c>
      <c r="DP18" s="292">
        <f>'Отдыхай и Катай| comiss'!DP18</f>
        <v>24300</v>
      </c>
      <c r="DQ18" s="292">
        <f>'Отдыхай и Катай| comiss'!DQ18</f>
        <v>24300</v>
      </c>
      <c r="DR18" s="292">
        <f>'Отдыхай и Катай| comiss'!DR18</f>
        <v>24300</v>
      </c>
      <c r="DS18" s="292">
        <f>'Отдыхай и Катай| comiss'!DS18</f>
        <v>22950</v>
      </c>
    </row>
    <row r="19" spans="1:12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346"/>
      <c r="U19" s="346"/>
      <c r="V19" s="346"/>
      <c r="W19" s="346"/>
      <c r="X19" s="346"/>
      <c r="Y19" s="346"/>
      <c r="Z19" s="346"/>
      <c r="AA19" s="346"/>
      <c r="AB19" s="346"/>
      <c r="AC19" s="346"/>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row>
    <row r="20" spans="1:123" s="72" customFormat="1" x14ac:dyDescent="0.2">
      <c r="A20" s="240">
        <v>1</v>
      </c>
      <c r="B20" s="292">
        <f>'Отдыхай и Катай| comiss'!B20</f>
        <v>25200</v>
      </c>
      <c r="C20" s="292">
        <f>'Отдыхай и Катай| comiss'!C20</f>
        <v>25200</v>
      </c>
      <c r="D20" s="292">
        <f>'Отдыхай и Катай| comiss'!D20</f>
        <v>23850</v>
      </c>
      <c r="E20" s="292">
        <f>'Отдыхай и Катай| comiss'!E20</f>
        <v>23850</v>
      </c>
      <c r="F20" s="292">
        <f>'Отдыхай и Катай| comiss'!F20</f>
        <v>25200</v>
      </c>
      <c r="G20" s="292">
        <f>'Отдыхай и Катай| comiss'!G20</f>
        <v>25200</v>
      </c>
      <c r="H20" s="292">
        <f>'Отдыхай и Катай| comiss'!H20</f>
        <v>25200</v>
      </c>
      <c r="I20" s="292">
        <f>'Отдыхай и Катай| comiss'!I20</f>
        <v>28800</v>
      </c>
      <c r="J20" s="292">
        <f>'Отдыхай и Катай| comiss'!J20</f>
        <v>28800</v>
      </c>
      <c r="K20" s="292">
        <f>'Отдыхай и Катай| comiss'!K20</f>
        <v>26550</v>
      </c>
      <c r="L20" s="292">
        <f>'Отдыхай и Катай| comiss'!L20</f>
        <v>28350</v>
      </c>
      <c r="M20" s="292">
        <f>'Отдыхай и Катай| comiss'!M20</f>
        <v>28350</v>
      </c>
      <c r="N20" s="292">
        <f>'Отдыхай и Катай| comiss'!N20</f>
        <v>34200</v>
      </c>
      <c r="O20" s="292">
        <f>'Отдыхай и Катай| comiss'!O20</f>
        <v>39600</v>
      </c>
      <c r="P20" s="292">
        <f>'Отдыхай и Катай| comiss'!P20</f>
        <v>39600</v>
      </c>
      <c r="Q20" s="292">
        <f>'Отдыхай и Катай| comiss'!Q20</f>
        <v>42300</v>
      </c>
      <c r="R20" s="292">
        <f>'Отдыхай и Катай| comiss'!R20</f>
        <v>39600</v>
      </c>
      <c r="S20" s="292">
        <f>'Отдыхай и Катай| comiss'!S20</f>
        <v>67500</v>
      </c>
      <c r="T20" s="347">
        <f>'Отдыхай и Катай| comiss'!T20</f>
        <v>103500</v>
      </c>
      <c r="U20" s="347">
        <f>'Отдыхай и Катай| comiss'!U20</f>
        <v>126000</v>
      </c>
      <c r="V20" s="347">
        <f>'Отдыхай и Катай| comiss'!V20</f>
        <v>126000</v>
      </c>
      <c r="W20" s="347">
        <f>'Отдыхай и Катай| comiss'!W20</f>
        <v>112500</v>
      </c>
      <c r="X20" s="347">
        <f>'Отдыхай и Катай| comiss'!X20</f>
        <v>112500</v>
      </c>
      <c r="Y20" s="347">
        <f>'Отдыхай и Катай| comiss'!Y20</f>
        <v>112500</v>
      </c>
      <c r="Z20" s="347">
        <f>'Отдыхай и Катай| comiss'!Z20</f>
        <v>112500</v>
      </c>
      <c r="AA20" s="347">
        <f>'Отдыхай и Катай| comiss'!AA20</f>
        <v>112500</v>
      </c>
      <c r="AB20" s="347">
        <f>'Отдыхай и Катай| comiss'!AB20</f>
        <v>90000</v>
      </c>
      <c r="AC20" s="347">
        <f>'Отдыхай и Катай| comiss'!AC20</f>
        <v>81000</v>
      </c>
      <c r="AD20" s="292">
        <f>'Отдыхай и Катай| comiss'!AD20</f>
        <v>81000</v>
      </c>
      <c r="AE20" s="292">
        <f>'Отдыхай и Катай| comiss'!AE20</f>
        <v>60300</v>
      </c>
      <c r="AF20" s="292">
        <f>'Отдыхай и Катай| comiss'!AF20</f>
        <v>38700</v>
      </c>
      <c r="AG20" s="292">
        <f>'Отдыхай и Катай| comiss'!AG20</f>
        <v>38700</v>
      </c>
      <c r="AH20" s="292">
        <f>'Отдыхай и Катай| comiss'!AH20</f>
        <v>38700</v>
      </c>
      <c r="AI20" s="292">
        <f>'Отдыхай и Катай| comiss'!AI20</f>
        <v>38700</v>
      </c>
      <c r="AJ20" s="292">
        <f>'Отдыхай и Катай| comiss'!AJ20</f>
        <v>38700</v>
      </c>
      <c r="AK20" s="292">
        <f>'Отдыхай и Катай| comiss'!AK20</f>
        <v>36000</v>
      </c>
      <c r="AL20" s="292">
        <f>'Отдыхай и Катай| comiss'!AL20</f>
        <v>36000</v>
      </c>
      <c r="AM20" s="292">
        <f>'Отдыхай и Катай| comiss'!AM20</f>
        <v>36000</v>
      </c>
      <c r="AN20" s="292">
        <f>'Отдыхай и Катай| comiss'!AN20</f>
        <v>38700</v>
      </c>
      <c r="AO20" s="292">
        <f>'Отдыхай и Катай| comiss'!AO20</f>
        <v>38700</v>
      </c>
      <c r="AP20" s="292">
        <f>'Отдыхай и Катай| comiss'!AP20</f>
        <v>38700</v>
      </c>
      <c r="AQ20" s="292">
        <f>'Отдыхай и Катай| comiss'!AQ20</f>
        <v>38700</v>
      </c>
      <c r="AR20" s="292">
        <f>'Отдыхай и Катай| comiss'!AR20</f>
        <v>38700</v>
      </c>
      <c r="AS20" s="292">
        <f>'Отдыхай и Катай| comiss'!AS20</f>
        <v>38700</v>
      </c>
      <c r="AT20" s="292">
        <f>'Отдыхай и Катай| comiss'!AT20</f>
        <v>38700</v>
      </c>
      <c r="AU20" s="292">
        <f>'Отдыхай и Катай| comiss'!AU20</f>
        <v>38700</v>
      </c>
      <c r="AV20" s="292">
        <f>'Отдыхай и Катай| comiss'!AV20</f>
        <v>38700</v>
      </c>
      <c r="AW20" s="292">
        <f>'Отдыхай и Катай| comiss'!AW20</f>
        <v>44100</v>
      </c>
      <c r="AX20" s="292">
        <f>'Отдыхай и Катай| comiss'!AX20</f>
        <v>44100</v>
      </c>
      <c r="AY20" s="292">
        <f>'Отдыхай и Катай| comiss'!AY20</f>
        <v>44100</v>
      </c>
      <c r="AZ20" s="292">
        <f>'Отдыхай и Катай| comiss'!AZ20</f>
        <v>44100</v>
      </c>
      <c r="BA20" s="292">
        <f>'Отдыхай и Катай| comiss'!BA20</f>
        <v>45900</v>
      </c>
      <c r="BB20" s="292">
        <f>'Отдыхай и Катай| comiss'!BB20</f>
        <v>45900</v>
      </c>
      <c r="BC20" s="292">
        <f>'Отдыхай и Катай| comiss'!BC20</f>
        <v>45900</v>
      </c>
      <c r="BD20" s="292">
        <f>'Отдыхай и Катай| comiss'!BD20</f>
        <v>45900</v>
      </c>
      <c r="BE20" s="292">
        <f>'Отдыхай и Катай| comiss'!BE20</f>
        <v>45900</v>
      </c>
      <c r="BF20" s="292">
        <f>'Отдыхай и Катай| comiss'!BF20</f>
        <v>45900</v>
      </c>
      <c r="BG20" s="292">
        <f>'Отдыхай и Катай| comiss'!BG20</f>
        <v>45900</v>
      </c>
      <c r="BH20" s="292">
        <f>'Отдыхай и Катай| comiss'!BH20</f>
        <v>45900</v>
      </c>
      <c r="BI20" s="292">
        <f>'Отдыхай и Катай| comiss'!BI20</f>
        <v>45900</v>
      </c>
      <c r="BJ20" s="292">
        <f>'Отдыхай и Катай| comiss'!BJ20</f>
        <v>45900</v>
      </c>
      <c r="BK20" s="292">
        <f>'Отдыхай и Катай| comiss'!BK20</f>
        <v>42300</v>
      </c>
      <c r="BL20" s="292">
        <f>'Отдыхай и Катай| comiss'!BL20</f>
        <v>42300</v>
      </c>
      <c r="BM20" s="292">
        <f>'Отдыхай и Катай| comiss'!BM20</f>
        <v>42300</v>
      </c>
      <c r="BN20" s="292">
        <f>'Отдыхай и Катай| comiss'!BN20</f>
        <v>42300</v>
      </c>
      <c r="BO20" s="292">
        <f>'Отдыхай и Катай| comiss'!BO20</f>
        <v>42300</v>
      </c>
      <c r="BP20" s="292">
        <f>'Отдыхай и Катай| comiss'!BP20</f>
        <v>42300</v>
      </c>
      <c r="BQ20" s="292">
        <f>'Отдыхай и Катай| comiss'!BQ20</f>
        <v>42300</v>
      </c>
      <c r="BR20" s="292">
        <f>'Отдыхай и Катай| comiss'!BR20</f>
        <v>42300</v>
      </c>
      <c r="BS20" s="292">
        <f>'Отдыхай и Катай| comiss'!BS20</f>
        <v>42300</v>
      </c>
      <c r="BT20" s="292">
        <f>'Отдыхай и Катай| comiss'!BT20</f>
        <v>64800</v>
      </c>
      <c r="BU20" s="292">
        <f>'Отдыхай и Катай| comiss'!BU20</f>
        <v>71100</v>
      </c>
      <c r="BV20" s="292">
        <f>'Отдыхай и Катай| comiss'!BV20</f>
        <v>77400</v>
      </c>
      <c r="BW20" s="292">
        <f>'Отдыхай и Катай| comiss'!BW20</f>
        <v>64800</v>
      </c>
      <c r="BX20" s="292">
        <f>'Отдыхай и Катай| comiss'!BX20</f>
        <v>64800</v>
      </c>
      <c r="BY20" s="292">
        <f>'Отдыхай и Катай| comiss'!BY20</f>
        <v>54900</v>
      </c>
      <c r="BZ20" s="292">
        <f>'Отдыхай и Катай| comiss'!BZ20</f>
        <v>54900</v>
      </c>
      <c r="CA20" s="292">
        <f>'Отдыхай и Катай| comiss'!CA20</f>
        <v>54900</v>
      </c>
      <c r="CB20" s="292">
        <f>'Отдыхай и Катай| comiss'!CB20</f>
        <v>47700</v>
      </c>
      <c r="CC20" s="292">
        <f>'Отдыхай и Катай| comiss'!CC20</f>
        <v>46800</v>
      </c>
      <c r="CD20" s="292">
        <f>'Отдыхай и Катай| comiss'!CD20</f>
        <v>34650</v>
      </c>
      <c r="CE20" s="292">
        <f>'Отдыхай и Катай| comiss'!CE20</f>
        <v>34650</v>
      </c>
      <c r="CF20" s="292">
        <f>'Отдыхай и Катай| comiss'!CF20</f>
        <v>34650</v>
      </c>
      <c r="CG20" s="292">
        <f>'Отдыхай и Катай| comiss'!CG20</f>
        <v>34650</v>
      </c>
      <c r="CH20" s="292">
        <f>'Отдыхай и Катай| comiss'!CH20</f>
        <v>36000</v>
      </c>
      <c r="CI20" s="292">
        <f>'Отдыхай и Катай| comiss'!CI20</f>
        <v>36000</v>
      </c>
      <c r="CJ20" s="292">
        <f>'Отдыхай и Катай| comiss'!CJ20</f>
        <v>36000</v>
      </c>
      <c r="CK20" s="292">
        <f>'Отдыхай и Катай| comiss'!CK20</f>
        <v>34650</v>
      </c>
      <c r="CL20" s="292">
        <f>'Отдыхай и Катай| comiss'!CL20</f>
        <v>34650</v>
      </c>
      <c r="CM20" s="292">
        <f>'Отдыхай и Катай| comiss'!CM20</f>
        <v>34650</v>
      </c>
      <c r="CN20" s="292">
        <f>'Отдыхай и Катай| comiss'!CN20</f>
        <v>34650</v>
      </c>
      <c r="CO20" s="292">
        <f>'Отдыхай и Катай| comiss'!CO20</f>
        <v>34650</v>
      </c>
      <c r="CP20" s="292">
        <f>'Отдыхай и Катай| comiss'!CP20</f>
        <v>34650</v>
      </c>
      <c r="CQ20" s="292">
        <f>'Отдыхай и Катай| comiss'!CQ20</f>
        <v>33300</v>
      </c>
      <c r="CR20" s="292">
        <f>'Отдыхай и Катай| comiss'!CR20</f>
        <v>33300</v>
      </c>
      <c r="CS20" s="292">
        <f>'Отдыхай и Катай| comiss'!CS20</f>
        <v>33300</v>
      </c>
      <c r="CT20" s="292">
        <f>'Отдыхай и Катай| comiss'!CT20</f>
        <v>33300</v>
      </c>
      <c r="CU20" s="292">
        <f>'Отдыхай и Катай| comiss'!CU20</f>
        <v>33300</v>
      </c>
      <c r="CV20" s="292">
        <f>'Отдыхай и Катай| comiss'!CV20</f>
        <v>33300</v>
      </c>
      <c r="CW20" s="292">
        <f>'Отдыхай и Катай| comiss'!CW20</f>
        <v>33300</v>
      </c>
      <c r="CX20" s="292">
        <f>'Отдыхай и Катай| comiss'!CX20</f>
        <v>29700</v>
      </c>
      <c r="CY20" s="292">
        <f>'Отдыхай и Катай| comiss'!CY20</f>
        <v>29700</v>
      </c>
      <c r="CZ20" s="292">
        <f>'Отдыхай и Катай| comiss'!CZ20</f>
        <v>29700</v>
      </c>
      <c r="DA20" s="292">
        <f>'Отдыхай и Катай| comiss'!DA20</f>
        <v>29700</v>
      </c>
      <c r="DB20" s="292">
        <f>'Отдыхай и Катай| comiss'!DB20</f>
        <v>29700</v>
      </c>
      <c r="DC20" s="292">
        <f>'Отдыхай и Катай| comiss'!DC20</f>
        <v>30600</v>
      </c>
      <c r="DD20" s="292">
        <f>'Отдыхай и Катай| comiss'!DD20</f>
        <v>30600</v>
      </c>
      <c r="DE20" s="292">
        <f>'Отдыхай и Катай| comiss'!DE20</f>
        <v>28800</v>
      </c>
      <c r="DF20" s="292">
        <f>'Отдыхай и Катай| comiss'!DF20</f>
        <v>28800</v>
      </c>
      <c r="DG20" s="292">
        <f>'Отдыхай и Катай| comiss'!DG20</f>
        <v>28800</v>
      </c>
      <c r="DH20" s="292">
        <f>'Отдыхай и Катай| comiss'!DH20</f>
        <v>26100</v>
      </c>
      <c r="DI20" s="292">
        <f>'Отдыхай и Катай| comiss'!DI20</f>
        <v>26100</v>
      </c>
      <c r="DJ20" s="292">
        <f>'Отдыхай и Катай| comiss'!DJ20</f>
        <v>26100</v>
      </c>
      <c r="DK20" s="292">
        <f>'Отдыхай и Катай| comiss'!DK20</f>
        <v>26100</v>
      </c>
      <c r="DL20" s="292">
        <f>'Отдыхай и Катай| comiss'!DL20</f>
        <v>23400</v>
      </c>
      <c r="DM20" s="292">
        <f>'Отдыхай и Катай| comiss'!DM20</f>
        <v>23400</v>
      </c>
      <c r="DN20" s="292">
        <f>'Отдыхай и Катай| comiss'!DN20</f>
        <v>23400</v>
      </c>
      <c r="DO20" s="292">
        <f>'Отдыхай и Катай| comiss'!DO20</f>
        <v>23400</v>
      </c>
      <c r="DP20" s="292">
        <f>'Отдыхай и Катай| comiss'!DP20</f>
        <v>23400</v>
      </c>
      <c r="DQ20" s="292">
        <f>'Отдыхай и Катай| comiss'!DQ20</f>
        <v>23400</v>
      </c>
      <c r="DR20" s="292">
        <f>'Отдыхай и Катай| comiss'!DR20</f>
        <v>23400</v>
      </c>
      <c r="DS20" s="292">
        <f>'Отдыхай и Катай| comiss'!DS20</f>
        <v>22050</v>
      </c>
    </row>
    <row r="21" spans="1:123" s="72" customFormat="1" x14ac:dyDescent="0.2">
      <c r="A21" s="240">
        <v>2</v>
      </c>
      <c r="B21" s="292">
        <f>'Отдыхай и Катай| comiss'!B21</f>
        <v>27540</v>
      </c>
      <c r="C21" s="292">
        <f>'Отдыхай и Катай| comiss'!C21</f>
        <v>27540</v>
      </c>
      <c r="D21" s="292">
        <f>'Отдыхай и Катай| comiss'!D21</f>
        <v>26190</v>
      </c>
      <c r="E21" s="292">
        <f>'Отдыхай и Катай| comiss'!E21</f>
        <v>26190</v>
      </c>
      <c r="F21" s="292">
        <f>'Отдыхай и Катай| comiss'!F21</f>
        <v>27540</v>
      </c>
      <c r="G21" s="292">
        <f>'Отдыхай и Катай| comiss'!G21</f>
        <v>27540</v>
      </c>
      <c r="H21" s="292">
        <f>'Отдыхай и Катай| comiss'!H21</f>
        <v>27540</v>
      </c>
      <c r="I21" s="292">
        <f>'Отдыхай и Катай| comiss'!I21</f>
        <v>31140</v>
      </c>
      <c r="J21" s="292">
        <f>'Отдыхай и Катай| comiss'!J21</f>
        <v>31140</v>
      </c>
      <c r="K21" s="292">
        <f>'Отдыхай и Катай| comiss'!K21</f>
        <v>28890</v>
      </c>
      <c r="L21" s="292">
        <f>'Отдыхай и Катай| comiss'!L21</f>
        <v>30690</v>
      </c>
      <c r="M21" s="292">
        <f>'Отдыхай и Катай| comiss'!M21</f>
        <v>30690</v>
      </c>
      <c r="N21" s="292">
        <f>'Отдыхай и Катай| comiss'!N21</f>
        <v>36540</v>
      </c>
      <c r="O21" s="292">
        <f>'Отдыхай и Катай| comiss'!O21</f>
        <v>41940</v>
      </c>
      <c r="P21" s="292">
        <f>'Отдыхай и Катай| comiss'!P21</f>
        <v>41940</v>
      </c>
      <c r="Q21" s="292">
        <f>'Отдыхай и Катай| comiss'!Q21</f>
        <v>44640</v>
      </c>
      <c r="R21" s="292">
        <f>'Отдыхай и Катай| comiss'!R21</f>
        <v>41940</v>
      </c>
      <c r="S21" s="292">
        <f>'Отдыхай и Катай| comiss'!S21</f>
        <v>70650</v>
      </c>
      <c r="T21" s="347">
        <f>'Отдыхай и Катай| comiss'!T21</f>
        <v>106650</v>
      </c>
      <c r="U21" s="347">
        <f>'Отдыхай и Катай| comiss'!U21</f>
        <v>129150</v>
      </c>
      <c r="V21" s="347">
        <f>'Отдыхай и Катай| comiss'!V21</f>
        <v>129150</v>
      </c>
      <c r="W21" s="347">
        <f>'Отдыхай и Катай| comiss'!W21</f>
        <v>115650</v>
      </c>
      <c r="X21" s="347">
        <f>'Отдыхай и Катай| comiss'!X21</f>
        <v>115650</v>
      </c>
      <c r="Y21" s="347">
        <f>'Отдыхай и Катай| comiss'!Y21</f>
        <v>115650</v>
      </c>
      <c r="Z21" s="347">
        <f>'Отдыхай и Катай| comiss'!Z21</f>
        <v>115650</v>
      </c>
      <c r="AA21" s="347">
        <f>'Отдыхай и Катай| comiss'!AA21</f>
        <v>115650</v>
      </c>
      <c r="AB21" s="347">
        <f>'Отдыхай и Катай| comiss'!AB21</f>
        <v>93150</v>
      </c>
      <c r="AC21" s="347">
        <f>'Отдыхай и Катай| comiss'!AC21</f>
        <v>84150</v>
      </c>
      <c r="AD21" s="292">
        <f>'Отдыхай и Катай| comiss'!AD21</f>
        <v>84150</v>
      </c>
      <c r="AE21" s="292">
        <f>'Отдыхай и Катай| comiss'!AE21</f>
        <v>63180</v>
      </c>
      <c r="AF21" s="292">
        <f>'Отдыхай и Катай| comiss'!AF21</f>
        <v>41580</v>
      </c>
      <c r="AG21" s="292">
        <f>'Отдыхай и Катай| comiss'!AG21</f>
        <v>41580</v>
      </c>
      <c r="AH21" s="292">
        <f>'Отдыхай и Катай| comiss'!AH21</f>
        <v>41580</v>
      </c>
      <c r="AI21" s="292">
        <f>'Отдыхай и Катай| comiss'!AI21</f>
        <v>41580</v>
      </c>
      <c r="AJ21" s="292">
        <f>'Отдыхай и Катай| comiss'!AJ21</f>
        <v>41580</v>
      </c>
      <c r="AK21" s="292">
        <f>'Отдыхай и Катай| comiss'!AK21</f>
        <v>38880</v>
      </c>
      <c r="AL21" s="292">
        <f>'Отдыхай и Катай| comiss'!AL21</f>
        <v>38880</v>
      </c>
      <c r="AM21" s="292">
        <f>'Отдыхай и Катай| comiss'!AM21</f>
        <v>38880</v>
      </c>
      <c r="AN21" s="292">
        <f>'Отдыхай и Катай| comiss'!AN21</f>
        <v>41580</v>
      </c>
      <c r="AO21" s="292">
        <f>'Отдыхай и Катай| comiss'!AO21</f>
        <v>41580</v>
      </c>
      <c r="AP21" s="292">
        <f>'Отдыхай и Катай| comiss'!AP21</f>
        <v>41580</v>
      </c>
      <c r="AQ21" s="292">
        <f>'Отдыхай и Катай| comiss'!AQ21</f>
        <v>41580</v>
      </c>
      <c r="AR21" s="292">
        <f>'Отдыхай и Катай| comiss'!AR21</f>
        <v>41580</v>
      </c>
      <c r="AS21" s="292">
        <f>'Отдыхай и Катай| comiss'!AS21</f>
        <v>41580</v>
      </c>
      <c r="AT21" s="292">
        <f>'Отдыхай и Катай| comiss'!AT21</f>
        <v>41580</v>
      </c>
      <c r="AU21" s="292">
        <f>'Отдыхай и Катай| comiss'!AU21</f>
        <v>41580</v>
      </c>
      <c r="AV21" s="292">
        <f>'Отдыхай и Катай| comiss'!AV21</f>
        <v>41580</v>
      </c>
      <c r="AW21" s="292">
        <f>'Отдыхай и Катай| comiss'!AW21</f>
        <v>46980</v>
      </c>
      <c r="AX21" s="292">
        <f>'Отдыхай и Катай| comiss'!AX21</f>
        <v>46980</v>
      </c>
      <c r="AY21" s="292">
        <f>'Отдыхай и Катай| comiss'!AY21</f>
        <v>46980</v>
      </c>
      <c r="AZ21" s="292">
        <f>'Отдыхай и Катай| comiss'!AZ21</f>
        <v>46980</v>
      </c>
      <c r="BA21" s="292">
        <f>'Отдыхай и Катай| comiss'!BA21</f>
        <v>48780</v>
      </c>
      <c r="BB21" s="292">
        <f>'Отдыхай и Катай| comiss'!BB21</f>
        <v>48780</v>
      </c>
      <c r="BC21" s="292">
        <f>'Отдыхай и Катай| comiss'!BC21</f>
        <v>48780</v>
      </c>
      <c r="BD21" s="292">
        <f>'Отдыхай и Катай| comiss'!BD21</f>
        <v>48780</v>
      </c>
      <c r="BE21" s="292">
        <f>'Отдыхай и Катай| comiss'!BE21</f>
        <v>48780</v>
      </c>
      <c r="BF21" s="292">
        <f>'Отдыхай и Катай| comiss'!BF21</f>
        <v>48780</v>
      </c>
      <c r="BG21" s="292">
        <f>'Отдыхай и Катай| comiss'!BG21</f>
        <v>48780</v>
      </c>
      <c r="BH21" s="292">
        <f>'Отдыхай и Катай| comiss'!BH21</f>
        <v>48780</v>
      </c>
      <c r="BI21" s="292">
        <f>'Отдыхай и Катай| comiss'!BI21</f>
        <v>48780</v>
      </c>
      <c r="BJ21" s="292">
        <f>'Отдыхай и Катай| comiss'!BJ21</f>
        <v>48780</v>
      </c>
      <c r="BK21" s="292">
        <f>'Отдыхай и Катай| comiss'!BK21</f>
        <v>45180</v>
      </c>
      <c r="BL21" s="292">
        <f>'Отдыхай и Катай| comiss'!BL21</f>
        <v>45180</v>
      </c>
      <c r="BM21" s="292">
        <f>'Отдыхай и Катай| comiss'!BM21</f>
        <v>45180</v>
      </c>
      <c r="BN21" s="292">
        <f>'Отдыхай и Катай| comiss'!BN21</f>
        <v>45180</v>
      </c>
      <c r="BO21" s="292">
        <f>'Отдыхай и Катай| comiss'!BO21</f>
        <v>45180</v>
      </c>
      <c r="BP21" s="292">
        <f>'Отдыхай и Катай| comiss'!BP21</f>
        <v>45180</v>
      </c>
      <c r="BQ21" s="292">
        <f>'Отдыхай и Катай| comiss'!BQ21</f>
        <v>45180</v>
      </c>
      <c r="BR21" s="292">
        <f>'Отдыхай и Катай| comiss'!BR21</f>
        <v>45180</v>
      </c>
      <c r="BS21" s="292">
        <f>'Отдыхай и Катай| comiss'!BS21</f>
        <v>45180</v>
      </c>
      <c r="BT21" s="292">
        <f>'Отдыхай и Катай| comiss'!BT21</f>
        <v>67680</v>
      </c>
      <c r="BU21" s="292">
        <f>'Отдыхай и Катай| comiss'!BU21</f>
        <v>73980</v>
      </c>
      <c r="BV21" s="292">
        <f>'Отдыхай и Катай| comiss'!BV21</f>
        <v>80280</v>
      </c>
      <c r="BW21" s="292">
        <f>'Отдыхай и Катай| comiss'!BW21</f>
        <v>67680</v>
      </c>
      <c r="BX21" s="292">
        <f>'Отдыхай и Катай| comiss'!BX21</f>
        <v>67680</v>
      </c>
      <c r="BY21" s="292">
        <f>'Отдыхай и Катай| comiss'!BY21</f>
        <v>57780</v>
      </c>
      <c r="BZ21" s="292">
        <f>'Отдыхай и Катай| comiss'!BZ21</f>
        <v>57780</v>
      </c>
      <c r="CA21" s="292">
        <f>'Отдыхай и Катай| comiss'!CA21</f>
        <v>57780</v>
      </c>
      <c r="CB21" s="292">
        <f>'Отдыхай и Катай| comiss'!CB21</f>
        <v>50580</v>
      </c>
      <c r="CC21" s="292">
        <f>'Отдыхай и Катай| comiss'!CC21</f>
        <v>49680</v>
      </c>
      <c r="CD21" s="292">
        <f>'Отдыхай и Катай| comiss'!CD21</f>
        <v>37530</v>
      </c>
      <c r="CE21" s="292">
        <f>'Отдыхай и Катай| comiss'!CE21</f>
        <v>37530</v>
      </c>
      <c r="CF21" s="292">
        <f>'Отдыхай и Катай| comiss'!CF21</f>
        <v>37530</v>
      </c>
      <c r="CG21" s="292">
        <f>'Отдыхай и Катай| comiss'!CG21</f>
        <v>37530</v>
      </c>
      <c r="CH21" s="292">
        <f>'Отдыхай и Катай| comiss'!CH21</f>
        <v>38880</v>
      </c>
      <c r="CI21" s="292">
        <f>'Отдыхай и Катай| comiss'!CI21</f>
        <v>38880</v>
      </c>
      <c r="CJ21" s="292">
        <f>'Отдыхай и Катай| comiss'!CJ21</f>
        <v>38880</v>
      </c>
      <c r="CK21" s="292">
        <f>'Отдыхай и Катай| comiss'!CK21</f>
        <v>37530</v>
      </c>
      <c r="CL21" s="292">
        <f>'Отдыхай и Катай| comiss'!CL21</f>
        <v>37530</v>
      </c>
      <c r="CM21" s="292">
        <f>'Отдыхай и Катай| comiss'!CM21</f>
        <v>37530</v>
      </c>
      <c r="CN21" s="292">
        <f>'Отдыхай и Катай| comiss'!CN21</f>
        <v>37530</v>
      </c>
      <c r="CO21" s="292">
        <f>'Отдыхай и Катай| comiss'!CO21</f>
        <v>37530</v>
      </c>
      <c r="CP21" s="292">
        <f>'Отдыхай и Катай| comiss'!CP21</f>
        <v>37530</v>
      </c>
      <c r="CQ21" s="292">
        <f>'Отдыхай и Катай| comiss'!CQ21</f>
        <v>36180</v>
      </c>
      <c r="CR21" s="292">
        <f>'Отдыхай и Катай| comiss'!CR21</f>
        <v>36180</v>
      </c>
      <c r="CS21" s="292">
        <f>'Отдыхай и Катай| comiss'!CS21</f>
        <v>36180</v>
      </c>
      <c r="CT21" s="292">
        <f>'Отдыхай и Катай| comiss'!CT21</f>
        <v>36180</v>
      </c>
      <c r="CU21" s="292">
        <f>'Отдыхай и Катай| comiss'!CU21</f>
        <v>36180</v>
      </c>
      <c r="CV21" s="292">
        <f>'Отдыхай и Катай| comiss'!CV21</f>
        <v>36180</v>
      </c>
      <c r="CW21" s="292">
        <f>'Отдыхай и Катай| comiss'!CW21</f>
        <v>36180</v>
      </c>
      <c r="CX21" s="292">
        <f>'Отдыхай и Катай| comiss'!CX21</f>
        <v>32580</v>
      </c>
      <c r="CY21" s="292">
        <f>'Отдыхай и Катай| comiss'!CY21</f>
        <v>32580</v>
      </c>
      <c r="CZ21" s="292">
        <f>'Отдыхай и Катай| comiss'!CZ21</f>
        <v>32580</v>
      </c>
      <c r="DA21" s="292">
        <f>'Отдыхай и Катай| comiss'!DA21</f>
        <v>32580</v>
      </c>
      <c r="DB21" s="292">
        <f>'Отдыхай и Катай| comiss'!DB21</f>
        <v>32580</v>
      </c>
      <c r="DC21" s="292">
        <f>'Отдыхай и Катай| comiss'!DC21</f>
        <v>33480</v>
      </c>
      <c r="DD21" s="292">
        <f>'Отдыхай и Катай| comiss'!DD21</f>
        <v>33480</v>
      </c>
      <c r="DE21" s="292">
        <f>'Отдыхай и Катай| comiss'!DE21</f>
        <v>31680</v>
      </c>
      <c r="DF21" s="292">
        <f>'Отдыхай и Катай| comiss'!DF21</f>
        <v>31680</v>
      </c>
      <c r="DG21" s="292">
        <f>'Отдыхай и Катай| comiss'!DG21</f>
        <v>31680</v>
      </c>
      <c r="DH21" s="292">
        <f>'Отдыхай и Катай| comiss'!DH21</f>
        <v>28800</v>
      </c>
      <c r="DI21" s="292">
        <f>'Отдыхай и Катай| comiss'!DI21</f>
        <v>28800</v>
      </c>
      <c r="DJ21" s="292">
        <f>'Отдыхай и Катай| comiss'!DJ21</f>
        <v>28800</v>
      </c>
      <c r="DK21" s="292">
        <f>'Отдыхай и Катай| comiss'!DK21</f>
        <v>28800</v>
      </c>
      <c r="DL21" s="292">
        <f>'Отдыхай и Катай| comiss'!DL21</f>
        <v>26100</v>
      </c>
      <c r="DM21" s="292">
        <f>'Отдыхай и Катай| comiss'!DM21</f>
        <v>26100</v>
      </c>
      <c r="DN21" s="292">
        <f>'Отдыхай и Катай| comiss'!DN21</f>
        <v>26100</v>
      </c>
      <c r="DO21" s="292">
        <f>'Отдыхай и Катай| comiss'!DO21</f>
        <v>26100</v>
      </c>
      <c r="DP21" s="292">
        <f>'Отдыхай и Катай| comiss'!DP21</f>
        <v>26100</v>
      </c>
      <c r="DQ21" s="292">
        <f>'Отдыхай и Катай| comiss'!DQ21</f>
        <v>26100</v>
      </c>
      <c r="DR21" s="292">
        <f>'Отдыхай и Катай| comiss'!DR21</f>
        <v>26100</v>
      </c>
      <c r="DS21" s="292">
        <f>'Отдыхай и Катай| comiss'!DS21</f>
        <v>24750</v>
      </c>
    </row>
    <row r="22" spans="1:12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345"/>
      <c r="U22" s="345"/>
      <c r="V22" s="345"/>
      <c r="W22" s="345"/>
      <c r="X22" s="345"/>
      <c r="Y22" s="345"/>
      <c r="Z22" s="345"/>
      <c r="AA22" s="345"/>
      <c r="AB22" s="345"/>
      <c r="AC22" s="345"/>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row>
    <row r="23" spans="1:123" s="72" customFormat="1" x14ac:dyDescent="0.2">
      <c r="A23" s="240" t="s">
        <v>115</v>
      </c>
      <c r="B23" s="292">
        <f>'Отдыхай и Катай| comiss'!B23</f>
        <v>47340</v>
      </c>
      <c r="C23" s="292">
        <f>'Отдыхай и Катай| comiss'!C23</f>
        <v>47340</v>
      </c>
      <c r="D23" s="292">
        <f>'Отдыхай и Катай| comiss'!D23</f>
        <v>45990</v>
      </c>
      <c r="E23" s="292">
        <f>'Отдыхай и Катай| comiss'!E23</f>
        <v>45990</v>
      </c>
      <c r="F23" s="292">
        <f>'Отдыхай и Катай| comiss'!F23</f>
        <v>47340</v>
      </c>
      <c r="G23" s="292">
        <f>'Отдыхай и Катай| comiss'!G23</f>
        <v>47340</v>
      </c>
      <c r="H23" s="292">
        <f>'Отдыхай и Катай| comiss'!H23</f>
        <v>47340</v>
      </c>
      <c r="I23" s="292">
        <f>'Отдыхай и Катай| comiss'!I23</f>
        <v>50940</v>
      </c>
      <c r="J23" s="292">
        <f>'Отдыхай и Катай| comiss'!J23</f>
        <v>50940</v>
      </c>
      <c r="K23" s="292">
        <f>'Отдыхай и Катай| comiss'!K23</f>
        <v>48690</v>
      </c>
      <c r="L23" s="292">
        <f>'Отдыхай и Катай| comiss'!L23</f>
        <v>50490</v>
      </c>
      <c r="M23" s="292">
        <f>'Отдыхай и Катай| comiss'!M23</f>
        <v>50490</v>
      </c>
      <c r="N23" s="292">
        <f>'Отдыхай и Катай| comiss'!N23</f>
        <v>56340</v>
      </c>
      <c r="O23" s="292">
        <f>'Отдыхай и Катай| comiss'!O23</f>
        <v>61740</v>
      </c>
      <c r="P23" s="292">
        <f>'Отдыхай и Катай| comiss'!P23</f>
        <v>61740</v>
      </c>
      <c r="Q23" s="292">
        <f>'Отдыхай и Катай| comiss'!Q23</f>
        <v>64440</v>
      </c>
      <c r="R23" s="292">
        <f>'Отдыхай и Катай| comiss'!R23</f>
        <v>61740</v>
      </c>
      <c r="S23" s="292">
        <f>'Отдыхай и Катай| comiss'!S23</f>
        <v>147150</v>
      </c>
      <c r="T23" s="347">
        <f>'Отдыхай и Катай| comiss'!T23</f>
        <v>183150</v>
      </c>
      <c r="U23" s="347">
        <f>'Отдыхай и Катай| comiss'!U23</f>
        <v>205650</v>
      </c>
      <c r="V23" s="347">
        <f>'Отдыхай и Катай| comiss'!V23</f>
        <v>205650</v>
      </c>
      <c r="W23" s="347">
        <f>'Отдыхай и Катай| comiss'!W23</f>
        <v>192150</v>
      </c>
      <c r="X23" s="347">
        <f>'Отдыхай и Катай| comiss'!X23</f>
        <v>192150</v>
      </c>
      <c r="Y23" s="347">
        <f>'Отдыхай и Катай| comiss'!Y23</f>
        <v>192150</v>
      </c>
      <c r="Z23" s="347">
        <f>'Отдыхай и Катай| comiss'!Z23</f>
        <v>192150</v>
      </c>
      <c r="AA23" s="347">
        <f>'Отдыхай и Катай| comiss'!AA23</f>
        <v>192150</v>
      </c>
      <c r="AB23" s="347">
        <f>'Отдыхай и Катай| comiss'!AB23</f>
        <v>169650</v>
      </c>
      <c r="AC23" s="347">
        <f>'Отдыхай и Катай| comiss'!AC23</f>
        <v>160650</v>
      </c>
      <c r="AD23" s="292">
        <f>'Отдыхай и Катай| comiss'!AD23</f>
        <v>160650</v>
      </c>
      <c r="AE23" s="292">
        <f>'Отдыхай и Катай| comiss'!AE23</f>
        <v>100080</v>
      </c>
      <c r="AF23" s="292">
        <f>'Отдыхай и Катай| comiss'!AF23</f>
        <v>78480</v>
      </c>
      <c r="AG23" s="292">
        <f>'Отдыхай и Катай| comiss'!AG23</f>
        <v>78480</v>
      </c>
      <c r="AH23" s="292">
        <f>'Отдыхай и Катай| comiss'!AH23</f>
        <v>78480</v>
      </c>
      <c r="AI23" s="292">
        <f>'Отдыхай и Катай| comiss'!AI23</f>
        <v>78480</v>
      </c>
      <c r="AJ23" s="292">
        <f>'Отдыхай и Катай| comiss'!AJ23</f>
        <v>78480</v>
      </c>
      <c r="AK23" s="292">
        <f>'Отдыхай и Катай| comiss'!AK23</f>
        <v>75780</v>
      </c>
      <c r="AL23" s="292">
        <f>'Отдыхай и Катай| comiss'!AL23</f>
        <v>75780</v>
      </c>
      <c r="AM23" s="292">
        <f>'Отдыхай и Катай| comiss'!AM23</f>
        <v>75780</v>
      </c>
      <c r="AN23" s="292">
        <f>'Отдыхай и Катай| comiss'!AN23</f>
        <v>78480</v>
      </c>
      <c r="AO23" s="292">
        <f>'Отдыхай и Катай| comiss'!AO23</f>
        <v>78480</v>
      </c>
      <c r="AP23" s="292">
        <f>'Отдыхай и Катай| comiss'!AP23</f>
        <v>78480</v>
      </c>
      <c r="AQ23" s="292">
        <f>'Отдыхай и Катай| comiss'!AQ23</f>
        <v>78480</v>
      </c>
      <c r="AR23" s="292">
        <f>'Отдыхай и Катай| comiss'!AR23</f>
        <v>78480</v>
      </c>
      <c r="AS23" s="292">
        <f>'Отдыхай и Катай| comiss'!AS23</f>
        <v>78480</v>
      </c>
      <c r="AT23" s="292">
        <f>'Отдыхай и Катай| comiss'!AT23</f>
        <v>78480</v>
      </c>
      <c r="AU23" s="292">
        <f>'Отдыхай и Катай| comiss'!AU23</f>
        <v>78480</v>
      </c>
      <c r="AV23" s="292">
        <f>'Отдыхай и Катай| comiss'!AV23</f>
        <v>78480</v>
      </c>
      <c r="AW23" s="292">
        <f>'Отдыхай и Катай| comiss'!AW23</f>
        <v>83880</v>
      </c>
      <c r="AX23" s="292">
        <f>'Отдыхай и Катай| comiss'!AX23</f>
        <v>83880</v>
      </c>
      <c r="AY23" s="292">
        <f>'Отдыхай и Катай| comiss'!AY23</f>
        <v>83880</v>
      </c>
      <c r="AZ23" s="292">
        <f>'Отдыхай и Катай| comiss'!AZ23</f>
        <v>83880</v>
      </c>
      <c r="BA23" s="292">
        <f>'Отдыхай и Катай| comiss'!BA23</f>
        <v>85680</v>
      </c>
      <c r="BB23" s="292">
        <f>'Отдыхай и Катай| comiss'!BB23</f>
        <v>85680</v>
      </c>
      <c r="BC23" s="292">
        <f>'Отдыхай и Катай| comiss'!BC23</f>
        <v>85680</v>
      </c>
      <c r="BD23" s="292">
        <f>'Отдыхай и Катай| comiss'!BD23</f>
        <v>85680</v>
      </c>
      <c r="BE23" s="292">
        <f>'Отдыхай и Катай| comiss'!BE23</f>
        <v>85680</v>
      </c>
      <c r="BF23" s="292">
        <f>'Отдыхай и Катай| comiss'!BF23</f>
        <v>85680</v>
      </c>
      <c r="BG23" s="292">
        <f>'Отдыхай и Катай| comiss'!BG23</f>
        <v>85680</v>
      </c>
      <c r="BH23" s="292">
        <f>'Отдыхай и Катай| comiss'!BH23</f>
        <v>85680</v>
      </c>
      <c r="BI23" s="292">
        <f>'Отдыхай и Катай| comiss'!BI23</f>
        <v>85680</v>
      </c>
      <c r="BJ23" s="292">
        <f>'Отдыхай и Катай| comiss'!BJ23</f>
        <v>85680</v>
      </c>
      <c r="BK23" s="292">
        <f>'Отдыхай и Катай| comiss'!BK23</f>
        <v>82080</v>
      </c>
      <c r="BL23" s="292">
        <f>'Отдыхай и Катай| comiss'!BL23</f>
        <v>82080</v>
      </c>
      <c r="BM23" s="292">
        <f>'Отдыхай и Катай| comiss'!BM23</f>
        <v>82080</v>
      </c>
      <c r="BN23" s="292">
        <f>'Отдыхай и Катай| comiss'!BN23</f>
        <v>82080</v>
      </c>
      <c r="BO23" s="292">
        <f>'Отдыхай и Катай| comiss'!BO23</f>
        <v>82080</v>
      </c>
      <c r="BP23" s="292">
        <f>'Отдыхай и Катай| comiss'!BP23</f>
        <v>82080</v>
      </c>
      <c r="BQ23" s="292">
        <f>'Отдыхай и Катай| comiss'!BQ23</f>
        <v>82080</v>
      </c>
      <c r="BR23" s="292">
        <f>'Отдыхай и Катай| comiss'!BR23</f>
        <v>82080</v>
      </c>
      <c r="BS23" s="292">
        <f>'Отдыхай и Катай| comiss'!BS23</f>
        <v>82080</v>
      </c>
      <c r="BT23" s="292">
        <f>'Отдыхай и Катай| comiss'!BT23</f>
        <v>104580</v>
      </c>
      <c r="BU23" s="292">
        <f>'Отдыхай и Катай| comiss'!BU23</f>
        <v>110880</v>
      </c>
      <c r="BV23" s="292">
        <f>'Отдыхай и Катай| comiss'!BV23</f>
        <v>117180</v>
      </c>
      <c r="BW23" s="292">
        <f>'Отдыхай и Катай| comiss'!BW23</f>
        <v>104580</v>
      </c>
      <c r="BX23" s="292">
        <f>'Отдыхай и Катай| comiss'!BX23</f>
        <v>104580</v>
      </c>
      <c r="BY23" s="292">
        <f>'Отдыхай и Катай| comiss'!BY23</f>
        <v>94680</v>
      </c>
      <c r="BZ23" s="292">
        <f>'Отдыхай и Катай| comiss'!BZ23</f>
        <v>94680</v>
      </c>
      <c r="CA23" s="292">
        <f>'Отдыхай и Катай| comiss'!CA23</f>
        <v>94680</v>
      </c>
      <c r="CB23" s="292">
        <f>'Отдыхай и Катай| comiss'!CB23</f>
        <v>87480</v>
      </c>
      <c r="CC23" s="292">
        <f>'Отдыхай и Катай| comiss'!CC23</f>
        <v>86580</v>
      </c>
      <c r="CD23" s="292">
        <f>'Отдыхай и Катай| comiss'!CD23</f>
        <v>74430</v>
      </c>
      <c r="CE23" s="292">
        <f>'Отдыхай и Катай| comiss'!CE23</f>
        <v>74430</v>
      </c>
      <c r="CF23" s="292">
        <f>'Отдыхай и Катай| comiss'!CF23</f>
        <v>74430</v>
      </c>
      <c r="CG23" s="292">
        <f>'Отдыхай и Катай| comiss'!CG23</f>
        <v>74430</v>
      </c>
      <c r="CH23" s="292">
        <f>'Отдыхай и Катай| comiss'!CH23</f>
        <v>75780</v>
      </c>
      <c r="CI23" s="292">
        <f>'Отдыхай и Катай| comiss'!CI23</f>
        <v>75780</v>
      </c>
      <c r="CJ23" s="292">
        <f>'Отдыхай и Катай| comiss'!CJ23</f>
        <v>75780</v>
      </c>
      <c r="CK23" s="292">
        <f>'Отдыхай и Катай| comiss'!CK23</f>
        <v>74430</v>
      </c>
      <c r="CL23" s="292">
        <f>'Отдыхай и Катай| comiss'!CL23</f>
        <v>74430</v>
      </c>
      <c r="CM23" s="292">
        <f>'Отдыхай и Катай| comiss'!CM23</f>
        <v>74430</v>
      </c>
      <c r="CN23" s="292">
        <f>'Отдыхай и Катай| comiss'!CN23</f>
        <v>74430</v>
      </c>
      <c r="CO23" s="292">
        <f>'Отдыхай и Катай| comiss'!CO23</f>
        <v>74430</v>
      </c>
      <c r="CP23" s="292">
        <f>'Отдыхай и Катай| comiss'!CP23</f>
        <v>74430</v>
      </c>
      <c r="CQ23" s="292">
        <f>'Отдыхай и Катай| comiss'!CQ23</f>
        <v>73080</v>
      </c>
      <c r="CR23" s="292">
        <f>'Отдыхай и Катай| comiss'!CR23</f>
        <v>73080</v>
      </c>
      <c r="CS23" s="292">
        <f>'Отдыхай и Катай| comiss'!CS23</f>
        <v>73080</v>
      </c>
      <c r="CT23" s="292">
        <f>'Отдыхай и Катай| comiss'!CT23</f>
        <v>73080</v>
      </c>
      <c r="CU23" s="292">
        <f>'Отдыхай и Катай| comiss'!CU23</f>
        <v>73080</v>
      </c>
      <c r="CV23" s="292">
        <f>'Отдыхай и Катай| comiss'!CV23</f>
        <v>73080</v>
      </c>
      <c r="CW23" s="292">
        <f>'Отдыхай и Катай| comiss'!CW23</f>
        <v>73080</v>
      </c>
      <c r="CX23" s="292">
        <f>'Отдыхай и Катай| comiss'!CX23</f>
        <v>69480</v>
      </c>
      <c r="CY23" s="292">
        <f>'Отдыхай и Катай| comiss'!CY23</f>
        <v>69480</v>
      </c>
      <c r="CZ23" s="292">
        <f>'Отдыхай и Катай| comiss'!CZ23</f>
        <v>69480</v>
      </c>
      <c r="DA23" s="292">
        <f>'Отдыхай и Катай| comiss'!DA23</f>
        <v>69480</v>
      </c>
      <c r="DB23" s="292">
        <f>'Отдыхай и Катай| comiss'!DB23</f>
        <v>69480</v>
      </c>
      <c r="DC23" s="292">
        <f>'Отдыхай и Катай| comiss'!DC23</f>
        <v>70380</v>
      </c>
      <c r="DD23" s="292">
        <f>'Отдыхай и Катай| comiss'!DD23</f>
        <v>70380</v>
      </c>
      <c r="DE23" s="292">
        <f>'Отдыхай и Катай| comiss'!DE23</f>
        <v>68580</v>
      </c>
      <c r="DF23" s="292">
        <f>'Отдыхай и Катай| comiss'!DF23</f>
        <v>68580</v>
      </c>
      <c r="DG23" s="292">
        <f>'Отдыхай и Катай| comiss'!DG23</f>
        <v>68580</v>
      </c>
      <c r="DH23" s="292">
        <f>'Отдыхай и Катай| comiss'!DH23</f>
        <v>48600</v>
      </c>
      <c r="DI23" s="292">
        <f>'Отдыхай и Катай| comiss'!DI23</f>
        <v>48600</v>
      </c>
      <c r="DJ23" s="292">
        <f>'Отдыхай и Катай| comiss'!DJ23</f>
        <v>48600</v>
      </c>
      <c r="DK23" s="292">
        <f>'Отдыхай и Катай| comiss'!DK23</f>
        <v>48600</v>
      </c>
      <c r="DL23" s="292">
        <f>'Отдыхай и Катай| comiss'!DL23</f>
        <v>45900</v>
      </c>
      <c r="DM23" s="292">
        <f>'Отдыхай и Катай| comiss'!DM23</f>
        <v>45900</v>
      </c>
      <c r="DN23" s="292">
        <f>'Отдыхай и Катай| comiss'!DN23</f>
        <v>45900</v>
      </c>
      <c r="DO23" s="292">
        <f>'Отдыхай и Катай| comiss'!DO23</f>
        <v>45900</v>
      </c>
      <c r="DP23" s="292">
        <f>'Отдыхай и Катай| comiss'!DP23</f>
        <v>45900</v>
      </c>
      <c r="DQ23" s="292">
        <f>'Отдыхай и Катай| comiss'!DQ23</f>
        <v>45900</v>
      </c>
      <c r="DR23" s="292">
        <f>'Отдыхай и Катай| comiss'!DR23</f>
        <v>45900</v>
      </c>
      <c r="DS23" s="292">
        <f>'Отдыхай и Катай| comiss'!DS23</f>
        <v>44550</v>
      </c>
    </row>
    <row r="24" spans="1:12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346"/>
      <c r="U24" s="346"/>
      <c r="V24" s="346"/>
      <c r="W24" s="346"/>
      <c r="X24" s="346"/>
      <c r="Y24" s="346"/>
      <c r="Z24" s="346"/>
      <c r="AA24" s="346"/>
      <c r="AB24" s="346"/>
      <c r="AC24" s="346"/>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row>
    <row r="25" spans="1:123" s="72" customFormat="1" x14ac:dyDescent="0.2">
      <c r="A25" s="240" t="s">
        <v>115</v>
      </c>
      <c r="B25" s="292">
        <f>'Отдыхай и Катай| comiss'!B25</f>
        <v>60840</v>
      </c>
      <c r="C25" s="292">
        <f>'Отдыхай и Катай| comiss'!C25</f>
        <v>60840</v>
      </c>
      <c r="D25" s="292">
        <f>'Отдыхай и Катай| comiss'!D25</f>
        <v>59490</v>
      </c>
      <c r="E25" s="292">
        <f>'Отдыхай и Катай| comiss'!E25</f>
        <v>59490</v>
      </c>
      <c r="F25" s="292">
        <f>'Отдыхай и Катай| comiss'!F25</f>
        <v>60840</v>
      </c>
      <c r="G25" s="292">
        <f>'Отдыхай и Катай| comiss'!G25</f>
        <v>60840</v>
      </c>
      <c r="H25" s="292">
        <f>'Отдыхай и Катай| comiss'!H25</f>
        <v>60840</v>
      </c>
      <c r="I25" s="292">
        <f>'Отдыхай и Катай| comiss'!I25</f>
        <v>64440</v>
      </c>
      <c r="J25" s="292">
        <f>'Отдыхай и Катай| comiss'!J25</f>
        <v>64440</v>
      </c>
      <c r="K25" s="292">
        <f>'Отдыхай и Катай| comiss'!K25</f>
        <v>62190</v>
      </c>
      <c r="L25" s="292">
        <f>'Отдыхай и Катай| comiss'!L25</f>
        <v>63990</v>
      </c>
      <c r="M25" s="292">
        <f>'Отдыхай и Катай| comiss'!M25</f>
        <v>63990</v>
      </c>
      <c r="N25" s="292">
        <f>'Отдыхай и Катай| comiss'!N25</f>
        <v>69840</v>
      </c>
      <c r="O25" s="292">
        <f>'Отдыхай и Катай| comiss'!O25</f>
        <v>75240</v>
      </c>
      <c r="P25" s="292">
        <f>'Отдыхай и Катай| comiss'!P25</f>
        <v>75240</v>
      </c>
      <c r="Q25" s="292">
        <f>'Отдыхай и Катай| comiss'!Q25</f>
        <v>77940</v>
      </c>
      <c r="R25" s="292">
        <f>'Отдыхай и Катай| comiss'!R25</f>
        <v>75240</v>
      </c>
      <c r="S25" s="292">
        <f>'Отдыхай и Катай| comiss'!S25</f>
        <v>174150</v>
      </c>
      <c r="T25" s="347">
        <f>'Отдыхай и Катай| comiss'!T25</f>
        <v>210150</v>
      </c>
      <c r="U25" s="347">
        <f>'Отдыхай и Катай| comiss'!U25</f>
        <v>232650</v>
      </c>
      <c r="V25" s="347">
        <f>'Отдыхай и Катай| comiss'!V25</f>
        <v>232650</v>
      </c>
      <c r="W25" s="347">
        <f>'Отдыхай и Катай| comiss'!W25</f>
        <v>219150</v>
      </c>
      <c r="X25" s="347">
        <f>'Отдыхай и Катай| comiss'!X25</f>
        <v>219150</v>
      </c>
      <c r="Y25" s="347">
        <f>'Отдыхай и Катай| comiss'!Y25</f>
        <v>219150</v>
      </c>
      <c r="Z25" s="347">
        <f>'Отдыхай и Катай| comiss'!Z25</f>
        <v>219150</v>
      </c>
      <c r="AA25" s="347">
        <f>'Отдыхай и Катай| comiss'!AA25</f>
        <v>219150</v>
      </c>
      <c r="AB25" s="347">
        <f>'Отдыхай и Катай| comiss'!AB25</f>
        <v>196650</v>
      </c>
      <c r="AC25" s="347">
        <f>'Отдыхай и Катай| comiss'!AC25</f>
        <v>187650</v>
      </c>
      <c r="AD25" s="292">
        <f>'Отдыхай и Катай| comiss'!AD25</f>
        <v>187650</v>
      </c>
      <c r="AE25" s="292">
        <f>'Отдыхай и Катай| comiss'!AE25</f>
        <v>126180</v>
      </c>
      <c r="AF25" s="292">
        <f>'Отдыхай и Катай| comiss'!AF25</f>
        <v>104580</v>
      </c>
      <c r="AG25" s="292">
        <f>'Отдыхай и Катай| comiss'!AG25</f>
        <v>104580</v>
      </c>
      <c r="AH25" s="292">
        <f>'Отдыхай и Катай| comiss'!AH25</f>
        <v>104580</v>
      </c>
      <c r="AI25" s="292">
        <f>'Отдыхай и Катай| comiss'!AI25</f>
        <v>104580</v>
      </c>
      <c r="AJ25" s="292">
        <f>'Отдыхай и Катай| comiss'!AJ25</f>
        <v>104580</v>
      </c>
      <c r="AK25" s="292">
        <f>'Отдыхай и Катай| comiss'!AK25</f>
        <v>101880</v>
      </c>
      <c r="AL25" s="292">
        <f>'Отдыхай и Катай| comiss'!AL25</f>
        <v>101880</v>
      </c>
      <c r="AM25" s="292">
        <f>'Отдыхай и Катай| comiss'!AM25</f>
        <v>101880</v>
      </c>
      <c r="AN25" s="292">
        <f>'Отдыхай и Катай| comiss'!AN25</f>
        <v>104580</v>
      </c>
      <c r="AO25" s="292">
        <f>'Отдыхай и Катай| comiss'!AO25</f>
        <v>104580</v>
      </c>
      <c r="AP25" s="292">
        <f>'Отдыхай и Катай| comiss'!AP25</f>
        <v>104580</v>
      </c>
      <c r="AQ25" s="292">
        <f>'Отдыхай и Катай| comiss'!AQ25</f>
        <v>104580</v>
      </c>
      <c r="AR25" s="292">
        <f>'Отдыхай и Катай| comiss'!AR25</f>
        <v>104580</v>
      </c>
      <c r="AS25" s="292">
        <f>'Отдыхай и Катай| comiss'!AS25</f>
        <v>104580</v>
      </c>
      <c r="AT25" s="292">
        <f>'Отдыхай и Катай| comiss'!AT25</f>
        <v>104580</v>
      </c>
      <c r="AU25" s="292">
        <f>'Отдыхай и Катай| comiss'!AU25</f>
        <v>104580</v>
      </c>
      <c r="AV25" s="292">
        <f>'Отдыхай и Катай| comiss'!AV25</f>
        <v>104580</v>
      </c>
      <c r="AW25" s="292">
        <f>'Отдыхай и Катай| comiss'!AW25</f>
        <v>109980</v>
      </c>
      <c r="AX25" s="292">
        <f>'Отдыхай и Катай| comiss'!AX25</f>
        <v>109980</v>
      </c>
      <c r="AY25" s="292">
        <f>'Отдыхай и Катай| comiss'!AY25</f>
        <v>109980</v>
      </c>
      <c r="AZ25" s="292">
        <f>'Отдыхай и Катай| comiss'!AZ25</f>
        <v>109980</v>
      </c>
      <c r="BA25" s="292">
        <f>'Отдыхай и Катай| comiss'!BA25</f>
        <v>111780</v>
      </c>
      <c r="BB25" s="292">
        <f>'Отдыхай и Катай| comiss'!BB25</f>
        <v>111780</v>
      </c>
      <c r="BC25" s="292">
        <f>'Отдыхай и Катай| comiss'!BC25</f>
        <v>111780</v>
      </c>
      <c r="BD25" s="292">
        <f>'Отдыхай и Катай| comiss'!BD25</f>
        <v>111780</v>
      </c>
      <c r="BE25" s="292">
        <f>'Отдыхай и Катай| comiss'!BE25</f>
        <v>111780</v>
      </c>
      <c r="BF25" s="292">
        <f>'Отдыхай и Катай| comiss'!BF25</f>
        <v>111780</v>
      </c>
      <c r="BG25" s="292">
        <f>'Отдыхай и Катай| comiss'!BG25</f>
        <v>111780</v>
      </c>
      <c r="BH25" s="292">
        <f>'Отдыхай и Катай| comiss'!BH25</f>
        <v>111780</v>
      </c>
      <c r="BI25" s="292">
        <f>'Отдыхай и Катай| comiss'!BI25</f>
        <v>111780</v>
      </c>
      <c r="BJ25" s="292">
        <f>'Отдыхай и Катай| comiss'!BJ25</f>
        <v>111780</v>
      </c>
      <c r="BK25" s="292">
        <f>'Отдыхай и Катай| comiss'!BK25</f>
        <v>108180</v>
      </c>
      <c r="BL25" s="292">
        <f>'Отдыхай и Катай| comiss'!BL25</f>
        <v>108180</v>
      </c>
      <c r="BM25" s="292">
        <f>'Отдыхай и Катай| comiss'!BM25</f>
        <v>108180</v>
      </c>
      <c r="BN25" s="292">
        <f>'Отдыхай и Катай| comiss'!BN25</f>
        <v>108180</v>
      </c>
      <c r="BO25" s="292">
        <f>'Отдыхай и Катай| comiss'!BO25</f>
        <v>108180</v>
      </c>
      <c r="BP25" s="292">
        <f>'Отдыхай и Катай| comiss'!BP25</f>
        <v>108180</v>
      </c>
      <c r="BQ25" s="292">
        <f>'Отдыхай и Катай| comiss'!BQ25</f>
        <v>108180</v>
      </c>
      <c r="BR25" s="292">
        <f>'Отдыхай и Катай| comiss'!BR25</f>
        <v>108180</v>
      </c>
      <c r="BS25" s="292">
        <f>'Отдыхай и Катай| comiss'!BS25</f>
        <v>108180</v>
      </c>
      <c r="BT25" s="292">
        <f>'Отдыхай и Катай| comiss'!BT25</f>
        <v>130680</v>
      </c>
      <c r="BU25" s="292">
        <f>'Отдыхай и Катай| comiss'!BU25</f>
        <v>136980</v>
      </c>
      <c r="BV25" s="292">
        <f>'Отдыхай и Катай| comiss'!BV25</f>
        <v>143280</v>
      </c>
      <c r="BW25" s="292">
        <f>'Отдыхай и Катай| comiss'!BW25</f>
        <v>130680</v>
      </c>
      <c r="BX25" s="292">
        <f>'Отдыхай и Катай| comiss'!BX25</f>
        <v>130680</v>
      </c>
      <c r="BY25" s="292">
        <f>'Отдыхай и Катай| comiss'!BY25</f>
        <v>120780</v>
      </c>
      <c r="BZ25" s="292">
        <f>'Отдыхай и Катай| comiss'!BZ25</f>
        <v>120780</v>
      </c>
      <c r="CA25" s="292">
        <f>'Отдыхай и Катай| comiss'!CA25</f>
        <v>120780</v>
      </c>
      <c r="CB25" s="292">
        <f>'Отдыхай и Катай| comiss'!CB25</f>
        <v>113580</v>
      </c>
      <c r="CC25" s="292">
        <f>'Отдыхай и Катай| comiss'!CC25</f>
        <v>112680</v>
      </c>
      <c r="CD25" s="292">
        <f>'Отдыхай и Катай| comiss'!CD25</f>
        <v>100530</v>
      </c>
      <c r="CE25" s="292">
        <f>'Отдыхай и Катай| comiss'!CE25</f>
        <v>100530</v>
      </c>
      <c r="CF25" s="292">
        <f>'Отдыхай и Катай| comiss'!CF25</f>
        <v>100530</v>
      </c>
      <c r="CG25" s="292">
        <f>'Отдыхай и Катай| comiss'!CG25</f>
        <v>100530</v>
      </c>
      <c r="CH25" s="292">
        <f>'Отдыхай и Катай| comiss'!CH25</f>
        <v>101880</v>
      </c>
      <c r="CI25" s="292">
        <f>'Отдыхай и Катай| comiss'!CI25</f>
        <v>101880</v>
      </c>
      <c r="CJ25" s="292">
        <f>'Отдыхай и Катай| comiss'!CJ25</f>
        <v>101880</v>
      </c>
      <c r="CK25" s="292">
        <f>'Отдыхай и Катай| comiss'!CK25</f>
        <v>100530</v>
      </c>
      <c r="CL25" s="292">
        <f>'Отдыхай и Катай| comiss'!CL25</f>
        <v>100530</v>
      </c>
      <c r="CM25" s="292">
        <f>'Отдыхай и Катай| comiss'!CM25</f>
        <v>100530</v>
      </c>
      <c r="CN25" s="292">
        <f>'Отдыхай и Катай| comiss'!CN25</f>
        <v>100530</v>
      </c>
      <c r="CO25" s="292">
        <f>'Отдыхай и Катай| comiss'!CO25</f>
        <v>100530</v>
      </c>
      <c r="CP25" s="292">
        <f>'Отдыхай и Катай| comiss'!CP25</f>
        <v>100530</v>
      </c>
      <c r="CQ25" s="292">
        <f>'Отдыхай и Катай| comiss'!CQ25</f>
        <v>99180</v>
      </c>
      <c r="CR25" s="292">
        <f>'Отдыхай и Катай| comiss'!CR25</f>
        <v>99180</v>
      </c>
      <c r="CS25" s="292">
        <f>'Отдыхай и Катай| comiss'!CS25</f>
        <v>99180</v>
      </c>
      <c r="CT25" s="292">
        <f>'Отдыхай и Катай| comiss'!CT25</f>
        <v>99180</v>
      </c>
      <c r="CU25" s="292">
        <f>'Отдыхай и Катай| comiss'!CU25</f>
        <v>99180</v>
      </c>
      <c r="CV25" s="292">
        <f>'Отдыхай и Катай| comiss'!CV25</f>
        <v>99180</v>
      </c>
      <c r="CW25" s="292">
        <f>'Отдыхай и Катай| comiss'!CW25</f>
        <v>99180</v>
      </c>
      <c r="CX25" s="292">
        <f>'Отдыхай и Катай| comiss'!CX25</f>
        <v>95580</v>
      </c>
      <c r="CY25" s="292">
        <f>'Отдыхай и Катай| comiss'!CY25</f>
        <v>95580</v>
      </c>
      <c r="CZ25" s="292">
        <f>'Отдыхай и Катай| comiss'!CZ25</f>
        <v>95580</v>
      </c>
      <c r="DA25" s="292">
        <f>'Отдыхай и Катай| comiss'!DA25</f>
        <v>95580</v>
      </c>
      <c r="DB25" s="292">
        <f>'Отдыхай и Катай| comiss'!DB25</f>
        <v>95580</v>
      </c>
      <c r="DC25" s="292">
        <f>'Отдыхай и Катай| comiss'!DC25</f>
        <v>96480</v>
      </c>
      <c r="DD25" s="292">
        <f>'Отдыхай и Катай| comiss'!DD25</f>
        <v>96480</v>
      </c>
      <c r="DE25" s="292">
        <f>'Отдыхай и Катай| comiss'!DE25</f>
        <v>94680</v>
      </c>
      <c r="DF25" s="292">
        <f>'Отдыхай и Катай| comiss'!DF25</f>
        <v>94680</v>
      </c>
      <c r="DG25" s="292">
        <f>'Отдыхай и Катай| comiss'!DG25</f>
        <v>94680</v>
      </c>
      <c r="DH25" s="292">
        <f>'Отдыхай и Катай| comiss'!DH25</f>
        <v>62100</v>
      </c>
      <c r="DI25" s="292">
        <f>'Отдыхай и Катай| comiss'!DI25</f>
        <v>62100</v>
      </c>
      <c r="DJ25" s="292">
        <f>'Отдыхай и Катай| comiss'!DJ25</f>
        <v>62100</v>
      </c>
      <c r="DK25" s="292">
        <f>'Отдыхай и Катай| comiss'!DK25</f>
        <v>62100</v>
      </c>
      <c r="DL25" s="292">
        <f>'Отдыхай и Катай| comiss'!DL25</f>
        <v>59400</v>
      </c>
      <c r="DM25" s="292">
        <f>'Отдыхай и Катай| comiss'!DM25</f>
        <v>59400</v>
      </c>
      <c r="DN25" s="292">
        <f>'Отдыхай и Катай| comiss'!DN25</f>
        <v>59400</v>
      </c>
      <c r="DO25" s="292">
        <f>'Отдыхай и Катай| comiss'!DO25</f>
        <v>59400</v>
      </c>
      <c r="DP25" s="292">
        <f>'Отдыхай и Катай| comiss'!DP25</f>
        <v>59400</v>
      </c>
      <c r="DQ25" s="292">
        <f>'Отдыхай и Катай| comiss'!DQ25</f>
        <v>59400</v>
      </c>
      <c r="DR25" s="292">
        <f>'Отдыхай и Катай| comiss'!DR25</f>
        <v>59400</v>
      </c>
      <c r="DS25" s="292">
        <f>'Отдыхай и Катай| comiss'!DS25</f>
        <v>58050</v>
      </c>
    </row>
    <row r="26" spans="1:12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346"/>
      <c r="U26" s="346"/>
      <c r="V26" s="346"/>
      <c r="W26" s="346"/>
      <c r="X26" s="346"/>
      <c r="Y26" s="346"/>
      <c r="Z26" s="346"/>
      <c r="AA26" s="346"/>
      <c r="AB26" s="346"/>
      <c r="AC26" s="346"/>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row>
    <row r="27" spans="1:123" s="72" customFormat="1" x14ac:dyDescent="0.2">
      <c r="A27" s="240" t="s">
        <v>115</v>
      </c>
      <c r="B27" s="292">
        <f>'Отдыхай и Катай| comiss'!B27</f>
        <v>87840</v>
      </c>
      <c r="C27" s="292">
        <f>'Отдыхай и Катай| comiss'!C27</f>
        <v>87840</v>
      </c>
      <c r="D27" s="292">
        <f>'Отдыхай и Катай| comiss'!D27</f>
        <v>86490</v>
      </c>
      <c r="E27" s="292">
        <f>'Отдыхай и Катай| comiss'!E27</f>
        <v>86490</v>
      </c>
      <c r="F27" s="292">
        <f>'Отдыхай и Катай| comiss'!F27</f>
        <v>87840</v>
      </c>
      <c r="G27" s="292">
        <f>'Отдыхай и Катай| comiss'!G27</f>
        <v>87840</v>
      </c>
      <c r="H27" s="292">
        <f>'Отдыхай и Катай| comiss'!H27</f>
        <v>87840</v>
      </c>
      <c r="I27" s="292">
        <f>'Отдыхай и Катай| comiss'!I27</f>
        <v>91440</v>
      </c>
      <c r="J27" s="292">
        <f>'Отдыхай и Катай| comiss'!J27</f>
        <v>91440</v>
      </c>
      <c r="K27" s="292">
        <f>'Отдыхай и Катай| comiss'!K27</f>
        <v>89190</v>
      </c>
      <c r="L27" s="292">
        <f>'Отдыхай и Катай| comiss'!L27</f>
        <v>90990</v>
      </c>
      <c r="M27" s="292">
        <f>'Отдыхай и Катай| comiss'!M27</f>
        <v>90990</v>
      </c>
      <c r="N27" s="292">
        <f>'Отдыхай и Катай| comiss'!N27</f>
        <v>96840</v>
      </c>
      <c r="O27" s="292">
        <f>'Отдыхай и Катай| comiss'!O27</f>
        <v>102240</v>
      </c>
      <c r="P27" s="292">
        <f>'Отдыхай и Катай| comiss'!P27</f>
        <v>102240</v>
      </c>
      <c r="Q27" s="292">
        <f>'Отдыхай и Катай| comiss'!Q27</f>
        <v>104940</v>
      </c>
      <c r="R27" s="292">
        <f>'Отдыхай и Катай| comiss'!R27</f>
        <v>102240</v>
      </c>
      <c r="S27" s="292">
        <f>'Отдыхай и Катай| comiss'!S27</f>
        <v>210150</v>
      </c>
      <c r="T27" s="347">
        <f>'Отдыхай и Катай| comiss'!T27</f>
        <v>246150</v>
      </c>
      <c r="U27" s="347">
        <f>'Отдыхай и Катай| comiss'!U27</f>
        <v>268650</v>
      </c>
      <c r="V27" s="347">
        <f>'Отдыхай и Катай| comiss'!V27</f>
        <v>268650</v>
      </c>
      <c r="W27" s="347">
        <f>'Отдыхай и Катай| comiss'!W27</f>
        <v>255150</v>
      </c>
      <c r="X27" s="347">
        <f>'Отдыхай и Катай| comiss'!X27</f>
        <v>255150</v>
      </c>
      <c r="Y27" s="347">
        <f>'Отдыхай и Катай| comiss'!Y27</f>
        <v>255150</v>
      </c>
      <c r="Z27" s="347">
        <f>'Отдыхай и Катай| comiss'!Z27</f>
        <v>255150</v>
      </c>
      <c r="AA27" s="347">
        <f>'Отдыхай и Катай| comiss'!AA27</f>
        <v>255150</v>
      </c>
      <c r="AB27" s="347">
        <f>'Отдыхай и Катай| comiss'!AB27</f>
        <v>232650</v>
      </c>
      <c r="AC27" s="347">
        <f>'Отдыхай и Катай| comiss'!AC27</f>
        <v>223650</v>
      </c>
      <c r="AD27" s="292">
        <f>'Отдыхай и Катай| comiss'!AD27</f>
        <v>223650</v>
      </c>
      <c r="AE27" s="292">
        <f>'Отдыхай и Катай| comiss'!AE27</f>
        <v>148680</v>
      </c>
      <c r="AF27" s="292">
        <f>'Отдыхай и Катай| comiss'!AF27</f>
        <v>127080</v>
      </c>
      <c r="AG27" s="292">
        <f>'Отдыхай и Катай| comiss'!AG27</f>
        <v>127080</v>
      </c>
      <c r="AH27" s="292">
        <f>'Отдыхай и Катай| comiss'!AH27</f>
        <v>127080</v>
      </c>
      <c r="AI27" s="292">
        <f>'Отдыхай и Катай| comiss'!AI27</f>
        <v>127080</v>
      </c>
      <c r="AJ27" s="292">
        <f>'Отдыхай и Катай| comiss'!AJ27</f>
        <v>127080</v>
      </c>
      <c r="AK27" s="292">
        <f>'Отдыхай и Катай| comiss'!AK27</f>
        <v>124380</v>
      </c>
      <c r="AL27" s="292">
        <f>'Отдыхай и Катай| comiss'!AL27</f>
        <v>124380</v>
      </c>
      <c r="AM27" s="292">
        <f>'Отдыхай и Катай| comiss'!AM27</f>
        <v>124380</v>
      </c>
      <c r="AN27" s="292">
        <f>'Отдыхай и Катай| comiss'!AN27</f>
        <v>127080</v>
      </c>
      <c r="AO27" s="292">
        <f>'Отдыхай и Катай| comiss'!AO27</f>
        <v>127080</v>
      </c>
      <c r="AP27" s="292">
        <f>'Отдыхай и Катай| comiss'!AP27</f>
        <v>127080</v>
      </c>
      <c r="AQ27" s="292">
        <f>'Отдыхай и Катай| comiss'!AQ27</f>
        <v>127080</v>
      </c>
      <c r="AR27" s="292">
        <f>'Отдыхай и Катай| comiss'!AR27</f>
        <v>127080</v>
      </c>
      <c r="AS27" s="292">
        <f>'Отдыхай и Катай| comiss'!AS27</f>
        <v>127080</v>
      </c>
      <c r="AT27" s="292">
        <f>'Отдыхай и Катай| comiss'!AT27</f>
        <v>127080</v>
      </c>
      <c r="AU27" s="292">
        <f>'Отдыхай и Катай| comiss'!AU27</f>
        <v>127080</v>
      </c>
      <c r="AV27" s="292">
        <f>'Отдыхай и Катай| comiss'!AV27</f>
        <v>127080</v>
      </c>
      <c r="AW27" s="292">
        <f>'Отдыхай и Катай| comiss'!AW27</f>
        <v>132480</v>
      </c>
      <c r="AX27" s="292">
        <f>'Отдыхай и Катай| comiss'!AX27</f>
        <v>132480</v>
      </c>
      <c r="AY27" s="292">
        <f>'Отдыхай и Катай| comiss'!AY27</f>
        <v>132480</v>
      </c>
      <c r="AZ27" s="292">
        <f>'Отдыхай и Катай| comiss'!AZ27</f>
        <v>132480</v>
      </c>
      <c r="BA27" s="292">
        <f>'Отдыхай и Катай| comiss'!BA27</f>
        <v>156780</v>
      </c>
      <c r="BB27" s="292">
        <f>'Отдыхай и Катай| comiss'!BB27</f>
        <v>156780</v>
      </c>
      <c r="BC27" s="292">
        <f>'Отдыхай и Катай| comiss'!BC27</f>
        <v>156780</v>
      </c>
      <c r="BD27" s="292">
        <f>'Отдыхай и Катай| comiss'!BD27</f>
        <v>156780</v>
      </c>
      <c r="BE27" s="292">
        <f>'Отдыхай и Катай| comiss'!BE27</f>
        <v>156780</v>
      </c>
      <c r="BF27" s="292">
        <f>'Отдыхай и Катай| comiss'!BF27</f>
        <v>156780</v>
      </c>
      <c r="BG27" s="292">
        <f>'Отдыхай и Катай| comiss'!BG27</f>
        <v>156780</v>
      </c>
      <c r="BH27" s="292">
        <f>'Отдыхай и Катай| comiss'!BH27</f>
        <v>156780</v>
      </c>
      <c r="BI27" s="292">
        <f>'Отдыхай и Катай| comiss'!BI27</f>
        <v>156780</v>
      </c>
      <c r="BJ27" s="292">
        <f>'Отдыхай и Катай| comiss'!BJ27</f>
        <v>156780</v>
      </c>
      <c r="BK27" s="292">
        <f>'Отдыхай и Катай| comiss'!BK27</f>
        <v>153180</v>
      </c>
      <c r="BL27" s="292">
        <f>'Отдыхай и Катай| comiss'!BL27</f>
        <v>153180</v>
      </c>
      <c r="BM27" s="292">
        <f>'Отдыхай и Катай| comiss'!BM27</f>
        <v>153180</v>
      </c>
      <c r="BN27" s="292">
        <f>'Отдыхай и Катай| comiss'!BN27</f>
        <v>153180</v>
      </c>
      <c r="BO27" s="292">
        <f>'Отдыхай и Катай| comiss'!BO27</f>
        <v>153180</v>
      </c>
      <c r="BP27" s="292">
        <f>'Отдыхай и Катай| comiss'!BP27</f>
        <v>153180</v>
      </c>
      <c r="BQ27" s="292">
        <f>'Отдыхай и Катай| comiss'!BQ27</f>
        <v>153180</v>
      </c>
      <c r="BR27" s="292">
        <f>'Отдыхай и Катай| comiss'!BR27</f>
        <v>153180</v>
      </c>
      <c r="BS27" s="292">
        <f>'Отдыхай и Катай| comiss'!BS27</f>
        <v>153180</v>
      </c>
      <c r="BT27" s="292">
        <f>'Отдыхай и Катай| comiss'!BT27</f>
        <v>175680</v>
      </c>
      <c r="BU27" s="292">
        <f>'Отдыхай и Катай| comiss'!BU27</f>
        <v>181980</v>
      </c>
      <c r="BV27" s="292">
        <f>'Отдыхай и Катай| comiss'!BV27</f>
        <v>188280</v>
      </c>
      <c r="BW27" s="292">
        <f>'Отдыхай и Катай| comiss'!BW27</f>
        <v>175680</v>
      </c>
      <c r="BX27" s="292">
        <f>'Отдыхай и Катай| comiss'!BX27</f>
        <v>175680</v>
      </c>
      <c r="BY27" s="292">
        <f>'Отдыхай и Катай| comiss'!BY27</f>
        <v>165780</v>
      </c>
      <c r="BZ27" s="292">
        <f>'Отдыхай и Катай| comiss'!BZ27</f>
        <v>165780</v>
      </c>
      <c r="CA27" s="292">
        <f>'Отдыхай и Катай| comiss'!CA27</f>
        <v>165780</v>
      </c>
      <c r="CB27" s="292">
        <f>'Отдыхай и Катай| comiss'!CB27</f>
        <v>158580</v>
      </c>
      <c r="CC27" s="292">
        <f>'Отдыхай и Катай| comiss'!CC27</f>
        <v>135180</v>
      </c>
      <c r="CD27" s="292">
        <f>'Отдыхай и Катай| comiss'!CD27</f>
        <v>123030</v>
      </c>
      <c r="CE27" s="292">
        <f>'Отдыхай и Катай| comiss'!CE27</f>
        <v>123030</v>
      </c>
      <c r="CF27" s="292">
        <f>'Отдыхай и Катай| comiss'!CF27</f>
        <v>123030</v>
      </c>
      <c r="CG27" s="292">
        <f>'Отдыхай и Катай| comiss'!CG27</f>
        <v>123030</v>
      </c>
      <c r="CH27" s="292">
        <f>'Отдыхай и Катай| comiss'!CH27</f>
        <v>124380</v>
      </c>
      <c r="CI27" s="292">
        <f>'Отдыхай и Катай| comiss'!CI27</f>
        <v>124380</v>
      </c>
      <c r="CJ27" s="292">
        <f>'Отдыхай и Катай| comiss'!CJ27</f>
        <v>124380</v>
      </c>
      <c r="CK27" s="292">
        <f>'Отдыхай и Катай| comiss'!CK27</f>
        <v>123030</v>
      </c>
      <c r="CL27" s="292">
        <f>'Отдыхай и Катай| comiss'!CL27</f>
        <v>123030</v>
      </c>
      <c r="CM27" s="292">
        <f>'Отдыхай и Катай| comiss'!CM27</f>
        <v>123030</v>
      </c>
      <c r="CN27" s="292">
        <f>'Отдыхай и Катай| comiss'!CN27</f>
        <v>123030</v>
      </c>
      <c r="CO27" s="292">
        <f>'Отдыхай и Катай| comiss'!CO27</f>
        <v>123030</v>
      </c>
      <c r="CP27" s="292">
        <f>'Отдыхай и Катай| comiss'!CP27</f>
        <v>123030</v>
      </c>
      <c r="CQ27" s="292">
        <f>'Отдыхай и Катай| comiss'!CQ27</f>
        <v>121680</v>
      </c>
      <c r="CR27" s="292">
        <f>'Отдыхай и Катай| comiss'!CR27</f>
        <v>121680</v>
      </c>
      <c r="CS27" s="292">
        <f>'Отдыхай и Катай| comiss'!CS27</f>
        <v>121680</v>
      </c>
      <c r="CT27" s="292">
        <f>'Отдыхай и Катай| comiss'!CT27</f>
        <v>121680</v>
      </c>
      <c r="CU27" s="292">
        <f>'Отдыхай и Катай| comiss'!CU27</f>
        <v>121680</v>
      </c>
      <c r="CV27" s="292">
        <f>'Отдыхай и Катай| comiss'!CV27</f>
        <v>121680</v>
      </c>
      <c r="CW27" s="292">
        <f>'Отдыхай и Катай| comiss'!CW27</f>
        <v>121680</v>
      </c>
      <c r="CX27" s="292">
        <f>'Отдыхай и Катай| comiss'!CX27</f>
        <v>118080</v>
      </c>
      <c r="CY27" s="292">
        <f>'Отдыхай и Катай| comiss'!CY27</f>
        <v>118080</v>
      </c>
      <c r="CZ27" s="292">
        <f>'Отдыхай и Катай| comiss'!CZ27</f>
        <v>118080</v>
      </c>
      <c r="DA27" s="292">
        <f>'Отдыхай и Катай| comiss'!DA27</f>
        <v>118080</v>
      </c>
      <c r="DB27" s="292">
        <f>'Отдыхай и Катай| comiss'!DB27</f>
        <v>118080</v>
      </c>
      <c r="DC27" s="292">
        <f>'Отдыхай и Катай| comiss'!DC27</f>
        <v>118980</v>
      </c>
      <c r="DD27" s="292">
        <f>'Отдыхай и Катай| comiss'!DD27</f>
        <v>118980</v>
      </c>
      <c r="DE27" s="292">
        <f>'Отдыхай и Катай| comiss'!DE27</f>
        <v>117180</v>
      </c>
      <c r="DF27" s="292">
        <f>'Отдыхай и Катай| comiss'!DF27</f>
        <v>117180</v>
      </c>
      <c r="DG27" s="292">
        <f>'Отдыхай и Катай| comiss'!DG27</f>
        <v>117180</v>
      </c>
      <c r="DH27" s="292">
        <f>'Отдыхай и Катай| comiss'!DH27</f>
        <v>89100</v>
      </c>
      <c r="DI27" s="292">
        <f>'Отдыхай и Катай| comiss'!DI27</f>
        <v>89100</v>
      </c>
      <c r="DJ27" s="292">
        <f>'Отдыхай и Катай| comiss'!DJ27</f>
        <v>89100</v>
      </c>
      <c r="DK27" s="292">
        <f>'Отдыхай и Катай| comiss'!DK27</f>
        <v>89100</v>
      </c>
      <c r="DL27" s="292">
        <f>'Отдыхай и Катай| comiss'!DL27</f>
        <v>86400</v>
      </c>
      <c r="DM27" s="292">
        <f>'Отдыхай и Катай| comiss'!DM27</f>
        <v>86400</v>
      </c>
      <c r="DN27" s="292">
        <f>'Отдыхай и Катай| comiss'!DN27</f>
        <v>86400</v>
      </c>
      <c r="DO27" s="292">
        <f>'Отдыхай и Катай| comiss'!DO27</f>
        <v>86400</v>
      </c>
      <c r="DP27" s="292">
        <f>'Отдыхай и Катай| comiss'!DP27</f>
        <v>86400</v>
      </c>
      <c r="DQ27" s="292">
        <f>'Отдыхай и Катай| comiss'!DQ27</f>
        <v>86400</v>
      </c>
      <c r="DR27" s="292">
        <f>'Отдыхай и Катай| comiss'!DR27</f>
        <v>86400</v>
      </c>
      <c r="DS27" s="292">
        <f>'Отдыхай и Катай| comiss'!DS27</f>
        <v>85050</v>
      </c>
    </row>
    <row r="28" spans="1:12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346"/>
      <c r="U28" s="346"/>
      <c r="V28" s="346"/>
      <c r="W28" s="346"/>
      <c r="X28" s="346"/>
      <c r="Y28" s="346"/>
      <c r="Z28" s="346"/>
      <c r="AA28" s="346"/>
      <c r="AB28" s="346"/>
      <c r="AC28" s="346"/>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row>
    <row r="29" spans="1:123" s="72" customFormat="1" x14ac:dyDescent="0.2">
      <c r="A29" s="240" t="s">
        <v>115</v>
      </c>
      <c r="B29" s="292">
        <f>'Отдыхай и Катай| comiss'!B29</f>
        <v>105840</v>
      </c>
      <c r="C29" s="292">
        <f>'Отдыхай и Катай| comiss'!C29</f>
        <v>105840</v>
      </c>
      <c r="D29" s="292">
        <f>'Отдыхай и Катай| comiss'!D29</f>
        <v>104490</v>
      </c>
      <c r="E29" s="292">
        <f>'Отдыхай и Катай| comiss'!E29</f>
        <v>104490</v>
      </c>
      <c r="F29" s="292">
        <f>'Отдыхай и Катай| comiss'!F29</f>
        <v>105840</v>
      </c>
      <c r="G29" s="292">
        <f>'Отдыхай и Катай| comiss'!G29</f>
        <v>105840</v>
      </c>
      <c r="H29" s="292">
        <f>'Отдыхай и Катай| comiss'!H29</f>
        <v>105840</v>
      </c>
      <c r="I29" s="292">
        <f>'Отдыхай и Катай| comiss'!I29</f>
        <v>109440</v>
      </c>
      <c r="J29" s="292">
        <f>'Отдыхай и Катай| comiss'!J29</f>
        <v>109440</v>
      </c>
      <c r="K29" s="292">
        <f>'Отдыхай и Катай| comiss'!K29</f>
        <v>107190</v>
      </c>
      <c r="L29" s="292">
        <f>'Отдыхай и Катай| comiss'!L29</f>
        <v>108990</v>
      </c>
      <c r="M29" s="292">
        <f>'Отдыхай и Катай| comiss'!M29</f>
        <v>108990</v>
      </c>
      <c r="N29" s="292">
        <f>'Отдыхай и Катай| comiss'!N29</f>
        <v>114840</v>
      </c>
      <c r="O29" s="292">
        <f>'Отдыхай и Катай| comiss'!O29</f>
        <v>120240</v>
      </c>
      <c r="P29" s="292">
        <f>'Отдыхай и Катай| comiss'!P29</f>
        <v>120240</v>
      </c>
      <c r="Q29" s="292">
        <f>'Отдыхай и Катай| comiss'!Q29</f>
        <v>122940</v>
      </c>
      <c r="R29" s="292">
        <f>'Отдыхай и Катай| comiss'!R29</f>
        <v>120240</v>
      </c>
      <c r="S29" s="292">
        <f>'Отдыхай и Катай| comiss'!S29</f>
        <v>268650</v>
      </c>
      <c r="T29" s="347">
        <f>'Отдыхай и Катай| comiss'!T29</f>
        <v>304650</v>
      </c>
      <c r="U29" s="347">
        <f>'Отдыхай и Катай| comiss'!U29</f>
        <v>327150</v>
      </c>
      <c r="V29" s="347">
        <f>'Отдыхай и Катай| comiss'!V29</f>
        <v>327150</v>
      </c>
      <c r="W29" s="347">
        <f>'Отдыхай и Катай| comiss'!W29</f>
        <v>313650</v>
      </c>
      <c r="X29" s="347">
        <f>'Отдыхай и Катай| comiss'!X29</f>
        <v>313650</v>
      </c>
      <c r="Y29" s="347">
        <f>'Отдыхай и Катай| comiss'!Y29</f>
        <v>313650</v>
      </c>
      <c r="Z29" s="347">
        <f>'Отдыхай и Катай| comiss'!Z29</f>
        <v>313650</v>
      </c>
      <c r="AA29" s="347">
        <f>'Отдыхай и Катай| comiss'!AA29</f>
        <v>313650</v>
      </c>
      <c r="AB29" s="347">
        <f>'Отдыхай и Катай| comiss'!AB29</f>
        <v>291150</v>
      </c>
      <c r="AC29" s="347">
        <f>'Отдыхай и Катай| comiss'!AC29</f>
        <v>282150</v>
      </c>
      <c r="AD29" s="292">
        <f>'Отдыхай и Катай| comiss'!AD29</f>
        <v>282150</v>
      </c>
      <c r="AE29" s="292">
        <f>'Отдыхай и Катай| comiss'!AE29</f>
        <v>162180</v>
      </c>
      <c r="AF29" s="292">
        <f>'Отдыхай и Катай| comiss'!AF29</f>
        <v>140580</v>
      </c>
      <c r="AG29" s="292">
        <f>'Отдыхай и Катай| comiss'!AG29</f>
        <v>140580</v>
      </c>
      <c r="AH29" s="292">
        <f>'Отдыхай и Катай| comiss'!AH29</f>
        <v>140580</v>
      </c>
      <c r="AI29" s="292">
        <f>'Отдыхай и Катай| comiss'!AI29</f>
        <v>140580</v>
      </c>
      <c r="AJ29" s="292">
        <f>'Отдыхай и Катай| comiss'!AJ29</f>
        <v>140580</v>
      </c>
      <c r="AK29" s="292">
        <f>'Отдыхай и Катай| comiss'!AK29</f>
        <v>137880</v>
      </c>
      <c r="AL29" s="292">
        <f>'Отдыхай и Катай| comiss'!AL29</f>
        <v>137880</v>
      </c>
      <c r="AM29" s="292">
        <f>'Отдыхай и Катай| comiss'!AM29</f>
        <v>137880</v>
      </c>
      <c r="AN29" s="292">
        <f>'Отдыхай и Катай| comiss'!AN29</f>
        <v>140580</v>
      </c>
      <c r="AO29" s="292">
        <f>'Отдыхай и Катай| comiss'!AO29</f>
        <v>140580</v>
      </c>
      <c r="AP29" s="292">
        <f>'Отдыхай и Катай| comiss'!AP29</f>
        <v>140580</v>
      </c>
      <c r="AQ29" s="292">
        <f>'Отдыхай и Катай| comiss'!AQ29</f>
        <v>140580</v>
      </c>
      <c r="AR29" s="292">
        <f>'Отдыхай и Катай| comiss'!AR29</f>
        <v>140580</v>
      </c>
      <c r="AS29" s="292">
        <f>'Отдыхай и Катай| comiss'!AS29</f>
        <v>140580</v>
      </c>
      <c r="AT29" s="292">
        <f>'Отдыхай и Катай| comiss'!AT29</f>
        <v>140580</v>
      </c>
      <c r="AU29" s="292">
        <f>'Отдыхай и Катай| comiss'!AU29</f>
        <v>140580</v>
      </c>
      <c r="AV29" s="292">
        <f>'Отдыхай и Катай| comiss'!AV29</f>
        <v>140580</v>
      </c>
      <c r="AW29" s="292">
        <f>'Отдыхай и Катай| comiss'!AW29</f>
        <v>145980</v>
      </c>
      <c r="AX29" s="292">
        <f>'Отдыхай и Катай| comiss'!AX29</f>
        <v>145980</v>
      </c>
      <c r="AY29" s="292">
        <f>'Отдыхай и Катай| comiss'!AY29</f>
        <v>145980</v>
      </c>
      <c r="AZ29" s="292">
        <f>'Отдыхай и Катай| comiss'!AZ29</f>
        <v>145980</v>
      </c>
      <c r="BA29" s="292">
        <f>'Отдыхай и Катай| comiss'!BA29</f>
        <v>174780</v>
      </c>
      <c r="BB29" s="292">
        <f>'Отдыхай и Катай| comiss'!BB29</f>
        <v>174780</v>
      </c>
      <c r="BC29" s="292">
        <f>'Отдыхай и Катай| comiss'!BC29</f>
        <v>174780</v>
      </c>
      <c r="BD29" s="292">
        <f>'Отдыхай и Катай| comiss'!BD29</f>
        <v>174780</v>
      </c>
      <c r="BE29" s="292">
        <f>'Отдыхай и Катай| comiss'!BE29</f>
        <v>174780</v>
      </c>
      <c r="BF29" s="292">
        <f>'Отдыхай и Катай| comiss'!BF29</f>
        <v>174780</v>
      </c>
      <c r="BG29" s="292">
        <f>'Отдыхай и Катай| comiss'!BG29</f>
        <v>174780</v>
      </c>
      <c r="BH29" s="292">
        <f>'Отдыхай и Катай| comiss'!BH29</f>
        <v>174780</v>
      </c>
      <c r="BI29" s="292">
        <f>'Отдыхай и Катай| comiss'!BI29</f>
        <v>174780</v>
      </c>
      <c r="BJ29" s="292">
        <f>'Отдыхай и Катай| comiss'!BJ29</f>
        <v>174780</v>
      </c>
      <c r="BK29" s="292">
        <f>'Отдыхай и Катай| comiss'!BK29</f>
        <v>171180</v>
      </c>
      <c r="BL29" s="292">
        <f>'Отдыхай и Катай| comiss'!BL29</f>
        <v>171180</v>
      </c>
      <c r="BM29" s="292">
        <f>'Отдыхай и Катай| comiss'!BM29</f>
        <v>171180</v>
      </c>
      <c r="BN29" s="292">
        <f>'Отдыхай и Катай| comiss'!BN29</f>
        <v>171180</v>
      </c>
      <c r="BO29" s="292">
        <f>'Отдыхай и Катай| comiss'!BO29</f>
        <v>171180</v>
      </c>
      <c r="BP29" s="292">
        <f>'Отдыхай и Катай| comiss'!BP29</f>
        <v>171180</v>
      </c>
      <c r="BQ29" s="292">
        <f>'Отдыхай и Катай| comiss'!BQ29</f>
        <v>171180</v>
      </c>
      <c r="BR29" s="292">
        <f>'Отдыхай и Катай| comiss'!BR29</f>
        <v>171180</v>
      </c>
      <c r="BS29" s="292">
        <f>'Отдыхай и Катай| comiss'!BS29</f>
        <v>171180</v>
      </c>
      <c r="BT29" s="292">
        <f>'Отдыхай и Катай| comiss'!BT29</f>
        <v>193680</v>
      </c>
      <c r="BU29" s="292">
        <f>'Отдыхай и Катай| comiss'!BU29</f>
        <v>199980</v>
      </c>
      <c r="BV29" s="292">
        <f>'Отдыхай и Катай| comiss'!BV29</f>
        <v>206280</v>
      </c>
      <c r="BW29" s="292">
        <f>'Отдыхай и Катай| comiss'!BW29</f>
        <v>193680</v>
      </c>
      <c r="BX29" s="292">
        <f>'Отдыхай и Катай| comiss'!BX29</f>
        <v>193680</v>
      </c>
      <c r="BY29" s="292">
        <f>'Отдыхай и Катай| comiss'!BY29</f>
        <v>183780</v>
      </c>
      <c r="BZ29" s="292">
        <f>'Отдыхай и Катай| comiss'!BZ29</f>
        <v>183780</v>
      </c>
      <c r="CA29" s="292">
        <f>'Отдыхай и Катай| comiss'!CA29</f>
        <v>183780</v>
      </c>
      <c r="CB29" s="292">
        <f>'Отдыхай и Катай| comiss'!CB29</f>
        <v>176580</v>
      </c>
      <c r="CC29" s="292">
        <f>'Отдыхай и Катай| comiss'!CC29</f>
        <v>148680</v>
      </c>
      <c r="CD29" s="292">
        <f>'Отдыхай и Катай| comiss'!CD29</f>
        <v>136530</v>
      </c>
      <c r="CE29" s="292">
        <f>'Отдыхай и Катай| comiss'!CE29</f>
        <v>136530</v>
      </c>
      <c r="CF29" s="292">
        <f>'Отдыхай и Катай| comiss'!CF29</f>
        <v>136530</v>
      </c>
      <c r="CG29" s="292">
        <f>'Отдыхай и Катай| comiss'!CG29</f>
        <v>136530</v>
      </c>
      <c r="CH29" s="292">
        <f>'Отдыхай и Катай| comiss'!CH29</f>
        <v>137880</v>
      </c>
      <c r="CI29" s="292">
        <f>'Отдыхай и Катай| comiss'!CI29</f>
        <v>137880</v>
      </c>
      <c r="CJ29" s="292">
        <f>'Отдыхай и Катай| comiss'!CJ29</f>
        <v>137880</v>
      </c>
      <c r="CK29" s="292">
        <f>'Отдыхай и Катай| comiss'!CK29</f>
        <v>136530</v>
      </c>
      <c r="CL29" s="292">
        <f>'Отдыхай и Катай| comiss'!CL29</f>
        <v>136530</v>
      </c>
      <c r="CM29" s="292">
        <f>'Отдыхай и Катай| comiss'!CM29</f>
        <v>136530</v>
      </c>
      <c r="CN29" s="292">
        <f>'Отдыхай и Катай| comiss'!CN29</f>
        <v>136530</v>
      </c>
      <c r="CO29" s="292">
        <f>'Отдыхай и Катай| comiss'!CO29</f>
        <v>136530</v>
      </c>
      <c r="CP29" s="292">
        <f>'Отдыхай и Катай| comiss'!CP29</f>
        <v>136530</v>
      </c>
      <c r="CQ29" s="292">
        <f>'Отдыхай и Катай| comiss'!CQ29</f>
        <v>135180</v>
      </c>
      <c r="CR29" s="292">
        <f>'Отдыхай и Катай| comiss'!CR29</f>
        <v>135180</v>
      </c>
      <c r="CS29" s="292">
        <f>'Отдыхай и Катай| comiss'!CS29</f>
        <v>135180</v>
      </c>
      <c r="CT29" s="292">
        <f>'Отдыхай и Катай| comiss'!CT29</f>
        <v>135180</v>
      </c>
      <c r="CU29" s="292">
        <f>'Отдыхай и Катай| comiss'!CU29</f>
        <v>135180</v>
      </c>
      <c r="CV29" s="292">
        <f>'Отдыхай и Катай| comiss'!CV29</f>
        <v>135180</v>
      </c>
      <c r="CW29" s="292">
        <f>'Отдыхай и Катай| comiss'!CW29</f>
        <v>135180</v>
      </c>
      <c r="CX29" s="292">
        <f>'Отдыхай и Катай| comiss'!CX29</f>
        <v>131580</v>
      </c>
      <c r="CY29" s="292">
        <f>'Отдыхай и Катай| comiss'!CY29</f>
        <v>131580</v>
      </c>
      <c r="CZ29" s="292">
        <f>'Отдыхай и Катай| comiss'!CZ29</f>
        <v>131580</v>
      </c>
      <c r="DA29" s="292">
        <f>'Отдыхай и Катай| comiss'!DA29</f>
        <v>131580</v>
      </c>
      <c r="DB29" s="292">
        <f>'Отдыхай и Катай| comiss'!DB29</f>
        <v>131580</v>
      </c>
      <c r="DC29" s="292">
        <f>'Отдыхай и Катай| comiss'!DC29</f>
        <v>132480</v>
      </c>
      <c r="DD29" s="292">
        <f>'Отдыхай и Катай| comiss'!DD29</f>
        <v>132480</v>
      </c>
      <c r="DE29" s="292">
        <f>'Отдыхай и Катай| comiss'!DE29</f>
        <v>130680</v>
      </c>
      <c r="DF29" s="292">
        <f>'Отдыхай и Катай| comiss'!DF29</f>
        <v>130680</v>
      </c>
      <c r="DG29" s="292">
        <f>'Отдыхай и Катай| comiss'!DG29</f>
        <v>130680</v>
      </c>
      <c r="DH29" s="292">
        <f>'Отдыхай и Катай| comiss'!DH29</f>
        <v>107100</v>
      </c>
      <c r="DI29" s="292">
        <f>'Отдыхай и Катай| comiss'!DI29</f>
        <v>107100</v>
      </c>
      <c r="DJ29" s="292">
        <f>'Отдыхай и Катай| comiss'!DJ29</f>
        <v>107100</v>
      </c>
      <c r="DK29" s="292">
        <f>'Отдыхай и Катай| comiss'!DK29</f>
        <v>107100</v>
      </c>
      <c r="DL29" s="292">
        <f>'Отдыхай и Катай| comiss'!DL29</f>
        <v>104400</v>
      </c>
      <c r="DM29" s="292">
        <f>'Отдыхай и Катай| comiss'!DM29</f>
        <v>104400</v>
      </c>
      <c r="DN29" s="292">
        <f>'Отдыхай и Катай| comiss'!DN29</f>
        <v>104400</v>
      </c>
      <c r="DO29" s="292">
        <f>'Отдыхай и Катай| comiss'!DO29</f>
        <v>104400</v>
      </c>
      <c r="DP29" s="292">
        <f>'Отдыхай и Катай| comiss'!DP29</f>
        <v>104400</v>
      </c>
      <c r="DQ29" s="292">
        <f>'Отдыхай и Катай| comiss'!DQ29</f>
        <v>104400</v>
      </c>
      <c r="DR29" s="292">
        <f>'Отдыхай и Катай| comiss'!DR29</f>
        <v>104400</v>
      </c>
      <c r="DS29" s="292">
        <f>'Отдыхай и Катай| comiss'!DS29</f>
        <v>103050</v>
      </c>
    </row>
    <row r="30" spans="1:123" s="72" customFormat="1" x14ac:dyDescent="0.2">
      <c r="A30" s="85"/>
      <c r="B30" s="304"/>
      <c r="C30" s="304"/>
      <c r="D30" s="304"/>
      <c r="E30" s="304"/>
      <c r="F30" s="304"/>
      <c r="G30" s="304"/>
      <c r="H30" s="304"/>
      <c r="I30" s="304"/>
      <c r="J30" s="304"/>
      <c r="K30" s="304"/>
      <c r="L30" s="304"/>
      <c r="M30" s="304"/>
      <c r="N30" s="304"/>
      <c r="O30" s="304"/>
      <c r="P30" s="304"/>
      <c r="Q30" s="304"/>
      <c r="R30" s="304"/>
      <c r="S30" s="304"/>
      <c r="T30" s="376"/>
      <c r="U30" s="376"/>
      <c r="V30" s="376"/>
      <c r="W30" s="376"/>
      <c r="X30" s="376"/>
      <c r="Y30" s="376"/>
      <c r="Z30" s="376"/>
      <c r="AA30" s="376"/>
      <c r="AB30" s="376"/>
      <c r="AC30" s="376"/>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row>
    <row r="31" spans="1:123" s="72" customFormat="1" x14ac:dyDescent="0.2">
      <c r="A31" s="253" t="s">
        <v>297</v>
      </c>
      <c r="B31" s="304"/>
      <c r="C31" s="304"/>
      <c r="D31" s="304"/>
      <c r="E31" s="304"/>
      <c r="F31" s="304"/>
      <c r="G31" s="304"/>
      <c r="H31" s="304"/>
      <c r="I31" s="304"/>
      <c r="J31" s="304"/>
      <c r="K31" s="304"/>
      <c r="L31" s="304"/>
      <c r="M31" s="304"/>
      <c r="N31" s="304"/>
      <c r="O31" s="304"/>
      <c r="P31" s="304"/>
      <c r="Q31" s="304"/>
      <c r="R31" s="304"/>
      <c r="S31" s="304"/>
      <c r="T31" s="376"/>
      <c r="U31" s="376"/>
      <c r="V31" s="376"/>
      <c r="W31" s="376"/>
      <c r="X31" s="376"/>
      <c r="Y31" s="376"/>
      <c r="Z31" s="376"/>
      <c r="AA31" s="376"/>
      <c r="AB31" s="376"/>
      <c r="AC31" s="376"/>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row>
    <row r="32" spans="1:123" s="72" customFormat="1" x14ac:dyDescent="0.2">
      <c r="A32" s="80" t="s">
        <v>129</v>
      </c>
      <c r="B32" s="289">
        <f t="shared" ref="B32" si="0">B5</f>
        <v>46003</v>
      </c>
      <c r="C32" s="289">
        <f t="shared" ref="C32:BN32" si="1">C5</f>
        <v>46004</v>
      </c>
      <c r="D32" s="289">
        <f t="shared" si="1"/>
        <v>46005</v>
      </c>
      <c r="E32" s="289">
        <f t="shared" si="1"/>
        <v>46006</v>
      </c>
      <c r="F32" s="289">
        <f t="shared" si="1"/>
        <v>46007</v>
      </c>
      <c r="G32" s="289">
        <f t="shared" si="1"/>
        <v>46008</v>
      </c>
      <c r="H32" s="289">
        <f t="shared" si="1"/>
        <v>46009</v>
      </c>
      <c r="I32" s="289">
        <f t="shared" si="1"/>
        <v>46010</v>
      </c>
      <c r="J32" s="289">
        <f t="shared" si="1"/>
        <v>46011</v>
      </c>
      <c r="K32" s="289">
        <f t="shared" si="1"/>
        <v>46012</v>
      </c>
      <c r="L32" s="289">
        <f t="shared" si="1"/>
        <v>46013</v>
      </c>
      <c r="M32" s="289">
        <f t="shared" si="1"/>
        <v>46014</v>
      </c>
      <c r="N32" s="289">
        <f t="shared" si="1"/>
        <v>46015</v>
      </c>
      <c r="O32" s="289">
        <f t="shared" si="1"/>
        <v>46016</v>
      </c>
      <c r="P32" s="289">
        <f t="shared" si="1"/>
        <v>46017</v>
      </c>
      <c r="Q32" s="289">
        <f t="shared" si="1"/>
        <v>46018</v>
      </c>
      <c r="R32" s="289">
        <f t="shared" si="1"/>
        <v>46019</v>
      </c>
      <c r="S32" s="289">
        <f t="shared" si="1"/>
        <v>46020</v>
      </c>
      <c r="T32" s="371">
        <f t="shared" si="1"/>
        <v>46021</v>
      </c>
      <c r="U32" s="371">
        <f t="shared" si="1"/>
        <v>46022</v>
      </c>
      <c r="V32" s="371">
        <f t="shared" si="1"/>
        <v>46023</v>
      </c>
      <c r="W32" s="371">
        <f t="shared" si="1"/>
        <v>46024</v>
      </c>
      <c r="X32" s="371">
        <f t="shared" si="1"/>
        <v>46025</v>
      </c>
      <c r="Y32" s="371">
        <f t="shared" si="1"/>
        <v>46026</v>
      </c>
      <c r="Z32" s="371">
        <f t="shared" si="1"/>
        <v>46027</v>
      </c>
      <c r="AA32" s="371">
        <f t="shared" si="1"/>
        <v>46028</v>
      </c>
      <c r="AB32" s="371">
        <f t="shared" si="1"/>
        <v>46029</v>
      </c>
      <c r="AC32" s="371">
        <f t="shared" si="1"/>
        <v>46030</v>
      </c>
      <c r="AD32" s="289">
        <f t="shared" si="1"/>
        <v>46031</v>
      </c>
      <c r="AE32" s="289">
        <f t="shared" si="1"/>
        <v>46032</v>
      </c>
      <c r="AF32" s="289">
        <f t="shared" si="1"/>
        <v>46033</v>
      </c>
      <c r="AG32" s="289">
        <f t="shared" si="1"/>
        <v>46034</v>
      </c>
      <c r="AH32" s="289">
        <f t="shared" si="1"/>
        <v>46035</v>
      </c>
      <c r="AI32" s="289">
        <f t="shared" si="1"/>
        <v>46036</v>
      </c>
      <c r="AJ32" s="289">
        <f t="shared" si="1"/>
        <v>46037</v>
      </c>
      <c r="AK32" s="289">
        <f t="shared" si="1"/>
        <v>46038</v>
      </c>
      <c r="AL32" s="289">
        <f t="shared" si="1"/>
        <v>46039</v>
      </c>
      <c r="AM32" s="289">
        <f t="shared" si="1"/>
        <v>46040</v>
      </c>
      <c r="AN32" s="289">
        <f t="shared" si="1"/>
        <v>46041</v>
      </c>
      <c r="AO32" s="289">
        <f t="shared" si="1"/>
        <v>46042</v>
      </c>
      <c r="AP32" s="289">
        <f t="shared" si="1"/>
        <v>46043</v>
      </c>
      <c r="AQ32" s="289">
        <f t="shared" si="1"/>
        <v>46044</v>
      </c>
      <c r="AR32" s="289">
        <f t="shared" si="1"/>
        <v>46045</v>
      </c>
      <c r="AS32" s="289">
        <f t="shared" si="1"/>
        <v>46046</v>
      </c>
      <c r="AT32" s="289">
        <f t="shared" si="1"/>
        <v>46047</v>
      </c>
      <c r="AU32" s="289">
        <f t="shared" si="1"/>
        <v>46048</v>
      </c>
      <c r="AV32" s="289">
        <f t="shared" si="1"/>
        <v>46049</v>
      </c>
      <c r="AW32" s="289">
        <f t="shared" si="1"/>
        <v>46050</v>
      </c>
      <c r="AX32" s="289">
        <f t="shared" si="1"/>
        <v>46051</v>
      </c>
      <c r="AY32" s="289">
        <f t="shared" si="1"/>
        <v>46052</v>
      </c>
      <c r="AZ32" s="289">
        <f t="shared" si="1"/>
        <v>46053</v>
      </c>
      <c r="BA32" s="289">
        <f t="shared" si="1"/>
        <v>46054</v>
      </c>
      <c r="BB32" s="289">
        <f t="shared" si="1"/>
        <v>46055</v>
      </c>
      <c r="BC32" s="289">
        <f t="shared" si="1"/>
        <v>46056</v>
      </c>
      <c r="BD32" s="289">
        <f t="shared" si="1"/>
        <v>46057</v>
      </c>
      <c r="BE32" s="289">
        <f t="shared" si="1"/>
        <v>46058</v>
      </c>
      <c r="BF32" s="289">
        <f t="shared" si="1"/>
        <v>46059</v>
      </c>
      <c r="BG32" s="289">
        <f t="shared" si="1"/>
        <v>46060</v>
      </c>
      <c r="BH32" s="289">
        <f t="shared" si="1"/>
        <v>46061</v>
      </c>
      <c r="BI32" s="289">
        <f t="shared" si="1"/>
        <v>46062</v>
      </c>
      <c r="BJ32" s="289">
        <f t="shared" si="1"/>
        <v>46063</v>
      </c>
      <c r="BK32" s="289">
        <f t="shared" si="1"/>
        <v>46064</v>
      </c>
      <c r="BL32" s="289">
        <f t="shared" si="1"/>
        <v>46065</v>
      </c>
      <c r="BM32" s="289">
        <f t="shared" si="1"/>
        <v>46066</v>
      </c>
      <c r="BN32" s="289">
        <f t="shared" si="1"/>
        <v>46067</v>
      </c>
      <c r="BO32" s="289">
        <f t="shared" ref="BO32:DS32" si="2">BO5</f>
        <v>46068</v>
      </c>
      <c r="BP32" s="289">
        <f t="shared" si="2"/>
        <v>46069</v>
      </c>
      <c r="BQ32" s="289">
        <f t="shared" si="2"/>
        <v>46070</v>
      </c>
      <c r="BR32" s="289">
        <f t="shared" si="2"/>
        <v>46071</v>
      </c>
      <c r="BS32" s="289">
        <f t="shared" si="2"/>
        <v>46072</v>
      </c>
      <c r="BT32" s="289">
        <f t="shared" si="2"/>
        <v>46073</v>
      </c>
      <c r="BU32" s="289">
        <f t="shared" si="2"/>
        <v>46074</v>
      </c>
      <c r="BV32" s="289">
        <f t="shared" si="2"/>
        <v>46075</v>
      </c>
      <c r="BW32" s="289">
        <f t="shared" si="2"/>
        <v>46076</v>
      </c>
      <c r="BX32" s="289">
        <f t="shared" si="2"/>
        <v>46077</v>
      </c>
      <c r="BY32" s="289">
        <f t="shared" si="2"/>
        <v>46078</v>
      </c>
      <c r="BZ32" s="289">
        <f t="shared" si="2"/>
        <v>46079</v>
      </c>
      <c r="CA32" s="289">
        <f t="shared" si="2"/>
        <v>46080</v>
      </c>
      <c r="CB32" s="289">
        <f t="shared" si="2"/>
        <v>46081</v>
      </c>
      <c r="CC32" s="289">
        <f t="shared" si="2"/>
        <v>46082</v>
      </c>
      <c r="CD32" s="289">
        <f t="shared" si="2"/>
        <v>46083</v>
      </c>
      <c r="CE32" s="289">
        <f t="shared" si="2"/>
        <v>46084</v>
      </c>
      <c r="CF32" s="289">
        <f t="shared" si="2"/>
        <v>46085</v>
      </c>
      <c r="CG32" s="289">
        <f t="shared" si="2"/>
        <v>46086</v>
      </c>
      <c r="CH32" s="289">
        <f t="shared" si="2"/>
        <v>46087</v>
      </c>
      <c r="CI32" s="289">
        <f t="shared" si="2"/>
        <v>46088</v>
      </c>
      <c r="CJ32" s="289">
        <f t="shared" si="2"/>
        <v>46089</v>
      </c>
      <c r="CK32" s="289">
        <f t="shared" si="2"/>
        <v>46090</v>
      </c>
      <c r="CL32" s="289">
        <f t="shared" si="2"/>
        <v>46091</v>
      </c>
      <c r="CM32" s="289">
        <f t="shared" si="2"/>
        <v>46092</v>
      </c>
      <c r="CN32" s="289">
        <f t="shared" si="2"/>
        <v>46093</v>
      </c>
      <c r="CO32" s="289">
        <f t="shared" si="2"/>
        <v>46094</v>
      </c>
      <c r="CP32" s="289">
        <f t="shared" si="2"/>
        <v>46095</v>
      </c>
      <c r="CQ32" s="289">
        <f t="shared" si="2"/>
        <v>46096</v>
      </c>
      <c r="CR32" s="289">
        <f t="shared" si="2"/>
        <v>46097</v>
      </c>
      <c r="CS32" s="289">
        <f t="shared" si="2"/>
        <v>46098</v>
      </c>
      <c r="CT32" s="289">
        <f t="shared" si="2"/>
        <v>46099</v>
      </c>
      <c r="CU32" s="289">
        <f t="shared" si="2"/>
        <v>46100</v>
      </c>
      <c r="CV32" s="289">
        <f t="shared" si="2"/>
        <v>46101</v>
      </c>
      <c r="CW32" s="289">
        <f t="shared" si="2"/>
        <v>46102</v>
      </c>
      <c r="CX32" s="289">
        <f t="shared" si="2"/>
        <v>46103</v>
      </c>
      <c r="CY32" s="289">
        <f t="shared" si="2"/>
        <v>46104</v>
      </c>
      <c r="CZ32" s="289">
        <f t="shared" si="2"/>
        <v>46105</v>
      </c>
      <c r="DA32" s="289">
        <f t="shared" si="2"/>
        <v>46106</v>
      </c>
      <c r="DB32" s="289">
        <f t="shared" si="2"/>
        <v>46107</v>
      </c>
      <c r="DC32" s="289">
        <f t="shared" si="2"/>
        <v>46108</v>
      </c>
      <c r="DD32" s="289">
        <f t="shared" si="2"/>
        <v>46109</v>
      </c>
      <c r="DE32" s="289">
        <f t="shared" si="2"/>
        <v>46110</v>
      </c>
      <c r="DF32" s="289">
        <f t="shared" si="2"/>
        <v>46111</v>
      </c>
      <c r="DG32" s="289">
        <f t="shared" si="2"/>
        <v>46112</v>
      </c>
      <c r="DH32" s="289">
        <f t="shared" si="2"/>
        <v>46113</v>
      </c>
      <c r="DI32" s="289">
        <f t="shared" si="2"/>
        <v>46114</v>
      </c>
      <c r="DJ32" s="289">
        <f t="shared" si="2"/>
        <v>46115</v>
      </c>
      <c r="DK32" s="289">
        <f t="shared" si="2"/>
        <v>46116</v>
      </c>
      <c r="DL32" s="289">
        <f t="shared" si="2"/>
        <v>46117</v>
      </c>
      <c r="DM32" s="289">
        <f t="shared" si="2"/>
        <v>46118</v>
      </c>
      <c r="DN32" s="289">
        <f t="shared" si="2"/>
        <v>46119</v>
      </c>
      <c r="DO32" s="289">
        <f t="shared" si="2"/>
        <v>46120</v>
      </c>
      <c r="DP32" s="289">
        <f t="shared" si="2"/>
        <v>46121</v>
      </c>
      <c r="DQ32" s="289">
        <f t="shared" si="2"/>
        <v>46122</v>
      </c>
      <c r="DR32" s="289">
        <f t="shared" si="2"/>
        <v>46123</v>
      </c>
      <c r="DS32" s="289">
        <f t="shared" si="2"/>
        <v>46124</v>
      </c>
    </row>
    <row r="33" spans="1:123" s="72" customFormat="1" x14ac:dyDescent="0.2">
      <c r="A33" s="81"/>
      <c r="B33" s="289">
        <f t="shared" ref="B33" si="3">B6</f>
        <v>46003</v>
      </c>
      <c r="C33" s="289">
        <f t="shared" ref="C33:BN33" si="4">C6</f>
        <v>46004</v>
      </c>
      <c r="D33" s="289">
        <f t="shared" si="4"/>
        <v>46005</v>
      </c>
      <c r="E33" s="289">
        <f t="shared" si="4"/>
        <v>46006</v>
      </c>
      <c r="F33" s="289">
        <f t="shared" si="4"/>
        <v>46007</v>
      </c>
      <c r="G33" s="289">
        <f t="shared" si="4"/>
        <v>46008</v>
      </c>
      <c r="H33" s="289">
        <f t="shared" si="4"/>
        <v>46009</v>
      </c>
      <c r="I33" s="289">
        <f t="shared" si="4"/>
        <v>46010</v>
      </c>
      <c r="J33" s="289">
        <f t="shared" si="4"/>
        <v>46011</v>
      </c>
      <c r="K33" s="289">
        <f t="shared" si="4"/>
        <v>46012</v>
      </c>
      <c r="L33" s="289">
        <f t="shared" si="4"/>
        <v>46013</v>
      </c>
      <c r="M33" s="289">
        <f t="shared" si="4"/>
        <v>46014</v>
      </c>
      <c r="N33" s="289">
        <f t="shared" si="4"/>
        <v>46015</v>
      </c>
      <c r="O33" s="289">
        <f t="shared" si="4"/>
        <v>46016</v>
      </c>
      <c r="P33" s="289">
        <f t="shared" si="4"/>
        <v>46017</v>
      </c>
      <c r="Q33" s="289">
        <f t="shared" si="4"/>
        <v>46018</v>
      </c>
      <c r="R33" s="289">
        <f t="shared" si="4"/>
        <v>46019</v>
      </c>
      <c r="S33" s="289">
        <f t="shared" si="4"/>
        <v>46020</v>
      </c>
      <c r="T33" s="371">
        <f t="shared" si="4"/>
        <v>46021</v>
      </c>
      <c r="U33" s="371">
        <f t="shared" si="4"/>
        <v>46022</v>
      </c>
      <c r="V33" s="371">
        <f t="shared" si="4"/>
        <v>46023</v>
      </c>
      <c r="W33" s="371">
        <f t="shared" si="4"/>
        <v>46024</v>
      </c>
      <c r="X33" s="371">
        <f t="shared" si="4"/>
        <v>46025</v>
      </c>
      <c r="Y33" s="371">
        <f t="shared" si="4"/>
        <v>46026</v>
      </c>
      <c r="Z33" s="371">
        <f t="shared" si="4"/>
        <v>46027</v>
      </c>
      <c r="AA33" s="371">
        <f t="shared" si="4"/>
        <v>46028</v>
      </c>
      <c r="AB33" s="371">
        <f t="shared" si="4"/>
        <v>46029</v>
      </c>
      <c r="AC33" s="371">
        <f t="shared" si="4"/>
        <v>46030</v>
      </c>
      <c r="AD33" s="289">
        <f t="shared" si="4"/>
        <v>46031</v>
      </c>
      <c r="AE33" s="289">
        <f t="shared" si="4"/>
        <v>46032</v>
      </c>
      <c r="AF33" s="289">
        <f t="shared" si="4"/>
        <v>46033</v>
      </c>
      <c r="AG33" s="289">
        <f t="shared" si="4"/>
        <v>46034</v>
      </c>
      <c r="AH33" s="289">
        <f t="shared" si="4"/>
        <v>46035</v>
      </c>
      <c r="AI33" s="289">
        <f t="shared" si="4"/>
        <v>46036</v>
      </c>
      <c r="AJ33" s="289">
        <f t="shared" si="4"/>
        <v>46037</v>
      </c>
      <c r="AK33" s="289">
        <f t="shared" si="4"/>
        <v>46038</v>
      </c>
      <c r="AL33" s="289">
        <f t="shared" si="4"/>
        <v>46039</v>
      </c>
      <c r="AM33" s="289">
        <f t="shared" si="4"/>
        <v>46040</v>
      </c>
      <c r="AN33" s="289">
        <f t="shared" si="4"/>
        <v>46041</v>
      </c>
      <c r="AO33" s="289">
        <f t="shared" si="4"/>
        <v>46042</v>
      </c>
      <c r="AP33" s="289">
        <f t="shared" si="4"/>
        <v>46043</v>
      </c>
      <c r="AQ33" s="289">
        <f t="shared" si="4"/>
        <v>46044</v>
      </c>
      <c r="AR33" s="289">
        <f t="shared" si="4"/>
        <v>46045</v>
      </c>
      <c r="AS33" s="289">
        <f t="shared" si="4"/>
        <v>46046</v>
      </c>
      <c r="AT33" s="289">
        <f t="shared" si="4"/>
        <v>46047</v>
      </c>
      <c r="AU33" s="289">
        <f t="shared" si="4"/>
        <v>46048</v>
      </c>
      <c r="AV33" s="289">
        <f t="shared" si="4"/>
        <v>46049</v>
      </c>
      <c r="AW33" s="289">
        <f t="shared" si="4"/>
        <v>46050</v>
      </c>
      <c r="AX33" s="289">
        <f t="shared" si="4"/>
        <v>46051</v>
      </c>
      <c r="AY33" s="289">
        <f t="shared" si="4"/>
        <v>46052</v>
      </c>
      <c r="AZ33" s="289">
        <f t="shared" si="4"/>
        <v>46053</v>
      </c>
      <c r="BA33" s="289">
        <f t="shared" si="4"/>
        <v>46054</v>
      </c>
      <c r="BB33" s="289">
        <f t="shared" si="4"/>
        <v>46055</v>
      </c>
      <c r="BC33" s="289">
        <f t="shared" si="4"/>
        <v>46056</v>
      </c>
      <c r="BD33" s="289">
        <f t="shared" si="4"/>
        <v>46057</v>
      </c>
      <c r="BE33" s="289">
        <f t="shared" si="4"/>
        <v>46058</v>
      </c>
      <c r="BF33" s="289">
        <f t="shared" si="4"/>
        <v>46059</v>
      </c>
      <c r="BG33" s="289">
        <f t="shared" si="4"/>
        <v>46060</v>
      </c>
      <c r="BH33" s="289">
        <f t="shared" si="4"/>
        <v>46061</v>
      </c>
      <c r="BI33" s="289">
        <f t="shared" si="4"/>
        <v>46062</v>
      </c>
      <c r="BJ33" s="289">
        <f t="shared" si="4"/>
        <v>46063</v>
      </c>
      <c r="BK33" s="289">
        <f t="shared" si="4"/>
        <v>46064</v>
      </c>
      <c r="BL33" s="289">
        <f t="shared" si="4"/>
        <v>46065</v>
      </c>
      <c r="BM33" s="289">
        <f t="shared" si="4"/>
        <v>46066</v>
      </c>
      <c r="BN33" s="289">
        <f t="shared" si="4"/>
        <v>46067</v>
      </c>
      <c r="BO33" s="289">
        <f t="shared" ref="BO33:DS33" si="5">BO6</f>
        <v>46068</v>
      </c>
      <c r="BP33" s="289">
        <f t="shared" si="5"/>
        <v>46069</v>
      </c>
      <c r="BQ33" s="289">
        <f t="shared" si="5"/>
        <v>46070</v>
      </c>
      <c r="BR33" s="289">
        <f t="shared" si="5"/>
        <v>46071</v>
      </c>
      <c r="BS33" s="289">
        <f t="shared" si="5"/>
        <v>46072</v>
      </c>
      <c r="BT33" s="289">
        <f t="shared" si="5"/>
        <v>46073</v>
      </c>
      <c r="BU33" s="289">
        <f t="shared" si="5"/>
        <v>46074</v>
      </c>
      <c r="BV33" s="289">
        <f t="shared" si="5"/>
        <v>46075</v>
      </c>
      <c r="BW33" s="289">
        <f t="shared" si="5"/>
        <v>46076</v>
      </c>
      <c r="BX33" s="289">
        <f t="shared" si="5"/>
        <v>46077</v>
      </c>
      <c r="BY33" s="289">
        <f t="shared" si="5"/>
        <v>46078</v>
      </c>
      <c r="BZ33" s="289">
        <f t="shared" si="5"/>
        <v>46079</v>
      </c>
      <c r="CA33" s="289">
        <f t="shared" si="5"/>
        <v>46080</v>
      </c>
      <c r="CB33" s="289">
        <f t="shared" si="5"/>
        <v>46081</v>
      </c>
      <c r="CC33" s="289">
        <f t="shared" si="5"/>
        <v>46082</v>
      </c>
      <c r="CD33" s="289">
        <f t="shared" si="5"/>
        <v>46083</v>
      </c>
      <c r="CE33" s="289">
        <f t="shared" si="5"/>
        <v>46084</v>
      </c>
      <c r="CF33" s="289">
        <f t="shared" si="5"/>
        <v>46085</v>
      </c>
      <c r="CG33" s="289">
        <f t="shared" si="5"/>
        <v>46086</v>
      </c>
      <c r="CH33" s="289">
        <f t="shared" si="5"/>
        <v>46087</v>
      </c>
      <c r="CI33" s="289">
        <f t="shared" si="5"/>
        <v>46088</v>
      </c>
      <c r="CJ33" s="289">
        <f t="shared" si="5"/>
        <v>46089</v>
      </c>
      <c r="CK33" s="289">
        <f t="shared" si="5"/>
        <v>46090</v>
      </c>
      <c r="CL33" s="289">
        <f t="shared" si="5"/>
        <v>46091</v>
      </c>
      <c r="CM33" s="289">
        <f t="shared" si="5"/>
        <v>46092</v>
      </c>
      <c r="CN33" s="289">
        <f t="shared" si="5"/>
        <v>46093</v>
      </c>
      <c r="CO33" s="289">
        <f t="shared" si="5"/>
        <v>46094</v>
      </c>
      <c r="CP33" s="289">
        <f t="shared" si="5"/>
        <v>46095</v>
      </c>
      <c r="CQ33" s="289">
        <f t="shared" si="5"/>
        <v>46096</v>
      </c>
      <c r="CR33" s="289">
        <f t="shared" si="5"/>
        <v>46097</v>
      </c>
      <c r="CS33" s="289">
        <f t="shared" si="5"/>
        <v>46098</v>
      </c>
      <c r="CT33" s="289">
        <f t="shared" si="5"/>
        <v>46099</v>
      </c>
      <c r="CU33" s="289">
        <f t="shared" si="5"/>
        <v>46100</v>
      </c>
      <c r="CV33" s="289">
        <f t="shared" si="5"/>
        <v>46101</v>
      </c>
      <c r="CW33" s="289">
        <f t="shared" si="5"/>
        <v>46102</v>
      </c>
      <c r="CX33" s="289">
        <f t="shared" si="5"/>
        <v>46103</v>
      </c>
      <c r="CY33" s="289">
        <f t="shared" si="5"/>
        <v>46104</v>
      </c>
      <c r="CZ33" s="289">
        <f t="shared" si="5"/>
        <v>46105</v>
      </c>
      <c r="DA33" s="289">
        <f t="shared" si="5"/>
        <v>46106</v>
      </c>
      <c r="DB33" s="289">
        <f t="shared" si="5"/>
        <v>46107</v>
      </c>
      <c r="DC33" s="289">
        <f t="shared" si="5"/>
        <v>46108</v>
      </c>
      <c r="DD33" s="289">
        <f t="shared" si="5"/>
        <v>46109</v>
      </c>
      <c r="DE33" s="289">
        <f t="shared" si="5"/>
        <v>46110</v>
      </c>
      <c r="DF33" s="289">
        <f t="shared" si="5"/>
        <v>46111</v>
      </c>
      <c r="DG33" s="289">
        <f t="shared" si="5"/>
        <v>46112</v>
      </c>
      <c r="DH33" s="289">
        <f t="shared" si="5"/>
        <v>46113</v>
      </c>
      <c r="DI33" s="289">
        <f t="shared" si="5"/>
        <v>46114</v>
      </c>
      <c r="DJ33" s="289">
        <f t="shared" si="5"/>
        <v>46115</v>
      </c>
      <c r="DK33" s="289">
        <f t="shared" si="5"/>
        <v>46116</v>
      </c>
      <c r="DL33" s="289">
        <f t="shared" si="5"/>
        <v>46117</v>
      </c>
      <c r="DM33" s="289">
        <f t="shared" si="5"/>
        <v>46118</v>
      </c>
      <c r="DN33" s="289">
        <f t="shared" si="5"/>
        <v>46119</v>
      </c>
      <c r="DO33" s="289">
        <f t="shared" si="5"/>
        <v>46120</v>
      </c>
      <c r="DP33" s="289">
        <f t="shared" si="5"/>
        <v>46121</v>
      </c>
      <c r="DQ33" s="289">
        <f t="shared" si="5"/>
        <v>46122</v>
      </c>
      <c r="DR33" s="289">
        <f t="shared" si="5"/>
        <v>46123</v>
      </c>
      <c r="DS33" s="289">
        <f t="shared" si="5"/>
        <v>46124</v>
      </c>
    </row>
    <row r="34" spans="1:12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345"/>
      <c r="U34" s="345"/>
      <c r="V34" s="345"/>
      <c r="W34" s="345"/>
      <c r="X34" s="345"/>
      <c r="Y34" s="345"/>
      <c r="Z34" s="345"/>
      <c r="AA34" s="345"/>
      <c r="AB34" s="345"/>
      <c r="AC34" s="345"/>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row>
    <row r="35" spans="1:123" s="72" customFormat="1" x14ac:dyDescent="0.2">
      <c r="A35" s="240">
        <v>1</v>
      </c>
      <c r="B35" s="272">
        <f>ROUND(B8*0.85,)</f>
        <v>15300</v>
      </c>
      <c r="C35" s="272">
        <f t="shared" ref="C35:BN35" si="6">ROUND(C8*0.85,)</f>
        <v>15300</v>
      </c>
      <c r="D35" s="272">
        <f t="shared" si="6"/>
        <v>14153</v>
      </c>
      <c r="E35" s="272">
        <f t="shared" si="6"/>
        <v>14153</v>
      </c>
      <c r="F35" s="272">
        <f t="shared" si="6"/>
        <v>15300</v>
      </c>
      <c r="G35" s="272">
        <f t="shared" si="6"/>
        <v>15300</v>
      </c>
      <c r="H35" s="272">
        <f t="shared" si="6"/>
        <v>15300</v>
      </c>
      <c r="I35" s="272">
        <f t="shared" si="6"/>
        <v>18360</v>
      </c>
      <c r="J35" s="272">
        <f t="shared" si="6"/>
        <v>18360</v>
      </c>
      <c r="K35" s="272">
        <f t="shared" si="6"/>
        <v>16448</v>
      </c>
      <c r="L35" s="272">
        <f t="shared" si="6"/>
        <v>17978</v>
      </c>
      <c r="M35" s="272">
        <f t="shared" si="6"/>
        <v>17978</v>
      </c>
      <c r="N35" s="272">
        <f t="shared" si="6"/>
        <v>22950</v>
      </c>
      <c r="O35" s="272">
        <f t="shared" si="6"/>
        <v>27540</v>
      </c>
      <c r="P35" s="272">
        <f t="shared" si="6"/>
        <v>27540</v>
      </c>
      <c r="Q35" s="272">
        <f t="shared" si="6"/>
        <v>29835</v>
      </c>
      <c r="R35" s="272">
        <f t="shared" si="6"/>
        <v>27540</v>
      </c>
      <c r="S35" s="272">
        <f t="shared" si="6"/>
        <v>49725</v>
      </c>
      <c r="T35" s="346">
        <f t="shared" si="6"/>
        <v>80325</v>
      </c>
      <c r="U35" s="346">
        <f t="shared" si="6"/>
        <v>99450</v>
      </c>
      <c r="V35" s="346">
        <f t="shared" si="6"/>
        <v>99450</v>
      </c>
      <c r="W35" s="346">
        <f t="shared" si="6"/>
        <v>87975</v>
      </c>
      <c r="X35" s="346">
        <f t="shared" si="6"/>
        <v>87975</v>
      </c>
      <c r="Y35" s="346">
        <f t="shared" si="6"/>
        <v>87975</v>
      </c>
      <c r="Z35" s="346">
        <f t="shared" si="6"/>
        <v>87975</v>
      </c>
      <c r="AA35" s="346">
        <f t="shared" si="6"/>
        <v>87975</v>
      </c>
      <c r="AB35" s="346">
        <f t="shared" si="6"/>
        <v>68850</v>
      </c>
      <c r="AC35" s="346">
        <f t="shared" si="6"/>
        <v>61200</v>
      </c>
      <c r="AD35" s="272">
        <f t="shared" si="6"/>
        <v>61200</v>
      </c>
      <c r="AE35" s="272">
        <f t="shared" si="6"/>
        <v>43605</v>
      </c>
      <c r="AF35" s="272">
        <f t="shared" si="6"/>
        <v>25245</v>
      </c>
      <c r="AG35" s="272">
        <f t="shared" si="6"/>
        <v>25245</v>
      </c>
      <c r="AH35" s="272">
        <f t="shared" si="6"/>
        <v>25245</v>
      </c>
      <c r="AI35" s="272">
        <f t="shared" si="6"/>
        <v>25245</v>
      </c>
      <c r="AJ35" s="272">
        <f t="shared" si="6"/>
        <v>25245</v>
      </c>
      <c r="AK35" s="272">
        <f t="shared" si="6"/>
        <v>22950</v>
      </c>
      <c r="AL35" s="272">
        <f t="shared" si="6"/>
        <v>22950</v>
      </c>
      <c r="AM35" s="272">
        <f t="shared" si="6"/>
        <v>22950</v>
      </c>
      <c r="AN35" s="272">
        <f t="shared" si="6"/>
        <v>25245</v>
      </c>
      <c r="AO35" s="272">
        <f t="shared" si="6"/>
        <v>25245</v>
      </c>
      <c r="AP35" s="272">
        <f t="shared" si="6"/>
        <v>25245</v>
      </c>
      <c r="AQ35" s="272">
        <f t="shared" si="6"/>
        <v>25245</v>
      </c>
      <c r="AR35" s="272">
        <f t="shared" si="6"/>
        <v>25245</v>
      </c>
      <c r="AS35" s="272">
        <f t="shared" si="6"/>
        <v>25245</v>
      </c>
      <c r="AT35" s="272">
        <f t="shared" si="6"/>
        <v>25245</v>
      </c>
      <c r="AU35" s="272">
        <f t="shared" si="6"/>
        <v>25245</v>
      </c>
      <c r="AV35" s="272">
        <f t="shared" si="6"/>
        <v>25245</v>
      </c>
      <c r="AW35" s="272">
        <f t="shared" si="6"/>
        <v>29835</v>
      </c>
      <c r="AX35" s="272">
        <f t="shared" si="6"/>
        <v>29835</v>
      </c>
      <c r="AY35" s="272">
        <f t="shared" si="6"/>
        <v>29835</v>
      </c>
      <c r="AZ35" s="272">
        <f t="shared" si="6"/>
        <v>29835</v>
      </c>
      <c r="BA35" s="272">
        <f t="shared" si="6"/>
        <v>31365</v>
      </c>
      <c r="BB35" s="272">
        <f t="shared" si="6"/>
        <v>31365</v>
      </c>
      <c r="BC35" s="272">
        <f t="shared" si="6"/>
        <v>31365</v>
      </c>
      <c r="BD35" s="272">
        <f t="shared" si="6"/>
        <v>31365</v>
      </c>
      <c r="BE35" s="272">
        <f t="shared" si="6"/>
        <v>31365</v>
      </c>
      <c r="BF35" s="272">
        <f t="shared" si="6"/>
        <v>31365</v>
      </c>
      <c r="BG35" s="272">
        <f t="shared" si="6"/>
        <v>31365</v>
      </c>
      <c r="BH35" s="272">
        <f t="shared" si="6"/>
        <v>31365</v>
      </c>
      <c r="BI35" s="272">
        <f t="shared" si="6"/>
        <v>31365</v>
      </c>
      <c r="BJ35" s="272">
        <f t="shared" si="6"/>
        <v>31365</v>
      </c>
      <c r="BK35" s="272">
        <f t="shared" si="6"/>
        <v>28305</v>
      </c>
      <c r="BL35" s="272">
        <f t="shared" si="6"/>
        <v>28305</v>
      </c>
      <c r="BM35" s="272">
        <f t="shared" si="6"/>
        <v>28305</v>
      </c>
      <c r="BN35" s="272">
        <f t="shared" si="6"/>
        <v>28305</v>
      </c>
      <c r="BO35" s="272">
        <f t="shared" ref="BO35:DS35" si="7">ROUND(BO8*0.85,)</f>
        <v>28305</v>
      </c>
      <c r="BP35" s="272">
        <f t="shared" si="7"/>
        <v>28305</v>
      </c>
      <c r="BQ35" s="272">
        <f t="shared" si="7"/>
        <v>28305</v>
      </c>
      <c r="BR35" s="272">
        <f t="shared" si="7"/>
        <v>28305</v>
      </c>
      <c r="BS35" s="272">
        <f t="shared" si="7"/>
        <v>28305</v>
      </c>
      <c r="BT35" s="272">
        <f t="shared" si="7"/>
        <v>47430</v>
      </c>
      <c r="BU35" s="272">
        <f t="shared" si="7"/>
        <v>52785</v>
      </c>
      <c r="BV35" s="272">
        <f t="shared" si="7"/>
        <v>58140</v>
      </c>
      <c r="BW35" s="272">
        <f t="shared" si="7"/>
        <v>47430</v>
      </c>
      <c r="BX35" s="272">
        <f t="shared" si="7"/>
        <v>47430</v>
      </c>
      <c r="BY35" s="272">
        <f t="shared" si="7"/>
        <v>39015</v>
      </c>
      <c r="BZ35" s="272">
        <f t="shared" si="7"/>
        <v>39015</v>
      </c>
      <c r="CA35" s="272">
        <f t="shared" si="7"/>
        <v>39015</v>
      </c>
      <c r="CB35" s="272">
        <f t="shared" si="7"/>
        <v>32895</v>
      </c>
      <c r="CC35" s="272">
        <f t="shared" si="7"/>
        <v>32130</v>
      </c>
      <c r="CD35" s="272">
        <f t="shared" si="7"/>
        <v>21803</v>
      </c>
      <c r="CE35" s="272">
        <f t="shared" si="7"/>
        <v>21803</v>
      </c>
      <c r="CF35" s="272">
        <f t="shared" si="7"/>
        <v>21803</v>
      </c>
      <c r="CG35" s="272">
        <f t="shared" si="7"/>
        <v>21803</v>
      </c>
      <c r="CH35" s="272">
        <f t="shared" si="7"/>
        <v>22950</v>
      </c>
      <c r="CI35" s="272">
        <f t="shared" si="7"/>
        <v>22950</v>
      </c>
      <c r="CJ35" s="272">
        <f t="shared" si="7"/>
        <v>22950</v>
      </c>
      <c r="CK35" s="272">
        <f t="shared" si="7"/>
        <v>21803</v>
      </c>
      <c r="CL35" s="272">
        <f t="shared" si="7"/>
        <v>21803</v>
      </c>
      <c r="CM35" s="272">
        <f t="shared" si="7"/>
        <v>21803</v>
      </c>
      <c r="CN35" s="272">
        <f t="shared" si="7"/>
        <v>21803</v>
      </c>
      <c r="CO35" s="272">
        <f t="shared" si="7"/>
        <v>21803</v>
      </c>
      <c r="CP35" s="272">
        <f t="shared" si="7"/>
        <v>21803</v>
      </c>
      <c r="CQ35" s="272">
        <f t="shared" si="7"/>
        <v>20655</v>
      </c>
      <c r="CR35" s="272">
        <f t="shared" si="7"/>
        <v>20655</v>
      </c>
      <c r="CS35" s="272">
        <f t="shared" si="7"/>
        <v>20655</v>
      </c>
      <c r="CT35" s="272">
        <f t="shared" si="7"/>
        <v>20655</v>
      </c>
      <c r="CU35" s="272">
        <f t="shared" si="7"/>
        <v>20655</v>
      </c>
      <c r="CV35" s="272">
        <f t="shared" si="7"/>
        <v>20655</v>
      </c>
      <c r="CW35" s="272">
        <f t="shared" si="7"/>
        <v>20655</v>
      </c>
      <c r="CX35" s="272">
        <f t="shared" si="7"/>
        <v>17595</v>
      </c>
      <c r="CY35" s="272">
        <f t="shared" si="7"/>
        <v>17595</v>
      </c>
      <c r="CZ35" s="272">
        <f t="shared" si="7"/>
        <v>17595</v>
      </c>
      <c r="DA35" s="272">
        <f t="shared" si="7"/>
        <v>17595</v>
      </c>
      <c r="DB35" s="272">
        <f t="shared" si="7"/>
        <v>17595</v>
      </c>
      <c r="DC35" s="272">
        <f t="shared" si="7"/>
        <v>18360</v>
      </c>
      <c r="DD35" s="272">
        <f t="shared" si="7"/>
        <v>18360</v>
      </c>
      <c r="DE35" s="272">
        <f t="shared" si="7"/>
        <v>16830</v>
      </c>
      <c r="DF35" s="272">
        <f t="shared" si="7"/>
        <v>16830</v>
      </c>
      <c r="DG35" s="272">
        <f t="shared" si="7"/>
        <v>16830</v>
      </c>
      <c r="DH35" s="272">
        <f t="shared" si="7"/>
        <v>16065</v>
      </c>
      <c r="DI35" s="272">
        <f t="shared" si="7"/>
        <v>16065</v>
      </c>
      <c r="DJ35" s="272">
        <f t="shared" si="7"/>
        <v>16065</v>
      </c>
      <c r="DK35" s="272">
        <f t="shared" si="7"/>
        <v>16065</v>
      </c>
      <c r="DL35" s="272">
        <f t="shared" si="7"/>
        <v>13770</v>
      </c>
      <c r="DM35" s="272">
        <f t="shared" si="7"/>
        <v>13770</v>
      </c>
      <c r="DN35" s="272">
        <f t="shared" si="7"/>
        <v>13770</v>
      </c>
      <c r="DO35" s="272">
        <f t="shared" si="7"/>
        <v>13770</v>
      </c>
      <c r="DP35" s="272">
        <f t="shared" si="7"/>
        <v>13770</v>
      </c>
      <c r="DQ35" s="272">
        <f t="shared" si="7"/>
        <v>13770</v>
      </c>
      <c r="DR35" s="272">
        <f t="shared" si="7"/>
        <v>13770</v>
      </c>
      <c r="DS35" s="272">
        <f t="shared" si="7"/>
        <v>12623</v>
      </c>
    </row>
    <row r="36" spans="1:123" s="72" customFormat="1" x14ac:dyDescent="0.2">
      <c r="A36" s="240">
        <v>2</v>
      </c>
      <c r="B36" s="272">
        <f>ROUND(B9*0.85,)</f>
        <v>17289</v>
      </c>
      <c r="C36" s="272">
        <f t="shared" ref="C36:BN36" si="8">ROUND(C9*0.85,)</f>
        <v>17289</v>
      </c>
      <c r="D36" s="272">
        <f t="shared" si="8"/>
        <v>16142</v>
      </c>
      <c r="E36" s="272">
        <f t="shared" si="8"/>
        <v>16142</v>
      </c>
      <c r="F36" s="272">
        <f t="shared" si="8"/>
        <v>17289</v>
      </c>
      <c r="G36" s="272">
        <f t="shared" si="8"/>
        <v>17289</v>
      </c>
      <c r="H36" s="272">
        <f t="shared" si="8"/>
        <v>17289</v>
      </c>
      <c r="I36" s="272">
        <f t="shared" si="8"/>
        <v>20349</v>
      </c>
      <c r="J36" s="272">
        <f t="shared" si="8"/>
        <v>20349</v>
      </c>
      <c r="K36" s="272">
        <f t="shared" si="8"/>
        <v>18437</v>
      </c>
      <c r="L36" s="272">
        <f t="shared" si="8"/>
        <v>19967</v>
      </c>
      <c r="M36" s="272">
        <f t="shared" si="8"/>
        <v>19967</v>
      </c>
      <c r="N36" s="272">
        <f t="shared" si="8"/>
        <v>24939</v>
      </c>
      <c r="O36" s="272">
        <f t="shared" si="8"/>
        <v>29529</v>
      </c>
      <c r="P36" s="272">
        <f t="shared" si="8"/>
        <v>29529</v>
      </c>
      <c r="Q36" s="272">
        <f t="shared" si="8"/>
        <v>31824</v>
      </c>
      <c r="R36" s="272">
        <f t="shared" si="8"/>
        <v>29529</v>
      </c>
      <c r="S36" s="272">
        <f t="shared" si="8"/>
        <v>52403</v>
      </c>
      <c r="T36" s="346">
        <f t="shared" si="8"/>
        <v>83003</v>
      </c>
      <c r="U36" s="346">
        <f t="shared" si="8"/>
        <v>102128</v>
      </c>
      <c r="V36" s="346">
        <f t="shared" si="8"/>
        <v>102128</v>
      </c>
      <c r="W36" s="346">
        <f t="shared" si="8"/>
        <v>90653</v>
      </c>
      <c r="X36" s="346">
        <f t="shared" si="8"/>
        <v>90653</v>
      </c>
      <c r="Y36" s="346">
        <f t="shared" si="8"/>
        <v>90653</v>
      </c>
      <c r="Z36" s="346">
        <f t="shared" si="8"/>
        <v>90653</v>
      </c>
      <c r="AA36" s="346">
        <f t="shared" si="8"/>
        <v>90653</v>
      </c>
      <c r="AB36" s="346">
        <f t="shared" si="8"/>
        <v>71528</v>
      </c>
      <c r="AC36" s="346">
        <f t="shared" si="8"/>
        <v>63878</v>
      </c>
      <c r="AD36" s="272">
        <f t="shared" si="8"/>
        <v>63878</v>
      </c>
      <c r="AE36" s="272">
        <f t="shared" si="8"/>
        <v>46053</v>
      </c>
      <c r="AF36" s="272">
        <f t="shared" si="8"/>
        <v>27693</v>
      </c>
      <c r="AG36" s="272">
        <f t="shared" si="8"/>
        <v>27693</v>
      </c>
      <c r="AH36" s="272">
        <f t="shared" si="8"/>
        <v>27693</v>
      </c>
      <c r="AI36" s="272">
        <f t="shared" si="8"/>
        <v>27693</v>
      </c>
      <c r="AJ36" s="272">
        <f t="shared" si="8"/>
        <v>27693</v>
      </c>
      <c r="AK36" s="272">
        <f t="shared" si="8"/>
        <v>25398</v>
      </c>
      <c r="AL36" s="272">
        <f t="shared" si="8"/>
        <v>25398</v>
      </c>
      <c r="AM36" s="272">
        <f t="shared" si="8"/>
        <v>25398</v>
      </c>
      <c r="AN36" s="272">
        <f t="shared" si="8"/>
        <v>27693</v>
      </c>
      <c r="AO36" s="272">
        <f t="shared" si="8"/>
        <v>27693</v>
      </c>
      <c r="AP36" s="272">
        <f t="shared" si="8"/>
        <v>27693</v>
      </c>
      <c r="AQ36" s="272">
        <f t="shared" si="8"/>
        <v>27693</v>
      </c>
      <c r="AR36" s="272">
        <f t="shared" si="8"/>
        <v>27693</v>
      </c>
      <c r="AS36" s="272">
        <f t="shared" si="8"/>
        <v>27693</v>
      </c>
      <c r="AT36" s="272">
        <f t="shared" si="8"/>
        <v>27693</v>
      </c>
      <c r="AU36" s="272">
        <f t="shared" si="8"/>
        <v>27693</v>
      </c>
      <c r="AV36" s="272">
        <f t="shared" si="8"/>
        <v>27693</v>
      </c>
      <c r="AW36" s="272">
        <f t="shared" si="8"/>
        <v>32283</v>
      </c>
      <c r="AX36" s="272">
        <f t="shared" si="8"/>
        <v>32283</v>
      </c>
      <c r="AY36" s="272">
        <f t="shared" si="8"/>
        <v>32283</v>
      </c>
      <c r="AZ36" s="272">
        <f t="shared" si="8"/>
        <v>32283</v>
      </c>
      <c r="BA36" s="272">
        <f t="shared" si="8"/>
        <v>33813</v>
      </c>
      <c r="BB36" s="272">
        <f t="shared" si="8"/>
        <v>33813</v>
      </c>
      <c r="BC36" s="272">
        <f t="shared" si="8"/>
        <v>33813</v>
      </c>
      <c r="BD36" s="272">
        <f t="shared" si="8"/>
        <v>33813</v>
      </c>
      <c r="BE36" s="272">
        <f t="shared" si="8"/>
        <v>33813</v>
      </c>
      <c r="BF36" s="272">
        <f t="shared" si="8"/>
        <v>33813</v>
      </c>
      <c r="BG36" s="272">
        <f t="shared" si="8"/>
        <v>33813</v>
      </c>
      <c r="BH36" s="272">
        <f t="shared" si="8"/>
        <v>33813</v>
      </c>
      <c r="BI36" s="272">
        <f t="shared" si="8"/>
        <v>33813</v>
      </c>
      <c r="BJ36" s="272">
        <f t="shared" si="8"/>
        <v>33813</v>
      </c>
      <c r="BK36" s="272">
        <f t="shared" si="8"/>
        <v>30753</v>
      </c>
      <c r="BL36" s="272">
        <f t="shared" si="8"/>
        <v>30753</v>
      </c>
      <c r="BM36" s="272">
        <f t="shared" si="8"/>
        <v>30753</v>
      </c>
      <c r="BN36" s="272">
        <f t="shared" si="8"/>
        <v>30753</v>
      </c>
      <c r="BO36" s="272">
        <f t="shared" ref="BO36:DS36" si="9">ROUND(BO9*0.85,)</f>
        <v>30753</v>
      </c>
      <c r="BP36" s="272">
        <f t="shared" si="9"/>
        <v>30753</v>
      </c>
      <c r="BQ36" s="272">
        <f t="shared" si="9"/>
        <v>30753</v>
      </c>
      <c r="BR36" s="272">
        <f t="shared" si="9"/>
        <v>30753</v>
      </c>
      <c r="BS36" s="272">
        <f t="shared" si="9"/>
        <v>30753</v>
      </c>
      <c r="BT36" s="272">
        <f t="shared" si="9"/>
        <v>49878</v>
      </c>
      <c r="BU36" s="272">
        <f t="shared" si="9"/>
        <v>55233</v>
      </c>
      <c r="BV36" s="272">
        <f t="shared" si="9"/>
        <v>60588</v>
      </c>
      <c r="BW36" s="272">
        <f t="shared" si="9"/>
        <v>49878</v>
      </c>
      <c r="BX36" s="272">
        <f t="shared" si="9"/>
        <v>49878</v>
      </c>
      <c r="BY36" s="272">
        <f t="shared" si="9"/>
        <v>41463</v>
      </c>
      <c r="BZ36" s="272">
        <f t="shared" si="9"/>
        <v>41463</v>
      </c>
      <c r="CA36" s="272">
        <f t="shared" si="9"/>
        <v>41463</v>
      </c>
      <c r="CB36" s="272">
        <f t="shared" si="9"/>
        <v>35343</v>
      </c>
      <c r="CC36" s="272">
        <f t="shared" si="9"/>
        <v>34578</v>
      </c>
      <c r="CD36" s="272">
        <f t="shared" si="9"/>
        <v>24251</v>
      </c>
      <c r="CE36" s="272">
        <f t="shared" si="9"/>
        <v>24251</v>
      </c>
      <c r="CF36" s="272">
        <f t="shared" si="9"/>
        <v>24251</v>
      </c>
      <c r="CG36" s="272">
        <f t="shared" si="9"/>
        <v>24251</v>
      </c>
      <c r="CH36" s="272">
        <f t="shared" si="9"/>
        <v>25398</v>
      </c>
      <c r="CI36" s="272">
        <f t="shared" si="9"/>
        <v>25398</v>
      </c>
      <c r="CJ36" s="272">
        <f t="shared" si="9"/>
        <v>25398</v>
      </c>
      <c r="CK36" s="272">
        <f t="shared" si="9"/>
        <v>24251</v>
      </c>
      <c r="CL36" s="272">
        <f t="shared" si="9"/>
        <v>24251</v>
      </c>
      <c r="CM36" s="272">
        <f t="shared" si="9"/>
        <v>24251</v>
      </c>
      <c r="CN36" s="272">
        <f t="shared" si="9"/>
        <v>24251</v>
      </c>
      <c r="CO36" s="272">
        <f t="shared" si="9"/>
        <v>24251</v>
      </c>
      <c r="CP36" s="272">
        <f t="shared" si="9"/>
        <v>24251</v>
      </c>
      <c r="CQ36" s="272">
        <f t="shared" si="9"/>
        <v>23103</v>
      </c>
      <c r="CR36" s="272">
        <f t="shared" si="9"/>
        <v>23103</v>
      </c>
      <c r="CS36" s="272">
        <f t="shared" si="9"/>
        <v>23103</v>
      </c>
      <c r="CT36" s="272">
        <f t="shared" si="9"/>
        <v>23103</v>
      </c>
      <c r="CU36" s="272">
        <f t="shared" si="9"/>
        <v>23103</v>
      </c>
      <c r="CV36" s="272">
        <f t="shared" si="9"/>
        <v>23103</v>
      </c>
      <c r="CW36" s="272">
        <f t="shared" si="9"/>
        <v>23103</v>
      </c>
      <c r="CX36" s="272">
        <f t="shared" si="9"/>
        <v>20043</v>
      </c>
      <c r="CY36" s="272">
        <f t="shared" si="9"/>
        <v>20043</v>
      </c>
      <c r="CZ36" s="272">
        <f t="shared" si="9"/>
        <v>20043</v>
      </c>
      <c r="DA36" s="272">
        <f t="shared" si="9"/>
        <v>20043</v>
      </c>
      <c r="DB36" s="272">
        <f t="shared" si="9"/>
        <v>20043</v>
      </c>
      <c r="DC36" s="272">
        <f t="shared" si="9"/>
        <v>20808</v>
      </c>
      <c r="DD36" s="272">
        <f t="shared" si="9"/>
        <v>20808</v>
      </c>
      <c r="DE36" s="272">
        <f t="shared" si="9"/>
        <v>19278</v>
      </c>
      <c r="DF36" s="272">
        <f t="shared" si="9"/>
        <v>19278</v>
      </c>
      <c r="DG36" s="272">
        <f t="shared" si="9"/>
        <v>19278</v>
      </c>
      <c r="DH36" s="272">
        <f t="shared" si="9"/>
        <v>18360</v>
      </c>
      <c r="DI36" s="272">
        <f t="shared" si="9"/>
        <v>18360</v>
      </c>
      <c r="DJ36" s="272">
        <f t="shared" si="9"/>
        <v>18360</v>
      </c>
      <c r="DK36" s="272">
        <f t="shared" si="9"/>
        <v>18360</v>
      </c>
      <c r="DL36" s="272">
        <f t="shared" si="9"/>
        <v>16065</v>
      </c>
      <c r="DM36" s="272">
        <f t="shared" si="9"/>
        <v>16065</v>
      </c>
      <c r="DN36" s="272">
        <f t="shared" si="9"/>
        <v>16065</v>
      </c>
      <c r="DO36" s="272">
        <f t="shared" si="9"/>
        <v>16065</v>
      </c>
      <c r="DP36" s="272">
        <f t="shared" si="9"/>
        <v>16065</v>
      </c>
      <c r="DQ36" s="272">
        <f t="shared" si="9"/>
        <v>16065</v>
      </c>
      <c r="DR36" s="272">
        <f t="shared" si="9"/>
        <v>16065</v>
      </c>
      <c r="DS36" s="272">
        <f t="shared" si="9"/>
        <v>14918</v>
      </c>
    </row>
    <row r="37" spans="1:12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346"/>
      <c r="U37" s="346"/>
      <c r="V37" s="346"/>
      <c r="W37" s="346"/>
      <c r="X37" s="346"/>
      <c r="Y37" s="346"/>
      <c r="Z37" s="346"/>
      <c r="AA37" s="346"/>
      <c r="AB37" s="346"/>
      <c r="AC37" s="346"/>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row>
    <row r="38" spans="1:123" s="72" customFormat="1" x14ac:dyDescent="0.2">
      <c r="A38" s="240">
        <v>1</v>
      </c>
      <c r="B38" s="272">
        <f>ROUND(B11*0.85,)</f>
        <v>17595</v>
      </c>
      <c r="C38" s="272">
        <f t="shared" ref="C38:BN38" si="10">ROUND(C11*0.85,)</f>
        <v>17595</v>
      </c>
      <c r="D38" s="272">
        <f t="shared" si="10"/>
        <v>16448</v>
      </c>
      <c r="E38" s="272">
        <f t="shared" si="10"/>
        <v>16448</v>
      </c>
      <c r="F38" s="272">
        <f t="shared" si="10"/>
        <v>17595</v>
      </c>
      <c r="G38" s="272">
        <f t="shared" si="10"/>
        <v>17595</v>
      </c>
      <c r="H38" s="272">
        <f t="shared" si="10"/>
        <v>17595</v>
      </c>
      <c r="I38" s="272">
        <f t="shared" si="10"/>
        <v>20655</v>
      </c>
      <c r="J38" s="272">
        <f t="shared" si="10"/>
        <v>20655</v>
      </c>
      <c r="K38" s="272">
        <f t="shared" si="10"/>
        <v>18743</v>
      </c>
      <c r="L38" s="272">
        <f t="shared" si="10"/>
        <v>20273</v>
      </c>
      <c r="M38" s="272">
        <f t="shared" si="10"/>
        <v>20273</v>
      </c>
      <c r="N38" s="272">
        <f t="shared" si="10"/>
        <v>25245</v>
      </c>
      <c r="O38" s="272">
        <f t="shared" si="10"/>
        <v>29835</v>
      </c>
      <c r="P38" s="272">
        <f t="shared" si="10"/>
        <v>29835</v>
      </c>
      <c r="Q38" s="272">
        <f t="shared" si="10"/>
        <v>32130</v>
      </c>
      <c r="R38" s="272">
        <f t="shared" si="10"/>
        <v>29835</v>
      </c>
      <c r="S38" s="272">
        <f t="shared" si="10"/>
        <v>53550</v>
      </c>
      <c r="T38" s="346">
        <f t="shared" si="10"/>
        <v>84150</v>
      </c>
      <c r="U38" s="346">
        <f t="shared" si="10"/>
        <v>103275</v>
      </c>
      <c r="V38" s="346">
        <f t="shared" si="10"/>
        <v>103275</v>
      </c>
      <c r="W38" s="346">
        <f t="shared" si="10"/>
        <v>91800</v>
      </c>
      <c r="X38" s="346">
        <f t="shared" si="10"/>
        <v>91800</v>
      </c>
      <c r="Y38" s="346">
        <f t="shared" si="10"/>
        <v>91800</v>
      </c>
      <c r="Z38" s="346">
        <f t="shared" si="10"/>
        <v>91800</v>
      </c>
      <c r="AA38" s="346">
        <f t="shared" si="10"/>
        <v>91800</v>
      </c>
      <c r="AB38" s="346">
        <f t="shared" si="10"/>
        <v>72675</v>
      </c>
      <c r="AC38" s="346">
        <f t="shared" si="10"/>
        <v>65025</v>
      </c>
      <c r="AD38" s="272">
        <f t="shared" si="10"/>
        <v>65025</v>
      </c>
      <c r="AE38" s="272">
        <f t="shared" si="10"/>
        <v>46665</v>
      </c>
      <c r="AF38" s="272">
        <f t="shared" si="10"/>
        <v>28305</v>
      </c>
      <c r="AG38" s="272">
        <f t="shared" si="10"/>
        <v>28305</v>
      </c>
      <c r="AH38" s="272">
        <f t="shared" si="10"/>
        <v>28305</v>
      </c>
      <c r="AI38" s="272">
        <f t="shared" si="10"/>
        <v>28305</v>
      </c>
      <c r="AJ38" s="272">
        <f t="shared" si="10"/>
        <v>28305</v>
      </c>
      <c r="AK38" s="272">
        <f t="shared" si="10"/>
        <v>26010</v>
      </c>
      <c r="AL38" s="272">
        <f t="shared" si="10"/>
        <v>26010</v>
      </c>
      <c r="AM38" s="272">
        <f t="shared" si="10"/>
        <v>26010</v>
      </c>
      <c r="AN38" s="272">
        <f t="shared" si="10"/>
        <v>28305</v>
      </c>
      <c r="AO38" s="272">
        <f t="shared" si="10"/>
        <v>28305</v>
      </c>
      <c r="AP38" s="272">
        <f t="shared" si="10"/>
        <v>28305</v>
      </c>
      <c r="AQ38" s="272">
        <f t="shared" si="10"/>
        <v>28305</v>
      </c>
      <c r="AR38" s="272">
        <f t="shared" si="10"/>
        <v>28305</v>
      </c>
      <c r="AS38" s="272">
        <f t="shared" si="10"/>
        <v>28305</v>
      </c>
      <c r="AT38" s="272">
        <f t="shared" si="10"/>
        <v>28305</v>
      </c>
      <c r="AU38" s="272">
        <f t="shared" si="10"/>
        <v>28305</v>
      </c>
      <c r="AV38" s="272">
        <f t="shared" si="10"/>
        <v>28305</v>
      </c>
      <c r="AW38" s="272">
        <f t="shared" si="10"/>
        <v>32895</v>
      </c>
      <c r="AX38" s="272">
        <f t="shared" si="10"/>
        <v>32895</v>
      </c>
      <c r="AY38" s="272">
        <f t="shared" si="10"/>
        <v>32895</v>
      </c>
      <c r="AZ38" s="272">
        <f t="shared" si="10"/>
        <v>32895</v>
      </c>
      <c r="BA38" s="272">
        <f t="shared" si="10"/>
        <v>34425</v>
      </c>
      <c r="BB38" s="272">
        <f t="shared" si="10"/>
        <v>34425</v>
      </c>
      <c r="BC38" s="272">
        <f t="shared" si="10"/>
        <v>34425</v>
      </c>
      <c r="BD38" s="272">
        <f t="shared" si="10"/>
        <v>34425</v>
      </c>
      <c r="BE38" s="272">
        <f t="shared" si="10"/>
        <v>34425</v>
      </c>
      <c r="BF38" s="272">
        <f t="shared" si="10"/>
        <v>34425</v>
      </c>
      <c r="BG38" s="272">
        <f t="shared" si="10"/>
        <v>34425</v>
      </c>
      <c r="BH38" s="272">
        <f t="shared" si="10"/>
        <v>34425</v>
      </c>
      <c r="BI38" s="272">
        <f t="shared" si="10"/>
        <v>34425</v>
      </c>
      <c r="BJ38" s="272">
        <f t="shared" si="10"/>
        <v>34425</v>
      </c>
      <c r="BK38" s="272">
        <f t="shared" si="10"/>
        <v>31365</v>
      </c>
      <c r="BL38" s="272">
        <f t="shared" si="10"/>
        <v>31365</v>
      </c>
      <c r="BM38" s="272">
        <f t="shared" si="10"/>
        <v>31365</v>
      </c>
      <c r="BN38" s="272">
        <f t="shared" si="10"/>
        <v>31365</v>
      </c>
      <c r="BO38" s="272">
        <f t="shared" ref="BO38:DS38" si="11">ROUND(BO11*0.85,)</f>
        <v>31365</v>
      </c>
      <c r="BP38" s="272">
        <f t="shared" si="11"/>
        <v>31365</v>
      </c>
      <c r="BQ38" s="272">
        <f t="shared" si="11"/>
        <v>31365</v>
      </c>
      <c r="BR38" s="272">
        <f t="shared" si="11"/>
        <v>31365</v>
      </c>
      <c r="BS38" s="272">
        <f t="shared" si="11"/>
        <v>31365</v>
      </c>
      <c r="BT38" s="272">
        <f t="shared" si="11"/>
        <v>50490</v>
      </c>
      <c r="BU38" s="272">
        <f t="shared" si="11"/>
        <v>55845</v>
      </c>
      <c r="BV38" s="272">
        <f t="shared" si="11"/>
        <v>61200</v>
      </c>
      <c r="BW38" s="272">
        <f t="shared" si="11"/>
        <v>50490</v>
      </c>
      <c r="BX38" s="272">
        <f t="shared" si="11"/>
        <v>50490</v>
      </c>
      <c r="BY38" s="272">
        <f t="shared" si="11"/>
        <v>42075</v>
      </c>
      <c r="BZ38" s="272">
        <f t="shared" si="11"/>
        <v>42075</v>
      </c>
      <c r="CA38" s="272">
        <f t="shared" si="11"/>
        <v>42075</v>
      </c>
      <c r="CB38" s="272">
        <f t="shared" si="11"/>
        <v>35955</v>
      </c>
      <c r="CC38" s="272">
        <f t="shared" si="11"/>
        <v>35190</v>
      </c>
      <c r="CD38" s="272">
        <f t="shared" si="11"/>
        <v>24863</v>
      </c>
      <c r="CE38" s="272">
        <f t="shared" si="11"/>
        <v>24863</v>
      </c>
      <c r="CF38" s="272">
        <f t="shared" si="11"/>
        <v>24863</v>
      </c>
      <c r="CG38" s="272">
        <f t="shared" si="11"/>
        <v>24863</v>
      </c>
      <c r="CH38" s="272">
        <f t="shared" si="11"/>
        <v>26010</v>
      </c>
      <c r="CI38" s="272">
        <f t="shared" si="11"/>
        <v>26010</v>
      </c>
      <c r="CJ38" s="272">
        <f t="shared" si="11"/>
        <v>26010</v>
      </c>
      <c r="CK38" s="272">
        <f t="shared" si="11"/>
        <v>24863</v>
      </c>
      <c r="CL38" s="272">
        <f t="shared" si="11"/>
        <v>24863</v>
      </c>
      <c r="CM38" s="272">
        <f t="shared" si="11"/>
        <v>24863</v>
      </c>
      <c r="CN38" s="272">
        <f t="shared" si="11"/>
        <v>24863</v>
      </c>
      <c r="CO38" s="272">
        <f t="shared" si="11"/>
        <v>24863</v>
      </c>
      <c r="CP38" s="272">
        <f t="shared" si="11"/>
        <v>24863</v>
      </c>
      <c r="CQ38" s="272">
        <f t="shared" si="11"/>
        <v>23715</v>
      </c>
      <c r="CR38" s="272">
        <f t="shared" si="11"/>
        <v>23715</v>
      </c>
      <c r="CS38" s="272">
        <f t="shared" si="11"/>
        <v>23715</v>
      </c>
      <c r="CT38" s="272">
        <f t="shared" si="11"/>
        <v>23715</v>
      </c>
      <c r="CU38" s="272">
        <f t="shared" si="11"/>
        <v>23715</v>
      </c>
      <c r="CV38" s="272">
        <f t="shared" si="11"/>
        <v>23715</v>
      </c>
      <c r="CW38" s="272">
        <f t="shared" si="11"/>
        <v>23715</v>
      </c>
      <c r="CX38" s="272">
        <f t="shared" si="11"/>
        <v>20655</v>
      </c>
      <c r="CY38" s="272">
        <f t="shared" si="11"/>
        <v>20655</v>
      </c>
      <c r="CZ38" s="272">
        <f t="shared" si="11"/>
        <v>20655</v>
      </c>
      <c r="DA38" s="272">
        <f t="shared" si="11"/>
        <v>20655</v>
      </c>
      <c r="DB38" s="272">
        <f t="shared" si="11"/>
        <v>20655</v>
      </c>
      <c r="DC38" s="272">
        <f t="shared" si="11"/>
        <v>21420</v>
      </c>
      <c r="DD38" s="272">
        <f t="shared" si="11"/>
        <v>21420</v>
      </c>
      <c r="DE38" s="272">
        <f t="shared" si="11"/>
        <v>19890</v>
      </c>
      <c r="DF38" s="272">
        <f t="shared" si="11"/>
        <v>19890</v>
      </c>
      <c r="DG38" s="272">
        <f t="shared" si="11"/>
        <v>19890</v>
      </c>
      <c r="DH38" s="272">
        <f t="shared" si="11"/>
        <v>18360</v>
      </c>
      <c r="DI38" s="272">
        <f t="shared" si="11"/>
        <v>18360</v>
      </c>
      <c r="DJ38" s="272">
        <f t="shared" si="11"/>
        <v>18360</v>
      </c>
      <c r="DK38" s="272">
        <f t="shared" si="11"/>
        <v>18360</v>
      </c>
      <c r="DL38" s="272">
        <f t="shared" si="11"/>
        <v>16065</v>
      </c>
      <c r="DM38" s="272">
        <f t="shared" si="11"/>
        <v>16065</v>
      </c>
      <c r="DN38" s="272">
        <f t="shared" si="11"/>
        <v>16065</v>
      </c>
      <c r="DO38" s="272">
        <f t="shared" si="11"/>
        <v>16065</v>
      </c>
      <c r="DP38" s="272">
        <f t="shared" si="11"/>
        <v>16065</v>
      </c>
      <c r="DQ38" s="272">
        <f t="shared" si="11"/>
        <v>16065</v>
      </c>
      <c r="DR38" s="272">
        <f t="shared" si="11"/>
        <v>16065</v>
      </c>
      <c r="DS38" s="272">
        <f t="shared" si="11"/>
        <v>14918</v>
      </c>
    </row>
    <row r="39" spans="1:123" s="72" customFormat="1" x14ac:dyDescent="0.2">
      <c r="A39" s="240">
        <v>2</v>
      </c>
      <c r="B39" s="272">
        <f>ROUND(B12*0.85,)</f>
        <v>19584</v>
      </c>
      <c r="C39" s="272">
        <f t="shared" ref="C39:BN39" si="12">ROUND(C12*0.85,)</f>
        <v>19584</v>
      </c>
      <c r="D39" s="272">
        <f t="shared" si="12"/>
        <v>18437</v>
      </c>
      <c r="E39" s="272">
        <f t="shared" si="12"/>
        <v>18437</v>
      </c>
      <c r="F39" s="272">
        <f t="shared" si="12"/>
        <v>19584</v>
      </c>
      <c r="G39" s="272">
        <f t="shared" si="12"/>
        <v>19584</v>
      </c>
      <c r="H39" s="272">
        <f t="shared" si="12"/>
        <v>19584</v>
      </c>
      <c r="I39" s="272">
        <f t="shared" si="12"/>
        <v>22644</v>
      </c>
      <c r="J39" s="272">
        <f t="shared" si="12"/>
        <v>22644</v>
      </c>
      <c r="K39" s="272">
        <f t="shared" si="12"/>
        <v>20732</v>
      </c>
      <c r="L39" s="272">
        <f t="shared" si="12"/>
        <v>22262</v>
      </c>
      <c r="M39" s="272">
        <f t="shared" si="12"/>
        <v>22262</v>
      </c>
      <c r="N39" s="272">
        <f t="shared" si="12"/>
        <v>27234</v>
      </c>
      <c r="O39" s="272">
        <f t="shared" si="12"/>
        <v>31824</v>
      </c>
      <c r="P39" s="272">
        <f t="shared" si="12"/>
        <v>31824</v>
      </c>
      <c r="Q39" s="272">
        <f t="shared" si="12"/>
        <v>34119</v>
      </c>
      <c r="R39" s="272">
        <f t="shared" si="12"/>
        <v>31824</v>
      </c>
      <c r="S39" s="272">
        <f t="shared" si="12"/>
        <v>56228</v>
      </c>
      <c r="T39" s="346">
        <f t="shared" si="12"/>
        <v>86828</v>
      </c>
      <c r="U39" s="346">
        <f t="shared" si="12"/>
        <v>105953</v>
      </c>
      <c r="V39" s="346">
        <f t="shared" si="12"/>
        <v>105953</v>
      </c>
      <c r="W39" s="346">
        <f t="shared" si="12"/>
        <v>94478</v>
      </c>
      <c r="X39" s="346">
        <f t="shared" si="12"/>
        <v>94478</v>
      </c>
      <c r="Y39" s="346">
        <f t="shared" si="12"/>
        <v>94478</v>
      </c>
      <c r="Z39" s="346">
        <f t="shared" si="12"/>
        <v>94478</v>
      </c>
      <c r="AA39" s="346">
        <f t="shared" si="12"/>
        <v>94478</v>
      </c>
      <c r="AB39" s="346">
        <f t="shared" si="12"/>
        <v>75353</v>
      </c>
      <c r="AC39" s="346">
        <f t="shared" si="12"/>
        <v>67703</v>
      </c>
      <c r="AD39" s="272">
        <f t="shared" si="12"/>
        <v>67703</v>
      </c>
      <c r="AE39" s="272">
        <f t="shared" si="12"/>
        <v>49113</v>
      </c>
      <c r="AF39" s="272">
        <f t="shared" si="12"/>
        <v>30753</v>
      </c>
      <c r="AG39" s="272">
        <f t="shared" si="12"/>
        <v>30753</v>
      </c>
      <c r="AH39" s="272">
        <f t="shared" si="12"/>
        <v>30753</v>
      </c>
      <c r="AI39" s="272">
        <f t="shared" si="12"/>
        <v>30753</v>
      </c>
      <c r="AJ39" s="272">
        <f t="shared" si="12"/>
        <v>30753</v>
      </c>
      <c r="AK39" s="272">
        <f t="shared" si="12"/>
        <v>28458</v>
      </c>
      <c r="AL39" s="272">
        <f t="shared" si="12"/>
        <v>28458</v>
      </c>
      <c r="AM39" s="272">
        <f t="shared" si="12"/>
        <v>28458</v>
      </c>
      <c r="AN39" s="272">
        <f t="shared" si="12"/>
        <v>30753</v>
      </c>
      <c r="AO39" s="272">
        <f t="shared" si="12"/>
        <v>30753</v>
      </c>
      <c r="AP39" s="272">
        <f t="shared" si="12"/>
        <v>30753</v>
      </c>
      <c r="AQ39" s="272">
        <f t="shared" si="12"/>
        <v>30753</v>
      </c>
      <c r="AR39" s="272">
        <f t="shared" si="12"/>
        <v>30753</v>
      </c>
      <c r="AS39" s="272">
        <f t="shared" si="12"/>
        <v>30753</v>
      </c>
      <c r="AT39" s="272">
        <f t="shared" si="12"/>
        <v>30753</v>
      </c>
      <c r="AU39" s="272">
        <f t="shared" si="12"/>
        <v>30753</v>
      </c>
      <c r="AV39" s="272">
        <f t="shared" si="12"/>
        <v>30753</v>
      </c>
      <c r="AW39" s="272">
        <f t="shared" si="12"/>
        <v>35343</v>
      </c>
      <c r="AX39" s="272">
        <f t="shared" si="12"/>
        <v>35343</v>
      </c>
      <c r="AY39" s="272">
        <f t="shared" si="12"/>
        <v>35343</v>
      </c>
      <c r="AZ39" s="272">
        <f t="shared" si="12"/>
        <v>35343</v>
      </c>
      <c r="BA39" s="272">
        <f t="shared" si="12"/>
        <v>36873</v>
      </c>
      <c r="BB39" s="272">
        <f t="shared" si="12"/>
        <v>36873</v>
      </c>
      <c r="BC39" s="272">
        <f t="shared" si="12"/>
        <v>36873</v>
      </c>
      <c r="BD39" s="272">
        <f t="shared" si="12"/>
        <v>36873</v>
      </c>
      <c r="BE39" s="272">
        <f t="shared" si="12"/>
        <v>36873</v>
      </c>
      <c r="BF39" s="272">
        <f t="shared" si="12"/>
        <v>36873</v>
      </c>
      <c r="BG39" s="272">
        <f t="shared" si="12"/>
        <v>36873</v>
      </c>
      <c r="BH39" s="272">
        <f t="shared" si="12"/>
        <v>36873</v>
      </c>
      <c r="BI39" s="272">
        <f t="shared" si="12"/>
        <v>36873</v>
      </c>
      <c r="BJ39" s="272">
        <f t="shared" si="12"/>
        <v>36873</v>
      </c>
      <c r="BK39" s="272">
        <f t="shared" si="12"/>
        <v>33813</v>
      </c>
      <c r="BL39" s="272">
        <f t="shared" si="12"/>
        <v>33813</v>
      </c>
      <c r="BM39" s="272">
        <f t="shared" si="12"/>
        <v>33813</v>
      </c>
      <c r="BN39" s="272">
        <f t="shared" si="12"/>
        <v>33813</v>
      </c>
      <c r="BO39" s="272">
        <f t="shared" ref="BO39:DS39" si="13">ROUND(BO12*0.85,)</f>
        <v>33813</v>
      </c>
      <c r="BP39" s="272">
        <f t="shared" si="13"/>
        <v>33813</v>
      </c>
      <c r="BQ39" s="272">
        <f t="shared" si="13"/>
        <v>33813</v>
      </c>
      <c r="BR39" s="272">
        <f t="shared" si="13"/>
        <v>33813</v>
      </c>
      <c r="BS39" s="272">
        <f t="shared" si="13"/>
        <v>33813</v>
      </c>
      <c r="BT39" s="272">
        <f t="shared" si="13"/>
        <v>52938</v>
      </c>
      <c r="BU39" s="272">
        <f t="shared" si="13"/>
        <v>58293</v>
      </c>
      <c r="BV39" s="272">
        <f t="shared" si="13"/>
        <v>63648</v>
      </c>
      <c r="BW39" s="272">
        <f t="shared" si="13"/>
        <v>52938</v>
      </c>
      <c r="BX39" s="272">
        <f t="shared" si="13"/>
        <v>52938</v>
      </c>
      <c r="BY39" s="272">
        <f t="shared" si="13"/>
        <v>44523</v>
      </c>
      <c r="BZ39" s="272">
        <f t="shared" si="13"/>
        <v>44523</v>
      </c>
      <c r="CA39" s="272">
        <f t="shared" si="13"/>
        <v>44523</v>
      </c>
      <c r="CB39" s="272">
        <f t="shared" si="13"/>
        <v>38403</v>
      </c>
      <c r="CC39" s="272">
        <f t="shared" si="13"/>
        <v>37638</v>
      </c>
      <c r="CD39" s="272">
        <f t="shared" si="13"/>
        <v>27311</v>
      </c>
      <c r="CE39" s="272">
        <f t="shared" si="13"/>
        <v>27311</v>
      </c>
      <c r="CF39" s="272">
        <f t="shared" si="13"/>
        <v>27311</v>
      </c>
      <c r="CG39" s="272">
        <f t="shared" si="13"/>
        <v>27311</v>
      </c>
      <c r="CH39" s="272">
        <f t="shared" si="13"/>
        <v>28458</v>
      </c>
      <c r="CI39" s="272">
        <f t="shared" si="13"/>
        <v>28458</v>
      </c>
      <c r="CJ39" s="272">
        <f t="shared" si="13"/>
        <v>28458</v>
      </c>
      <c r="CK39" s="272">
        <f t="shared" si="13"/>
        <v>27311</v>
      </c>
      <c r="CL39" s="272">
        <f t="shared" si="13"/>
        <v>27311</v>
      </c>
      <c r="CM39" s="272">
        <f t="shared" si="13"/>
        <v>27311</v>
      </c>
      <c r="CN39" s="272">
        <f t="shared" si="13"/>
        <v>27311</v>
      </c>
      <c r="CO39" s="272">
        <f t="shared" si="13"/>
        <v>27311</v>
      </c>
      <c r="CP39" s="272">
        <f t="shared" si="13"/>
        <v>27311</v>
      </c>
      <c r="CQ39" s="272">
        <f t="shared" si="13"/>
        <v>26163</v>
      </c>
      <c r="CR39" s="272">
        <f t="shared" si="13"/>
        <v>26163</v>
      </c>
      <c r="CS39" s="272">
        <f t="shared" si="13"/>
        <v>26163</v>
      </c>
      <c r="CT39" s="272">
        <f t="shared" si="13"/>
        <v>26163</v>
      </c>
      <c r="CU39" s="272">
        <f t="shared" si="13"/>
        <v>26163</v>
      </c>
      <c r="CV39" s="272">
        <f t="shared" si="13"/>
        <v>26163</v>
      </c>
      <c r="CW39" s="272">
        <f t="shared" si="13"/>
        <v>26163</v>
      </c>
      <c r="CX39" s="272">
        <f t="shared" si="13"/>
        <v>23103</v>
      </c>
      <c r="CY39" s="272">
        <f t="shared" si="13"/>
        <v>23103</v>
      </c>
      <c r="CZ39" s="272">
        <f t="shared" si="13"/>
        <v>23103</v>
      </c>
      <c r="DA39" s="272">
        <f t="shared" si="13"/>
        <v>23103</v>
      </c>
      <c r="DB39" s="272">
        <f t="shared" si="13"/>
        <v>23103</v>
      </c>
      <c r="DC39" s="272">
        <f t="shared" si="13"/>
        <v>23868</v>
      </c>
      <c r="DD39" s="272">
        <f t="shared" si="13"/>
        <v>23868</v>
      </c>
      <c r="DE39" s="272">
        <f t="shared" si="13"/>
        <v>22338</v>
      </c>
      <c r="DF39" s="272">
        <f t="shared" si="13"/>
        <v>22338</v>
      </c>
      <c r="DG39" s="272">
        <f t="shared" si="13"/>
        <v>22338</v>
      </c>
      <c r="DH39" s="272">
        <f t="shared" si="13"/>
        <v>20655</v>
      </c>
      <c r="DI39" s="272">
        <f t="shared" si="13"/>
        <v>20655</v>
      </c>
      <c r="DJ39" s="272">
        <f t="shared" si="13"/>
        <v>20655</v>
      </c>
      <c r="DK39" s="272">
        <f t="shared" si="13"/>
        <v>20655</v>
      </c>
      <c r="DL39" s="272">
        <f t="shared" si="13"/>
        <v>18360</v>
      </c>
      <c r="DM39" s="272">
        <f t="shared" si="13"/>
        <v>18360</v>
      </c>
      <c r="DN39" s="272">
        <f t="shared" si="13"/>
        <v>18360</v>
      </c>
      <c r="DO39" s="272">
        <f t="shared" si="13"/>
        <v>18360</v>
      </c>
      <c r="DP39" s="272">
        <f t="shared" si="13"/>
        <v>18360</v>
      </c>
      <c r="DQ39" s="272">
        <f t="shared" si="13"/>
        <v>18360</v>
      </c>
      <c r="DR39" s="272">
        <f t="shared" si="13"/>
        <v>18360</v>
      </c>
      <c r="DS39" s="272">
        <f t="shared" si="13"/>
        <v>17213</v>
      </c>
    </row>
    <row r="40" spans="1:12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346"/>
      <c r="U40" s="346"/>
      <c r="V40" s="346"/>
      <c r="W40" s="346"/>
      <c r="X40" s="346"/>
      <c r="Y40" s="346"/>
      <c r="Z40" s="346"/>
      <c r="AA40" s="346"/>
      <c r="AB40" s="346"/>
      <c r="AC40" s="346"/>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row>
    <row r="41" spans="1:123" s="72" customFormat="1" x14ac:dyDescent="0.2">
      <c r="A41" s="240">
        <v>1</v>
      </c>
      <c r="B41" s="272">
        <f>ROUND(B14*0.85,)</f>
        <v>18360</v>
      </c>
      <c r="C41" s="272">
        <f t="shared" ref="C41:BN41" si="14">ROUND(C14*0.85,)</f>
        <v>18360</v>
      </c>
      <c r="D41" s="272">
        <f t="shared" si="14"/>
        <v>17213</v>
      </c>
      <c r="E41" s="272">
        <f t="shared" si="14"/>
        <v>17213</v>
      </c>
      <c r="F41" s="272">
        <f t="shared" si="14"/>
        <v>18360</v>
      </c>
      <c r="G41" s="272">
        <f t="shared" si="14"/>
        <v>18360</v>
      </c>
      <c r="H41" s="272">
        <f t="shared" si="14"/>
        <v>18360</v>
      </c>
      <c r="I41" s="272">
        <f t="shared" si="14"/>
        <v>21420</v>
      </c>
      <c r="J41" s="272">
        <f t="shared" si="14"/>
        <v>21420</v>
      </c>
      <c r="K41" s="272">
        <f t="shared" si="14"/>
        <v>19508</v>
      </c>
      <c r="L41" s="272">
        <f t="shared" si="14"/>
        <v>21038</v>
      </c>
      <c r="M41" s="272">
        <f t="shared" si="14"/>
        <v>21038</v>
      </c>
      <c r="N41" s="272">
        <f t="shared" si="14"/>
        <v>26010</v>
      </c>
      <c r="O41" s="272">
        <f t="shared" si="14"/>
        <v>30600</v>
      </c>
      <c r="P41" s="272">
        <f t="shared" si="14"/>
        <v>30600</v>
      </c>
      <c r="Q41" s="272">
        <f t="shared" si="14"/>
        <v>32895</v>
      </c>
      <c r="R41" s="272">
        <f t="shared" si="14"/>
        <v>30600</v>
      </c>
      <c r="S41" s="272">
        <f t="shared" si="14"/>
        <v>54698</v>
      </c>
      <c r="T41" s="346">
        <f t="shared" si="14"/>
        <v>85298</v>
      </c>
      <c r="U41" s="346">
        <f t="shared" si="14"/>
        <v>104423</v>
      </c>
      <c r="V41" s="346">
        <f t="shared" si="14"/>
        <v>104423</v>
      </c>
      <c r="W41" s="346">
        <f t="shared" si="14"/>
        <v>92948</v>
      </c>
      <c r="X41" s="346">
        <f t="shared" si="14"/>
        <v>92948</v>
      </c>
      <c r="Y41" s="346">
        <f t="shared" si="14"/>
        <v>92948</v>
      </c>
      <c r="Z41" s="346">
        <f t="shared" si="14"/>
        <v>92948</v>
      </c>
      <c r="AA41" s="346">
        <f t="shared" si="14"/>
        <v>92948</v>
      </c>
      <c r="AB41" s="346">
        <f t="shared" si="14"/>
        <v>73823</v>
      </c>
      <c r="AC41" s="346">
        <f t="shared" si="14"/>
        <v>66173</v>
      </c>
      <c r="AD41" s="272">
        <f t="shared" si="14"/>
        <v>66173</v>
      </c>
      <c r="AE41" s="272">
        <f t="shared" si="14"/>
        <v>47430</v>
      </c>
      <c r="AF41" s="272">
        <f t="shared" si="14"/>
        <v>29070</v>
      </c>
      <c r="AG41" s="272">
        <f t="shared" si="14"/>
        <v>29070</v>
      </c>
      <c r="AH41" s="272">
        <f t="shared" si="14"/>
        <v>29070</v>
      </c>
      <c r="AI41" s="272">
        <f t="shared" si="14"/>
        <v>29070</v>
      </c>
      <c r="AJ41" s="272">
        <f t="shared" si="14"/>
        <v>29070</v>
      </c>
      <c r="AK41" s="272">
        <f t="shared" si="14"/>
        <v>26775</v>
      </c>
      <c r="AL41" s="272">
        <f t="shared" si="14"/>
        <v>26775</v>
      </c>
      <c r="AM41" s="272">
        <f t="shared" si="14"/>
        <v>26775</v>
      </c>
      <c r="AN41" s="272">
        <f t="shared" si="14"/>
        <v>29070</v>
      </c>
      <c r="AO41" s="272">
        <f t="shared" si="14"/>
        <v>29070</v>
      </c>
      <c r="AP41" s="272">
        <f t="shared" si="14"/>
        <v>29070</v>
      </c>
      <c r="AQ41" s="272">
        <f t="shared" si="14"/>
        <v>29070</v>
      </c>
      <c r="AR41" s="272">
        <f t="shared" si="14"/>
        <v>29070</v>
      </c>
      <c r="AS41" s="272">
        <f t="shared" si="14"/>
        <v>29070</v>
      </c>
      <c r="AT41" s="272">
        <f t="shared" si="14"/>
        <v>29070</v>
      </c>
      <c r="AU41" s="272">
        <f t="shared" si="14"/>
        <v>29070</v>
      </c>
      <c r="AV41" s="272">
        <f t="shared" si="14"/>
        <v>29070</v>
      </c>
      <c r="AW41" s="272">
        <f t="shared" si="14"/>
        <v>33660</v>
      </c>
      <c r="AX41" s="272">
        <f t="shared" si="14"/>
        <v>33660</v>
      </c>
      <c r="AY41" s="272">
        <f t="shared" si="14"/>
        <v>33660</v>
      </c>
      <c r="AZ41" s="272">
        <f t="shared" si="14"/>
        <v>33660</v>
      </c>
      <c r="BA41" s="272">
        <f t="shared" si="14"/>
        <v>35190</v>
      </c>
      <c r="BB41" s="272">
        <f t="shared" si="14"/>
        <v>35190</v>
      </c>
      <c r="BC41" s="272">
        <f t="shared" si="14"/>
        <v>35190</v>
      </c>
      <c r="BD41" s="272">
        <f t="shared" si="14"/>
        <v>35190</v>
      </c>
      <c r="BE41" s="272">
        <f t="shared" si="14"/>
        <v>35190</v>
      </c>
      <c r="BF41" s="272">
        <f t="shared" si="14"/>
        <v>35190</v>
      </c>
      <c r="BG41" s="272">
        <f t="shared" si="14"/>
        <v>35190</v>
      </c>
      <c r="BH41" s="272">
        <f t="shared" si="14"/>
        <v>35190</v>
      </c>
      <c r="BI41" s="272">
        <f t="shared" si="14"/>
        <v>35190</v>
      </c>
      <c r="BJ41" s="272">
        <f t="shared" si="14"/>
        <v>35190</v>
      </c>
      <c r="BK41" s="272">
        <f t="shared" si="14"/>
        <v>32130</v>
      </c>
      <c r="BL41" s="272">
        <f t="shared" si="14"/>
        <v>32130</v>
      </c>
      <c r="BM41" s="272">
        <f t="shared" si="14"/>
        <v>32130</v>
      </c>
      <c r="BN41" s="272">
        <f t="shared" si="14"/>
        <v>32130</v>
      </c>
      <c r="BO41" s="272">
        <f t="shared" ref="BO41:DS41" si="15">ROUND(BO14*0.85,)</f>
        <v>32130</v>
      </c>
      <c r="BP41" s="272">
        <f t="shared" si="15"/>
        <v>32130</v>
      </c>
      <c r="BQ41" s="272">
        <f t="shared" si="15"/>
        <v>32130</v>
      </c>
      <c r="BR41" s="272">
        <f t="shared" si="15"/>
        <v>32130</v>
      </c>
      <c r="BS41" s="272">
        <f t="shared" si="15"/>
        <v>32130</v>
      </c>
      <c r="BT41" s="272">
        <f t="shared" si="15"/>
        <v>51255</v>
      </c>
      <c r="BU41" s="272">
        <f t="shared" si="15"/>
        <v>56610</v>
      </c>
      <c r="BV41" s="272">
        <f t="shared" si="15"/>
        <v>61965</v>
      </c>
      <c r="BW41" s="272">
        <f t="shared" si="15"/>
        <v>51255</v>
      </c>
      <c r="BX41" s="272">
        <f t="shared" si="15"/>
        <v>51255</v>
      </c>
      <c r="BY41" s="272">
        <f t="shared" si="15"/>
        <v>42840</v>
      </c>
      <c r="BZ41" s="272">
        <f t="shared" si="15"/>
        <v>42840</v>
      </c>
      <c r="CA41" s="272">
        <f t="shared" si="15"/>
        <v>42840</v>
      </c>
      <c r="CB41" s="272">
        <f t="shared" si="15"/>
        <v>36720</v>
      </c>
      <c r="CC41" s="272">
        <f t="shared" si="15"/>
        <v>35955</v>
      </c>
      <c r="CD41" s="272">
        <f t="shared" si="15"/>
        <v>25628</v>
      </c>
      <c r="CE41" s="272">
        <f t="shared" si="15"/>
        <v>25628</v>
      </c>
      <c r="CF41" s="272">
        <f t="shared" si="15"/>
        <v>25628</v>
      </c>
      <c r="CG41" s="272">
        <f t="shared" si="15"/>
        <v>25628</v>
      </c>
      <c r="CH41" s="272">
        <f t="shared" si="15"/>
        <v>26775</v>
      </c>
      <c r="CI41" s="272">
        <f t="shared" si="15"/>
        <v>26775</v>
      </c>
      <c r="CJ41" s="272">
        <f t="shared" si="15"/>
        <v>26775</v>
      </c>
      <c r="CK41" s="272">
        <f t="shared" si="15"/>
        <v>25628</v>
      </c>
      <c r="CL41" s="272">
        <f t="shared" si="15"/>
        <v>25628</v>
      </c>
      <c r="CM41" s="272">
        <f t="shared" si="15"/>
        <v>25628</v>
      </c>
      <c r="CN41" s="272">
        <f t="shared" si="15"/>
        <v>25628</v>
      </c>
      <c r="CO41" s="272">
        <f t="shared" si="15"/>
        <v>25628</v>
      </c>
      <c r="CP41" s="272">
        <f t="shared" si="15"/>
        <v>25628</v>
      </c>
      <c r="CQ41" s="272">
        <f t="shared" si="15"/>
        <v>24480</v>
      </c>
      <c r="CR41" s="272">
        <f t="shared" si="15"/>
        <v>24480</v>
      </c>
      <c r="CS41" s="272">
        <f t="shared" si="15"/>
        <v>24480</v>
      </c>
      <c r="CT41" s="272">
        <f t="shared" si="15"/>
        <v>24480</v>
      </c>
      <c r="CU41" s="272">
        <f t="shared" si="15"/>
        <v>24480</v>
      </c>
      <c r="CV41" s="272">
        <f t="shared" si="15"/>
        <v>24480</v>
      </c>
      <c r="CW41" s="272">
        <f t="shared" si="15"/>
        <v>24480</v>
      </c>
      <c r="CX41" s="272">
        <f t="shared" si="15"/>
        <v>21420</v>
      </c>
      <c r="CY41" s="272">
        <f t="shared" si="15"/>
        <v>21420</v>
      </c>
      <c r="CZ41" s="272">
        <f t="shared" si="15"/>
        <v>21420</v>
      </c>
      <c r="DA41" s="272">
        <f t="shared" si="15"/>
        <v>21420</v>
      </c>
      <c r="DB41" s="272">
        <f t="shared" si="15"/>
        <v>21420</v>
      </c>
      <c r="DC41" s="272">
        <f t="shared" si="15"/>
        <v>22185</v>
      </c>
      <c r="DD41" s="272">
        <f t="shared" si="15"/>
        <v>22185</v>
      </c>
      <c r="DE41" s="272">
        <f t="shared" si="15"/>
        <v>20655</v>
      </c>
      <c r="DF41" s="272">
        <f t="shared" si="15"/>
        <v>20655</v>
      </c>
      <c r="DG41" s="272">
        <f t="shared" si="15"/>
        <v>20655</v>
      </c>
      <c r="DH41" s="272">
        <f t="shared" si="15"/>
        <v>19125</v>
      </c>
      <c r="DI41" s="272">
        <f t="shared" si="15"/>
        <v>19125</v>
      </c>
      <c r="DJ41" s="272">
        <f t="shared" si="15"/>
        <v>19125</v>
      </c>
      <c r="DK41" s="272">
        <f t="shared" si="15"/>
        <v>19125</v>
      </c>
      <c r="DL41" s="272">
        <f t="shared" si="15"/>
        <v>16830</v>
      </c>
      <c r="DM41" s="272">
        <f t="shared" si="15"/>
        <v>16830</v>
      </c>
      <c r="DN41" s="272">
        <f t="shared" si="15"/>
        <v>16830</v>
      </c>
      <c r="DO41" s="272">
        <f t="shared" si="15"/>
        <v>16830</v>
      </c>
      <c r="DP41" s="272">
        <f t="shared" si="15"/>
        <v>16830</v>
      </c>
      <c r="DQ41" s="272">
        <f t="shared" si="15"/>
        <v>16830</v>
      </c>
      <c r="DR41" s="272">
        <f t="shared" si="15"/>
        <v>16830</v>
      </c>
      <c r="DS41" s="272">
        <f t="shared" si="15"/>
        <v>15683</v>
      </c>
    </row>
    <row r="42" spans="1:123" s="72" customFormat="1" x14ac:dyDescent="0.2">
      <c r="A42" s="240">
        <v>2</v>
      </c>
      <c r="B42" s="272">
        <f>ROUND(B15*0.85,)</f>
        <v>20349</v>
      </c>
      <c r="C42" s="272">
        <f t="shared" ref="C42:BN42" si="16">ROUND(C15*0.85,)</f>
        <v>20349</v>
      </c>
      <c r="D42" s="272">
        <f t="shared" si="16"/>
        <v>19202</v>
      </c>
      <c r="E42" s="272">
        <f t="shared" si="16"/>
        <v>19202</v>
      </c>
      <c r="F42" s="272">
        <f t="shared" si="16"/>
        <v>20349</v>
      </c>
      <c r="G42" s="272">
        <f t="shared" si="16"/>
        <v>20349</v>
      </c>
      <c r="H42" s="272">
        <f t="shared" si="16"/>
        <v>20349</v>
      </c>
      <c r="I42" s="272">
        <f t="shared" si="16"/>
        <v>23409</v>
      </c>
      <c r="J42" s="272">
        <f t="shared" si="16"/>
        <v>23409</v>
      </c>
      <c r="K42" s="272">
        <f t="shared" si="16"/>
        <v>21497</v>
      </c>
      <c r="L42" s="272">
        <f t="shared" si="16"/>
        <v>23027</v>
      </c>
      <c r="M42" s="272">
        <f t="shared" si="16"/>
        <v>23027</v>
      </c>
      <c r="N42" s="272">
        <f t="shared" si="16"/>
        <v>27999</v>
      </c>
      <c r="O42" s="272">
        <f t="shared" si="16"/>
        <v>32589</v>
      </c>
      <c r="P42" s="272">
        <f t="shared" si="16"/>
        <v>32589</v>
      </c>
      <c r="Q42" s="272">
        <f t="shared" si="16"/>
        <v>34884</v>
      </c>
      <c r="R42" s="272">
        <f t="shared" si="16"/>
        <v>32589</v>
      </c>
      <c r="S42" s="272">
        <f t="shared" si="16"/>
        <v>57375</v>
      </c>
      <c r="T42" s="346">
        <f t="shared" si="16"/>
        <v>87975</v>
      </c>
      <c r="U42" s="346">
        <f t="shared" si="16"/>
        <v>107100</v>
      </c>
      <c r="V42" s="346">
        <f t="shared" si="16"/>
        <v>107100</v>
      </c>
      <c r="W42" s="346">
        <f t="shared" si="16"/>
        <v>95625</v>
      </c>
      <c r="X42" s="346">
        <f t="shared" si="16"/>
        <v>95625</v>
      </c>
      <c r="Y42" s="346">
        <f t="shared" si="16"/>
        <v>95625</v>
      </c>
      <c r="Z42" s="346">
        <f t="shared" si="16"/>
        <v>95625</v>
      </c>
      <c r="AA42" s="346">
        <f t="shared" si="16"/>
        <v>95625</v>
      </c>
      <c r="AB42" s="346">
        <f t="shared" si="16"/>
        <v>76500</v>
      </c>
      <c r="AC42" s="346">
        <f t="shared" si="16"/>
        <v>68850</v>
      </c>
      <c r="AD42" s="272">
        <f t="shared" si="16"/>
        <v>68850</v>
      </c>
      <c r="AE42" s="272">
        <f t="shared" si="16"/>
        <v>49878</v>
      </c>
      <c r="AF42" s="272">
        <f t="shared" si="16"/>
        <v>31518</v>
      </c>
      <c r="AG42" s="272">
        <f t="shared" si="16"/>
        <v>31518</v>
      </c>
      <c r="AH42" s="272">
        <f t="shared" si="16"/>
        <v>31518</v>
      </c>
      <c r="AI42" s="272">
        <f t="shared" si="16"/>
        <v>31518</v>
      </c>
      <c r="AJ42" s="272">
        <f t="shared" si="16"/>
        <v>31518</v>
      </c>
      <c r="AK42" s="272">
        <f t="shared" si="16"/>
        <v>29223</v>
      </c>
      <c r="AL42" s="272">
        <f t="shared" si="16"/>
        <v>29223</v>
      </c>
      <c r="AM42" s="272">
        <f t="shared" si="16"/>
        <v>29223</v>
      </c>
      <c r="AN42" s="272">
        <f t="shared" si="16"/>
        <v>31518</v>
      </c>
      <c r="AO42" s="272">
        <f t="shared" si="16"/>
        <v>31518</v>
      </c>
      <c r="AP42" s="272">
        <f t="shared" si="16"/>
        <v>31518</v>
      </c>
      <c r="AQ42" s="272">
        <f t="shared" si="16"/>
        <v>31518</v>
      </c>
      <c r="AR42" s="272">
        <f t="shared" si="16"/>
        <v>31518</v>
      </c>
      <c r="AS42" s="272">
        <f t="shared" si="16"/>
        <v>31518</v>
      </c>
      <c r="AT42" s="272">
        <f t="shared" si="16"/>
        <v>31518</v>
      </c>
      <c r="AU42" s="272">
        <f t="shared" si="16"/>
        <v>31518</v>
      </c>
      <c r="AV42" s="272">
        <f t="shared" si="16"/>
        <v>31518</v>
      </c>
      <c r="AW42" s="272">
        <f t="shared" si="16"/>
        <v>36108</v>
      </c>
      <c r="AX42" s="272">
        <f t="shared" si="16"/>
        <v>36108</v>
      </c>
      <c r="AY42" s="272">
        <f t="shared" si="16"/>
        <v>36108</v>
      </c>
      <c r="AZ42" s="272">
        <f t="shared" si="16"/>
        <v>36108</v>
      </c>
      <c r="BA42" s="272">
        <f t="shared" si="16"/>
        <v>37638</v>
      </c>
      <c r="BB42" s="272">
        <f t="shared" si="16"/>
        <v>37638</v>
      </c>
      <c r="BC42" s="272">
        <f t="shared" si="16"/>
        <v>37638</v>
      </c>
      <c r="BD42" s="272">
        <f t="shared" si="16"/>
        <v>37638</v>
      </c>
      <c r="BE42" s="272">
        <f t="shared" si="16"/>
        <v>37638</v>
      </c>
      <c r="BF42" s="272">
        <f t="shared" si="16"/>
        <v>37638</v>
      </c>
      <c r="BG42" s="272">
        <f t="shared" si="16"/>
        <v>37638</v>
      </c>
      <c r="BH42" s="272">
        <f t="shared" si="16"/>
        <v>37638</v>
      </c>
      <c r="BI42" s="272">
        <f t="shared" si="16"/>
        <v>37638</v>
      </c>
      <c r="BJ42" s="272">
        <f t="shared" si="16"/>
        <v>37638</v>
      </c>
      <c r="BK42" s="272">
        <f t="shared" si="16"/>
        <v>34578</v>
      </c>
      <c r="BL42" s="272">
        <f t="shared" si="16"/>
        <v>34578</v>
      </c>
      <c r="BM42" s="272">
        <f t="shared" si="16"/>
        <v>34578</v>
      </c>
      <c r="BN42" s="272">
        <f t="shared" si="16"/>
        <v>34578</v>
      </c>
      <c r="BO42" s="272">
        <f t="shared" ref="BO42:DS42" si="17">ROUND(BO15*0.85,)</f>
        <v>34578</v>
      </c>
      <c r="BP42" s="272">
        <f t="shared" si="17"/>
        <v>34578</v>
      </c>
      <c r="BQ42" s="272">
        <f t="shared" si="17"/>
        <v>34578</v>
      </c>
      <c r="BR42" s="272">
        <f t="shared" si="17"/>
        <v>34578</v>
      </c>
      <c r="BS42" s="272">
        <f t="shared" si="17"/>
        <v>34578</v>
      </c>
      <c r="BT42" s="272">
        <f t="shared" si="17"/>
        <v>53703</v>
      </c>
      <c r="BU42" s="272">
        <f t="shared" si="17"/>
        <v>59058</v>
      </c>
      <c r="BV42" s="272">
        <f t="shared" si="17"/>
        <v>64413</v>
      </c>
      <c r="BW42" s="272">
        <f t="shared" si="17"/>
        <v>53703</v>
      </c>
      <c r="BX42" s="272">
        <f t="shared" si="17"/>
        <v>53703</v>
      </c>
      <c r="BY42" s="272">
        <f t="shared" si="17"/>
        <v>45288</v>
      </c>
      <c r="BZ42" s="272">
        <f t="shared" si="17"/>
        <v>45288</v>
      </c>
      <c r="CA42" s="272">
        <f t="shared" si="17"/>
        <v>45288</v>
      </c>
      <c r="CB42" s="272">
        <f t="shared" si="17"/>
        <v>39168</v>
      </c>
      <c r="CC42" s="272">
        <f t="shared" si="17"/>
        <v>38403</v>
      </c>
      <c r="CD42" s="272">
        <f t="shared" si="17"/>
        <v>28076</v>
      </c>
      <c r="CE42" s="272">
        <f t="shared" si="17"/>
        <v>28076</v>
      </c>
      <c r="CF42" s="272">
        <f t="shared" si="17"/>
        <v>28076</v>
      </c>
      <c r="CG42" s="272">
        <f t="shared" si="17"/>
        <v>28076</v>
      </c>
      <c r="CH42" s="272">
        <f t="shared" si="17"/>
        <v>29223</v>
      </c>
      <c r="CI42" s="272">
        <f t="shared" si="17"/>
        <v>29223</v>
      </c>
      <c r="CJ42" s="272">
        <f t="shared" si="17"/>
        <v>29223</v>
      </c>
      <c r="CK42" s="272">
        <f t="shared" si="17"/>
        <v>28076</v>
      </c>
      <c r="CL42" s="272">
        <f t="shared" si="17"/>
        <v>28076</v>
      </c>
      <c r="CM42" s="272">
        <f t="shared" si="17"/>
        <v>28076</v>
      </c>
      <c r="CN42" s="272">
        <f t="shared" si="17"/>
        <v>28076</v>
      </c>
      <c r="CO42" s="272">
        <f t="shared" si="17"/>
        <v>28076</v>
      </c>
      <c r="CP42" s="272">
        <f t="shared" si="17"/>
        <v>28076</v>
      </c>
      <c r="CQ42" s="272">
        <f t="shared" si="17"/>
        <v>26928</v>
      </c>
      <c r="CR42" s="272">
        <f t="shared" si="17"/>
        <v>26928</v>
      </c>
      <c r="CS42" s="272">
        <f t="shared" si="17"/>
        <v>26928</v>
      </c>
      <c r="CT42" s="272">
        <f t="shared" si="17"/>
        <v>26928</v>
      </c>
      <c r="CU42" s="272">
        <f t="shared" si="17"/>
        <v>26928</v>
      </c>
      <c r="CV42" s="272">
        <f t="shared" si="17"/>
        <v>26928</v>
      </c>
      <c r="CW42" s="272">
        <f t="shared" si="17"/>
        <v>26928</v>
      </c>
      <c r="CX42" s="272">
        <f t="shared" si="17"/>
        <v>23868</v>
      </c>
      <c r="CY42" s="272">
        <f t="shared" si="17"/>
        <v>23868</v>
      </c>
      <c r="CZ42" s="272">
        <f t="shared" si="17"/>
        <v>23868</v>
      </c>
      <c r="DA42" s="272">
        <f t="shared" si="17"/>
        <v>23868</v>
      </c>
      <c r="DB42" s="272">
        <f t="shared" si="17"/>
        <v>23868</v>
      </c>
      <c r="DC42" s="272">
        <f t="shared" si="17"/>
        <v>24633</v>
      </c>
      <c r="DD42" s="272">
        <f t="shared" si="17"/>
        <v>24633</v>
      </c>
      <c r="DE42" s="272">
        <f t="shared" si="17"/>
        <v>23103</v>
      </c>
      <c r="DF42" s="272">
        <f t="shared" si="17"/>
        <v>23103</v>
      </c>
      <c r="DG42" s="272">
        <f t="shared" si="17"/>
        <v>23103</v>
      </c>
      <c r="DH42" s="272">
        <f t="shared" si="17"/>
        <v>21420</v>
      </c>
      <c r="DI42" s="272">
        <f t="shared" si="17"/>
        <v>21420</v>
      </c>
      <c r="DJ42" s="272">
        <f t="shared" si="17"/>
        <v>21420</v>
      </c>
      <c r="DK42" s="272">
        <f t="shared" si="17"/>
        <v>21420</v>
      </c>
      <c r="DL42" s="272">
        <f t="shared" si="17"/>
        <v>19125</v>
      </c>
      <c r="DM42" s="272">
        <f t="shared" si="17"/>
        <v>19125</v>
      </c>
      <c r="DN42" s="272">
        <f t="shared" si="17"/>
        <v>19125</v>
      </c>
      <c r="DO42" s="272">
        <f t="shared" si="17"/>
        <v>19125</v>
      </c>
      <c r="DP42" s="272">
        <f t="shared" si="17"/>
        <v>19125</v>
      </c>
      <c r="DQ42" s="272">
        <f t="shared" si="17"/>
        <v>19125</v>
      </c>
      <c r="DR42" s="272">
        <f t="shared" si="17"/>
        <v>19125</v>
      </c>
      <c r="DS42" s="272">
        <f t="shared" si="17"/>
        <v>17978</v>
      </c>
    </row>
    <row r="43" spans="1:12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346"/>
      <c r="U43" s="346"/>
      <c r="V43" s="346"/>
      <c r="W43" s="346"/>
      <c r="X43" s="346"/>
      <c r="Y43" s="346"/>
      <c r="Z43" s="346"/>
      <c r="AA43" s="346"/>
      <c r="AB43" s="346"/>
      <c r="AC43" s="346"/>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row>
    <row r="44" spans="1:123" s="72" customFormat="1" x14ac:dyDescent="0.2">
      <c r="A44" s="240">
        <v>1</v>
      </c>
      <c r="B44" s="272">
        <f>ROUND(B17*0.85,)</f>
        <v>19890</v>
      </c>
      <c r="C44" s="272">
        <f t="shared" ref="C44:BN44" si="18">ROUND(C17*0.85,)</f>
        <v>19890</v>
      </c>
      <c r="D44" s="272">
        <f t="shared" si="18"/>
        <v>18743</v>
      </c>
      <c r="E44" s="272">
        <f t="shared" si="18"/>
        <v>18743</v>
      </c>
      <c r="F44" s="272">
        <f t="shared" si="18"/>
        <v>19890</v>
      </c>
      <c r="G44" s="272">
        <f t="shared" si="18"/>
        <v>19890</v>
      </c>
      <c r="H44" s="272">
        <f t="shared" si="18"/>
        <v>19890</v>
      </c>
      <c r="I44" s="272">
        <f t="shared" si="18"/>
        <v>22950</v>
      </c>
      <c r="J44" s="272">
        <f t="shared" si="18"/>
        <v>22950</v>
      </c>
      <c r="K44" s="272">
        <f t="shared" si="18"/>
        <v>21038</v>
      </c>
      <c r="L44" s="272">
        <f t="shared" si="18"/>
        <v>22568</v>
      </c>
      <c r="M44" s="272">
        <f t="shared" si="18"/>
        <v>22568</v>
      </c>
      <c r="N44" s="272">
        <f t="shared" si="18"/>
        <v>27540</v>
      </c>
      <c r="O44" s="272">
        <f t="shared" si="18"/>
        <v>32130</v>
      </c>
      <c r="P44" s="272">
        <f t="shared" si="18"/>
        <v>32130</v>
      </c>
      <c r="Q44" s="272">
        <f t="shared" si="18"/>
        <v>34425</v>
      </c>
      <c r="R44" s="272">
        <f t="shared" si="18"/>
        <v>32130</v>
      </c>
      <c r="S44" s="272">
        <f t="shared" si="18"/>
        <v>55463</v>
      </c>
      <c r="T44" s="346">
        <f t="shared" si="18"/>
        <v>86063</v>
      </c>
      <c r="U44" s="346">
        <f t="shared" si="18"/>
        <v>105188</v>
      </c>
      <c r="V44" s="346">
        <f t="shared" si="18"/>
        <v>105188</v>
      </c>
      <c r="W44" s="346">
        <f t="shared" si="18"/>
        <v>93713</v>
      </c>
      <c r="X44" s="346">
        <f t="shared" si="18"/>
        <v>93713</v>
      </c>
      <c r="Y44" s="346">
        <f t="shared" si="18"/>
        <v>93713</v>
      </c>
      <c r="Z44" s="346">
        <f t="shared" si="18"/>
        <v>93713</v>
      </c>
      <c r="AA44" s="346">
        <f t="shared" si="18"/>
        <v>93713</v>
      </c>
      <c r="AB44" s="346">
        <f t="shared" si="18"/>
        <v>74588</v>
      </c>
      <c r="AC44" s="346">
        <f t="shared" si="18"/>
        <v>66938</v>
      </c>
      <c r="AD44" s="272">
        <f t="shared" si="18"/>
        <v>66938</v>
      </c>
      <c r="AE44" s="272">
        <f t="shared" si="18"/>
        <v>49343</v>
      </c>
      <c r="AF44" s="272">
        <f t="shared" si="18"/>
        <v>30983</v>
      </c>
      <c r="AG44" s="272">
        <f t="shared" si="18"/>
        <v>30983</v>
      </c>
      <c r="AH44" s="272">
        <f t="shared" si="18"/>
        <v>30983</v>
      </c>
      <c r="AI44" s="272">
        <f t="shared" si="18"/>
        <v>30983</v>
      </c>
      <c r="AJ44" s="272">
        <f t="shared" si="18"/>
        <v>30983</v>
      </c>
      <c r="AK44" s="272">
        <f t="shared" si="18"/>
        <v>28688</v>
      </c>
      <c r="AL44" s="272">
        <f t="shared" si="18"/>
        <v>28688</v>
      </c>
      <c r="AM44" s="272">
        <f t="shared" si="18"/>
        <v>28688</v>
      </c>
      <c r="AN44" s="272">
        <f t="shared" si="18"/>
        <v>30983</v>
      </c>
      <c r="AO44" s="272">
        <f t="shared" si="18"/>
        <v>30983</v>
      </c>
      <c r="AP44" s="272">
        <f t="shared" si="18"/>
        <v>30983</v>
      </c>
      <c r="AQ44" s="272">
        <f t="shared" si="18"/>
        <v>30983</v>
      </c>
      <c r="AR44" s="272">
        <f t="shared" si="18"/>
        <v>30983</v>
      </c>
      <c r="AS44" s="272">
        <f t="shared" si="18"/>
        <v>30983</v>
      </c>
      <c r="AT44" s="272">
        <f t="shared" si="18"/>
        <v>30983</v>
      </c>
      <c r="AU44" s="272">
        <f t="shared" si="18"/>
        <v>30983</v>
      </c>
      <c r="AV44" s="272">
        <f t="shared" si="18"/>
        <v>30983</v>
      </c>
      <c r="AW44" s="272">
        <f t="shared" si="18"/>
        <v>35573</v>
      </c>
      <c r="AX44" s="272">
        <f t="shared" si="18"/>
        <v>35573</v>
      </c>
      <c r="AY44" s="272">
        <f t="shared" si="18"/>
        <v>35573</v>
      </c>
      <c r="AZ44" s="272">
        <f t="shared" si="18"/>
        <v>35573</v>
      </c>
      <c r="BA44" s="272">
        <f t="shared" si="18"/>
        <v>37103</v>
      </c>
      <c r="BB44" s="272">
        <f t="shared" si="18"/>
        <v>37103</v>
      </c>
      <c r="BC44" s="272">
        <f t="shared" si="18"/>
        <v>37103</v>
      </c>
      <c r="BD44" s="272">
        <f t="shared" si="18"/>
        <v>37103</v>
      </c>
      <c r="BE44" s="272">
        <f t="shared" si="18"/>
        <v>37103</v>
      </c>
      <c r="BF44" s="272">
        <f t="shared" si="18"/>
        <v>37103</v>
      </c>
      <c r="BG44" s="272">
        <f t="shared" si="18"/>
        <v>37103</v>
      </c>
      <c r="BH44" s="272">
        <f t="shared" si="18"/>
        <v>37103</v>
      </c>
      <c r="BI44" s="272">
        <f t="shared" si="18"/>
        <v>37103</v>
      </c>
      <c r="BJ44" s="272">
        <f t="shared" si="18"/>
        <v>37103</v>
      </c>
      <c r="BK44" s="272">
        <f t="shared" si="18"/>
        <v>34043</v>
      </c>
      <c r="BL44" s="272">
        <f t="shared" si="18"/>
        <v>34043</v>
      </c>
      <c r="BM44" s="272">
        <f t="shared" si="18"/>
        <v>34043</v>
      </c>
      <c r="BN44" s="272">
        <f t="shared" si="18"/>
        <v>34043</v>
      </c>
      <c r="BO44" s="272">
        <f t="shared" ref="BO44:DS44" si="19">ROUND(BO17*0.85,)</f>
        <v>34043</v>
      </c>
      <c r="BP44" s="272">
        <f t="shared" si="19"/>
        <v>34043</v>
      </c>
      <c r="BQ44" s="272">
        <f t="shared" si="19"/>
        <v>34043</v>
      </c>
      <c r="BR44" s="272">
        <f t="shared" si="19"/>
        <v>34043</v>
      </c>
      <c r="BS44" s="272">
        <f t="shared" si="19"/>
        <v>34043</v>
      </c>
      <c r="BT44" s="272">
        <f t="shared" si="19"/>
        <v>53168</v>
      </c>
      <c r="BU44" s="272">
        <f t="shared" si="19"/>
        <v>58523</v>
      </c>
      <c r="BV44" s="272">
        <f t="shared" si="19"/>
        <v>63878</v>
      </c>
      <c r="BW44" s="272">
        <f t="shared" si="19"/>
        <v>53168</v>
      </c>
      <c r="BX44" s="272">
        <f t="shared" si="19"/>
        <v>53168</v>
      </c>
      <c r="BY44" s="272">
        <f t="shared" si="19"/>
        <v>44753</v>
      </c>
      <c r="BZ44" s="272">
        <f t="shared" si="19"/>
        <v>44753</v>
      </c>
      <c r="CA44" s="272">
        <f t="shared" si="19"/>
        <v>44753</v>
      </c>
      <c r="CB44" s="272">
        <f t="shared" si="19"/>
        <v>38633</v>
      </c>
      <c r="CC44" s="272">
        <f t="shared" si="19"/>
        <v>37868</v>
      </c>
      <c r="CD44" s="272">
        <f t="shared" si="19"/>
        <v>27540</v>
      </c>
      <c r="CE44" s="272">
        <f t="shared" si="19"/>
        <v>27540</v>
      </c>
      <c r="CF44" s="272">
        <f t="shared" si="19"/>
        <v>27540</v>
      </c>
      <c r="CG44" s="272">
        <f t="shared" si="19"/>
        <v>27540</v>
      </c>
      <c r="CH44" s="272">
        <f t="shared" si="19"/>
        <v>28688</v>
      </c>
      <c r="CI44" s="272">
        <f t="shared" si="19"/>
        <v>28688</v>
      </c>
      <c r="CJ44" s="272">
        <f t="shared" si="19"/>
        <v>28688</v>
      </c>
      <c r="CK44" s="272">
        <f t="shared" si="19"/>
        <v>27540</v>
      </c>
      <c r="CL44" s="272">
        <f t="shared" si="19"/>
        <v>27540</v>
      </c>
      <c r="CM44" s="272">
        <f t="shared" si="19"/>
        <v>27540</v>
      </c>
      <c r="CN44" s="272">
        <f t="shared" si="19"/>
        <v>27540</v>
      </c>
      <c r="CO44" s="272">
        <f t="shared" si="19"/>
        <v>27540</v>
      </c>
      <c r="CP44" s="272">
        <f t="shared" si="19"/>
        <v>27540</v>
      </c>
      <c r="CQ44" s="272">
        <f t="shared" si="19"/>
        <v>26393</v>
      </c>
      <c r="CR44" s="272">
        <f t="shared" si="19"/>
        <v>26393</v>
      </c>
      <c r="CS44" s="272">
        <f t="shared" si="19"/>
        <v>26393</v>
      </c>
      <c r="CT44" s="272">
        <f t="shared" si="19"/>
        <v>26393</v>
      </c>
      <c r="CU44" s="272">
        <f t="shared" si="19"/>
        <v>26393</v>
      </c>
      <c r="CV44" s="272">
        <f t="shared" si="19"/>
        <v>26393</v>
      </c>
      <c r="CW44" s="272">
        <f t="shared" si="19"/>
        <v>26393</v>
      </c>
      <c r="CX44" s="272">
        <f t="shared" si="19"/>
        <v>23333</v>
      </c>
      <c r="CY44" s="272">
        <f t="shared" si="19"/>
        <v>23333</v>
      </c>
      <c r="CZ44" s="272">
        <f t="shared" si="19"/>
        <v>23333</v>
      </c>
      <c r="DA44" s="272">
        <f t="shared" si="19"/>
        <v>23333</v>
      </c>
      <c r="DB44" s="272">
        <f t="shared" si="19"/>
        <v>23333</v>
      </c>
      <c r="DC44" s="272">
        <f t="shared" si="19"/>
        <v>24098</v>
      </c>
      <c r="DD44" s="272">
        <f t="shared" si="19"/>
        <v>24098</v>
      </c>
      <c r="DE44" s="272">
        <f t="shared" si="19"/>
        <v>22568</v>
      </c>
      <c r="DF44" s="272">
        <f t="shared" si="19"/>
        <v>22568</v>
      </c>
      <c r="DG44" s="272">
        <f t="shared" si="19"/>
        <v>22568</v>
      </c>
      <c r="DH44" s="272">
        <f t="shared" si="19"/>
        <v>20655</v>
      </c>
      <c r="DI44" s="272">
        <f t="shared" si="19"/>
        <v>20655</v>
      </c>
      <c r="DJ44" s="272">
        <f t="shared" si="19"/>
        <v>20655</v>
      </c>
      <c r="DK44" s="272">
        <f t="shared" si="19"/>
        <v>20655</v>
      </c>
      <c r="DL44" s="272">
        <f t="shared" si="19"/>
        <v>18360</v>
      </c>
      <c r="DM44" s="272">
        <f t="shared" si="19"/>
        <v>18360</v>
      </c>
      <c r="DN44" s="272">
        <f t="shared" si="19"/>
        <v>18360</v>
      </c>
      <c r="DO44" s="272">
        <f t="shared" si="19"/>
        <v>18360</v>
      </c>
      <c r="DP44" s="272">
        <f t="shared" si="19"/>
        <v>18360</v>
      </c>
      <c r="DQ44" s="272">
        <f t="shared" si="19"/>
        <v>18360</v>
      </c>
      <c r="DR44" s="272">
        <f t="shared" si="19"/>
        <v>18360</v>
      </c>
      <c r="DS44" s="272">
        <f t="shared" si="19"/>
        <v>17213</v>
      </c>
    </row>
    <row r="45" spans="1:123" s="72" customFormat="1" x14ac:dyDescent="0.2">
      <c r="A45" s="240">
        <v>2</v>
      </c>
      <c r="B45" s="272">
        <f>ROUND(B18*0.85,)</f>
        <v>21879</v>
      </c>
      <c r="C45" s="272">
        <f t="shared" ref="C45:BN45" si="20">ROUND(C18*0.85,)</f>
        <v>21879</v>
      </c>
      <c r="D45" s="272">
        <f t="shared" si="20"/>
        <v>20732</v>
      </c>
      <c r="E45" s="272">
        <f t="shared" si="20"/>
        <v>20732</v>
      </c>
      <c r="F45" s="272">
        <f t="shared" si="20"/>
        <v>21879</v>
      </c>
      <c r="G45" s="272">
        <f t="shared" si="20"/>
        <v>21879</v>
      </c>
      <c r="H45" s="272">
        <f t="shared" si="20"/>
        <v>21879</v>
      </c>
      <c r="I45" s="272">
        <f t="shared" si="20"/>
        <v>24939</v>
      </c>
      <c r="J45" s="272">
        <f t="shared" si="20"/>
        <v>24939</v>
      </c>
      <c r="K45" s="272">
        <f t="shared" si="20"/>
        <v>23027</v>
      </c>
      <c r="L45" s="272">
        <f t="shared" si="20"/>
        <v>24557</v>
      </c>
      <c r="M45" s="272">
        <f t="shared" si="20"/>
        <v>24557</v>
      </c>
      <c r="N45" s="272">
        <f t="shared" si="20"/>
        <v>29529</v>
      </c>
      <c r="O45" s="272">
        <f t="shared" si="20"/>
        <v>34119</v>
      </c>
      <c r="P45" s="272">
        <f t="shared" si="20"/>
        <v>34119</v>
      </c>
      <c r="Q45" s="272">
        <f t="shared" si="20"/>
        <v>36414</v>
      </c>
      <c r="R45" s="272">
        <f t="shared" si="20"/>
        <v>34119</v>
      </c>
      <c r="S45" s="272">
        <f t="shared" si="20"/>
        <v>58140</v>
      </c>
      <c r="T45" s="346">
        <f t="shared" si="20"/>
        <v>88740</v>
      </c>
      <c r="U45" s="346">
        <f t="shared" si="20"/>
        <v>107865</v>
      </c>
      <c r="V45" s="346">
        <f t="shared" si="20"/>
        <v>107865</v>
      </c>
      <c r="W45" s="346">
        <f t="shared" si="20"/>
        <v>96390</v>
      </c>
      <c r="X45" s="346">
        <f t="shared" si="20"/>
        <v>96390</v>
      </c>
      <c r="Y45" s="346">
        <f t="shared" si="20"/>
        <v>96390</v>
      </c>
      <c r="Z45" s="346">
        <f t="shared" si="20"/>
        <v>96390</v>
      </c>
      <c r="AA45" s="346">
        <f t="shared" si="20"/>
        <v>96390</v>
      </c>
      <c r="AB45" s="346">
        <f t="shared" si="20"/>
        <v>77265</v>
      </c>
      <c r="AC45" s="346">
        <f t="shared" si="20"/>
        <v>69615</v>
      </c>
      <c r="AD45" s="272">
        <f t="shared" si="20"/>
        <v>69615</v>
      </c>
      <c r="AE45" s="272">
        <f t="shared" si="20"/>
        <v>51791</v>
      </c>
      <c r="AF45" s="272">
        <f t="shared" si="20"/>
        <v>33431</v>
      </c>
      <c r="AG45" s="272">
        <f t="shared" si="20"/>
        <v>33431</v>
      </c>
      <c r="AH45" s="272">
        <f t="shared" si="20"/>
        <v>33431</v>
      </c>
      <c r="AI45" s="272">
        <f t="shared" si="20"/>
        <v>33431</v>
      </c>
      <c r="AJ45" s="272">
        <f t="shared" si="20"/>
        <v>33431</v>
      </c>
      <c r="AK45" s="272">
        <f t="shared" si="20"/>
        <v>31136</v>
      </c>
      <c r="AL45" s="272">
        <f t="shared" si="20"/>
        <v>31136</v>
      </c>
      <c r="AM45" s="272">
        <f t="shared" si="20"/>
        <v>31136</v>
      </c>
      <c r="AN45" s="272">
        <f t="shared" si="20"/>
        <v>33431</v>
      </c>
      <c r="AO45" s="272">
        <f t="shared" si="20"/>
        <v>33431</v>
      </c>
      <c r="AP45" s="272">
        <f t="shared" si="20"/>
        <v>33431</v>
      </c>
      <c r="AQ45" s="272">
        <f t="shared" si="20"/>
        <v>33431</v>
      </c>
      <c r="AR45" s="272">
        <f t="shared" si="20"/>
        <v>33431</v>
      </c>
      <c r="AS45" s="272">
        <f t="shared" si="20"/>
        <v>33431</v>
      </c>
      <c r="AT45" s="272">
        <f t="shared" si="20"/>
        <v>33431</v>
      </c>
      <c r="AU45" s="272">
        <f t="shared" si="20"/>
        <v>33431</v>
      </c>
      <c r="AV45" s="272">
        <f t="shared" si="20"/>
        <v>33431</v>
      </c>
      <c r="AW45" s="272">
        <f t="shared" si="20"/>
        <v>38021</v>
      </c>
      <c r="AX45" s="272">
        <f t="shared" si="20"/>
        <v>38021</v>
      </c>
      <c r="AY45" s="272">
        <f t="shared" si="20"/>
        <v>38021</v>
      </c>
      <c r="AZ45" s="272">
        <f t="shared" si="20"/>
        <v>38021</v>
      </c>
      <c r="BA45" s="272">
        <f t="shared" si="20"/>
        <v>39551</v>
      </c>
      <c r="BB45" s="272">
        <f t="shared" si="20"/>
        <v>39551</v>
      </c>
      <c r="BC45" s="272">
        <f t="shared" si="20"/>
        <v>39551</v>
      </c>
      <c r="BD45" s="272">
        <f t="shared" si="20"/>
        <v>39551</v>
      </c>
      <c r="BE45" s="272">
        <f t="shared" si="20"/>
        <v>39551</v>
      </c>
      <c r="BF45" s="272">
        <f t="shared" si="20"/>
        <v>39551</v>
      </c>
      <c r="BG45" s="272">
        <f t="shared" si="20"/>
        <v>39551</v>
      </c>
      <c r="BH45" s="272">
        <f t="shared" si="20"/>
        <v>39551</v>
      </c>
      <c r="BI45" s="272">
        <f t="shared" si="20"/>
        <v>39551</v>
      </c>
      <c r="BJ45" s="272">
        <f t="shared" si="20"/>
        <v>39551</v>
      </c>
      <c r="BK45" s="272">
        <f t="shared" si="20"/>
        <v>36491</v>
      </c>
      <c r="BL45" s="272">
        <f t="shared" si="20"/>
        <v>36491</v>
      </c>
      <c r="BM45" s="272">
        <f t="shared" si="20"/>
        <v>36491</v>
      </c>
      <c r="BN45" s="272">
        <f t="shared" si="20"/>
        <v>36491</v>
      </c>
      <c r="BO45" s="272">
        <f t="shared" ref="BO45:DS45" si="21">ROUND(BO18*0.85,)</f>
        <v>36491</v>
      </c>
      <c r="BP45" s="272">
        <f t="shared" si="21"/>
        <v>36491</v>
      </c>
      <c r="BQ45" s="272">
        <f t="shared" si="21"/>
        <v>36491</v>
      </c>
      <c r="BR45" s="272">
        <f t="shared" si="21"/>
        <v>36491</v>
      </c>
      <c r="BS45" s="272">
        <f t="shared" si="21"/>
        <v>36491</v>
      </c>
      <c r="BT45" s="272">
        <f t="shared" si="21"/>
        <v>55616</v>
      </c>
      <c r="BU45" s="272">
        <f t="shared" si="21"/>
        <v>60971</v>
      </c>
      <c r="BV45" s="272">
        <f t="shared" si="21"/>
        <v>66326</v>
      </c>
      <c r="BW45" s="272">
        <f t="shared" si="21"/>
        <v>55616</v>
      </c>
      <c r="BX45" s="272">
        <f t="shared" si="21"/>
        <v>55616</v>
      </c>
      <c r="BY45" s="272">
        <f t="shared" si="21"/>
        <v>47201</v>
      </c>
      <c r="BZ45" s="272">
        <f t="shared" si="21"/>
        <v>47201</v>
      </c>
      <c r="CA45" s="272">
        <f t="shared" si="21"/>
        <v>47201</v>
      </c>
      <c r="CB45" s="272">
        <f t="shared" si="21"/>
        <v>41081</v>
      </c>
      <c r="CC45" s="272">
        <f t="shared" si="21"/>
        <v>40316</v>
      </c>
      <c r="CD45" s="272">
        <f t="shared" si="21"/>
        <v>29988</v>
      </c>
      <c r="CE45" s="272">
        <f t="shared" si="21"/>
        <v>29988</v>
      </c>
      <c r="CF45" s="272">
        <f t="shared" si="21"/>
        <v>29988</v>
      </c>
      <c r="CG45" s="272">
        <f t="shared" si="21"/>
        <v>29988</v>
      </c>
      <c r="CH45" s="272">
        <f t="shared" si="21"/>
        <v>31136</v>
      </c>
      <c r="CI45" s="272">
        <f t="shared" si="21"/>
        <v>31136</v>
      </c>
      <c r="CJ45" s="272">
        <f t="shared" si="21"/>
        <v>31136</v>
      </c>
      <c r="CK45" s="272">
        <f t="shared" si="21"/>
        <v>29988</v>
      </c>
      <c r="CL45" s="272">
        <f t="shared" si="21"/>
        <v>29988</v>
      </c>
      <c r="CM45" s="272">
        <f t="shared" si="21"/>
        <v>29988</v>
      </c>
      <c r="CN45" s="272">
        <f t="shared" si="21"/>
        <v>29988</v>
      </c>
      <c r="CO45" s="272">
        <f t="shared" si="21"/>
        <v>29988</v>
      </c>
      <c r="CP45" s="272">
        <f t="shared" si="21"/>
        <v>29988</v>
      </c>
      <c r="CQ45" s="272">
        <f t="shared" si="21"/>
        <v>28841</v>
      </c>
      <c r="CR45" s="272">
        <f t="shared" si="21"/>
        <v>28841</v>
      </c>
      <c r="CS45" s="272">
        <f t="shared" si="21"/>
        <v>28841</v>
      </c>
      <c r="CT45" s="272">
        <f t="shared" si="21"/>
        <v>28841</v>
      </c>
      <c r="CU45" s="272">
        <f t="shared" si="21"/>
        <v>28841</v>
      </c>
      <c r="CV45" s="272">
        <f t="shared" si="21"/>
        <v>28841</v>
      </c>
      <c r="CW45" s="272">
        <f t="shared" si="21"/>
        <v>28841</v>
      </c>
      <c r="CX45" s="272">
        <f t="shared" si="21"/>
        <v>25781</v>
      </c>
      <c r="CY45" s="272">
        <f t="shared" si="21"/>
        <v>25781</v>
      </c>
      <c r="CZ45" s="272">
        <f t="shared" si="21"/>
        <v>25781</v>
      </c>
      <c r="DA45" s="272">
        <f t="shared" si="21"/>
        <v>25781</v>
      </c>
      <c r="DB45" s="272">
        <f t="shared" si="21"/>
        <v>25781</v>
      </c>
      <c r="DC45" s="272">
        <f t="shared" si="21"/>
        <v>26546</v>
      </c>
      <c r="DD45" s="272">
        <f t="shared" si="21"/>
        <v>26546</v>
      </c>
      <c r="DE45" s="272">
        <f t="shared" si="21"/>
        <v>25016</v>
      </c>
      <c r="DF45" s="272">
        <f t="shared" si="21"/>
        <v>25016</v>
      </c>
      <c r="DG45" s="272">
        <f t="shared" si="21"/>
        <v>25016</v>
      </c>
      <c r="DH45" s="272">
        <f t="shared" si="21"/>
        <v>22950</v>
      </c>
      <c r="DI45" s="272">
        <f t="shared" si="21"/>
        <v>22950</v>
      </c>
      <c r="DJ45" s="272">
        <f t="shared" si="21"/>
        <v>22950</v>
      </c>
      <c r="DK45" s="272">
        <f t="shared" si="21"/>
        <v>22950</v>
      </c>
      <c r="DL45" s="272">
        <f t="shared" si="21"/>
        <v>20655</v>
      </c>
      <c r="DM45" s="272">
        <f t="shared" si="21"/>
        <v>20655</v>
      </c>
      <c r="DN45" s="272">
        <f t="shared" si="21"/>
        <v>20655</v>
      </c>
      <c r="DO45" s="272">
        <f t="shared" si="21"/>
        <v>20655</v>
      </c>
      <c r="DP45" s="272">
        <f t="shared" si="21"/>
        <v>20655</v>
      </c>
      <c r="DQ45" s="272">
        <f t="shared" si="21"/>
        <v>20655</v>
      </c>
      <c r="DR45" s="272">
        <f t="shared" si="21"/>
        <v>20655</v>
      </c>
      <c r="DS45" s="272">
        <f t="shared" si="21"/>
        <v>19508</v>
      </c>
    </row>
    <row r="46" spans="1:12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346"/>
      <c r="U46" s="346"/>
      <c r="V46" s="346"/>
      <c r="W46" s="346"/>
      <c r="X46" s="346"/>
      <c r="Y46" s="346"/>
      <c r="Z46" s="346"/>
      <c r="AA46" s="346"/>
      <c r="AB46" s="346"/>
      <c r="AC46" s="346"/>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row>
    <row r="47" spans="1:123" s="72" customFormat="1" x14ac:dyDescent="0.2">
      <c r="A47" s="240">
        <v>1</v>
      </c>
      <c r="B47" s="272">
        <f>ROUND(B20*0.85,)</f>
        <v>21420</v>
      </c>
      <c r="C47" s="272">
        <f t="shared" ref="C47:BN47" si="22">ROUND(C20*0.85,)</f>
        <v>21420</v>
      </c>
      <c r="D47" s="272">
        <f t="shared" si="22"/>
        <v>20273</v>
      </c>
      <c r="E47" s="272">
        <f t="shared" si="22"/>
        <v>20273</v>
      </c>
      <c r="F47" s="272">
        <f t="shared" si="22"/>
        <v>21420</v>
      </c>
      <c r="G47" s="272">
        <f t="shared" si="22"/>
        <v>21420</v>
      </c>
      <c r="H47" s="272">
        <f t="shared" si="22"/>
        <v>21420</v>
      </c>
      <c r="I47" s="272">
        <f t="shared" si="22"/>
        <v>24480</v>
      </c>
      <c r="J47" s="272">
        <f t="shared" si="22"/>
        <v>24480</v>
      </c>
      <c r="K47" s="272">
        <f t="shared" si="22"/>
        <v>22568</v>
      </c>
      <c r="L47" s="272">
        <f t="shared" si="22"/>
        <v>24098</v>
      </c>
      <c r="M47" s="272">
        <f t="shared" si="22"/>
        <v>24098</v>
      </c>
      <c r="N47" s="272">
        <f t="shared" si="22"/>
        <v>29070</v>
      </c>
      <c r="O47" s="272">
        <f t="shared" si="22"/>
        <v>33660</v>
      </c>
      <c r="P47" s="272">
        <f t="shared" si="22"/>
        <v>33660</v>
      </c>
      <c r="Q47" s="272">
        <f t="shared" si="22"/>
        <v>35955</v>
      </c>
      <c r="R47" s="272">
        <f t="shared" si="22"/>
        <v>33660</v>
      </c>
      <c r="S47" s="272">
        <f t="shared" si="22"/>
        <v>57375</v>
      </c>
      <c r="T47" s="346">
        <f t="shared" si="22"/>
        <v>87975</v>
      </c>
      <c r="U47" s="346">
        <f t="shared" si="22"/>
        <v>107100</v>
      </c>
      <c r="V47" s="346">
        <f t="shared" si="22"/>
        <v>107100</v>
      </c>
      <c r="W47" s="346">
        <f t="shared" si="22"/>
        <v>95625</v>
      </c>
      <c r="X47" s="346">
        <f t="shared" si="22"/>
        <v>95625</v>
      </c>
      <c r="Y47" s="346">
        <f t="shared" si="22"/>
        <v>95625</v>
      </c>
      <c r="Z47" s="346">
        <f t="shared" si="22"/>
        <v>95625</v>
      </c>
      <c r="AA47" s="346">
        <f t="shared" si="22"/>
        <v>95625</v>
      </c>
      <c r="AB47" s="346">
        <f t="shared" si="22"/>
        <v>76500</v>
      </c>
      <c r="AC47" s="346">
        <f t="shared" si="22"/>
        <v>68850</v>
      </c>
      <c r="AD47" s="272">
        <f t="shared" si="22"/>
        <v>68850</v>
      </c>
      <c r="AE47" s="272">
        <f t="shared" si="22"/>
        <v>51255</v>
      </c>
      <c r="AF47" s="272">
        <f t="shared" si="22"/>
        <v>32895</v>
      </c>
      <c r="AG47" s="272">
        <f t="shared" si="22"/>
        <v>32895</v>
      </c>
      <c r="AH47" s="272">
        <f t="shared" si="22"/>
        <v>32895</v>
      </c>
      <c r="AI47" s="272">
        <f t="shared" si="22"/>
        <v>32895</v>
      </c>
      <c r="AJ47" s="272">
        <f t="shared" si="22"/>
        <v>32895</v>
      </c>
      <c r="AK47" s="272">
        <f t="shared" si="22"/>
        <v>30600</v>
      </c>
      <c r="AL47" s="272">
        <f t="shared" si="22"/>
        <v>30600</v>
      </c>
      <c r="AM47" s="272">
        <f t="shared" si="22"/>
        <v>30600</v>
      </c>
      <c r="AN47" s="272">
        <f t="shared" si="22"/>
        <v>32895</v>
      </c>
      <c r="AO47" s="272">
        <f t="shared" si="22"/>
        <v>32895</v>
      </c>
      <c r="AP47" s="272">
        <f t="shared" si="22"/>
        <v>32895</v>
      </c>
      <c r="AQ47" s="272">
        <f t="shared" si="22"/>
        <v>32895</v>
      </c>
      <c r="AR47" s="272">
        <f t="shared" si="22"/>
        <v>32895</v>
      </c>
      <c r="AS47" s="272">
        <f t="shared" si="22"/>
        <v>32895</v>
      </c>
      <c r="AT47" s="272">
        <f t="shared" si="22"/>
        <v>32895</v>
      </c>
      <c r="AU47" s="272">
        <f t="shared" si="22"/>
        <v>32895</v>
      </c>
      <c r="AV47" s="272">
        <f t="shared" si="22"/>
        <v>32895</v>
      </c>
      <c r="AW47" s="272">
        <f t="shared" si="22"/>
        <v>37485</v>
      </c>
      <c r="AX47" s="272">
        <f t="shared" si="22"/>
        <v>37485</v>
      </c>
      <c r="AY47" s="272">
        <f t="shared" si="22"/>
        <v>37485</v>
      </c>
      <c r="AZ47" s="272">
        <f t="shared" si="22"/>
        <v>37485</v>
      </c>
      <c r="BA47" s="272">
        <f t="shared" si="22"/>
        <v>39015</v>
      </c>
      <c r="BB47" s="272">
        <f t="shared" si="22"/>
        <v>39015</v>
      </c>
      <c r="BC47" s="272">
        <f t="shared" si="22"/>
        <v>39015</v>
      </c>
      <c r="BD47" s="272">
        <f t="shared" si="22"/>
        <v>39015</v>
      </c>
      <c r="BE47" s="272">
        <f t="shared" si="22"/>
        <v>39015</v>
      </c>
      <c r="BF47" s="272">
        <f t="shared" si="22"/>
        <v>39015</v>
      </c>
      <c r="BG47" s="272">
        <f t="shared" si="22"/>
        <v>39015</v>
      </c>
      <c r="BH47" s="272">
        <f t="shared" si="22"/>
        <v>39015</v>
      </c>
      <c r="BI47" s="272">
        <f t="shared" si="22"/>
        <v>39015</v>
      </c>
      <c r="BJ47" s="272">
        <f t="shared" si="22"/>
        <v>39015</v>
      </c>
      <c r="BK47" s="272">
        <f t="shared" si="22"/>
        <v>35955</v>
      </c>
      <c r="BL47" s="272">
        <f t="shared" si="22"/>
        <v>35955</v>
      </c>
      <c r="BM47" s="272">
        <f t="shared" si="22"/>
        <v>35955</v>
      </c>
      <c r="BN47" s="272">
        <f t="shared" si="22"/>
        <v>35955</v>
      </c>
      <c r="BO47" s="272">
        <f t="shared" ref="BO47:DS47" si="23">ROUND(BO20*0.85,)</f>
        <v>35955</v>
      </c>
      <c r="BP47" s="272">
        <f t="shared" si="23"/>
        <v>35955</v>
      </c>
      <c r="BQ47" s="272">
        <f t="shared" si="23"/>
        <v>35955</v>
      </c>
      <c r="BR47" s="272">
        <f t="shared" si="23"/>
        <v>35955</v>
      </c>
      <c r="BS47" s="272">
        <f t="shared" si="23"/>
        <v>35955</v>
      </c>
      <c r="BT47" s="272">
        <f t="shared" si="23"/>
        <v>55080</v>
      </c>
      <c r="BU47" s="272">
        <f t="shared" si="23"/>
        <v>60435</v>
      </c>
      <c r="BV47" s="272">
        <f t="shared" si="23"/>
        <v>65790</v>
      </c>
      <c r="BW47" s="272">
        <f t="shared" si="23"/>
        <v>55080</v>
      </c>
      <c r="BX47" s="272">
        <f t="shared" si="23"/>
        <v>55080</v>
      </c>
      <c r="BY47" s="272">
        <f t="shared" si="23"/>
        <v>46665</v>
      </c>
      <c r="BZ47" s="272">
        <f t="shared" si="23"/>
        <v>46665</v>
      </c>
      <c r="CA47" s="272">
        <f t="shared" si="23"/>
        <v>46665</v>
      </c>
      <c r="CB47" s="272">
        <f t="shared" si="23"/>
        <v>40545</v>
      </c>
      <c r="CC47" s="272">
        <f t="shared" si="23"/>
        <v>39780</v>
      </c>
      <c r="CD47" s="272">
        <f t="shared" si="23"/>
        <v>29453</v>
      </c>
      <c r="CE47" s="272">
        <f t="shared" si="23"/>
        <v>29453</v>
      </c>
      <c r="CF47" s="272">
        <f t="shared" si="23"/>
        <v>29453</v>
      </c>
      <c r="CG47" s="272">
        <f t="shared" si="23"/>
        <v>29453</v>
      </c>
      <c r="CH47" s="272">
        <f t="shared" si="23"/>
        <v>30600</v>
      </c>
      <c r="CI47" s="272">
        <f t="shared" si="23"/>
        <v>30600</v>
      </c>
      <c r="CJ47" s="272">
        <f t="shared" si="23"/>
        <v>30600</v>
      </c>
      <c r="CK47" s="272">
        <f t="shared" si="23"/>
        <v>29453</v>
      </c>
      <c r="CL47" s="272">
        <f t="shared" si="23"/>
        <v>29453</v>
      </c>
      <c r="CM47" s="272">
        <f t="shared" si="23"/>
        <v>29453</v>
      </c>
      <c r="CN47" s="272">
        <f t="shared" si="23"/>
        <v>29453</v>
      </c>
      <c r="CO47" s="272">
        <f t="shared" si="23"/>
        <v>29453</v>
      </c>
      <c r="CP47" s="272">
        <f t="shared" si="23"/>
        <v>29453</v>
      </c>
      <c r="CQ47" s="272">
        <f t="shared" si="23"/>
        <v>28305</v>
      </c>
      <c r="CR47" s="272">
        <f t="shared" si="23"/>
        <v>28305</v>
      </c>
      <c r="CS47" s="272">
        <f t="shared" si="23"/>
        <v>28305</v>
      </c>
      <c r="CT47" s="272">
        <f t="shared" si="23"/>
        <v>28305</v>
      </c>
      <c r="CU47" s="272">
        <f t="shared" si="23"/>
        <v>28305</v>
      </c>
      <c r="CV47" s="272">
        <f t="shared" si="23"/>
        <v>28305</v>
      </c>
      <c r="CW47" s="272">
        <f t="shared" si="23"/>
        <v>28305</v>
      </c>
      <c r="CX47" s="272">
        <f t="shared" si="23"/>
        <v>25245</v>
      </c>
      <c r="CY47" s="272">
        <f t="shared" si="23"/>
        <v>25245</v>
      </c>
      <c r="CZ47" s="272">
        <f t="shared" si="23"/>
        <v>25245</v>
      </c>
      <c r="DA47" s="272">
        <f t="shared" si="23"/>
        <v>25245</v>
      </c>
      <c r="DB47" s="272">
        <f t="shared" si="23"/>
        <v>25245</v>
      </c>
      <c r="DC47" s="272">
        <f t="shared" si="23"/>
        <v>26010</v>
      </c>
      <c r="DD47" s="272">
        <f t="shared" si="23"/>
        <v>26010</v>
      </c>
      <c r="DE47" s="272">
        <f t="shared" si="23"/>
        <v>24480</v>
      </c>
      <c r="DF47" s="272">
        <f t="shared" si="23"/>
        <v>24480</v>
      </c>
      <c r="DG47" s="272">
        <f t="shared" si="23"/>
        <v>24480</v>
      </c>
      <c r="DH47" s="272">
        <f t="shared" si="23"/>
        <v>22185</v>
      </c>
      <c r="DI47" s="272">
        <f t="shared" si="23"/>
        <v>22185</v>
      </c>
      <c r="DJ47" s="272">
        <f t="shared" si="23"/>
        <v>22185</v>
      </c>
      <c r="DK47" s="272">
        <f t="shared" si="23"/>
        <v>22185</v>
      </c>
      <c r="DL47" s="272">
        <f t="shared" si="23"/>
        <v>19890</v>
      </c>
      <c r="DM47" s="272">
        <f t="shared" si="23"/>
        <v>19890</v>
      </c>
      <c r="DN47" s="272">
        <f t="shared" si="23"/>
        <v>19890</v>
      </c>
      <c r="DO47" s="272">
        <f t="shared" si="23"/>
        <v>19890</v>
      </c>
      <c r="DP47" s="272">
        <f t="shared" si="23"/>
        <v>19890</v>
      </c>
      <c r="DQ47" s="272">
        <f t="shared" si="23"/>
        <v>19890</v>
      </c>
      <c r="DR47" s="272">
        <f t="shared" si="23"/>
        <v>19890</v>
      </c>
      <c r="DS47" s="272">
        <f t="shared" si="23"/>
        <v>18743</v>
      </c>
    </row>
    <row r="48" spans="1:123" s="72" customFormat="1" x14ac:dyDescent="0.2">
      <c r="A48" s="240">
        <v>2</v>
      </c>
      <c r="B48" s="272">
        <f>ROUND(B21*0.85,)</f>
        <v>23409</v>
      </c>
      <c r="C48" s="272">
        <f t="shared" ref="C48:BN48" si="24">ROUND(C21*0.85,)</f>
        <v>23409</v>
      </c>
      <c r="D48" s="272">
        <f t="shared" si="24"/>
        <v>22262</v>
      </c>
      <c r="E48" s="272">
        <f t="shared" si="24"/>
        <v>22262</v>
      </c>
      <c r="F48" s="272">
        <f t="shared" si="24"/>
        <v>23409</v>
      </c>
      <c r="G48" s="272">
        <f t="shared" si="24"/>
        <v>23409</v>
      </c>
      <c r="H48" s="272">
        <f t="shared" si="24"/>
        <v>23409</v>
      </c>
      <c r="I48" s="272">
        <f t="shared" si="24"/>
        <v>26469</v>
      </c>
      <c r="J48" s="272">
        <f t="shared" si="24"/>
        <v>26469</v>
      </c>
      <c r="K48" s="272">
        <f t="shared" si="24"/>
        <v>24557</v>
      </c>
      <c r="L48" s="272">
        <f t="shared" si="24"/>
        <v>26087</v>
      </c>
      <c r="M48" s="272">
        <f t="shared" si="24"/>
        <v>26087</v>
      </c>
      <c r="N48" s="272">
        <f t="shared" si="24"/>
        <v>31059</v>
      </c>
      <c r="O48" s="272">
        <f t="shared" si="24"/>
        <v>35649</v>
      </c>
      <c r="P48" s="272">
        <f t="shared" si="24"/>
        <v>35649</v>
      </c>
      <c r="Q48" s="272">
        <f t="shared" si="24"/>
        <v>37944</v>
      </c>
      <c r="R48" s="272">
        <f t="shared" si="24"/>
        <v>35649</v>
      </c>
      <c r="S48" s="272">
        <f t="shared" si="24"/>
        <v>60053</v>
      </c>
      <c r="T48" s="346">
        <f t="shared" si="24"/>
        <v>90653</v>
      </c>
      <c r="U48" s="346">
        <f t="shared" si="24"/>
        <v>109778</v>
      </c>
      <c r="V48" s="346">
        <f t="shared" si="24"/>
        <v>109778</v>
      </c>
      <c r="W48" s="346">
        <f t="shared" si="24"/>
        <v>98303</v>
      </c>
      <c r="X48" s="346">
        <f t="shared" si="24"/>
        <v>98303</v>
      </c>
      <c r="Y48" s="346">
        <f t="shared" si="24"/>
        <v>98303</v>
      </c>
      <c r="Z48" s="346">
        <f t="shared" si="24"/>
        <v>98303</v>
      </c>
      <c r="AA48" s="346">
        <f t="shared" si="24"/>
        <v>98303</v>
      </c>
      <c r="AB48" s="346">
        <f t="shared" si="24"/>
        <v>79178</v>
      </c>
      <c r="AC48" s="346">
        <f t="shared" si="24"/>
        <v>71528</v>
      </c>
      <c r="AD48" s="272">
        <f t="shared" si="24"/>
        <v>71528</v>
      </c>
      <c r="AE48" s="272">
        <f t="shared" si="24"/>
        <v>53703</v>
      </c>
      <c r="AF48" s="272">
        <f t="shared" si="24"/>
        <v>35343</v>
      </c>
      <c r="AG48" s="272">
        <f t="shared" si="24"/>
        <v>35343</v>
      </c>
      <c r="AH48" s="272">
        <f t="shared" si="24"/>
        <v>35343</v>
      </c>
      <c r="AI48" s="272">
        <f t="shared" si="24"/>
        <v>35343</v>
      </c>
      <c r="AJ48" s="272">
        <f t="shared" si="24"/>
        <v>35343</v>
      </c>
      <c r="AK48" s="272">
        <f t="shared" si="24"/>
        <v>33048</v>
      </c>
      <c r="AL48" s="272">
        <f t="shared" si="24"/>
        <v>33048</v>
      </c>
      <c r="AM48" s="272">
        <f t="shared" si="24"/>
        <v>33048</v>
      </c>
      <c r="AN48" s="272">
        <f t="shared" si="24"/>
        <v>35343</v>
      </c>
      <c r="AO48" s="272">
        <f t="shared" si="24"/>
        <v>35343</v>
      </c>
      <c r="AP48" s="272">
        <f t="shared" si="24"/>
        <v>35343</v>
      </c>
      <c r="AQ48" s="272">
        <f t="shared" si="24"/>
        <v>35343</v>
      </c>
      <c r="AR48" s="272">
        <f t="shared" si="24"/>
        <v>35343</v>
      </c>
      <c r="AS48" s="272">
        <f t="shared" si="24"/>
        <v>35343</v>
      </c>
      <c r="AT48" s="272">
        <f t="shared" si="24"/>
        <v>35343</v>
      </c>
      <c r="AU48" s="272">
        <f t="shared" si="24"/>
        <v>35343</v>
      </c>
      <c r="AV48" s="272">
        <f t="shared" si="24"/>
        <v>35343</v>
      </c>
      <c r="AW48" s="272">
        <f t="shared" si="24"/>
        <v>39933</v>
      </c>
      <c r="AX48" s="272">
        <f t="shared" si="24"/>
        <v>39933</v>
      </c>
      <c r="AY48" s="272">
        <f t="shared" si="24"/>
        <v>39933</v>
      </c>
      <c r="AZ48" s="272">
        <f t="shared" si="24"/>
        <v>39933</v>
      </c>
      <c r="BA48" s="272">
        <f t="shared" si="24"/>
        <v>41463</v>
      </c>
      <c r="BB48" s="272">
        <f t="shared" si="24"/>
        <v>41463</v>
      </c>
      <c r="BC48" s="272">
        <f t="shared" si="24"/>
        <v>41463</v>
      </c>
      <c r="BD48" s="272">
        <f t="shared" si="24"/>
        <v>41463</v>
      </c>
      <c r="BE48" s="272">
        <f t="shared" si="24"/>
        <v>41463</v>
      </c>
      <c r="BF48" s="272">
        <f t="shared" si="24"/>
        <v>41463</v>
      </c>
      <c r="BG48" s="272">
        <f t="shared" si="24"/>
        <v>41463</v>
      </c>
      <c r="BH48" s="272">
        <f t="shared" si="24"/>
        <v>41463</v>
      </c>
      <c r="BI48" s="272">
        <f t="shared" si="24"/>
        <v>41463</v>
      </c>
      <c r="BJ48" s="272">
        <f t="shared" si="24"/>
        <v>41463</v>
      </c>
      <c r="BK48" s="272">
        <f t="shared" si="24"/>
        <v>38403</v>
      </c>
      <c r="BL48" s="272">
        <f t="shared" si="24"/>
        <v>38403</v>
      </c>
      <c r="BM48" s="272">
        <f t="shared" si="24"/>
        <v>38403</v>
      </c>
      <c r="BN48" s="272">
        <f t="shared" si="24"/>
        <v>38403</v>
      </c>
      <c r="BO48" s="272">
        <f t="shared" ref="BO48:DS48" si="25">ROUND(BO21*0.85,)</f>
        <v>38403</v>
      </c>
      <c r="BP48" s="272">
        <f t="shared" si="25"/>
        <v>38403</v>
      </c>
      <c r="BQ48" s="272">
        <f t="shared" si="25"/>
        <v>38403</v>
      </c>
      <c r="BR48" s="272">
        <f t="shared" si="25"/>
        <v>38403</v>
      </c>
      <c r="BS48" s="272">
        <f t="shared" si="25"/>
        <v>38403</v>
      </c>
      <c r="BT48" s="272">
        <f t="shared" si="25"/>
        <v>57528</v>
      </c>
      <c r="BU48" s="272">
        <f t="shared" si="25"/>
        <v>62883</v>
      </c>
      <c r="BV48" s="272">
        <f t="shared" si="25"/>
        <v>68238</v>
      </c>
      <c r="BW48" s="272">
        <f t="shared" si="25"/>
        <v>57528</v>
      </c>
      <c r="BX48" s="272">
        <f t="shared" si="25"/>
        <v>57528</v>
      </c>
      <c r="BY48" s="272">
        <f t="shared" si="25"/>
        <v>49113</v>
      </c>
      <c r="BZ48" s="272">
        <f t="shared" si="25"/>
        <v>49113</v>
      </c>
      <c r="CA48" s="272">
        <f t="shared" si="25"/>
        <v>49113</v>
      </c>
      <c r="CB48" s="272">
        <f t="shared" si="25"/>
        <v>42993</v>
      </c>
      <c r="CC48" s="272">
        <f t="shared" si="25"/>
        <v>42228</v>
      </c>
      <c r="CD48" s="272">
        <f t="shared" si="25"/>
        <v>31901</v>
      </c>
      <c r="CE48" s="272">
        <f t="shared" si="25"/>
        <v>31901</v>
      </c>
      <c r="CF48" s="272">
        <f t="shared" si="25"/>
        <v>31901</v>
      </c>
      <c r="CG48" s="272">
        <f t="shared" si="25"/>
        <v>31901</v>
      </c>
      <c r="CH48" s="272">
        <f t="shared" si="25"/>
        <v>33048</v>
      </c>
      <c r="CI48" s="272">
        <f t="shared" si="25"/>
        <v>33048</v>
      </c>
      <c r="CJ48" s="272">
        <f t="shared" si="25"/>
        <v>33048</v>
      </c>
      <c r="CK48" s="272">
        <f t="shared" si="25"/>
        <v>31901</v>
      </c>
      <c r="CL48" s="272">
        <f t="shared" si="25"/>
        <v>31901</v>
      </c>
      <c r="CM48" s="272">
        <f t="shared" si="25"/>
        <v>31901</v>
      </c>
      <c r="CN48" s="272">
        <f t="shared" si="25"/>
        <v>31901</v>
      </c>
      <c r="CO48" s="272">
        <f t="shared" si="25"/>
        <v>31901</v>
      </c>
      <c r="CP48" s="272">
        <f t="shared" si="25"/>
        <v>31901</v>
      </c>
      <c r="CQ48" s="272">
        <f t="shared" si="25"/>
        <v>30753</v>
      </c>
      <c r="CR48" s="272">
        <f t="shared" si="25"/>
        <v>30753</v>
      </c>
      <c r="CS48" s="272">
        <f t="shared" si="25"/>
        <v>30753</v>
      </c>
      <c r="CT48" s="272">
        <f t="shared" si="25"/>
        <v>30753</v>
      </c>
      <c r="CU48" s="272">
        <f t="shared" si="25"/>
        <v>30753</v>
      </c>
      <c r="CV48" s="272">
        <f t="shared" si="25"/>
        <v>30753</v>
      </c>
      <c r="CW48" s="272">
        <f t="shared" si="25"/>
        <v>30753</v>
      </c>
      <c r="CX48" s="272">
        <f t="shared" si="25"/>
        <v>27693</v>
      </c>
      <c r="CY48" s="272">
        <f t="shared" si="25"/>
        <v>27693</v>
      </c>
      <c r="CZ48" s="272">
        <f t="shared" si="25"/>
        <v>27693</v>
      </c>
      <c r="DA48" s="272">
        <f t="shared" si="25"/>
        <v>27693</v>
      </c>
      <c r="DB48" s="272">
        <f t="shared" si="25"/>
        <v>27693</v>
      </c>
      <c r="DC48" s="272">
        <f t="shared" si="25"/>
        <v>28458</v>
      </c>
      <c r="DD48" s="272">
        <f t="shared" si="25"/>
        <v>28458</v>
      </c>
      <c r="DE48" s="272">
        <f t="shared" si="25"/>
        <v>26928</v>
      </c>
      <c r="DF48" s="272">
        <f t="shared" si="25"/>
        <v>26928</v>
      </c>
      <c r="DG48" s="272">
        <f t="shared" si="25"/>
        <v>26928</v>
      </c>
      <c r="DH48" s="272">
        <f t="shared" si="25"/>
        <v>24480</v>
      </c>
      <c r="DI48" s="272">
        <f t="shared" si="25"/>
        <v>24480</v>
      </c>
      <c r="DJ48" s="272">
        <f t="shared" si="25"/>
        <v>24480</v>
      </c>
      <c r="DK48" s="272">
        <f t="shared" si="25"/>
        <v>24480</v>
      </c>
      <c r="DL48" s="272">
        <f t="shared" si="25"/>
        <v>22185</v>
      </c>
      <c r="DM48" s="272">
        <f t="shared" si="25"/>
        <v>22185</v>
      </c>
      <c r="DN48" s="272">
        <f t="shared" si="25"/>
        <v>22185</v>
      </c>
      <c r="DO48" s="272">
        <f t="shared" si="25"/>
        <v>22185</v>
      </c>
      <c r="DP48" s="272">
        <f t="shared" si="25"/>
        <v>22185</v>
      </c>
      <c r="DQ48" s="272">
        <f t="shared" si="25"/>
        <v>22185</v>
      </c>
      <c r="DR48" s="272">
        <f t="shared" si="25"/>
        <v>22185</v>
      </c>
      <c r="DS48" s="272">
        <f t="shared" si="25"/>
        <v>21038</v>
      </c>
    </row>
    <row r="49" spans="1:12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346"/>
      <c r="U49" s="346"/>
      <c r="V49" s="346"/>
      <c r="W49" s="346"/>
      <c r="X49" s="346"/>
      <c r="Y49" s="346"/>
      <c r="Z49" s="346"/>
      <c r="AA49" s="346"/>
      <c r="AB49" s="346"/>
      <c r="AC49" s="346"/>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row>
    <row r="50" spans="1:123" s="72" customFormat="1" x14ac:dyDescent="0.2">
      <c r="A50" s="240" t="s">
        <v>115</v>
      </c>
      <c r="B50" s="272">
        <f>ROUND(B23*0.85,)</f>
        <v>40239</v>
      </c>
      <c r="C50" s="272">
        <f t="shared" ref="C50:BN50" si="26">ROUND(C23*0.85,)</f>
        <v>40239</v>
      </c>
      <c r="D50" s="272">
        <f t="shared" si="26"/>
        <v>39092</v>
      </c>
      <c r="E50" s="272">
        <f t="shared" si="26"/>
        <v>39092</v>
      </c>
      <c r="F50" s="272">
        <f t="shared" si="26"/>
        <v>40239</v>
      </c>
      <c r="G50" s="272">
        <f t="shared" si="26"/>
        <v>40239</v>
      </c>
      <c r="H50" s="272">
        <f t="shared" si="26"/>
        <v>40239</v>
      </c>
      <c r="I50" s="272">
        <f t="shared" si="26"/>
        <v>43299</v>
      </c>
      <c r="J50" s="272">
        <f t="shared" si="26"/>
        <v>43299</v>
      </c>
      <c r="K50" s="272">
        <f t="shared" si="26"/>
        <v>41387</v>
      </c>
      <c r="L50" s="272">
        <f t="shared" si="26"/>
        <v>42917</v>
      </c>
      <c r="M50" s="272">
        <f t="shared" si="26"/>
        <v>42917</v>
      </c>
      <c r="N50" s="272">
        <f t="shared" si="26"/>
        <v>47889</v>
      </c>
      <c r="O50" s="272">
        <f t="shared" si="26"/>
        <v>52479</v>
      </c>
      <c r="P50" s="272">
        <f t="shared" si="26"/>
        <v>52479</v>
      </c>
      <c r="Q50" s="272">
        <f t="shared" si="26"/>
        <v>54774</v>
      </c>
      <c r="R50" s="272">
        <f t="shared" si="26"/>
        <v>52479</v>
      </c>
      <c r="S50" s="272">
        <f t="shared" si="26"/>
        <v>125078</v>
      </c>
      <c r="T50" s="346">
        <f t="shared" si="26"/>
        <v>155678</v>
      </c>
      <c r="U50" s="346">
        <f t="shared" si="26"/>
        <v>174803</v>
      </c>
      <c r="V50" s="346">
        <f t="shared" si="26"/>
        <v>174803</v>
      </c>
      <c r="W50" s="346">
        <f t="shared" si="26"/>
        <v>163328</v>
      </c>
      <c r="X50" s="346">
        <f t="shared" si="26"/>
        <v>163328</v>
      </c>
      <c r="Y50" s="346">
        <f t="shared" si="26"/>
        <v>163328</v>
      </c>
      <c r="Z50" s="346">
        <f t="shared" si="26"/>
        <v>163328</v>
      </c>
      <c r="AA50" s="346">
        <f t="shared" si="26"/>
        <v>163328</v>
      </c>
      <c r="AB50" s="346">
        <f t="shared" si="26"/>
        <v>144203</v>
      </c>
      <c r="AC50" s="346">
        <f t="shared" si="26"/>
        <v>136553</v>
      </c>
      <c r="AD50" s="272">
        <f t="shared" si="26"/>
        <v>136553</v>
      </c>
      <c r="AE50" s="272">
        <f t="shared" si="26"/>
        <v>85068</v>
      </c>
      <c r="AF50" s="272">
        <f t="shared" si="26"/>
        <v>66708</v>
      </c>
      <c r="AG50" s="272">
        <f t="shared" si="26"/>
        <v>66708</v>
      </c>
      <c r="AH50" s="272">
        <f t="shared" si="26"/>
        <v>66708</v>
      </c>
      <c r="AI50" s="272">
        <f t="shared" si="26"/>
        <v>66708</v>
      </c>
      <c r="AJ50" s="272">
        <f t="shared" si="26"/>
        <v>66708</v>
      </c>
      <c r="AK50" s="272">
        <f t="shared" si="26"/>
        <v>64413</v>
      </c>
      <c r="AL50" s="272">
        <f t="shared" si="26"/>
        <v>64413</v>
      </c>
      <c r="AM50" s="272">
        <f t="shared" si="26"/>
        <v>64413</v>
      </c>
      <c r="AN50" s="272">
        <f t="shared" si="26"/>
        <v>66708</v>
      </c>
      <c r="AO50" s="272">
        <f t="shared" si="26"/>
        <v>66708</v>
      </c>
      <c r="AP50" s="272">
        <f t="shared" si="26"/>
        <v>66708</v>
      </c>
      <c r="AQ50" s="272">
        <f t="shared" si="26"/>
        <v>66708</v>
      </c>
      <c r="AR50" s="272">
        <f t="shared" si="26"/>
        <v>66708</v>
      </c>
      <c r="AS50" s="272">
        <f t="shared" si="26"/>
        <v>66708</v>
      </c>
      <c r="AT50" s="272">
        <f t="shared" si="26"/>
        <v>66708</v>
      </c>
      <c r="AU50" s="272">
        <f t="shared" si="26"/>
        <v>66708</v>
      </c>
      <c r="AV50" s="272">
        <f t="shared" si="26"/>
        <v>66708</v>
      </c>
      <c r="AW50" s="272">
        <f t="shared" si="26"/>
        <v>71298</v>
      </c>
      <c r="AX50" s="272">
        <f t="shared" si="26"/>
        <v>71298</v>
      </c>
      <c r="AY50" s="272">
        <f t="shared" si="26"/>
        <v>71298</v>
      </c>
      <c r="AZ50" s="272">
        <f t="shared" si="26"/>
        <v>71298</v>
      </c>
      <c r="BA50" s="272">
        <f t="shared" si="26"/>
        <v>72828</v>
      </c>
      <c r="BB50" s="272">
        <f t="shared" si="26"/>
        <v>72828</v>
      </c>
      <c r="BC50" s="272">
        <f t="shared" si="26"/>
        <v>72828</v>
      </c>
      <c r="BD50" s="272">
        <f t="shared" si="26"/>
        <v>72828</v>
      </c>
      <c r="BE50" s="272">
        <f t="shared" si="26"/>
        <v>72828</v>
      </c>
      <c r="BF50" s="272">
        <f t="shared" si="26"/>
        <v>72828</v>
      </c>
      <c r="BG50" s="272">
        <f t="shared" si="26"/>
        <v>72828</v>
      </c>
      <c r="BH50" s="272">
        <f t="shared" si="26"/>
        <v>72828</v>
      </c>
      <c r="BI50" s="272">
        <f t="shared" si="26"/>
        <v>72828</v>
      </c>
      <c r="BJ50" s="272">
        <f t="shared" si="26"/>
        <v>72828</v>
      </c>
      <c r="BK50" s="272">
        <f t="shared" si="26"/>
        <v>69768</v>
      </c>
      <c r="BL50" s="272">
        <f t="shared" si="26"/>
        <v>69768</v>
      </c>
      <c r="BM50" s="272">
        <f t="shared" si="26"/>
        <v>69768</v>
      </c>
      <c r="BN50" s="272">
        <f t="shared" si="26"/>
        <v>69768</v>
      </c>
      <c r="BO50" s="272">
        <f t="shared" ref="BO50:DS50" si="27">ROUND(BO23*0.85,)</f>
        <v>69768</v>
      </c>
      <c r="BP50" s="272">
        <f t="shared" si="27"/>
        <v>69768</v>
      </c>
      <c r="BQ50" s="272">
        <f t="shared" si="27"/>
        <v>69768</v>
      </c>
      <c r="BR50" s="272">
        <f t="shared" si="27"/>
        <v>69768</v>
      </c>
      <c r="BS50" s="272">
        <f t="shared" si="27"/>
        <v>69768</v>
      </c>
      <c r="BT50" s="272">
        <f t="shared" si="27"/>
        <v>88893</v>
      </c>
      <c r="BU50" s="272">
        <f t="shared" si="27"/>
        <v>94248</v>
      </c>
      <c r="BV50" s="272">
        <f t="shared" si="27"/>
        <v>99603</v>
      </c>
      <c r="BW50" s="272">
        <f t="shared" si="27"/>
        <v>88893</v>
      </c>
      <c r="BX50" s="272">
        <f t="shared" si="27"/>
        <v>88893</v>
      </c>
      <c r="BY50" s="272">
        <f t="shared" si="27"/>
        <v>80478</v>
      </c>
      <c r="BZ50" s="272">
        <f t="shared" si="27"/>
        <v>80478</v>
      </c>
      <c r="CA50" s="272">
        <f t="shared" si="27"/>
        <v>80478</v>
      </c>
      <c r="CB50" s="272">
        <f t="shared" si="27"/>
        <v>74358</v>
      </c>
      <c r="CC50" s="272">
        <f t="shared" si="27"/>
        <v>73593</v>
      </c>
      <c r="CD50" s="272">
        <f t="shared" si="27"/>
        <v>63266</v>
      </c>
      <c r="CE50" s="272">
        <f t="shared" si="27"/>
        <v>63266</v>
      </c>
      <c r="CF50" s="272">
        <f t="shared" si="27"/>
        <v>63266</v>
      </c>
      <c r="CG50" s="272">
        <f t="shared" si="27"/>
        <v>63266</v>
      </c>
      <c r="CH50" s="272">
        <f t="shared" si="27"/>
        <v>64413</v>
      </c>
      <c r="CI50" s="272">
        <f t="shared" si="27"/>
        <v>64413</v>
      </c>
      <c r="CJ50" s="272">
        <f t="shared" si="27"/>
        <v>64413</v>
      </c>
      <c r="CK50" s="272">
        <f t="shared" si="27"/>
        <v>63266</v>
      </c>
      <c r="CL50" s="272">
        <f t="shared" si="27"/>
        <v>63266</v>
      </c>
      <c r="CM50" s="272">
        <f t="shared" si="27"/>
        <v>63266</v>
      </c>
      <c r="CN50" s="272">
        <f t="shared" si="27"/>
        <v>63266</v>
      </c>
      <c r="CO50" s="272">
        <f t="shared" si="27"/>
        <v>63266</v>
      </c>
      <c r="CP50" s="272">
        <f t="shared" si="27"/>
        <v>63266</v>
      </c>
      <c r="CQ50" s="272">
        <f t="shared" si="27"/>
        <v>62118</v>
      </c>
      <c r="CR50" s="272">
        <f t="shared" si="27"/>
        <v>62118</v>
      </c>
      <c r="CS50" s="272">
        <f t="shared" si="27"/>
        <v>62118</v>
      </c>
      <c r="CT50" s="272">
        <f t="shared" si="27"/>
        <v>62118</v>
      </c>
      <c r="CU50" s="272">
        <f t="shared" si="27"/>
        <v>62118</v>
      </c>
      <c r="CV50" s="272">
        <f t="shared" si="27"/>
        <v>62118</v>
      </c>
      <c r="CW50" s="272">
        <f t="shared" si="27"/>
        <v>62118</v>
      </c>
      <c r="CX50" s="272">
        <f t="shared" si="27"/>
        <v>59058</v>
      </c>
      <c r="CY50" s="272">
        <f t="shared" si="27"/>
        <v>59058</v>
      </c>
      <c r="CZ50" s="272">
        <f t="shared" si="27"/>
        <v>59058</v>
      </c>
      <c r="DA50" s="272">
        <f t="shared" si="27"/>
        <v>59058</v>
      </c>
      <c r="DB50" s="272">
        <f t="shared" si="27"/>
        <v>59058</v>
      </c>
      <c r="DC50" s="272">
        <f t="shared" si="27"/>
        <v>59823</v>
      </c>
      <c r="DD50" s="272">
        <f t="shared" si="27"/>
        <v>59823</v>
      </c>
      <c r="DE50" s="272">
        <f t="shared" si="27"/>
        <v>58293</v>
      </c>
      <c r="DF50" s="272">
        <f t="shared" si="27"/>
        <v>58293</v>
      </c>
      <c r="DG50" s="272">
        <f t="shared" si="27"/>
        <v>58293</v>
      </c>
      <c r="DH50" s="272">
        <f t="shared" si="27"/>
        <v>41310</v>
      </c>
      <c r="DI50" s="272">
        <f t="shared" si="27"/>
        <v>41310</v>
      </c>
      <c r="DJ50" s="272">
        <f t="shared" si="27"/>
        <v>41310</v>
      </c>
      <c r="DK50" s="272">
        <f t="shared" si="27"/>
        <v>41310</v>
      </c>
      <c r="DL50" s="272">
        <f t="shared" si="27"/>
        <v>39015</v>
      </c>
      <c r="DM50" s="272">
        <f t="shared" si="27"/>
        <v>39015</v>
      </c>
      <c r="DN50" s="272">
        <f t="shared" si="27"/>
        <v>39015</v>
      </c>
      <c r="DO50" s="272">
        <f t="shared" si="27"/>
        <v>39015</v>
      </c>
      <c r="DP50" s="272">
        <f t="shared" si="27"/>
        <v>39015</v>
      </c>
      <c r="DQ50" s="272">
        <f t="shared" si="27"/>
        <v>39015</v>
      </c>
      <c r="DR50" s="272">
        <f t="shared" si="27"/>
        <v>39015</v>
      </c>
      <c r="DS50" s="272">
        <f t="shared" si="27"/>
        <v>37868</v>
      </c>
    </row>
    <row r="51" spans="1:12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346"/>
      <c r="U51" s="346"/>
      <c r="V51" s="346"/>
      <c r="W51" s="346"/>
      <c r="X51" s="346"/>
      <c r="Y51" s="346"/>
      <c r="Z51" s="346"/>
      <c r="AA51" s="346"/>
      <c r="AB51" s="346"/>
      <c r="AC51" s="346"/>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row>
    <row r="52" spans="1:123" s="72" customFormat="1" x14ac:dyDescent="0.2">
      <c r="A52" s="240" t="s">
        <v>115</v>
      </c>
      <c r="B52" s="272">
        <f>ROUND(B25*0.85,)</f>
        <v>51714</v>
      </c>
      <c r="C52" s="272">
        <f t="shared" ref="C52:BN52" si="28">ROUND(C25*0.85,)</f>
        <v>51714</v>
      </c>
      <c r="D52" s="272">
        <f t="shared" si="28"/>
        <v>50567</v>
      </c>
      <c r="E52" s="272">
        <f t="shared" si="28"/>
        <v>50567</v>
      </c>
      <c r="F52" s="272">
        <f t="shared" si="28"/>
        <v>51714</v>
      </c>
      <c r="G52" s="272">
        <f t="shared" si="28"/>
        <v>51714</v>
      </c>
      <c r="H52" s="272">
        <f t="shared" si="28"/>
        <v>51714</v>
      </c>
      <c r="I52" s="272">
        <f t="shared" si="28"/>
        <v>54774</v>
      </c>
      <c r="J52" s="272">
        <f t="shared" si="28"/>
        <v>54774</v>
      </c>
      <c r="K52" s="272">
        <f t="shared" si="28"/>
        <v>52862</v>
      </c>
      <c r="L52" s="272">
        <f t="shared" si="28"/>
        <v>54392</v>
      </c>
      <c r="M52" s="272">
        <f t="shared" si="28"/>
        <v>54392</v>
      </c>
      <c r="N52" s="272">
        <f t="shared" si="28"/>
        <v>59364</v>
      </c>
      <c r="O52" s="272">
        <f t="shared" si="28"/>
        <v>63954</v>
      </c>
      <c r="P52" s="272">
        <f t="shared" si="28"/>
        <v>63954</v>
      </c>
      <c r="Q52" s="272">
        <f t="shared" si="28"/>
        <v>66249</v>
      </c>
      <c r="R52" s="272">
        <f t="shared" si="28"/>
        <v>63954</v>
      </c>
      <c r="S52" s="272">
        <f t="shared" si="28"/>
        <v>148028</v>
      </c>
      <c r="T52" s="346">
        <f t="shared" si="28"/>
        <v>178628</v>
      </c>
      <c r="U52" s="346">
        <f t="shared" si="28"/>
        <v>197753</v>
      </c>
      <c r="V52" s="346">
        <f t="shared" si="28"/>
        <v>197753</v>
      </c>
      <c r="W52" s="346">
        <f t="shared" si="28"/>
        <v>186278</v>
      </c>
      <c r="X52" s="346">
        <f t="shared" si="28"/>
        <v>186278</v>
      </c>
      <c r="Y52" s="346">
        <f t="shared" si="28"/>
        <v>186278</v>
      </c>
      <c r="Z52" s="346">
        <f t="shared" si="28"/>
        <v>186278</v>
      </c>
      <c r="AA52" s="346">
        <f t="shared" si="28"/>
        <v>186278</v>
      </c>
      <c r="AB52" s="346">
        <f t="shared" si="28"/>
        <v>167153</v>
      </c>
      <c r="AC52" s="346">
        <f t="shared" si="28"/>
        <v>159503</v>
      </c>
      <c r="AD52" s="272">
        <f t="shared" si="28"/>
        <v>159503</v>
      </c>
      <c r="AE52" s="272">
        <f t="shared" si="28"/>
        <v>107253</v>
      </c>
      <c r="AF52" s="272">
        <f t="shared" si="28"/>
        <v>88893</v>
      </c>
      <c r="AG52" s="272">
        <f t="shared" si="28"/>
        <v>88893</v>
      </c>
      <c r="AH52" s="272">
        <f t="shared" si="28"/>
        <v>88893</v>
      </c>
      <c r="AI52" s="272">
        <f t="shared" si="28"/>
        <v>88893</v>
      </c>
      <c r="AJ52" s="272">
        <f t="shared" si="28"/>
        <v>88893</v>
      </c>
      <c r="AK52" s="272">
        <f t="shared" si="28"/>
        <v>86598</v>
      </c>
      <c r="AL52" s="272">
        <f t="shared" si="28"/>
        <v>86598</v>
      </c>
      <c r="AM52" s="272">
        <f t="shared" si="28"/>
        <v>86598</v>
      </c>
      <c r="AN52" s="272">
        <f t="shared" si="28"/>
        <v>88893</v>
      </c>
      <c r="AO52" s="272">
        <f t="shared" si="28"/>
        <v>88893</v>
      </c>
      <c r="AP52" s="272">
        <f t="shared" si="28"/>
        <v>88893</v>
      </c>
      <c r="AQ52" s="272">
        <f t="shared" si="28"/>
        <v>88893</v>
      </c>
      <c r="AR52" s="272">
        <f t="shared" si="28"/>
        <v>88893</v>
      </c>
      <c r="AS52" s="272">
        <f t="shared" si="28"/>
        <v>88893</v>
      </c>
      <c r="AT52" s="272">
        <f t="shared" si="28"/>
        <v>88893</v>
      </c>
      <c r="AU52" s="272">
        <f t="shared" si="28"/>
        <v>88893</v>
      </c>
      <c r="AV52" s="272">
        <f t="shared" si="28"/>
        <v>88893</v>
      </c>
      <c r="AW52" s="272">
        <f t="shared" si="28"/>
        <v>93483</v>
      </c>
      <c r="AX52" s="272">
        <f t="shared" si="28"/>
        <v>93483</v>
      </c>
      <c r="AY52" s="272">
        <f t="shared" si="28"/>
        <v>93483</v>
      </c>
      <c r="AZ52" s="272">
        <f t="shared" si="28"/>
        <v>93483</v>
      </c>
      <c r="BA52" s="272">
        <f t="shared" si="28"/>
        <v>95013</v>
      </c>
      <c r="BB52" s="272">
        <f t="shared" si="28"/>
        <v>95013</v>
      </c>
      <c r="BC52" s="272">
        <f t="shared" si="28"/>
        <v>95013</v>
      </c>
      <c r="BD52" s="272">
        <f t="shared" si="28"/>
        <v>95013</v>
      </c>
      <c r="BE52" s="272">
        <f t="shared" si="28"/>
        <v>95013</v>
      </c>
      <c r="BF52" s="272">
        <f t="shared" si="28"/>
        <v>95013</v>
      </c>
      <c r="BG52" s="272">
        <f t="shared" si="28"/>
        <v>95013</v>
      </c>
      <c r="BH52" s="272">
        <f t="shared" si="28"/>
        <v>95013</v>
      </c>
      <c r="BI52" s="272">
        <f t="shared" si="28"/>
        <v>95013</v>
      </c>
      <c r="BJ52" s="272">
        <f t="shared" si="28"/>
        <v>95013</v>
      </c>
      <c r="BK52" s="272">
        <f t="shared" si="28"/>
        <v>91953</v>
      </c>
      <c r="BL52" s="272">
        <f t="shared" si="28"/>
        <v>91953</v>
      </c>
      <c r="BM52" s="272">
        <f t="shared" si="28"/>
        <v>91953</v>
      </c>
      <c r="BN52" s="272">
        <f t="shared" si="28"/>
        <v>91953</v>
      </c>
      <c r="BO52" s="272">
        <f t="shared" ref="BO52:DS52" si="29">ROUND(BO25*0.85,)</f>
        <v>91953</v>
      </c>
      <c r="BP52" s="272">
        <f t="shared" si="29"/>
        <v>91953</v>
      </c>
      <c r="BQ52" s="272">
        <f t="shared" si="29"/>
        <v>91953</v>
      </c>
      <c r="BR52" s="272">
        <f t="shared" si="29"/>
        <v>91953</v>
      </c>
      <c r="BS52" s="272">
        <f t="shared" si="29"/>
        <v>91953</v>
      </c>
      <c r="BT52" s="272">
        <f t="shared" si="29"/>
        <v>111078</v>
      </c>
      <c r="BU52" s="272">
        <f t="shared" si="29"/>
        <v>116433</v>
      </c>
      <c r="BV52" s="272">
        <f t="shared" si="29"/>
        <v>121788</v>
      </c>
      <c r="BW52" s="272">
        <f t="shared" si="29"/>
        <v>111078</v>
      </c>
      <c r="BX52" s="272">
        <f t="shared" si="29"/>
        <v>111078</v>
      </c>
      <c r="BY52" s="272">
        <f t="shared" si="29"/>
        <v>102663</v>
      </c>
      <c r="BZ52" s="272">
        <f t="shared" si="29"/>
        <v>102663</v>
      </c>
      <c r="CA52" s="272">
        <f t="shared" si="29"/>
        <v>102663</v>
      </c>
      <c r="CB52" s="272">
        <f t="shared" si="29"/>
        <v>96543</v>
      </c>
      <c r="CC52" s="272">
        <f t="shared" si="29"/>
        <v>95778</v>
      </c>
      <c r="CD52" s="272">
        <f t="shared" si="29"/>
        <v>85451</v>
      </c>
      <c r="CE52" s="272">
        <f t="shared" si="29"/>
        <v>85451</v>
      </c>
      <c r="CF52" s="272">
        <f t="shared" si="29"/>
        <v>85451</v>
      </c>
      <c r="CG52" s="272">
        <f t="shared" si="29"/>
        <v>85451</v>
      </c>
      <c r="CH52" s="272">
        <f t="shared" si="29"/>
        <v>86598</v>
      </c>
      <c r="CI52" s="272">
        <f t="shared" si="29"/>
        <v>86598</v>
      </c>
      <c r="CJ52" s="272">
        <f t="shared" si="29"/>
        <v>86598</v>
      </c>
      <c r="CK52" s="272">
        <f t="shared" si="29"/>
        <v>85451</v>
      </c>
      <c r="CL52" s="272">
        <f t="shared" si="29"/>
        <v>85451</v>
      </c>
      <c r="CM52" s="272">
        <f t="shared" si="29"/>
        <v>85451</v>
      </c>
      <c r="CN52" s="272">
        <f t="shared" si="29"/>
        <v>85451</v>
      </c>
      <c r="CO52" s="272">
        <f t="shared" si="29"/>
        <v>85451</v>
      </c>
      <c r="CP52" s="272">
        <f t="shared" si="29"/>
        <v>85451</v>
      </c>
      <c r="CQ52" s="272">
        <f t="shared" si="29"/>
        <v>84303</v>
      </c>
      <c r="CR52" s="272">
        <f t="shared" si="29"/>
        <v>84303</v>
      </c>
      <c r="CS52" s="272">
        <f t="shared" si="29"/>
        <v>84303</v>
      </c>
      <c r="CT52" s="272">
        <f t="shared" si="29"/>
        <v>84303</v>
      </c>
      <c r="CU52" s="272">
        <f t="shared" si="29"/>
        <v>84303</v>
      </c>
      <c r="CV52" s="272">
        <f t="shared" si="29"/>
        <v>84303</v>
      </c>
      <c r="CW52" s="272">
        <f t="shared" si="29"/>
        <v>84303</v>
      </c>
      <c r="CX52" s="272">
        <f t="shared" si="29"/>
        <v>81243</v>
      </c>
      <c r="CY52" s="272">
        <f t="shared" si="29"/>
        <v>81243</v>
      </c>
      <c r="CZ52" s="272">
        <f t="shared" si="29"/>
        <v>81243</v>
      </c>
      <c r="DA52" s="272">
        <f t="shared" si="29"/>
        <v>81243</v>
      </c>
      <c r="DB52" s="272">
        <f t="shared" si="29"/>
        <v>81243</v>
      </c>
      <c r="DC52" s="272">
        <f t="shared" si="29"/>
        <v>82008</v>
      </c>
      <c r="DD52" s="272">
        <f t="shared" si="29"/>
        <v>82008</v>
      </c>
      <c r="DE52" s="272">
        <f t="shared" si="29"/>
        <v>80478</v>
      </c>
      <c r="DF52" s="272">
        <f t="shared" si="29"/>
        <v>80478</v>
      </c>
      <c r="DG52" s="272">
        <f t="shared" si="29"/>
        <v>80478</v>
      </c>
      <c r="DH52" s="272">
        <f t="shared" si="29"/>
        <v>52785</v>
      </c>
      <c r="DI52" s="272">
        <f t="shared" si="29"/>
        <v>52785</v>
      </c>
      <c r="DJ52" s="272">
        <f t="shared" si="29"/>
        <v>52785</v>
      </c>
      <c r="DK52" s="272">
        <f t="shared" si="29"/>
        <v>52785</v>
      </c>
      <c r="DL52" s="272">
        <f t="shared" si="29"/>
        <v>50490</v>
      </c>
      <c r="DM52" s="272">
        <f t="shared" si="29"/>
        <v>50490</v>
      </c>
      <c r="DN52" s="272">
        <f t="shared" si="29"/>
        <v>50490</v>
      </c>
      <c r="DO52" s="272">
        <f t="shared" si="29"/>
        <v>50490</v>
      </c>
      <c r="DP52" s="272">
        <f t="shared" si="29"/>
        <v>50490</v>
      </c>
      <c r="DQ52" s="272">
        <f t="shared" si="29"/>
        <v>50490</v>
      </c>
      <c r="DR52" s="272">
        <f t="shared" si="29"/>
        <v>50490</v>
      </c>
      <c r="DS52" s="272">
        <f t="shared" si="29"/>
        <v>49343</v>
      </c>
    </row>
    <row r="53" spans="1:12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346"/>
      <c r="U53" s="346"/>
      <c r="V53" s="346"/>
      <c r="W53" s="346"/>
      <c r="X53" s="346"/>
      <c r="Y53" s="346"/>
      <c r="Z53" s="346"/>
      <c r="AA53" s="346"/>
      <c r="AB53" s="346"/>
      <c r="AC53" s="346"/>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row>
    <row r="54" spans="1:123" s="72" customFormat="1" x14ac:dyDescent="0.2">
      <c r="A54" s="240" t="s">
        <v>115</v>
      </c>
      <c r="B54" s="272">
        <f>ROUND(B27*0.85,)</f>
        <v>74664</v>
      </c>
      <c r="C54" s="272">
        <f t="shared" ref="C54:BN54" si="30">ROUND(C27*0.85,)</f>
        <v>74664</v>
      </c>
      <c r="D54" s="272">
        <f t="shared" si="30"/>
        <v>73517</v>
      </c>
      <c r="E54" s="272">
        <f t="shared" si="30"/>
        <v>73517</v>
      </c>
      <c r="F54" s="272">
        <f t="shared" si="30"/>
        <v>74664</v>
      </c>
      <c r="G54" s="272">
        <f t="shared" si="30"/>
        <v>74664</v>
      </c>
      <c r="H54" s="272">
        <f t="shared" si="30"/>
        <v>74664</v>
      </c>
      <c r="I54" s="272">
        <f t="shared" si="30"/>
        <v>77724</v>
      </c>
      <c r="J54" s="272">
        <f t="shared" si="30"/>
        <v>77724</v>
      </c>
      <c r="K54" s="272">
        <f t="shared" si="30"/>
        <v>75812</v>
      </c>
      <c r="L54" s="272">
        <f t="shared" si="30"/>
        <v>77342</v>
      </c>
      <c r="M54" s="272">
        <f t="shared" si="30"/>
        <v>77342</v>
      </c>
      <c r="N54" s="272">
        <f t="shared" si="30"/>
        <v>82314</v>
      </c>
      <c r="O54" s="272">
        <f t="shared" si="30"/>
        <v>86904</v>
      </c>
      <c r="P54" s="272">
        <f t="shared" si="30"/>
        <v>86904</v>
      </c>
      <c r="Q54" s="272">
        <f t="shared" si="30"/>
        <v>89199</v>
      </c>
      <c r="R54" s="272">
        <f t="shared" si="30"/>
        <v>86904</v>
      </c>
      <c r="S54" s="272">
        <f t="shared" si="30"/>
        <v>178628</v>
      </c>
      <c r="T54" s="346">
        <f t="shared" si="30"/>
        <v>209228</v>
      </c>
      <c r="U54" s="346">
        <f t="shared" si="30"/>
        <v>228353</v>
      </c>
      <c r="V54" s="346">
        <f t="shared" si="30"/>
        <v>228353</v>
      </c>
      <c r="W54" s="346">
        <f t="shared" si="30"/>
        <v>216878</v>
      </c>
      <c r="X54" s="346">
        <f t="shared" si="30"/>
        <v>216878</v>
      </c>
      <c r="Y54" s="346">
        <f t="shared" si="30"/>
        <v>216878</v>
      </c>
      <c r="Z54" s="346">
        <f t="shared" si="30"/>
        <v>216878</v>
      </c>
      <c r="AA54" s="346">
        <f t="shared" si="30"/>
        <v>216878</v>
      </c>
      <c r="AB54" s="346">
        <f t="shared" si="30"/>
        <v>197753</v>
      </c>
      <c r="AC54" s="346">
        <f t="shared" si="30"/>
        <v>190103</v>
      </c>
      <c r="AD54" s="272">
        <f t="shared" si="30"/>
        <v>190103</v>
      </c>
      <c r="AE54" s="272">
        <f t="shared" si="30"/>
        <v>126378</v>
      </c>
      <c r="AF54" s="272">
        <f t="shared" si="30"/>
        <v>108018</v>
      </c>
      <c r="AG54" s="272">
        <f t="shared" si="30"/>
        <v>108018</v>
      </c>
      <c r="AH54" s="272">
        <f t="shared" si="30"/>
        <v>108018</v>
      </c>
      <c r="AI54" s="272">
        <f t="shared" si="30"/>
        <v>108018</v>
      </c>
      <c r="AJ54" s="272">
        <f t="shared" si="30"/>
        <v>108018</v>
      </c>
      <c r="AK54" s="272">
        <f t="shared" si="30"/>
        <v>105723</v>
      </c>
      <c r="AL54" s="272">
        <f t="shared" si="30"/>
        <v>105723</v>
      </c>
      <c r="AM54" s="272">
        <f t="shared" si="30"/>
        <v>105723</v>
      </c>
      <c r="AN54" s="272">
        <f t="shared" si="30"/>
        <v>108018</v>
      </c>
      <c r="AO54" s="272">
        <f t="shared" si="30"/>
        <v>108018</v>
      </c>
      <c r="AP54" s="272">
        <f t="shared" si="30"/>
        <v>108018</v>
      </c>
      <c r="AQ54" s="272">
        <f t="shared" si="30"/>
        <v>108018</v>
      </c>
      <c r="AR54" s="272">
        <f t="shared" si="30"/>
        <v>108018</v>
      </c>
      <c r="AS54" s="272">
        <f t="shared" si="30"/>
        <v>108018</v>
      </c>
      <c r="AT54" s="272">
        <f t="shared" si="30"/>
        <v>108018</v>
      </c>
      <c r="AU54" s="272">
        <f t="shared" si="30"/>
        <v>108018</v>
      </c>
      <c r="AV54" s="272">
        <f t="shared" si="30"/>
        <v>108018</v>
      </c>
      <c r="AW54" s="272">
        <f t="shared" si="30"/>
        <v>112608</v>
      </c>
      <c r="AX54" s="272">
        <f t="shared" si="30"/>
        <v>112608</v>
      </c>
      <c r="AY54" s="272">
        <f t="shared" si="30"/>
        <v>112608</v>
      </c>
      <c r="AZ54" s="272">
        <f t="shared" si="30"/>
        <v>112608</v>
      </c>
      <c r="BA54" s="272">
        <f t="shared" si="30"/>
        <v>133263</v>
      </c>
      <c r="BB54" s="272">
        <f t="shared" si="30"/>
        <v>133263</v>
      </c>
      <c r="BC54" s="272">
        <f t="shared" si="30"/>
        <v>133263</v>
      </c>
      <c r="BD54" s="272">
        <f t="shared" si="30"/>
        <v>133263</v>
      </c>
      <c r="BE54" s="272">
        <f t="shared" si="30"/>
        <v>133263</v>
      </c>
      <c r="BF54" s="272">
        <f t="shared" si="30"/>
        <v>133263</v>
      </c>
      <c r="BG54" s="272">
        <f t="shared" si="30"/>
        <v>133263</v>
      </c>
      <c r="BH54" s="272">
        <f t="shared" si="30"/>
        <v>133263</v>
      </c>
      <c r="BI54" s="272">
        <f t="shared" si="30"/>
        <v>133263</v>
      </c>
      <c r="BJ54" s="272">
        <f t="shared" si="30"/>
        <v>133263</v>
      </c>
      <c r="BK54" s="272">
        <f t="shared" si="30"/>
        <v>130203</v>
      </c>
      <c r="BL54" s="272">
        <f t="shared" si="30"/>
        <v>130203</v>
      </c>
      <c r="BM54" s="272">
        <f t="shared" si="30"/>
        <v>130203</v>
      </c>
      <c r="BN54" s="272">
        <f t="shared" si="30"/>
        <v>130203</v>
      </c>
      <c r="BO54" s="272">
        <f t="shared" ref="BO54:DS54" si="31">ROUND(BO27*0.85,)</f>
        <v>130203</v>
      </c>
      <c r="BP54" s="272">
        <f t="shared" si="31"/>
        <v>130203</v>
      </c>
      <c r="BQ54" s="272">
        <f t="shared" si="31"/>
        <v>130203</v>
      </c>
      <c r="BR54" s="272">
        <f t="shared" si="31"/>
        <v>130203</v>
      </c>
      <c r="BS54" s="272">
        <f t="shared" si="31"/>
        <v>130203</v>
      </c>
      <c r="BT54" s="272">
        <f t="shared" si="31"/>
        <v>149328</v>
      </c>
      <c r="BU54" s="272">
        <f t="shared" si="31"/>
        <v>154683</v>
      </c>
      <c r="BV54" s="272">
        <f t="shared" si="31"/>
        <v>160038</v>
      </c>
      <c r="BW54" s="272">
        <f t="shared" si="31"/>
        <v>149328</v>
      </c>
      <c r="BX54" s="272">
        <f t="shared" si="31"/>
        <v>149328</v>
      </c>
      <c r="BY54" s="272">
        <f t="shared" si="31"/>
        <v>140913</v>
      </c>
      <c r="BZ54" s="272">
        <f t="shared" si="31"/>
        <v>140913</v>
      </c>
      <c r="CA54" s="272">
        <f t="shared" si="31"/>
        <v>140913</v>
      </c>
      <c r="CB54" s="272">
        <f t="shared" si="31"/>
        <v>134793</v>
      </c>
      <c r="CC54" s="272">
        <f t="shared" si="31"/>
        <v>114903</v>
      </c>
      <c r="CD54" s="272">
        <f t="shared" si="31"/>
        <v>104576</v>
      </c>
      <c r="CE54" s="272">
        <f t="shared" si="31"/>
        <v>104576</v>
      </c>
      <c r="CF54" s="272">
        <f t="shared" si="31"/>
        <v>104576</v>
      </c>
      <c r="CG54" s="272">
        <f t="shared" si="31"/>
        <v>104576</v>
      </c>
      <c r="CH54" s="272">
        <f t="shared" si="31"/>
        <v>105723</v>
      </c>
      <c r="CI54" s="272">
        <f t="shared" si="31"/>
        <v>105723</v>
      </c>
      <c r="CJ54" s="272">
        <f t="shared" si="31"/>
        <v>105723</v>
      </c>
      <c r="CK54" s="272">
        <f t="shared" si="31"/>
        <v>104576</v>
      </c>
      <c r="CL54" s="272">
        <f t="shared" si="31"/>
        <v>104576</v>
      </c>
      <c r="CM54" s="272">
        <f t="shared" si="31"/>
        <v>104576</v>
      </c>
      <c r="CN54" s="272">
        <f t="shared" si="31"/>
        <v>104576</v>
      </c>
      <c r="CO54" s="272">
        <f t="shared" si="31"/>
        <v>104576</v>
      </c>
      <c r="CP54" s="272">
        <f t="shared" si="31"/>
        <v>104576</v>
      </c>
      <c r="CQ54" s="272">
        <f t="shared" si="31"/>
        <v>103428</v>
      </c>
      <c r="CR54" s="272">
        <f t="shared" si="31"/>
        <v>103428</v>
      </c>
      <c r="CS54" s="272">
        <f t="shared" si="31"/>
        <v>103428</v>
      </c>
      <c r="CT54" s="272">
        <f t="shared" si="31"/>
        <v>103428</v>
      </c>
      <c r="CU54" s="272">
        <f t="shared" si="31"/>
        <v>103428</v>
      </c>
      <c r="CV54" s="272">
        <f t="shared" si="31"/>
        <v>103428</v>
      </c>
      <c r="CW54" s="272">
        <f t="shared" si="31"/>
        <v>103428</v>
      </c>
      <c r="CX54" s="272">
        <f t="shared" si="31"/>
        <v>100368</v>
      </c>
      <c r="CY54" s="272">
        <f t="shared" si="31"/>
        <v>100368</v>
      </c>
      <c r="CZ54" s="272">
        <f t="shared" si="31"/>
        <v>100368</v>
      </c>
      <c r="DA54" s="272">
        <f t="shared" si="31"/>
        <v>100368</v>
      </c>
      <c r="DB54" s="272">
        <f t="shared" si="31"/>
        <v>100368</v>
      </c>
      <c r="DC54" s="272">
        <f t="shared" si="31"/>
        <v>101133</v>
      </c>
      <c r="DD54" s="272">
        <f t="shared" si="31"/>
        <v>101133</v>
      </c>
      <c r="DE54" s="272">
        <f t="shared" si="31"/>
        <v>99603</v>
      </c>
      <c r="DF54" s="272">
        <f t="shared" si="31"/>
        <v>99603</v>
      </c>
      <c r="DG54" s="272">
        <f t="shared" si="31"/>
        <v>99603</v>
      </c>
      <c r="DH54" s="272">
        <f t="shared" si="31"/>
        <v>75735</v>
      </c>
      <c r="DI54" s="272">
        <f t="shared" si="31"/>
        <v>75735</v>
      </c>
      <c r="DJ54" s="272">
        <f t="shared" si="31"/>
        <v>75735</v>
      </c>
      <c r="DK54" s="272">
        <f t="shared" si="31"/>
        <v>75735</v>
      </c>
      <c r="DL54" s="272">
        <f t="shared" si="31"/>
        <v>73440</v>
      </c>
      <c r="DM54" s="272">
        <f t="shared" si="31"/>
        <v>73440</v>
      </c>
      <c r="DN54" s="272">
        <f t="shared" si="31"/>
        <v>73440</v>
      </c>
      <c r="DO54" s="272">
        <f t="shared" si="31"/>
        <v>73440</v>
      </c>
      <c r="DP54" s="272">
        <f t="shared" si="31"/>
        <v>73440</v>
      </c>
      <c r="DQ54" s="272">
        <f t="shared" si="31"/>
        <v>73440</v>
      </c>
      <c r="DR54" s="272">
        <f t="shared" si="31"/>
        <v>73440</v>
      </c>
      <c r="DS54" s="272">
        <f t="shared" si="31"/>
        <v>72293</v>
      </c>
    </row>
    <row r="55" spans="1:12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346"/>
      <c r="U55" s="346"/>
      <c r="V55" s="346"/>
      <c r="W55" s="346"/>
      <c r="X55" s="346"/>
      <c r="Y55" s="346"/>
      <c r="Z55" s="346"/>
      <c r="AA55" s="346"/>
      <c r="AB55" s="346"/>
      <c r="AC55" s="346"/>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row>
    <row r="56" spans="1:123" s="72" customFormat="1" x14ac:dyDescent="0.2">
      <c r="A56" s="240" t="s">
        <v>115</v>
      </c>
      <c r="B56" s="272">
        <f>ROUND(B29*0.85,)</f>
        <v>89964</v>
      </c>
      <c r="C56" s="272">
        <f t="shared" ref="C56:BN56" si="32">ROUND(C29*0.85,)</f>
        <v>89964</v>
      </c>
      <c r="D56" s="272">
        <f t="shared" si="32"/>
        <v>88817</v>
      </c>
      <c r="E56" s="272">
        <f t="shared" si="32"/>
        <v>88817</v>
      </c>
      <c r="F56" s="272">
        <f t="shared" si="32"/>
        <v>89964</v>
      </c>
      <c r="G56" s="272">
        <f t="shared" si="32"/>
        <v>89964</v>
      </c>
      <c r="H56" s="272">
        <f t="shared" si="32"/>
        <v>89964</v>
      </c>
      <c r="I56" s="272">
        <f t="shared" si="32"/>
        <v>93024</v>
      </c>
      <c r="J56" s="272">
        <f t="shared" si="32"/>
        <v>93024</v>
      </c>
      <c r="K56" s="272">
        <f t="shared" si="32"/>
        <v>91112</v>
      </c>
      <c r="L56" s="272">
        <f t="shared" si="32"/>
        <v>92642</v>
      </c>
      <c r="M56" s="272">
        <f t="shared" si="32"/>
        <v>92642</v>
      </c>
      <c r="N56" s="272">
        <f t="shared" si="32"/>
        <v>97614</v>
      </c>
      <c r="O56" s="272">
        <f t="shared" si="32"/>
        <v>102204</v>
      </c>
      <c r="P56" s="272">
        <f t="shared" si="32"/>
        <v>102204</v>
      </c>
      <c r="Q56" s="272">
        <f t="shared" si="32"/>
        <v>104499</v>
      </c>
      <c r="R56" s="272">
        <f t="shared" si="32"/>
        <v>102204</v>
      </c>
      <c r="S56" s="272">
        <f t="shared" si="32"/>
        <v>228353</v>
      </c>
      <c r="T56" s="346">
        <f t="shared" si="32"/>
        <v>258953</v>
      </c>
      <c r="U56" s="346">
        <f t="shared" si="32"/>
        <v>278078</v>
      </c>
      <c r="V56" s="346">
        <f t="shared" si="32"/>
        <v>278078</v>
      </c>
      <c r="W56" s="346">
        <f t="shared" si="32"/>
        <v>266603</v>
      </c>
      <c r="X56" s="346">
        <f t="shared" si="32"/>
        <v>266603</v>
      </c>
      <c r="Y56" s="346">
        <f t="shared" si="32"/>
        <v>266603</v>
      </c>
      <c r="Z56" s="346">
        <f t="shared" si="32"/>
        <v>266603</v>
      </c>
      <c r="AA56" s="346">
        <f t="shared" si="32"/>
        <v>266603</v>
      </c>
      <c r="AB56" s="346">
        <f t="shared" si="32"/>
        <v>247478</v>
      </c>
      <c r="AC56" s="346">
        <f t="shared" si="32"/>
        <v>239828</v>
      </c>
      <c r="AD56" s="272">
        <f t="shared" si="32"/>
        <v>239828</v>
      </c>
      <c r="AE56" s="272">
        <f t="shared" si="32"/>
        <v>137853</v>
      </c>
      <c r="AF56" s="272">
        <f t="shared" si="32"/>
        <v>119493</v>
      </c>
      <c r="AG56" s="272">
        <f t="shared" si="32"/>
        <v>119493</v>
      </c>
      <c r="AH56" s="272">
        <f t="shared" si="32"/>
        <v>119493</v>
      </c>
      <c r="AI56" s="272">
        <f t="shared" si="32"/>
        <v>119493</v>
      </c>
      <c r="AJ56" s="272">
        <f t="shared" si="32"/>
        <v>119493</v>
      </c>
      <c r="AK56" s="272">
        <f t="shared" si="32"/>
        <v>117198</v>
      </c>
      <c r="AL56" s="272">
        <f t="shared" si="32"/>
        <v>117198</v>
      </c>
      <c r="AM56" s="272">
        <f t="shared" si="32"/>
        <v>117198</v>
      </c>
      <c r="AN56" s="272">
        <f t="shared" si="32"/>
        <v>119493</v>
      </c>
      <c r="AO56" s="272">
        <f t="shared" si="32"/>
        <v>119493</v>
      </c>
      <c r="AP56" s="272">
        <f t="shared" si="32"/>
        <v>119493</v>
      </c>
      <c r="AQ56" s="272">
        <f t="shared" si="32"/>
        <v>119493</v>
      </c>
      <c r="AR56" s="272">
        <f t="shared" si="32"/>
        <v>119493</v>
      </c>
      <c r="AS56" s="272">
        <f t="shared" si="32"/>
        <v>119493</v>
      </c>
      <c r="AT56" s="272">
        <f t="shared" si="32"/>
        <v>119493</v>
      </c>
      <c r="AU56" s="272">
        <f t="shared" si="32"/>
        <v>119493</v>
      </c>
      <c r="AV56" s="272">
        <f t="shared" si="32"/>
        <v>119493</v>
      </c>
      <c r="AW56" s="272">
        <f t="shared" si="32"/>
        <v>124083</v>
      </c>
      <c r="AX56" s="272">
        <f t="shared" si="32"/>
        <v>124083</v>
      </c>
      <c r="AY56" s="272">
        <f t="shared" si="32"/>
        <v>124083</v>
      </c>
      <c r="AZ56" s="272">
        <f t="shared" si="32"/>
        <v>124083</v>
      </c>
      <c r="BA56" s="272">
        <f t="shared" si="32"/>
        <v>148563</v>
      </c>
      <c r="BB56" s="272">
        <f t="shared" si="32"/>
        <v>148563</v>
      </c>
      <c r="BC56" s="272">
        <f t="shared" si="32"/>
        <v>148563</v>
      </c>
      <c r="BD56" s="272">
        <f t="shared" si="32"/>
        <v>148563</v>
      </c>
      <c r="BE56" s="272">
        <f t="shared" si="32"/>
        <v>148563</v>
      </c>
      <c r="BF56" s="272">
        <f t="shared" si="32"/>
        <v>148563</v>
      </c>
      <c r="BG56" s="272">
        <f t="shared" si="32"/>
        <v>148563</v>
      </c>
      <c r="BH56" s="272">
        <f t="shared" si="32"/>
        <v>148563</v>
      </c>
      <c r="BI56" s="272">
        <f t="shared" si="32"/>
        <v>148563</v>
      </c>
      <c r="BJ56" s="272">
        <f t="shared" si="32"/>
        <v>148563</v>
      </c>
      <c r="BK56" s="272">
        <f t="shared" si="32"/>
        <v>145503</v>
      </c>
      <c r="BL56" s="272">
        <f t="shared" si="32"/>
        <v>145503</v>
      </c>
      <c r="BM56" s="272">
        <f t="shared" si="32"/>
        <v>145503</v>
      </c>
      <c r="BN56" s="272">
        <f t="shared" si="32"/>
        <v>145503</v>
      </c>
      <c r="BO56" s="272">
        <f t="shared" ref="BO56:DS56" si="33">ROUND(BO29*0.85,)</f>
        <v>145503</v>
      </c>
      <c r="BP56" s="272">
        <f t="shared" si="33"/>
        <v>145503</v>
      </c>
      <c r="BQ56" s="272">
        <f t="shared" si="33"/>
        <v>145503</v>
      </c>
      <c r="BR56" s="272">
        <f t="shared" si="33"/>
        <v>145503</v>
      </c>
      <c r="BS56" s="272">
        <f t="shared" si="33"/>
        <v>145503</v>
      </c>
      <c r="BT56" s="272">
        <f t="shared" si="33"/>
        <v>164628</v>
      </c>
      <c r="BU56" s="272">
        <f t="shared" si="33"/>
        <v>169983</v>
      </c>
      <c r="BV56" s="272">
        <f t="shared" si="33"/>
        <v>175338</v>
      </c>
      <c r="BW56" s="272">
        <f t="shared" si="33"/>
        <v>164628</v>
      </c>
      <c r="BX56" s="272">
        <f t="shared" si="33"/>
        <v>164628</v>
      </c>
      <c r="BY56" s="272">
        <f t="shared" si="33"/>
        <v>156213</v>
      </c>
      <c r="BZ56" s="272">
        <f t="shared" si="33"/>
        <v>156213</v>
      </c>
      <c r="CA56" s="272">
        <f t="shared" si="33"/>
        <v>156213</v>
      </c>
      <c r="CB56" s="272">
        <f t="shared" si="33"/>
        <v>150093</v>
      </c>
      <c r="CC56" s="272">
        <f t="shared" si="33"/>
        <v>126378</v>
      </c>
      <c r="CD56" s="272">
        <f t="shared" si="33"/>
        <v>116051</v>
      </c>
      <c r="CE56" s="272">
        <f t="shared" si="33"/>
        <v>116051</v>
      </c>
      <c r="CF56" s="272">
        <f t="shared" si="33"/>
        <v>116051</v>
      </c>
      <c r="CG56" s="272">
        <f t="shared" si="33"/>
        <v>116051</v>
      </c>
      <c r="CH56" s="272">
        <f t="shared" si="33"/>
        <v>117198</v>
      </c>
      <c r="CI56" s="272">
        <f t="shared" si="33"/>
        <v>117198</v>
      </c>
      <c r="CJ56" s="272">
        <f t="shared" si="33"/>
        <v>117198</v>
      </c>
      <c r="CK56" s="272">
        <f t="shared" si="33"/>
        <v>116051</v>
      </c>
      <c r="CL56" s="272">
        <f t="shared" si="33"/>
        <v>116051</v>
      </c>
      <c r="CM56" s="272">
        <f t="shared" si="33"/>
        <v>116051</v>
      </c>
      <c r="CN56" s="272">
        <f t="shared" si="33"/>
        <v>116051</v>
      </c>
      <c r="CO56" s="272">
        <f t="shared" si="33"/>
        <v>116051</v>
      </c>
      <c r="CP56" s="272">
        <f t="shared" si="33"/>
        <v>116051</v>
      </c>
      <c r="CQ56" s="272">
        <f t="shared" si="33"/>
        <v>114903</v>
      </c>
      <c r="CR56" s="272">
        <f t="shared" si="33"/>
        <v>114903</v>
      </c>
      <c r="CS56" s="272">
        <f t="shared" si="33"/>
        <v>114903</v>
      </c>
      <c r="CT56" s="272">
        <f t="shared" si="33"/>
        <v>114903</v>
      </c>
      <c r="CU56" s="272">
        <f t="shared" si="33"/>
        <v>114903</v>
      </c>
      <c r="CV56" s="272">
        <f t="shared" si="33"/>
        <v>114903</v>
      </c>
      <c r="CW56" s="272">
        <f t="shared" si="33"/>
        <v>114903</v>
      </c>
      <c r="CX56" s="272">
        <f t="shared" si="33"/>
        <v>111843</v>
      </c>
      <c r="CY56" s="272">
        <f t="shared" si="33"/>
        <v>111843</v>
      </c>
      <c r="CZ56" s="272">
        <f t="shared" si="33"/>
        <v>111843</v>
      </c>
      <c r="DA56" s="272">
        <f t="shared" si="33"/>
        <v>111843</v>
      </c>
      <c r="DB56" s="272">
        <f t="shared" si="33"/>
        <v>111843</v>
      </c>
      <c r="DC56" s="272">
        <f t="shared" si="33"/>
        <v>112608</v>
      </c>
      <c r="DD56" s="272">
        <f t="shared" si="33"/>
        <v>112608</v>
      </c>
      <c r="DE56" s="272">
        <f t="shared" si="33"/>
        <v>111078</v>
      </c>
      <c r="DF56" s="272">
        <f t="shared" si="33"/>
        <v>111078</v>
      </c>
      <c r="DG56" s="272">
        <f t="shared" si="33"/>
        <v>111078</v>
      </c>
      <c r="DH56" s="272">
        <f t="shared" si="33"/>
        <v>91035</v>
      </c>
      <c r="DI56" s="272">
        <f t="shared" si="33"/>
        <v>91035</v>
      </c>
      <c r="DJ56" s="272">
        <f t="shared" si="33"/>
        <v>91035</v>
      </c>
      <c r="DK56" s="272">
        <f t="shared" si="33"/>
        <v>91035</v>
      </c>
      <c r="DL56" s="272">
        <f t="shared" si="33"/>
        <v>88740</v>
      </c>
      <c r="DM56" s="272">
        <f t="shared" si="33"/>
        <v>88740</v>
      </c>
      <c r="DN56" s="272">
        <f t="shared" si="33"/>
        <v>88740</v>
      </c>
      <c r="DO56" s="272">
        <f t="shared" si="33"/>
        <v>88740</v>
      </c>
      <c r="DP56" s="272">
        <f t="shared" si="33"/>
        <v>88740</v>
      </c>
      <c r="DQ56" s="272">
        <f t="shared" si="33"/>
        <v>88740</v>
      </c>
      <c r="DR56" s="272">
        <f t="shared" si="33"/>
        <v>88740</v>
      </c>
      <c r="DS56" s="272">
        <f t="shared" si="33"/>
        <v>87593</v>
      </c>
    </row>
    <row r="57" spans="1:123" s="72" customFormat="1" x14ac:dyDescent="0.2">
      <c r="A57" s="85"/>
      <c r="L57" s="350"/>
      <c r="M57" s="350"/>
      <c r="N57" s="350"/>
      <c r="O57" s="350"/>
      <c r="P57" s="350"/>
      <c r="Q57" s="350"/>
      <c r="R57" s="350"/>
      <c r="S57" s="350"/>
      <c r="T57" s="350"/>
      <c r="U57" s="350"/>
      <c r="V57" s="350"/>
      <c r="W57" s="350"/>
      <c r="X57" s="350"/>
      <c r="Y57" s="350"/>
      <c r="Z57" s="350"/>
      <c r="AA57" s="350"/>
      <c r="AB57" s="350"/>
      <c r="AC57" s="350"/>
    </row>
    <row r="58" spans="1:123" ht="189" x14ac:dyDescent="0.2">
      <c r="A58" s="298" t="s">
        <v>419</v>
      </c>
    </row>
    <row r="59" spans="1:123" ht="12.75" x14ac:dyDescent="0.2">
      <c r="A59" s="366"/>
    </row>
    <row r="60" spans="1:123" ht="12" customHeight="1" x14ac:dyDescent="0.2">
      <c r="A60" s="319" t="s">
        <v>130</v>
      </c>
    </row>
    <row r="61" spans="1:123" ht="12" customHeight="1" x14ac:dyDescent="0.2">
      <c r="A61" s="378" t="s">
        <v>420</v>
      </c>
    </row>
    <row r="62" spans="1:123" s="82" customFormat="1" ht="12" customHeight="1" x14ac:dyDescent="0.2">
      <c r="A62" s="378"/>
      <c r="L62" s="351"/>
      <c r="M62" s="351"/>
      <c r="N62" s="351"/>
      <c r="O62" s="351"/>
      <c r="P62" s="351"/>
      <c r="Q62" s="351"/>
      <c r="R62" s="351"/>
      <c r="S62" s="351"/>
      <c r="T62" s="351"/>
      <c r="U62" s="351"/>
      <c r="V62" s="351"/>
      <c r="W62" s="351"/>
      <c r="X62" s="351"/>
      <c r="Y62" s="351"/>
      <c r="Z62" s="351"/>
      <c r="AA62" s="351"/>
      <c r="AB62" s="351"/>
      <c r="AC62" s="351"/>
    </row>
    <row r="63" spans="1:123" ht="85.5" customHeight="1" x14ac:dyDescent="0.2">
      <c r="A63" s="378"/>
    </row>
    <row r="64" spans="1:123" x14ac:dyDescent="0.2">
      <c r="A64" s="378"/>
    </row>
    <row r="65" spans="1:29" s="309" customFormat="1" ht="15" x14ac:dyDescent="0.25">
      <c r="A65" s="10" t="s">
        <v>182</v>
      </c>
      <c r="I65" s="373"/>
      <c r="J65" s="373"/>
      <c r="K65" s="373"/>
      <c r="L65" s="373"/>
      <c r="M65" s="373"/>
      <c r="N65" s="373"/>
      <c r="O65" s="373"/>
      <c r="P65" s="374"/>
      <c r="Q65" s="374"/>
      <c r="R65" s="374"/>
      <c r="S65" s="374"/>
      <c r="T65" s="374"/>
      <c r="U65" s="374"/>
      <c r="V65" s="374"/>
      <c r="W65" s="374"/>
      <c r="X65" s="374"/>
      <c r="Y65" s="374"/>
      <c r="Z65" s="374"/>
      <c r="AA65" s="374"/>
      <c r="AB65" s="374"/>
      <c r="AC65" s="374"/>
    </row>
    <row r="66" spans="1:29" s="309" customFormat="1" ht="24.75" x14ac:dyDescent="0.25">
      <c r="A66" s="192" t="s">
        <v>421</v>
      </c>
      <c r="I66" s="373"/>
      <c r="J66" s="373"/>
      <c r="K66" s="373"/>
      <c r="L66" s="373"/>
      <c r="M66" s="373"/>
      <c r="N66" s="373"/>
      <c r="O66" s="373"/>
      <c r="P66" s="374"/>
      <c r="Q66" s="374"/>
      <c r="R66" s="374"/>
      <c r="S66" s="374"/>
      <c r="T66" s="374"/>
      <c r="U66" s="374"/>
      <c r="V66" s="374"/>
      <c r="W66" s="374"/>
      <c r="X66" s="374"/>
      <c r="Y66" s="374"/>
      <c r="Z66" s="374"/>
      <c r="AA66" s="374"/>
      <c r="AB66" s="374"/>
      <c r="AC66" s="374"/>
    </row>
    <row r="67" spans="1:29" ht="13.5" thickBot="1" x14ac:dyDescent="0.25">
      <c r="A67" s="366"/>
    </row>
    <row r="68" spans="1:29" ht="12.75" thickBot="1" x14ac:dyDescent="0.25">
      <c r="A68" s="281" t="s">
        <v>133</v>
      </c>
    </row>
    <row r="69" spans="1:29" x14ac:dyDescent="0.2">
      <c r="A69" s="293" t="s">
        <v>416</v>
      </c>
    </row>
    <row r="70" spans="1:29" ht="24.75" thickBot="1" x14ac:dyDescent="0.25">
      <c r="A70" s="295" t="s">
        <v>417</v>
      </c>
    </row>
    <row r="71" spans="1:29" x14ac:dyDescent="0.2">
      <c r="A71" s="367" t="s">
        <v>418</v>
      </c>
    </row>
    <row r="72" spans="1:29" ht="12.75" thickBot="1" x14ac:dyDescent="0.25"/>
    <row r="73" spans="1:29" x14ac:dyDescent="0.2">
      <c r="A73" s="368" t="s">
        <v>131</v>
      </c>
    </row>
    <row r="74" spans="1:29" ht="60" x14ac:dyDescent="0.2">
      <c r="A74" s="369" t="s">
        <v>349</v>
      </c>
    </row>
    <row r="75" spans="1:29" ht="60" x14ac:dyDescent="0.2">
      <c r="A75" s="329" t="s">
        <v>349</v>
      </c>
    </row>
  </sheetData>
  <mergeCells count="1">
    <mergeCell ref="A61:A64"/>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WZG64"/>
  <sheetViews>
    <sheetView topLeftCell="A34" zoomScaleNormal="100" workbookViewId="0">
      <selection activeCell="A61" sqref="A61"/>
    </sheetView>
  </sheetViews>
  <sheetFormatPr defaultColWidth="9" defaultRowHeight="12" x14ac:dyDescent="0.2"/>
  <cols>
    <col min="1" max="1" width="83.85546875" style="194" customWidth="1"/>
    <col min="2" max="16384" width="9" style="194"/>
  </cols>
  <sheetData>
    <row r="1" spans="1:12" s="10" customFormat="1" ht="12" customHeight="1" x14ac:dyDescent="0.2">
      <c r="A1" s="97" t="s">
        <v>127</v>
      </c>
    </row>
    <row r="2" spans="1:12" s="10" customFormat="1" ht="12" customHeight="1" x14ac:dyDescent="0.2">
      <c r="A2" s="210" t="s">
        <v>368</v>
      </c>
    </row>
    <row r="3" spans="1:12" ht="8.4499999999999993" customHeight="1" x14ac:dyDescent="0.2">
      <c r="A3" s="69"/>
    </row>
    <row r="4" spans="1:12" s="10" customFormat="1" ht="32.450000000000003" customHeight="1" x14ac:dyDescent="0.2">
      <c r="A4" s="299" t="s">
        <v>132</v>
      </c>
    </row>
    <row r="5" spans="1:12" s="252" customFormat="1" ht="23.1" customHeight="1" x14ac:dyDescent="0.2">
      <c r="A5" s="251" t="s">
        <v>129</v>
      </c>
      <c r="B5" s="104">
        <f>'C завтраками| Bed and breakfast'!B4</f>
        <v>45980</v>
      </c>
      <c r="C5" s="104">
        <f>'C завтраками| Bed and breakfast'!C4</f>
        <v>45981</v>
      </c>
      <c r="D5" s="104">
        <f>'C завтраками| Bed and breakfast'!D4</f>
        <v>45982</v>
      </c>
      <c r="E5" s="104">
        <f>'C завтраками| Bed and breakfast'!E4</f>
        <v>45983</v>
      </c>
      <c r="F5" s="104">
        <f>'C завтраками| Bed and breakfast'!F4</f>
        <v>45984</v>
      </c>
      <c r="G5" s="104">
        <f>'C завтраками| Bed and breakfast'!G4</f>
        <v>45985</v>
      </c>
      <c r="H5" s="104">
        <f>'C завтраками| Bed and breakfast'!H4</f>
        <v>45986</v>
      </c>
      <c r="I5" s="247">
        <f>'C завтраками| Bed and breakfast'!I4</f>
        <v>45987</v>
      </c>
      <c r="J5" s="247">
        <f>'C завтраками| Bed and breakfast'!J4</f>
        <v>45988</v>
      </c>
      <c r="K5" s="104">
        <f>'C завтраками| Bed and breakfast'!K4</f>
        <v>45989</v>
      </c>
      <c r="L5" s="104">
        <f>'C завтраками| Bed and breakfast'!L4</f>
        <v>45990</v>
      </c>
    </row>
    <row r="6" spans="1:12" s="252" customFormat="1" ht="23.1" customHeight="1" x14ac:dyDescent="0.2">
      <c r="A6" s="356"/>
      <c r="B6" s="104">
        <f>'C завтраками| Bed and breakfast'!B5</f>
        <v>45980</v>
      </c>
      <c r="C6" s="104">
        <f>'C завтраками| Bed and breakfast'!C5</f>
        <v>45981</v>
      </c>
      <c r="D6" s="104">
        <f>'C завтраками| Bed and breakfast'!D5</f>
        <v>45982</v>
      </c>
      <c r="E6" s="104">
        <f>'C завтраками| Bed and breakfast'!E5</f>
        <v>45983</v>
      </c>
      <c r="F6" s="104">
        <f>'C завтраками| Bed and breakfast'!F5</f>
        <v>45984</v>
      </c>
      <c r="G6" s="104">
        <f>'C завтраками| Bed and breakfast'!G5</f>
        <v>45985</v>
      </c>
      <c r="H6" s="104">
        <f>'C завтраками| Bed and breakfast'!H5</f>
        <v>45986</v>
      </c>
      <c r="I6" s="247">
        <f>'C завтраками| Bed and breakfast'!I5</f>
        <v>45987</v>
      </c>
      <c r="J6" s="247">
        <f>'C завтраками| Bed and breakfast'!J5</f>
        <v>45988</v>
      </c>
      <c r="K6" s="104">
        <f>'C завтраками| Bed and breakfast'!K5</f>
        <v>45989</v>
      </c>
      <c r="L6" s="104">
        <f>'C завтраками| Bed and breakfast'!L5</f>
        <v>45990</v>
      </c>
    </row>
    <row r="7" spans="1:12" s="72" customFormat="1" x14ac:dyDescent="0.2">
      <c r="A7" s="239" t="s">
        <v>138</v>
      </c>
    </row>
    <row r="8" spans="1:12" s="72" customFormat="1" x14ac:dyDescent="0.2">
      <c r="A8" s="240">
        <v>1</v>
      </c>
      <c r="B8" s="241">
        <f>'C завтраками| Bed and breakfast'!B7*0.9</f>
        <v>18000</v>
      </c>
      <c r="C8" s="241">
        <f>'C завтраками| Bed and breakfast'!C7*0.9</f>
        <v>18000</v>
      </c>
      <c r="D8" s="241">
        <f>'C завтраками| Bed and breakfast'!D7*0.9</f>
        <v>21150</v>
      </c>
      <c r="E8" s="241">
        <f>'C завтраками| Bed and breakfast'!E7*0.9</f>
        <v>21150</v>
      </c>
      <c r="F8" s="241">
        <f>'C завтраками| Bed and breakfast'!F7*0.9</f>
        <v>15300</v>
      </c>
      <c r="G8" s="241">
        <f>'C завтраками| Bed and breakfast'!G7*0.9</f>
        <v>15300</v>
      </c>
      <c r="H8" s="241">
        <f>'C завтраками| Bed and breakfast'!H7*0.9</f>
        <v>15300</v>
      </c>
      <c r="I8" s="241">
        <f>'C завтраками| Bed and breakfast'!I7*0.9</f>
        <v>15300</v>
      </c>
      <c r="J8" s="241">
        <f>'C завтраками| Bed and breakfast'!J7*0.9</f>
        <v>15300</v>
      </c>
      <c r="K8" s="241">
        <f>'C завтраками| Bed and breakfast'!K7*0.9</f>
        <v>19350</v>
      </c>
      <c r="L8" s="241">
        <f>'C завтраками| Bed and breakfast'!L7*0.9</f>
        <v>19350</v>
      </c>
    </row>
    <row r="9" spans="1:12" s="72" customFormat="1" x14ac:dyDescent="0.2">
      <c r="A9" s="240">
        <v>2</v>
      </c>
      <c r="B9" s="198">
        <f>'C завтраками| Bed and breakfast'!B8*0.9</f>
        <v>20340</v>
      </c>
      <c r="C9" s="198">
        <f>'C завтраками| Bed and breakfast'!C8*0.9</f>
        <v>20340</v>
      </c>
      <c r="D9" s="198">
        <f>'C завтраками| Bed and breakfast'!D8*0.9</f>
        <v>23490</v>
      </c>
      <c r="E9" s="198">
        <f>'C завтраками| Bed and breakfast'!E8*0.9</f>
        <v>23490</v>
      </c>
      <c r="F9" s="198">
        <f>'C завтраками| Bed and breakfast'!F8*0.9</f>
        <v>17640</v>
      </c>
      <c r="G9" s="198">
        <f>'C завтраками| Bed and breakfast'!G8*0.9</f>
        <v>17640</v>
      </c>
      <c r="H9" s="198">
        <f>'C завтраками| Bed and breakfast'!H8*0.9</f>
        <v>17640</v>
      </c>
      <c r="I9" s="198">
        <f>'C завтраками| Bed and breakfast'!I8*0.9</f>
        <v>17640</v>
      </c>
      <c r="J9" s="198">
        <f>'C завтраками| Bed and breakfast'!J8*0.9</f>
        <v>17640</v>
      </c>
      <c r="K9" s="198">
        <f>'C завтраками| Bed and breakfast'!K8*0.9</f>
        <v>21690</v>
      </c>
      <c r="L9" s="198">
        <f>'C завтраками| Bed and breakfast'!L8*0.9</f>
        <v>21690</v>
      </c>
    </row>
    <row r="10" spans="1:12" s="72" customFormat="1" x14ac:dyDescent="0.2">
      <c r="A10" s="239" t="s">
        <v>140</v>
      </c>
      <c r="B10" s="241"/>
      <c r="C10" s="241"/>
      <c r="D10" s="241"/>
      <c r="E10" s="241"/>
      <c r="F10" s="241"/>
      <c r="G10" s="241"/>
      <c r="H10" s="241"/>
      <c r="I10" s="241"/>
      <c r="J10" s="241"/>
      <c r="K10" s="241"/>
      <c r="L10" s="241"/>
    </row>
    <row r="11" spans="1:12" s="72" customFormat="1" x14ac:dyDescent="0.2">
      <c r="A11" s="240">
        <v>1</v>
      </c>
      <c r="B11" s="198">
        <f>'C завтраками| Bed and breakfast'!B10*0.9</f>
        <v>20700</v>
      </c>
      <c r="C11" s="198">
        <f>'C завтраками| Bed and breakfast'!C10*0.9</f>
        <v>20700</v>
      </c>
      <c r="D11" s="198">
        <f>'C завтраками| Bed and breakfast'!D10*0.9</f>
        <v>23850</v>
      </c>
      <c r="E11" s="198">
        <f>'C завтраками| Bed and breakfast'!E10*0.9</f>
        <v>23850</v>
      </c>
      <c r="F11" s="198">
        <f>'C завтраками| Bed and breakfast'!F10*0.9</f>
        <v>18000</v>
      </c>
      <c r="G11" s="198">
        <f>'C завтраками| Bed and breakfast'!G10*0.9</f>
        <v>18000</v>
      </c>
      <c r="H11" s="198">
        <f>'C завтраками| Bed and breakfast'!H10*0.9</f>
        <v>18000</v>
      </c>
      <c r="I11" s="198">
        <f>'C завтраками| Bed and breakfast'!I10*0.9</f>
        <v>18000</v>
      </c>
      <c r="J11" s="198">
        <f>'C завтраками| Bed and breakfast'!J10*0.9</f>
        <v>18000</v>
      </c>
      <c r="K11" s="198">
        <f>'C завтраками| Bed and breakfast'!K10*0.9</f>
        <v>22050</v>
      </c>
      <c r="L11" s="198">
        <f>'C завтраками| Bed and breakfast'!L10*0.9</f>
        <v>22050</v>
      </c>
    </row>
    <row r="12" spans="1:12" s="72" customFormat="1" x14ac:dyDescent="0.2">
      <c r="A12" s="240">
        <v>2</v>
      </c>
      <c r="B12" s="198">
        <f>'C завтраками| Bed and breakfast'!B11*0.9</f>
        <v>23040</v>
      </c>
      <c r="C12" s="198">
        <f>'C завтраками| Bed and breakfast'!C11*0.9</f>
        <v>23040</v>
      </c>
      <c r="D12" s="198">
        <f>'C завтраками| Bed and breakfast'!D11*0.9</f>
        <v>26190</v>
      </c>
      <c r="E12" s="198">
        <f>'C завтраками| Bed and breakfast'!E11*0.9</f>
        <v>26190</v>
      </c>
      <c r="F12" s="198">
        <f>'C завтраками| Bed and breakfast'!F11*0.9</f>
        <v>20340</v>
      </c>
      <c r="G12" s="198">
        <f>'C завтраками| Bed and breakfast'!G11*0.9</f>
        <v>20340</v>
      </c>
      <c r="H12" s="198">
        <f>'C завтраками| Bed and breakfast'!H11*0.9</f>
        <v>20340</v>
      </c>
      <c r="I12" s="198">
        <f>'C завтраками| Bed and breakfast'!I11*0.9</f>
        <v>20340</v>
      </c>
      <c r="J12" s="198">
        <f>'C завтраками| Bed and breakfast'!J11*0.9</f>
        <v>20340</v>
      </c>
      <c r="K12" s="198">
        <f>'C завтраками| Bed and breakfast'!K11*0.9</f>
        <v>24390</v>
      </c>
      <c r="L12" s="198">
        <f>'C завтраками| Bed and breakfast'!L11*0.9</f>
        <v>24390</v>
      </c>
    </row>
    <row r="13" spans="1:12" s="72" customFormat="1" x14ac:dyDescent="0.2">
      <c r="A13" s="239" t="s">
        <v>139</v>
      </c>
      <c r="B13" s="241"/>
      <c r="C13" s="241"/>
      <c r="D13" s="241"/>
      <c r="E13" s="241"/>
      <c r="F13" s="241"/>
      <c r="G13" s="241"/>
      <c r="H13" s="241"/>
      <c r="I13" s="241"/>
      <c r="J13" s="241"/>
      <c r="K13" s="241"/>
      <c r="L13" s="241"/>
    </row>
    <row r="14" spans="1:12" s="72" customFormat="1" x14ac:dyDescent="0.2">
      <c r="A14" s="240">
        <v>1</v>
      </c>
      <c r="B14" s="198">
        <f>'C завтраками| Bed and breakfast'!B13*0.9</f>
        <v>21600</v>
      </c>
      <c r="C14" s="198">
        <f>'C завтраками| Bed and breakfast'!C13*0.9</f>
        <v>21600</v>
      </c>
      <c r="D14" s="198">
        <f>'C завтраками| Bed and breakfast'!D13*0.9</f>
        <v>24750</v>
      </c>
      <c r="E14" s="198">
        <f>'C завтраками| Bed and breakfast'!E13*0.9</f>
        <v>24750</v>
      </c>
      <c r="F14" s="198">
        <f>'C завтраками| Bed and breakfast'!F13*0.9</f>
        <v>18900</v>
      </c>
      <c r="G14" s="198">
        <f>'C завтраками| Bed and breakfast'!G13*0.9</f>
        <v>18900</v>
      </c>
      <c r="H14" s="198">
        <f>'C завтраками| Bed and breakfast'!H13*0.9</f>
        <v>18900</v>
      </c>
      <c r="I14" s="198">
        <f>'C завтраками| Bed and breakfast'!I13*0.9</f>
        <v>18900</v>
      </c>
      <c r="J14" s="198">
        <f>'C завтраками| Bed and breakfast'!J13*0.9</f>
        <v>18900</v>
      </c>
      <c r="K14" s="198">
        <f>'C завтраками| Bed and breakfast'!K13*0.9</f>
        <v>22950</v>
      </c>
      <c r="L14" s="198">
        <f>'C завтраками| Bed and breakfast'!L13*0.9</f>
        <v>22950</v>
      </c>
    </row>
    <row r="15" spans="1:12" s="72" customFormat="1" x14ac:dyDescent="0.2">
      <c r="A15" s="240">
        <v>2</v>
      </c>
      <c r="B15" s="198">
        <f>'C завтраками| Bed and breakfast'!B14*0.9</f>
        <v>23940</v>
      </c>
      <c r="C15" s="198">
        <f>'C завтраками| Bed and breakfast'!C14*0.9</f>
        <v>23940</v>
      </c>
      <c r="D15" s="198">
        <f>'C завтраками| Bed and breakfast'!D14*0.9</f>
        <v>27090</v>
      </c>
      <c r="E15" s="198">
        <f>'C завтраками| Bed and breakfast'!E14*0.9</f>
        <v>27090</v>
      </c>
      <c r="F15" s="198">
        <f>'C завтраками| Bed and breakfast'!F14*0.9</f>
        <v>21240</v>
      </c>
      <c r="G15" s="198">
        <f>'C завтраками| Bed and breakfast'!G14*0.9</f>
        <v>21240</v>
      </c>
      <c r="H15" s="198">
        <f>'C завтраками| Bed and breakfast'!H14*0.9</f>
        <v>21240</v>
      </c>
      <c r="I15" s="198">
        <f>'C завтраками| Bed and breakfast'!I14*0.9</f>
        <v>21240</v>
      </c>
      <c r="J15" s="198">
        <f>'C завтраками| Bed and breakfast'!J14*0.9</f>
        <v>21240</v>
      </c>
      <c r="K15" s="198">
        <f>'C завтраками| Bed and breakfast'!K14*0.9</f>
        <v>25290</v>
      </c>
      <c r="L15" s="198">
        <f>'C завтраками| Bed and breakfast'!L14*0.9</f>
        <v>25290</v>
      </c>
    </row>
    <row r="16" spans="1:12" s="72" customFormat="1" x14ac:dyDescent="0.2">
      <c r="A16" s="239" t="s">
        <v>141</v>
      </c>
      <c r="B16" s="241"/>
      <c r="C16" s="241"/>
      <c r="D16" s="241"/>
      <c r="E16" s="241"/>
      <c r="F16" s="241"/>
      <c r="G16" s="241"/>
      <c r="H16" s="241"/>
      <c r="I16" s="241"/>
      <c r="J16" s="241"/>
      <c r="K16" s="241"/>
      <c r="L16" s="241"/>
    </row>
    <row r="17" spans="1:12" s="72" customFormat="1" x14ac:dyDescent="0.2">
      <c r="A17" s="240">
        <v>1</v>
      </c>
      <c r="B17" s="198">
        <f>'C завтраками| Bed and breakfast'!B16*0.9</f>
        <v>23400</v>
      </c>
      <c r="C17" s="198">
        <f>'C завтраками| Bed and breakfast'!C16*0.9</f>
        <v>23400</v>
      </c>
      <c r="D17" s="198">
        <f>'C завтраками| Bed and breakfast'!D16*0.9</f>
        <v>26550</v>
      </c>
      <c r="E17" s="198">
        <f>'C завтраками| Bed and breakfast'!E16*0.9</f>
        <v>26550</v>
      </c>
      <c r="F17" s="198">
        <f>'C завтраками| Bed and breakfast'!F16*0.9</f>
        <v>20700</v>
      </c>
      <c r="G17" s="198">
        <f>'C завтраками| Bed and breakfast'!G16*0.9</f>
        <v>20700</v>
      </c>
      <c r="H17" s="198">
        <f>'C завтраками| Bed and breakfast'!H16*0.9</f>
        <v>20700</v>
      </c>
      <c r="I17" s="198">
        <f>'C завтраками| Bed and breakfast'!I16*0.9</f>
        <v>20700</v>
      </c>
      <c r="J17" s="198">
        <f>'C завтраками| Bed and breakfast'!J16*0.9</f>
        <v>20700</v>
      </c>
      <c r="K17" s="198">
        <f>'C завтраками| Bed and breakfast'!K16*0.9</f>
        <v>24750</v>
      </c>
      <c r="L17" s="198">
        <f>'C завтраками| Bed and breakfast'!L16*0.9</f>
        <v>24750</v>
      </c>
    </row>
    <row r="18" spans="1:12" s="72" customFormat="1" x14ac:dyDescent="0.2">
      <c r="A18" s="240">
        <v>2</v>
      </c>
      <c r="B18" s="198">
        <f>'C завтраками| Bed and breakfast'!B17*0.9</f>
        <v>25740</v>
      </c>
      <c r="C18" s="198">
        <f>'C завтраками| Bed and breakfast'!C17*0.9</f>
        <v>25740</v>
      </c>
      <c r="D18" s="198">
        <f>'C завтраками| Bed and breakfast'!D17*0.9</f>
        <v>28890</v>
      </c>
      <c r="E18" s="198">
        <f>'C завтраками| Bed and breakfast'!E17*0.9</f>
        <v>28890</v>
      </c>
      <c r="F18" s="198">
        <f>'C завтраками| Bed and breakfast'!F17*0.9</f>
        <v>23040</v>
      </c>
      <c r="G18" s="198">
        <f>'C завтраками| Bed and breakfast'!G17*0.9</f>
        <v>23040</v>
      </c>
      <c r="H18" s="198">
        <f>'C завтраками| Bed and breakfast'!H17*0.9</f>
        <v>23040</v>
      </c>
      <c r="I18" s="198">
        <f>'C завтраками| Bed and breakfast'!I17*0.9</f>
        <v>23040</v>
      </c>
      <c r="J18" s="198">
        <f>'C завтраками| Bed and breakfast'!J17*0.9</f>
        <v>23040</v>
      </c>
      <c r="K18" s="198">
        <f>'C завтраками| Bed and breakfast'!K17*0.9</f>
        <v>27090</v>
      </c>
      <c r="L18" s="198">
        <f>'C завтраками| Bed and breakfast'!L17*0.9</f>
        <v>27090</v>
      </c>
    </row>
    <row r="19" spans="1:12" s="72" customFormat="1" x14ac:dyDescent="0.2">
      <c r="A19" s="239" t="s">
        <v>122</v>
      </c>
      <c r="B19" s="241"/>
      <c r="C19" s="241"/>
      <c r="D19" s="241"/>
      <c r="E19" s="241"/>
      <c r="F19" s="241"/>
      <c r="G19" s="241"/>
      <c r="H19" s="241"/>
      <c r="I19" s="241"/>
      <c r="J19" s="241"/>
      <c r="K19" s="241"/>
      <c r="L19" s="241"/>
    </row>
    <row r="20" spans="1:12" s="72" customFormat="1" x14ac:dyDescent="0.2">
      <c r="A20" s="240">
        <v>1</v>
      </c>
      <c r="B20" s="198">
        <f>'C завтраками| Bed and breakfast'!B19*0.9</f>
        <v>25200</v>
      </c>
      <c r="C20" s="198">
        <f>'C завтраками| Bed and breakfast'!C19*0.9</f>
        <v>25200</v>
      </c>
      <c r="D20" s="198">
        <f>'C завтраками| Bed and breakfast'!D19*0.9</f>
        <v>28350</v>
      </c>
      <c r="E20" s="198">
        <f>'C завтраками| Bed and breakfast'!E19*0.9</f>
        <v>28350</v>
      </c>
      <c r="F20" s="198">
        <f>'C завтраками| Bed and breakfast'!F19*0.9</f>
        <v>22500</v>
      </c>
      <c r="G20" s="198">
        <f>'C завтраками| Bed and breakfast'!G19*0.9</f>
        <v>22500</v>
      </c>
      <c r="H20" s="198">
        <f>'C завтраками| Bed and breakfast'!H19*0.9</f>
        <v>22500</v>
      </c>
      <c r="I20" s="198">
        <f>'C завтраками| Bed and breakfast'!I19*0.9</f>
        <v>22500</v>
      </c>
      <c r="J20" s="198">
        <f>'C завтраками| Bed and breakfast'!J19*0.9</f>
        <v>22500</v>
      </c>
      <c r="K20" s="198">
        <f>'C завтраками| Bed and breakfast'!K19*0.9</f>
        <v>26550</v>
      </c>
      <c r="L20" s="198">
        <f>'C завтраками| Bed and breakfast'!L19*0.9</f>
        <v>26550</v>
      </c>
    </row>
    <row r="21" spans="1:12" s="72" customFormat="1" x14ac:dyDescent="0.2">
      <c r="A21" s="240">
        <v>2</v>
      </c>
      <c r="B21" s="198">
        <f>'C завтраками| Bed and breakfast'!B20*0.9</f>
        <v>27540</v>
      </c>
      <c r="C21" s="198">
        <f>'C завтраками| Bed and breakfast'!C20*0.9</f>
        <v>27540</v>
      </c>
      <c r="D21" s="198">
        <f>'C завтраками| Bed and breakfast'!D20*0.9</f>
        <v>30690</v>
      </c>
      <c r="E21" s="198">
        <f>'C завтраками| Bed and breakfast'!E20*0.9</f>
        <v>30690</v>
      </c>
      <c r="F21" s="198">
        <f>'C завтраками| Bed and breakfast'!F20*0.9</f>
        <v>24840</v>
      </c>
      <c r="G21" s="198">
        <f>'C завтраками| Bed and breakfast'!G20*0.9</f>
        <v>24840</v>
      </c>
      <c r="H21" s="198">
        <f>'C завтраками| Bed and breakfast'!H20*0.9</f>
        <v>24840</v>
      </c>
      <c r="I21" s="198">
        <f>'C завтраками| Bed and breakfast'!I20*0.9</f>
        <v>24840</v>
      </c>
      <c r="J21" s="198">
        <f>'C завтраками| Bed and breakfast'!J20*0.9</f>
        <v>24840</v>
      </c>
      <c r="K21" s="198">
        <f>'C завтраками| Bed and breakfast'!K20*0.9</f>
        <v>28890</v>
      </c>
      <c r="L21" s="198">
        <f>'C завтраками| Bed and breakfast'!L20*0.9</f>
        <v>28890</v>
      </c>
    </row>
    <row r="22" spans="1:12" s="72" customFormat="1" x14ac:dyDescent="0.2">
      <c r="A22" s="239" t="s">
        <v>123</v>
      </c>
      <c r="B22" s="241"/>
      <c r="C22" s="241"/>
      <c r="D22" s="241"/>
      <c r="E22" s="241"/>
      <c r="F22" s="241"/>
      <c r="G22" s="241"/>
      <c r="H22" s="241"/>
      <c r="I22" s="241"/>
      <c r="J22" s="241"/>
      <c r="K22" s="241"/>
      <c r="L22" s="241"/>
    </row>
    <row r="23" spans="1:12" s="72" customFormat="1" x14ac:dyDescent="0.2">
      <c r="A23" s="240" t="s">
        <v>115</v>
      </c>
      <c r="B23" s="198">
        <f>'C завтраками| Bed and breakfast'!B22*0.9</f>
        <v>47340</v>
      </c>
      <c r="C23" s="198">
        <f>'C завтраками| Bed and breakfast'!C22*0.9</f>
        <v>47340</v>
      </c>
      <c r="D23" s="198">
        <f>'C завтраками| Bed and breakfast'!D22*0.9</f>
        <v>50490</v>
      </c>
      <c r="E23" s="198">
        <f>'C завтраками| Bed and breakfast'!E22*0.9</f>
        <v>50490</v>
      </c>
      <c r="F23" s="198">
        <f>'C завтраками| Bed and breakfast'!F22*0.9</f>
        <v>44640</v>
      </c>
      <c r="G23" s="198">
        <f>'C завтраками| Bed and breakfast'!G22*0.9</f>
        <v>44640</v>
      </c>
      <c r="H23" s="198">
        <f>'C завтраками| Bed and breakfast'!H22*0.9</f>
        <v>44640</v>
      </c>
      <c r="I23" s="198">
        <f>'C завтраками| Bed and breakfast'!I22*0.9</f>
        <v>44640</v>
      </c>
      <c r="J23" s="198">
        <f>'C завтраками| Bed and breakfast'!J22*0.9</f>
        <v>44640</v>
      </c>
      <c r="K23" s="198">
        <f>'C завтраками| Bed and breakfast'!K22*0.9</f>
        <v>48690</v>
      </c>
      <c r="L23" s="198">
        <f>'C завтраками| Bed and breakfast'!L22*0.9</f>
        <v>48690</v>
      </c>
    </row>
    <row r="24" spans="1:12" s="72" customFormat="1" x14ac:dyDescent="0.2">
      <c r="A24" s="239" t="s">
        <v>124</v>
      </c>
      <c r="B24" s="241"/>
      <c r="C24" s="241"/>
      <c r="D24" s="241"/>
      <c r="E24" s="241"/>
      <c r="F24" s="241"/>
      <c r="G24" s="241"/>
      <c r="H24" s="241"/>
      <c r="I24" s="241"/>
      <c r="J24" s="241"/>
      <c r="K24" s="241"/>
      <c r="L24" s="241"/>
    </row>
    <row r="25" spans="1:12" s="72" customFormat="1" x14ac:dyDescent="0.2">
      <c r="A25" s="240" t="s">
        <v>115</v>
      </c>
      <c r="B25" s="198">
        <f>'C завтраками| Bed and breakfast'!B24*0.9</f>
        <v>60840</v>
      </c>
      <c r="C25" s="198">
        <f>'C завтраками| Bed and breakfast'!C24*0.9</f>
        <v>60840</v>
      </c>
      <c r="D25" s="198">
        <f>'C завтраками| Bed and breakfast'!D24*0.9</f>
        <v>63990</v>
      </c>
      <c r="E25" s="198">
        <f>'C завтраками| Bed and breakfast'!E24*0.9</f>
        <v>63990</v>
      </c>
      <c r="F25" s="198">
        <f>'C завтраками| Bed and breakfast'!F24*0.9</f>
        <v>58140</v>
      </c>
      <c r="G25" s="198">
        <f>'C завтраками| Bed and breakfast'!G24*0.9</f>
        <v>58140</v>
      </c>
      <c r="H25" s="198">
        <f>'C завтраками| Bed and breakfast'!H24*0.9</f>
        <v>58140</v>
      </c>
      <c r="I25" s="198">
        <f>'C завтраками| Bed and breakfast'!I24*0.9</f>
        <v>58140</v>
      </c>
      <c r="J25" s="198">
        <f>'C завтраками| Bed and breakfast'!J24*0.9</f>
        <v>58140</v>
      </c>
      <c r="K25" s="198">
        <f>'C завтраками| Bed and breakfast'!K24*0.9</f>
        <v>62190</v>
      </c>
      <c r="L25" s="198">
        <f>'C завтраками| Bed and breakfast'!L24*0.9</f>
        <v>62190</v>
      </c>
    </row>
    <row r="26" spans="1:12" s="72" customFormat="1" x14ac:dyDescent="0.2">
      <c r="A26" s="241" t="s">
        <v>125</v>
      </c>
      <c r="B26" s="241"/>
      <c r="C26" s="241"/>
      <c r="D26" s="241"/>
      <c r="E26" s="241"/>
      <c r="F26" s="241"/>
      <c r="G26" s="241"/>
      <c r="H26" s="241"/>
      <c r="I26" s="241"/>
      <c r="J26" s="241"/>
      <c r="K26" s="241"/>
      <c r="L26" s="241"/>
    </row>
    <row r="27" spans="1:12" s="72" customFormat="1" x14ac:dyDescent="0.2">
      <c r="A27" s="240" t="s">
        <v>115</v>
      </c>
      <c r="B27" s="198">
        <f>'C завтраками| Bed and breakfast'!B26*0.9</f>
        <v>87840</v>
      </c>
      <c r="C27" s="198">
        <f>'C завтраками| Bed and breakfast'!C26*0.9</f>
        <v>87840</v>
      </c>
      <c r="D27" s="198">
        <f>'C завтраками| Bed and breakfast'!D26*0.9</f>
        <v>90990</v>
      </c>
      <c r="E27" s="198">
        <f>'C завтраками| Bed and breakfast'!E26*0.9</f>
        <v>90990</v>
      </c>
      <c r="F27" s="198">
        <f>'C завтраками| Bed and breakfast'!F26*0.9</f>
        <v>85140</v>
      </c>
      <c r="G27" s="198">
        <f>'C завтраками| Bed and breakfast'!G26*0.9</f>
        <v>85140</v>
      </c>
      <c r="H27" s="198">
        <f>'C завтраками| Bed and breakfast'!H26*0.9</f>
        <v>85140</v>
      </c>
      <c r="I27" s="198">
        <f>'C завтраками| Bed and breakfast'!I26*0.9</f>
        <v>85140</v>
      </c>
      <c r="J27" s="198">
        <f>'C завтраками| Bed and breakfast'!J26*0.9</f>
        <v>85140</v>
      </c>
      <c r="K27" s="198">
        <f>'C завтраками| Bed and breakfast'!K26*0.9</f>
        <v>89190</v>
      </c>
      <c r="L27" s="198">
        <f>'C завтраками| Bed and breakfast'!L26*0.9</f>
        <v>89190</v>
      </c>
    </row>
    <row r="28" spans="1:12" s="72" customFormat="1" x14ac:dyDescent="0.2">
      <c r="A28" s="239" t="s">
        <v>126</v>
      </c>
      <c r="B28" s="241"/>
      <c r="C28" s="241"/>
      <c r="D28" s="241"/>
      <c r="E28" s="241"/>
      <c r="F28" s="241"/>
      <c r="G28" s="241"/>
      <c r="H28" s="241"/>
      <c r="I28" s="241"/>
      <c r="J28" s="241"/>
      <c r="K28" s="241"/>
      <c r="L28" s="241"/>
    </row>
    <row r="29" spans="1:12" s="72" customFormat="1" x14ac:dyDescent="0.2">
      <c r="A29" s="240" t="s">
        <v>115</v>
      </c>
      <c r="B29" s="198">
        <f>'C завтраками| Bed and breakfast'!B28*0.9</f>
        <v>105840</v>
      </c>
      <c r="C29" s="198">
        <f>'C завтраками| Bed and breakfast'!C28*0.9</f>
        <v>105840</v>
      </c>
      <c r="D29" s="198">
        <f>'C завтраками| Bed and breakfast'!D28*0.9</f>
        <v>108990</v>
      </c>
      <c r="E29" s="198">
        <f>'C завтраками| Bed and breakfast'!E28*0.9</f>
        <v>108990</v>
      </c>
      <c r="F29" s="198">
        <f>'C завтраками| Bed and breakfast'!F28*0.9</f>
        <v>103140</v>
      </c>
      <c r="G29" s="198">
        <f>'C завтраками| Bed and breakfast'!G28*0.9</f>
        <v>103140</v>
      </c>
      <c r="H29" s="198">
        <f>'C завтраками| Bed and breakfast'!H28*0.9</f>
        <v>103140</v>
      </c>
      <c r="I29" s="198">
        <f>'C завтраками| Bed and breakfast'!I28*0.9</f>
        <v>103140</v>
      </c>
      <c r="J29" s="198">
        <f>'C завтраками| Bed and breakfast'!J28*0.9</f>
        <v>103140</v>
      </c>
      <c r="K29" s="198">
        <f>'C завтраками| Bed and breakfast'!K28*0.9</f>
        <v>107190</v>
      </c>
      <c r="L29" s="198">
        <f>'C завтраками| Bed and breakfast'!L28*0.9</f>
        <v>107190</v>
      </c>
    </row>
    <row r="30" spans="1:12" s="72" customFormat="1" x14ac:dyDescent="0.2">
      <c r="A30" s="85"/>
    </row>
    <row r="31" spans="1:12" s="309" customFormat="1" ht="135" x14ac:dyDescent="0.2">
      <c r="A31" s="357" t="s">
        <v>402</v>
      </c>
    </row>
    <row r="32" spans="1:12" s="309" customFormat="1" ht="12.75" x14ac:dyDescent="0.2">
      <c r="A32" s="194"/>
    </row>
    <row r="33" spans="1:16231" s="309" customFormat="1" ht="12.75" x14ac:dyDescent="0.2">
      <c r="A33" s="322" t="s">
        <v>133</v>
      </c>
    </row>
    <row r="34" spans="1:16231" s="309" customFormat="1" ht="12.75" x14ac:dyDescent="0.2">
      <c r="A34" s="312" t="s">
        <v>409</v>
      </c>
    </row>
    <row r="35" spans="1:16231" s="309" customFormat="1" ht="12.75" x14ac:dyDescent="0.2">
      <c r="A35" s="312" t="s">
        <v>410</v>
      </c>
    </row>
    <row r="36" spans="1:16231" s="309" customFormat="1" ht="12.75" x14ac:dyDescent="0.2">
      <c r="A36" s="194"/>
    </row>
    <row r="37" spans="1:16231" s="309" customFormat="1" ht="12.75" x14ac:dyDescent="0.2">
      <c r="A37" s="322" t="s">
        <v>130</v>
      </c>
    </row>
    <row r="38" spans="1:16231" s="243" customFormat="1" ht="36" customHeight="1" x14ac:dyDescent="0.2">
      <c r="A38" s="399" t="s">
        <v>296</v>
      </c>
    </row>
    <row r="39" spans="1:16231" ht="36" customHeight="1" x14ac:dyDescent="0.2">
      <c r="A39" s="400"/>
    </row>
    <row r="40" spans="1:16231" ht="36" customHeight="1" x14ac:dyDescent="0.2">
      <c r="A40" s="400"/>
    </row>
    <row r="41" spans="1:16231" x14ac:dyDescent="0.2">
      <c r="A41" s="400"/>
    </row>
    <row r="42" spans="1:16231" x14ac:dyDescent="0.2">
      <c r="A42" s="358" t="s">
        <v>325</v>
      </c>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242"/>
      <c r="DP42" s="242"/>
      <c r="DQ42" s="242"/>
      <c r="DR42" s="242"/>
      <c r="DS42" s="242"/>
      <c r="DT42" s="242"/>
      <c r="DU42" s="242"/>
      <c r="DV42" s="242"/>
      <c r="DW42" s="242"/>
      <c r="DX42" s="242"/>
      <c r="DY42" s="242"/>
      <c r="DZ42" s="242"/>
      <c r="EA42" s="242"/>
      <c r="EB42" s="242"/>
      <c r="EC42" s="242"/>
      <c r="ED42" s="242"/>
      <c r="EE42" s="242"/>
      <c r="EF42" s="242"/>
      <c r="EG42" s="242"/>
      <c r="EH42" s="242"/>
      <c r="EI42" s="242"/>
      <c r="EJ42" s="242"/>
      <c r="EK42" s="242"/>
      <c r="EL42" s="242"/>
      <c r="EM42" s="242"/>
      <c r="EN42" s="242"/>
      <c r="EO42" s="242"/>
      <c r="EP42" s="242"/>
      <c r="EQ42" s="242"/>
      <c r="ER42" s="242"/>
      <c r="ES42" s="242"/>
      <c r="ET42" s="242"/>
      <c r="EU42" s="242"/>
      <c r="EV42" s="242"/>
      <c r="EW42" s="242"/>
      <c r="EX42" s="242"/>
      <c r="EY42" s="242"/>
      <c r="EZ42" s="242"/>
      <c r="FA42" s="242"/>
      <c r="FB42" s="242"/>
      <c r="FC42" s="242"/>
      <c r="FD42" s="242"/>
      <c r="FE42" s="242"/>
      <c r="FF42" s="242"/>
      <c r="FG42" s="242"/>
      <c r="FH42" s="242"/>
      <c r="FI42" s="242"/>
      <c r="FJ42" s="242"/>
      <c r="FK42" s="242"/>
      <c r="FL42" s="242"/>
      <c r="FM42" s="242"/>
      <c r="FN42" s="242"/>
      <c r="FO42" s="242"/>
      <c r="FP42" s="242"/>
      <c r="FQ42" s="242"/>
      <c r="FR42" s="242"/>
      <c r="FS42" s="242"/>
      <c r="FT42" s="242"/>
      <c r="FU42" s="242"/>
      <c r="FV42" s="242"/>
      <c r="FW42" s="242"/>
      <c r="FX42" s="242"/>
      <c r="FY42" s="242"/>
      <c r="FZ42" s="242"/>
      <c r="GA42" s="242"/>
      <c r="GB42" s="242"/>
      <c r="GC42" s="242"/>
      <c r="GD42" s="242"/>
      <c r="GE42" s="242"/>
      <c r="GF42" s="242"/>
      <c r="GG42" s="242"/>
      <c r="GH42" s="242"/>
      <c r="GI42" s="242"/>
      <c r="GJ42" s="242"/>
      <c r="GK42" s="242"/>
      <c r="GL42" s="242"/>
      <c r="GM42" s="242"/>
      <c r="GN42" s="242"/>
      <c r="GO42" s="242"/>
      <c r="GP42" s="242"/>
      <c r="GQ42" s="242"/>
      <c r="GR42" s="242"/>
      <c r="GS42" s="242"/>
      <c r="GT42" s="242"/>
      <c r="GU42" s="242"/>
      <c r="GV42" s="242"/>
      <c r="GW42" s="242"/>
      <c r="GX42" s="242"/>
      <c r="GY42" s="242"/>
      <c r="GZ42" s="242"/>
      <c r="HA42" s="242"/>
      <c r="HB42" s="242"/>
      <c r="HC42" s="242"/>
      <c r="HD42" s="242"/>
      <c r="HE42" s="242"/>
      <c r="HF42" s="242"/>
      <c r="HG42" s="242"/>
      <c r="HH42" s="242"/>
      <c r="HI42" s="242"/>
      <c r="HJ42" s="242"/>
      <c r="HK42" s="242"/>
      <c r="HL42" s="242"/>
      <c r="HM42" s="242"/>
      <c r="HN42" s="242"/>
      <c r="HO42" s="242"/>
      <c r="HP42" s="242"/>
      <c r="HQ42" s="242"/>
      <c r="HR42" s="242"/>
      <c r="HS42" s="242"/>
      <c r="HT42" s="242"/>
      <c r="HU42" s="242"/>
      <c r="HV42" s="242"/>
      <c r="HW42" s="242"/>
      <c r="HX42" s="242"/>
      <c r="HY42" s="242"/>
      <c r="HZ42" s="242"/>
      <c r="IA42" s="242"/>
      <c r="IB42" s="242"/>
      <c r="IC42" s="242"/>
      <c r="ID42" s="242"/>
      <c r="IE42" s="242"/>
      <c r="IF42" s="242"/>
      <c r="IG42" s="242"/>
      <c r="IH42" s="242"/>
      <c r="II42" s="242"/>
      <c r="IJ42" s="242"/>
      <c r="IK42" s="242"/>
      <c r="IL42" s="242"/>
      <c r="IM42" s="242"/>
      <c r="IN42" s="242"/>
      <c r="IO42" s="242"/>
      <c r="IP42" s="242"/>
      <c r="IQ42" s="242"/>
      <c r="IR42" s="242"/>
      <c r="IS42" s="242"/>
      <c r="IT42" s="242"/>
      <c r="IU42" s="242"/>
      <c r="IV42" s="242"/>
      <c r="IW42" s="242"/>
      <c r="IX42" s="242"/>
      <c r="IY42" s="242"/>
      <c r="IZ42" s="242"/>
      <c r="JA42" s="242"/>
      <c r="JB42" s="242"/>
      <c r="JC42" s="242"/>
      <c r="JD42" s="242"/>
      <c r="JE42" s="242"/>
      <c r="JF42" s="242"/>
      <c r="JG42" s="242"/>
      <c r="JH42" s="242"/>
      <c r="JI42" s="242"/>
      <c r="JJ42" s="242"/>
      <c r="JK42" s="242"/>
      <c r="JL42" s="242"/>
      <c r="JM42" s="242"/>
      <c r="JN42" s="242"/>
      <c r="JO42" s="242"/>
      <c r="JP42" s="242"/>
      <c r="JQ42" s="242"/>
      <c r="JR42" s="242"/>
      <c r="JS42" s="242"/>
      <c r="JT42" s="242"/>
      <c r="JU42" s="242"/>
      <c r="JV42" s="242"/>
      <c r="JW42" s="242"/>
      <c r="JX42" s="242"/>
      <c r="JY42" s="242"/>
      <c r="JZ42" s="242"/>
      <c r="KA42" s="242"/>
      <c r="KB42" s="242"/>
      <c r="KC42" s="242"/>
      <c r="KD42" s="242"/>
      <c r="KE42" s="242"/>
      <c r="KF42" s="242"/>
      <c r="KG42" s="242"/>
      <c r="KH42" s="242"/>
      <c r="KI42" s="242"/>
      <c r="KJ42" s="242"/>
      <c r="KK42" s="242"/>
      <c r="KL42" s="242"/>
      <c r="KM42" s="242"/>
      <c r="KN42" s="242"/>
      <c r="KO42" s="242"/>
      <c r="KP42" s="242"/>
      <c r="KQ42" s="242"/>
      <c r="KR42" s="242"/>
      <c r="KS42" s="242"/>
      <c r="KT42" s="242"/>
      <c r="KU42" s="242"/>
      <c r="KV42" s="242"/>
      <c r="KW42" s="242"/>
      <c r="KX42" s="242"/>
      <c r="KY42" s="242"/>
      <c r="KZ42" s="242"/>
      <c r="LA42" s="242"/>
      <c r="LB42" s="242"/>
      <c r="LC42" s="242"/>
      <c r="LD42" s="242"/>
      <c r="LE42" s="242"/>
      <c r="LF42" s="242"/>
      <c r="LG42" s="242"/>
      <c r="LH42" s="242"/>
      <c r="LI42" s="242"/>
      <c r="LJ42" s="242"/>
      <c r="LK42" s="242"/>
      <c r="LL42" s="242"/>
      <c r="LM42" s="242"/>
      <c r="LN42" s="242"/>
      <c r="LO42" s="242"/>
      <c r="LP42" s="242"/>
      <c r="LQ42" s="242"/>
      <c r="LR42" s="242"/>
      <c r="LS42" s="242"/>
      <c r="LT42" s="242"/>
      <c r="LU42" s="242"/>
      <c r="LV42" s="242"/>
      <c r="LW42" s="242"/>
      <c r="LX42" s="242"/>
      <c r="LY42" s="242"/>
      <c r="LZ42" s="242"/>
      <c r="MA42" s="242"/>
      <c r="MB42" s="242"/>
      <c r="MC42" s="242"/>
      <c r="MD42" s="242"/>
      <c r="ME42" s="242"/>
      <c r="MF42" s="242"/>
      <c r="MG42" s="242"/>
      <c r="MH42" s="242"/>
      <c r="MI42" s="242"/>
      <c r="MJ42" s="242"/>
      <c r="MK42" s="242"/>
      <c r="ML42" s="242"/>
      <c r="MM42" s="242"/>
      <c r="MN42" s="242"/>
      <c r="MO42" s="242"/>
      <c r="MP42" s="242"/>
      <c r="MQ42" s="242"/>
      <c r="MR42" s="242"/>
      <c r="MS42" s="242"/>
      <c r="MT42" s="242"/>
      <c r="MU42" s="242"/>
      <c r="MV42" s="242"/>
      <c r="MW42" s="242"/>
      <c r="MX42" s="242"/>
      <c r="MY42" s="242"/>
      <c r="MZ42" s="242"/>
      <c r="NA42" s="242"/>
      <c r="NB42" s="242"/>
      <c r="NC42" s="242"/>
      <c r="ND42" s="242"/>
      <c r="NE42" s="242"/>
      <c r="NF42" s="242"/>
      <c r="NG42" s="242"/>
      <c r="NH42" s="242"/>
      <c r="NI42" s="242"/>
      <c r="NJ42" s="242"/>
      <c r="NK42" s="242"/>
      <c r="NL42" s="242"/>
      <c r="NM42" s="242"/>
      <c r="NN42" s="242"/>
      <c r="NO42" s="242"/>
      <c r="NP42" s="242"/>
      <c r="NQ42" s="242"/>
      <c r="NR42" s="242"/>
      <c r="NS42" s="242"/>
      <c r="NT42" s="242"/>
      <c r="NU42" s="242"/>
      <c r="NV42" s="242"/>
      <c r="NW42" s="242"/>
      <c r="NX42" s="242"/>
      <c r="NY42" s="242"/>
      <c r="NZ42" s="242"/>
      <c r="OA42" s="242"/>
      <c r="OB42" s="242"/>
      <c r="OC42" s="242"/>
      <c r="OD42" s="242"/>
      <c r="OE42" s="242"/>
      <c r="OF42" s="242"/>
      <c r="OG42" s="242"/>
      <c r="OH42" s="242"/>
      <c r="OI42" s="242"/>
      <c r="OJ42" s="242"/>
      <c r="OK42" s="242"/>
      <c r="OL42" s="242"/>
      <c r="OM42" s="242"/>
      <c r="ON42" s="242"/>
      <c r="OO42" s="242"/>
      <c r="OP42" s="242"/>
      <c r="OQ42" s="242"/>
      <c r="OR42" s="242"/>
      <c r="OS42" s="242"/>
      <c r="OT42" s="242"/>
      <c r="OU42" s="242"/>
      <c r="OV42" s="242"/>
      <c r="OW42" s="242"/>
      <c r="OX42" s="242"/>
      <c r="OY42" s="242"/>
      <c r="OZ42" s="242"/>
      <c r="PA42" s="242"/>
      <c r="PB42" s="242"/>
      <c r="PC42" s="242"/>
      <c r="PD42" s="242"/>
      <c r="PE42" s="242"/>
      <c r="PF42" s="242"/>
      <c r="PG42" s="242"/>
      <c r="PH42" s="242"/>
      <c r="PI42" s="242"/>
      <c r="PJ42" s="242"/>
      <c r="PK42" s="242"/>
      <c r="PL42" s="242"/>
      <c r="PM42" s="242"/>
      <c r="PN42" s="242"/>
      <c r="PO42" s="242"/>
      <c r="PP42" s="242"/>
      <c r="PQ42" s="242"/>
      <c r="PR42" s="242"/>
      <c r="PS42" s="242"/>
      <c r="PT42" s="242"/>
      <c r="PU42" s="242"/>
      <c r="PV42" s="242"/>
      <c r="PW42" s="242"/>
      <c r="PX42" s="242"/>
      <c r="PY42" s="242"/>
      <c r="PZ42" s="242"/>
      <c r="QA42" s="242"/>
      <c r="QB42" s="242"/>
      <c r="QC42" s="242"/>
      <c r="QD42" s="242"/>
      <c r="QE42" s="242"/>
      <c r="QF42" s="242"/>
      <c r="QG42" s="242"/>
      <c r="QH42" s="242"/>
      <c r="QI42" s="242"/>
      <c r="QJ42" s="242"/>
      <c r="QK42" s="242"/>
      <c r="QL42" s="242"/>
      <c r="QM42" s="242"/>
      <c r="QN42" s="242"/>
      <c r="QO42" s="242"/>
      <c r="QP42" s="242"/>
      <c r="QQ42" s="242"/>
      <c r="QR42" s="242"/>
      <c r="QS42" s="242"/>
      <c r="QT42" s="242"/>
      <c r="QU42" s="242"/>
      <c r="QV42" s="242"/>
      <c r="QW42" s="242"/>
      <c r="QX42" s="242"/>
      <c r="QY42" s="242"/>
      <c r="QZ42" s="242"/>
      <c r="RA42" s="242"/>
      <c r="RB42" s="242"/>
      <c r="RC42" s="242"/>
      <c r="RD42" s="242"/>
      <c r="RE42" s="242"/>
      <c r="RF42" s="242"/>
      <c r="RG42" s="242"/>
      <c r="RH42" s="242"/>
      <c r="RI42" s="242"/>
      <c r="RJ42" s="242"/>
      <c r="RK42" s="242"/>
      <c r="RL42" s="242"/>
      <c r="RM42" s="242"/>
      <c r="RN42" s="242"/>
      <c r="RO42" s="242"/>
      <c r="RP42" s="242"/>
      <c r="RQ42" s="242"/>
      <c r="RR42" s="242"/>
      <c r="RS42" s="242"/>
      <c r="RT42" s="242"/>
      <c r="RU42" s="242"/>
      <c r="RV42" s="242"/>
      <c r="RW42" s="242"/>
      <c r="RX42" s="242"/>
      <c r="RY42" s="242"/>
      <c r="RZ42" s="242"/>
      <c r="SA42" s="242"/>
      <c r="SB42" s="242"/>
      <c r="SC42" s="242"/>
      <c r="SD42" s="242"/>
      <c r="SE42" s="242"/>
      <c r="SF42" s="242"/>
      <c r="SG42" s="242"/>
      <c r="SH42" s="242"/>
      <c r="SI42" s="242"/>
      <c r="SJ42" s="242"/>
      <c r="SK42" s="242"/>
      <c r="SL42" s="242"/>
      <c r="SM42" s="242"/>
      <c r="SN42" s="242"/>
      <c r="SO42" s="242"/>
      <c r="SP42" s="242"/>
      <c r="SQ42" s="242"/>
      <c r="SR42" s="242"/>
      <c r="SS42" s="242"/>
      <c r="ST42" s="242"/>
      <c r="SU42" s="242"/>
      <c r="SV42" s="242"/>
      <c r="SW42" s="242"/>
      <c r="SX42" s="242"/>
      <c r="SY42" s="242"/>
      <c r="SZ42" s="242"/>
      <c r="TA42" s="242"/>
      <c r="TB42" s="242"/>
      <c r="TC42" s="242"/>
      <c r="TD42" s="242"/>
      <c r="TE42" s="242"/>
      <c r="TF42" s="242"/>
      <c r="TG42" s="242"/>
      <c r="TH42" s="242"/>
      <c r="TI42" s="242"/>
      <c r="TJ42" s="242"/>
      <c r="TK42" s="242"/>
      <c r="TL42" s="242"/>
      <c r="TM42" s="242"/>
      <c r="TN42" s="242"/>
      <c r="TO42" s="242"/>
      <c r="TP42" s="242"/>
      <c r="TQ42" s="242"/>
      <c r="TR42" s="242"/>
      <c r="TS42" s="242"/>
      <c r="TT42" s="242"/>
      <c r="TU42" s="242"/>
      <c r="TV42" s="242"/>
      <c r="TW42" s="242"/>
      <c r="TX42" s="242"/>
      <c r="TY42" s="242"/>
      <c r="TZ42" s="242"/>
      <c r="UA42" s="242"/>
      <c r="UB42" s="242"/>
      <c r="UC42" s="242"/>
      <c r="UD42" s="242"/>
      <c r="UE42" s="242"/>
      <c r="UF42" s="242"/>
      <c r="UG42" s="242"/>
      <c r="UH42" s="242"/>
      <c r="UI42" s="242"/>
      <c r="UJ42" s="242"/>
      <c r="UK42" s="242"/>
      <c r="UL42" s="242"/>
      <c r="UM42" s="242"/>
      <c r="UN42" s="242"/>
      <c r="UO42" s="242"/>
      <c r="UP42" s="242"/>
      <c r="UQ42" s="242"/>
      <c r="UR42" s="242"/>
      <c r="US42" s="242"/>
      <c r="UT42" s="242"/>
      <c r="UU42" s="242"/>
      <c r="UV42" s="242"/>
      <c r="UW42" s="242"/>
      <c r="UX42" s="242"/>
      <c r="UY42" s="242"/>
      <c r="UZ42" s="242"/>
      <c r="VA42" s="242"/>
      <c r="VB42" s="242"/>
      <c r="VC42" s="242"/>
      <c r="VD42" s="242"/>
      <c r="VE42" s="242"/>
      <c r="VF42" s="242"/>
      <c r="VG42" s="242"/>
      <c r="VH42" s="242"/>
      <c r="VI42" s="242"/>
      <c r="VJ42" s="242"/>
      <c r="VK42" s="242"/>
      <c r="VL42" s="242"/>
      <c r="VM42" s="242"/>
      <c r="VN42" s="242"/>
      <c r="VO42" s="242"/>
      <c r="VP42" s="242"/>
      <c r="VQ42" s="242"/>
      <c r="VR42" s="242"/>
      <c r="VS42" s="242"/>
      <c r="VT42" s="242"/>
      <c r="VU42" s="242"/>
      <c r="VV42" s="242"/>
      <c r="VW42" s="242"/>
      <c r="VX42" s="242"/>
      <c r="VY42" s="242"/>
      <c r="VZ42" s="242"/>
      <c r="WA42" s="242"/>
      <c r="WB42" s="242"/>
      <c r="WC42" s="242"/>
      <c r="WD42" s="242"/>
      <c r="WE42" s="242"/>
      <c r="WF42" s="242"/>
      <c r="WG42" s="242"/>
      <c r="WH42" s="242"/>
      <c r="WI42" s="242"/>
      <c r="WJ42" s="242"/>
      <c r="WK42" s="242"/>
      <c r="WL42" s="242"/>
      <c r="WM42" s="242"/>
      <c r="WN42" s="242"/>
      <c r="WO42" s="242"/>
      <c r="WP42" s="242"/>
      <c r="WQ42" s="242"/>
      <c r="WR42" s="242"/>
      <c r="WS42" s="242"/>
      <c r="WT42" s="242"/>
      <c r="WU42" s="242"/>
      <c r="WV42" s="242"/>
      <c r="WW42" s="242"/>
      <c r="WX42" s="242"/>
      <c r="WY42" s="242"/>
      <c r="WZ42" s="242"/>
      <c r="XA42" s="242"/>
      <c r="XB42" s="242"/>
      <c r="XC42" s="242"/>
      <c r="XD42" s="242"/>
      <c r="XE42" s="242"/>
      <c r="XF42" s="242"/>
      <c r="XG42" s="242"/>
      <c r="XH42" s="242"/>
      <c r="XI42" s="242"/>
      <c r="XJ42" s="242"/>
      <c r="XK42" s="242"/>
      <c r="XL42" s="242"/>
      <c r="XM42" s="242"/>
      <c r="XN42" s="242"/>
      <c r="XO42" s="242"/>
      <c r="XP42" s="242"/>
      <c r="XQ42" s="242"/>
      <c r="XR42" s="242"/>
      <c r="XS42" s="242"/>
      <c r="XT42" s="242"/>
      <c r="XU42" s="242"/>
      <c r="XV42" s="242"/>
      <c r="XW42" s="242"/>
      <c r="XX42" s="242"/>
      <c r="XY42" s="242"/>
      <c r="XZ42" s="242"/>
      <c r="YA42" s="242"/>
      <c r="YB42" s="242"/>
      <c r="YC42" s="242"/>
      <c r="YD42" s="242"/>
      <c r="YE42" s="242"/>
      <c r="YF42" s="242"/>
      <c r="YG42" s="242"/>
      <c r="YH42" s="242"/>
      <c r="YI42" s="242"/>
      <c r="YJ42" s="242"/>
      <c r="YK42" s="242"/>
      <c r="YL42" s="242"/>
      <c r="YM42" s="242"/>
      <c r="YN42" s="242"/>
      <c r="YO42" s="242"/>
      <c r="YP42" s="242"/>
      <c r="YQ42" s="242"/>
      <c r="YR42" s="242"/>
      <c r="YS42" s="242"/>
      <c r="YT42" s="242"/>
      <c r="YU42" s="242"/>
      <c r="YV42" s="242"/>
      <c r="YW42" s="242"/>
      <c r="YX42" s="242"/>
      <c r="YY42" s="242"/>
      <c r="YZ42" s="242"/>
      <c r="ZA42" s="242"/>
      <c r="ZB42" s="242"/>
      <c r="ZC42" s="242"/>
      <c r="ZD42" s="242"/>
      <c r="ZE42" s="242"/>
      <c r="ZF42" s="242"/>
      <c r="ZG42" s="242"/>
      <c r="ZH42" s="242"/>
      <c r="ZI42" s="242"/>
      <c r="ZJ42" s="242"/>
      <c r="ZK42" s="242"/>
      <c r="ZL42" s="242"/>
      <c r="ZM42" s="242"/>
      <c r="ZN42" s="242"/>
      <c r="ZO42" s="242"/>
      <c r="ZP42" s="242"/>
      <c r="ZQ42" s="242"/>
      <c r="ZR42" s="242"/>
      <c r="ZS42" s="242"/>
      <c r="ZT42" s="242"/>
      <c r="ZU42" s="242"/>
      <c r="ZV42" s="242"/>
      <c r="ZW42" s="242"/>
      <c r="ZX42" s="242"/>
      <c r="ZY42" s="242"/>
      <c r="ZZ42" s="242"/>
      <c r="AAA42" s="242"/>
      <c r="AAB42" s="242"/>
      <c r="AAC42" s="242"/>
      <c r="AAD42" s="242"/>
      <c r="AAE42" s="242"/>
      <c r="AAF42" s="242"/>
      <c r="AAG42" s="242"/>
      <c r="AAH42" s="242"/>
      <c r="AAI42" s="242"/>
      <c r="AAJ42" s="242"/>
      <c r="AAK42" s="242"/>
      <c r="AAL42" s="242"/>
      <c r="AAM42" s="242"/>
      <c r="AAN42" s="242"/>
      <c r="AAO42" s="242"/>
      <c r="AAP42" s="242"/>
      <c r="AAQ42" s="242"/>
      <c r="AAR42" s="242"/>
      <c r="AAS42" s="242"/>
      <c r="AAT42" s="242"/>
      <c r="AAU42" s="242"/>
      <c r="AAV42" s="242"/>
      <c r="AAW42" s="242"/>
      <c r="AAX42" s="242"/>
      <c r="AAY42" s="242"/>
      <c r="AAZ42" s="242"/>
      <c r="ABA42" s="242"/>
      <c r="ABB42" s="242"/>
      <c r="ABC42" s="242"/>
      <c r="ABD42" s="242"/>
      <c r="ABE42" s="242"/>
      <c r="ABF42" s="242"/>
      <c r="ABG42" s="242"/>
      <c r="ABH42" s="242"/>
      <c r="ABI42" s="242"/>
      <c r="ABJ42" s="242"/>
      <c r="ABK42" s="242"/>
      <c r="ABL42" s="242"/>
      <c r="ABM42" s="242"/>
      <c r="ABN42" s="242"/>
      <c r="ABO42" s="242"/>
      <c r="ABP42" s="242"/>
      <c r="ABQ42" s="242"/>
      <c r="ABR42" s="242"/>
      <c r="ABS42" s="242"/>
      <c r="ABT42" s="242"/>
      <c r="ABU42" s="242"/>
      <c r="ABV42" s="242"/>
      <c r="ABW42" s="242"/>
      <c r="ABX42" s="242"/>
      <c r="ABY42" s="242"/>
      <c r="ABZ42" s="242"/>
      <c r="ACA42" s="242"/>
      <c r="ACB42" s="242"/>
      <c r="ACC42" s="242"/>
      <c r="ACD42" s="242"/>
      <c r="ACE42" s="242"/>
      <c r="ACF42" s="242"/>
      <c r="ACG42" s="242"/>
      <c r="ACH42" s="242"/>
      <c r="ACI42" s="242"/>
      <c r="ACJ42" s="242"/>
      <c r="ACK42" s="242"/>
      <c r="ACL42" s="242"/>
      <c r="ACM42" s="242"/>
      <c r="ACN42" s="242"/>
      <c r="ACO42" s="242"/>
      <c r="ACP42" s="242"/>
      <c r="ACQ42" s="242"/>
      <c r="ACR42" s="242"/>
      <c r="ACS42" s="242"/>
      <c r="ACT42" s="242"/>
      <c r="ACU42" s="242"/>
      <c r="ACV42" s="242"/>
      <c r="ACW42" s="242"/>
      <c r="ACX42" s="242"/>
      <c r="ACY42" s="242"/>
      <c r="ACZ42" s="242"/>
      <c r="ADA42" s="242"/>
      <c r="ADB42" s="242"/>
      <c r="ADC42" s="242"/>
      <c r="ADD42" s="242"/>
      <c r="ADE42" s="242"/>
      <c r="ADF42" s="242"/>
      <c r="ADG42" s="242"/>
      <c r="ADH42" s="242"/>
      <c r="ADI42" s="242"/>
      <c r="ADJ42" s="242"/>
      <c r="ADK42" s="242"/>
      <c r="ADL42" s="242"/>
      <c r="ADM42" s="242"/>
      <c r="ADN42" s="242"/>
      <c r="ADO42" s="242"/>
      <c r="ADP42" s="242"/>
      <c r="ADQ42" s="242"/>
      <c r="ADR42" s="242"/>
      <c r="ADS42" s="242"/>
      <c r="ADT42" s="242"/>
      <c r="ADU42" s="242"/>
      <c r="ADV42" s="242"/>
      <c r="ADW42" s="242"/>
      <c r="ADX42" s="242"/>
      <c r="ADY42" s="242"/>
      <c r="ADZ42" s="242"/>
      <c r="AEA42" s="242"/>
      <c r="AEB42" s="242"/>
      <c r="AEC42" s="242"/>
      <c r="AED42" s="242"/>
      <c r="AEE42" s="242"/>
      <c r="AEF42" s="242"/>
      <c r="AEG42" s="242"/>
      <c r="AEH42" s="242"/>
      <c r="AEI42" s="242"/>
      <c r="AEJ42" s="242"/>
      <c r="AEK42" s="242"/>
      <c r="AEL42" s="242"/>
      <c r="AEM42" s="242"/>
      <c r="AEN42" s="242"/>
      <c r="AEO42" s="242"/>
      <c r="AEP42" s="242"/>
      <c r="AEQ42" s="242"/>
      <c r="AER42" s="242"/>
      <c r="AES42" s="242"/>
      <c r="AET42" s="242"/>
      <c r="AEU42" s="242"/>
      <c r="AEV42" s="242"/>
      <c r="AEW42" s="242"/>
      <c r="AEX42" s="242"/>
      <c r="AEY42" s="242"/>
      <c r="AEZ42" s="242"/>
      <c r="AFA42" s="242"/>
      <c r="AFB42" s="242"/>
      <c r="AFC42" s="242"/>
      <c r="AFD42" s="242"/>
      <c r="AFE42" s="242"/>
      <c r="AFF42" s="242"/>
      <c r="AFG42" s="242"/>
      <c r="AFH42" s="242"/>
      <c r="AFI42" s="242"/>
      <c r="AFJ42" s="242"/>
      <c r="AFK42" s="242"/>
      <c r="AFL42" s="242"/>
      <c r="AFM42" s="242"/>
      <c r="AFN42" s="242"/>
      <c r="AFO42" s="242"/>
      <c r="AFP42" s="242"/>
      <c r="AFQ42" s="242"/>
      <c r="AFR42" s="242"/>
      <c r="AFS42" s="242"/>
      <c r="AFT42" s="242"/>
      <c r="AFU42" s="242"/>
      <c r="AFV42" s="242"/>
      <c r="AFW42" s="242"/>
      <c r="AFX42" s="242"/>
      <c r="AFY42" s="242"/>
      <c r="AFZ42" s="242"/>
      <c r="AGA42" s="242"/>
      <c r="AGB42" s="242"/>
      <c r="AGC42" s="242"/>
      <c r="AGD42" s="242"/>
      <c r="AGE42" s="242"/>
      <c r="AGF42" s="242"/>
      <c r="AGG42" s="242"/>
      <c r="AGH42" s="242"/>
      <c r="AGI42" s="242"/>
      <c r="AGJ42" s="242"/>
      <c r="AGK42" s="242"/>
      <c r="AGL42" s="242"/>
      <c r="AGM42" s="242"/>
      <c r="AGN42" s="242"/>
      <c r="AGO42" s="242"/>
      <c r="AGP42" s="242"/>
      <c r="AGQ42" s="242"/>
      <c r="AGR42" s="242"/>
      <c r="AGS42" s="242"/>
      <c r="AGT42" s="242"/>
      <c r="AGU42" s="242"/>
      <c r="AGV42" s="242"/>
      <c r="AGW42" s="242"/>
      <c r="AGX42" s="242"/>
      <c r="AGY42" s="242"/>
      <c r="AGZ42" s="242"/>
      <c r="AHA42" s="242"/>
      <c r="AHB42" s="242"/>
      <c r="AHC42" s="242"/>
      <c r="AHD42" s="242"/>
      <c r="AHE42" s="242"/>
      <c r="AHF42" s="242"/>
      <c r="AHG42" s="242"/>
      <c r="AHH42" s="242"/>
      <c r="AHI42" s="242"/>
      <c r="AHJ42" s="242"/>
      <c r="AHK42" s="242"/>
      <c r="AHL42" s="242"/>
      <c r="AHM42" s="242"/>
      <c r="AHN42" s="242"/>
      <c r="AHO42" s="242"/>
      <c r="AHP42" s="242"/>
      <c r="AHQ42" s="242"/>
      <c r="AHR42" s="242"/>
      <c r="AHS42" s="242"/>
      <c r="AHT42" s="242"/>
      <c r="AHU42" s="242"/>
      <c r="AHV42" s="242"/>
      <c r="AHW42" s="242"/>
      <c r="AHX42" s="242"/>
      <c r="AHY42" s="242"/>
      <c r="AHZ42" s="242"/>
      <c r="AIA42" s="242"/>
      <c r="AIB42" s="242"/>
      <c r="AIC42" s="242"/>
      <c r="AID42" s="242"/>
      <c r="AIE42" s="242"/>
      <c r="AIF42" s="242"/>
      <c r="AIG42" s="242"/>
      <c r="AIH42" s="242"/>
      <c r="AII42" s="242"/>
      <c r="AIJ42" s="242"/>
      <c r="AIK42" s="242"/>
      <c r="AIL42" s="242"/>
      <c r="AIM42" s="242"/>
      <c r="AIN42" s="242"/>
      <c r="AIO42" s="242"/>
      <c r="AIP42" s="242"/>
      <c r="AIQ42" s="242"/>
      <c r="AIR42" s="242"/>
      <c r="AIS42" s="242"/>
      <c r="AIT42" s="242"/>
      <c r="AIU42" s="242"/>
      <c r="AIV42" s="242"/>
      <c r="AIW42" s="242"/>
      <c r="AIX42" s="242"/>
      <c r="AIY42" s="242"/>
      <c r="AIZ42" s="242"/>
      <c r="AJA42" s="242"/>
      <c r="AJB42" s="242"/>
      <c r="AJC42" s="242"/>
      <c r="AJD42" s="242"/>
      <c r="AJE42" s="242"/>
      <c r="AJF42" s="242"/>
      <c r="AJG42" s="242"/>
      <c r="AJH42" s="242"/>
      <c r="AJI42" s="242"/>
      <c r="AJJ42" s="242"/>
      <c r="AJK42" s="242"/>
      <c r="AJL42" s="242"/>
      <c r="AJM42" s="242"/>
      <c r="AJN42" s="242"/>
      <c r="AJO42" s="242"/>
      <c r="AJP42" s="242"/>
      <c r="AJQ42" s="242"/>
      <c r="AJR42" s="242"/>
      <c r="AJS42" s="242"/>
      <c r="AJT42" s="242"/>
      <c r="AJU42" s="242"/>
      <c r="AJV42" s="242"/>
      <c r="AJW42" s="242"/>
      <c r="AJX42" s="242"/>
      <c r="AJY42" s="242"/>
      <c r="AJZ42" s="242"/>
      <c r="AKA42" s="242"/>
      <c r="AKB42" s="242"/>
      <c r="AKC42" s="242"/>
      <c r="AKD42" s="242"/>
      <c r="AKE42" s="242"/>
      <c r="AKF42" s="242"/>
      <c r="AKG42" s="242"/>
      <c r="AKH42" s="242"/>
      <c r="AKI42" s="242"/>
      <c r="AKJ42" s="242"/>
      <c r="AKK42" s="242"/>
      <c r="AKL42" s="242"/>
      <c r="AKM42" s="242"/>
      <c r="AKN42" s="242"/>
      <c r="AKO42" s="242"/>
      <c r="AKP42" s="242"/>
      <c r="AKQ42" s="242"/>
      <c r="AKR42" s="242"/>
      <c r="AKS42" s="242"/>
      <c r="AKT42" s="242"/>
      <c r="AKU42" s="242"/>
      <c r="AKV42" s="242"/>
      <c r="AKW42" s="242"/>
      <c r="AKX42" s="242"/>
      <c r="AKY42" s="242"/>
      <c r="AKZ42" s="242"/>
      <c r="ALA42" s="242"/>
      <c r="ALB42" s="242"/>
      <c r="ALC42" s="242"/>
      <c r="ALD42" s="242"/>
      <c r="ALE42" s="242"/>
      <c r="ALF42" s="242"/>
      <c r="ALG42" s="242"/>
      <c r="ALH42" s="242"/>
      <c r="ALI42" s="242"/>
      <c r="ALJ42" s="242"/>
      <c r="ALK42" s="242"/>
      <c r="ALL42" s="242"/>
      <c r="ALM42" s="242"/>
      <c r="ALN42" s="242"/>
      <c r="ALO42" s="242"/>
      <c r="ALP42" s="242"/>
      <c r="ALQ42" s="242"/>
      <c r="ALR42" s="242"/>
      <c r="ALS42" s="242"/>
      <c r="ALT42" s="242"/>
      <c r="ALU42" s="242"/>
      <c r="ALV42" s="242"/>
      <c r="ALW42" s="242"/>
      <c r="ALX42" s="242"/>
      <c r="ALY42" s="242"/>
      <c r="ALZ42" s="242"/>
      <c r="AMA42" s="242"/>
      <c r="AMB42" s="242"/>
      <c r="AMC42" s="242"/>
      <c r="AMD42" s="242"/>
      <c r="AME42" s="242"/>
      <c r="AMF42" s="242"/>
      <c r="AMG42" s="242"/>
      <c r="AMH42" s="242"/>
      <c r="AMI42" s="242"/>
      <c r="AMJ42" s="242"/>
      <c r="AMK42" s="242"/>
      <c r="AML42" s="242"/>
      <c r="AMM42" s="242"/>
      <c r="AMN42" s="242"/>
      <c r="AMO42" s="242"/>
      <c r="AMP42" s="242"/>
      <c r="AMQ42" s="242"/>
      <c r="AMR42" s="242"/>
      <c r="AMS42" s="242"/>
      <c r="AMT42" s="242"/>
      <c r="AMU42" s="242"/>
      <c r="AMV42" s="242"/>
      <c r="AMW42" s="242"/>
      <c r="AMX42" s="242"/>
      <c r="AMY42" s="242"/>
      <c r="AMZ42" s="242"/>
      <c r="ANA42" s="242"/>
      <c r="ANB42" s="242"/>
      <c r="ANC42" s="242"/>
      <c r="AND42" s="242"/>
      <c r="ANE42" s="242"/>
      <c r="ANF42" s="242"/>
      <c r="ANG42" s="242"/>
      <c r="ANH42" s="242"/>
      <c r="ANI42" s="242"/>
      <c r="ANJ42" s="242"/>
      <c r="ANK42" s="242"/>
      <c r="ANL42" s="242"/>
      <c r="ANM42" s="242"/>
      <c r="ANN42" s="242"/>
      <c r="ANO42" s="242"/>
      <c r="ANP42" s="242"/>
      <c r="ANQ42" s="242"/>
      <c r="ANR42" s="242"/>
      <c r="ANS42" s="242"/>
      <c r="ANT42" s="242"/>
      <c r="ANU42" s="242"/>
      <c r="ANV42" s="242"/>
      <c r="ANW42" s="242"/>
      <c r="ANX42" s="242"/>
      <c r="ANY42" s="242"/>
      <c r="ANZ42" s="242"/>
      <c r="AOA42" s="242"/>
      <c r="AOB42" s="242"/>
      <c r="AOC42" s="242"/>
      <c r="AOD42" s="242"/>
      <c r="AOE42" s="242"/>
      <c r="AOF42" s="242"/>
      <c r="AOG42" s="242"/>
      <c r="AOH42" s="242"/>
      <c r="AOI42" s="242"/>
      <c r="AOJ42" s="242"/>
      <c r="AOK42" s="242"/>
      <c r="AOL42" s="242"/>
      <c r="AOM42" s="242"/>
      <c r="AON42" s="242"/>
      <c r="AOO42" s="242"/>
      <c r="AOP42" s="242"/>
      <c r="AOQ42" s="242"/>
      <c r="AOR42" s="242"/>
      <c r="AOS42" s="242"/>
      <c r="AOT42" s="242"/>
      <c r="AOU42" s="242"/>
      <c r="AOV42" s="242"/>
      <c r="AOW42" s="242"/>
      <c r="AOX42" s="242"/>
      <c r="AOY42" s="242"/>
      <c r="AOZ42" s="242"/>
      <c r="APA42" s="242"/>
      <c r="APB42" s="242"/>
      <c r="APC42" s="242"/>
      <c r="APD42" s="242"/>
      <c r="APE42" s="242"/>
      <c r="APF42" s="242"/>
      <c r="APG42" s="242"/>
      <c r="APH42" s="242"/>
      <c r="API42" s="242"/>
      <c r="APJ42" s="242"/>
      <c r="APK42" s="242"/>
      <c r="APL42" s="242"/>
      <c r="APM42" s="242"/>
      <c r="APN42" s="242"/>
      <c r="APO42" s="242"/>
      <c r="APP42" s="242"/>
      <c r="APQ42" s="242"/>
      <c r="APR42" s="242"/>
      <c r="APS42" s="242"/>
      <c r="APT42" s="242"/>
      <c r="APU42" s="242"/>
      <c r="APV42" s="242"/>
      <c r="APW42" s="242"/>
      <c r="APX42" s="242"/>
      <c r="APY42" s="242"/>
      <c r="APZ42" s="242"/>
      <c r="AQA42" s="242"/>
      <c r="AQB42" s="242"/>
      <c r="AQC42" s="242"/>
      <c r="AQD42" s="242"/>
      <c r="AQE42" s="242"/>
      <c r="AQF42" s="242"/>
      <c r="AQG42" s="242"/>
      <c r="AQH42" s="242"/>
      <c r="AQI42" s="242"/>
      <c r="AQJ42" s="242"/>
      <c r="AQK42" s="242"/>
      <c r="AQL42" s="242"/>
      <c r="AQM42" s="242"/>
      <c r="AQN42" s="242"/>
      <c r="AQO42" s="242"/>
      <c r="AQP42" s="242"/>
      <c r="AQQ42" s="242"/>
      <c r="AQR42" s="242"/>
      <c r="AQS42" s="242"/>
      <c r="AQT42" s="242"/>
      <c r="AQU42" s="242"/>
      <c r="AQV42" s="242"/>
      <c r="AQW42" s="242"/>
      <c r="AQX42" s="242"/>
      <c r="AQY42" s="242"/>
      <c r="AQZ42" s="242"/>
      <c r="ARA42" s="242"/>
      <c r="ARB42" s="242"/>
      <c r="ARC42" s="242"/>
      <c r="ARD42" s="242"/>
      <c r="ARE42" s="242"/>
      <c r="ARF42" s="242"/>
      <c r="ARG42" s="242"/>
      <c r="ARH42" s="242"/>
      <c r="ARI42" s="242"/>
      <c r="ARJ42" s="242"/>
      <c r="ARK42" s="242"/>
      <c r="ARL42" s="242"/>
      <c r="ARM42" s="242"/>
      <c r="ARN42" s="242"/>
      <c r="ARO42" s="242"/>
      <c r="ARP42" s="242"/>
      <c r="ARQ42" s="242"/>
      <c r="ARR42" s="242"/>
      <c r="ARS42" s="242"/>
      <c r="ART42" s="242"/>
      <c r="ARU42" s="242"/>
      <c r="ARV42" s="242"/>
      <c r="ARW42" s="242"/>
      <c r="ARX42" s="242"/>
      <c r="ARY42" s="242"/>
      <c r="ARZ42" s="242"/>
      <c r="ASA42" s="242"/>
      <c r="ASB42" s="242"/>
      <c r="ASC42" s="242"/>
      <c r="ASD42" s="242"/>
      <c r="ASE42" s="242"/>
      <c r="ASF42" s="242"/>
      <c r="ASG42" s="242"/>
      <c r="ASH42" s="242"/>
      <c r="ASI42" s="242"/>
      <c r="ASJ42" s="242"/>
      <c r="ASK42" s="242"/>
      <c r="ASL42" s="242"/>
      <c r="ASM42" s="242"/>
      <c r="ASN42" s="242"/>
      <c r="ASO42" s="242"/>
      <c r="ASP42" s="242"/>
      <c r="ASQ42" s="242"/>
      <c r="ASR42" s="242"/>
      <c r="ASS42" s="242"/>
      <c r="AST42" s="242"/>
      <c r="ASU42" s="242"/>
      <c r="ASV42" s="242"/>
      <c r="ASW42" s="242"/>
      <c r="ASX42" s="242"/>
      <c r="ASY42" s="242"/>
      <c r="ASZ42" s="242"/>
      <c r="ATA42" s="242"/>
      <c r="ATB42" s="242"/>
      <c r="ATC42" s="242"/>
      <c r="ATD42" s="242"/>
      <c r="ATE42" s="242"/>
      <c r="ATF42" s="242"/>
      <c r="ATG42" s="242"/>
      <c r="ATH42" s="242"/>
      <c r="ATI42" s="242"/>
      <c r="ATJ42" s="242"/>
      <c r="ATK42" s="242"/>
      <c r="ATL42" s="242"/>
      <c r="ATM42" s="242"/>
      <c r="ATN42" s="242"/>
      <c r="ATO42" s="242"/>
      <c r="ATP42" s="242"/>
      <c r="ATQ42" s="242"/>
      <c r="ATR42" s="242"/>
      <c r="ATS42" s="242"/>
      <c r="ATT42" s="242"/>
      <c r="ATU42" s="242"/>
      <c r="ATV42" s="242"/>
      <c r="ATW42" s="242"/>
      <c r="ATX42" s="242"/>
      <c r="ATY42" s="242"/>
      <c r="ATZ42" s="242"/>
      <c r="AUA42" s="242"/>
      <c r="AUB42" s="242"/>
      <c r="AUC42" s="242"/>
      <c r="AUD42" s="242"/>
      <c r="AUE42" s="242"/>
      <c r="AUF42" s="242"/>
      <c r="AUG42" s="242"/>
      <c r="AUH42" s="242"/>
      <c r="AUI42" s="242"/>
      <c r="AUJ42" s="242"/>
      <c r="AUK42" s="242"/>
      <c r="AUL42" s="242"/>
      <c r="AUM42" s="242"/>
      <c r="AUN42" s="242"/>
      <c r="AUO42" s="242"/>
      <c r="AUP42" s="242"/>
      <c r="AUQ42" s="242"/>
      <c r="AUR42" s="242"/>
      <c r="AUS42" s="242"/>
      <c r="AUT42" s="242"/>
      <c r="AUU42" s="242"/>
      <c r="AUV42" s="242"/>
      <c r="AUW42" s="242"/>
      <c r="AUX42" s="242"/>
      <c r="AUY42" s="242"/>
      <c r="AUZ42" s="242"/>
      <c r="AVA42" s="242"/>
      <c r="AVB42" s="242"/>
      <c r="AVC42" s="242"/>
      <c r="AVD42" s="242"/>
      <c r="AVE42" s="242"/>
      <c r="AVF42" s="242"/>
      <c r="AVG42" s="242"/>
      <c r="AVH42" s="242"/>
      <c r="AVI42" s="242"/>
      <c r="AVJ42" s="242"/>
      <c r="AVK42" s="242"/>
      <c r="AVL42" s="242"/>
      <c r="AVM42" s="242"/>
      <c r="AVN42" s="242"/>
      <c r="AVO42" s="242"/>
      <c r="AVP42" s="242"/>
      <c r="AVQ42" s="242"/>
      <c r="AVR42" s="242"/>
      <c r="AVS42" s="242"/>
      <c r="AVT42" s="242"/>
      <c r="AVU42" s="242"/>
      <c r="AVV42" s="242"/>
      <c r="AVW42" s="242"/>
      <c r="AVX42" s="242"/>
      <c r="AVY42" s="242"/>
      <c r="AVZ42" s="242"/>
      <c r="AWA42" s="242"/>
      <c r="AWB42" s="242"/>
      <c r="AWC42" s="242"/>
      <c r="AWD42" s="242"/>
      <c r="AWE42" s="242"/>
      <c r="AWF42" s="242"/>
      <c r="AWG42" s="242"/>
      <c r="AWH42" s="242"/>
      <c r="AWI42" s="242"/>
      <c r="AWJ42" s="242"/>
      <c r="AWK42" s="242"/>
      <c r="AWL42" s="242"/>
      <c r="AWM42" s="242"/>
      <c r="AWN42" s="242"/>
      <c r="AWO42" s="242"/>
      <c r="AWP42" s="242"/>
      <c r="AWQ42" s="242"/>
      <c r="AWR42" s="242"/>
      <c r="AWS42" s="242"/>
      <c r="AWT42" s="242"/>
      <c r="AWU42" s="242"/>
      <c r="AWV42" s="242"/>
      <c r="AWW42" s="242"/>
      <c r="AWX42" s="242"/>
      <c r="AWY42" s="242"/>
      <c r="AWZ42" s="242"/>
      <c r="AXA42" s="242"/>
      <c r="AXB42" s="242"/>
      <c r="AXC42" s="242"/>
      <c r="AXD42" s="242"/>
      <c r="AXE42" s="242"/>
      <c r="AXF42" s="242"/>
      <c r="AXG42" s="242"/>
      <c r="AXH42" s="242"/>
      <c r="AXI42" s="242"/>
      <c r="AXJ42" s="242"/>
      <c r="AXK42" s="242"/>
      <c r="AXL42" s="242"/>
      <c r="AXM42" s="242"/>
      <c r="AXN42" s="242"/>
      <c r="AXO42" s="242"/>
      <c r="AXP42" s="242"/>
      <c r="AXQ42" s="242"/>
      <c r="AXR42" s="242"/>
      <c r="AXS42" s="242"/>
      <c r="AXT42" s="242"/>
      <c r="AXU42" s="242"/>
      <c r="AXV42" s="242"/>
      <c r="AXW42" s="242"/>
      <c r="AXX42" s="242"/>
      <c r="AXY42" s="242"/>
      <c r="AXZ42" s="242"/>
      <c r="AYA42" s="242"/>
      <c r="AYB42" s="242"/>
      <c r="AYC42" s="242"/>
      <c r="AYD42" s="242"/>
      <c r="AYE42" s="242"/>
      <c r="AYF42" s="242"/>
      <c r="AYG42" s="242"/>
      <c r="AYH42" s="242"/>
      <c r="AYI42" s="242"/>
      <c r="AYJ42" s="242"/>
      <c r="AYK42" s="242"/>
      <c r="AYL42" s="242"/>
      <c r="AYM42" s="242"/>
      <c r="AYN42" s="242"/>
      <c r="AYO42" s="242"/>
      <c r="AYP42" s="242"/>
      <c r="AYQ42" s="242"/>
      <c r="AYR42" s="242"/>
      <c r="AYS42" s="242"/>
      <c r="AYT42" s="242"/>
      <c r="AYU42" s="242"/>
      <c r="AYV42" s="242"/>
      <c r="AYW42" s="242"/>
      <c r="AYX42" s="242"/>
      <c r="AYY42" s="242"/>
      <c r="AYZ42" s="242"/>
      <c r="AZA42" s="242"/>
      <c r="AZB42" s="242"/>
      <c r="AZC42" s="242"/>
      <c r="AZD42" s="242"/>
      <c r="AZE42" s="242"/>
      <c r="AZF42" s="242"/>
      <c r="AZG42" s="242"/>
      <c r="AZH42" s="242"/>
      <c r="AZI42" s="242"/>
      <c r="AZJ42" s="242"/>
      <c r="AZK42" s="242"/>
      <c r="AZL42" s="242"/>
      <c r="AZM42" s="242"/>
      <c r="AZN42" s="242"/>
      <c r="AZO42" s="242"/>
      <c r="AZP42" s="242"/>
      <c r="AZQ42" s="242"/>
      <c r="AZR42" s="242"/>
      <c r="AZS42" s="242"/>
      <c r="AZT42" s="242"/>
      <c r="AZU42" s="242"/>
      <c r="AZV42" s="242"/>
      <c r="AZW42" s="242"/>
      <c r="AZX42" s="242"/>
      <c r="AZY42" s="242"/>
      <c r="AZZ42" s="242"/>
      <c r="BAA42" s="242"/>
      <c r="BAB42" s="242"/>
      <c r="BAC42" s="242"/>
      <c r="BAD42" s="242"/>
      <c r="BAE42" s="242"/>
      <c r="BAF42" s="242"/>
      <c r="BAG42" s="242"/>
      <c r="BAH42" s="242"/>
      <c r="BAI42" s="242"/>
      <c r="BAJ42" s="242"/>
      <c r="BAK42" s="242"/>
      <c r="BAL42" s="242"/>
      <c r="BAM42" s="242"/>
      <c r="BAN42" s="242"/>
      <c r="BAO42" s="242"/>
      <c r="BAP42" s="242"/>
      <c r="BAQ42" s="242"/>
      <c r="BAR42" s="242"/>
      <c r="BAS42" s="242"/>
      <c r="BAT42" s="242"/>
      <c r="BAU42" s="242"/>
      <c r="BAV42" s="242"/>
      <c r="BAW42" s="242"/>
      <c r="BAX42" s="242"/>
      <c r="BAY42" s="242"/>
      <c r="BAZ42" s="242"/>
      <c r="BBA42" s="242"/>
      <c r="BBB42" s="242"/>
      <c r="BBC42" s="242"/>
      <c r="BBD42" s="242"/>
      <c r="BBE42" s="242"/>
      <c r="BBF42" s="242"/>
      <c r="BBG42" s="242"/>
      <c r="BBH42" s="242"/>
      <c r="BBI42" s="242"/>
      <c r="BBJ42" s="242"/>
      <c r="BBK42" s="242"/>
      <c r="BBL42" s="242"/>
      <c r="BBM42" s="242"/>
      <c r="BBN42" s="242"/>
      <c r="BBO42" s="242"/>
      <c r="BBP42" s="242"/>
      <c r="BBQ42" s="242"/>
      <c r="BBR42" s="242"/>
      <c r="BBS42" s="242"/>
      <c r="BBT42" s="242"/>
      <c r="BBU42" s="242"/>
      <c r="BBV42" s="242"/>
      <c r="BBW42" s="242"/>
      <c r="BBX42" s="242"/>
      <c r="BBY42" s="242"/>
      <c r="BBZ42" s="242"/>
      <c r="BCA42" s="242"/>
      <c r="BCB42" s="242"/>
      <c r="BCC42" s="242"/>
      <c r="BCD42" s="242"/>
      <c r="BCE42" s="242"/>
      <c r="BCF42" s="242"/>
      <c r="BCG42" s="242"/>
      <c r="BCH42" s="242"/>
      <c r="BCI42" s="242"/>
      <c r="BCJ42" s="242"/>
      <c r="BCK42" s="242"/>
      <c r="BCL42" s="242"/>
      <c r="BCM42" s="242"/>
      <c r="BCN42" s="242"/>
      <c r="BCO42" s="242"/>
      <c r="BCP42" s="242"/>
      <c r="BCQ42" s="242"/>
      <c r="BCR42" s="242"/>
      <c r="BCS42" s="242"/>
      <c r="BCT42" s="242"/>
      <c r="BCU42" s="242"/>
      <c r="BCV42" s="242"/>
      <c r="BCW42" s="242"/>
      <c r="BCX42" s="242"/>
      <c r="BCY42" s="242"/>
      <c r="BCZ42" s="242"/>
      <c r="BDA42" s="242"/>
      <c r="BDB42" s="242"/>
      <c r="BDC42" s="242"/>
      <c r="BDD42" s="242"/>
      <c r="BDE42" s="242"/>
      <c r="BDF42" s="242"/>
      <c r="BDG42" s="242"/>
      <c r="BDH42" s="242"/>
      <c r="BDI42" s="242"/>
      <c r="BDJ42" s="242"/>
      <c r="BDK42" s="242"/>
      <c r="BDL42" s="242"/>
      <c r="BDM42" s="242"/>
      <c r="BDN42" s="242"/>
      <c r="BDO42" s="242"/>
      <c r="BDP42" s="242"/>
      <c r="BDQ42" s="242"/>
      <c r="BDR42" s="242"/>
      <c r="BDS42" s="242"/>
      <c r="BDT42" s="242"/>
      <c r="BDU42" s="242"/>
      <c r="BDV42" s="242"/>
      <c r="BDW42" s="242"/>
      <c r="BDX42" s="242"/>
      <c r="BDY42" s="242"/>
      <c r="BDZ42" s="242"/>
      <c r="BEA42" s="242"/>
      <c r="BEB42" s="242"/>
      <c r="BEC42" s="242"/>
      <c r="BED42" s="242"/>
      <c r="BEE42" s="242"/>
      <c r="BEF42" s="242"/>
      <c r="BEG42" s="242"/>
      <c r="BEH42" s="242"/>
      <c r="BEI42" s="242"/>
      <c r="BEJ42" s="242"/>
      <c r="BEK42" s="242"/>
      <c r="BEL42" s="242"/>
      <c r="BEM42" s="242"/>
      <c r="BEN42" s="242"/>
      <c r="BEO42" s="242"/>
      <c r="BEP42" s="242"/>
      <c r="BEQ42" s="242"/>
      <c r="BER42" s="242"/>
      <c r="BES42" s="242"/>
      <c r="BET42" s="242"/>
      <c r="BEU42" s="242"/>
      <c r="BEV42" s="242"/>
      <c r="BEW42" s="242"/>
      <c r="BEX42" s="242"/>
      <c r="BEY42" s="242"/>
      <c r="BEZ42" s="242"/>
      <c r="BFA42" s="242"/>
      <c r="BFB42" s="242"/>
      <c r="BFC42" s="242"/>
      <c r="BFD42" s="242"/>
      <c r="BFE42" s="242"/>
      <c r="BFF42" s="242"/>
      <c r="BFG42" s="242"/>
      <c r="BFH42" s="242"/>
      <c r="BFI42" s="242"/>
      <c r="BFJ42" s="242"/>
      <c r="BFK42" s="242"/>
      <c r="BFL42" s="242"/>
      <c r="BFM42" s="242"/>
      <c r="BFN42" s="242"/>
      <c r="BFO42" s="242"/>
      <c r="BFP42" s="242"/>
      <c r="BFQ42" s="242"/>
      <c r="BFR42" s="242"/>
      <c r="BFS42" s="242"/>
      <c r="BFT42" s="242"/>
      <c r="BFU42" s="242"/>
      <c r="BFV42" s="242"/>
      <c r="BFW42" s="242"/>
      <c r="BFX42" s="242"/>
      <c r="BFY42" s="242"/>
      <c r="BFZ42" s="242"/>
      <c r="BGA42" s="242"/>
      <c r="BGB42" s="242"/>
      <c r="BGC42" s="242"/>
      <c r="BGD42" s="242"/>
      <c r="BGE42" s="242"/>
      <c r="BGF42" s="242"/>
      <c r="BGG42" s="242"/>
      <c r="BGH42" s="242"/>
      <c r="BGI42" s="242"/>
      <c r="BGJ42" s="242"/>
      <c r="BGK42" s="242"/>
      <c r="BGL42" s="242"/>
      <c r="BGM42" s="242"/>
      <c r="BGN42" s="242"/>
      <c r="BGO42" s="242"/>
      <c r="BGP42" s="242"/>
      <c r="BGQ42" s="242"/>
      <c r="BGR42" s="242"/>
      <c r="BGS42" s="242"/>
      <c r="BGT42" s="242"/>
      <c r="BGU42" s="242"/>
      <c r="BGV42" s="242"/>
      <c r="BGW42" s="242"/>
      <c r="BGX42" s="242"/>
      <c r="BGY42" s="242"/>
      <c r="BGZ42" s="242"/>
      <c r="BHA42" s="242"/>
      <c r="BHB42" s="242"/>
      <c r="BHC42" s="242"/>
      <c r="BHD42" s="242"/>
      <c r="BHE42" s="242"/>
      <c r="BHF42" s="242"/>
      <c r="BHG42" s="242"/>
      <c r="BHH42" s="242"/>
      <c r="BHI42" s="242"/>
      <c r="BHJ42" s="242"/>
      <c r="BHK42" s="242"/>
      <c r="BHL42" s="242"/>
      <c r="BHM42" s="242"/>
      <c r="BHN42" s="242"/>
      <c r="BHO42" s="242"/>
      <c r="BHP42" s="242"/>
      <c r="BHQ42" s="242"/>
      <c r="BHR42" s="242"/>
      <c r="BHS42" s="242"/>
      <c r="BHT42" s="242"/>
      <c r="BHU42" s="242"/>
      <c r="BHV42" s="242"/>
      <c r="BHW42" s="242"/>
      <c r="BHX42" s="242"/>
      <c r="BHY42" s="242"/>
      <c r="BHZ42" s="242"/>
      <c r="BIA42" s="242"/>
      <c r="BIB42" s="242"/>
      <c r="BIC42" s="242"/>
      <c r="BID42" s="242"/>
      <c r="BIE42" s="242"/>
      <c r="BIF42" s="242"/>
      <c r="BIG42" s="242"/>
      <c r="BIH42" s="242"/>
      <c r="BII42" s="242"/>
      <c r="BIJ42" s="242"/>
      <c r="BIK42" s="242"/>
      <c r="BIL42" s="242"/>
      <c r="BIM42" s="242"/>
      <c r="BIN42" s="242"/>
      <c r="BIO42" s="242"/>
      <c r="BIP42" s="242"/>
      <c r="BIQ42" s="242"/>
      <c r="BIR42" s="242"/>
      <c r="BIS42" s="242"/>
      <c r="BIT42" s="242"/>
      <c r="BIU42" s="242"/>
      <c r="BIV42" s="242"/>
      <c r="BIW42" s="242"/>
      <c r="BIX42" s="242"/>
      <c r="BIY42" s="242"/>
      <c r="BIZ42" s="242"/>
      <c r="BJA42" s="242"/>
      <c r="BJB42" s="242"/>
      <c r="BJC42" s="242"/>
      <c r="BJD42" s="242"/>
      <c r="BJE42" s="242"/>
      <c r="BJF42" s="242"/>
      <c r="BJG42" s="242"/>
      <c r="BJH42" s="242"/>
      <c r="BJI42" s="242"/>
      <c r="BJJ42" s="242"/>
      <c r="BJK42" s="242"/>
      <c r="BJL42" s="242"/>
      <c r="BJM42" s="242"/>
      <c r="BJN42" s="242"/>
      <c r="BJO42" s="242"/>
      <c r="BJP42" s="242"/>
      <c r="BJQ42" s="242"/>
      <c r="BJR42" s="242"/>
      <c r="BJS42" s="242"/>
      <c r="BJT42" s="242"/>
      <c r="BJU42" s="242"/>
      <c r="BJV42" s="242"/>
      <c r="BJW42" s="242"/>
      <c r="BJX42" s="242"/>
      <c r="BJY42" s="242"/>
      <c r="BJZ42" s="242"/>
      <c r="BKA42" s="242"/>
      <c r="BKB42" s="242"/>
      <c r="BKC42" s="242"/>
      <c r="BKD42" s="242"/>
      <c r="BKE42" s="242"/>
      <c r="BKF42" s="242"/>
      <c r="BKG42" s="242"/>
      <c r="BKH42" s="242"/>
      <c r="BKI42" s="242"/>
      <c r="BKJ42" s="242"/>
      <c r="BKK42" s="242"/>
      <c r="BKL42" s="242"/>
      <c r="BKM42" s="242"/>
      <c r="BKN42" s="242"/>
      <c r="BKO42" s="242"/>
      <c r="BKP42" s="242"/>
      <c r="BKQ42" s="242"/>
      <c r="BKR42" s="242"/>
      <c r="BKS42" s="242"/>
      <c r="BKT42" s="242"/>
      <c r="BKU42" s="242"/>
      <c r="BKV42" s="242"/>
      <c r="BKW42" s="242"/>
      <c r="BKX42" s="242"/>
      <c r="BKY42" s="242"/>
      <c r="BKZ42" s="242"/>
      <c r="BLA42" s="242"/>
      <c r="BLB42" s="242"/>
      <c r="BLC42" s="242"/>
      <c r="BLD42" s="242"/>
      <c r="BLE42" s="242"/>
      <c r="BLF42" s="242"/>
      <c r="BLG42" s="242"/>
      <c r="BLH42" s="242"/>
      <c r="BLI42" s="242"/>
      <c r="BLJ42" s="242"/>
      <c r="BLK42" s="242"/>
      <c r="BLL42" s="242"/>
      <c r="BLM42" s="242"/>
      <c r="BLN42" s="242"/>
      <c r="BLO42" s="242"/>
      <c r="BLP42" s="242"/>
      <c r="BLQ42" s="242"/>
      <c r="BLR42" s="242"/>
      <c r="BLS42" s="242"/>
      <c r="BLT42" s="242"/>
      <c r="BLU42" s="242"/>
      <c r="BLV42" s="242"/>
      <c r="BLW42" s="242"/>
      <c r="BLX42" s="242"/>
      <c r="BLY42" s="242"/>
      <c r="BLZ42" s="242"/>
      <c r="BMA42" s="242"/>
      <c r="BMB42" s="242"/>
      <c r="BMC42" s="242"/>
      <c r="BMD42" s="242"/>
      <c r="BME42" s="242"/>
      <c r="BMF42" s="242"/>
      <c r="BMG42" s="242"/>
      <c r="BMH42" s="242"/>
      <c r="BMI42" s="242"/>
      <c r="BMJ42" s="242"/>
      <c r="BMK42" s="242"/>
      <c r="BML42" s="242"/>
      <c r="BMM42" s="242"/>
      <c r="BMN42" s="242"/>
      <c r="BMO42" s="242"/>
      <c r="BMP42" s="242"/>
      <c r="BMQ42" s="242"/>
      <c r="BMR42" s="242"/>
      <c r="BMS42" s="242"/>
      <c r="BMT42" s="242"/>
      <c r="BMU42" s="242"/>
      <c r="BMV42" s="242"/>
      <c r="BMW42" s="242"/>
      <c r="BMX42" s="242"/>
      <c r="BMY42" s="242"/>
      <c r="BMZ42" s="242"/>
      <c r="BNA42" s="242"/>
      <c r="BNB42" s="242"/>
      <c r="BNC42" s="242"/>
      <c r="BND42" s="242"/>
      <c r="BNE42" s="242"/>
      <c r="BNF42" s="242"/>
      <c r="BNG42" s="242"/>
      <c r="BNH42" s="242"/>
      <c r="BNI42" s="242"/>
      <c r="BNJ42" s="242"/>
      <c r="BNK42" s="242"/>
      <c r="BNL42" s="242"/>
      <c r="BNM42" s="242"/>
      <c r="BNN42" s="242"/>
      <c r="BNO42" s="242"/>
      <c r="BNP42" s="242"/>
      <c r="BNQ42" s="242"/>
      <c r="BNR42" s="242"/>
      <c r="BNS42" s="242"/>
      <c r="BNT42" s="242"/>
      <c r="BNU42" s="242"/>
      <c r="BNV42" s="242"/>
      <c r="BNW42" s="242"/>
      <c r="BNX42" s="242"/>
      <c r="BNY42" s="242"/>
      <c r="BNZ42" s="242"/>
      <c r="BOA42" s="242"/>
      <c r="BOB42" s="242"/>
      <c r="BOC42" s="242"/>
      <c r="BOD42" s="242"/>
      <c r="BOE42" s="242"/>
      <c r="BOF42" s="242"/>
      <c r="BOG42" s="242"/>
      <c r="BOH42" s="242"/>
      <c r="BOI42" s="242"/>
      <c r="BOJ42" s="242"/>
      <c r="BOK42" s="242"/>
      <c r="BOL42" s="242"/>
      <c r="BOM42" s="242"/>
      <c r="BON42" s="242"/>
      <c r="BOO42" s="242"/>
      <c r="BOP42" s="242"/>
      <c r="BOQ42" s="242"/>
      <c r="BOR42" s="242"/>
      <c r="BOS42" s="242"/>
      <c r="BOT42" s="242"/>
      <c r="BOU42" s="242"/>
      <c r="BOV42" s="242"/>
      <c r="BOW42" s="242"/>
      <c r="BOX42" s="242"/>
      <c r="BOY42" s="242"/>
      <c r="BOZ42" s="242"/>
      <c r="BPA42" s="242"/>
      <c r="BPB42" s="242"/>
      <c r="BPC42" s="242"/>
      <c r="BPD42" s="242"/>
      <c r="BPE42" s="242"/>
      <c r="BPF42" s="242"/>
      <c r="BPG42" s="242"/>
      <c r="BPH42" s="242"/>
      <c r="BPI42" s="242"/>
      <c r="BPJ42" s="242"/>
      <c r="BPK42" s="242"/>
      <c r="BPL42" s="242"/>
      <c r="BPM42" s="242"/>
      <c r="BPN42" s="242"/>
      <c r="BPO42" s="242"/>
      <c r="BPP42" s="242"/>
      <c r="BPQ42" s="242"/>
      <c r="BPR42" s="242"/>
      <c r="BPS42" s="242"/>
      <c r="BPT42" s="242"/>
      <c r="BPU42" s="242"/>
      <c r="BPV42" s="242"/>
      <c r="BPW42" s="242"/>
      <c r="BPX42" s="242"/>
      <c r="BPY42" s="242"/>
      <c r="BPZ42" s="242"/>
      <c r="BQA42" s="242"/>
      <c r="BQB42" s="242"/>
      <c r="BQC42" s="242"/>
      <c r="BQD42" s="242"/>
      <c r="BQE42" s="242"/>
      <c r="BQF42" s="242"/>
      <c r="BQG42" s="242"/>
      <c r="BQH42" s="242"/>
      <c r="BQI42" s="242"/>
      <c r="BQJ42" s="242"/>
      <c r="BQK42" s="242"/>
      <c r="BQL42" s="242"/>
      <c r="BQM42" s="242"/>
      <c r="BQN42" s="242"/>
      <c r="BQO42" s="242"/>
      <c r="BQP42" s="242"/>
      <c r="BQQ42" s="242"/>
      <c r="BQR42" s="242"/>
      <c r="BQS42" s="242"/>
      <c r="BQT42" s="242"/>
      <c r="BQU42" s="242"/>
      <c r="BQV42" s="242"/>
      <c r="BQW42" s="242"/>
      <c r="BQX42" s="242"/>
      <c r="BQY42" s="242"/>
      <c r="BQZ42" s="242"/>
      <c r="BRA42" s="242"/>
      <c r="BRB42" s="242"/>
      <c r="BRC42" s="242"/>
      <c r="BRD42" s="242"/>
      <c r="BRE42" s="242"/>
      <c r="BRF42" s="242"/>
      <c r="BRG42" s="242"/>
      <c r="BRH42" s="242"/>
      <c r="BRI42" s="242"/>
      <c r="BRJ42" s="242"/>
      <c r="BRK42" s="242"/>
      <c r="BRL42" s="242"/>
      <c r="BRM42" s="242"/>
      <c r="BRN42" s="242"/>
      <c r="BRO42" s="242"/>
      <c r="BRP42" s="242"/>
      <c r="BRQ42" s="242"/>
      <c r="BRR42" s="242"/>
      <c r="BRS42" s="242"/>
      <c r="BRT42" s="242"/>
      <c r="BRU42" s="242"/>
      <c r="BRV42" s="242"/>
      <c r="BRW42" s="242"/>
      <c r="BRX42" s="242"/>
      <c r="BRY42" s="242"/>
      <c r="BRZ42" s="242"/>
      <c r="BSA42" s="242"/>
      <c r="BSB42" s="242"/>
      <c r="BSC42" s="242"/>
      <c r="BSD42" s="242"/>
      <c r="BSE42" s="242"/>
      <c r="BSF42" s="242"/>
      <c r="BSG42" s="242"/>
      <c r="BSH42" s="242"/>
      <c r="BSI42" s="242"/>
      <c r="BSJ42" s="242"/>
      <c r="BSK42" s="242"/>
      <c r="BSL42" s="242"/>
      <c r="BSM42" s="242"/>
      <c r="BSN42" s="242"/>
      <c r="BSO42" s="242"/>
      <c r="BSP42" s="242"/>
      <c r="BSQ42" s="242"/>
      <c r="BSR42" s="242"/>
      <c r="BSS42" s="242"/>
      <c r="BST42" s="242"/>
      <c r="BSU42" s="242"/>
      <c r="BSV42" s="242"/>
      <c r="BSW42" s="242"/>
      <c r="BSX42" s="242"/>
      <c r="BSY42" s="242"/>
      <c r="BSZ42" s="242"/>
      <c r="BTA42" s="242"/>
      <c r="BTB42" s="242"/>
      <c r="BTC42" s="242"/>
      <c r="BTD42" s="242"/>
      <c r="BTE42" s="242"/>
      <c r="BTF42" s="242"/>
      <c r="BTG42" s="242"/>
      <c r="BTH42" s="242"/>
      <c r="BTI42" s="242"/>
      <c r="BTJ42" s="242"/>
      <c r="BTK42" s="242"/>
      <c r="BTL42" s="242"/>
      <c r="BTM42" s="242"/>
      <c r="BTN42" s="242"/>
      <c r="BTO42" s="242"/>
      <c r="BTP42" s="242"/>
      <c r="BTQ42" s="242"/>
      <c r="BTR42" s="242"/>
      <c r="BTS42" s="242"/>
      <c r="BTT42" s="242"/>
      <c r="BTU42" s="242"/>
      <c r="BTV42" s="242"/>
      <c r="BTW42" s="242"/>
      <c r="BTX42" s="242"/>
      <c r="BTY42" s="242"/>
      <c r="BTZ42" s="242"/>
      <c r="BUA42" s="242"/>
      <c r="BUB42" s="242"/>
      <c r="BUC42" s="242"/>
      <c r="BUD42" s="242"/>
      <c r="BUE42" s="242"/>
      <c r="BUF42" s="242"/>
      <c r="BUG42" s="242"/>
      <c r="BUH42" s="242"/>
      <c r="BUI42" s="242"/>
      <c r="BUJ42" s="242"/>
      <c r="BUK42" s="242"/>
      <c r="BUL42" s="242"/>
      <c r="BUM42" s="242"/>
      <c r="BUN42" s="242"/>
      <c r="BUO42" s="242"/>
      <c r="BUP42" s="242"/>
      <c r="BUQ42" s="242"/>
      <c r="BUR42" s="242"/>
      <c r="BUS42" s="242"/>
      <c r="BUT42" s="242"/>
      <c r="BUU42" s="242"/>
      <c r="BUV42" s="242"/>
      <c r="BUW42" s="242"/>
      <c r="BUX42" s="242"/>
      <c r="BUY42" s="242"/>
      <c r="BUZ42" s="242"/>
      <c r="BVA42" s="242"/>
      <c r="BVB42" s="242"/>
      <c r="BVC42" s="242"/>
      <c r="BVD42" s="242"/>
      <c r="BVE42" s="242"/>
      <c r="BVF42" s="242"/>
      <c r="BVG42" s="242"/>
      <c r="BVH42" s="242"/>
      <c r="BVI42" s="242"/>
      <c r="BVJ42" s="242"/>
      <c r="BVK42" s="242"/>
      <c r="BVL42" s="242"/>
      <c r="BVM42" s="242"/>
      <c r="BVN42" s="242"/>
      <c r="BVO42" s="242"/>
      <c r="BVP42" s="242"/>
      <c r="BVQ42" s="242"/>
      <c r="BVR42" s="242"/>
      <c r="BVS42" s="242"/>
      <c r="BVT42" s="242"/>
      <c r="BVU42" s="242"/>
      <c r="BVV42" s="242"/>
      <c r="BVW42" s="242"/>
      <c r="BVX42" s="242"/>
      <c r="BVY42" s="242"/>
      <c r="BVZ42" s="242"/>
      <c r="BWA42" s="242"/>
      <c r="BWB42" s="242"/>
      <c r="BWC42" s="242"/>
      <c r="BWD42" s="242"/>
      <c r="BWE42" s="242"/>
      <c r="BWF42" s="242"/>
      <c r="BWG42" s="242"/>
      <c r="BWH42" s="242"/>
      <c r="BWI42" s="242"/>
      <c r="BWJ42" s="242"/>
      <c r="BWK42" s="242"/>
      <c r="BWL42" s="242"/>
      <c r="BWM42" s="242"/>
      <c r="BWN42" s="242"/>
      <c r="BWO42" s="242"/>
      <c r="BWP42" s="242"/>
      <c r="BWQ42" s="242"/>
      <c r="BWR42" s="242"/>
      <c r="BWS42" s="242"/>
      <c r="BWT42" s="242"/>
      <c r="BWU42" s="242"/>
      <c r="BWV42" s="242"/>
      <c r="BWW42" s="242"/>
      <c r="BWX42" s="242"/>
      <c r="BWY42" s="242"/>
      <c r="BWZ42" s="242"/>
      <c r="BXA42" s="242"/>
      <c r="BXB42" s="242"/>
      <c r="BXC42" s="242"/>
      <c r="BXD42" s="242"/>
      <c r="BXE42" s="242"/>
      <c r="BXF42" s="242"/>
      <c r="BXG42" s="242"/>
      <c r="BXH42" s="242"/>
      <c r="BXI42" s="242"/>
      <c r="BXJ42" s="242"/>
      <c r="BXK42" s="242"/>
      <c r="BXL42" s="242"/>
      <c r="BXM42" s="242"/>
      <c r="BXN42" s="242"/>
      <c r="BXO42" s="242"/>
      <c r="BXP42" s="242"/>
      <c r="BXQ42" s="242"/>
      <c r="BXR42" s="242"/>
      <c r="BXS42" s="242"/>
      <c r="BXT42" s="242"/>
      <c r="BXU42" s="242"/>
      <c r="BXV42" s="242"/>
      <c r="BXW42" s="242"/>
      <c r="BXX42" s="242"/>
      <c r="BXY42" s="242"/>
      <c r="BXZ42" s="242"/>
      <c r="BYA42" s="242"/>
      <c r="BYB42" s="242"/>
      <c r="BYC42" s="242"/>
      <c r="BYD42" s="242"/>
      <c r="BYE42" s="242"/>
      <c r="BYF42" s="242"/>
      <c r="BYG42" s="242"/>
      <c r="BYH42" s="242"/>
      <c r="BYI42" s="242"/>
      <c r="BYJ42" s="242"/>
      <c r="BYK42" s="242"/>
      <c r="BYL42" s="242"/>
      <c r="BYM42" s="242"/>
      <c r="BYN42" s="242"/>
      <c r="BYO42" s="242"/>
      <c r="BYP42" s="242"/>
      <c r="BYQ42" s="242"/>
      <c r="BYR42" s="242"/>
      <c r="BYS42" s="242"/>
      <c r="BYT42" s="242"/>
      <c r="BYU42" s="242"/>
      <c r="BYV42" s="242"/>
      <c r="BYW42" s="242"/>
      <c r="BYX42" s="242"/>
      <c r="BYY42" s="242"/>
      <c r="BYZ42" s="242"/>
      <c r="BZA42" s="242"/>
      <c r="BZB42" s="242"/>
      <c r="BZC42" s="242"/>
      <c r="BZD42" s="242"/>
      <c r="BZE42" s="242"/>
      <c r="BZF42" s="242"/>
      <c r="BZG42" s="242"/>
      <c r="BZH42" s="242"/>
      <c r="BZI42" s="242"/>
      <c r="BZJ42" s="242"/>
      <c r="BZK42" s="242"/>
      <c r="BZL42" s="242"/>
      <c r="BZM42" s="242"/>
      <c r="BZN42" s="242"/>
      <c r="BZO42" s="242"/>
      <c r="BZP42" s="242"/>
      <c r="BZQ42" s="242"/>
      <c r="BZR42" s="242"/>
      <c r="BZS42" s="242"/>
      <c r="BZT42" s="242"/>
      <c r="BZU42" s="242"/>
      <c r="BZV42" s="242"/>
      <c r="BZW42" s="242"/>
      <c r="BZX42" s="242"/>
      <c r="BZY42" s="242"/>
      <c r="BZZ42" s="242"/>
      <c r="CAA42" s="242"/>
      <c r="CAB42" s="242"/>
      <c r="CAC42" s="242"/>
      <c r="CAD42" s="242"/>
      <c r="CAE42" s="242"/>
      <c r="CAF42" s="242"/>
      <c r="CAG42" s="242"/>
      <c r="CAH42" s="242"/>
      <c r="CAI42" s="242"/>
      <c r="CAJ42" s="242"/>
      <c r="CAK42" s="242"/>
      <c r="CAL42" s="242"/>
      <c r="CAM42" s="242"/>
      <c r="CAN42" s="242"/>
      <c r="CAO42" s="242"/>
      <c r="CAP42" s="242"/>
      <c r="CAQ42" s="242"/>
      <c r="CAR42" s="242"/>
      <c r="CAS42" s="242"/>
      <c r="CAT42" s="242"/>
      <c r="CAU42" s="242"/>
      <c r="CAV42" s="242"/>
      <c r="CAW42" s="242"/>
      <c r="CAX42" s="242"/>
      <c r="CAY42" s="242"/>
      <c r="CAZ42" s="242"/>
      <c r="CBA42" s="242"/>
      <c r="CBB42" s="242"/>
      <c r="CBC42" s="242"/>
      <c r="CBD42" s="242"/>
      <c r="CBE42" s="242"/>
      <c r="CBF42" s="242"/>
      <c r="CBG42" s="242"/>
      <c r="CBH42" s="242"/>
      <c r="CBI42" s="242"/>
      <c r="CBJ42" s="242"/>
      <c r="CBK42" s="242"/>
      <c r="CBL42" s="242"/>
      <c r="CBM42" s="242"/>
      <c r="CBN42" s="242"/>
      <c r="CBO42" s="242"/>
      <c r="CBP42" s="242"/>
      <c r="CBQ42" s="242"/>
      <c r="CBR42" s="242"/>
      <c r="CBS42" s="242"/>
      <c r="CBT42" s="242"/>
      <c r="CBU42" s="242"/>
      <c r="CBV42" s="242"/>
      <c r="CBW42" s="242"/>
      <c r="CBX42" s="242"/>
      <c r="CBY42" s="242"/>
      <c r="CBZ42" s="242"/>
      <c r="CCA42" s="242"/>
      <c r="CCB42" s="242"/>
      <c r="CCC42" s="242"/>
      <c r="CCD42" s="242"/>
      <c r="CCE42" s="242"/>
      <c r="CCF42" s="242"/>
      <c r="CCG42" s="242"/>
      <c r="CCH42" s="242"/>
      <c r="CCI42" s="242"/>
      <c r="CCJ42" s="242"/>
      <c r="CCK42" s="242"/>
      <c r="CCL42" s="242"/>
      <c r="CCM42" s="242"/>
      <c r="CCN42" s="242"/>
      <c r="CCO42" s="242"/>
      <c r="CCP42" s="242"/>
      <c r="CCQ42" s="242"/>
      <c r="CCR42" s="242"/>
      <c r="CCS42" s="242"/>
      <c r="CCT42" s="242"/>
      <c r="CCU42" s="242"/>
      <c r="CCV42" s="242"/>
      <c r="CCW42" s="242"/>
      <c r="CCX42" s="242"/>
      <c r="CCY42" s="242"/>
      <c r="CCZ42" s="242"/>
      <c r="CDA42" s="242"/>
      <c r="CDB42" s="242"/>
      <c r="CDC42" s="242"/>
      <c r="CDD42" s="242"/>
      <c r="CDE42" s="242"/>
      <c r="CDF42" s="242"/>
      <c r="CDG42" s="242"/>
      <c r="CDH42" s="242"/>
      <c r="CDI42" s="242"/>
      <c r="CDJ42" s="242"/>
      <c r="CDK42" s="242"/>
      <c r="CDL42" s="242"/>
      <c r="CDM42" s="242"/>
      <c r="CDN42" s="242"/>
      <c r="CDO42" s="242"/>
      <c r="CDP42" s="242"/>
      <c r="CDQ42" s="242"/>
      <c r="CDR42" s="242"/>
      <c r="CDS42" s="242"/>
      <c r="CDT42" s="242"/>
      <c r="CDU42" s="242"/>
      <c r="CDV42" s="242"/>
      <c r="CDW42" s="242"/>
      <c r="CDX42" s="242"/>
      <c r="CDY42" s="242"/>
      <c r="CDZ42" s="242"/>
      <c r="CEA42" s="242"/>
      <c r="CEB42" s="242"/>
      <c r="CEC42" s="242"/>
      <c r="CED42" s="242"/>
      <c r="CEE42" s="242"/>
      <c r="CEF42" s="242"/>
      <c r="CEG42" s="242"/>
      <c r="CEH42" s="242"/>
      <c r="CEI42" s="242"/>
      <c r="CEJ42" s="242"/>
      <c r="CEK42" s="242"/>
      <c r="CEL42" s="242"/>
      <c r="CEM42" s="242"/>
      <c r="CEN42" s="242"/>
      <c r="CEO42" s="242"/>
      <c r="CEP42" s="242"/>
      <c r="CEQ42" s="242"/>
      <c r="CER42" s="242"/>
      <c r="CES42" s="242"/>
      <c r="CET42" s="242"/>
      <c r="CEU42" s="242"/>
      <c r="CEV42" s="242"/>
      <c r="CEW42" s="242"/>
      <c r="CEX42" s="242"/>
      <c r="CEY42" s="242"/>
      <c r="CEZ42" s="242"/>
      <c r="CFA42" s="242"/>
      <c r="CFB42" s="242"/>
      <c r="CFC42" s="242"/>
      <c r="CFD42" s="242"/>
      <c r="CFE42" s="242"/>
      <c r="CFF42" s="242"/>
      <c r="CFG42" s="242"/>
      <c r="CFH42" s="242"/>
      <c r="CFI42" s="242"/>
      <c r="CFJ42" s="242"/>
      <c r="CFK42" s="242"/>
      <c r="CFL42" s="242"/>
      <c r="CFM42" s="242"/>
      <c r="CFN42" s="242"/>
      <c r="CFO42" s="242"/>
      <c r="CFP42" s="242"/>
      <c r="CFQ42" s="242"/>
      <c r="CFR42" s="242"/>
      <c r="CFS42" s="242"/>
      <c r="CFT42" s="242"/>
      <c r="CFU42" s="242"/>
      <c r="CFV42" s="242"/>
      <c r="CFW42" s="242"/>
      <c r="CFX42" s="242"/>
      <c r="CFY42" s="242"/>
      <c r="CFZ42" s="242"/>
      <c r="CGA42" s="242"/>
      <c r="CGB42" s="242"/>
      <c r="CGC42" s="242"/>
      <c r="CGD42" s="242"/>
      <c r="CGE42" s="242"/>
      <c r="CGF42" s="242"/>
      <c r="CGG42" s="242"/>
      <c r="CGH42" s="242"/>
      <c r="CGI42" s="242"/>
      <c r="CGJ42" s="242"/>
      <c r="CGK42" s="242"/>
      <c r="CGL42" s="242"/>
      <c r="CGM42" s="242"/>
      <c r="CGN42" s="242"/>
      <c r="CGO42" s="242"/>
      <c r="CGP42" s="242"/>
      <c r="CGQ42" s="242"/>
      <c r="CGR42" s="242"/>
      <c r="CGS42" s="242"/>
      <c r="CGT42" s="242"/>
      <c r="CGU42" s="242"/>
      <c r="CGV42" s="242"/>
      <c r="CGW42" s="242"/>
      <c r="CGX42" s="242"/>
      <c r="CGY42" s="242"/>
      <c r="CGZ42" s="242"/>
      <c r="CHA42" s="242"/>
      <c r="CHB42" s="242"/>
      <c r="CHC42" s="242"/>
      <c r="CHD42" s="242"/>
      <c r="CHE42" s="242"/>
      <c r="CHF42" s="242"/>
      <c r="CHG42" s="242"/>
      <c r="CHH42" s="242"/>
      <c r="CHI42" s="242"/>
      <c r="CHJ42" s="242"/>
      <c r="CHK42" s="242"/>
      <c r="CHL42" s="242"/>
      <c r="CHM42" s="242"/>
      <c r="CHN42" s="242"/>
      <c r="CHO42" s="242"/>
      <c r="CHP42" s="242"/>
      <c r="CHQ42" s="242"/>
      <c r="CHR42" s="242"/>
      <c r="CHS42" s="242"/>
      <c r="CHT42" s="242"/>
      <c r="CHU42" s="242"/>
      <c r="CHV42" s="242"/>
      <c r="CHW42" s="242"/>
      <c r="CHX42" s="242"/>
      <c r="CHY42" s="242"/>
      <c r="CHZ42" s="242"/>
      <c r="CIA42" s="242"/>
      <c r="CIB42" s="242"/>
      <c r="CIC42" s="242"/>
      <c r="CID42" s="242"/>
      <c r="CIE42" s="242"/>
      <c r="CIF42" s="242"/>
      <c r="CIG42" s="242"/>
      <c r="CIH42" s="242"/>
      <c r="CII42" s="242"/>
      <c r="CIJ42" s="242"/>
      <c r="CIK42" s="242"/>
      <c r="CIL42" s="242"/>
      <c r="CIM42" s="242"/>
      <c r="CIN42" s="242"/>
      <c r="CIO42" s="242"/>
      <c r="CIP42" s="242"/>
      <c r="CIQ42" s="242"/>
      <c r="CIR42" s="242"/>
      <c r="CIS42" s="242"/>
      <c r="CIT42" s="242"/>
      <c r="CIU42" s="242"/>
      <c r="CIV42" s="242"/>
      <c r="CIW42" s="242"/>
      <c r="CIX42" s="242"/>
      <c r="CIY42" s="242"/>
      <c r="CIZ42" s="242"/>
      <c r="CJA42" s="242"/>
      <c r="CJB42" s="242"/>
      <c r="CJC42" s="242"/>
      <c r="CJD42" s="242"/>
      <c r="CJE42" s="242"/>
      <c r="CJF42" s="242"/>
      <c r="CJG42" s="242"/>
      <c r="CJH42" s="242"/>
      <c r="CJI42" s="242"/>
      <c r="CJJ42" s="242"/>
      <c r="CJK42" s="242"/>
      <c r="CJL42" s="242"/>
      <c r="CJM42" s="242"/>
      <c r="CJN42" s="242"/>
      <c r="CJO42" s="242"/>
      <c r="CJP42" s="242"/>
      <c r="CJQ42" s="242"/>
      <c r="CJR42" s="242"/>
      <c r="CJS42" s="242"/>
      <c r="CJT42" s="242"/>
      <c r="CJU42" s="242"/>
      <c r="CJV42" s="242"/>
      <c r="CJW42" s="242"/>
      <c r="CJX42" s="242"/>
      <c r="CJY42" s="242"/>
      <c r="CJZ42" s="242"/>
      <c r="CKA42" s="242"/>
      <c r="CKB42" s="242"/>
      <c r="CKC42" s="242"/>
      <c r="CKD42" s="242"/>
      <c r="CKE42" s="242"/>
      <c r="CKF42" s="242"/>
      <c r="CKG42" s="242"/>
      <c r="CKH42" s="242"/>
      <c r="CKI42" s="242"/>
      <c r="CKJ42" s="242"/>
      <c r="CKK42" s="242"/>
      <c r="CKL42" s="242"/>
      <c r="CKM42" s="242"/>
      <c r="CKN42" s="242"/>
      <c r="CKO42" s="242"/>
      <c r="CKP42" s="242"/>
      <c r="CKQ42" s="242"/>
      <c r="CKR42" s="242"/>
      <c r="CKS42" s="242"/>
      <c r="CKT42" s="242"/>
      <c r="CKU42" s="242"/>
      <c r="CKV42" s="242"/>
      <c r="CKW42" s="242"/>
      <c r="CKX42" s="242"/>
      <c r="CKY42" s="242"/>
      <c r="CKZ42" s="242"/>
      <c r="CLA42" s="242"/>
      <c r="CLB42" s="242"/>
      <c r="CLC42" s="242"/>
      <c r="CLD42" s="242"/>
      <c r="CLE42" s="242"/>
      <c r="CLF42" s="242"/>
      <c r="CLG42" s="242"/>
      <c r="CLH42" s="242"/>
      <c r="CLI42" s="242"/>
      <c r="CLJ42" s="242"/>
      <c r="CLK42" s="242"/>
      <c r="CLL42" s="242"/>
      <c r="CLM42" s="242"/>
      <c r="CLN42" s="242"/>
      <c r="CLO42" s="242"/>
      <c r="CLP42" s="242"/>
      <c r="CLQ42" s="242"/>
      <c r="CLR42" s="242"/>
      <c r="CLS42" s="242"/>
      <c r="CLT42" s="242"/>
      <c r="CLU42" s="242"/>
      <c r="CLV42" s="242"/>
      <c r="CLW42" s="242"/>
      <c r="CLX42" s="242"/>
      <c r="CLY42" s="242"/>
      <c r="CLZ42" s="242"/>
      <c r="CMA42" s="242"/>
      <c r="CMB42" s="242"/>
      <c r="CMC42" s="242"/>
      <c r="CMD42" s="242"/>
      <c r="CME42" s="242"/>
      <c r="CMF42" s="242"/>
      <c r="CMG42" s="242"/>
      <c r="CMH42" s="242"/>
      <c r="CMI42" s="242"/>
      <c r="CMJ42" s="242"/>
      <c r="CMK42" s="242"/>
      <c r="CML42" s="242"/>
      <c r="CMM42" s="242"/>
      <c r="CMN42" s="242"/>
      <c r="CMO42" s="242"/>
      <c r="CMP42" s="242"/>
      <c r="CMQ42" s="242"/>
      <c r="CMR42" s="242"/>
      <c r="CMS42" s="242"/>
      <c r="CMT42" s="242"/>
      <c r="CMU42" s="242"/>
      <c r="CMV42" s="242"/>
      <c r="CMW42" s="242"/>
      <c r="CMX42" s="242"/>
      <c r="CMY42" s="242"/>
      <c r="CMZ42" s="242"/>
      <c r="CNA42" s="242"/>
      <c r="CNB42" s="242"/>
      <c r="CNC42" s="242"/>
      <c r="CND42" s="242"/>
      <c r="CNE42" s="242"/>
      <c r="CNF42" s="242"/>
      <c r="CNG42" s="242"/>
      <c r="CNH42" s="242"/>
      <c r="CNI42" s="242"/>
      <c r="CNJ42" s="242"/>
      <c r="CNK42" s="242"/>
      <c r="CNL42" s="242"/>
      <c r="CNM42" s="242"/>
      <c r="CNN42" s="242"/>
      <c r="CNO42" s="242"/>
      <c r="CNP42" s="242"/>
      <c r="CNQ42" s="242"/>
      <c r="CNR42" s="242"/>
      <c r="CNS42" s="242"/>
      <c r="CNT42" s="242"/>
      <c r="CNU42" s="242"/>
      <c r="CNV42" s="242"/>
      <c r="CNW42" s="242"/>
      <c r="CNX42" s="242"/>
      <c r="CNY42" s="242"/>
      <c r="CNZ42" s="242"/>
      <c r="COA42" s="242"/>
      <c r="COB42" s="242"/>
      <c r="COC42" s="242"/>
      <c r="COD42" s="242"/>
      <c r="COE42" s="242"/>
      <c r="COF42" s="242"/>
      <c r="COG42" s="242"/>
      <c r="COH42" s="242"/>
      <c r="COI42" s="242"/>
      <c r="COJ42" s="242"/>
      <c r="COK42" s="242"/>
      <c r="COL42" s="242"/>
      <c r="COM42" s="242"/>
      <c r="CON42" s="242"/>
      <c r="COO42" s="242"/>
      <c r="COP42" s="242"/>
      <c r="COQ42" s="242"/>
      <c r="COR42" s="242"/>
      <c r="COS42" s="242"/>
      <c r="COT42" s="242"/>
      <c r="COU42" s="242"/>
      <c r="COV42" s="242"/>
      <c r="COW42" s="242"/>
      <c r="COX42" s="242"/>
      <c r="COY42" s="242"/>
      <c r="COZ42" s="242"/>
      <c r="CPA42" s="242"/>
      <c r="CPB42" s="242"/>
      <c r="CPC42" s="242"/>
      <c r="CPD42" s="242"/>
      <c r="CPE42" s="242"/>
      <c r="CPF42" s="242"/>
      <c r="CPG42" s="242"/>
      <c r="CPH42" s="242"/>
      <c r="CPI42" s="242"/>
      <c r="CPJ42" s="242"/>
      <c r="CPK42" s="242"/>
      <c r="CPL42" s="242"/>
      <c r="CPM42" s="242"/>
      <c r="CPN42" s="242"/>
      <c r="CPO42" s="242"/>
      <c r="CPP42" s="242"/>
      <c r="CPQ42" s="242"/>
      <c r="CPR42" s="242"/>
      <c r="CPS42" s="242"/>
      <c r="CPT42" s="242"/>
      <c r="CPU42" s="242"/>
      <c r="CPV42" s="242"/>
      <c r="CPW42" s="242"/>
      <c r="CPX42" s="242"/>
      <c r="CPY42" s="242"/>
      <c r="CPZ42" s="242"/>
      <c r="CQA42" s="242"/>
      <c r="CQB42" s="242"/>
      <c r="CQC42" s="242"/>
      <c r="CQD42" s="242"/>
      <c r="CQE42" s="242"/>
      <c r="CQF42" s="242"/>
      <c r="CQG42" s="242"/>
      <c r="CQH42" s="242"/>
      <c r="CQI42" s="242"/>
      <c r="CQJ42" s="242"/>
      <c r="CQK42" s="242"/>
      <c r="CQL42" s="242"/>
      <c r="CQM42" s="242"/>
      <c r="CQN42" s="242"/>
      <c r="CQO42" s="242"/>
      <c r="CQP42" s="242"/>
      <c r="CQQ42" s="242"/>
      <c r="CQR42" s="242"/>
      <c r="CQS42" s="242"/>
      <c r="CQT42" s="242"/>
      <c r="CQU42" s="242"/>
      <c r="CQV42" s="242"/>
      <c r="CQW42" s="242"/>
      <c r="CQX42" s="242"/>
      <c r="CQY42" s="242"/>
      <c r="CQZ42" s="242"/>
      <c r="CRA42" s="242"/>
      <c r="CRB42" s="242"/>
      <c r="CRC42" s="242"/>
      <c r="CRD42" s="242"/>
      <c r="CRE42" s="242"/>
      <c r="CRF42" s="242"/>
      <c r="CRG42" s="242"/>
      <c r="CRH42" s="242"/>
      <c r="CRI42" s="242"/>
      <c r="CRJ42" s="242"/>
      <c r="CRK42" s="242"/>
      <c r="CRL42" s="242"/>
      <c r="CRM42" s="242"/>
      <c r="CRN42" s="242"/>
      <c r="CRO42" s="242"/>
      <c r="CRP42" s="242"/>
      <c r="CRQ42" s="242"/>
      <c r="CRR42" s="242"/>
      <c r="CRS42" s="242"/>
      <c r="CRT42" s="242"/>
      <c r="CRU42" s="242"/>
      <c r="CRV42" s="242"/>
      <c r="CRW42" s="242"/>
      <c r="CRX42" s="242"/>
      <c r="CRY42" s="242"/>
      <c r="CRZ42" s="242"/>
      <c r="CSA42" s="242"/>
      <c r="CSB42" s="242"/>
      <c r="CSC42" s="242"/>
      <c r="CSD42" s="242"/>
      <c r="CSE42" s="242"/>
      <c r="CSF42" s="242"/>
      <c r="CSG42" s="242"/>
      <c r="CSH42" s="242"/>
      <c r="CSI42" s="242"/>
      <c r="CSJ42" s="242"/>
      <c r="CSK42" s="242"/>
      <c r="CSL42" s="242"/>
      <c r="CSM42" s="242"/>
      <c r="CSN42" s="242"/>
      <c r="CSO42" s="242"/>
      <c r="CSP42" s="242"/>
      <c r="CSQ42" s="242"/>
      <c r="CSR42" s="242"/>
      <c r="CSS42" s="242"/>
      <c r="CST42" s="242"/>
      <c r="CSU42" s="242"/>
      <c r="CSV42" s="242"/>
      <c r="CSW42" s="242"/>
      <c r="CSX42" s="242"/>
      <c r="CSY42" s="242"/>
      <c r="CSZ42" s="242"/>
      <c r="CTA42" s="242"/>
      <c r="CTB42" s="242"/>
      <c r="CTC42" s="242"/>
      <c r="CTD42" s="242"/>
      <c r="CTE42" s="242"/>
      <c r="CTF42" s="242"/>
      <c r="CTG42" s="242"/>
      <c r="CTH42" s="242"/>
      <c r="CTI42" s="242"/>
      <c r="CTJ42" s="242"/>
      <c r="CTK42" s="242"/>
      <c r="CTL42" s="242"/>
      <c r="CTM42" s="242"/>
      <c r="CTN42" s="242"/>
      <c r="CTO42" s="242"/>
      <c r="CTP42" s="242"/>
      <c r="CTQ42" s="242"/>
      <c r="CTR42" s="242"/>
      <c r="CTS42" s="242"/>
      <c r="CTT42" s="242"/>
      <c r="CTU42" s="242"/>
      <c r="CTV42" s="242"/>
      <c r="CTW42" s="242"/>
      <c r="CTX42" s="242"/>
      <c r="CTY42" s="242"/>
      <c r="CTZ42" s="242"/>
      <c r="CUA42" s="242"/>
      <c r="CUB42" s="242"/>
      <c r="CUC42" s="242"/>
      <c r="CUD42" s="242"/>
      <c r="CUE42" s="242"/>
      <c r="CUF42" s="242"/>
      <c r="CUG42" s="242"/>
      <c r="CUH42" s="242"/>
      <c r="CUI42" s="242"/>
      <c r="CUJ42" s="242"/>
      <c r="CUK42" s="242"/>
      <c r="CUL42" s="242"/>
      <c r="CUM42" s="242"/>
      <c r="CUN42" s="242"/>
      <c r="CUO42" s="242"/>
      <c r="CUP42" s="242"/>
      <c r="CUQ42" s="242"/>
      <c r="CUR42" s="242"/>
      <c r="CUS42" s="242"/>
      <c r="CUT42" s="242"/>
      <c r="CUU42" s="242"/>
      <c r="CUV42" s="242"/>
      <c r="CUW42" s="242"/>
      <c r="CUX42" s="242"/>
      <c r="CUY42" s="242"/>
      <c r="CUZ42" s="242"/>
      <c r="CVA42" s="242"/>
      <c r="CVB42" s="242"/>
      <c r="CVC42" s="242"/>
      <c r="CVD42" s="242"/>
      <c r="CVE42" s="242"/>
      <c r="CVF42" s="242"/>
      <c r="CVG42" s="242"/>
      <c r="CVH42" s="242"/>
      <c r="CVI42" s="242"/>
      <c r="CVJ42" s="242"/>
      <c r="CVK42" s="242"/>
      <c r="CVL42" s="242"/>
      <c r="CVM42" s="242"/>
      <c r="CVN42" s="242"/>
      <c r="CVO42" s="242"/>
      <c r="CVP42" s="242"/>
      <c r="CVQ42" s="242"/>
      <c r="CVR42" s="242"/>
      <c r="CVS42" s="242"/>
      <c r="CVT42" s="242"/>
      <c r="CVU42" s="242"/>
      <c r="CVV42" s="242"/>
      <c r="CVW42" s="242"/>
      <c r="CVX42" s="242"/>
      <c r="CVY42" s="242"/>
      <c r="CVZ42" s="242"/>
      <c r="CWA42" s="242"/>
      <c r="CWB42" s="242"/>
      <c r="CWC42" s="242"/>
      <c r="CWD42" s="242"/>
      <c r="CWE42" s="242"/>
      <c r="CWF42" s="242"/>
      <c r="CWG42" s="242"/>
      <c r="CWH42" s="242"/>
      <c r="CWI42" s="242"/>
      <c r="CWJ42" s="242"/>
      <c r="CWK42" s="242"/>
      <c r="CWL42" s="242"/>
      <c r="CWM42" s="242"/>
      <c r="CWN42" s="242"/>
      <c r="CWO42" s="242"/>
      <c r="CWP42" s="242"/>
      <c r="CWQ42" s="242"/>
      <c r="CWR42" s="242"/>
      <c r="CWS42" s="242"/>
      <c r="CWT42" s="242"/>
      <c r="CWU42" s="242"/>
      <c r="CWV42" s="242"/>
      <c r="CWW42" s="242"/>
      <c r="CWX42" s="242"/>
      <c r="CWY42" s="242"/>
      <c r="CWZ42" s="242"/>
      <c r="CXA42" s="242"/>
      <c r="CXB42" s="242"/>
      <c r="CXC42" s="242"/>
      <c r="CXD42" s="242"/>
      <c r="CXE42" s="242"/>
      <c r="CXF42" s="242"/>
      <c r="CXG42" s="242"/>
      <c r="CXH42" s="242"/>
      <c r="CXI42" s="242"/>
      <c r="CXJ42" s="242"/>
      <c r="CXK42" s="242"/>
      <c r="CXL42" s="242"/>
      <c r="CXM42" s="242"/>
      <c r="CXN42" s="242"/>
      <c r="CXO42" s="242"/>
      <c r="CXP42" s="242"/>
      <c r="CXQ42" s="242"/>
      <c r="CXR42" s="242"/>
      <c r="CXS42" s="242"/>
      <c r="CXT42" s="242"/>
      <c r="CXU42" s="242"/>
      <c r="CXV42" s="242"/>
      <c r="CXW42" s="242"/>
      <c r="CXX42" s="242"/>
      <c r="CXY42" s="242"/>
      <c r="CXZ42" s="242"/>
      <c r="CYA42" s="242"/>
      <c r="CYB42" s="242"/>
      <c r="CYC42" s="242"/>
      <c r="CYD42" s="242"/>
      <c r="CYE42" s="242"/>
      <c r="CYF42" s="242"/>
      <c r="CYG42" s="242"/>
      <c r="CYH42" s="242"/>
      <c r="CYI42" s="242"/>
      <c r="CYJ42" s="242"/>
      <c r="CYK42" s="242"/>
      <c r="CYL42" s="242"/>
      <c r="CYM42" s="242"/>
      <c r="CYN42" s="242"/>
      <c r="CYO42" s="242"/>
      <c r="CYP42" s="242"/>
      <c r="CYQ42" s="242"/>
      <c r="CYR42" s="242"/>
      <c r="CYS42" s="242"/>
      <c r="CYT42" s="242"/>
      <c r="CYU42" s="242"/>
      <c r="CYV42" s="242"/>
      <c r="CYW42" s="242"/>
      <c r="CYX42" s="242"/>
      <c r="CYY42" s="242"/>
      <c r="CYZ42" s="242"/>
      <c r="CZA42" s="242"/>
      <c r="CZB42" s="242"/>
      <c r="CZC42" s="242"/>
      <c r="CZD42" s="242"/>
      <c r="CZE42" s="242"/>
      <c r="CZF42" s="242"/>
      <c r="CZG42" s="242"/>
      <c r="CZH42" s="242"/>
      <c r="CZI42" s="242"/>
      <c r="CZJ42" s="242"/>
      <c r="CZK42" s="242"/>
      <c r="CZL42" s="242"/>
      <c r="CZM42" s="242"/>
      <c r="CZN42" s="242"/>
      <c r="CZO42" s="242"/>
      <c r="CZP42" s="242"/>
      <c r="CZQ42" s="242"/>
      <c r="CZR42" s="242"/>
      <c r="CZS42" s="242"/>
      <c r="CZT42" s="242"/>
      <c r="CZU42" s="242"/>
      <c r="CZV42" s="242"/>
      <c r="CZW42" s="242"/>
      <c r="CZX42" s="242"/>
      <c r="CZY42" s="242"/>
      <c r="CZZ42" s="242"/>
      <c r="DAA42" s="242"/>
      <c r="DAB42" s="242"/>
      <c r="DAC42" s="242"/>
      <c r="DAD42" s="242"/>
      <c r="DAE42" s="242"/>
      <c r="DAF42" s="242"/>
      <c r="DAG42" s="242"/>
      <c r="DAH42" s="242"/>
      <c r="DAI42" s="242"/>
      <c r="DAJ42" s="242"/>
      <c r="DAK42" s="242"/>
      <c r="DAL42" s="242"/>
      <c r="DAM42" s="242"/>
      <c r="DAN42" s="242"/>
      <c r="DAO42" s="242"/>
      <c r="DAP42" s="242"/>
      <c r="DAQ42" s="242"/>
      <c r="DAR42" s="242"/>
      <c r="DAS42" s="242"/>
      <c r="DAT42" s="242"/>
      <c r="DAU42" s="242"/>
      <c r="DAV42" s="242"/>
      <c r="DAW42" s="242"/>
      <c r="DAX42" s="242"/>
      <c r="DAY42" s="242"/>
      <c r="DAZ42" s="242"/>
      <c r="DBA42" s="242"/>
      <c r="DBB42" s="242"/>
      <c r="DBC42" s="242"/>
      <c r="DBD42" s="242"/>
      <c r="DBE42" s="242"/>
      <c r="DBF42" s="242"/>
      <c r="DBG42" s="242"/>
      <c r="DBH42" s="242"/>
      <c r="DBI42" s="242"/>
      <c r="DBJ42" s="242"/>
      <c r="DBK42" s="242"/>
      <c r="DBL42" s="242"/>
      <c r="DBM42" s="242"/>
      <c r="DBN42" s="242"/>
      <c r="DBO42" s="242"/>
      <c r="DBP42" s="242"/>
      <c r="DBQ42" s="242"/>
      <c r="DBR42" s="242"/>
      <c r="DBS42" s="242"/>
      <c r="DBT42" s="242"/>
      <c r="DBU42" s="242"/>
      <c r="DBV42" s="242"/>
      <c r="DBW42" s="242"/>
      <c r="DBX42" s="242"/>
      <c r="DBY42" s="242"/>
      <c r="DBZ42" s="242"/>
      <c r="DCA42" s="242"/>
      <c r="DCB42" s="242"/>
      <c r="DCC42" s="242"/>
      <c r="DCD42" s="242"/>
      <c r="DCE42" s="242"/>
      <c r="DCF42" s="242"/>
      <c r="DCG42" s="242"/>
      <c r="DCH42" s="242"/>
      <c r="DCI42" s="242"/>
      <c r="DCJ42" s="242"/>
      <c r="DCK42" s="242"/>
      <c r="DCL42" s="242"/>
      <c r="DCM42" s="242"/>
      <c r="DCN42" s="242"/>
      <c r="DCO42" s="242"/>
      <c r="DCP42" s="242"/>
      <c r="DCQ42" s="242"/>
      <c r="DCR42" s="242"/>
      <c r="DCS42" s="242"/>
      <c r="DCT42" s="242"/>
      <c r="DCU42" s="242"/>
      <c r="DCV42" s="242"/>
      <c r="DCW42" s="242"/>
      <c r="DCX42" s="242"/>
      <c r="DCY42" s="242"/>
      <c r="DCZ42" s="242"/>
      <c r="DDA42" s="242"/>
      <c r="DDB42" s="242"/>
      <c r="DDC42" s="242"/>
      <c r="DDD42" s="242"/>
      <c r="DDE42" s="242"/>
      <c r="DDF42" s="242"/>
      <c r="DDG42" s="242"/>
      <c r="DDH42" s="242"/>
      <c r="DDI42" s="242"/>
      <c r="DDJ42" s="242"/>
      <c r="DDK42" s="242"/>
      <c r="DDL42" s="242"/>
      <c r="DDM42" s="242"/>
      <c r="DDN42" s="242"/>
      <c r="DDO42" s="242"/>
      <c r="DDP42" s="242"/>
      <c r="DDQ42" s="242"/>
      <c r="DDR42" s="242"/>
      <c r="DDS42" s="242"/>
      <c r="DDT42" s="242"/>
      <c r="DDU42" s="242"/>
      <c r="DDV42" s="242"/>
      <c r="DDW42" s="242"/>
      <c r="DDX42" s="242"/>
      <c r="DDY42" s="242"/>
      <c r="DDZ42" s="242"/>
      <c r="DEA42" s="242"/>
      <c r="DEB42" s="242"/>
      <c r="DEC42" s="242"/>
      <c r="DED42" s="242"/>
      <c r="DEE42" s="242"/>
      <c r="DEF42" s="242"/>
      <c r="DEG42" s="242"/>
      <c r="DEH42" s="242"/>
      <c r="DEI42" s="242"/>
      <c r="DEJ42" s="242"/>
      <c r="DEK42" s="242"/>
      <c r="DEL42" s="242"/>
      <c r="DEM42" s="242"/>
      <c r="DEN42" s="242"/>
      <c r="DEO42" s="242"/>
      <c r="DEP42" s="242"/>
      <c r="DEQ42" s="242"/>
      <c r="DER42" s="242"/>
      <c r="DES42" s="242"/>
      <c r="DET42" s="242"/>
      <c r="DEU42" s="242"/>
      <c r="DEV42" s="242"/>
      <c r="DEW42" s="242"/>
      <c r="DEX42" s="242"/>
      <c r="DEY42" s="242"/>
      <c r="DEZ42" s="242"/>
      <c r="DFA42" s="242"/>
      <c r="DFB42" s="242"/>
      <c r="DFC42" s="242"/>
      <c r="DFD42" s="242"/>
      <c r="DFE42" s="242"/>
      <c r="DFF42" s="242"/>
      <c r="DFG42" s="242"/>
      <c r="DFH42" s="242"/>
      <c r="DFI42" s="242"/>
      <c r="DFJ42" s="242"/>
      <c r="DFK42" s="242"/>
      <c r="DFL42" s="242"/>
      <c r="DFM42" s="242"/>
      <c r="DFN42" s="242"/>
      <c r="DFO42" s="242"/>
      <c r="DFP42" s="242"/>
      <c r="DFQ42" s="242"/>
      <c r="DFR42" s="242"/>
      <c r="DFS42" s="242"/>
      <c r="DFT42" s="242"/>
      <c r="DFU42" s="242"/>
      <c r="DFV42" s="242"/>
      <c r="DFW42" s="242"/>
      <c r="DFX42" s="242"/>
      <c r="DFY42" s="242"/>
      <c r="DFZ42" s="242"/>
      <c r="DGA42" s="242"/>
      <c r="DGB42" s="242"/>
      <c r="DGC42" s="242"/>
      <c r="DGD42" s="242"/>
      <c r="DGE42" s="242"/>
      <c r="DGF42" s="242"/>
      <c r="DGG42" s="242"/>
      <c r="DGH42" s="242"/>
      <c r="DGI42" s="242"/>
      <c r="DGJ42" s="242"/>
      <c r="DGK42" s="242"/>
      <c r="DGL42" s="242"/>
      <c r="DGM42" s="242"/>
      <c r="DGN42" s="242"/>
      <c r="DGO42" s="242"/>
      <c r="DGP42" s="242"/>
      <c r="DGQ42" s="242"/>
      <c r="DGR42" s="242"/>
      <c r="DGS42" s="242"/>
      <c r="DGT42" s="242"/>
      <c r="DGU42" s="242"/>
      <c r="DGV42" s="242"/>
      <c r="DGW42" s="242"/>
      <c r="DGX42" s="242"/>
      <c r="DGY42" s="242"/>
      <c r="DGZ42" s="242"/>
      <c r="DHA42" s="242"/>
      <c r="DHB42" s="242"/>
      <c r="DHC42" s="242"/>
      <c r="DHD42" s="242"/>
      <c r="DHE42" s="242"/>
      <c r="DHF42" s="242"/>
      <c r="DHG42" s="242"/>
      <c r="DHH42" s="242"/>
      <c r="DHI42" s="242"/>
      <c r="DHJ42" s="242"/>
      <c r="DHK42" s="242"/>
      <c r="DHL42" s="242"/>
      <c r="DHM42" s="242"/>
      <c r="DHN42" s="242"/>
      <c r="DHO42" s="242"/>
      <c r="DHP42" s="242"/>
      <c r="DHQ42" s="242"/>
      <c r="DHR42" s="242"/>
      <c r="DHS42" s="242"/>
      <c r="DHT42" s="242"/>
      <c r="DHU42" s="242"/>
      <c r="DHV42" s="242"/>
      <c r="DHW42" s="242"/>
      <c r="DHX42" s="242"/>
      <c r="DHY42" s="242"/>
      <c r="DHZ42" s="242"/>
      <c r="DIA42" s="242"/>
      <c r="DIB42" s="242"/>
      <c r="DIC42" s="242"/>
      <c r="DID42" s="242"/>
      <c r="DIE42" s="242"/>
      <c r="DIF42" s="242"/>
      <c r="DIG42" s="242"/>
      <c r="DIH42" s="242"/>
      <c r="DII42" s="242"/>
      <c r="DIJ42" s="242"/>
      <c r="DIK42" s="242"/>
      <c r="DIL42" s="242"/>
      <c r="DIM42" s="242"/>
      <c r="DIN42" s="242"/>
      <c r="DIO42" s="242"/>
      <c r="DIP42" s="242"/>
      <c r="DIQ42" s="242"/>
      <c r="DIR42" s="242"/>
      <c r="DIS42" s="242"/>
      <c r="DIT42" s="242"/>
      <c r="DIU42" s="242"/>
      <c r="DIV42" s="242"/>
      <c r="DIW42" s="242"/>
      <c r="DIX42" s="242"/>
      <c r="DIY42" s="242"/>
      <c r="DIZ42" s="242"/>
      <c r="DJA42" s="242"/>
      <c r="DJB42" s="242"/>
      <c r="DJC42" s="242"/>
      <c r="DJD42" s="242"/>
      <c r="DJE42" s="242"/>
      <c r="DJF42" s="242"/>
      <c r="DJG42" s="242"/>
      <c r="DJH42" s="242"/>
      <c r="DJI42" s="242"/>
      <c r="DJJ42" s="242"/>
      <c r="DJK42" s="242"/>
      <c r="DJL42" s="242"/>
      <c r="DJM42" s="242"/>
      <c r="DJN42" s="242"/>
      <c r="DJO42" s="242"/>
      <c r="DJP42" s="242"/>
      <c r="DJQ42" s="242"/>
      <c r="DJR42" s="242"/>
      <c r="DJS42" s="242"/>
      <c r="DJT42" s="242"/>
      <c r="DJU42" s="242"/>
      <c r="DJV42" s="242"/>
      <c r="DJW42" s="242"/>
      <c r="DJX42" s="242"/>
      <c r="DJY42" s="242"/>
      <c r="DJZ42" s="242"/>
      <c r="DKA42" s="242"/>
      <c r="DKB42" s="242"/>
      <c r="DKC42" s="242"/>
      <c r="DKD42" s="242"/>
      <c r="DKE42" s="242"/>
      <c r="DKF42" s="242"/>
      <c r="DKG42" s="242"/>
      <c r="DKH42" s="242"/>
      <c r="DKI42" s="242"/>
      <c r="DKJ42" s="242"/>
      <c r="DKK42" s="242"/>
      <c r="DKL42" s="242"/>
      <c r="DKM42" s="242"/>
      <c r="DKN42" s="242"/>
      <c r="DKO42" s="242"/>
      <c r="DKP42" s="242"/>
      <c r="DKQ42" s="242"/>
      <c r="DKR42" s="242"/>
      <c r="DKS42" s="242"/>
      <c r="DKT42" s="242"/>
      <c r="DKU42" s="242"/>
      <c r="DKV42" s="242"/>
      <c r="DKW42" s="242"/>
      <c r="DKX42" s="242"/>
      <c r="DKY42" s="242"/>
      <c r="DKZ42" s="242"/>
      <c r="DLA42" s="242"/>
      <c r="DLB42" s="242"/>
      <c r="DLC42" s="242"/>
      <c r="DLD42" s="242"/>
      <c r="DLE42" s="242"/>
      <c r="DLF42" s="242"/>
      <c r="DLG42" s="242"/>
      <c r="DLH42" s="242"/>
      <c r="DLI42" s="242"/>
      <c r="DLJ42" s="242"/>
      <c r="DLK42" s="242"/>
      <c r="DLL42" s="242"/>
      <c r="DLM42" s="242"/>
      <c r="DLN42" s="242"/>
      <c r="DLO42" s="242"/>
      <c r="DLP42" s="242"/>
      <c r="DLQ42" s="242"/>
      <c r="DLR42" s="242"/>
      <c r="DLS42" s="242"/>
      <c r="DLT42" s="242"/>
      <c r="DLU42" s="242"/>
      <c r="DLV42" s="242"/>
      <c r="DLW42" s="242"/>
      <c r="DLX42" s="242"/>
      <c r="DLY42" s="242"/>
      <c r="DLZ42" s="242"/>
      <c r="DMA42" s="242"/>
      <c r="DMB42" s="242"/>
      <c r="DMC42" s="242"/>
      <c r="DMD42" s="242"/>
      <c r="DME42" s="242"/>
      <c r="DMF42" s="242"/>
      <c r="DMG42" s="242"/>
      <c r="DMH42" s="242"/>
      <c r="DMI42" s="242"/>
      <c r="DMJ42" s="242"/>
      <c r="DMK42" s="242"/>
      <c r="DML42" s="242"/>
      <c r="DMM42" s="242"/>
      <c r="DMN42" s="242"/>
      <c r="DMO42" s="242"/>
      <c r="DMP42" s="242"/>
      <c r="DMQ42" s="242"/>
      <c r="DMR42" s="242"/>
      <c r="DMS42" s="242"/>
      <c r="DMT42" s="242"/>
      <c r="DMU42" s="242"/>
      <c r="DMV42" s="242"/>
      <c r="DMW42" s="242"/>
      <c r="DMX42" s="242"/>
      <c r="DMY42" s="242"/>
      <c r="DMZ42" s="242"/>
      <c r="DNA42" s="242"/>
      <c r="DNB42" s="242"/>
      <c r="DNC42" s="242"/>
      <c r="DND42" s="242"/>
      <c r="DNE42" s="242"/>
      <c r="DNF42" s="242"/>
      <c r="DNG42" s="242"/>
      <c r="DNH42" s="242"/>
      <c r="DNI42" s="242"/>
      <c r="DNJ42" s="242"/>
      <c r="DNK42" s="242"/>
      <c r="DNL42" s="242"/>
      <c r="DNM42" s="242"/>
      <c r="DNN42" s="242"/>
      <c r="DNO42" s="242"/>
      <c r="DNP42" s="242"/>
      <c r="DNQ42" s="242"/>
      <c r="DNR42" s="242"/>
      <c r="DNS42" s="242"/>
      <c r="DNT42" s="242"/>
      <c r="DNU42" s="242"/>
      <c r="DNV42" s="242"/>
      <c r="DNW42" s="242"/>
      <c r="DNX42" s="242"/>
      <c r="DNY42" s="242"/>
      <c r="DNZ42" s="242"/>
      <c r="DOA42" s="242"/>
      <c r="DOB42" s="242"/>
      <c r="DOC42" s="242"/>
      <c r="DOD42" s="242"/>
      <c r="DOE42" s="242"/>
      <c r="DOF42" s="242"/>
      <c r="DOG42" s="242"/>
      <c r="DOH42" s="242"/>
      <c r="DOI42" s="242"/>
      <c r="DOJ42" s="242"/>
      <c r="DOK42" s="242"/>
      <c r="DOL42" s="242"/>
      <c r="DOM42" s="242"/>
      <c r="DON42" s="242"/>
      <c r="DOO42" s="242"/>
      <c r="DOP42" s="242"/>
      <c r="DOQ42" s="242"/>
      <c r="DOR42" s="242"/>
      <c r="DOS42" s="242"/>
      <c r="DOT42" s="242"/>
      <c r="DOU42" s="242"/>
      <c r="DOV42" s="242"/>
      <c r="DOW42" s="242"/>
      <c r="DOX42" s="242"/>
      <c r="DOY42" s="242"/>
      <c r="DOZ42" s="242"/>
      <c r="DPA42" s="242"/>
      <c r="DPB42" s="242"/>
      <c r="DPC42" s="242"/>
      <c r="DPD42" s="242"/>
      <c r="DPE42" s="242"/>
      <c r="DPF42" s="242"/>
      <c r="DPG42" s="242"/>
      <c r="DPH42" s="242"/>
      <c r="DPI42" s="242"/>
      <c r="DPJ42" s="242"/>
      <c r="DPK42" s="242"/>
      <c r="DPL42" s="242"/>
      <c r="DPM42" s="242"/>
      <c r="DPN42" s="242"/>
      <c r="DPO42" s="242"/>
      <c r="DPP42" s="242"/>
      <c r="DPQ42" s="242"/>
      <c r="DPR42" s="242"/>
      <c r="DPS42" s="242"/>
      <c r="DPT42" s="242"/>
      <c r="DPU42" s="242"/>
      <c r="DPV42" s="242"/>
      <c r="DPW42" s="242"/>
      <c r="DPX42" s="242"/>
      <c r="DPY42" s="242"/>
      <c r="DPZ42" s="242"/>
      <c r="DQA42" s="242"/>
      <c r="DQB42" s="242"/>
      <c r="DQC42" s="242"/>
      <c r="DQD42" s="242"/>
      <c r="DQE42" s="242"/>
      <c r="DQF42" s="242"/>
      <c r="DQG42" s="242"/>
      <c r="DQH42" s="242"/>
      <c r="DQI42" s="242"/>
      <c r="DQJ42" s="242"/>
      <c r="DQK42" s="242"/>
      <c r="DQL42" s="242"/>
      <c r="DQM42" s="242"/>
      <c r="DQN42" s="242"/>
      <c r="DQO42" s="242"/>
      <c r="DQP42" s="242"/>
      <c r="DQQ42" s="242"/>
      <c r="DQR42" s="242"/>
      <c r="DQS42" s="242"/>
      <c r="DQT42" s="242"/>
      <c r="DQU42" s="242"/>
      <c r="DQV42" s="242"/>
      <c r="DQW42" s="242"/>
      <c r="DQX42" s="242"/>
      <c r="DQY42" s="242"/>
      <c r="DQZ42" s="242"/>
      <c r="DRA42" s="242"/>
      <c r="DRB42" s="242"/>
      <c r="DRC42" s="242"/>
      <c r="DRD42" s="242"/>
      <c r="DRE42" s="242"/>
      <c r="DRF42" s="242"/>
      <c r="DRG42" s="242"/>
      <c r="DRH42" s="242"/>
      <c r="DRI42" s="242"/>
      <c r="DRJ42" s="242"/>
      <c r="DRK42" s="242"/>
      <c r="DRL42" s="242"/>
      <c r="DRM42" s="242"/>
      <c r="DRN42" s="242"/>
      <c r="DRO42" s="242"/>
      <c r="DRP42" s="242"/>
      <c r="DRQ42" s="242"/>
      <c r="DRR42" s="242"/>
      <c r="DRS42" s="242"/>
      <c r="DRT42" s="242"/>
      <c r="DRU42" s="242"/>
      <c r="DRV42" s="242"/>
      <c r="DRW42" s="242"/>
      <c r="DRX42" s="242"/>
      <c r="DRY42" s="242"/>
      <c r="DRZ42" s="242"/>
      <c r="DSA42" s="242"/>
      <c r="DSB42" s="242"/>
      <c r="DSC42" s="242"/>
      <c r="DSD42" s="242"/>
      <c r="DSE42" s="242"/>
      <c r="DSF42" s="242"/>
      <c r="DSG42" s="242"/>
      <c r="DSH42" s="242"/>
      <c r="DSI42" s="242"/>
      <c r="DSJ42" s="242"/>
      <c r="DSK42" s="242"/>
      <c r="DSL42" s="242"/>
      <c r="DSM42" s="242"/>
      <c r="DSN42" s="242"/>
      <c r="DSO42" s="242"/>
      <c r="DSP42" s="242"/>
      <c r="DSQ42" s="242"/>
      <c r="DSR42" s="242"/>
      <c r="DSS42" s="242"/>
      <c r="DST42" s="242"/>
      <c r="DSU42" s="242"/>
      <c r="DSV42" s="242"/>
      <c r="DSW42" s="242"/>
      <c r="DSX42" s="242"/>
      <c r="DSY42" s="242"/>
      <c r="DSZ42" s="242"/>
      <c r="DTA42" s="242"/>
      <c r="DTB42" s="242"/>
      <c r="DTC42" s="242"/>
      <c r="DTD42" s="242"/>
      <c r="DTE42" s="242"/>
      <c r="DTF42" s="242"/>
      <c r="DTG42" s="242"/>
      <c r="DTH42" s="242"/>
      <c r="DTI42" s="242"/>
      <c r="DTJ42" s="242"/>
      <c r="DTK42" s="242"/>
      <c r="DTL42" s="242"/>
      <c r="DTM42" s="242"/>
      <c r="DTN42" s="242"/>
      <c r="DTO42" s="242"/>
      <c r="DTP42" s="242"/>
      <c r="DTQ42" s="242"/>
      <c r="DTR42" s="242"/>
      <c r="DTS42" s="242"/>
      <c r="DTT42" s="242"/>
      <c r="DTU42" s="242"/>
      <c r="DTV42" s="242"/>
      <c r="DTW42" s="242"/>
      <c r="DTX42" s="242"/>
      <c r="DTY42" s="242"/>
      <c r="DTZ42" s="242"/>
      <c r="DUA42" s="242"/>
      <c r="DUB42" s="242"/>
      <c r="DUC42" s="242"/>
      <c r="DUD42" s="242"/>
      <c r="DUE42" s="242"/>
      <c r="DUF42" s="242"/>
      <c r="DUG42" s="242"/>
      <c r="DUH42" s="242"/>
      <c r="DUI42" s="242"/>
      <c r="DUJ42" s="242"/>
      <c r="DUK42" s="242"/>
      <c r="DUL42" s="242"/>
      <c r="DUM42" s="242"/>
      <c r="DUN42" s="242"/>
      <c r="DUO42" s="242"/>
      <c r="DUP42" s="242"/>
      <c r="DUQ42" s="242"/>
      <c r="DUR42" s="242"/>
      <c r="DUS42" s="242"/>
      <c r="DUT42" s="242"/>
      <c r="DUU42" s="242"/>
      <c r="DUV42" s="242"/>
      <c r="DUW42" s="242"/>
      <c r="DUX42" s="242"/>
      <c r="DUY42" s="242"/>
      <c r="DUZ42" s="242"/>
      <c r="DVA42" s="242"/>
      <c r="DVB42" s="242"/>
      <c r="DVC42" s="242"/>
      <c r="DVD42" s="242"/>
      <c r="DVE42" s="242"/>
      <c r="DVF42" s="242"/>
      <c r="DVG42" s="242"/>
      <c r="DVH42" s="242"/>
      <c r="DVI42" s="242"/>
      <c r="DVJ42" s="242"/>
      <c r="DVK42" s="242"/>
      <c r="DVL42" s="242"/>
      <c r="DVM42" s="242"/>
      <c r="DVN42" s="242"/>
      <c r="DVO42" s="242"/>
      <c r="DVP42" s="242"/>
      <c r="DVQ42" s="242"/>
      <c r="DVR42" s="242"/>
      <c r="DVS42" s="242"/>
      <c r="DVT42" s="242"/>
      <c r="DVU42" s="242"/>
      <c r="DVV42" s="242"/>
      <c r="DVW42" s="242"/>
      <c r="DVX42" s="242"/>
      <c r="DVY42" s="242"/>
      <c r="DVZ42" s="242"/>
      <c r="DWA42" s="242"/>
      <c r="DWB42" s="242"/>
      <c r="DWC42" s="242"/>
      <c r="DWD42" s="242"/>
      <c r="DWE42" s="242"/>
      <c r="DWF42" s="242"/>
      <c r="DWG42" s="242"/>
      <c r="DWH42" s="242"/>
      <c r="DWI42" s="242"/>
      <c r="DWJ42" s="242"/>
      <c r="DWK42" s="242"/>
      <c r="DWL42" s="242"/>
      <c r="DWM42" s="242"/>
      <c r="DWN42" s="242"/>
      <c r="DWO42" s="242"/>
      <c r="DWP42" s="242"/>
      <c r="DWQ42" s="242"/>
      <c r="DWR42" s="242"/>
      <c r="DWS42" s="242"/>
      <c r="DWT42" s="242"/>
      <c r="DWU42" s="242"/>
      <c r="DWV42" s="242"/>
      <c r="DWW42" s="242"/>
      <c r="DWX42" s="242"/>
      <c r="DWY42" s="242"/>
      <c r="DWZ42" s="242"/>
      <c r="DXA42" s="242"/>
      <c r="DXB42" s="242"/>
      <c r="DXC42" s="242"/>
      <c r="DXD42" s="242"/>
      <c r="DXE42" s="242"/>
      <c r="DXF42" s="242"/>
      <c r="DXG42" s="242"/>
      <c r="DXH42" s="242"/>
      <c r="DXI42" s="242"/>
      <c r="DXJ42" s="242"/>
      <c r="DXK42" s="242"/>
      <c r="DXL42" s="242"/>
      <c r="DXM42" s="242"/>
      <c r="DXN42" s="242"/>
      <c r="DXO42" s="242"/>
      <c r="DXP42" s="242"/>
      <c r="DXQ42" s="242"/>
      <c r="DXR42" s="242"/>
      <c r="DXS42" s="242"/>
      <c r="DXT42" s="242"/>
      <c r="DXU42" s="242"/>
      <c r="DXV42" s="242"/>
      <c r="DXW42" s="242"/>
      <c r="DXX42" s="242"/>
      <c r="DXY42" s="242"/>
      <c r="DXZ42" s="242"/>
      <c r="DYA42" s="242"/>
      <c r="DYB42" s="242"/>
      <c r="DYC42" s="242"/>
      <c r="DYD42" s="242"/>
      <c r="DYE42" s="242"/>
      <c r="DYF42" s="242"/>
      <c r="DYG42" s="242"/>
      <c r="DYH42" s="242"/>
      <c r="DYI42" s="242"/>
      <c r="DYJ42" s="242"/>
      <c r="DYK42" s="242"/>
      <c r="DYL42" s="242"/>
      <c r="DYM42" s="242"/>
      <c r="DYN42" s="242"/>
      <c r="DYO42" s="242"/>
      <c r="DYP42" s="242"/>
      <c r="DYQ42" s="242"/>
      <c r="DYR42" s="242"/>
      <c r="DYS42" s="242"/>
      <c r="DYT42" s="242"/>
      <c r="DYU42" s="242"/>
      <c r="DYV42" s="242"/>
      <c r="DYW42" s="242"/>
      <c r="DYX42" s="242"/>
      <c r="DYY42" s="242"/>
      <c r="DYZ42" s="242"/>
      <c r="DZA42" s="242"/>
      <c r="DZB42" s="242"/>
      <c r="DZC42" s="242"/>
      <c r="DZD42" s="242"/>
      <c r="DZE42" s="242"/>
      <c r="DZF42" s="242"/>
      <c r="DZG42" s="242"/>
      <c r="DZH42" s="242"/>
      <c r="DZI42" s="242"/>
      <c r="DZJ42" s="242"/>
      <c r="DZK42" s="242"/>
      <c r="DZL42" s="242"/>
      <c r="DZM42" s="242"/>
      <c r="DZN42" s="242"/>
      <c r="DZO42" s="242"/>
      <c r="DZP42" s="242"/>
      <c r="DZQ42" s="242"/>
      <c r="DZR42" s="242"/>
      <c r="DZS42" s="242"/>
      <c r="DZT42" s="242"/>
      <c r="DZU42" s="242"/>
      <c r="DZV42" s="242"/>
      <c r="DZW42" s="242"/>
      <c r="DZX42" s="242"/>
      <c r="DZY42" s="242"/>
      <c r="DZZ42" s="242"/>
      <c r="EAA42" s="242"/>
      <c r="EAB42" s="242"/>
      <c r="EAC42" s="242"/>
      <c r="EAD42" s="242"/>
      <c r="EAE42" s="242"/>
      <c r="EAF42" s="242"/>
      <c r="EAG42" s="242"/>
      <c r="EAH42" s="242"/>
      <c r="EAI42" s="242"/>
      <c r="EAJ42" s="242"/>
      <c r="EAK42" s="242"/>
      <c r="EAL42" s="242"/>
      <c r="EAM42" s="242"/>
      <c r="EAN42" s="242"/>
      <c r="EAO42" s="242"/>
      <c r="EAP42" s="242"/>
      <c r="EAQ42" s="242"/>
      <c r="EAR42" s="242"/>
      <c r="EAS42" s="242"/>
      <c r="EAT42" s="242"/>
      <c r="EAU42" s="242"/>
      <c r="EAV42" s="242"/>
      <c r="EAW42" s="242"/>
      <c r="EAX42" s="242"/>
      <c r="EAY42" s="242"/>
      <c r="EAZ42" s="242"/>
      <c r="EBA42" s="242"/>
      <c r="EBB42" s="242"/>
      <c r="EBC42" s="242"/>
      <c r="EBD42" s="242"/>
      <c r="EBE42" s="242"/>
      <c r="EBF42" s="242"/>
      <c r="EBG42" s="242"/>
      <c r="EBH42" s="242"/>
      <c r="EBI42" s="242"/>
      <c r="EBJ42" s="242"/>
      <c r="EBK42" s="242"/>
      <c r="EBL42" s="242"/>
      <c r="EBM42" s="242"/>
      <c r="EBN42" s="242"/>
      <c r="EBO42" s="242"/>
      <c r="EBP42" s="242"/>
      <c r="EBQ42" s="242"/>
      <c r="EBR42" s="242"/>
      <c r="EBS42" s="242"/>
      <c r="EBT42" s="242"/>
      <c r="EBU42" s="242"/>
      <c r="EBV42" s="242"/>
      <c r="EBW42" s="242"/>
      <c r="EBX42" s="242"/>
      <c r="EBY42" s="242"/>
      <c r="EBZ42" s="242"/>
      <c r="ECA42" s="242"/>
      <c r="ECB42" s="242"/>
      <c r="ECC42" s="242"/>
      <c r="ECD42" s="242"/>
      <c r="ECE42" s="242"/>
      <c r="ECF42" s="242"/>
      <c r="ECG42" s="242"/>
      <c r="ECH42" s="242"/>
      <c r="ECI42" s="242"/>
      <c r="ECJ42" s="242"/>
      <c r="ECK42" s="242"/>
      <c r="ECL42" s="242"/>
      <c r="ECM42" s="242"/>
      <c r="ECN42" s="242"/>
      <c r="ECO42" s="242"/>
      <c r="ECP42" s="242"/>
      <c r="ECQ42" s="242"/>
      <c r="ECR42" s="242"/>
      <c r="ECS42" s="242"/>
      <c r="ECT42" s="242"/>
      <c r="ECU42" s="242"/>
      <c r="ECV42" s="242"/>
      <c r="ECW42" s="242"/>
      <c r="ECX42" s="242"/>
      <c r="ECY42" s="242"/>
      <c r="ECZ42" s="242"/>
      <c r="EDA42" s="242"/>
      <c r="EDB42" s="242"/>
      <c r="EDC42" s="242"/>
      <c r="EDD42" s="242"/>
      <c r="EDE42" s="242"/>
      <c r="EDF42" s="242"/>
      <c r="EDG42" s="242"/>
      <c r="EDH42" s="242"/>
      <c r="EDI42" s="242"/>
      <c r="EDJ42" s="242"/>
      <c r="EDK42" s="242"/>
      <c r="EDL42" s="242"/>
      <c r="EDM42" s="242"/>
      <c r="EDN42" s="242"/>
      <c r="EDO42" s="242"/>
      <c r="EDP42" s="242"/>
      <c r="EDQ42" s="242"/>
      <c r="EDR42" s="242"/>
      <c r="EDS42" s="242"/>
      <c r="EDT42" s="242"/>
      <c r="EDU42" s="242"/>
      <c r="EDV42" s="242"/>
      <c r="EDW42" s="242"/>
      <c r="EDX42" s="242"/>
      <c r="EDY42" s="242"/>
      <c r="EDZ42" s="242"/>
      <c r="EEA42" s="242"/>
      <c r="EEB42" s="242"/>
      <c r="EEC42" s="242"/>
      <c r="EED42" s="242"/>
      <c r="EEE42" s="242"/>
      <c r="EEF42" s="242"/>
      <c r="EEG42" s="242"/>
      <c r="EEH42" s="242"/>
      <c r="EEI42" s="242"/>
      <c r="EEJ42" s="242"/>
      <c r="EEK42" s="242"/>
      <c r="EEL42" s="242"/>
      <c r="EEM42" s="242"/>
      <c r="EEN42" s="242"/>
      <c r="EEO42" s="242"/>
      <c r="EEP42" s="242"/>
      <c r="EEQ42" s="242"/>
      <c r="EER42" s="242"/>
      <c r="EES42" s="242"/>
      <c r="EET42" s="242"/>
      <c r="EEU42" s="242"/>
      <c r="EEV42" s="242"/>
      <c r="EEW42" s="242"/>
      <c r="EEX42" s="242"/>
      <c r="EEY42" s="242"/>
      <c r="EEZ42" s="242"/>
      <c r="EFA42" s="242"/>
      <c r="EFB42" s="242"/>
      <c r="EFC42" s="242"/>
      <c r="EFD42" s="242"/>
      <c r="EFE42" s="242"/>
      <c r="EFF42" s="242"/>
      <c r="EFG42" s="242"/>
      <c r="EFH42" s="242"/>
      <c r="EFI42" s="242"/>
      <c r="EFJ42" s="242"/>
      <c r="EFK42" s="242"/>
      <c r="EFL42" s="242"/>
      <c r="EFM42" s="242"/>
      <c r="EFN42" s="242"/>
      <c r="EFO42" s="242"/>
      <c r="EFP42" s="242"/>
      <c r="EFQ42" s="242"/>
      <c r="EFR42" s="242"/>
      <c r="EFS42" s="242"/>
      <c r="EFT42" s="242"/>
      <c r="EFU42" s="242"/>
      <c r="EFV42" s="242"/>
      <c r="EFW42" s="242"/>
      <c r="EFX42" s="242"/>
      <c r="EFY42" s="242"/>
      <c r="EFZ42" s="242"/>
      <c r="EGA42" s="242"/>
      <c r="EGB42" s="242"/>
      <c r="EGC42" s="242"/>
      <c r="EGD42" s="242"/>
      <c r="EGE42" s="242"/>
      <c r="EGF42" s="242"/>
      <c r="EGG42" s="242"/>
      <c r="EGH42" s="242"/>
      <c r="EGI42" s="242"/>
      <c r="EGJ42" s="242"/>
      <c r="EGK42" s="242"/>
      <c r="EGL42" s="242"/>
      <c r="EGM42" s="242"/>
      <c r="EGN42" s="242"/>
      <c r="EGO42" s="242"/>
      <c r="EGP42" s="242"/>
      <c r="EGQ42" s="242"/>
      <c r="EGR42" s="242"/>
      <c r="EGS42" s="242"/>
      <c r="EGT42" s="242"/>
      <c r="EGU42" s="242"/>
      <c r="EGV42" s="242"/>
      <c r="EGW42" s="242"/>
      <c r="EGX42" s="242"/>
      <c r="EGY42" s="242"/>
      <c r="EGZ42" s="242"/>
      <c r="EHA42" s="242"/>
      <c r="EHB42" s="242"/>
      <c r="EHC42" s="242"/>
      <c r="EHD42" s="242"/>
      <c r="EHE42" s="242"/>
      <c r="EHF42" s="242"/>
      <c r="EHG42" s="242"/>
      <c r="EHH42" s="242"/>
      <c r="EHI42" s="242"/>
      <c r="EHJ42" s="242"/>
      <c r="EHK42" s="242"/>
      <c r="EHL42" s="242"/>
      <c r="EHM42" s="242"/>
      <c r="EHN42" s="242"/>
      <c r="EHO42" s="242"/>
      <c r="EHP42" s="242"/>
      <c r="EHQ42" s="242"/>
      <c r="EHR42" s="242"/>
      <c r="EHS42" s="242"/>
      <c r="EHT42" s="242"/>
      <c r="EHU42" s="242"/>
      <c r="EHV42" s="242"/>
      <c r="EHW42" s="242"/>
      <c r="EHX42" s="242"/>
      <c r="EHY42" s="242"/>
      <c r="EHZ42" s="242"/>
      <c r="EIA42" s="242"/>
      <c r="EIB42" s="242"/>
      <c r="EIC42" s="242"/>
      <c r="EID42" s="242"/>
      <c r="EIE42" s="242"/>
      <c r="EIF42" s="242"/>
      <c r="EIG42" s="242"/>
      <c r="EIH42" s="242"/>
      <c r="EII42" s="242"/>
      <c r="EIJ42" s="242"/>
      <c r="EIK42" s="242"/>
      <c r="EIL42" s="242"/>
      <c r="EIM42" s="242"/>
      <c r="EIN42" s="242"/>
      <c r="EIO42" s="242"/>
      <c r="EIP42" s="242"/>
      <c r="EIQ42" s="242"/>
      <c r="EIR42" s="242"/>
      <c r="EIS42" s="242"/>
      <c r="EIT42" s="242"/>
      <c r="EIU42" s="242"/>
      <c r="EIV42" s="242"/>
      <c r="EIW42" s="242"/>
      <c r="EIX42" s="242"/>
      <c r="EIY42" s="242"/>
      <c r="EIZ42" s="242"/>
      <c r="EJA42" s="242"/>
      <c r="EJB42" s="242"/>
      <c r="EJC42" s="242"/>
      <c r="EJD42" s="242"/>
      <c r="EJE42" s="242"/>
      <c r="EJF42" s="242"/>
      <c r="EJG42" s="242"/>
      <c r="EJH42" s="242"/>
      <c r="EJI42" s="242"/>
      <c r="EJJ42" s="242"/>
      <c r="EJK42" s="242"/>
      <c r="EJL42" s="242"/>
      <c r="EJM42" s="242"/>
      <c r="EJN42" s="242"/>
      <c r="EJO42" s="242"/>
      <c r="EJP42" s="242"/>
      <c r="EJQ42" s="242"/>
      <c r="EJR42" s="242"/>
      <c r="EJS42" s="242"/>
      <c r="EJT42" s="242"/>
      <c r="EJU42" s="242"/>
      <c r="EJV42" s="242"/>
      <c r="EJW42" s="242"/>
      <c r="EJX42" s="242"/>
      <c r="EJY42" s="242"/>
      <c r="EJZ42" s="242"/>
      <c r="EKA42" s="242"/>
      <c r="EKB42" s="242"/>
      <c r="EKC42" s="242"/>
      <c r="EKD42" s="242"/>
      <c r="EKE42" s="242"/>
      <c r="EKF42" s="242"/>
      <c r="EKG42" s="242"/>
      <c r="EKH42" s="242"/>
      <c r="EKI42" s="242"/>
      <c r="EKJ42" s="242"/>
      <c r="EKK42" s="242"/>
      <c r="EKL42" s="242"/>
      <c r="EKM42" s="242"/>
      <c r="EKN42" s="242"/>
      <c r="EKO42" s="242"/>
      <c r="EKP42" s="242"/>
      <c r="EKQ42" s="242"/>
      <c r="EKR42" s="242"/>
      <c r="EKS42" s="242"/>
      <c r="EKT42" s="242"/>
      <c r="EKU42" s="242"/>
      <c r="EKV42" s="242"/>
      <c r="EKW42" s="242"/>
      <c r="EKX42" s="242"/>
      <c r="EKY42" s="242"/>
      <c r="EKZ42" s="242"/>
      <c r="ELA42" s="242"/>
      <c r="ELB42" s="242"/>
      <c r="ELC42" s="242"/>
      <c r="ELD42" s="242"/>
      <c r="ELE42" s="242"/>
      <c r="ELF42" s="242"/>
      <c r="ELG42" s="242"/>
      <c r="ELH42" s="242"/>
      <c r="ELI42" s="242"/>
      <c r="ELJ42" s="242"/>
      <c r="ELK42" s="242"/>
      <c r="ELL42" s="242"/>
      <c r="ELM42" s="242"/>
      <c r="ELN42" s="242"/>
      <c r="ELO42" s="242"/>
      <c r="ELP42" s="242"/>
      <c r="ELQ42" s="242"/>
      <c r="ELR42" s="242"/>
      <c r="ELS42" s="242"/>
      <c r="ELT42" s="242"/>
      <c r="ELU42" s="242"/>
      <c r="ELV42" s="242"/>
      <c r="ELW42" s="242"/>
      <c r="ELX42" s="242"/>
      <c r="ELY42" s="242"/>
      <c r="ELZ42" s="242"/>
      <c r="EMA42" s="242"/>
      <c r="EMB42" s="242"/>
      <c r="EMC42" s="242"/>
      <c r="EMD42" s="242"/>
      <c r="EME42" s="242"/>
      <c r="EMF42" s="242"/>
      <c r="EMG42" s="242"/>
      <c r="EMH42" s="242"/>
      <c r="EMI42" s="242"/>
      <c r="EMJ42" s="242"/>
      <c r="EMK42" s="242"/>
      <c r="EML42" s="242"/>
      <c r="EMM42" s="242"/>
      <c r="EMN42" s="242"/>
      <c r="EMO42" s="242"/>
      <c r="EMP42" s="242"/>
      <c r="EMQ42" s="242"/>
      <c r="EMR42" s="242"/>
      <c r="EMS42" s="242"/>
      <c r="EMT42" s="242"/>
      <c r="EMU42" s="242"/>
      <c r="EMV42" s="242"/>
      <c r="EMW42" s="242"/>
      <c r="EMX42" s="242"/>
      <c r="EMY42" s="242"/>
      <c r="EMZ42" s="242"/>
      <c r="ENA42" s="242"/>
      <c r="ENB42" s="242"/>
      <c r="ENC42" s="242"/>
      <c r="END42" s="242"/>
      <c r="ENE42" s="242"/>
      <c r="ENF42" s="242"/>
      <c r="ENG42" s="242"/>
      <c r="ENH42" s="242"/>
      <c r="ENI42" s="242"/>
      <c r="ENJ42" s="242"/>
      <c r="ENK42" s="242"/>
      <c r="ENL42" s="242"/>
      <c r="ENM42" s="242"/>
      <c r="ENN42" s="242"/>
      <c r="ENO42" s="242"/>
      <c r="ENP42" s="242"/>
      <c r="ENQ42" s="242"/>
      <c r="ENR42" s="242"/>
      <c r="ENS42" s="242"/>
      <c r="ENT42" s="242"/>
      <c r="ENU42" s="242"/>
      <c r="ENV42" s="242"/>
      <c r="ENW42" s="242"/>
      <c r="ENX42" s="242"/>
      <c r="ENY42" s="242"/>
      <c r="ENZ42" s="242"/>
      <c r="EOA42" s="242"/>
      <c r="EOB42" s="242"/>
      <c r="EOC42" s="242"/>
      <c r="EOD42" s="242"/>
      <c r="EOE42" s="242"/>
      <c r="EOF42" s="242"/>
      <c r="EOG42" s="242"/>
      <c r="EOH42" s="242"/>
      <c r="EOI42" s="242"/>
      <c r="EOJ42" s="242"/>
      <c r="EOK42" s="242"/>
      <c r="EOL42" s="242"/>
      <c r="EOM42" s="242"/>
      <c r="EON42" s="242"/>
      <c r="EOO42" s="242"/>
      <c r="EOP42" s="242"/>
      <c r="EOQ42" s="242"/>
      <c r="EOR42" s="242"/>
      <c r="EOS42" s="242"/>
      <c r="EOT42" s="242"/>
      <c r="EOU42" s="242"/>
      <c r="EOV42" s="242"/>
      <c r="EOW42" s="242"/>
      <c r="EOX42" s="242"/>
      <c r="EOY42" s="242"/>
      <c r="EOZ42" s="242"/>
      <c r="EPA42" s="242"/>
      <c r="EPB42" s="242"/>
      <c r="EPC42" s="242"/>
      <c r="EPD42" s="242"/>
      <c r="EPE42" s="242"/>
      <c r="EPF42" s="242"/>
      <c r="EPG42" s="242"/>
      <c r="EPH42" s="242"/>
      <c r="EPI42" s="242"/>
      <c r="EPJ42" s="242"/>
      <c r="EPK42" s="242"/>
      <c r="EPL42" s="242"/>
      <c r="EPM42" s="242"/>
      <c r="EPN42" s="242"/>
      <c r="EPO42" s="242"/>
      <c r="EPP42" s="242"/>
      <c r="EPQ42" s="242"/>
      <c r="EPR42" s="242"/>
      <c r="EPS42" s="242"/>
      <c r="EPT42" s="242"/>
      <c r="EPU42" s="242"/>
      <c r="EPV42" s="242"/>
      <c r="EPW42" s="242"/>
      <c r="EPX42" s="242"/>
      <c r="EPY42" s="242"/>
      <c r="EPZ42" s="242"/>
      <c r="EQA42" s="242"/>
      <c r="EQB42" s="242"/>
      <c r="EQC42" s="242"/>
      <c r="EQD42" s="242"/>
      <c r="EQE42" s="242"/>
      <c r="EQF42" s="242"/>
      <c r="EQG42" s="242"/>
      <c r="EQH42" s="242"/>
      <c r="EQI42" s="242"/>
      <c r="EQJ42" s="242"/>
      <c r="EQK42" s="242"/>
      <c r="EQL42" s="242"/>
      <c r="EQM42" s="242"/>
      <c r="EQN42" s="242"/>
      <c r="EQO42" s="242"/>
      <c r="EQP42" s="242"/>
      <c r="EQQ42" s="242"/>
      <c r="EQR42" s="242"/>
      <c r="EQS42" s="242"/>
      <c r="EQT42" s="242"/>
      <c r="EQU42" s="242"/>
      <c r="EQV42" s="242"/>
      <c r="EQW42" s="242"/>
      <c r="EQX42" s="242"/>
      <c r="EQY42" s="242"/>
      <c r="EQZ42" s="242"/>
      <c r="ERA42" s="242"/>
      <c r="ERB42" s="242"/>
      <c r="ERC42" s="242"/>
      <c r="ERD42" s="242"/>
      <c r="ERE42" s="242"/>
      <c r="ERF42" s="242"/>
      <c r="ERG42" s="242"/>
      <c r="ERH42" s="242"/>
      <c r="ERI42" s="242"/>
      <c r="ERJ42" s="242"/>
      <c r="ERK42" s="242"/>
      <c r="ERL42" s="242"/>
      <c r="ERM42" s="242"/>
      <c r="ERN42" s="242"/>
      <c r="ERO42" s="242"/>
      <c r="ERP42" s="242"/>
      <c r="ERQ42" s="242"/>
      <c r="ERR42" s="242"/>
      <c r="ERS42" s="242"/>
      <c r="ERT42" s="242"/>
      <c r="ERU42" s="242"/>
      <c r="ERV42" s="242"/>
      <c r="ERW42" s="242"/>
      <c r="ERX42" s="242"/>
      <c r="ERY42" s="242"/>
      <c r="ERZ42" s="242"/>
      <c r="ESA42" s="242"/>
      <c r="ESB42" s="242"/>
      <c r="ESC42" s="242"/>
      <c r="ESD42" s="242"/>
      <c r="ESE42" s="242"/>
      <c r="ESF42" s="242"/>
      <c r="ESG42" s="242"/>
      <c r="ESH42" s="242"/>
      <c r="ESI42" s="242"/>
      <c r="ESJ42" s="242"/>
      <c r="ESK42" s="242"/>
      <c r="ESL42" s="242"/>
      <c r="ESM42" s="242"/>
      <c r="ESN42" s="242"/>
      <c r="ESO42" s="242"/>
      <c r="ESP42" s="242"/>
      <c r="ESQ42" s="242"/>
      <c r="ESR42" s="242"/>
      <c r="ESS42" s="242"/>
      <c r="EST42" s="242"/>
      <c r="ESU42" s="242"/>
      <c r="ESV42" s="242"/>
      <c r="ESW42" s="242"/>
      <c r="ESX42" s="242"/>
      <c r="ESY42" s="242"/>
      <c r="ESZ42" s="242"/>
      <c r="ETA42" s="242"/>
      <c r="ETB42" s="242"/>
      <c r="ETC42" s="242"/>
      <c r="ETD42" s="242"/>
      <c r="ETE42" s="242"/>
      <c r="ETF42" s="242"/>
      <c r="ETG42" s="242"/>
      <c r="ETH42" s="242"/>
      <c r="ETI42" s="242"/>
      <c r="ETJ42" s="242"/>
      <c r="ETK42" s="242"/>
      <c r="ETL42" s="242"/>
      <c r="ETM42" s="242"/>
      <c r="ETN42" s="242"/>
      <c r="ETO42" s="242"/>
      <c r="ETP42" s="242"/>
      <c r="ETQ42" s="242"/>
      <c r="ETR42" s="242"/>
      <c r="ETS42" s="242"/>
      <c r="ETT42" s="242"/>
      <c r="ETU42" s="242"/>
      <c r="ETV42" s="242"/>
      <c r="ETW42" s="242"/>
      <c r="ETX42" s="242"/>
      <c r="ETY42" s="242"/>
      <c r="ETZ42" s="242"/>
      <c r="EUA42" s="242"/>
      <c r="EUB42" s="242"/>
      <c r="EUC42" s="242"/>
      <c r="EUD42" s="242"/>
      <c r="EUE42" s="242"/>
      <c r="EUF42" s="242"/>
      <c r="EUG42" s="242"/>
      <c r="EUH42" s="242"/>
      <c r="EUI42" s="242"/>
      <c r="EUJ42" s="242"/>
      <c r="EUK42" s="242"/>
      <c r="EUL42" s="242"/>
      <c r="EUM42" s="242"/>
      <c r="EUN42" s="242"/>
      <c r="EUO42" s="242"/>
      <c r="EUP42" s="242"/>
      <c r="EUQ42" s="242"/>
      <c r="EUR42" s="242"/>
      <c r="EUS42" s="242"/>
      <c r="EUT42" s="242"/>
      <c r="EUU42" s="242"/>
      <c r="EUV42" s="242"/>
      <c r="EUW42" s="242"/>
      <c r="EUX42" s="242"/>
      <c r="EUY42" s="242"/>
      <c r="EUZ42" s="242"/>
      <c r="EVA42" s="242"/>
      <c r="EVB42" s="242"/>
      <c r="EVC42" s="242"/>
      <c r="EVD42" s="242"/>
      <c r="EVE42" s="242"/>
      <c r="EVF42" s="242"/>
      <c r="EVG42" s="242"/>
      <c r="EVH42" s="242"/>
      <c r="EVI42" s="242"/>
      <c r="EVJ42" s="242"/>
      <c r="EVK42" s="242"/>
      <c r="EVL42" s="242"/>
      <c r="EVM42" s="242"/>
      <c r="EVN42" s="242"/>
      <c r="EVO42" s="242"/>
      <c r="EVP42" s="242"/>
      <c r="EVQ42" s="242"/>
      <c r="EVR42" s="242"/>
      <c r="EVS42" s="242"/>
      <c r="EVT42" s="242"/>
      <c r="EVU42" s="242"/>
      <c r="EVV42" s="242"/>
      <c r="EVW42" s="242"/>
      <c r="EVX42" s="242"/>
      <c r="EVY42" s="242"/>
      <c r="EVZ42" s="242"/>
      <c r="EWA42" s="242"/>
      <c r="EWB42" s="242"/>
      <c r="EWC42" s="242"/>
      <c r="EWD42" s="242"/>
      <c r="EWE42" s="242"/>
      <c r="EWF42" s="242"/>
      <c r="EWG42" s="242"/>
      <c r="EWH42" s="242"/>
      <c r="EWI42" s="242"/>
      <c r="EWJ42" s="242"/>
      <c r="EWK42" s="242"/>
      <c r="EWL42" s="242"/>
      <c r="EWM42" s="242"/>
      <c r="EWN42" s="242"/>
      <c r="EWO42" s="242"/>
      <c r="EWP42" s="242"/>
      <c r="EWQ42" s="242"/>
      <c r="EWR42" s="242"/>
      <c r="EWS42" s="242"/>
      <c r="EWT42" s="242"/>
      <c r="EWU42" s="242"/>
      <c r="EWV42" s="242"/>
      <c r="EWW42" s="242"/>
      <c r="EWX42" s="242"/>
      <c r="EWY42" s="242"/>
      <c r="EWZ42" s="242"/>
      <c r="EXA42" s="242"/>
      <c r="EXB42" s="242"/>
      <c r="EXC42" s="242"/>
      <c r="EXD42" s="242"/>
      <c r="EXE42" s="242"/>
      <c r="EXF42" s="242"/>
      <c r="EXG42" s="242"/>
      <c r="EXH42" s="242"/>
      <c r="EXI42" s="242"/>
      <c r="EXJ42" s="242"/>
      <c r="EXK42" s="242"/>
      <c r="EXL42" s="242"/>
      <c r="EXM42" s="242"/>
      <c r="EXN42" s="242"/>
      <c r="EXO42" s="242"/>
      <c r="EXP42" s="242"/>
      <c r="EXQ42" s="242"/>
      <c r="EXR42" s="242"/>
      <c r="EXS42" s="242"/>
      <c r="EXT42" s="242"/>
      <c r="EXU42" s="242"/>
      <c r="EXV42" s="242"/>
      <c r="EXW42" s="242"/>
      <c r="EXX42" s="242"/>
      <c r="EXY42" s="242"/>
      <c r="EXZ42" s="242"/>
      <c r="EYA42" s="242"/>
      <c r="EYB42" s="242"/>
      <c r="EYC42" s="242"/>
      <c r="EYD42" s="242"/>
      <c r="EYE42" s="242"/>
      <c r="EYF42" s="242"/>
      <c r="EYG42" s="242"/>
      <c r="EYH42" s="242"/>
      <c r="EYI42" s="242"/>
      <c r="EYJ42" s="242"/>
      <c r="EYK42" s="242"/>
      <c r="EYL42" s="242"/>
      <c r="EYM42" s="242"/>
      <c r="EYN42" s="242"/>
      <c r="EYO42" s="242"/>
      <c r="EYP42" s="242"/>
      <c r="EYQ42" s="242"/>
      <c r="EYR42" s="242"/>
      <c r="EYS42" s="242"/>
      <c r="EYT42" s="242"/>
      <c r="EYU42" s="242"/>
      <c r="EYV42" s="242"/>
      <c r="EYW42" s="242"/>
      <c r="EYX42" s="242"/>
      <c r="EYY42" s="242"/>
      <c r="EYZ42" s="242"/>
      <c r="EZA42" s="242"/>
      <c r="EZB42" s="242"/>
      <c r="EZC42" s="242"/>
      <c r="EZD42" s="242"/>
      <c r="EZE42" s="242"/>
      <c r="EZF42" s="242"/>
      <c r="EZG42" s="242"/>
      <c r="EZH42" s="242"/>
      <c r="EZI42" s="242"/>
      <c r="EZJ42" s="242"/>
      <c r="EZK42" s="242"/>
      <c r="EZL42" s="242"/>
      <c r="EZM42" s="242"/>
      <c r="EZN42" s="242"/>
      <c r="EZO42" s="242"/>
      <c r="EZP42" s="242"/>
      <c r="EZQ42" s="242"/>
      <c r="EZR42" s="242"/>
      <c r="EZS42" s="242"/>
      <c r="EZT42" s="242"/>
      <c r="EZU42" s="242"/>
      <c r="EZV42" s="242"/>
      <c r="EZW42" s="242"/>
      <c r="EZX42" s="242"/>
      <c r="EZY42" s="242"/>
      <c r="EZZ42" s="242"/>
      <c r="FAA42" s="242"/>
      <c r="FAB42" s="242"/>
      <c r="FAC42" s="242"/>
      <c r="FAD42" s="242"/>
      <c r="FAE42" s="242"/>
      <c r="FAF42" s="242"/>
      <c r="FAG42" s="242"/>
      <c r="FAH42" s="242"/>
      <c r="FAI42" s="242"/>
      <c r="FAJ42" s="242"/>
      <c r="FAK42" s="242"/>
      <c r="FAL42" s="242"/>
      <c r="FAM42" s="242"/>
      <c r="FAN42" s="242"/>
      <c r="FAO42" s="242"/>
      <c r="FAP42" s="242"/>
      <c r="FAQ42" s="242"/>
      <c r="FAR42" s="242"/>
      <c r="FAS42" s="242"/>
      <c r="FAT42" s="242"/>
      <c r="FAU42" s="242"/>
      <c r="FAV42" s="242"/>
      <c r="FAW42" s="242"/>
      <c r="FAX42" s="242"/>
      <c r="FAY42" s="242"/>
      <c r="FAZ42" s="242"/>
      <c r="FBA42" s="242"/>
      <c r="FBB42" s="242"/>
      <c r="FBC42" s="242"/>
      <c r="FBD42" s="242"/>
      <c r="FBE42" s="242"/>
      <c r="FBF42" s="242"/>
      <c r="FBG42" s="242"/>
      <c r="FBH42" s="242"/>
      <c r="FBI42" s="242"/>
      <c r="FBJ42" s="242"/>
      <c r="FBK42" s="242"/>
      <c r="FBL42" s="242"/>
      <c r="FBM42" s="242"/>
      <c r="FBN42" s="242"/>
      <c r="FBO42" s="242"/>
      <c r="FBP42" s="242"/>
      <c r="FBQ42" s="242"/>
      <c r="FBR42" s="242"/>
      <c r="FBS42" s="242"/>
      <c r="FBT42" s="242"/>
      <c r="FBU42" s="242"/>
      <c r="FBV42" s="242"/>
      <c r="FBW42" s="242"/>
      <c r="FBX42" s="242"/>
      <c r="FBY42" s="242"/>
      <c r="FBZ42" s="242"/>
      <c r="FCA42" s="242"/>
      <c r="FCB42" s="242"/>
      <c r="FCC42" s="242"/>
      <c r="FCD42" s="242"/>
      <c r="FCE42" s="242"/>
      <c r="FCF42" s="242"/>
      <c r="FCG42" s="242"/>
      <c r="FCH42" s="242"/>
      <c r="FCI42" s="242"/>
      <c r="FCJ42" s="242"/>
      <c r="FCK42" s="242"/>
      <c r="FCL42" s="242"/>
      <c r="FCM42" s="242"/>
      <c r="FCN42" s="242"/>
      <c r="FCO42" s="242"/>
      <c r="FCP42" s="242"/>
      <c r="FCQ42" s="242"/>
      <c r="FCR42" s="242"/>
      <c r="FCS42" s="242"/>
      <c r="FCT42" s="242"/>
      <c r="FCU42" s="242"/>
      <c r="FCV42" s="242"/>
      <c r="FCW42" s="242"/>
      <c r="FCX42" s="242"/>
      <c r="FCY42" s="242"/>
      <c r="FCZ42" s="242"/>
      <c r="FDA42" s="242"/>
      <c r="FDB42" s="242"/>
      <c r="FDC42" s="242"/>
      <c r="FDD42" s="242"/>
      <c r="FDE42" s="242"/>
      <c r="FDF42" s="242"/>
      <c r="FDG42" s="242"/>
      <c r="FDH42" s="242"/>
      <c r="FDI42" s="242"/>
      <c r="FDJ42" s="242"/>
      <c r="FDK42" s="242"/>
      <c r="FDL42" s="242"/>
      <c r="FDM42" s="242"/>
      <c r="FDN42" s="242"/>
      <c r="FDO42" s="242"/>
      <c r="FDP42" s="242"/>
      <c r="FDQ42" s="242"/>
      <c r="FDR42" s="242"/>
      <c r="FDS42" s="242"/>
      <c r="FDT42" s="242"/>
      <c r="FDU42" s="242"/>
      <c r="FDV42" s="242"/>
      <c r="FDW42" s="242"/>
      <c r="FDX42" s="242"/>
      <c r="FDY42" s="242"/>
      <c r="FDZ42" s="242"/>
      <c r="FEA42" s="242"/>
      <c r="FEB42" s="242"/>
      <c r="FEC42" s="242"/>
      <c r="FED42" s="242"/>
      <c r="FEE42" s="242"/>
      <c r="FEF42" s="242"/>
      <c r="FEG42" s="242"/>
      <c r="FEH42" s="242"/>
      <c r="FEI42" s="242"/>
      <c r="FEJ42" s="242"/>
      <c r="FEK42" s="242"/>
      <c r="FEL42" s="242"/>
      <c r="FEM42" s="242"/>
      <c r="FEN42" s="242"/>
      <c r="FEO42" s="242"/>
      <c r="FEP42" s="242"/>
      <c r="FEQ42" s="242"/>
      <c r="FER42" s="242"/>
      <c r="FES42" s="242"/>
      <c r="FET42" s="242"/>
      <c r="FEU42" s="242"/>
      <c r="FEV42" s="242"/>
      <c r="FEW42" s="242"/>
      <c r="FEX42" s="242"/>
      <c r="FEY42" s="242"/>
      <c r="FEZ42" s="242"/>
      <c r="FFA42" s="242"/>
      <c r="FFB42" s="242"/>
      <c r="FFC42" s="242"/>
      <c r="FFD42" s="242"/>
      <c r="FFE42" s="242"/>
      <c r="FFF42" s="242"/>
      <c r="FFG42" s="242"/>
      <c r="FFH42" s="242"/>
      <c r="FFI42" s="242"/>
      <c r="FFJ42" s="242"/>
      <c r="FFK42" s="242"/>
      <c r="FFL42" s="242"/>
      <c r="FFM42" s="242"/>
      <c r="FFN42" s="242"/>
      <c r="FFO42" s="242"/>
      <c r="FFP42" s="242"/>
      <c r="FFQ42" s="242"/>
      <c r="FFR42" s="242"/>
      <c r="FFS42" s="242"/>
      <c r="FFT42" s="242"/>
      <c r="FFU42" s="242"/>
      <c r="FFV42" s="242"/>
      <c r="FFW42" s="242"/>
      <c r="FFX42" s="242"/>
      <c r="FFY42" s="242"/>
      <c r="FFZ42" s="242"/>
      <c r="FGA42" s="242"/>
      <c r="FGB42" s="242"/>
      <c r="FGC42" s="242"/>
      <c r="FGD42" s="242"/>
      <c r="FGE42" s="242"/>
      <c r="FGF42" s="242"/>
      <c r="FGG42" s="242"/>
      <c r="FGH42" s="242"/>
      <c r="FGI42" s="242"/>
      <c r="FGJ42" s="242"/>
      <c r="FGK42" s="242"/>
      <c r="FGL42" s="242"/>
      <c r="FGM42" s="242"/>
      <c r="FGN42" s="242"/>
      <c r="FGO42" s="242"/>
      <c r="FGP42" s="242"/>
      <c r="FGQ42" s="242"/>
      <c r="FGR42" s="242"/>
      <c r="FGS42" s="242"/>
      <c r="FGT42" s="242"/>
      <c r="FGU42" s="242"/>
      <c r="FGV42" s="242"/>
      <c r="FGW42" s="242"/>
      <c r="FGX42" s="242"/>
      <c r="FGY42" s="242"/>
      <c r="FGZ42" s="242"/>
      <c r="FHA42" s="242"/>
      <c r="FHB42" s="242"/>
      <c r="FHC42" s="242"/>
      <c r="FHD42" s="242"/>
      <c r="FHE42" s="242"/>
      <c r="FHF42" s="242"/>
      <c r="FHG42" s="242"/>
      <c r="FHH42" s="242"/>
      <c r="FHI42" s="242"/>
      <c r="FHJ42" s="242"/>
      <c r="FHK42" s="242"/>
      <c r="FHL42" s="242"/>
      <c r="FHM42" s="242"/>
      <c r="FHN42" s="242"/>
      <c r="FHO42" s="242"/>
      <c r="FHP42" s="242"/>
      <c r="FHQ42" s="242"/>
      <c r="FHR42" s="242"/>
      <c r="FHS42" s="242"/>
      <c r="FHT42" s="242"/>
      <c r="FHU42" s="242"/>
      <c r="FHV42" s="242"/>
      <c r="FHW42" s="242"/>
      <c r="FHX42" s="242"/>
      <c r="FHY42" s="242"/>
      <c r="FHZ42" s="242"/>
      <c r="FIA42" s="242"/>
      <c r="FIB42" s="242"/>
      <c r="FIC42" s="242"/>
      <c r="FID42" s="242"/>
      <c r="FIE42" s="242"/>
      <c r="FIF42" s="242"/>
      <c r="FIG42" s="242"/>
      <c r="FIH42" s="242"/>
      <c r="FII42" s="242"/>
      <c r="FIJ42" s="242"/>
      <c r="FIK42" s="242"/>
      <c r="FIL42" s="242"/>
      <c r="FIM42" s="242"/>
      <c r="FIN42" s="242"/>
      <c r="FIO42" s="242"/>
      <c r="FIP42" s="242"/>
      <c r="FIQ42" s="242"/>
      <c r="FIR42" s="242"/>
      <c r="FIS42" s="242"/>
      <c r="FIT42" s="242"/>
      <c r="FIU42" s="242"/>
      <c r="FIV42" s="242"/>
      <c r="FIW42" s="242"/>
      <c r="FIX42" s="242"/>
      <c r="FIY42" s="242"/>
      <c r="FIZ42" s="242"/>
      <c r="FJA42" s="242"/>
      <c r="FJB42" s="242"/>
      <c r="FJC42" s="242"/>
      <c r="FJD42" s="242"/>
      <c r="FJE42" s="242"/>
      <c r="FJF42" s="242"/>
      <c r="FJG42" s="242"/>
      <c r="FJH42" s="242"/>
      <c r="FJI42" s="242"/>
      <c r="FJJ42" s="242"/>
      <c r="FJK42" s="242"/>
      <c r="FJL42" s="242"/>
      <c r="FJM42" s="242"/>
      <c r="FJN42" s="242"/>
      <c r="FJO42" s="242"/>
      <c r="FJP42" s="242"/>
      <c r="FJQ42" s="242"/>
      <c r="FJR42" s="242"/>
      <c r="FJS42" s="242"/>
      <c r="FJT42" s="242"/>
      <c r="FJU42" s="242"/>
      <c r="FJV42" s="242"/>
      <c r="FJW42" s="242"/>
      <c r="FJX42" s="242"/>
      <c r="FJY42" s="242"/>
      <c r="FJZ42" s="242"/>
      <c r="FKA42" s="242"/>
      <c r="FKB42" s="242"/>
      <c r="FKC42" s="242"/>
      <c r="FKD42" s="242"/>
      <c r="FKE42" s="242"/>
      <c r="FKF42" s="242"/>
      <c r="FKG42" s="242"/>
      <c r="FKH42" s="242"/>
      <c r="FKI42" s="242"/>
      <c r="FKJ42" s="242"/>
      <c r="FKK42" s="242"/>
      <c r="FKL42" s="242"/>
      <c r="FKM42" s="242"/>
      <c r="FKN42" s="242"/>
      <c r="FKO42" s="242"/>
      <c r="FKP42" s="242"/>
      <c r="FKQ42" s="242"/>
      <c r="FKR42" s="242"/>
      <c r="FKS42" s="242"/>
      <c r="FKT42" s="242"/>
      <c r="FKU42" s="242"/>
      <c r="FKV42" s="242"/>
      <c r="FKW42" s="242"/>
      <c r="FKX42" s="242"/>
      <c r="FKY42" s="242"/>
      <c r="FKZ42" s="242"/>
      <c r="FLA42" s="242"/>
      <c r="FLB42" s="242"/>
      <c r="FLC42" s="242"/>
      <c r="FLD42" s="242"/>
      <c r="FLE42" s="242"/>
      <c r="FLF42" s="242"/>
      <c r="FLG42" s="242"/>
      <c r="FLH42" s="242"/>
      <c r="FLI42" s="242"/>
      <c r="FLJ42" s="242"/>
      <c r="FLK42" s="242"/>
      <c r="FLL42" s="242"/>
      <c r="FLM42" s="242"/>
      <c r="FLN42" s="242"/>
      <c r="FLO42" s="242"/>
      <c r="FLP42" s="242"/>
      <c r="FLQ42" s="242"/>
      <c r="FLR42" s="242"/>
      <c r="FLS42" s="242"/>
      <c r="FLT42" s="242"/>
      <c r="FLU42" s="242"/>
      <c r="FLV42" s="242"/>
      <c r="FLW42" s="242"/>
      <c r="FLX42" s="242"/>
      <c r="FLY42" s="242"/>
      <c r="FLZ42" s="242"/>
      <c r="FMA42" s="242"/>
      <c r="FMB42" s="242"/>
      <c r="FMC42" s="242"/>
      <c r="FMD42" s="242"/>
      <c r="FME42" s="242"/>
      <c r="FMF42" s="242"/>
      <c r="FMG42" s="242"/>
      <c r="FMH42" s="242"/>
      <c r="FMI42" s="242"/>
      <c r="FMJ42" s="242"/>
      <c r="FMK42" s="242"/>
      <c r="FML42" s="242"/>
      <c r="FMM42" s="242"/>
      <c r="FMN42" s="242"/>
      <c r="FMO42" s="242"/>
      <c r="FMP42" s="242"/>
      <c r="FMQ42" s="242"/>
      <c r="FMR42" s="242"/>
      <c r="FMS42" s="242"/>
      <c r="FMT42" s="242"/>
      <c r="FMU42" s="242"/>
      <c r="FMV42" s="242"/>
      <c r="FMW42" s="242"/>
      <c r="FMX42" s="242"/>
      <c r="FMY42" s="242"/>
      <c r="FMZ42" s="242"/>
      <c r="FNA42" s="242"/>
      <c r="FNB42" s="242"/>
      <c r="FNC42" s="242"/>
      <c r="FND42" s="242"/>
      <c r="FNE42" s="242"/>
      <c r="FNF42" s="242"/>
      <c r="FNG42" s="242"/>
      <c r="FNH42" s="242"/>
      <c r="FNI42" s="242"/>
      <c r="FNJ42" s="242"/>
      <c r="FNK42" s="242"/>
      <c r="FNL42" s="242"/>
      <c r="FNM42" s="242"/>
      <c r="FNN42" s="242"/>
      <c r="FNO42" s="242"/>
      <c r="FNP42" s="242"/>
      <c r="FNQ42" s="242"/>
      <c r="FNR42" s="242"/>
      <c r="FNS42" s="242"/>
      <c r="FNT42" s="242"/>
      <c r="FNU42" s="242"/>
      <c r="FNV42" s="242"/>
      <c r="FNW42" s="242"/>
      <c r="FNX42" s="242"/>
      <c r="FNY42" s="242"/>
      <c r="FNZ42" s="242"/>
      <c r="FOA42" s="242"/>
      <c r="FOB42" s="242"/>
      <c r="FOC42" s="242"/>
      <c r="FOD42" s="242"/>
      <c r="FOE42" s="242"/>
      <c r="FOF42" s="242"/>
      <c r="FOG42" s="242"/>
      <c r="FOH42" s="242"/>
      <c r="FOI42" s="242"/>
      <c r="FOJ42" s="242"/>
      <c r="FOK42" s="242"/>
      <c r="FOL42" s="242"/>
      <c r="FOM42" s="242"/>
      <c r="FON42" s="242"/>
      <c r="FOO42" s="242"/>
      <c r="FOP42" s="242"/>
      <c r="FOQ42" s="242"/>
      <c r="FOR42" s="242"/>
      <c r="FOS42" s="242"/>
      <c r="FOT42" s="242"/>
      <c r="FOU42" s="242"/>
      <c r="FOV42" s="242"/>
      <c r="FOW42" s="242"/>
      <c r="FOX42" s="242"/>
      <c r="FOY42" s="242"/>
      <c r="FOZ42" s="242"/>
      <c r="FPA42" s="242"/>
      <c r="FPB42" s="242"/>
      <c r="FPC42" s="242"/>
      <c r="FPD42" s="242"/>
      <c r="FPE42" s="242"/>
      <c r="FPF42" s="242"/>
      <c r="FPG42" s="242"/>
      <c r="FPH42" s="242"/>
      <c r="FPI42" s="242"/>
      <c r="FPJ42" s="242"/>
      <c r="FPK42" s="242"/>
      <c r="FPL42" s="242"/>
      <c r="FPM42" s="242"/>
      <c r="FPN42" s="242"/>
      <c r="FPO42" s="242"/>
      <c r="FPP42" s="242"/>
      <c r="FPQ42" s="242"/>
      <c r="FPR42" s="242"/>
      <c r="FPS42" s="242"/>
      <c r="FPT42" s="242"/>
      <c r="FPU42" s="242"/>
      <c r="FPV42" s="242"/>
      <c r="FPW42" s="242"/>
      <c r="FPX42" s="242"/>
      <c r="FPY42" s="242"/>
      <c r="FPZ42" s="242"/>
      <c r="FQA42" s="242"/>
      <c r="FQB42" s="242"/>
      <c r="FQC42" s="242"/>
      <c r="FQD42" s="242"/>
      <c r="FQE42" s="242"/>
      <c r="FQF42" s="242"/>
      <c r="FQG42" s="242"/>
      <c r="FQH42" s="242"/>
      <c r="FQI42" s="242"/>
      <c r="FQJ42" s="242"/>
      <c r="FQK42" s="242"/>
      <c r="FQL42" s="242"/>
      <c r="FQM42" s="242"/>
      <c r="FQN42" s="242"/>
      <c r="FQO42" s="242"/>
      <c r="FQP42" s="242"/>
      <c r="FQQ42" s="242"/>
      <c r="FQR42" s="242"/>
      <c r="FQS42" s="242"/>
      <c r="FQT42" s="242"/>
      <c r="FQU42" s="242"/>
      <c r="FQV42" s="242"/>
      <c r="FQW42" s="242"/>
      <c r="FQX42" s="242"/>
      <c r="FQY42" s="242"/>
      <c r="FQZ42" s="242"/>
      <c r="FRA42" s="242"/>
      <c r="FRB42" s="242"/>
      <c r="FRC42" s="242"/>
      <c r="FRD42" s="242"/>
      <c r="FRE42" s="242"/>
      <c r="FRF42" s="242"/>
      <c r="FRG42" s="242"/>
      <c r="FRH42" s="242"/>
      <c r="FRI42" s="242"/>
      <c r="FRJ42" s="242"/>
      <c r="FRK42" s="242"/>
      <c r="FRL42" s="242"/>
      <c r="FRM42" s="242"/>
      <c r="FRN42" s="242"/>
      <c r="FRO42" s="242"/>
      <c r="FRP42" s="242"/>
      <c r="FRQ42" s="242"/>
      <c r="FRR42" s="242"/>
      <c r="FRS42" s="242"/>
      <c r="FRT42" s="242"/>
      <c r="FRU42" s="242"/>
      <c r="FRV42" s="242"/>
      <c r="FRW42" s="242"/>
      <c r="FRX42" s="242"/>
      <c r="FRY42" s="242"/>
      <c r="FRZ42" s="242"/>
      <c r="FSA42" s="242"/>
      <c r="FSB42" s="242"/>
      <c r="FSC42" s="242"/>
      <c r="FSD42" s="242"/>
      <c r="FSE42" s="242"/>
      <c r="FSF42" s="242"/>
      <c r="FSG42" s="242"/>
      <c r="FSH42" s="242"/>
      <c r="FSI42" s="242"/>
      <c r="FSJ42" s="242"/>
      <c r="FSK42" s="242"/>
      <c r="FSL42" s="242"/>
      <c r="FSM42" s="242"/>
      <c r="FSN42" s="242"/>
      <c r="FSO42" s="242"/>
      <c r="FSP42" s="242"/>
      <c r="FSQ42" s="242"/>
      <c r="FSR42" s="242"/>
      <c r="FSS42" s="242"/>
      <c r="FST42" s="242"/>
      <c r="FSU42" s="242"/>
      <c r="FSV42" s="242"/>
      <c r="FSW42" s="242"/>
      <c r="FSX42" s="242"/>
      <c r="FSY42" s="242"/>
      <c r="FSZ42" s="242"/>
      <c r="FTA42" s="242"/>
      <c r="FTB42" s="242"/>
      <c r="FTC42" s="242"/>
      <c r="FTD42" s="242"/>
      <c r="FTE42" s="242"/>
      <c r="FTF42" s="242"/>
      <c r="FTG42" s="242"/>
      <c r="FTH42" s="242"/>
      <c r="FTI42" s="242"/>
      <c r="FTJ42" s="242"/>
      <c r="FTK42" s="242"/>
      <c r="FTL42" s="242"/>
      <c r="FTM42" s="242"/>
      <c r="FTN42" s="242"/>
      <c r="FTO42" s="242"/>
      <c r="FTP42" s="242"/>
      <c r="FTQ42" s="242"/>
      <c r="FTR42" s="242"/>
      <c r="FTS42" s="242"/>
      <c r="FTT42" s="242"/>
      <c r="FTU42" s="242"/>
      <c r="FTV42" s="242"/>
      <c r="FTW42" s="242"/>
      <c r="FTX42" s="242"/>
      <c r="FTY42" s="242"/>
      <c r="FTZ42" s="242"/>
      <c r="FUA42" s="242"/>
      <c r="FUB42" s="242"/>
      <c r="FUC42" s="242"/>
      <c r="FUD42" s="242"/>
      <c r="FUE42" s="242"/>
      <c r="FUF42" s="242"/>
      <c r="FUG42" s="242"/>
      <c r="FUH42" s="242"/>
      <c r="FUI42" s="242"/>
      <c r="FUJ42" s="242"/>
      <c r="FUK42" s="242"/>
      <c r="FUL42" s="242"/>
      <c r="FUM42" s="242"/>
      <c r="FUN42" s="242"/>
      <c r="FUO42" s="242"/>
      <c r="FUP42" s="242"/>
      <c r="FUQ42" s="242"/>
      <c r="FUR42" s="242"/>
      <c r="FUS42" s="242"/>
      <c r="FUT42" s="242"/>
      <c r="FUU42" s="242"/>
      <c r="FUV42" s="242"/>
      <c r="FUW42" s="242"/>
      <c r="FUX42" s="242"/>
      <c r="FUY42" s="242"/>
      <c r="FUZ42" s="242"/>
      <c r="FVA42" s="242"/>
      <c r="FVB42" s="242"/>
      <c r="FVC42" s="242"/>
      <c r="FVD42" s="242"/>
      <c r="FVE42" s="242"/>
      <c r="FVF42" s="242"/>
      <c r="FVG42" s="242"/>
      <c r="FVH42" s="242"/>
      <c r="FVI42" s="242"/>
      <c r="FVJ42" s="242"/>
      <c r="FVK42" s="242"/>
      <c r="FVL42" s="242"/>
      <c r="FVM42" s="242"/>
      <c r="FVN42" s="242"/>
      <c r="FVO42" s="242"/>
      <c r="FVP42" s="242"/>
      <c r="FVQ42" s="242"/>
      <c r="FVR42" s="242"/>
      <c r="FVS42" s="242"/>
      <c r="FVT42" s="242"/>
      <c r="FVU42" s="242"/>
      <c r="FVV42" s="242"/>
      <c r="FVW42" s="242"/>
      <c r="FVX42" s="242"/>
      <c r="FVY42" s="242"/>
      <c r="FVZ42" s="242"/>
      <c r="FWA42" s="242"/>
      <c r="FWB42" s="242"/>
      <c r="FWC42" s="242"/>
      <c r="FWD42" s="242"/>
      <c r="FWE42" s="242"/>
      <c r="FWF42" s="242"/>
      <c r="FWG42" s="242"/>
      <c r="FWH42" s="242"/>
      <c r="FWI42" s="242"/>
      <c r="FWJ42" s="242"/>
      <c r="FWK42" s="242"/>
      <c r="FWL42" s="242"/>
      <c r="FWM42" s="242"/>
      <c r="FWN42" s="242"/>
      <c r="FWO42" s="242"/>
      <c r="FWP42" s="242"/>
      <c r="FWQ42" s="242"/>
      <c r="FWR42" s="242"/>
      <c r="FWS42" s="242"/>
      <c r="FWT42" s="242"/>
      <c r="FWU42" s="242"/>
      <c r="FWV42" s="242"/>
      <c r="FWW42" s="242"/>
      <c r="FWX42" s="242"/>
      <c r="FWY42" s="242"/>
      <c r="FWZ42" s="242"/>
      <c r="FXA42" s="242"/>
      <c r="FXB42" s="242"/>
      <c r="FXC42" s="242"/>
      <c r="FXD42" s="242"/>
      <c r="FXE42" s="242"/>
      <c r="FXF42" s="242"/>
      <c r="FXG42" s="242"/>
      <c r="FXH42" s="242"/>
      <c r="FXI42" s="242"/>
      <c r="FXJ42" s="242"/>
      <c r="FXK42" s="242"/>
      <c r="FXL42" s="242"/>
      <c r="FXM42" s="242"/>
      <c r="FXN42" s="242"/>
      <c r="FXO42" s="242"/>
      <c r="FXP42" s="242"/>
      <c r="FXQ42" s="242"/>
      <c r="FXR42" s="242"/>
      <c r="FXS42" s="242"/>
      <c r="FXT42" s="242"/>
      <c r="FXU42" s="242"/>
      <c r="FXV42" s="242"/>
      <c r="FXW42" s="242"/>
      <c r="FXX42" s="242"/>
      <c r="FXY42" s="242"/>
      <c r="FXZ42" s="242"/>
      <c r="FYA42" s="242"/>
      <c r="FYB42" s="242"/>
      <c r="FYC42" s="242"/>
      <c r="FYD42" s="242"/>
      <c r="FYE42" s="242"/>
      <c r="FYF42" s="242"/>
      <c r="FYG42" s="242"/>
      <c r="FYH42" s="242"/>
      <c r="FYI42" s="242"/>
      <c r="FYJ42" s="242"/>
      <c r="FYK42" s="242"/>
      <c r="FYL42" s="242"/>
      <c r="FYM42" s="242"/>
      <c r="FYN42" s="242"/>
      <c r="FYO42" s="242"/>
      <c r="FYP42" s="242"/>
      <c r="FYQ42" s="242"/>
      <c r="FYR42" s="242"/>
      <c r="FYS42" s="242"/>
      <c r="FYT42" s="242"/>
      <c r="FYU42" s="242"/>
      <c r="FYV42" s="242"/>
      <c r="FYW42" s="242"/>
      <c r="FYX42" s="242"/>
      <c r="FYY42" s="242"/>
      <c r="FYZ42" s="242"/>
      <c r="FZA42" s="242"/>
      <c r="FZB42" s="242"/>
      <c r="FZC42" s="242"/>
      <c r="FZD42" s="242"/>
      <c r="FZE42" s="242"/>
      <c r="FZF42" s="242"/>
      <c r="FZG42" s="242"/>
      <c r="FZH42" s="242"/>
      <c r="FZI42" s="242"/>
      <c r="FZJ42" s="242"/>
      <c r="FZK42" s="242"/>
      <c r="FZL42" s="242"/>
      <c r="FZM42" s="242"/>
      <c r="FZN42" s="242"/>
      <c r="FZO42" s="242"/>
      <c r="FZP42" s="242"/>
      <c r="FZQ42" s="242"/>
      <c r="FZR42" s="242"/>
      <c r="FZS42" s="242"/>
      <c r="FZT42" s="242"/>
      <c r="FZU42" s="242"/>
      <c r="FZV42" s="242"/>
      <c r="FZW42" s="242"/>
      <c r="FZX42" s="242"/>
      <c r="FZY42" s="242"/>
      <c r="FZZ42" s="242"/>
      <c r="GAA42" s="242"/>
      <c r="GAB42" s="242"/>
      <c r="GAC42" s="242"/>
      <c r="GAD42" s="242"/>
      <c r="GAE42" s="242"/>
      <c r="GAF42" s="242"/>
      <c r="GAG42" s="242"/>
      <c r="GAH42" s="242"/>
      <c r="GAI42" s="242"/>
      <c r="GAJ42" s="242"/>
      <c r="GAK42" s="242"/>
      <c r="GAL42" s="242"/>
      <c r="GAM42" s="242"/>
      <c r="GAN42" s="242"/>
      <c r="GAO42" s="242"/>
      <c r="GAP42" s="242"/>
      <c r="GAQ42" s="242"/>
      <c r="GAR42" s="242"/>
      <c r="GAS42" s="242"/>
      <c r="GAT42" s="242"/>
      <c r="GAU42" s="242"/>
      <c r="GAV42" s="242"/>
      <c r="GAW42" s="242"/>
      <c r="GAX42" s="242"/>
      <c r="GAY42" s="242"/>
      <c r="GAZ42" s="242"/>
      <c r="GBA42" s="242"/>
      <c r="GBB42" s="242"/>
      <c r="GBC42" s="242"/>
      <c r="GBD42" s="242"/>
      <c r="GBE42" s="242"/>
      <c r="GBF42" s="242"/>
      <c r="GBG42" s="242"/>
      <c r="GBH42" s="242"/>
      <c r="GBI42" s="242"/>
      <c r="GBJ42" s="242"/>
      <c r="GBK42" s="242"/>
      <c r="GBL42" s="242"/>
      <c r="GBM42" s="242"/>
      <c r="GBN42" s="242"/>
      <c r="GBO42" s="242"/>
      <c r="GBP42" s="242"/>
      <c r="GBQ42" s="242"/>
      <c r="GBR42" s="242"/>
      <c r="GBS42" s="242"/>
      <c r="GBT42" s="242"/>
      <c r="GBU42" s="242"/>
      <c r="GBV42" s="242"/>
      <c r="GBW42" s="242"/>
      <c r="GBX42" s="242"/>
      <c r="GBY42" s="242"/>
      <c r="GBZ42" s="242"/>
      <c r="GCA42" s="242"/>
      <c r="GCB42" s="242"/>
      <c r="GCC42" s="242"/>
      <c r="GCD42" s="242"/>
      <c r="GCE42" s="242"/>
      <c r="GCF42" s="242"/>
      <c r="GCG42" s="242"/>
      <c r="GCH42" s="242"/>
      <c r="GCI42" s="242"/>
      <c r="GCJ42" s="242"/>
      <c r="GCK42" s="242"/>
      <c r="GCL42" s="242"/>
      <c r="GCM42" s="242"/>
      <c r="GCN42" s="242"/>
      <c r="GCO42" s="242"/>
      <c r="GCP42" s="242"/>
      <c r="GCQ42" s="242"/>
      <c r="GCR42" s="242"/>
      <c r="GCS42" s="242"/>
      <c r="GCT42" s="242"/>
      <c r="GCU42" s="242"/>
      <c r="GCV42" s="242"/>
      <c r="GCW42" s="242"/>
      <c r="GCX42" s="242"/>
      <c r="GCY42" s="242"/>
      <c r="GCZ42" s="242"/>
      <c r="GDA42" s="242"/>
      <c r="GDB42" s="242"/>
      <c r="GDC42" s="242"/>
      <c r="GDD42" s="242"/>
      <c r="GDE42" s="242"/>
      <c r="GDF42" s="242"/>
      <c r="GDG42" s="242"/>
      <c r="GDH42" s="242"/>
      <c r="GDI42" s="242"/>
      <c r="GDJ42" s="242"/>
      <c r="GDK42" s="242"/>
      <c r="GDL42" s="242"/>
      <c r="GDM42" s="242"/>
      <c r="GDN42" s="242"/>
      <c r="GDO42" s="242"/>
      <c r="GDP42" s="242"/>
      <c r="GDQ42" s="242"/>
      <c r="GDR42" s="242"/>
      <c r="GDS42" s="242"/>
      <c r="GDT42" s="242"/>
      <c r="GDU42" s="242"/>
      <c r="GDV42" s="242"/>
      <c r="GDW42" s="242"/>
      <c r="GDX42" s="242"/>
      <c r="GDY42" s="242"/>
      <c r="GDZ42" s="242"/>
      <c r="GEA42" s="242"/>
      <c r="GEB42" s="242"/>
      <c r="GEC42" s="242"/>
      <c r="GED42" s="242"/>
      <c r="GEE42" s="242"/>
      <c r="GEF42" s="242"/>
      <c r="GEG42" s="242"/>
      <c r="GEH42" s="242"/>
      <c r="GEI42" s="242"/>
      <c r="GEJ42" s="242"/>
      <c r="GEK42" s="242"/>
      <c r="GEL42" s="242"/>
      <c r="GEM42" s="242"/>
      <c r="GEN42" s="242"/>
      <c r="GEO42" s="242"/>
      <c r="GEP42" s="242"/>
      <c r="GEQ42" s="242"/>
      <c r="GER42" s="242"/>
      <c r="GES42" s="242"/>
      <c r="GET42" s="242"/>
      <c r="GEU42" s="242"/>
      <c r="GEV42" s="242"/>
      <c r="GEW42" s="242"/>
      <c r="GEX42" s="242"/>
      <c r="GEY42" s="242"/>
      <c r="GEZ42" s="242"/>
      <c r="GFA42" s="242"/>
      <c r="GFB42" s="242"/>
      <c r="GFC42" s="242"/>
      <c r="GFD42" s="242"/>
      <c r="GFE42" s="242"/>
      <c r="GFF42" s="242"/>
      <c r="GFG42" s="242"/>
      <c r="GFH42" s="242"/>
      <c r="GFI42" s="242"/>
      <c r="GFJ42" s="242"/>
      <c r="GFK42" s="242"/>
      <c r="GFL42" s="242"/>
      <c r="GFM42" s="242"/>
      <c r="GFN42" s="242"/>
      <c r="GFO42" s="242"/>
      <c r="GFP42" s="242"/>
      <c r="GFQ42" s="242"/>
      <c r="GFR42" s="242"/>
      <c r="GFS42" s="242"/>
      <c r="GFT42" s="242"/>
      <c r="GFU42" s="242"/>
      <c r="GFV42" s="242"/>
      <c r="GFW42" s="242"/>
      <c r="GFX42" s="242"/>
      <c r="GFY42" s="242"/>
      <c r="GFZ42" s="242"/>
      <c r="GGA42" s="242"/>
      <c r="GGB42" s="242"/>
      <c r="GGC42" s="242"/>
      <c r="GGD42" s="242"/>
      <c r="GGE42" s="242"/>
      <c r="GGF42" s="242"/>
      <c r="GGG42" s="242"/>
      <c r="GGH42" s="242"/>
      <c r="GGI42" s="242"/>
      <c r="GGJ42" s="242"/>
      <c r="GGK42" s="242"/>
      <c r="GGL42" s="242"/>
      <c r="GGM42" s="242"/>
      <c r="GGN42" s="242"/>
      <c r="GGO42" s="242"/>
      <c r="GGP42" s="242"/>
      <c r="GGQ42" s="242"/>
      <c r="GGR42" s="242"/>
      <c r="GGS42" s="242"/>
      <c r="GGT42" s="242"/>
      <c r="GGU42" s="242"/>
      <c r="GGV42" s="242"/>
      <c r="GGW42" s="242"/>
      <c r="GGX42" s="242"/>
      <c r="GGY42" s="242"/>
      <c r="GGZ42" s="242"/>
      <c r="GHA42" s="242"/>
      <c r="GHB42" s="242"/>
      <c r="GHC42" s="242"/>
      <c r="GHD42" s="242"/>
      <c r="GHE42" s="242"/>
      <c r="GHF42" s="242"/>
      <c r="GHG42" s="242"/>
      <c r="GHH42" s="242"/>
      <c r="GHI42" s="242"/>
      <c r="GHJ42" s="242"/>
      <c r="GHK42" s="242"/>
      <c r="GHL42" s="242"/>
      <c r="GHM42" s="242"/>
      <c r="GHN42" s="242"/>
      <c r="GHO42" s="242"/>
      <c r="GHP42" s="242"/>
      <c r="GHQ42" s="242"/>
      <c r="GHR42" s="242"/>
      <c r="GHS42" s="242"/>
      <c r="GHT42" s="242"/>
      <c r="GHU42" s="242"/>
      <c r="GHV42" s="242"/>
      <c r="GHW42" s="242"/>
      <c r="GHX42" s="242"/>
      <c r="GHY42" s="242"/>
      <c r="GHZ42" s="242"/>
      <c r="GIA42" s="242"/>
      <c r="GIB42" s="242"/>
      <c r="GIC42" s="242"/>
      <c r="GID42" s="242"/>
      <c r="GIE42" s="242"/>
      <c r="GIF42" s="242"/>
      <c r="GIG42" s="242"/>
      <c r="GIH42" s="242"/>
      <c r="GII42" s="242"/>
      <c r="GIJ42" s="242"/>
      <c r="GIK42" s="242"/>
      <c r="GIL42" s="242"/>
      <c r="GIM42" s="242"/>
      <c r="GIN42" s="242"/>
      <c r="GIO42" s="242"/>
      <c r="GIP42" s="242"/>
      <c r="GIQ42" s="242"/>
      <c r="GIR42" s="242"/>
      <c r="GIS42" s="242"/>
      <c r="GIT42" s="242"/>
      <c r="GIU42" s="242"/>
      <c r="GIV42" s="242"/>
      <c r="GIW42" s="242"/>
      <c r="GIX42" s="242"/>
      <c r="GIY42" s="242"/>
      <c r="GIZ42" s="242"/>
      <c r="GJA42" s="242"/>
      <c r="GJB42" s="242"/>
      <c r="GJC42" s="242"/>
      <c r="GJD42" s="242"/>
      <c r="GJE42" s="242"/>
      <c r="GJF42" s="242"/>
      <c r="GJG42" s="242"/>
      <c r="GJH42" s="242"/>
      <c r="GJI42" s="242"/>
      <c r="GJJ42" s="242"/>
      <c r="GJK42" s="242"/>
      <c r="GJL42" s="242"/>
      <c r="GJM42" s="242"/>
      <c r="GJN42" s="242"/>
      <c r="GJO42" s="242"/>
      <c r="GJP42" s="242"/>
      <c r="GJQ42" s="242"/>
      <c r="GJR42" s="242"/>
      <c r="GJS42" s="242"/>
      <c r="GJT42" s="242"/>
      <c r="GJU42" s="242"/>
      <c r="GJV42" s="242"/>
      <c r="GJW42" s="242"/>
      <c r="GJX42" s="242"/>
      <c r="GJY42" s="242"/>
      <c r="GJZ42" s="242"/>
      <c r="GKA42" s="242"/>
      <c r="GKB42" s="242"/>
      <c r="GKC42" s="242"/>
      <c r="GKD42" s="242"/>
      <c r="GKE42" s="242"/>
      <c r="GKF42" s="242"/>
      <c r="GKG42" s="242"/>
      <c r="GKH42" s="242"/>
      <c r="GKI42" s="242"/>
      <c r="GKJ42" s="242"/>
      <c r="GKK42" s="242"/>
      <c r="GKL42" s="242"/>
      <c r="GKM42" s="242"/>
      <c r="GKN42" s="242"/>
      <c r="GKO42" s="242"/>
      <c r="GKP42" s="242"/>
      <c r="GKQ42" s="242"/>
      <c r="GKR42" s="242"/>
      <c r="GKS42" s="242"/>
      <c r="GKT42" s="242"/>
      <c r="GKU42" s="242"/>
      <c r="GKV42" s="242"/>
      <c r="GKW42" s="242"/>
      <c r="GKX42" s="242"/>
      <c r="GKY42" s="242"/>
      <c r="GKZ42" s="242"/>
      <c r="GLA42" s="242"/>
      <c r="GLB42" s="242"/>
      <c r="GLC42" s="242"/>
      <c r="GLD42" s="242"/>
      <c r="GLE42" s="242"/>
      <c r="GLF42" s="242"/>
      <c r="GLG42" s="242"/>
      <c r="GLH42" s="242"/>
      <c r="GLI42" s="242"/>
      <c r="GLJ42" s="242"/>
      <c r="GLK42" s="242"/>
      <c r="GLL42" s="242"/>
      <c r="GLM42" s="242"/>
      <c r="GLN42" s="242"/>
      <c r="GLO42" s="242"/>
      <c r="GLP42" s="242"/>
      <c r="GLQ42" s="242"/>
      <c r="GLR42" s="242"/>
      <c r="GLS42" s="242"/>
      <c r="GLT42" s="242"/>
      <c r="GLU42" s="242"/>
      <c r="GLV42" s="242"/>
      <c r="GLW42" s="242"/>
      <c r="GLX42" s="242"/>
      <c r="GLY42" s="242"/>
      <c r="GLZ42" s="242"/>
      <c r="GMA42" s="242"/>
      <c r="GMB42" s="242"/>
      <c r="GMC42" s="242"/>
      <c r="GMD42" s="242"/>
      <c r="GME42" s="242"/>
      <c r="GMF42" s="242"/>
      <c r="GMG42" s="242"/>
      <c r="GMH42" s="242"/>
      <c r="GMI42" s="242"/>
      <c r="GMJ42" s="242"/>
      <c r="GMK42" s="242"/>
      <c r="GML42" s="242"/>
      <c r="GMM42" s="242"/>
      <c r="GMN42" s="242"/>
      <c r="GMO42" s="242"/>
      <c r="GMP42" s="242"/>
      <c r="GMQ42" s="242"/>
      <c r="GMR42" s="242"/>
      <c r="GMS42" s="242"/>
      <c r="GMT42" s="242"/>
      <c r="GMU42" s="242"/>
      <c r="GMV42" s="242"/>
      <c r="GMW42" s="242"/>
      <c r="GMX42" s="242"/>
      <c r="GMY42" s="242"/>
      <c r="GMZ42" s="242"/>
      <c r="GNA42" s="242"/>
      <c r="GNB42" s="242"/>
      <c r="GNC42" s="242"/>
      <c r="GND42" s="242"/>
      <c r="GNE42" s="242"/>
      <c r="GNF42" s="242"/>
      <c r="GNG42" s="242"/>
      <c r="GNH42" s="242"/>
      <c r="GNI42" s="242"/>
      <c r="GNJ42" s="242"/>
      <c r="GNK42" s="242"/>
      <c r="GNL42" s="242"/>
      <c r="GNM42" s="242"/>
      <c r="GNN42" s="242"/>
      <c r="GNO42" s="242"/>
      <c r="GNP42" s="242"/>
      <c r="GNQ42" s="242"/>
      <c r="GNR42" s="242"/>
      <c r="GNS42" s="242"/>
      <c r="GNT42" s="242"/>
      <c r="GNU42" s="242"/>
      <c r="GNV42" s="242"/>
      <c r="GNW42" s="242"/>
      <c r="GNX42" s="242"/>
      <c r="GNY42" s="242"/>
      <c r="GNZ42" s="242"/>
      <c r="GOA42" s="242"/>
      <c r="GOB42" s="242"/>
      <c r="GOC42" s="242"/>
      <c r="GOD42" s="242"/>
      <c r="GOE42" s="242"/>
      <c r="GOF42" s="242"/>
      <c r="GOG42" s="242"/>
      <c r="GOH42" s="242"/>
      <c r="GOI42" s="242"/>
      <c r="GOJ42" s="242"/>
      <c r="GOK42" s="242"/>
      <c r="GOL42" s="242"/>
      <c r="GOM42" s="242"/>
      <c r="GON42" s="242"/>
      <c r="GOO42" s="242"/>
      <c r="GOP42" s="242"/>
      <c r="GOQ42" s="242"/>
      <c r="GOR42" s="242"/>
      <c r="GOS42" s="242"/>
      <c r="GOT42" s="242"/>
      <c r="GOU42" s="242"/>
      <c r="GOV42" s="242"/>
      <c r="GOW42" s="242"/>
      <c r="GOX42" s="242"/>
      <c r="GOY42" s="242"/>
      <c r="GOZ42" s="242"/>
      <c r="GPA42" s="242"/>
      <c r="GPB42" s="242"/>
      <c r="GPC42" s="242"/>
      <c r="GPD42" s="242"/>
      <c r="GPE42" s="242"/>
      <c r="GPF42" s="242"/>
      <c r="GPG42" s="242"/>
      <c r="GPH42" s="242"/>
      <c r="GPI42" s="242"/>
      <c r="GPJ42" s="242"/>
      <c r="GPK42" s="242"/>
      <c r="GPL42" s="242"/>
      <c r="GPM42" s="242"/>
      <c r="GPN42" s="242"/>
      <c r="GPO42" s="242"/>
      <c r="GPP42" s="242"/>
      <c r="GPQ42" s="242"/>
      <c r="GPR42" s="242"/>
      <c r="GPS42" s="242"/>
      <c r="GPT42" s="242"/>
      <c r="GPU42" s="242"/>
      <c r="GPV42" s="242"/>
      <c r="GPW42" s="242"/>
      <c r="GPX42" s="242"/>
      <c r="GPY42" s="242"/>
      <c r="GPZ42" s="242"/>
      <c r="GQA42" s="242"/>
      <c r="GQB42" s="242"/>
      <c r="GQC42" s="242"/>
      <c r="GQD42" s="242"/>
      <c r="GQE42" s="242"/>
      <c r="GQF42" s="242"/>
      <c r="GQG42" s="242"/>
      <c r="GQH42" s="242"/>
      <c r="GQI42" s="242"/>
      <c r="GQJ42" s="242"/>
      <c r="GQK42" s="242"/>
      <c r="GQL42" s="242"/>
      <c r="GQM42" s="242"/>
      <c r="GQN42" s="242"/>
      <c r="GQO42" s="242"/>
      <c r="GQP42" s="242"/>
      <c r="GQQ42" s="242"/>
      <c r="GQR42" s="242"/>
      <c r="GQS42" s="242"/>
      <c r="GQT42" s="242"/>
      <c r="GQU42" s="242"/>
      <c r="GQV42" s="242"/>
      <c r="GQW42" s="242"/>
      <c r="GQX42" s="242"/>
      <c r="GQY42" s="242"/>
      <c r="GQZ42" s="242"/>
      <c r="GRA42" s="242"/>
      <c r="GRB42" s="242"/>
      <c r="GRC42" s="242"/>
      <c r="GRD42" s="242"/>
      <c r="GRE42" s="242"/>
      <c r="GRF42" s="242"/>
      <c r="GRG42" s="242"/>
      <c r="GRH42" s="242"/>
      <c r="GRI42" s="242"/>
      <c r="GRJ42" s="242"/>
      <c r="GRK42" s="242"/>
      <c r="GRL42" s="242"/>
      <c r="GRM42" s="242"/>
      <c r="GRN42" s="242"/>
      <c r="GRO42" s="242"/>
      <c r="GRP42" s="242"/>
      <c r="GRQ42" s="242"/>
      <c r="GRR42" s="242"/>
      <c r="GRS42" s="242"/>
      <c r="GRT42" s="242"/>
      <c r="GRU42" s="242"/>
      <c r="GRV42" s="242"/>
      <c r="GRW42" s="242"/>
      <c r="GRX42" s="242"/>
      <c r="GRY42" s="242"/>
      <c r="GRZ42" s="242"/>
      <c r="GSA42" s="242"/>
      <c r="GSB42" s="242"/>
      <c r="GSC42" s="242"/>
      <c r="GSD42" s="242"/>
      <c r="GSE42" s="242"/>
      <c r="GSF42" s="242"/>
      <c r="GSG42" s="242"/>
      <c r="GSH42" s="242"/>
      <c r="GSI42" s="242"/>
      <c r="GSJ42" s="242"/>
      <c r="GSK42" s="242"/>
      <c r="GSL42" s="242"/>
      <c r="GSM42" s="242"/>
      <c r="GSN42" s="242"/>
      <c r="GSO42" s="242"/>
      <c r="GSP42" s="242"/>
      <c r="GSQ42" s="242"/>
      <c r="GSR42" s="242"/>
      <c r="GSS42" s="242"/>
      <c r="GST42" s="242"/>
      <c r="GSU42" s="242"/>
      <c r="GSV42" s="242"/>
      <c r="GSW42" s="242"/>
      <c r="GSX42" s="242"/>
      <c r="GSY42" s="242"/>
      <c r="GSZ42" s="242"/>
      <c r="GTA42" s="242"/>
      <c r="GTB42" s="242"/>
      <c r="GTC42" s="242"/>
      <c r="GTD42" s="242"/>
      <c r="GTE42" s="242"/>
      <c r="GTF42" s="242"/>
      <c r="GTG42" s="242"/>
      <c r="GTH42" s="242"/>
      <c r="GTI42" s="242"/>
      <c r="GTJ42" s="242"/>
      <c r="GTK42" s="242"/>
      <c r="GTL42" s="242"/>
      <c r="GTM42" s="242"/>
      <c r="GTN42" s="242"/>
      <c r="GTO42" s="242"/>
      <c r="GTP42" s="242"/>
      <c r="GTQ42" s="242"/>
      <c r="GTR42" s="242"/>
      <c r="GTS42" s="242"/>
      <c r="GTT42" s="242"/>
      <c r="GTU42" s="242"/>
      <c r="GTV42" s="242"/>
      <c r="GTW42" s="242"/>
      <c r="GTX42" s="242"/>
      <c r="GTY42" s="242"/>
      <c r="GTZ42" s="242"/>
      <c r="GUA42" s="242"/>
      <c r="GUB42" s="242"/>
      <c r="GUC42" s="242"/>
      <c r="GUD42" s="242"/>
      <c r="GUE42" s="242"/>
      <c r="GUF42" s="242"/>
      <c r="GUG42" s="242"/>
      <c r="GUH42" s="242"/>
      <c r="GUI42" s="242"/>
      <c r="GUJ42" s="242"/>
      <c r="GUK42" s="242"/>
      <c r="GUL42" s="242"/>
      <c r="GUM42" s="242"/>
      <c r="GUN42" s="242"/>
      <c r="GUO42" s="242"/>
      <c r="GUP42" s="242"/>
      <c r="GUQ42" s="242"/>
      <c r="GUR42" s="242"/>
      <c r="GUS42" s="242"/>
      <c r="GUT42" s="242"/>
      <c r="GUU42" s="242"/>
      <c r="GUV42" s="242"/>
      <c r="GUW42" s="242"/>
      <c r="GUX42" s="242"/>
      <c r="GUY42" s="242"/>
      <c r="GUZ42" s="242"/>
      <c r="GVA42" s="242"/>
      <c r="GVB42" s="242"/>
      <c r="GVC42" s="242"/>
      <c r="GVD42" s="242"/>
      <c r="GVE42" s="242"/>
      <c r="GVF42" s="242"/>
      <c r="GVG42" s="242"/>
      <c r="GVH42" s="242"/>
      <c r="GVI42" s="242"/>
      <c r="GVJ42" s="242"/>
      <c r="GVK42" s="242"/>
      <c r="GVL42" s="242"/>
      <c r="GVM42" s="242"/>
      <c r="GVN42" s="242"/>
      <c r="GVO42" s="242"/>
      <c r="GVP42" s="242"/>
      <c r="GVQ42" s="242"/>
      <c r="GVR42" s="242"/>
      <c r="GVS42" s="242"/>
      <c r="GVT42" s="242"/>
      <c r="GVU42" s="242"/>
      <c r="GVV42" s="242"/>
      <c r="GVW42" s="242"/>
      <c r="GVX42" s="242"/>
      <c r="GVY42" s="242"/>
      <c r="GVZ42" s="242"/>
      <c r="GWA42" s="242"/>
      <c r="GWB42" s="242"/>
      <c r="GWC42" s="242"/>
      <c r="GWD42" s="242"/>
      <c r="GWE42" s="242"/>
      <c r="GWF42" s="242"/>
      <c r="GWG42" s="242"/>
      <c r="GWH42" s="242"/>
      <c r="GWI42" s="242"/>
      <c r="GWJ42" s="242"/>
      <c r="GWK42" s="242"/>
      <c r="GWL42" s="242"/>
      <c r="GWM42" s="242"/>
      <c r="GWN42" s="242"/>
      <c r="GWO42" s="242"/>
      <c r="GWP42" s="242"/>
      <c r="GWQ42" s="242"/>
      <c r="GWR42" s="242"/>
      <c r="GWS42" s="242"/>
      <c r="GWT42" s="242"/>
      <c r="GWU42" s="242"/>
      <c r="GWV42" s="242"/>
      <c r="GWW42" s="242"/>
      <c r="GWX42" s="242"/>
      <c r="GWY42" s="242"/>
      <c r="GWZ42" s="242"/>
      <c r="GXA42" s="242"/>
      <c r="GXB42" s="242"/>
      <c r="GXC42" s="242"/>
      <c r="GXD42" s="242"/>
      <c r="GXE42" s="242"/>
      <c r="GXF42" s="242"/>
      <c r="GXG42" s="242"/>
      <c r="GXH42" s="242"/>
      <c r="GXI42" s="242"/>
      <c r="GXJ42" s="242"/>
      <c r="GXK42" s="242"/>
      <c r="GXL42" s="242"/>
      <c r="GXM42" s="242"/>
      <c r="GXN42" s="242"/>
      <c r="GXO42" s="242"/>
      <c r="GXP42" s="242"/>
      <c r="GXQ42" s="242"/>
      <c r="GXR42" s="242"/>
      <c r="GXS42" s="242"/>
      <c r="GXT42" s="242"/>
      <c r="GXU42" s="242"/>
      <c r="GXV42" s="242"/>
      <c r="GXW42" s="242"/>
      <c r="GXX42" s="242"/>
      <c r="GXY42" s="242"/>
      <c r="GXZ42" s="242"/>
      <c r="GYA42" s="242"/>
      <c r="GYB42" s="242"/>
      <c r="GYC42" s="242"/>
      <c r="GYD42" s="242"/>
      <c r="GYE42" s="242"/>
      <c r="GYF42" s="242"/>
      <c r="GYG42" s="242"/>
      <c r="GYH42" s="242"/>
      <c r="GYI42" s="242"/>
      <c r="GYJ42" s="242"/>
      <c r="GYK42" s="242"/>
      <c r="GYL42" s="242"/>
      <c r="GYM42" s="242"/>
      <c r="GYN42" s="242"/>
      <c r="GYO42" s="242"/>
      <c r="GYP42" s="242"/>
      <c r="GYQ42" s="242"/>
      <c r="GYR42" s="242"/>
      <c r="GYS42" s="242"/>
      <c r="GYT42" s="242"/>
      <c r="GYU42" s="242"/>
      <c r="GYV42" s="242"/>
      <c r="GYW42" s="242"/>
      <c r="GYX42" s="242"/>
      <c r="GYY42" s="242"/>
      <c r="GYZ42" s="242"/>
      <c r="GZA42" s="242"/>
      <c r="GZB42" s="242"/>
      <c r="GZC42" s="242"/>
      <c r="GZD42" s="242"/>
      <c r="GZE42" s="242"/>
      <c r="GZF42" s="242"/>
      <c r="GZG42" s="242"/>
      <c r="GZH42" s="242"/>
      <c r="GZI42" s="242"/>
      <c r="GZJ42" s="242"/>
      <c r="GZK42" s="242"/>
      <c r="GZL42" s="242"/>
      <c r="GZM42" s="242"/>
      <c r="GZN42" s="242"/>
      <c r="GZO42" s="242"/>
      <c r="GZP42" s="242"/>
      <c r="GZQ42" s="242"/>
      <c r="GZR42" s="242"/>
      <c r="GZS42" s="242"/>
      <c r="GZT42" s="242"/>
      <c r="GZU42" s="242"/>
      <c r="GZV42" s="242"/>
      <c r="GZW42" s="242"/>
      <c r="GZX42" s="242"/>
      <c r="GZY42" s="242"/>
      <c r="GZZ42" s="242"/>
      <c r="HAA42" s="242"/>
      <c r="HAB42" s="242"/>
      <c r="HAC42" s="242"/>
      <c r="HAD42" s="242"/>
      <c r="HAE42" s="242"/>
      <c r="HAF42" s="242"/>
      <c r="HAG42" s="242"/>
      <c r="HAH42" s="242"/>
      <c r="HAI42" s="242"/>
      <c r="HAJ42" s="242"/>
      <c r="HAK42" s="242"/>
      <c r="HAL42" s="242"/>
      <c r="HAM42" s="242"/>
      <c r="HAN42" s="242"/>
      <c r="HAO42" s="242"/>
      <c r="HAP42" s="242"/>
      <c r="HAQ42" s="242"/>
      <c r="HAR42" s="242"/>
      <c r="HAS42" s="242"/>
      <c r="HAT42" s="242"/>
      <c r="HAU42" s="242"/>
      <c r="HAV42" s="242"/>
      <c r="HAW42" s="242"/>
      <c r="HAX42" s="242"/>
      <c r="HAY42" s="242"/>
      <c r="HAZ42" s="242"/>
      <c r="HBA42" s="242"/>
      <c r="HBB42" s="242"/>
      <c r="HBC42" s="242"/>
      <c r="HBD42" s="242"/>
      <c r="HBE42" s="242"/>
      <c r="HBF42" s="242"/>
      <c r="HBG42" s="242"/>
      <c r="HBH42" s="242"/>
      <c r="HBI42" s="242"/>
      <c r="HBJ42" s="242"/>
      <c r="HBK42" s="242"/>
      <c r="HBL42" s="242"/>
      <c r="HBM42" s="242"/>
      <c r="HBN42" s="242"/>
      <c r="HBO42" s="242"/>
      <c r="HBP42" s="242"/>
      <c r="HBQ42" s="242"/>
      <c r="HBR42" s="242"/>
      <c r="HBS42" s="242"/>
      <c r="HBT42" s="242"/>
      <c r="HBU42" s="242"/>
      <c r="HBV42" s="242"/>
      <c r="HBW42" s="242"/>
      <c r="HBX42" s="242"/>
      <c r="HBY42" s="242"/>
      <c r="HBZ42" s="242"/>
      <c r="HCA42" s="242"/>
      <c r="HCB42" s="242"/>
      <c r="HCC42" s="242"/>
      <c r="HCD42" s="242"/>
      <c r="HCE42" s="242"/>
      <c r="HCF42" s="242"/>
      <c r="HCG42" s="242"/>
      <c r="HCH42" s="242"/>
      <c r="HCI42" s="242"/>
      <c r="HCJ42" s="242"/>
      <c r="HCK42" s="242"/>
      <c r="HCL42" s="242"/>
      <c r="HCM42" s="242"/>
      <c r="HCN42" s="242"/>
      <c r="HCO42" s="242"/>
      <c r="HCP42" s="242"/>
      <c r="HCQ42" s="242"/>
      <c r="HCR42" s="242"/>
      <c r="HCS42" s="242"/>
      <c r="HCT42" s="242"/>
      <c r="HCU42" s="242"/>
      <c r="HCV42" s="242"/>
      <c r="HCW42" s="242"/>
      <c r="HCX42" s="242"/>
      <c r="HCY42" s="242"/>
      <c r="HCZ42" s="242"/>
      <c r="HDA42" s="242"/>
      <c r="HDB42" s="242"/>
      <c r="HDC42" s="242"/>
      <c r="HDD42" s="242"/>
      <c r="HDE42" s="242"/>
      <c r="HDF42" s="242"/>
      <c r="HDG42" s="242"/>
      <c r="HDH42" s="242"/>
      <c r="HDI42" s="242"/>
      <c r="HDJ42" s="242"/>
      <c r="HDK42" s="242"/>
      <c r="HDL42" s="242"/>
      <c r="HDM42" s="242"/>
      <c r="HDN42" s="242"/>
      <c r="HDO42" s="242"/>
      <c r="HDP42" s="242"/>
      <c r="HDQ42" s="242"/>
      <c r="HDR42" s="242"/>
      <c r="HDS42" s="242"/>
      <c r="HDT42" s="242"/>
      <c r="HDU42" s="242"/>
      <c r="HDV42" s="242"/>
      <c r="HDW42" s="242"/>
      <c r="HDX42" s="242"/>
      <c r="HDY42" s="242"/>
      <c r="HDZ42" s="242"/>
      <c r="HEA42" s="242"/>
      <c r="HEB42" s="242"/>
      <c r="HEC42" s="242"/>
      <c r="HED42" s="242"/>
      <c r="HEE42" s="242"/>
      <c r="HEF42" s="242"/>
      <c r="HEG42" s="242"/>
      <c r="HEH42" s="242"/>
      <c r="HEI42" s="242"/>
      <c r="HEJ42" s="242"/>
      <c r="HEK42" s="242"/>
      <c r="HEL42" s="242"/>
      <c r="HEM42" s="242"/>
      <c r="HEN42" s="242"/>
      <c r="HEO42" s="242"/>
      <c r="HEP42" s="242"/>
      <c r="HEQ42" s="242"/>
      <c r="HER42" s="242"/>
      <c r="HES42" s="242"/>
      <c r="HET42" s="242"/>
      <c r="HEU42" s="242"/>
      <c r="HEV42" s="242"/>
      <c r="HEW42" s="242"/>
      <c r="HEX42" s="242"/>
      <c r="HEY42" s="242"/>
      <c r="HEZ42" s="242"/>
      <c r="HFA42" s="242"/>
      <c r="HFB42" s="242"/>
      <c r="HFC42" s="242"/>
      <c r="HFD42" s="242"/>
      <c r="HFE42" s="242"/>
      <c r="HFF42" s="242"/>
      <c r="HFG42" s="242"/>
      <c r="HFH42" s="242"/>
      <c r="HFI42" s="242"/>
      <c r="HFJ42" s="242"/>
      <c r="HFK42" s="242"/>
      <c r="HFL42" s="242"/>
      <c r="HFM42" s="242"/>
      <c r="HFN42" s="242"/>
      <c r="HFO42" s="242"/>
      <c r="HFP42" s="242"/>
      <c r="HFQ42" s="242"/>
      <c r="HFR42" s="242"/>
      <c r="HFS42" s="242"/>
      <c r="HFT42" s="242"/>
      <c r="HFU42" s="242"/>
      <c r="HFV42" s="242"/>
      <c r="HFW42" s="242"/>
      <c r="HFX42" s="242"/>
      <c r="HFY42" s="242"/>
      <c r="HFZ42" s="242"/>
      <c r="HGA42" s="242"/>
      <c r="HGB42" s="242"/>
      <c r="HGC42" s="242"/>
      <c r="HGD42" s="242"/>
      <c r="HGE42" s="242"/>
      <c r="HGF42" s="242"/>
      <c r="HGG42" s="242"/>
      <c r="HGH42" s="242"/>
      <c r="HGI42" s="242"/>
      <c r="HGJ42" s="242"/>
      <c r="HGK42" s="242"/>
      <c r="HGL42" s="242"/>
      <c r="HGM42" s="242"/>
      <c r="HGN42" s="242"/>
      <c r="HGO42" s="242"/>
      <c r="HGP42" s="242"/>
      <c r="HGQ42" s="242"/>
      <c r="HGR42" s="242"/>
      <c r="HGS42" s="242"/>
      <c r="HGT42" s="242"/>
      <c r="HGU42" s="242"/>
      <c r="HGV42" s="242"/>
      <c r="HGW42" s="242"/>
      <c r="HGX42" s="242"/>
      <c r="HGY42" s="242"/>
      <c r="HGZ42" s="242"/>
      <c r="HHA42" s="242"/>
      <c r="HHB42" s="242"/>
      <c r="HHC42" s="242"/>
      <c r="HHD42" s="242"/>
      <c r="HHE42" s="242"/>
      <c r="HHF42" s="242"/>
      <c r="HHG42" s="242"/>
      <c r="HHH42" s="242"/>
      <c r="HHI42" s="242"/>
      <c r="HHJ42" s="242"/>
      <c r="HHK42" s="242"/>
      <c r="HHL42" s="242"/>
      <c r="HHM42" s="242"/>
      <c r="HHN42" s="242"/>
      <c r="HHO42" s="242"/>
      <c r="HHP42" s="242"/>
      <c r="HHQ42" s="242"/>
      <c r="HHR42" s="242"/>
      <c r="HHS42" s="242"/>
      <c r="HHT42" s="242"/>
      <c r="HHU42" s="242"/>
      <c r="HHV42" s="242"/>
      <c r="HHW42" s="242"/>
      <c r="HHX42" s="242"/>
      <c r="HHY42" s="242"/>
      <c r="HHZ42" s="242"/>
      <c r="HIA42" s="242"/>
      <c r="HIB42" s="242"/>
      <c r="HIC42" s="242"/>
      <c r="HID42" s="242"/>
      <c r="HIE42" s="242"/>
      <c r="HIF42" s="242"/>
      <c r="HIG42" s="242"/>
      <c r="HIH42" s="242"/>
      <c r="HII42" s="242"/>
      <c r="HIJ42" s="242"/>
      <c r="HIK42" s="242"/>
      <c r="HIL42" s="242"/>
      <c r="HIM42" s="242"/>
      <c r="HIN42" s="242"/>
      <c r="HIO42" s="242"/>
      <c r="HIP42" s="242"/>
      <c r="HIQ42" s="242"/>
      <c r="HIR42" s="242"/>
      <c r="HIS42" s="242"/>
      <c r="HIT42" s="242"/>
      <c r="HIU42" s="242"/>
      <c r="HIV42" s="242"/>
      <c r="HIW42" s="242"/>
      <c r="HIX42" s="242"/>
      <c r="HIY42" s="242"/>
      <c r="HIZ42" s="242"/>
      <c r="HJA42" s="242"/>
      <c r="HJB42" s="242"/>
      <c r="HJC42" s="242"/>
      <c r="HJD42" s="242"/>
      <c r="HJE42" s="242"/>
      <c r="HJF42" s="242"/>
      <c r="HJG42" s="242"/>
      <c r="HJH42" s="242"/>
      <c r="HJI42" s="242"/>
      <c r="HJJ42" s="242"/>
      <c r="HJK42" s="242"/>
      <c r="HJL42" s="242"/>
      <c r="HJM42" s="242"/>
      <c r="HJN42" s="242"/>
      <c r="HJO42" s="242"/>
      <c r="HJP42" s="242"/>
      <c r="HJQ42" s="242"/>
      <c r="HJR42" s="242"/>
      <c r="HJS42" s="242"/>
      <c r="HJT42" s="242"/>
      <c r="HJU42" s="242"/>
      <c r="HJV42" s="242"/>
      <c r="HJW42" s="242"/>
      <c r="HJX42" s="242"/>
      <c r="HJY42" s="242"/>
      <c r="HJZ42" s="242"/>
      <c r="HKA42" s="242"/>
      <c r="HKB42" s="242"/>
      <c r="HKC42" s="242"/>
      <c r="HKD42" s="242"/>
      <c r="HKE42" s="242"/>
      <c r="HKF42" s="242"/>
      <c r="HKG42" s="242"/>
      <c r="HKH42" s="242"/>
      <c r="HKI42" s="242"/>
      <c r="HKJ42" s="242"/>
      <c r="HKK42" s="242"/>
      <c r="HKL42" s="242"/>
      <c r="HKM42" s="242"/>
      <c r="HKN42" s="242"/>
      <c r="HKO42" s="242"/>
      <c r="HKP42" s="242"/>
      <c r="HKQ42" s="242"/>
      <c r="HKR42" s="242"/>
      <c r="HKS42" s="242"/>
      <c r="HKT42" s="242"/>
      <c r="HKU42" s="242"/>
      <c r="HKV42" s="242"/>
      <c r="HKW42" s="242"/>
      <c r="HKX42" s="242"/>
      <c r="HKY42" s="242"/>
      <c r="HKZ42" s="242"/>
      <c r="HLA42" s="242"/>
      <c r="HLB42" s="242"/>
      <c r="HLC42" s="242"/>
      <c r="HLD42" s="242"/>
      <c r="HLE42" s="242"/>
      <c r="HLF42" s="242"/>
      <c r="HLG42" s="242"/>
      <c r="HLH42" s="242"/>
      <c r="HLI42" s="242"/>
      <c r="HLJ42" s="242"/>
      <c r="HLK42" s="242"/>
      <c r="HLL42" s="242"/>
      <c r="HLM42" s="242"/>
      <c r="HLN42" s="242"/>
      <c r="HLO42" s="242"/>
      <c r="HLP42" s="242"/>
      <c r="HLQ42" s="242"/>
      <c r="HLR42" s="242"/>
      <c r="HLS42" s="242"/>
      <c r="HLT42" s="242"/>
      <c r="HLU42" s="242"/>
      <c r="HLV42" s="242"/>
      <c r="HLW42" s="242"/>
      <c r="HLX42" s="242"/>
      <c r="HLY42" s="242"/>
      <c r="HLZ42" s="242"/>
      <c r="HMA42" s="242"/>
      <c r="HMB42" s="242"/>
      <c r="HMC42" s="242"/>
      <c r="HMD42" s="242"/>
      <c r="HME42" s="242"/>
      <c r="HMF42" s="242"/>
      <c r="HMG42" s="242"/>
      <c r="HMH42" s="242"/>
      <c r="HMI42" s="242"/>
      <c r="HMJ42" s="242"/>
      <c r="HMK42" s="242"/>
      <c r="HML42" s="242"/>
      <c r="HMM42" s="242"/>
      <c r="HMN42" s="242"/>
      <c r="HMO42" s="242"/>
      <c r="HMP42" s="242"/>
      <c r="HMQ42" s="242"/>
      <c r="HMR42" s="242"/>
      <c r="HMS42" s="242"/>
      <c r="HMT42" s="242"/>
      <c r="HMU42" s="242"/>
      <c r="HMV42" s="242"/>
      <c r="HMW42" s="242"/>
      <c r="HMX42" s="242"/>
      <c r="HMY42" s="242"/>
      <c r="HMZ42" s="242"/>
      <c r="HNA42" s="242"/>
      <c r="HNB42" s="242"/>
      <c r="HNC42" s="242"/>
      <c r="HND42" s="242"/>
      <c r="HNE42" s="242"/>
      <c r="HNF42" s="242"/>
      <c r="HNG42" s="242"/>
      <c r="HNH42" s="242"/>
      <c r="HNI42" s="242"/>
      <c r="HNJ42" s="242"/>
      <c r="HNK42" s="242"/>
      <c r="HNL42" s="242"/>
      <c r="HNM42" s="242"/>
      <c r="HNN42" s="242"/>
      <c r="HNO42" s="242"/>
      <c r="HNP42" s="242"/>
      <c r="HNQ42" s="242"/>
      <c r="HNR42" s="242"/>
      <c r="HNS42" s="242"/>
      <c r="HNT42" s="242"/>
      <c r="HNU42" s="242"/>
      <c r="HNV42" s="242"/>
      <c r="HNW42" s="242"/>
      <c r="HNX42" s="242"/>
      <c r="HNY42" s="242"/>
      <c r="HNZ42" s="242"/>
      <c r="HOA42" s="242"/>
      <c r="HOB42" s="242"/>
      <c r="HOC42" s="242"/>
      <c r="HOD42" s="242"/>
      <c r="HOE42" s="242"/>
      <c r="HOF42" s="242"/>
      <c r="HOG42" s="242"/>
      <c r="HOH42" s="242"/>
      <c r="HOI42" s="242"/>
      <c r="HOJ42" s="242"/>
      <c r="HOK42" s="242"/>
      <c r="HOL42" s="242"/>
      <c r="HOM42" s="242"/>
      <c r="HON42" s="242"/>
      <c r="HOO42" s="242"/>
      <c r="HOP42" s="242"/>
      <c r="HOQ42" s="242"/>
      <c r="HOR42" s="242"/>
      <c r="HOS42" s="242"/>
      <c r="HOT42" s="242"/>
      <c r="HOU42" s="242"/>
      <c r="HOV42" s="242"/>
      <c r="HOW42" s="242"/>
      <c r="HOX42" s="242"/>
      <c r="HOY42" s="242"/>
      <c r="HOZ42" s="242"/>
      <c r="HPA42" s="242"/>
      <c r="HPB42" s="242"/>
      <c r="HPC42" s="242"/>
      <c r="HPD42" s="242"/>
      <c r="HPE42" s="242"/>
      <c r="HPF42" s="242"/>
      <c r="HPG42" s="242"/>
      <c r="HPH42" s="242"/>
      <c r="HPI42" s="242"/>
      <c r="HPJ42" s="242"/>
      <c r="HPK42" s="242"/>
      <c r="HPL42" s="242"/>
      <c r="HPM42" s="242"/>
      <c r="HPN42" s="242"/>
      <c r="HPO42" s="242"/>
      <c r="HPP42" s="242"/>
      <c r="HPQ42" s="242"/>
      <c r="HPR42" s="242"/>
      <c r="HPS42" s="242"/>
      <c r="HPT42" s="242"/>
      <c r="HPU42" s="242"/>
      <c r="HPV42" s="242"/>
      <c r="HPW42" s="242"/>
      <c r="HPX42" s="242"/>
      <c r="HPY42" s="242"/>
      <c r="HPZ42" s="242"/>
      <c r="HQA42" s="242"/>
      <c r="HQB42" s="242"/>
      <c r="HQC42" s="242"/>
      <c r="HQD42" s="242"/>
      <c r="HQE42" s="242"/>
      <c r="HQF42" s="242"/>
      <c r="HQG42" s="242"/>
      <c r="HQH42" s="242"/>
      <c r="HQI42" s="242"/>
      <c r="HQJ42" s="242"/>
      <c r="HQK42" s="242"/>
      <c r="HQL42" s="242"/>
      <c r="HQM42" s="242"/>
      <c r="HQN42" s="242"/>
      <c r="HQO42" s="242"/>
      <c r="HQP42" s="242"/>
      <c r="HQQ42" s="242"/>
      <c r="HQR42" s="242"/>
      <c r="HQS42" s="242"/>
      <c r="HQT42" s="242"/>
      <c r="HQU42" s="242"/>
      <c r="HQV42" s="242"/>
      <c r="HQW42" s="242"/>
      <c r="HQX42" s="242"/>
      <c r="HQY42" s="242"/>
      <c r="HQZ42" s="242"/>
      <c r="HRA42" s="242"/>
      <c r="HRB42" s="242"/>
      <c r="HRC42" s="242"/>
      <c r="HRD42" s="242"/>
      <c r="HRE42" s="242"/>
      <c r="HRF42" s="242"/>
      <c r="HRG42" s="242"/>
      <c r="HRH42" s="242"/>
      <c r="HRI42" s="242"/>
      <c r="HRJ42" s="242"/>
      <c r="HRK42" s="242"/>
      <c r="HRL42" s="242"/>
      <c r="HRM42" s="242"/>
      <c r="HRN42" s="242"/>
      <c r="HRO42" s="242"/>
      <c r="HRP42" s="242"/>
      <c r="HRQ42" s="242"/>
      <c r="HRR42" s="242"/>
      <c r="HRS42" s="242"/>
      <c r="HRT42" s="242"/>
      <c r="HRU42" s="242"/>
      <c r="HRV42" s="242"/>
      <c r="HRW42" s="242"/>
      <c r="HRX42" s="242"/>
      <c r="HRY42" s="242"/>
      <c r="HRZ42" s="242"/>
      <c r="HSA42" s="242"/>
      <c r="HSB42" s="242"/>
      <c r="HSC42" s="242"/>
      <c r="HSD42" s="242"/>
      <c r="HSE42" s="242"/>
      <c r="HSF42" s="242"/>
      <c r="HSG42" s="242"/>
      <c r="HSH42" s="242"/>
      <c r="HSI42" s="242"/>
      <c r="HSJ42" s="242"/>
      <c r="HSK42" s="242"/>
      <c r="HSL42" s="242"/>
      <c r="HSM42" s="242"/>
      <c r="HSN42" s="242"/>
      <c r="HSO42" s="242"/>
      <c r="HSP42" s="242"/>
      <c r="HSQ42" s="242"/>
      <c r="HSR42" s="242"/>
      <c r="HSS42" s="242"/>
      <c r="HST42" s="242"/>
      <c r="HSU42" s="242"/>
      <c r="HSV42" s="242"/>
      <c r="HSW42" s="242"/>
      <c r="HSX42" s="242"/>
      <c r="HSY42" s="242"/>
      <c r="HSZ42" s="242"/>
      <c r="HTA42" s="242"/>
      <c r="HTB42" s="242"/>
      <c r="HTC42" s="242"/>
      <c r="HTD42" s="242"/>
      <c r="HTE42" s="242"/>
      <c r="HTF42" s="242"/>
      <c r="HTG42" s="242"/>
      <c r="HTH42" s="242"/>
      <c r="HTI42" s="242"/>
      <c r="HTJ42" s="242"/>
      <c r="HTK42" s="242"/>
      <c r="HTL42" s="242"/>
      <c r="HTM42" s="242"/>
      <c r="HTN42" s="242"/>
      <c r="HTO42" s="242"/>
      <c r="HTP42" s="242"/>
      <c r="HTQ42" s="242"/>
      <c r="HTR42" s="242"/>
      <c r="HTS42" s="242"/>
      <c r="HTT42" s="242"/>
      <c r="HTU42" s="242"/>
      <c r="HTV42" s="242"/>
      <c r="HTW42" s="242"/>
      <c r="HTX42" s="242"/>
      <c r="HTY42" s="242"/>
      <c r="HTZ42" s="242"/>
      <c r="HUA42" s="242"/>
      <c r="HUB42" s="242"/>
      <c r="HUC42" s="242"/>
      <c r="HUD42" s="242"/>
      <c r="HUE42" s="242"/>
      <c r="HUF42" s="242"/>
      <c r="HUG42" s="242"/>
      <c r="HUH42" s="242"/>
      <c r="HUI42" s="242"/>
      <c r="HUJ42" s="242"/>
      <c r="HUK42" s="242"/>
      <c r="HUL42" s="242"/>
      <c r="HUM42" s="242"/>
      <c r="HUN42" s="242"/>
      <c r="HUO42" s="242"/>
      <c r="HUP42" s="242"/>
      <c r="HUQ42" s="242"/>
      <c r="HUR42" s="242"/>
      <c r="HUS42" s="242"/>
      <c r="HUT42" s="242"/>
      <c r="HUU42" s="242"/>
      <c r="HUV42" s="242"/>
      <c r="HUW42" s="242"/>
      <c r="HUX42" s="242"/>
      <c r="HUY42" s="242"/>
      <c r="HUZ42" s="242"/>
      <c r="HVA42" s="242"/>
      <c r="HVB42" s="242"/>
      <c r="HVC42" s="242"/>
      <c r="HVD42" s="242"/>
      <c r="HVE42" s="242"/>
      <c r="HVF42" s="242"/>
      <c r="HVG42" s="242"/>
      <c r="HVH42" s="242"/>
      <c r="HVI42" s="242"/>
      <c r="HVJ42" s="242"/>
      <c r="HVK42" s="242"/>
      <c r="HVL42" s="242"/>
      <c r="HVM42" s="242"/>
      <c r="HVN42" s="242"/>
      <c r="HVO42" s="242"/>
      <c r="HVP42" s="242"/>
      <c r="HVQ42" s="242"/>
      <c r="HVR42" s="242"/>
      <c r="HVS42" s="242"/>
      <c r="HVT42" s="242"/>
      <c r="HVU42" s="242"/>
      <c r="HVV42" s="242"/>
      <c r="HVW42" s="242"/>
      <c r="HVX42" s="242"/>
      <c r="HVY42" s="242"/>
      <c r="HVZ42" s="242"/>
      <c r="HWA42" s="242"/>
      <c r="HWB42" s="242"/>
      <c r="HWC42" s="242"/>
      <c r="HWD42" s="242"/>
      <c r="HWE42" s="242"/>
      <c r="HWF42" s="242"/>
      <c r="HWG42" s="242"/>
      <c r="HWH42" s="242"/>
      <c r="HWI42" s="242"/>
      <c r="HWJ42" s="242"/>
      <c r="HWK42" s="242"/>
      <c r="HWL42" s="242"/>
      <c r="HWM42" s="242"/>
      <c r="HWN42" s="242"/>
      <c r="HWO42" s="242"/>
      <c r="HWP42" s="242"/>
      <c r="HWQ42" s="242"/>
      <c r="HWR42" s="242"/>
      <c r="HWS42" s="242"/>
      <c r="HWT42" s="242"/>
      <c r="HWU42" s="242"/>
      <c r="HWV42" s="242"/>
      <c r="HWW42" s="242"/>
      <c r="HWX42" s="242"/>
      <c r="HWY42" s="242"/>
      <c r="HWZ42" s="242"/>
      <c r="HXA42" s="242"/>
      <c r="HXB42" s="242"/>
      <c r="HXC42" s="242"/>
      <c r="HXD42" s="242"/>
      <c r="HXE42" s="242"/>
      <c r="HXF42" s="242"/>
      <c r="HXG42" s="242"/>
      <c r="HXH42" s="242"/>
      <c r="HXI42" s="242"/>
      <c r="HXJ42" s="242"/>
      <c r="HXK42" s="242"/>
      <c r="HXL42" s="242"/>
      <c r="HXM42" s="242"/>
      <c r="HXN42" s="242"/>
      <c r="HXO42" s="242"/>
      <c r="HXP42" s="242"/>
      <c r="HXQ42" s="242"/>
      <c r="HXR42" s="242"/>
      <c r="HXS42" s="242"/>
      <c r="HXT42" s="242"/>
      <c r="HXU42" s="242"/>
      <c r="HXV42" s="242"/>
      <c r="HXW42" s="242"/>
      <c r="HXX42" s="242"/>
      <c r="HXY42" s="242"/>
      <c r="HXZ42" s="242"/>
      <c r="HYA42" s="242"/>
      <c r="HYB42" s="242"/>
      <c r="HYC42" s="242"/>
      <c r="HYD42" s="242"/>
      <c r="HYE42" s="242"/>
      <c r="HYF42" s="242"/>
      <c r="HYG42" s="242"/>
      <c r="HYH42" s="242"/>
      <c r="HYI42" s="242"/>
      <c r="HYJ42" s="242"/>
      <c r="HYK42" s="242"/>
      <c r="HYL42" s="242"/>
      <c r="HYM42" s="242"/>
      <c r="HYN42" s="242"/>
      <c r="HYO42" s="242"/>
      <c r="HYP42" s="242"/>
      <c r="HYQ42" s="242"/>
      <c r="HYR42" s="242"/>
      <c r="HYS42" s="242"/>
      <c r="HYT42" s="242"/>
      <c r="HYU42" s="242"/>
      <c r="HYV42" s="242"/>
      <c r="HYW42" s="242"/>
      <c r="HYX42" s="242"/>
      <c r="HYY42" s="242"/>
      <c r="HYZ42" s="242"/>
      <c r="HZA42" s="242"/>
      <c r="HZB42" s="242"/>
      <c r="HZC42" s="242"/>
      <c r="HZD42" s="242"/>
      <c r="HZE42" s="242"/>
      <c r="HZF42" s="242"/>
      <c r="HZG42" s="242"/>
      <c r="HZH42" s="242"/>
      <c r="HZI42" s="242"/>
      <c r="HZJ42" s="242"/>
      <c r="HZK42" s="242"/>
      <c r="HZL42" s="242"/>
      <c r="HZM42" s="242"/>
      <c r="HZN42" s="242"/>
      <c r="HZO42" s="242"/>
      <c r="HZP42" s="242"/>
      <c r="HZQ42" s="242"/>
      <c r="HZR42" s="242"/>
      <c r="HZS42" s="242"/>
      <c r="HZT42" s="242"/>
      <c r="HZU42" s="242"/>
      <c r="HZV42" s="242"/>
      <c r="HZW42" s="242"/>
      <c r="HZX42" s="242"/>
      <c r="HZY42" s="242"/>
      <c r="HZZ42" s="242"/>
      <c r="IAA42" s="242"/>
      <c r="IAB42" s="242"/>
      <c r="IAC42" s="242"/>
      <c r="IAD42" s="242"/>
      <c r="IAE42" s="242"/>
      <c r="IAF42" s="242"/>
      <c r="IAG42" s="242"/>
      <c r="IAH42" s="242"/>
      <c r="IAI42" s="242"/>
      <c r="IAJ42" s="242"/>
      <c r="IAK42" s="242"/>
      <c r="IAL42" s="242"/>
      <c r="IAM42" s="242"/>
      <c r="IAN42" s="242"/>
      <c r="IAO42" s="242"/>
      <c r="IAP42" s="242"/>
      <c r="IAQ42" s="242"/>
      <c r="IAR42" s="242"/>
      <c r="IAS42" s="242"/>
      <c r="IAT42" s="242"/>
      <c r="IAU42" s="242"/>
      <c r="IAV42" s="242"/>
      <c r="IAW42" s="242"/>
      <c r="IAX42" s="242"/>
      <c r="IAY42" s="242"/>
      <c r="IAZ42" s="242"/>
      <c r="IBA42" s="242"/>
      <c r="IBB42" s="242"/>
      <c r="IBC42" s="242"/>
      <c r="IBD42" s="242"/>
      <c r="IBE42" s="242"/>
      <c r="IBF42" s="242"/>
      <c r="IBG42" s="242"/>
      <c r="IBH42" s="242"/>
      <c r="IBI42" s="242"/>
      <c r="IBJ42" s="242"/>
      <c r="IBK42" s="242"/>
      <c r="IBL42" s="242"/>
      <c r="IBM42" s="242"/>
      <c r="IBN42" s="242"/>
      <c r="IBO42" s="242"/>
      <c r="IBP42" s="242"/>
      <c r="IBQ42" s="242"/>
      <c r="IBR42" s="242"/>
      <c r="IBS42" s="242"/>
      <c r="IBT42" s="242"/>
      <c r="IBU42" s="242"/>
      <c r="IBV42" s="242"/>
      <c r="IBW42" s="242"/>
      <c r="IBX42" s="242"/>
      <c r="IBY42" s="242"/>
      <c r="IBZ42" s="242"/>
      <c r="ICA42" s="242"/>
      <c r="ICB42" s="242"/>
      <c r="ICC42" s="242"/>
      <c r="ICD42" s="242"/>
      <c r="ICE42" s="242"/>
      <c r="ICF42" s="242"/>
      <c r="ICG42" s="242"/>
      <c r="ICH42" s="242"/>
      <c r="ICI42" s="242"/>
      <c r="ICJ42" s="242"/>
      <c r="ICK42" s="242"/>
      <c r="ICL42" s="242"/>
      <c r="ICM42" s="242"/>
      <c r="ICN42" s="242"/>
      <c r="ICO42" s="242"/>
      <c r="ICP42" s="242"/>
      <c r="ICQ42" s="242"/>
      <c r="ICR42" s="242"/>
      <c r="ICS42" s="242"/>
      <c r="ICT42" s="242"/>
      <c r="ICU42" s="242"/>
      <c r="ICV42" s="242"/>
      <c r="ICW42" s="242"/>
      <c r="ICX42" s="242"/>
      <c r="ICY42" s="242"/>
      <c r="ICZ42" s="242"/>
      <c r="IDA42" s="242"/>
      <c r="IDB42" s="242"/>
      <c r="IDC42" s="242"/>
      <c r="IDD42" s="242"/>
      <c r="IDE42" s="242"/>
      <c r="IDF42" s="242"/>
      <c r="IDG42" s="242"/>
      <c r="IDH42" s="242"/>
      <c r="IDI42" s="242"/>
      <c r="IDJ42" s="242"/>
      <c r="IDK42" s="242"/>
      <c r="IDL42" s="242"/>
      <c r="IDM42" s="242"/>
      <c r="IDN42" s="242"/>
      <c r="IDO42" s="242"/>
      <c r="IDP42" s="242"/>
      <c r="IDQ42" s="242"/>
      <c r="IDR42" s="242"/>
      <c r="IDS42" s="242"/>
      <c r="IDT42" s="242"/>
      <c r="IDU42" s="242"/>
      <c r="IDV42" s="242"/>
      <c r="IDW42" s="242"/>
      <c r="IDX42" s="242"/>
      <c r="IDY42" s="242"/>
      <c r="IDZ42" s="242"/>
      <c r="IEA42" s="242"/>
      <c r="IEB42" s="242"/>
      <c r="IEC42" s="242"/>
      <c r="IED42" s="242"/>
      <c r="IEE42" s="242"/>
      <c r="IEF42" s="242"/>
      <c r="IEG42" s="242"/>
      <c r="IEH42" s="242"/>
      <c r="IEI42" s="242"/>
      <c r="IEJ42" s="242"/>
      <c r="IEK42" s="242"/>
      <c r="IEL42" s="242"/>
      <c r="IEM42" s="242"/>
      <c r="IEN42" s="242"/>
      <c r="IEO42" s="242"/>
      <c r="IEP42" s="242"/>
      <c r="IEQ42" s="242"/>
      <c r="IER42" s="242"/>
      <c r="IES42" s="242"/>
      <c r="IET42" s="242"/>
      <c r="IEU42" s="242"/>
      <c r="IEV42" s="242"/>
      <c r="IEW42" s="242"/>
      <c r="IEX42" s="242"/>
      <c r="IEY42" s="242"/>
      <c r="IEZ42" s="242"/>
      <c r="IFA42" s="242"/>
      <c r="IFB42" s="242"/>
      <c r="IFC42" s="242"/>
      <c r="IFD42" s="242"/>
      <c r="IFE42" s="242"/>
      <c r="IFF42" s="242"/>
      <c r="IFG42" s="242"/>
      <c r="IFH42" s="242"/>
      <c r="IFI42" s="242"/>
      <c r="IFJ42" s="242"/>
      <c r="IFK42" s="242"/>
      <c r="IFL42" s="242"/>
      <c r="IFM42" s="242"/>
      <c r="IFN42" s="242"/>
      <c r="IFO42" s="242"/>
      <c r="IFP42" s="242"/>
      <c r="IFQ42" s="242"/>
      <c r="IFR42" s="242"/>
      <c r="IFS42" s="242"/>
      <c r="IFT42" s="242"/>
      <c r="IFU42" s="242"/>
      <c r="IFV42" s="242"/>
      <c r="IFW42" s="242"/>
      <c r="IFX42" s="242"/>
      <c r="IFY42" s="242"/>
      <c r="IFZ42" s="242"/>
      <c r="IGA42" s="242"/>
      <c r="IGB42" s="242"/>
      <c r="IGC42" s="242"/>
      <c r="IGD42" s="242"/>
      <c r="IGE42" s="242"/>
      <c r="IGF42" s="242"/>
      <c r="IGG42" s="242"/>
      <c r="IGH42" s="242"/>
      <c r="IGI42" s="242"/>
      <c r="IGJ42" s="242"/>
      <c r="IGK42" s="242"/>
      <c r="IGL42" s="242"/>
      <c r="IGM42" s="242"/>
      <c r="IGN42" s="242"/>
      <c r="IGO42" s="242"/>
      <c r="IGP42" s="242"/>
      <c r="IGQ42" s="242"/>
      <c r="IGR42" s="242"/>
      <c r="IGS42" s="242"/>
      <c r="IGT42" s="242"/>
      <c r="IGU42" s="242"/>
      <c r="IGV42" s="242"/>
      <c r="IGW42" s="242"/>
      <c r="IGX42" s="242"/>
      <c r="IGY42" s="242"/>
      <c r="IGZ42" s="242"/>
      <c r="IHA42" s="242"/>
      <c r="IHB42" s="242"/>
      <c r="IHC42" s="242"/>
      <c r="IHD42" s="242"/>
      <c r="IHE42" s="242"/>
      <c r="IHF42" s="242"/>
      <c r="IHG42" s="242"/>
      <c r="IHH42" s="242"/>
      <c r="IHI42" s="242"/>
      <c r="IHJ42" s="242"/>
      <c r="IHK42" s="242"/>
      <c r="IHL42" s="242"/>
      <c r="IHM42" s="242"/>
      <c r="IHN42" s="242"/>
      <c r="IHO42" s="242"/>
      <c r="IHP42" s="242"/>
      <c r="IHQ42" s="242"/>
      <c r="IHR42" s="242"/>
      <c r="IHS42" s="242"/>
      <c r="IHT42" s="242"/>
      <c r="IHU42" s="242"/>
      <c r="IHV42" s="242"/>
      <c r="IHW42" s="242"/>
      <c r="IHX42" s="242"/>
      <c r="IHY42" s="242"/>
      <c r="IHZ42" s="242"/>
      <c r="IIA42" s="242"/>
      <c r="IIB42" s="242"/>
      <c r="IIC42" s="242"/>
      <c r="IID42" s="242"/>
      <c r="IIE42" s="242"/>
      <c r="IIF42" s="242"/>
      <c r="IIG42" s="242"/>
      <c r="IIH42" s="242"/>
      <c r="III42" s="242"/>
      <c r="IIJ42" s="242"/>
      <c r="IIK42" s="242"/>
      <c r="IIL42" s="242"/>
      <c r="IIM42" s="242"/>
      <c r="IIN42" s="242"/>
      <c r="IIO42" s="242"/>
      <c r="IIP42" s="242"/>
      <c r="IIQ42" s="242"/>
      <c r="IIR42" s="242"/>
      <c r="IIS42" s="242"/>
      <c r="IIT42" s="242"/>
      <c r="IIU42" s="242"/>
      <c r="IIV42" s="242"/>
      <c r="IIW42" s="242"/>
      <c r="IIX42" s="242"/>
      <c r="IIY42" s="242"/>
      <c r="IIZ42" s="242"/>
      <c r="IJA42" s="242"/>
      <c r="IJB42" s="242"/>
      <c r="IJC42" s="242"/>
      <c r="IJD42" s="242"/>
      <c r="IJE42" s="242"/>
      <c r="IJF42" s="242"/>
      <c r="IJG42" s="242"/>
      <c r="IJH42" s="242"/>
      <c r="IJI42" s="242"/>
      <c r="IJJ42" s="242"/>
      <c r="IJK42" s="242"/>
      <c r="IJL42" s="242"/>
      <c r="IJM42" s="242"/>
      <c r="IJN42" s="242"/>
      <c r="IJO42" s="242"/>
      <c r="IJP42" s="242"/>
      <c r="IJQ42" s="242"/>
      <c r="IJR42" s="242"/>
      <c r="IJS42" s="242"/>
      <c r="IJT42" s="242"/>
      <c r="IJU42" s="242"/>
      <c r="IJV42" s="242"/>
      <c r="IJW42" s="242"/>
      <c r="IJX42" s="242"/>
      <c r="IJY42" s="242"/>
      <c r="IJZ42" s="242"/>
      <c r="IKA42" s="242"/>
      <c r="IKB42" s="242"/>
      <c r="IKC42" s="242"/>
      <c r="IKD42" s="242"/>
      <c r="IKE42" s="242"/>
      <c r="IKF42" s="242"/>
      <c r="IKG42" s="242"/>
      <c r="IKH42" s="242"/>
      <c r="IKI42" s="242"/>
      <c r="IKJ42" s="242"/>
      <c r="IKK42" s="242"/>
      <c r="IKL42" s="242"/>
      <c r="IKM42" s="242"/>
      <c r="IKN42" s="242"/>
      <c r="IKO42" s="242"/>
      <c r="IKP42" s="242"/>
      <c r="IKQ42" s="242"/>
      <c r="IKR42" s="242"/>
      <c r="IKS42" s="242"/>
      <c r="IKT42" s="242"/>
      <c r="IKU42" s="242"/>
      <c r="IKV42" s="242"/>
      <c r="IKW42" s="242"/>
      <c r="IKX42" s="242"/>
      <c r="IKY42" s="242"/>
      <c r="IKZ42" s="242"/>
      <c r="ILA42" s="242"/>
      <c r="ILB42" s="242"/>
      <c r="ILC42" s="242"/>
      <c r="ILD42" s="242"/>
      <c r="ILE42" s="242"/>
      <c r="ILF42" s="242"/>
      <c r="ILG42" s="242"/>
      <c r="ILH42" s="242"/>
      <c r="ILI42" s="242"/>
      <c r="ILJ42" s="242"/>
      <c r="ILK42" s="242"/>
      <c r="ILL42" s="242"/>
      <c r="ILM42" s="242"/>
      <c r="ILN42" s="242"/>
      <c r="ILO42" s="242"/>
      <c r="ILP42" s="242"/>
      <c r="ILQ42" s="242"/>
      <c r="ILR42" s="242"/>
      <c r="ILS42" s="242"/>
      <c r="ILT42" s="242"/>
      <c r="ILU42" s="242"/>
      <c r="ILV42" s="242"/>
      <c r="ILW42" s="242"/>
      <c r="ILX42" s="242"/>
      <c r="ILY42" s="242"/>
      <c r="ILZ42" s="242"/>
      <c r="IMA42" s="242"/>
      <c r="IMB42" s="242"/>
      <c r="IMC42" s="242"/>
      <c r="IMD42" s="242"/>
      <c r="IME42" s="242"/>
      <c r="IMF42" s="242"/>
      <c r="IMG42" s="242"/>
      <c r="IMH42" s="242"/>
      <c r="IMI42" s="242"/>
      <c r="IMJ42" s="242"/>
      <c r="IMK42" s="242"/>
      <c r="IML42" s="242"/>
      <c r="IMM42" s="242"/>
      <c r="IMN42" s="242"/>
      <c r="IMO42" s="242"/>
      <c r="IMP42" s="242"/>
      <c r="IMQ42" s="242"/>
      <c r="IMR42" s="242"/>
      <c r="IMS42" s="242"/>
      <c r="IMT42" s="242"/>
      <c r="IMU42" s="242"/>
      <c r="IMV42" s="242"/>
      <c r="IMW42" s="242"/>
      <c r="IMX42" s="242"/>
      <c r="IMY42" s="242"/>
      <c r="IMZ42" s="242"/>
      <c r="INA42" s="242"/>
      <c r="INB42" s="242"/>
      <c r="INC42" s="242"/>
      <c r="IND42" s="242"/>
      <c r="INE42" s="242"/>
      <c r="INF42" s="242"/>
      <c r="ING42" s="242"/>
      <c r="INH42" s="242"/>
      <c r="INI42" s="242"/>
      <c r="INJ42" s="242"/>
      <c r="INK42" s="242"/>
      <c r="INL42" s="242"/>
      <c r="INM42" s="242"/>
      <c r="INN42" s="242"/>
      <c r="INO42" s="242"/>
      <c r="INP42" s="242"/>
      <c r="INQ42" s="242"/>
      <c r="INR42" s="242"/>
      <c r="INS42" s="242"/>
      <c r="INT42" s="242"/>
      <c r="INU42" s="242"/>
      <c r="INV42" s="242"/>
      <c r="INW42" s="242"/>
      <c r="INX42" s="242"/>
      <c r="INY42" s="242"/>
      <c r="INZ42" s="242"/>
      <c r="IOA42" s="242"/>
      <c r="IOB42" s="242"/>
      <c r="IOC42" s="242"/>
      <c r="IOD42" s="242"/>
      <c r="IOE42" s="242"/>
      <c r="IOF42" s="242"/>
      <c r="IOG42" s="242"/>
      <c r="IOH42" s="242"/>
      <c r="IOI42" s="242"/>
      <c r="IOJ42" s="242"/>
      <c r="IOK42" s="242"/>
      <c r="IOL42" s="242"/>
      <c r="IOM42" s="242"/>
      <c r="ION42" s="242"/>
      <c r="IOO42" s="242"/>
      <c r="IOP42" s="242"/>
      <c r="IOQ42" s="242"/>
      <c r="IOR42" s="242"/>
      <c r="IOS42" s="242"/>
      <c r="IOT42" s="242"/>
      <c r="IOU42" s="242"/>
      <c r="IOV42" s="242"/>
      <c r="IOW42" s="242"/>
      <c r="IOX42" s="242"/>
      <c r="IOY42" s="242"/>
      <c r="IOZ42" s="242"/>
      <c r="IPA42" s="242"/>
      <c r="IPB42" s="242"/>
      <c r="IPC42" s="242"/>
      <c r="IPD42" s="242"/>
      <c r="IPE42" s="242"/>
      <c r="IPF42" s="242"/>
      <c r="IPG42" s="242"/>
      <c r="IPH42" s="242"/>
      <c r="IPI42" s="242"/>
      <c r="IPJ42" s="242"/>
      <c r="IPK42" s="242"/>
      <c r="IPL42" s="242"/>
      <c r="IPM42" s="242"/>
      <c r="IPN42" s="242"/>
      <c r="IPO42" s="242"/>
      <c r="IPP42" s="242"/>
      <c r="IPQ42" s="242"/>
      <c r="IPR42" s="242"/>
      <c r="IPS42" s="242"/>
      <c r="IPT42" s="242"/>
      <c r="IPU42" s="242"/>
      <c r="IPV42" s="242"/>
      <c r="IPW42" s="242"/>
      <c r="IPX42" s="242"/>
      <c r="IPY42" s="242"/>
      <c r="IPZ42" s="242"/>
      <c r="IQA42" s="242"/>
      <c r="IQB42" s="242"/>
      <c r="IQC42" s="242"/>
      <c r="IQD42" s="242"/>
      <c r="IQE42" s="242"/>
      <c r="IQF42" s="242"/>
      <c r="IQG42" s="242"/>
      <c r="IQH42" s="242"/>
      <c r="IQI42" s="242"/>
      <c r="IQJ42" s="242"/>
      <c r="IQK42" s="242"/>
      <c r="IQL42" s="242"/>
      <c r="IQM42" s="242"/>
      <c r="IQN42" s="242"/>
      <c r="IQO42" s="242"/>
      <c r="IQP42" s="242"/>
      <c r="IQQ42" s="242"/>
      <c r="IQR42" s="242"/>
      <c r="IQS42" s="242"/>
      <c r="IQT42" s="242"/>
      <c r="IQU42" s="242"/>
      <c r="IQV42" s="242"/>
      <c r="IQW42" s="242"/>
      <c r="IQX42" s="242"/>
      <c r="IQY42" s="242"/>
      <c r="IQZ42" s="242"/>
      <c r="IRA42" s="242"/>
      <c r="IRB42" s="242"/>
      <c r="IRC42" s="242"/>
      <c r="IRD42" s="242"/>
      <c r="IRE42" s="242"/>
      <c r="IRF42" s="242"/>
      <c r="IRG42" s="242"/>
      <c r="IRH42" s="242"/>
      <c r="IRI42" s="242"/>
      <c r="IRJ42" s="242"/>
      <c r="IRK42" s="242"/>
      <c r="IRL42" s="242"/>
      <c r="IRM42" s="242"/>
      <c r="IRN42" s="242"/>
      <c r="IRO42" s="242"/>
      <c r="IRP42" s="242"/>
      <c r="IRQ42" s="242"/>
      <c r="IRR42" s="242"/>
      <c r="IRS42" s="242"/>
      <c r="IRT42" s="242"/>
      <c r="IRU42" s="242"/>
      <c r="IRV42" s="242"/>
      <c r="IRW42" s="242"/>
      <c r="IRX42" s="242"/>
      <c r="IRY42" s="242"/>
      <c r="IRZ42" s="242"/>
      <c r="ISA42" s="242"/>
      <c r="ISB42" s="242"/>
      <c r="ISC42" s="242"/>
      <c r="ISD42" s="242"/>
      <c r="ISE42" s="242"/>
      <c r="ISF42" s="242"/>
      <c r="ISG42" s="242"/>
      <c r="ISH42" s="242"/>
      <c r="ISI42" s="242"/>
      <c r="ISJ42" s="242"/>
      <c r="ISK42" s="242"/>
      <c r="ISL42" s="242"/>
      <c r="ISM42" s="242"/>
      <c r="ISN42" s="242"/>
      <c r="ISO42" s="242"/>
      <c r="ISP42" s="242"/>
      <c r="ISQ42" s="242"/>
      <c r="ISR42" s="242"/>
      <c r="ISS42" s="242"/>
      <c r="IST42" s="242"/>
      <c r="ISU42" s="242"/>
      <c r="ISV42" s="242"/>
      <c r="ISW42" s="242"/>
      <c r="ISX42" s="242"/>
      <c r="ISY42" s="242"/>
      <c r="ISZ42" s="242"/>
      <c r="ITA42" s="242"/>
      <c r="ITB42" s="242"/>
      <c r="ITC42" s="242"/>
      <c r="ITD42" s="242"/>
      <c r="ITE42" s="242"/>
      <c r="ITF42" s="242"/>
      <c r="ITG42" s="242"/>
      <c r="ITH42" s="242"/>
      <c r="ITI42" s="242"/>
      <c r="ITJ42" s="242"/>
      <c r="ITK42" s="242"/>
      <c r="ITL42" s="242"/>
      <c r="ITM42" s="242"/>
      <c r="ITN42" s="242"/>
      <c r="ITO42" s="242"/>
      <c r="ITP42" s="242"/>
      <c r="ITQ42" s="242"/>
      <c r="ITR42" s="242"/>
      <c r="ITS42" s="242"/>
      <c r="ITT42" s="242"/>
      <c r="ITU42" s="242"/>
      <c r="ITV42" s="242"/>
      <c r="ITW42" s="242"/>
      <c r="ITX42" s="242"/>
      <c r="ITY42" s="242"/>
      <c r="ITZ42" s="242"/>
      <c r="IUA42" s="242"/>
      <c r="IUB42" s="242"/>
      <c r="IUC42" s="242"/>
      <c r="IUD42" s="242"/>
      <c r="IUE42" s="242"/>
      <c r="IUF42" s="242"/>
      <c r="IUG42" s="242"/>
      <c r="IUH42" s="242"/>
      <c r="IUI42" s="242"/>
      <c r="IUJ42" s="242"/>
      <c r="IUK42" s="242"/>
      <c r="IUL42" s="242"/>
      <c r="IUM42" s="242"/>
      <c r="IUN42" s="242"/>
      <c r="IUO42" s="242"/>
      <c r="IUP42" s="242"/>
      <c r="IUQ42" s="242"/>
      <c r="IUR42" s="242"/>
      <c r="IUS42" s="242"/>
      <c r="IUT42" s="242"/>
      <c r="IUU42" s="242"/>
      <c r="IUV42" s="242"/>
      <c r="IUW42" s="242"/>
      <c r="IUX42" s="242"/>
      <c r="IUY42" s="242"/>
      <c r="IUZ42" s="242"/>
      <c r="IVA42" s="242"/>
      <c r="IVB42" s="242"/>
      <c r="IVC42" s="242"/>
      <c r="IVD42" s="242"/>
      <c r="IVE42" s="242"/>
      <c r="IVF42" s="242"/>
      <c r="IVG42" s="242"/>
      <c r="IVH42" s="242"/>
      <c r="IVI42" s="242"/>
      <c r="IVJ42" s="242"/>
      <c r="IVK42" s="242"/>
      <c r="IVL42" s="242"/>
      <c r="IVM42" s="242"/>
      <c r="IVN42" s="242"/>
      <c r="IVO42" s="242"/>
      <c r="IVP42" s="242"/>
      <c r="IVQ42" s="242"/>
      <c r="IVR42" s="242"/>
      <c r="IVS42" s="242"/>
      <c r="IVT42" s="242"/>
      <c r="IVU42" s="242"/>
      <c r="IVV42" s="242"/>
      <c r="IVW42" s="242"/>
      <c r="IVX42" s="242"/>
      <c r="IVY42" s="242"/>
      <c r="IVZ42" s="242"/>
      <c r="IWA42" s="242"/>
      <c r="IWB42" s="242"/>
      <c r="IWC42" s="242"/>
      <c r="IWD42" s="242"/>
      <c r="IWE42" s="242"/>
      <c r="IWF42" s="242"/>
      <c r="IWG42" s="242"/>
      <c r="IWH42" s="242"/>
      <c r="IWI42" s="242"/>
      <c r="IWJ42" s="242"/>
      <c r="IWK42" s="242"/>
      <c r="IWL42" s="242"/>
      <c r="IWM42" s="242"/>
      <c r="IWN42" s="242"/>
      <c r="IWO42" s="242"/>
      <c r="IWP42" s="242"/>
      <c r="IWQ42" s="242"/>
      <c r="IWR42" s="242"/>
      <c r="IWS42" s="242"/>
      <c r="IWT42" s="242"/>
      <c r="IWU42" s="242"/>
      <c r="IWV42" s="242"/>
      <c r="IWW42" s="242"/>
      <c r="IWX42" s="242"/>
      <c r="IWY42" s="242"/>
      <c r="IWZ42" s="242"/>
      <c r="IXA42" s="242"/>
      <c r="IXB42" s="242"/>
      <c r="IXC42" s="242"/>
      <c r="IXD42" s="242"/>
      <c r="IXE42" s="242"/>
      <c r="IXF42" s="242"/>
      <c r="IXG42" s="242"/>
      <c r="IXH42" s="242"/>
      <c r="IXI42" s="242"/>
      <c r="IXJ42" s="242"/>
      <c r="IXK42" s="242"/>
      <c r="IXL42" s="242"/>
      <c r="IXM42" s="242"/>
      <c r="IXN42" s="242"/>
      <c r="IXO42" s="242"/>
      <c r="IXP42" s="242"/>
      <c r="IXQ42" s="242"/>
      <c r="IXR42" s="242"/>
      <c r="IXS42" s="242"/>
      <c r="IXT42" s="242"/>
      <c r="IXU42" s="242"/>
      <c r="IXV42" s="242"/>
      <c r="IXW42" s="242"/>
      <c r="IXX42" s="242"/>
      <c r="IXY42" s="242"/>
      <c r="IXZ42" s="242"/>
      <c r="IYA42" s="242"/>
      <c r="IYB42" s="242"/>
      <c r="IYC42" s="242"/>
      <c r="IYD42" s="242"/>
      <c r="IYE42" s="242"/>
      <c r="IYF42" s="242"/>
      <c r="IYG42" s="242"/>
      <c r="IYH42" s="242"/>
      <c r="IYI42" s="242"/>
      <c r="IYJ42" s="242"/>
      <c r="IYK42" s="242"/>
      <c r="IYL42" s="242"/>
      <c r="IYM42" s="242"/>
      <c r="IYN42" s="242"/>
      <c r="IYO42" s="242"/>
      <c r="IYP42" s="242"/>
      <c r="IYQ42" s="242"/>
      <c r="IYR42" s="242"/>
      <c r="IYS42" s="242"/>
      <c r="IYT42" s="242"/>
      <c r="IYU42" s="242"/>
      <c r="IYV42" s="242"/>
      <c r="IYW42" s="242"/>
      <c r="IYX42" s="242"/>
      <c r="IYY42" s="242"/>
      <c r="IYZ42" s="242"/>
      <c r="IZA42" s="242"/>
      <c r="IZB42" s="242"/>
      <c r="IZC42" s="242"/>
      <c r="IZD42" s="242"/>
      <c r="IZE42" s="242"/>
      <c r="IZF42" s="242"/>
      <c r="IZG42" s="242"/>
      <c r="IZH42" s="242"/>
      <c r="IZI42" s="242"/>
      <c r="IZJ42" s="242"/>
      <c r="IZK42" s="242"/>
      <c r="IZL42" s="242"/>
      <c r="IZM42" s="242"/>
      <c r="IZN42" s="242"/>
      <c r="IZO42" s="242"/>
      <c r="IZP42" s="242"/>
      <c r="IZQ42" s="242"/>
      <c r="IZR42" s="242"/>
      <c r="IZS42" s="242"/>
      <c r="IZT42" s="242"/>
      <c r="IZU42" s="242"/>
      <c r="IZV42" s="242"/>
      <c r="IZW42" s="242"/>
      <c r="IZX42" s="242"/>
      <c r="IZY42" s="242"/>
      <c r="IZZ42" s="242"/>
      <c r="JAA42" s="242"/>
      <c r="JAB42" s="242"/>
      <c r="JAC42" s="242"/>
      <c r="JAD42" s="242"/>
      <c r="JAE42" s="242"/>
      <c r="JAF42" s="242"/>
      <c r="JAG42" s="242"/>
      <c r="JAH42" s="242"/>
      <c r="JAI42" s="242"/>
      <c r="JAJ42" s="242"/>
      <c r="JAK42" s="242"/>
      <c r="JAL42" s="242"/>
      <c r="JAM42" s="242"/>
      <c r="JAN42" s="242"/>
      <c r="JAO42" s="242"/>
      <c r="JAP42" s="242"/>
      <c r="JAQ42" s="242"/>
      <c r="JAR42" s="242"/>
      <c r="JAS42" s="242"/>
      <c r="JAT42" s="242"/>
      <c r="JAU42" s="242"/>
      <c r="JAV42" s="242"/>
      <c r="JAW42" s="242"/>
      <c r="JAX42" s="242"/>
      <c r="JAY42" s="242"/>
      <c r="JAZ42" s="242"/>
      <c r="JBA42" s="242"/>
      <c r="JBB42" s="242"/>
      <c r="JBC42" s="242"/>
      <c r="JBD42" s="242"/>
      <c r="JBE42" s="242"/>
      <c r="JBF42" s="242"/>
      <c r="JBG42" s="242"/>
      <c r="JBH42" s="242"/>
      <c r="JBI42" s="242"/>
      <c r="JBJ42" s="242"/>
      <c r="JBK42" s="242"/>
      <c r="JBL42" s="242"/>
      <c r="JBM42" s="242"/>
      <c r="JBN42" s="242"/>
      <c r="JBO42" s="242"/>
      <c r="JBP42" s="242"/>
      <c r="JBQ42" s="242"/>
      <c r="JBR42" s="242"/>
      <c r="JBS42" s="242"/>
      <c r="JBT42" s="242"/>
      <c r="JBU42" s="242"/>
      <c r="JBV42" s="242"/>
      <c r="JBW42" s="242"/>
      <c r="JBX42" s="242"/>
      <c r="JBY42" s="242"/>
      <c r="JBZ42" s="242"/>
      <c r="JCA42" s="242"/>
      <c r="JCB42" s="242"/>
      <c r="JCC42" s="242"/>
      <c r="JCD42" s="242"/>
      <c r="JCE42" s="242"/>
      <c r="JCF42" s="242"/>
      <c r="JCG42" s="242"/>
      <c r="JCH42" s="242"/>
      <c r="JCI42" s="242"/>
      <c r="JCJ42" s="242"/>
      <c r="JCK42" s="242"/>
      <c r="JCL42" s="242"/>
      <c r="JCM42" s="242"/>
      <c r="JCN42" s="242"/>
      <c r="JCO42" s="242"/>
      <c r="JCP42" s="242"/>
      <c r="JCQ42" s="242"/>
      <c r="JCR42" s="242"/>
      <c r="JCS42" s="242"/>
      <c r="JCT42" s="242"/>
      <c r="JCU42" s="242"/>
      <c r="JCV42" s="242"/>
      <c r="JCW42" s="242"/>
      <c r="JCX42" s="242"/>
      <c r="JCY42" s="242"/>
      <c r="JCZ42" s="242"/>
      <c r="JDA42" s="242"/>
      <c r="JDB42" s="242"/>
      <c r="JDC42" s="242"/>
      <c r="JDD42" s="242"/>
      <c r="JDE42" s="242"/>
      <c r="JDF42" s="242"/>
      <c r="JDG42" s="242"/>
      <c r="JDH42" s="242"/>
      <c r="JDI42" s="242"/>
      <c r="JDJ42" s="242"/>
      <c r="JDK42" s="242"/>
      <c r="JDL42" s="242"/>
      <c r="JDM42" s="242"/>
      <c r="JDN42" s="242"/>
      <c r="JDO42" s="242"/>
      <c r="JDP42" s="242"/>
      <c r="JDQ42" s="242"/>
      <c r="JDR42" s="242"/>
      <c r="JDS42" s="242"/>
      <c r="JDT42" s="242"/>
      <c r="JDU42" s="242"/>
      <c r="JDV42" s="242"/>
      <c r="JDW42" s="242"/>
      <c r="JDX42" s="242"/>
      <c r="JDY42" s="242"/>
      <c r="JDZ42" s="242"/>
      <c r="JEA42" s="242"/>
      <c r="JEB42" s="242"/>
      <c r="JEC42" s="242"/>
      <c r="JED42" s="242"/>
      <c r="JEE42" s="242"/>
      <c r="JEF42" s="242"/>
      <c r="JEG42" s="242"/>
      <c r="JEH42" s="242"/>
      <c r="JEI42" s="242"/>
      <c r="JEJ42" s="242"/>
      <c r="JEK42" s="242"/>
      <c r="JEL42" s="242"/>
      <c r="JEM42" s="242"/>
      <c r="JEN42" s="242"/>
      <c r="JEO42" s="242"/>
      <c r="JEP42" s="242"/>
      <c r="JEQ42" s="242"/>
      <c r="JER42" s="242"/>
      <c r="JES42" s="242"/>
      <c r="JET42" s="242"/>
      <c r="JEU42" s="242"/>
      <c r="JEV42" s="242"/>
      <c r="JEW42" s="242"/>
      <c r="JEX42" s="242"/>
      <c r="JEY42" s="242"/>
      <c r="JEZ42" s="242"/>
      <c r="JFA42" s="242"/>
      <c r="JFB42" s="242"/>
      <c r="JFC42" s="242"/>
      <c r="JFD42" s="242"/>
      <c r="JFE42" s="242"/>
      <c r="JFF42" s="242"/>
      <c r="JFG42" s="242"/>
      <c r="JFH42" s="242"/>
      <c r="JFI42" s="242"/>
      <c r="JFJ42" s="242"/>
      <c r="JFK42" s="242"/>
      <c r="JFL42" s="242"/>
      <c r="JFM42" s="242"/>
      <c r="JFN42" s="242"/>
      <c r="JFO42" s="242"/>
      <c r="JFP42" s="242"/>
      <c r="JFQ42" s="242"/>
      <c r="JFR42" s="242"/>
      <c r="JFS42" s="242"/>
      <c r="JFT42" s="242"/>
      <c r="JFU42" s="242"/>
      <c r="JFV42" s="242"/>
      <c r="JFW42" s="242"/>
      <c r="JFX42" s="242"/>
      <c r="JFY42" s="242"/>
      <c r="JFZ42" s="242"/>
      <c r="JGA42" s="242"/>
      <c r="JGB42" s="242"/>
      <c r="JGC42" s="242"/>
      <c r="JGD42" s="242"/>
      <c r="JGE42" s="242"/>
      <c r="JGF42" s="242"/>
      <c r="JGG42" s="242"/>
      <c r="JGH42" s="242"/>
      <c r="JGI42" s="242"/>
      <c r="JGJ42" s="242"/>
      <c r="JGK42" s="242"/>
      <c r="JGL42" s="242"/>
      <c r="JGM42" s="242"/>
      <c r="JGN42" s="242"/>
      <c r="JGO42" s="242"/>
      <c r="JGP42" s="242"/>
      <c r="JGQ42" s="242"/>
      <c r="JGR42" s="242"/>
      <c r="JGS42" s="242"/>
      <c r="JGT42" s="242"/>
      <c r="JGU42" s="242"/>
      <c r="JGV42" s="242"/>
      <c r="JGW42" s="242"/>
      <c r="JGX42" s="242"/>
      <c r="JGY42" s="242"/>
      <c r="JGZ42" s="242"/>
      <c r="JHA42" s="242"/>
      <c r="JHB42" s="242"/>
      <c r="JHC42" s="242"/>
      <c r="JHD42" s="242"/>
      <c r="JHE42" s="242"/>
      <c r="JHF42" s="242"/>
      <c r="JHG42" s="242"/>
      <c r="JHH42" s="242"/>
      <c r="JHI42" s="242"/>
      <c r="JHJ42" s="242"/>
      <c r="JHK42" s="242"/>
      <c r="JHL42" s="242"/>
      <c r="JHM42" s="242"/>
      <c r="JHN42" s="242"/>
      <c r="JHO42" s="242"/>
      <c r="JHP42" s="242"/>
      <c r="JHQ42" s="242"/>
      <c r="JHR42" s="242"/>
      <c r="JHS42" s="242"/>
      <c r="JHT42" s="242"/>
      <c r="JHU42" s="242"/>
      <c r="JHV42" s="242"/>
      <c r="JHW42" s="242"/>
      <c r="JHX42" s="242"/>
      <c r="JHY42" s="242"/>
      <c r="JHZ42" s="242"/>
      <c r="JIA42" s="242"/>
      <c r="JIB42" s="242"/>
      <c r="JIC42" s="242"/>
      <c r="JID42" s="242"/>
      <c r="JIE42" s="242"/>
      <c r="JIF42" s="242"/>
      <c r="JIG42" s="242"/>
      <c r="JIH42" s="242"/>
      <c r="JII42" s="242"/>
      <c r="JIJ42" s="242"/>
      <c r="JIK42" s="242"/>
      <c r="JIL42" s="242"/>
      <c r="JIM42" s="242"/>
      <c r="JIN42" s="242"/>
      <c r="JIO42" s="242"/>
      <c r="JIP42" s="242"/>
      <c r="JIQ42" s="242"/>
      <c r="JIR42" s="242"/>
      <c r="JIS42" s="242"/>
      <c r="JIT42" s="242"/>
      <c r="JIU42" s="242"/>
      <c r="JIV42" s="242"/>
      <c r="JIW42" s="242"/>
      <c r="JIX42" s="242"/>
      <c r="JIY42" s="242"/>
      <c r="JIZ42" s="242"/>
      <c r="JJA42" s="242"/>
      <c r="JJB42" s="242"/>
      <c r="JJC42" s="242"/>
      <c r="JJD42" s="242"/>
      <c r="JJE42" s="242"/>
      <c r="JJF42" s="242"/>
      <c r="JJG42" s="242"/>
      <c r="JJH42" s="242"/>
      <c r="JJI42" s="242"/>
      <c r="JJJ42" s="242"/>
      <c r="JJK42" s="242"/>
      <c r="JJL42" s="242"/>
      <c r="JJM42" s="242"/>
      <c r="JJN42" s="242"/>
      <c r="JJO42" s="242"/>
      <c r="JJP42" s="242"/>
      <c r="JJQ42" s="242"/>
      <c r="JJR42" s="242"/>
      <c r="JJS42" s="242"/>
      <c r="JJT42" s="242"/>
      <c r="JJU42" s="242"/>
      <c r="JJV42" s="242"/>
      <c r="JJW42" s="242"/>
      <c r="JJX42" s="242"/>
      <c r="JJY42" s="242"/>
      <c r="JJZ42" s="242"/>
      <c r="JKA42" s="242"/>
      <c r="JKB42" s="242"/>
      <c r="JKC42" s="242"/>
      <c r="JKD42" s="242"/>
      <c r="JKE42" s="242"/>
      <c r="JKF42" s="242"/>
      <c r="JKG42" s="242"/>
      <c r="JKH42" s="242"/>
      <c r="JKI42" s="242"/>
      <c r="JKJ42" s="242"/>
      <c r="JKK42" s="242"/>
      <c r="JKL42" s="242"/>
      <c r="JKM42" s="242"/>
      <c r="JKN42" s="242"/>
      <c r="JKO42" s="242"/>
      <c r="JKP42" s="242"/>
      <c r="JKQ42" s="242"/>
      <c r="JKR42" s="242"/>
      <c r="JKS42" s="242"/>
      <c r="JKT42" s="242"/>
      <c r="JKU42" s="242"/>
      <c r="JKV42" s="242"/>
      <c r="JKW42" s="242"/>
      <c r="JKX42" s="242"/>
      <c r="JKY42" s="242"/>
      <c r="JKZ42" s="242"/>
      <c r="JLA42" s="242"/>
      <c r="JLB42" s="242"/>
      <c r="JLC42" s="242"/>
      <c r="JLD42" s="242"/>
      <c r="JLE42" s="242"/>
      <c r="JLF42" s="242"/>
      <c r="JLG42" s="242"/>
      <c r="JLH42" s="242"/>
      <c r="JLI42" s="242"/>
      <c r="JLJ42" s="242"/>
      <c r="JLK42" s="242"/>
      <c r="JLL42" s="242"/>
      <c r="JLM42" s="242"/>
      <c r="JLN42" s="242"/>
      <c r="JLO42" s="242"/>
      <c r="JLP42" s="242"/>
      <c r="JLQ42" s="242"/>
      <c r="JLR42" s="242"/>
      <c r="JLS42" s="242"/>
      <c r="JLT42" s="242"/>
      <c r="JLU42" s="242"/>
      <c r="JLV42" s="242"/>
      <c r="JLW42" s="242"/>
      <c r="JLX42" s="242"/>
      <c r="JLY42" s="242"/>
      <c r="JLZ42" s="242"/>
      <c r="JMA42" s="242"/>
      <c r="JMB42" s="242"/>
      <c r="JMC42" s="242"/>
      <c r="JMD42" s="242"/>
      <c r="JME42" s="242"/>
      <c r="JMF42" s="242"/>
      <c r="JMG42" s="242"/>
      <c r="JMH42" s="242"/>
      <c r="JMI42" s="242"/>
      <c r="JMJ42" s="242"/>
      <c r="JMK42" s="242"/>
      <c r="JML42" s="242"/>
      <c r="JMM42" s="242"/>
      <c r="JMN42" s="242"/>
      <c r="JMO42" s="242"/>
      <c r="JMP42" s="242"/>
      <c r="JMQ42" s="242"/>
      <c r="JMR42" s="242"/>
      <c r="JMS42" s="242"/>
      <c r="JMT42" s="242"/>
      <c r="JMU42" s="242"/>
      <c r="JMV42" s="242"/>
      <c r="JMW42" s="242"/>
      <c r="JMX42" s="242"/>
      <c r="JMY42" s="242"/>
      <c r="JMZ42" s="242"/>
      <c r="JNA42" s="242"/>
      <c r="JNB42" s="242"/>
      <c r="JNC42" s="242"/>
      <c r="JND42" s="242"/>
      <c r="JNE42" s="242"/>
      <c r="JNF42" s="242"/>
      <c r="JNG42" s="242"/>
      <c r="JNH42" s="242"/>
      <c r="JNI42" s="242"/>
      <c r="JNJ42" s="242"/>
      <c r="JNK42" s="242"/>
      <c r="JNL42" s="242"/>
      <c r="JNM42" s="242"/>
      <c r="JNN42" s="242"/>
      <c r="JNO42" s="242"/>
      <c r="JNP42" s="242"/>
      <c r="JNQ42" s="242"/>
      <c r="JNR42" s="242"/>
      <c r="JNS42" s="242"/>
      <c r="JNT42" s="242"/>
      <c r="JNU42" s="242"/>
      <c r="JNV42" s="242"/>
      <c r="JNW42" s="242"/>
      <c r="JNX42" s="242"/>
      <c r="JNY42" s="242"/>
      <c r="JNZ42" s="242"/>
      <c r="JOA42" s="242"/>
      <c r="JOB42" s="242"/>
      <c r="JOC42" s="242"/>
      <c r="JOD42" s="242"/>
      <c r="JOE42" s="242"/>
      <c r="JOF42" s="242"/>
      <c r="JOG42" s="242"/>
      <c r="JOH42" s="242"/>
      <c r="JOI42" s="242"/>
      <c r="JOJ42" s="242"/>
      <c r="JOK42" s="242"/>
      <c r="JOL42" s="242"/>
      <c r="JOM42" s="242"/>
      <c r="JON42" s="242"/>
      <c r="JOO42" s="242"/>
      <c r="JOP42" s="242"/>
      <c r="JOQ42" s="242"/>
      <c r="JOR42" s="242"/>
      <c r="JOS42" s="242"/>
      <c r="JOT42" s="242"/>
      <c r="JOU42" s="242"/>
      <c r="JOV42" s="242"/>
      <c r="JOW42" s="242"/>
      <c r="JOX42" s="242"/>
      <c r="JOY42" s="242"/>
      <c r="JOZ42" s="242"/>
      <c r="JPA42" s="242"/>
      <c r="JPB42" s="242"/>
      <c r="JPC42" s="242"/>
      <c r="JPD42" s="242"/>
      <c r="JPE42" s="242"/>
      <c r="JPF42" s="242"/>
      <c r="JPG42" s="242"/>
      <c r="JPH42" s="242"/>
      <c r="JPI42" s="242"/>
      <c r="JPJ42" s="242"/>
      <c r="JPK42" s="242"/>
      <c r="JPL42" s="242"/>
      <c r="JPM42" s="242"/>
      <c r="JPN42" s="242"/>
      <c r="JPO42" s="242"/>
      <c r="JPP42" s="242"/>
      <c r="JPQ42" s="242"/>
      <c r="JPR42" s="242"/>
      <c r="JPS42" s="242"/>
      <c r="JPT42" s="242"/>
      <c r="JPU42" s="242"/>
      <c r="JPV42" s="242"/>
      <c r="JPW42" s="242"/>
      <c r="JPX42" s="242"/>
      <c r="JPY42" s="242"/>
      <c r="JPZ42" s="242"/>
      <c r="JQA42" s="242"/>
      <c r="JQB42" s="242"/>
      <c r="JQC42" s="242"/>
      <c r="JQD42" s="242"/>
      <c r="JQE42" s="242"/>
      <c r="JQF42" s="242"/>
      <c r="JQG42" s="242"/>
      <c r="JQH42" s="242"/>
      <c r="JQI42" s="242"/>
      <c r="JQJ42" s="242"/>
      <c r="JQK42" s="242"/>
      <c r="JQL42" s="242"/>
      <c r="JQM42" s="242"/>
      <c r="JQN42" s="242"/>
      <c r="JQO42" s="242"/>
      <c r="JQP42" s="242"/>
      <c r="JQQ42" s="242"/>
      <c r="JQR42" s="242"/>
      <c r="JQS42" s="242"/>
      <c r="JQT42" s="242"/>
      <c r="JQU42" s="242"/>
      <c r="JQV42" s="242"/>
      <c r="JQW42" s="242"/>
      <c r="JQX42" s="242"/>
      <c r="JQY42" s="242"/>
      <c r="JQZ42" s="242"/>
      <c r="JRA42" s="242"/>
      <c r="JRB42" s="242"/>
      <c r="JRC42" s="242"/>
      <c r="JRD42" s="242"/>
      <c r="JRE42" s="242"/>
      <c r="JRF42" s="242"/>
      <c r="JRG42" s="242"/>
      <c r="JRH42" s="242"/>
      <c r="JRI42" s="242"/>
      <c r="JRJ42" s="242"/>
      <c r="JRK42" s="242"/>
      <c r="JRL42" s="242"/>
      <c r="JRM42" s="242"/>
      <c r="JRN42" s="242"/>
      <c r="JRO42" s="242"/>
      <c r="JRP42" s="242"/>
      <c r="JRQ42" s="242"/>
      <c r="JRR42" s="242"/>
      <c r="JRS42" s="242"/>
      <c r="JRT42" s="242"/>
      <c r="JRU42" s="242"/>
      <c r="JRV42" s="242"/>
      <c r="JRW42" s="242"/>
      <c r="JRX42" s="242"/>
      <c r="JRY42" s="242"/>
      <c r="JRZ42" s="242"/>
      <c r="JSA42" s="242"/>
      <c r="JSB42" s="242"/>
      <c r="JSC42" s="242"/>
      <c r="JSD42" s="242"/>
      <c r="JSE42" s="242"/>
      <c r="JSF42" s="242"/>
      <c r="JSG42" s="242"/>
      <c r="JSH42" s="242"/>
      <c r="JSI42" s="242"/>
      <c r="JSJ42" s="242"/>
      <c r="JSK42" s="242"/>
      <c r="JSL42" s="242"/>
      <c r="JSM42" s="242"/>
      <c r="JSN42" s="242"/>
      <c r="JSO42" s="242"/>
      <c r="JSP42" s="242"/>
      <c r="JSQ42" s="242"/>
      <c r="JSR42" s="242"/>
      <c r="JSS42" s="242"/>
      <c r="JST42" s="242"/>
      <c r="JSU42" s="242"/>
      <c r="JSV42" s="242"/>
      <c r="JSW42" s="242"/>
      <c r="JSX42" s="242"/>
      <c r="JSY42" s="242"/>
      <c r="JSZ42" s="242"/>
      <c r="JTA42" s="242"/>
      <c r="JTB42" s="242"/>
      <c r="JTC42" s="242"/>
      <c r="JTD42" s="242"/>
      <c r="JTE42" s="242"/>
      <c r="JTF42" s="242"/>
      <c r="JTG42" s="242"/>
      <c r="JTH42" s="242"/>
      <c r="JTI42" s="242"/>
      <c r="JTJ42" s="242"/>
      <c r="JTK42" s="242"/>
      <c r="JTL42" s="242"/>
      <c r="JTM42" s="242"/>
      <c r="JTN42" s="242"/>
      <c r="JTO42" s="242"/>
      <c r="JTP42" s="242"/>
      <c r="JTQ42" s="242"/>
      <c r="JTR42" s="242"/>
      <c r="JTS42" s="242"/>
      <c r="JTT42" s="242"/>
      <c r="JTU42" s="242"/>
      <c r="JTV42" s="242"/>
      <c r="JTW42" s="242"/>
      <c r="JTX42" s="242"/>
      <c r="JTY42" s="242"/>
      <c r="JTZ42" s="242"/>
      <c r="JUA42" s="242"/>
      <c r="JUB42" s="242"/>
      <c r="JUC42" s="242"/>
      <c r="JUD42" s="242"/>
      <c r="JUE42" s="242"/>
      <c r="JUF42" s="242"/>
      <c r="JUG42" s="242"/>
      <c r="JUH42" s="242"/>
      <c r="JUI42" s="242"/>
      <c r="JUJ42" s="242"/>
      <c r="JUK42" s="242"/>
      <c r="JUL42" s="242"/>
      <c r="JUM42" s="242"/>
      <c r="JUN42" s="242"/>
      <c r="JUO42" s="242"/>
      <c r="JUP42" s="242"/>
      <c r="JUQ42" s="242"/>
      <c r="JUR42" s="242"/>
      <c r="JUS42" s="242"/>
      <c r="JUT42" s="242"/>
      <c r="JUU42" s="242"/>
      <c r="JUV42" s="242"/>
      <c r="JUW42" s="242"/>
      <c r="JUX42" s="242"/>
      <c r="JUY42" s="242"/>
      <c r="JUZ42" s="242"/>
      <c r="JVA42" s="242"/>
      <c r="JVB42" s="242"/>
      <c r="JVC42" s="242"/>
      <c r="JVD42" s="242"/>
      <c r="JVE42" s="242"/>
      <c r="JVF42" s="242"/>
      <c r="JVG42" s="242"/>
      <c r="JVH42" s="242"/>
      <c r="JVI42" s="242"/>
      <c r="JVJ42" s="242"/>
      <c r="JVK42" s="242"/>
      <c r="JVL42" s="242"/>
      <c r="JVM42" s="242"/>
      <c r="JVN42" s="242"/>
      <c r="JVO42" s="242"/>
      <c r="JVP42" s="242"/>
      <c r="JVQ42" s="242"/>
      <c r="JVR42" s="242"/>
      <c r="JVS42" s="242"/>
      <c r="JVT42" s="242"/>
      <c r="JVU42" s="242"/>
      <c r="JVV42" s="242"/>
      <c r="JVW42" s="242"/>
      <c r="JVX42" s="242"/>
      <c r="JVY42" s="242"/>
      <c r="JVZ42" s="242"/>
      <c r="JWA42" s="242"/>
      <c r="JWB42" s="242"/>
      <c r="JWC42" s="242"/>
      <c r="JWD42" s="242"/>
      <c r="JWE42" s="242"/>
      <c r="JWF42" s="242"/>
      <c r="JWG42" s="242"/>
      <c r="JWH42" s="242"/>
      <c r="JWI42" s="242"/>
      <c r="JWJ42" s="242"/>
      <c r="JWK42" s="242"/>
      <c r="JWL42" s="242"/>
      <c r="JWM42" s="242"/>
      <c r="JWN42" s="242"/>
      <c r="JWO42" s="242"/>
      <c r="JWP42" s="242"/>
      <c r="JWQ42" s="242"/>
      <c r="JWR42" s="242"/>
      <c r="JWS42" s="242"/>
      <c r="JWT42" s="242"/>
      <c r="JWU42" s="242"/>
      <c r="JWV42" s="242"/>
      <c r="JWW42" s="242"/>
      <c r="JWX42" s="242"/>
      <c r="JWY42" s="242"/>
      <c r="JWZ42" s="242"/>
      <c r="JXA42" s="242"/>
      <c r="JXB42" s="242"/>
      <c r="JXC42" s="242"/>
      <c r="JXD42" s="242"/>
      <c r="JXE42" s="242"/>
      <c r="JXF42" s="242"/>
      <c r="JXG42" s="242"/>
      <c r="JXH42" s="242"/>
      <c r="JXI42" s="242"/>
      <c r="JXJ42" s="242"/>
      <c r="JXK42" s="242"/>
      <c r="JXL42" s="242"/>
      <c r="JXM42" s="242"/>
      <c r="JXN42" s="242"/>
      <c r="JXO42" s="242"/>
      <c r="JXP42" s="242"/>
      <c r="JXQ42" s="242"/>
      <c r="JXR42" s="242"/>
      <c r="JXS42" s="242"/>
      <c r="JXT42" s="242"/>
      <c r="JXU42" s="242"/>
      <c r="JXV42" s="242"/>
      <c r="JXW42" s="242"/>
      <c r="JXX42" s="242"/>
      <c r="JXY42" s="242"/>
      <c r="JXZ42" s="242"/>
      <c r="JYA42" s="242"/>
      <c r="JYB42" s="242"/>
      <c r="JYC42" s="242"/>
      <c r="JYD42" s="242"/>
      <c r="JYE42" s="242"/>
      <c r="JYF42" s="242"/>
      <c r="JYG42" s="242"/>
      <c r="JYH42" s="242"/>
      <c r="JYI42" s="242"/>
      <c r="JYJ42" s="242"/>
      <c r="JYK42" s="242"/>
      <c r="JYL42" s="242"/>
      <c r="JYM42" s="242"/>
      <c r="JYN42" s="242"/>
      <c r="JYO42" s="242"/>
      <c r="JYP42" s="242"/>
      <c r="JYQ42" s="242"/>
      <c r="JYR42" s="242"/>
      <c r="JYS42" s="242"/>
      <c r="JYT42" s="242"/>
      <c r="JYU42" s="242"/>
      <c r="JYV42" s="242"/>
      <c r="JYW42" s="242"/>
      <c r="JYX42" s="242"/>
      <c r="JYY42" s="242"/>
      <c r="JYZ42" s="242"/>
      <c r="JZA42" s="242"/>
      <c r="JZB42" s="242"/>
      <c r="JZC42" s="242"/>
      <c r="JZD42" s="242"/>
      <c r="JZE42" s="242"/>
      <c r="JZF42" s="242"/>
      <c r="JZG42" s="242"/>
      <c r="JZH42" s="242"/>
      <c r="JZI42" s="242"/>
      <c r="JZJ42" s="242"/>
      <c r="JZK42" s="242"/>
      <c r="JZL42" s="242"/>
      <c r="JZM42" s="242"/>
      <c r="JZN42" s="242"/>
      <c r="JZO42" s="242"/>
      <c r="JZP42" s="242"/>
      <c r="JZQ42" s="242"/>
      <c r="JZR42" s="242"/>
      <c r="JZS42" s="242"/>
      <c r="JZT42" s="242"/>
      <c r="JZU42" s="242"/>
      <c r="JZV42" s="242"/>
      <c r="JZW42" s="242"/>
      <c r="JZX42" s="242"/>
      <c r="JZY42" s="242"/>
      <c r="JZZ42" s="242"/>
      <c r="KAA42" s="242"/>
      <c r="KAB42" s="242"/>
      <c r="KAC42" s="242"/>
      <c r="KAD42" s="242"/>
      <c r="KAE42" s="242"/>
      <c r="KAF42" s="242"/>
      <c r="KAG42" s="242"/>
      <c r="KAH42" s="242"/>
      <c r="KAI42" s="242"/>
      <c r="KAJ42" s="242"/>
      <c r="KAK42" s="242"/>
      <c r="KAL42" s="242"/>
      <c r="KAM42" s="242"/>
      <c r="KAN42" s="242"/>
      <c r="KAO42" s="242"/>
      <c r="KAP42" s="242"/>
      <c r="KAQ42" s="242"/>
      <c r="KAR42" s="242"/>
      <c r="KAS42" s="242"/>
      <c r="KAT42" s="242"/>
      <c r="KAU42" s="242"/>
      <c r="KAV42" s="242"/>
      <c r="KAW42" s="242"/>
      <c r="KAX42" s="242"/>
      <c r="KAY42" s="242"/>
      <c r="KAZ42" s="242"/>
      <c r="KBA42" s="242"/>
      <c r="KBB42" s="242"/>
      <c r="KBC42" s="242"/>
      <c r="KBD42" s="242"/>
      <c r="KBE42" s="242"/>
      <c r="KBF42" s="242"/>
      <c r="KBG42" s="242"/>
      <c r="KBH42" s="242"/>
      <c r="KBI42" s="242"/>
      <c r="KBJ42" s="242"/>
      <c r="KBK42" s="242"/>
      <c r="KBL42" s="242"/>
      <c r="KBM42" s="242"/>
      <c r="KBN42" s="242"/>
      <c r="KBO42" s="242"/>
      <c r="KBP42" s="242"/>
      <c r="KBQ42" s="242"/>
      <c r="KBR42" s="242"/>
      <c r="KBS42" s="242"/>
      <c r="KBT42" s="242"/>
      <c r="KBU42" s="242"/>
      <c r="KBV42" s="242"/>
      <c r="KBW42" s="242"/>
      <c r="KBX42" s="242"/>
      <c r="KBY42" s="242"/>
      <c r="KBZ42" s="242"/>
      <c r="KCA42" s="242"/>
      <c r="KCB42" s="242"/>
      <c r="KCC42" s="242"/>
      <c r="KCD42" s="242"/>
      <c r="KCE42" s="242"/>
      <c r="KCF42" s="242"/>
      <c r="KCG42" s="242"/>
      <c r="KCH42" s="242"/>
      <c r="KCI42" s="242"/>
      <c r="KCJ42" s="242"/>
      <c r="KCK42" s="242"/>
      <c r="KCL42" s="242"/>
      <c r="KCM42" s="242"/>
      <c r="KCN42" s="242"/>
      <c r="KCO42" s="242"/>
      <c r="KCP42" s="242"/>
      <c r="KCQ42" s="242"/>
      <c r="KCR42" s="242"/>
      <c r="KCS42" s="242"/>
      <c r="KCT42" s="242"/>
      <c r="KCU42" s="242"/>
      <c r="KCV42" s="242"/>
      <c r="KCW42" s="242"/>
      <c r="KCX42" s="242"/>
      <c r="KCY42" s="242"/>
      <c r="KCZ42" s="242"/>
      <c r="KDA42" s="242"/>
      <c r="KDB42" s="242"/>
      <c r="KDC42" s="242"/>
      <c r="KDD42" s="242"/>
      <c r="KDE42" s="242"/>
      <c r="KDF42" s="242"/>
      <c r="KDG42" s="242"/>
      <c r="KDH42" s="242"/>
      <c r="KDI42" s="242"/>
      <c r="KDJ42" s="242"/>
      <c r="KDK42" s="242"/>
      <c r="KDL42" s="242"/>
      <c r="KDM42" s="242"/>
      <c r="KDN42" s="242"/>
      <c r="KDO42" s="242"/>
      <c r="KDP42" s="242"/>
      <c r="KDQ42" s="242"/>
      <c r="KDR42" s="242"/>
      <c r="KDS42" s="242"/>
      <c r="KDT42" s="242"/>
      <c r="KDU42" s="242"/>
      <c r="KDV42" s="242"/>
      <c r="KDW42" s="242"/>
      <c r="KDX42" s="242"/>
      <c r="KDY42" s="242"/>
      <c r="KDZ42" s="242"/>
      <c r="KEA42" s="242"/>
      <c r="KEB42" s="242"/>
      <c r="KEC42" s="242"/>
      <c r="KED42" s="242"/>
      <c r="KEE42" s="242"/>
      <c r="KEF42" s="242"/>
      <c r="KEG42" s="242"/>
      <c r="KEH42" s="242"/>
      <c r="KEI42" s="242"/>
      <c r="KEJ42" s="242"/>
      <c r="KEK42" s="242"/>
      <c r="KEL42" s="242"/>
      <c r="KEM42" s="242"/>
      <c r="KEN42" s="242"/>
      <c r="KEO42" s="242"/>
      <c r="KEP42" s="242"/>
      <c r="KEQ42" s="242"/>
      <c r="KER42" s="242"/>
      <c r="KES42" s="242"/>
      <c r="KET42" s="242"/>
      <c r="KEU42" s="242"/>
      <c r="KEV42" s="242"/>
      <c r="KEW42" s="242"/>
      <c r="KEX42" s="242"/>
      <c r="KEY42" s="242"/>
      <c r="KEZ42" s="242"/>
      <c r="KFA42" s="242"/>
      <c r="KFB42" s="242"/>
      <c r="KFC42" s="242"/>
      <c r="KFD42" s="242"/>
      <c r="KFE42" s="242"/>
      <c r="KFF42" s="242"/>
      <c r="KFG42" s="242"/>
      <c r="KFH42" s="242"/>
      <c r="KFI42" s="242"/>
      <c r="KFJ42" s="242"/>
      <c r="KFK42" s="242"/>
      <c r="KFL42" s="242"/>
      <c r="KFM42" s="242"/>
      <c r="KFN42" s="242"/>
      <c r="KFO42" s="242"/>
      <c r="KFP42" s="242"/>
      <c r="KFQ42" s="242"/>
      <c r="KFR42" s="242"/>
      <c r="KFS42" s="242"/>
      <c r="KFT42" s="242"/>
      <c r="KFU42" s="242"/>
      <c r="KFV42" s="242"/>
      <c r="KFW42" s="242"/>
      <c r="KFX42" s="242"/>
      <c r="KFY42" s="242"/>
      <c r="KFZ42" s="242"/>
      <c r="KGA42" s="242"/>
      <c r="KGB42" s="242"/>
      <c r="KGC42" s="242"/>
      <c r="KGD42" s="242"/>
      <c r="KGE42" s="242"/>
      <c r="KGF42" s="242"/>
      <c r="KGG42" s="242"/>
      <c r="KGH42" s="242"/>
      <c r="KGI42" s="242"/>
      <c r="KGJ42" s="242"/>
      <c r="KGK42" s="242"/>
      <c r="KGL42" s="242"/>
      <c r="KGM42" s="242"/>
      <c r="KGN42" s="242"/>
      <c r="KGO42" s="242"/>
      <c r="KGP42" s="242"/>
      <c r="KGQ42" s="242"/>
      <c r="KGR42" s="242"/>
      <c r="KGS42" s="242"/>
      <c r="KGT42" s="242"/>
      <c r="KGU42" s="242"/>
      <c r="KGV42" s="242"/>
      <c r="KGW42" s="242"/>
      <c r="KGX42" s="242"/>
      <c r="KGY42" s="242"/>
      <c r="KGZ42" s="242"/>
      <c r="KHA42" s="242"/>
      <c r="KHB42" s="242"/>
      <c r="KHC42" s="242"/>
      <c r="KHD42" s="242"/>
      <c r="KHE42" s="242"/>
      <c r="KHF42" s="242"/>
      <c r="KHG42" s="242"/>
      <c r="KHH42" s="242"/>
      <c r="KHI42" s="242"/>
      <c r="KHJ42" s="242"/>
      <c r="KHK42" s="242"/>
      <c r="KHL42" s="242"/>
      <c r="KHM42" s="242"/>
      <c r="KHN42" s="242"/>
      <c r="KHO42" s="242"/>
      <c r="KHP42" s="242"/>
      <c r="KHQ42" s="242"/>
      <c r="KHR42" s="242"/>
      <c r="KHS42" s="242"/>
      <c r="KHT42" s="242"/>
      <c r="KHU42" s="242"/>
      <c r="KHV42" s="242"/>
      <c r="KHW42" s="242"/>
      <c r="KHX42" s="242"/>
      <c r="KHY42" s="242"/>
      <c r="KHZ42" s="242"/>
      <c r="KIA42" s="242"/>
      <c r="KIB42" s="242"/>
      <c r="KIC42" s="242"/>
      <c r="KID42" s="242"/>
      <c r="KIE42" s="242"/>
      <c r="KIF42" s="242"/>
      <c r="KIG42" s="242"/>
      <c r="KIH42" s="242"/>
      <c r="KII42" s="242"/>
      <c r="KIJ42" s="242"/>
      <c r="KIK42" s="242"/>
      <c r="KIL42" s="242"/>
      <c r="KIM42" s="242"/>
      <c r="KIN42" s="242"/>
      <c r="KIO42" s="242"/>
      <c r="KIP42" s="242"/>
      <c r="KIQ42" s="242"/>
      <c r="KIR42" s="242"/>
      <c r="KIS42" s="242"/>
      <c r="KIT42" s="242"/>
      <c r="KIU42" s="242"/>
      <c r="KIV42" s="242"/>
      <c r="KIW42" s="242"/>
      <c r="KIX42" s="242"/>
      <c r="KIY42" s="242"/>
      <c r="KIZ42" s="242"/>
      <c r="KJA42" s="242"/>
      <c r="KJB42" s="242"/>
      <c r="KJC42" s="242"/>
      <c r="KJD42" s="242"/>
      <c r="KJE42" s="242"/>
      <c r="KJF42" s="242"/>
      <c r="KJG42" s="242"/>
      <c r="KJH42" s="242"/>
      <c r="KJI42" s="242"/>
      <c r="KJJ42" s="242"/>
      <c r="KJK42" s="242"/>
      <c r="KJL42" s="242"/>
      <c r="KJM42" s="242"/>
      <c r="KJN42" s="242"/>
      <c r="KJO42" s="242"/>
      <c r="KJP42" s="242"/>
      <c r="KJQ42" s="242"/>
      <c r="KJR42" s="242"/>
      <c r="KJS42" s="242"/>
      <c r="KJT42" s="242"/>
      <c r="KJU42" s="242"/>
      <c r="KJV42" s="242"/>
      <c r="KJW42" s="242"/>
      <c r="KJX42" s="242"/>
      <c r="KJY42" s="242"/>
      <c r="KJZ42" s="242"/>
      <c r="KKA42" s="242"/>
      <c r="KKB42" s="242"/>
      <c r="KKC42" s="242"/>
      <c r="KKD42" s="242"/>
      <c r="KKE42" s="242"/>
      <c r="KKF42" s="242"/>
      <c r="KKG42" s="242"/>
      <c r="KKH42" s="242"/>
      <c r="KKI42" s="242"/>
      <c r="KKJ42" s="242"/>
      <c r="KKK42" s="242"/>
      <c r="KKL42" s="242"/>
      <c r="KKM42" s="242"/>
      <c r="KKN42" s="242"/>
      <c r="KKO42" s="242"/>
      <c r="KKP42" s="242"/>
      <c r="KKQ42" s="242"/>
      <c r="KKR42" s="242"/>
      <c r="KKS42" s="242"/>
      <c r="KKT42" s="242"/>
      <c r="KKU42" s="242"/>
      <c r="KKV42" s="242"/>
      <c r="KKW42" s="242"/>
      <c r="KKX42" s="242"/>
      <c r="KKY42" s="242"/>
      <c r="KKZ42" s="242"/>
      <c r="KLA42" s="242"/>
      <c r="KLB42" s="242"/>
      <c r="KLC42" s="242"/>
      <c r="KLD42" s="242"/>
      <c r="KLE42" s="242"/>
      <c r="KLF42" s="242"/>
      <c r="KLG42" s="242"/>
      <c r="KLH42" s="242"/>
      <c r="KLI42" s="242"/>
      <c r="KLJ42" s="242"/>
      <c r="KLK42" s="242"/>
      <c r="KLL42" s="242"/>
      <c r="KLM42" s="242"/>
      <c r="KLN42" s="242"/>
      <c r="KLO42" s="242"/>
      <c r="KLP42" s="242"/>
      <c r="KLQ42" s="242"/>
      <c r="KLR42" s="242"/>
      <c r="KLS42" s="242"/>
      <c r="KLT42" s="242"/>
      <c r="KLU42" s="242"/>
      <c r="KLV42" s="242"/>
      <c r="KLW42" s="242"/>
      <c r="KLX42" s="242"/>
      <c r="KLY42" s="242"/>
      <c r="KLZ42" s="242"/>
      <c r="KMA42" s="242"/>
      <c r="KMB42" s="242"/>
      <c r="KMC42" s="242"/>
      <c r="KMD42" s="242"/>
      <c r="KME42" s="242"/>
      <c r="KMF42" s="242"/>
      <c r="KMG42" s="242"/>
      <c r="KMH42" s="242"/>
      <c r="KMI42" s="242"/>
      <c r="KMJ42" s="242"/>
      <c r="KMK42" s="242"/>
      <c r="KML42" s="242"/>
      <c r="KMM42" s="242"/>
      <c r="KMN42" s="242"/>
      <c r="KMO42" s="242"/>
      <c r="KMP42" s="242"/>
      <c r="KMQ42" s="242"/>
      <c r="KMR42" s="242"/>
      <c r="KMS42" s="242"/>
      <c r="KMT42" s="242"/>
      <c r="KMU42" s="242"/>
      <c r="KMV42" s="242"/>
      <c r="KMW42" s="242"/>
      <c r="KMX42" s="242"/>
      <c r="KMY42" s="242"/>
      <c r="KMZ42" s="242"/>
      <c r="KNA42" s="242"/>
      <c r="KNB42" s="242"/>
      <c r="KNC42" s="242"/>
      <c r="KND42" s="242"/>
      <c r="KNE42" s="242"/>
      <c r="KNF42" s="242"/>
      <c r="KNG42" s="242"/>
      <c r="KNH42" s="242"/>
      <c r="KNI42" s="242"/>
      <c r="KNJ42" s="242"/>
      <c r="KNK42" s="242"/>
      <c r="KNL42" s="242"/>
      <c r="KNM42" s="242"/>
      <c r="KNN42" s="242"/>
      <c r="KNO42" s="242"/>
      <c r="KNP42" s="242"/>
      <c r="KNQ42" s="242"/>
      <c r="KNR42" s="242"/>
      <c r="KNS42" s="242"/>
      <c r="KNT42" s="242"/>
      <c r="KNU42" s="242"/>
      <c r="KNV42" s="242"/>
      <c r="KNW42" s="242"/>
      <c r="KNX42" s="242"/>
      <c r="KNY42" s="242"/>
      <c r="KNZ42" s="242"/>
      <c r="KOA42" s="242"/>
      <c r="KOB42" s="242"/>
      <c r="KOC42" s="242"/>
      <c r="KOD42" s="242"/>
      <c r="KOE42" s="242"/>
      <c r="KOF42" s="242"/>
      <c r="KOG42" s="242"/>
      <c r="KOH42" s="242"/>
      <c r="KOI42" s="242"/>
      <c r="KOJ42" s="242"/>
      <c r="KOK42" s="242"/>
      <c r="KOL42" s="242"/>
      <c r="KOM42" s="242"/>
      <c r="KON42" s="242"/>
      <c r="KOO42" s="242"/>
      <c r="KOP42" s="242"/>
      <c r="KOQ42" s="242"/>
      <c r="KOR42" s="242"/>
      <c r="KOS42" s="242"/>
      <c r="KOT42" s="242"/>
      <c r="KOU42" s="242"/>
      <c r="KOV42" s="242"/>
      <c r="KOW42" s="242"/>
      <c r="KOX42" s="242"/>
      <c r="KOY42" s="242"/>
      <c r="KOZ42" s="242"/>
      <c r="KPA42" s="242"/>
      <c r="KPB42" s="242"/>
      <c r="KPC42" s="242"/>
      <c r="KPD42" s="242"/>
      <c r="KPE42" s="242"/>
      <c r="KPF42" s="242"/>
      <c r="KPG42" s="242"/>
      <c r="KPH42" s="242"/>
      <c r="KPI42" s="242"/>
      <c r="KPJ42" s="242"/>
      <c r="KPK42" s="242"/>
      <c r="KPL42" s="242"/>
      <c r="KPM42" s="242"/>
      <c r="KPN42" s="242"/>
      <c r="KPO42" s="242"/>
      <c r="KPP42" s="242"/>
      <c r="KPQ42" s="242"/>
      <c r="KPR42" s="242"/>
      <c r="KPS42" s="242"/>
      <c r="KPT42" s="242"/>
      <c r="KPU42" s="242"/>
      <c r="KPV42" s="242"/>
      <c r="KPW42" s="242"/>
      <c r="KPX42" s="242"/>
      <c r="KPY42" s="242"/>
      <c r="KPZ42" s="242"/>
      <c r="KQA42" s="242"/>
      <c r="KQB42" s="242"/>
      <c r="KQC42" s="242"/>
      <c r="KQD42" s="242"/>
      <c r="KQE42" s="242"/>
      <c r="KQF42" s="242"/>
      <c r="KQG42" s="242"/>
      <c r="KQH42" s="242"/>
      <c r="KQI42" s="242"/>
      <c r="KQJ42" s="242"/>
      <c r="KQK42" s="242"/>
      <c r="KQL42" s="242"/>
      <c r="KQM42" s="242"/>
      <c r="KQN42" s="242"/>
      <c r="KQO42" s="242"/>
      <c r="KQP42" s="242"/>
      <c r="KQQ42" s="242"/>
      <c r="KQR42" s="242"/>
      <c r="KQS42" s="242"/>
      <c r="KQT42" s="242"/>
      <c r="KQU42" s="242"/>
      <c r="KQV42" s="242"/>
      <c r="KQW42" s="242"/>
      <c r="KQX42" s="242"/>
      <c r="KQY42" s="242"/>
      <c r="KQZ42" s="242"/>
      <c r="KRA42" s="242"/>
      <c r="KRB42" s="242"/>
      <c r="KRC42" s="242"/>
      <c r="KRD42" s="242"/>
      <c r="KRE42" s="242"/>
      <c r="KRF42" s="242"/>
      <c r="KRG42" s="242"/>
      <c r="KRH42" s="242"/>
      <c r="KRI42" s="242"/>
      <c r="KRJ42" s="242"/>
      <c r="KRK42" s="242"/>
      <c r="KRL42" s="242"/>
      <c r="KRM42" s="242"/>
      <c r="KRN42" s="242"/>
      <c r="KRO42" s="242"/>
      <c r="KRP42" s="242"/>
      <c r="KRQ42" s="242"/>
      <c r="KRR42" s="242"/>
      <c r="KRS42" s="242"/>
      <c r="KRT42" s="242"/>
      <c r="KRU42" s="242"/>
      <c r="KRV42" s="242"/>
      <c r="KRW42" s="242"/>
      <c r="KRX42" s="242"/>
      <c r="KRY42" s="242"/>
      <c r="KRZ42" s="242"/>
      <c r="KSA42" s="242"/>
      <c r="KSB42" s="242"/>
      <c r="KSC42" s="242"/>
      <c r="KSD42" s="242"/>
      <c r="KSE42" s="242"/>
      <c r="KSF42" s="242"/>
      <c r="KSG42" s="242"/>
      <c r="KSH42" s="242"/>
      <c r="KSI42" s="242"/>
      <c r="KSJ42" s="242"/>
      <c r="KSK42" s="242"/>
      <c r="KSL42" s="242"/>
      <c r="KSM42" s="242"/>
      <c r="KSN42" s="242"/>
      <c r="KSO42" s="242"/>
      <c r="KSP42" s="242"/>
      <c r="KSQ42" s="242"/>
      <c r="KSR42" s="242"/>
      <c r="KSS42" s="242"/>
      <c r="KST42" s="242"/>
      <c r="KSU42" s="242"/>
      <c r="KSV42" s="242"/>
      <c r="KSW42" s="242"/>
      <c r="KSX42" s="242"/>
      <c r="KSY42" s="242"/>
      <c r="KSZ42" s="242"/>
      <c r="KTA42" s="242"/>
      <c r="KTB42" s="242"/>
      <c r="KTC42" s="242"/>
      <c r="KTD42" s="242"/>
      <c r="KTE42" s="242"/>
      <c r="KTF42" s="242"/>
      <c r="KTG42" s="242"/>
      <c r="KTH42" s="242"/>
      <c r="KTI42" s="242"/>
      <c r="KTJ42" s="242"/>
      <c r="KTK42" s="242"/>
      <c r="KTL42" s="242"/>
      <c r="KTM42" s="242"/>
      <c r="KTN42" s="242"/>
      <c r="KTO42" s="242"/>
      <c r="KTP42" s="242"/>
      <c r="KTQ42" s="242"/>
      <c r="KTR42" s="242"/>
      <c r="KTS42" s="242"/>
      <c r="KTT42" s="242"/>
      <c r="KTU42" s="242"/>
      <c r="KTV42" s="242"/>
      <c r="KTW42" s="242"/>
      <c r="KTX42" s="242"/>
      <c r="KTY42" s="242"/>
      <c r="KTZ42" s="242"/>
      <c r="KUA42" s="242"/>
      <c r="KUB42" s="242"/>
      <c r="KUC42" s="242"/>
      <c r="KUD42" s="242"/>
      <c r="KUE42" s="242"/>
      <c r="KUF42" s="242"/>
      <c r="KUG42" s="242"/>
      <c r="KUH42" s="242"/>
      <c r="KUI42" s="242"/>
      <c r="KUJ42" s="242"/>
      <c r="KUK42" s="242"/>
      <c r="KUL42" s="242"/>
      <c r="KUM42" s="242"/>
      <c r="KUN42" s="242"/>
      <c r="KUO42" s="242"/>
      <c r="KUP42" s="242"/>
      <c r="KUQ42" s="242"/>
      <c r="KUR42" s="242"/>
      <c r="KUS42" s="242"/>
      <c r="KUT42" s="242"/>
      <c r="KUU42" s="242"/>
      <c r="KUV42" s="242"/>
      <c r="KUW42" s="242"/>
      <c r="KUX42" s="242"/>
      <c r="KUY42" s="242"/>
      <c r="KUZ42" s="242"/>
      <c r="KVA42" s="242"/>
      <c r="KVB42" s="242"/>
      <c r="KVC42" s="242"/>
      <c r="KVD42" s="242"/>
      <c r="KVE42" s="242"/>
      <c r="KVF42" s="242"/>
      <c r="KVG42" s="242"/>
      <c r="KVH42" s="242"/>
      <c r="KVI42" s="242"/>
      <c r="KVJ42" s="242"/>
      <c r="KVK42" s="242"/>
      <c r="KVL42" s="242"/>
      <c r="KVM42" s="242"/>
      <c r="KVN42" s="242"/>
      <c r="KVO42" s="242"/>
      <c r="KVP42" s="242"/>
      <c r="KVQ42" s="242"/>
      <c r="KVR42" s="242"/>
      <c r="KVS42" s="242"/>
      <c r="KVT42" s="242"/>
      <c r="KVU42" s="242"/>
      <c r="KVV42" s="242"/>
      <c r="KVW42" s="242"/>
      <c r="KVX42" s="242"/>
      <c r="KVY42" s="242"/>
      <c r="KVZ42" s="242"/>
      <c r="KWA42" s="242"/>
      <c r="KWB42" s="242"/>
      <c r="KWC42" s="242"/>
      <c r="KWD42" s="242"/>
      <c r="KWE42" s="242"/>
      <c r="KWF42" s="242"/>
      <c r="KWG42" s="242"/>
      <c r="KWH42" s="242"/>
      <c r="KWI42" s="242"/>
      <c r="KWJ42" s="242"/>
      <c r="KWK42" s="242"/>
      <c r="KWL42" s="242"/>
      <c r="KWM42" s="242"/>
      <c r="KWN42" s="242"/>
      <c r="KWO42" s="242"/>
      <c r="KWP42" s="242"/>
      <c r="KWQ42" s="242"/>
      <c r="KWR42" s="242"/>
      <c r="KWS42" s="242"/>
      <c r="KWT42" s="242"/>
      <c r="KWU42" s="242"/>
      <c r="KWV42" s="242"/>
      <c r="KWW42" s="242"/>
      <c r="KWX42" s="242"/>
      <c r="KWY42" s="242"/>
      <c r="KWZ42" s="242"/>
      <c r="KXA42" s="242"/>
      <c r="KXB42" s="242"/>
      <c r="KXC42" s="242"/>
      <c r="KXD42" s="242"/>
      <c r="KXE42" s="242"/>
      <c r="KXF42" s="242"/>
      <c r="KXG42" s="242"/>
      <c r="KXH42" s="242"/>
      <c r="KXI42" s="242"/>
      <c r="KXJ42" s="242"/>
      <c r="KXK42" s="242"/>
      <c r="KXL42" s="242"/>
      <c r="KXM42" s="242"/>
      <c r="KXN42" s="242"/>
      <c r="KXO42" s="242"/>
      <c r="KXP42" s="242"/>
      <c r="KXQ42" s="242"/>
      <c r="KXR42" s="242"/>
      <c r="KXS42" s="242"/>
      <c r="KXT42" s="242"/>
      <c r="KXU42" s="242"/>
      <c r="KXV42" s="242"/>
      <c r="KXW42" s="242"/>
      <c r="KXX42" s="242"/>
      <c r="KXY42" s="242"/>
      <c r="KXZ42" s="242"/>
      <c r="KYA42" s="242"/>
      <c r="KYB42" s="242"/>
      <c r="KYC42" s="242"/>
      <c r="KYD42" s="242"/>
      <c r="KYE42" s="242"/>
      <c r="KYF42" s="242"/>
      <c r="KYG42" s="242"/>
      <c r="KYH42" s="242"/>
      <c r="KYI42" s="242"/>
      <c r="KYJ42" s="242"/>
      <c r="KYK42" s="242"/>
      <c r="KYL42" s="242"/>
      <c r="KYM42" s="242"/>
      <c r="KYN42" s="242"/>
      <c r="KYO42" s="242"/>
      <c r="KYP42" s="242"/>
      <c r="KYQ42" s="242"/>
      <c r="KYR42" s="242"/>
      <c r="KYS42" s="242"/>
      <c r="KYT42" s="242"/>
      <c r="KYU42" s="242"/>
      <c r="KYV42" s="242"/>
      <c r="KYW42" s="242"/>
      <c r="KYX42" s="242"/>
      <c r="KYY42" s="242"/>
      <c r="KYZ42" s="242"/>
      <c r="KZA42" s="242"/>
      <c r="KZB42" s="242"/>
      <c r="KZC42" s="242"/>
      <c r="KZD42" s="242"/>
      <c r="KZE42" s="242"/>
      <c r="KZF42" s="242"/>
      <c r="KZG42" s="242"/>
      <c r="KZH42" s="242"/>
      <c r="KZI42" s="242"/>
      <c r="KZJ42" s="242"/>
      <c r="KZK42" s="242"/>
      <c r="KZL42" s="242"/>
      <c r="KZM42" s="242"/>
      <c r="KZN42" s="242"/>
      <c r="KZO42" s="242"/>
      <c r="KZP42" s="242"/>
      <c r="KZQ42" s="242"/>
      <c r="KZR42" s="242"/>
      <c r="KZS42" s="242"/>
      <c r="KZT42" s="242"/>
      <c r="KZU42" s="242"/>
      <c r="KZV42" s="242"/>
      <c r="KZW42" s="242"/>
      <c r="KZX42" s="242"/>
      <c r="KZY42" s="242"/>
      <c r="KZZ42" s="242"/>
      <c r="LAA42" s="242"/>
      <c r="LAB42" s="242"/>
      <c r="LAC42" s="242"/>
      <c r="LAD42" s="242"/>
      <c r="LAE42" s="242"/>
      <c r="LAF42" s="242"/>
      <c r="LAG42" s="242"/>
      <c r="LAH42" s="242"/>
      <c r="LAI42" s="242"/>
      <c r="LAJ42" s="242"/>
      <c r="LAK42" s="242"/>
      <c r="LAL42" s="242"/>
      <c r="LAM42" s="242"/>
      <c r="LAN42" s="242"/>
      <c r="LAO42" s="242"/>
      <c r="LAP42" s="242"/>
      <c r="LAQ42" s="242"/>
      <c r="LAR42" s="242"/>
      <c r="LAS42" s="242"/>
      <c r="LAT42" s="242"/>
      <c r="LAU42" s="242"/>
      <c r="LAV42" s="242"/>
      <c r="LAW42" s="242"/>
      <c r="LAX42" s="242"/>
      <c r="LAY42" s="242"/>
      <c r="LAZ42" s="242"/>
      <c r="LBA42" s="242"/>
      <c r="LBB42" s="242"/>
      <c r="LBC42" s="242"/>
      <c r="LBD42" s="242"/>
      <c r="LBE42" s="242"/>
      <c r="LBF42" s="242"/>
      <c r="LBG42" s="242"/>
      <c r="LBH42" s="242"/>
      <c r="LBI42" s="242"/>
      <c r="LBJ42" s="242"/>
      <c r="LBK42" s="242"/>
      <c r="LBL42" s="242"/>
      <c r="LBM42" s="242"/>
      <c r="LBN42" s="242"/>
      <c r="LBO42" s="242"/>
      <c r="LBP42" s="242"/>
      <c r="LBQ42" s="242"/>
      <c r="LBR42" s="242"/>
      <c r="LBS42" s="242"/>
      <c r="LBT42" s="242"/>
      <c r="LBU42" s="242"/>
      <c r="LBV42" s="242"/>
      <c r="LBW42" s="242"/>
      <c r="LBX42" s="242"/>
      <c r="LBY42" s="242"/>
      <c r="LBZ42" s="242"/>
      <c r="LCA42" s="242"/>
      <c r="LCB42" s="242"/>
      <c r="LCC42" s="242"/>
      <c r="LCD42" s="242"/>
      <c r="LCE42" s="242"/>
      <c r="LCF42" s="242"/>
      <c r="LCG42" s="242"/>
      <c r="LCH42" s="242"/>
      <c r="LCI42" s="242"/>
      <c r="LCJ42" s="242"/>
      <c r="LCK42" s="242"/>
      <c r="LCL42" s="242"/>
      <c r="LCM42" s="242"/>
      <c r="LCN42" s="242"/>
      <c r="LCO42" s="242"/>
      <c r="LCP42" s="242"/>
      <c r="LCQ42" s="242"/>
      <c r="LCR42" s="242"/>
      <c r="LCS42" s="242"/>
      <c r="LCT42" s="242"/>
      <c r="LCU42" s="242"/>
      <c r="LCV42" s="242"/>
      <c r="LCW42" s="242"/>
      <c r="LCX42" s="242"/>
      <c r="LCY42" s="242"/>
      <c r="LCZ42" s="242"/>
      <c r="LDA42" s="242"/>
      <c r="LDB42" s="242"/>
      <c r="LDC42" s="242"/>
      <c r="LDD42" s="242"/>
      <c r="LDE42" s="242"/>
      <c r="LDF42" s="242"/>
      <c r="LDG42" s="242"/>
      <c r="LDH42" s="242"/>
      <c r="LDI42" s="242"/>
      <c r="LDJ42" s="242"/>
      <c r="LDK42" s="242"/>
      <c r="LDL42" s="242"/>
      <c r="LDM42" s="242"/>
      <c r="LDN42" s="242"/>
      <c r="LDO42" s="242"/>
      <c r="LDP42" s="242"/>
      <c r="LDQ42" s="242"/>
      <c r="LDR42" s="242"/>
      <c r="LDS42" s="242"/>
      <c r="LDT42" s="242"/>
      <c r="LDU42" s="242"/>
      <c r="LDV42" s="242"/>
      <c r="LDW42" s="242"/>
      <c r="LDX42" s="242"/>
      <c r="LDY42" s="242"/>
      <c r="LDZ42" s="242"/>
      <c r="LEA42" s="242"/>
      <c r="LEB42" s="242"/>
      <c r="LEC42" s="242"/>
      <c r="LED42" s="242"/>
      <c r="LEE42" s="242"/>
      <c r="LEF42" s="242"/>
      <c r="LEG42" s="242"/>
      <c r="LEH42" s="242"/>
      <c r="LEI42" s="242"/>
      <c r="LEJ42" s="242"/>
      <c r="LEK42" s="242"/>
      <c r="LEL42" s="242"/>
      <c r="LEM42" s="242"/>
      <c r="LEN42" s="242"/>
      <c r="LEO42" s="242"/>
      <c r="LEP42" s="242"/>
      <c r="LEQ42" s="242"/>
      <c r="LER42" s="242"/>
      <c r="LES42" s="242"/>
      <c r="LET42" s="242"/>
      <c r="LEU42" s="242"/>
      <c r="LEV42" s="242"/>
      <c r="LEW42" s="242"/>
      <c r="LEX42" s="242"/>
      <c r="LEY42" s="242"/>
      <c r="LEZ42" s="242"/>
      <c r="LFA42" s="242"/>
      <c r="LFB42" s="242"/>
      <c r="LFC42" s="242"/>
      <c r="LFD42" s="242"/>
      <c r="LFE42" s="242"/>
      <c r="LFF42" s="242"/>
      <c r="LFG42" s="242"/>
      <c r="LFH42" s="242"/>
      <c r="LFI42" s="242"/>
      <c r="LFJ42" s="242"/>
      <c r="LFK42" s="242"/>
      <c r="LFL42" s="242"/>
      <c r="LFM42" s="242"/>
      <c r="LFN42" s="242"/>
      <c r="LFO42" s="242"/>
      <c r="LFP42" s="242"/>
      <c r="LFQ42" s="242"/>
      <c r="LFR42" s="242"/>
      <c r="LFS42" s="242"/>
      <c r="LFT42" s="242"/>
      <c r="LFU42" s="242"/>
      <c r="LFV42" s="242"/>
      <c r="LFW42" s="242"/>
      <c r="LFX42" s="242"/>
      <c r="LFY42" s="242"/>
      <c r="LFZ42" s="242"/>
      <c r="LGA42" s="242"/>
      <c r="LGB42" s="242"/>
      <c r="LGC42" s="242"/>
      <c r="LGD42" s="242"/>
      <c r="LGE42" s="242"/>
      <c r="LGF42" s="242"/>
      <c r="LGG42" s="242"/>
      <c r="LGH42" s="242"/>
      <c r="LGI42" s="242"/>
      <c r="LGJ42" s="242"/>
      <c r="LGK42" s="242"/>
      <c r="LGL42" s="242"/>
      <c r="LGM42" s="242"/>
      <c r="LGN42" s="242"/>
      <c r="LGO42" s="242"/>
      <c r="LGP42" s="242"/>
      <c r="LGQ42" s="242"/>
      <c r="LGR42" s="242"/>
      <c r="LGS42" s="242"/>
      <c r="LGT42" s="242"/>
      <c r="LGU42" s="242"/>
      <c r="LGV42" s="242"/>
      <c r="LGW42" s="242"/>
      <c r="LGX42" s="242"/>
      <c r="LGY42" s="242"/>
      <c r="LGZ42" s="242"/>
      <c r="LHA42" s="242"/>
      <c r="LHB42" s="242"/>
      <c r="LHC42" s="242"/>
      <c r="LHD42" s="242"/>
      <c r="LHE42" s="242"/>
      <c r="LHF42" s="242"/>
      <c r="LHG42" s="242"/>
      <c r="LHH42" s="242"/>
      <c r="LHI42" s="242"/>
      <c r="LHJ42" s="242"/>
      <c r="LHK42" s="242"/>
      <c r="LHL42" s="242"/>
      <c r="LHM42" s="242"/>
      <c r="LHN42" s="242"/>
      <c r="LHO42" s="242"/>
      <c r="LHP42" s="242"/>
      <c r="LHQ42" s="242"/>
      <c r="LHR42" s="242"/>
      <c r="LHS42" s="242"/>
      <c r="LHT42" s="242"/>
      <c r="LHU42" s="242"/>
      <c r="LHV42" s="242"/>
      <c r="LHW42" s="242"/>
      <c r="LHX42" s="242"/>
      <c r="LHY42" s="242"/>
      <c r="LHZ42" s="242"/>
      <c r="LIA42" s="242"/>
      <c r="LIB42" s="242"/>
      <c r="LIC42" s="242"/>
      <c r="LID42" s="242"/>
      <c r="LIE42" s="242"/>
      <c r="LIF42" s="242"/>
      <c r="LIG42" s="242"/>
      <c r="LIH42" s="242"/>
      <c r="LII42" s="242"/>
      <c r="LIJ42" s="242"/>
      <c r="LIK42" s="242"/>
      <c r="LIL42" s="242"/>
      <c r="LIM42" s="242"/>
      <c r="LIN42" s="242"/>
      <c r="LIO42" s="242"/>
      <c r="LIP42" s="242"/>
      <c r="LIQ42" s="242"/>
      <c r="LIR42" s="242"/>
      <c r="LIS42" s="242"/>
      <c r="LIT42" s="242"/>
      <c r="LIU42" s="242"/>
      <c r="LIV42" s="242"/>
      <c r="LIW42" s="242"/>
      <c r="LIX42" s="242"/>
      <c r="LIY42" s="242"/>
      <c r="LIZ42" s="242"/>
      <c r="LJA42" s="242"/>
      <c r="LJB42" s="242"/>
      <c r="LJC42" s="242"/>
      <c r="LJD42" s="242"/>
      <c r="LJE42" s="242"/>
      <c r="LJF42" s="242"/>
      <c r="LJG42" s="242"/>
      <c r="LJH42" s="242"/>
      <c r="LJI42" s="242"/>
      <c r="LJJ42" s="242"/>
      <c r="LJK42" s="242"/>
      <c r="LJL42" s="242"/>
      <c r="LJM42" s="242"/>
      <c r="LJN42" s="242"/>
      <c r="LJO42" s="242"/>
      <c r="LJP42" s="242"/>
      <c r="LJQ42" s="242"/>
      <c r="LJR42" s="242"/>
      <c r="LJS42" s="242"/>
      <c r="LJT42" s="242"/>
      <c r="LJU42" s="242"/>
      <c r="LJV42" s="242"/>
      <c r="LJW42" s="242"/>
      <c r="LJX42" s="242"/>
      <c r="LJY42" s="242"/>
      <c r="LJZ42" s="242"/>
      <c r="LKA42" s="242"/>
      <c r="LKB42" s="242"/>
      <c r="LKC42" s="242"/>
      <c r="LKD42" s="242"/>
      <c r="LKE42" s="242"/>
      <c r="LKF42" s="242"/>
      <c r="LKG42" s="242"/>
      <c r="LKH42" s="242"/>
      <c r="LKI42" s="242"/>
      <c r="LKJ42" s="242"/>
      <c r="LKK42" s="242"/>
      <c r="LKL42" s="242"/>
      <c r="LKM42" s="242"/>
      <c r="LKN42" s="242"/>
      <c r="LKO42" s="242"/>
      <c r="LKP42" s="242"/>
      <c r="LKQ42" s="242"/>
      <c r="LKR42" s="242"/>
      <c r="LKS42" s="242"/>
      <c r="LKT42" s="242"/>
      <c r="LKU42" s="242"/>
      <c r="LKV42" s="242"/>
      <c r="LKW42" s="242"/>
      <c r="LKX42" s="242"/>
      <c r="LKY42" s="242"/>
      <c r="LKZ42" s="242"/>
      <c r="LLA42" s="242"/>
      <c r="LLB42" s="242"/>
      <c r="LLC42" s="242"/>
      <c r="LLD42" s="242"/>
      <c r="LLE42" s="242"/>
      <c r="LLF42" s="242"/>
      <c r="LLG42" s="242"/>
      <c r="LLH42" s="242"/>
      <c r="LLI42" s="242"/>
      <c r="LLJ42" s="242"/>
      <c r="LLK42" s="242"/>
      <c r="LLL42" s="242"/>
      <c r="LLM42" s="242"/>
      <c r="LLN42" s="242"/>
      <c r="LLO42" s="242"/>
      <c r="LLP42" s="242"/>
      <c r="LLQ42" s="242"/>
      <c r="LLR42" s="242"/>
      <c r="LLS42" s="242"/>
      <c r="LLT42" s="242"/>
      <c r="LLU42" s="242"/>
      <c r="LLV42" s="242"/>
      <c r="LLW42" s="242"/>
      <c r="LLX42" s="242"/>
      <c r="LLY42" s="242"/>
      <c r="LLZ42" s="242"/>
      <c r="LMA42" s="242"/>
      <c r="LMB42" s="242"/>
      <c r="LMC42" s="242"/>
      <c r="LMD42" s="242"/>
      <c r="LME42" s="242"/>
      <c r="LMF42" s="242"/>
      <c r="LMG42" s="242"/>
      <c r="LMH42" s="242"/>
      <c r="LMI42" s="242"/>
      <c r="LMJ42" s="242"/>
      <c r="LMK42" s="242"/>
      <c r="LML42" s="242"/>
      <c r="LMM42" s="242"/>
      <c r="LMN42" s="242"/>
      <c r="LMO42" s="242"/>
      <c r="LMP42" s="242"/>
      <c r="LMQ42" s="242"/>
      <c r="LMR42" s="242"/>
      <c r="LMS42" s="242"/>
      <c r="LMT42" s="242"/>
      <c r="LMU42" s="242"/>
      <c r="LMV42" s="242"/>
      <c r="LMW42" s="242"/>
      <c r="LMX42" s="242"/>
      <c r="LMY42" s="242"/>
      <c r="LMZ42" s="242"/>
      <c r="LNA42" s="242"/>
      <c r="LNB42" s="242"/>
      <c r="LNC42" s="242"/>
      <c r="LND42" s="242"/>
      <c r="LNE42" s="242"/>
      <c r="LNF42" s="242"/>
      <c r="LNG42" s="242"/>
      <c r="LNH42" s="242"/>
      <c r="LNI42" s="242"/>
      <c r="LNJ42" s="242"/>
      <c r="LNK42" s="242"/>
      <c r="LNL42" s="242"/>
      <c r="LNM42" s="242"/>
      <c r="LNN42" s="242"/>
      <c r="LNO42" s="242"/>
      <c r="LNP42" s="242"/>
      <c r="LNQ42" s="242"/>
      <c r="LNR42" s="242"/>
      <c r="LNS42" s="242"/>
      <c r="LNT42" s="242"/>
      <c r="LNU42" s="242"/>
      <c r="LNV42" s="242"/>
      <c r="LNW42" s="242"/>
      <c r="LNX42" s="242"/>
      <c r="LNY42" s="242"/>
      <c r="LNZ42" s="242"/>
      <c r="LOA42" s="242"/>
      <c r="LOB42" s="242"/>
      <c r="LOC42" s="242"/>
      <c r="LOD42" s="242"/>
      <c r="LOE42" s="242"/>
      <c r="LOF42" s="242"/>
      <c r="LOG42" s="242"/>
      <c r="LOH42" s="242"/>
      <c r="LOI42" s="242"/>
      <c r="LOJ42" s="242"/>
      <c r="LOK42" s="242"/>
      <c r="LOL42" s="242"/>
      <c r="LOM42" s="242"/>
      <c r="LON42" s="242"/>
      <c r="LOO42" s="242"/>
      <c r="LOP42" s="242"/>
      <c r="LOQ42" s="242"/>
      <c r="LOR42" s="242"/>
      <c r="LOS42" s="242"/>
      <c r="LOT42" s="242"/>
      <c r="LOU42" s="242"/>
      <c r="LOV42" s="242"/>
      <c r="LOW42" s="242"/>
      <c r="LOX42" s="242"/>
      <c r="LOY42" s="242"/>
      <c r="LOZ42" s="242"/>
      <c r="LPA42" s="242"/>
      <c r="LPB42" s="242"/>
      <c r="LPC42" s="242"/>
      <c r="LPD42" s="242"/>
      <c r="LPE42" s="242"/>
      <c r="LPF42" s="242"/>
      <c r="LPG42" s="242"/>
      <c r="LPH42" s="242"/>
      <c r="LPI42" s="242"/>
      <c r="LPJ42" s="242"/>
      <c r="LPK42" s="242"/>
      <c r="LPL42" s="242"/>
      <c r="LPM42" s="242"/>
      <c r="LPN42" s="242"/>
      <c r="LPO42" s="242"/>
      <c r="LPP42" s="242"/>
      <c r="LPQ42" s="242"/>
      <c r="LPR42" s="242"/>
      <c r="LPS42" s="242"/>
      <c r="LPT42" s="242"/>
      <c r="LPU42" s="242"/>
      <c r="LPV42" s="242"/>
      <c r="LPW42" s="242"/>
      <c r="LPX42" s="242"/>
      <c r="LPY42" s="242"/>
      <c r="LPZ42" s="242"/>
      <c r="LQA42" s="242"/>
      <c r="LQB42" s="242"/>
      <c r="LQC42" s="242"/>
      <c r="LQD42" s="242"/>
      <c r="LQE42" s="242"/>
      <c r="LQF42" s="242"/>
      <c r="LQG42" s="242"/>
      <c r="LQH42" s="242"/>
      <c r="LQI42" s="242"/>
      <c r="LQJ42" s="242"/>
      <c r="LQK42" s="242"/>
      <c r="LQL42" s="242"/>
      <c r="LQM42" s="242"/>
      <c r="LQN42" s="242"/>
      <c r="LQO42" s="242"/>
      <c r="LQP42" s="242"/>
      <c r="LQQ42" s="242"/>
      <c r="LQR42" s="242"/>
      <c r="LQS42" s="242"/>
      <c r="LQT42" s="242"/>
      <c r="LQU42" s="242"/>
      <c r="LQV42" s="242"/>
      <c r="LQW42" s="242"/>
      <c r="LQX42" s="242"/>
      <c r="LQY42" s="242"/>
      <c r="LQZ42" s="242"/>
      <c r="LRA42" s="242"/>
      <c r="LRB42" s="242"/>
      <c r="LRC42" s="242"/>
      <c r="LRD42" s="242"/>
      <c r="LRE42" s="242"/>
      <c r="LRF42" s="242"/>
      <c r="LRG42" s="242"/>
      <c r="LRH42" s="242"/>
      <c r="LRI42" s="242"/>
      <c r="LRJ42" s="242"/>
      <c r="LRK42" s="242"/>
      <c r="LRL42" s="242"/>
      <c r="LRM42" s="242"/>
      <c r="LRN42" s="242"/>
      <c r="LRO42" s="242"/>
      <c r="LRP42" s="242"/>
      <c r="LRQ42" s="242"/>
      <c r="LRR42" s="242"/>
      <c r="LRS42" s="242"/>
      <c r="LRT42" s="242"/>
      <c r="LRU42" s="242"/>
      <c r="LRV42" s="242"/>
      <c r="LRW42" s="242"/>
      <c r="LRX42" s="242"/>
      <c r="LRY42" s="242"/>
      <c r="LRZ42" s="242"/>
      <c r="LSA42" s="242"/>
      <c r="LSB42" s="242"/>
      <c r="LSC42" s="242"/>
      <c r="LSD42" s="242"/>
      <c r="LSE42" s="242"/>
      <c r="LSF42" s="242"/>
      <c r="LSG42" s="242"/>
      <c r="LSH42" s="242"/>
      <c r="LSI42" s="242"/>
      <c r="LSJ42" s="242"/>
      <c r="LSK42" s="242"/>
      <c r="LSL42" s="242"/>
      <c r="LSM42" s="242"/>
      <c r="LSN42" s="242"/>
      <c r="LSO42" s="242"/>
      <c r="LSP42" s="242"/>
      <c r="LSQ42" s="242"/>
      <c r="LSR42" s="242"/>
      <c r="LSS42" s="242"/>
      <c r="LST42" s="242"/>
      <c r="LSU42" s="242"/>
      <c r="LSV42" s="242"/>
      <c r="LSW42" s="242"/>
      <c r="LSX42" s="242"/>
      <c r="LSY42" s="242"/>
      <c r="LSZ42" s="242"/>
      <c r="LTA42" s="242"/>
      <c r="LTB42" s="242"/>
      <c r="LTC42" s="242"/>
      <c r="LTD42" s="242"/>
      <c r="LTE42" s="242"/>
      <c r="LTF42" s="242"/>
      <c r="LTG42" s="242"/>
      <c r="LTH42" s="242"/>
      <c r="LTI42" s="242"/>
      <c r="LTJ42" s="242"/>
      <c r="LTK42" s="242"/>
      <c r="LTL42" s="242"/>
      <c r="LTM42" s="242"/>
      <c r="LTN42" s="242"/>
      <c r="LTO42" s="242"/>
      <c r="LTP42" s="242"/>
      <c r="LTQ42" s="242"/>
      <c r="LTR42" s="242"/>
      <c r="LTS42" s="242"/>
      <c r="LTT42" s="242"/>
      <c r="LTU42" s="242"/>
      <c r="LTV42" s="242"/>
      <c r="LTW42" s="242"/>
      <c r="LTX42" s="242"/>
      <c r="LTY42" s="242"/>
      <c r="LTZ42" s="242"/>
      <c r="LUA42" s="242"/>
      <c r="LUB42" s="242"/>
      <c r="LUC42" s="242"/>
      <c r="LUD42" s="242"/>
      <c r="LUE42" s="242"/>
      <c r="LUF42" s="242"/>
      <c r="LUG42" s="242"/>
      <c r="LUH42" s="242"/>
      <c r="LUI42" s="242"/>
      <c r="LUJ42" s="242"/>
      <c r="LUK42" s="242"/>
      <c r="LUL42" s="242"/>
      <c r="LUM42" s="242"/>
      <c r="LUN42" s="242"/>
      <c r="LUO42" s="242"/>
      <c r="LUP42" s="242"/>
      <c r="LUQ42" s="242"/>
      <c r="LUR42" s="242"/>
      <c r="LUS42" s="242"/>
      <c r="LUT42" s="242"/>
      <c r="LUU42" s="242"/>
      <c r="LUV42" s="242"/>
      <c r="LUW42" s="242"/>
      <c r="LUX42" s="242"/>
      <c r="LUY42" s="242"/>
      <c r="LUZ42" s="242"/>
      <c r="LVA42" s="242"/>
      <c r="LVB42" s="242"/>
      <c r="LVC42" s="242"/>
      <c r="LVD42" s="242"/>
      <c r="LVE42" s="242"/>
      <c r="LVF42" s="242"/>
      <c r="LVG42" s="242"/>
      <c r="LVH42" s="242"/>
      <c r="LVI42" s="242"/>
      <c r="LVJ42" s="242"/>
      <c r="LVK42" s="242"/>
      <c r="LVL42" s="242"/>
      <c r="LVM42" s="242"/>
      <c r="LVN42" s="242"/>
      <c r="LVO42" s="242"/>
      <c r="LVP42" s="242"/>
      <c r="LVQ42" s="242"/>
      <c r="LVR42" s="242"/>
      <c r="LVS42" s="242"/>
      <c r="LVT42" s="242"/>
      <c r="LVU42" s="242"/>
      <c r="LVV42" s="242"/>
      <c r="LVW42" s="242"/>
      <c r="LVX42" s="242"/>
      <c r="LVY42" s="242"/>
      <c r="LVZ42" s="242"/>
      <c r="LWA42" s="242"/>
      <c r="LWB42" s="242"/>
      <c r="LWC42" s="242"/>
      <c r="LWD42" s="242"/>
      <c r="LWE42" s="242"/>
      <c r="LWF42" s="242"/>
      <c r="LWG42" s="242"/>
      <c r="LWH42" s="242"/>
      <c r="LWI42" s="242"/>
      <c r="LWJ42" s="242"/>
      <c r="LWK42" s="242"/>
      <c r="LWL42" s="242"/>
      <c r="LWM42" s="242"/>
      <c r="LWN42" s="242"/>
      <c r="LWO42" s="242"/>
      <c r="LWP42" s="242"/>
      <c r="LWQ42" s="242"/>
      <c r="LWR42" s="242"/>
      <c r="LWS42" s="242"/>
      <c r="LWT42" s="242"/>
      <c r="LWU42" s="242"/>
      <c r="LWV42" s="242"/>
      <c r="LWW42" s="242"/>
      <c r="LWX42" s="242"/>
      <c r="LWY42" s="242"/>
      <c r="LWZ42" s="242"/>
      <c r="LXA42" s="242"/>
      <c r="LXB42" s="242"/>
      <c r="LXC42" s="242"/>
      <c r="LXD42" s="242"/>
      <c r="LXE42" s="242"/>
      <c r="LXF42" s="242"/>
      <c r="LXG42" s="242"/>
      <c r="LXH42" s="242"/>
      <c r="LXI42" s="242"/>
      <c r="LXJ42" s="242"/>
      <c r="LXK42" s="242"/>
      <c r="LXL42" s="242"/>
      <c r="LXM42" s="242"/>
      <c r="LXN42" s="242"/>
      <c r="LXO42" s="242"/>
      <c r="LXP42" s="242"/>
      <c r="LXQ42" s="242"/>
      <c r="LXR42" s="242"/>
      <c r="LXS42" s="242"/>
      <c r="LXT42" s="242"/>
      <c r="LXU42" s="242"/>
      <c r="LXV42" s="242"/>
      <c r="LXW42" s="242"/>
      <c r="LXX42" s="242"/>
      <c r="LXY42" s="242"/>
      <c r="LXZ42" s="242"/>
      <c r="LYA42" s="242"/>
      <c r="LYB42" s="242"/>
      <c r="LYC42" s="242"/>
      <c r="LYD42" s="242"/>
      <c r="LYE42" s="242"/>
      <c r="LYF42" s="242"/>
      <c r="LYG42" s="242"/>
      <c r="LYH42" s="242"/>
      <c r="LYI42" s="242"/>
      <c r="LYJ42" s="242"/>
      <c r="LYK42" s="242"/>
      <c r="LYL42" s="242"/>
      <c r="LYM42" s="242"/>
      <c r="LYN42" s="242"/>
      <c r="LYO42" s="242"/>
      <c r="LYP42" s="242"/>
      <c r="LYQ42" s="242"/>
      <c r="LYR42" s="242"/>
      <c r="LYS42" s="242"/>
      <c r="LYT42" s="242"/>
      <c r="LYU42" s="242"/>
      <c r="LYV42" s="242"/>
      <c r="LYW42" s="242"/>
      <c r="LYX42" s="242"/>
      <c r="LYY42" s="242"/>
      <c r="LYZ42" s="242"/>
      <c r="LZA42" s="242"/>
      <c r="LZB42" s="242"/>
      <c r="LZC42" s="242"/>
      <c r="LZD42" s="242"/>
      <c r="LZE42" s="242"/>
      <c r="LZF42" s="242"/>
      <c r="LZG42" s="242"/>
      <c r="LZH42" s="242"/>
      <c r="LZI42" s="242"/>
      <c r="LZJ42" s="242"/>
      <c r="LZK42" s="242"/>
      <c r="LZL42" s="242"/>
      <c r="LZM42" s="242"/>
      <c r="LZN42" s="242"/>
      <c r="LZO42" s="242"/>
      <c r="LZP42" s="242"/>
      <c r="LZQ42" s="242"/>
      <c r="LZR42" s="242"/>
      <c r="LZS42" s="242"/>
      <c r="LZT42" s="242"/>
      <c r="LZU42" s="242"/>
      <c r="LZV42" s="242"/>
      <c r="LZW42" s="242"/>
      <c r="LZX42" s="242"/>
      <c r="LZY42" s="242"/>
      <c r="LZZ42" s="242"/>
      <c r="MAA42" s="242"/>
      <c r="MAB42" s="242"/>
      <c r="MAC42" s="242"/>
      <c r="MAD42" s="242"/>
      <c r="MAE42" s="242"/>
      <c r="MAF42" s="242"/>
      <c r="MAG42" s="242"/>
      <c r="MAH42" s="242"/>
      <c r="MAI42" s="242"/>
      <c r="MAJ42" s="242"/>
      <c r="MAK42" s="242"/>
      <c r="MAL42" s="242"/>
      <c r="MAM42" s="242"/>
      <c r="MAN42" s="242"/>
      <c r="MAO42" s="242"/>
      <c r="MAP42" s="242"/>
      <c r="MAQ42" s="242"/>
      <c r="MAR42" s="242"/>
      <c r="MAS42" s="242"/>
      <c r="MAT42" s="242"/>
      <c r="MAU42" s="242"/>
      <c r="MAV42" s="242"/>
      <c r="MAW42" s="242"/>
      <c r="MAX42" s="242"/>
      <c r="MAY42" s="242"/>
      <c r="MAZ42" s="242"/>
      <c r="MBA42" s="242"/>
      <c r="MBB42" s="242"/>
      <c r="MBC42" s="242"/>
      <c r="MBD42" s="242"/>
      <c r="MBE42" s="242"/>
      <c r="MBF42" s="242"/>
      <c r="MBG42" s="242"/>
      <c r="MBH42" s="242"/>
      <c r="MBI42" s="242"/>
      <c r="MBJ42" s="242"/>
      <c r="MBK42" s="242"/>
      <c r="MBL42" s="242"/>
      <c r="MBM42" s="242"/>
      <c r="MBN42" s="242"/>
      <c r="MBO42" s="242"/>
      <c r="MBP42" s="242"/>
      <c r="MBQ42" s="242"/>
      <c r="MBR42" s="242"/>
      <c r="MBS42" s="242"/>
      <c r="MBT42" s="242"/>
      <c r="MBU42" s="242"/>
      <c r="MBV42" s="242"/>
      <c r="MBW42" s="242"/>
      <c r="MBX42" s="242"/>
      <c r="MBY42" s="242"/>
      <c r="MBZ42" s="242"/>
      <c r="MCA42" s="242"/>
      <c r="MCB42" s="242"/>
      <c r="MCC42" s="242"/>
      <c r="MCD42" s="242"/>
      <c r="MCE42" s="242"/>
      <c r="MCF42" s="242"/>
      <c r="MCG42" s="242"/>
      <c r="MCH42" s="242"/>
      <c r="MCI42" s="242"/>
      <c r="MCJ42" s="242"/>
      <c r="MCK42" s="242"/>
      <c r="MCL42" s="242"/>
      <c r="MCM42" s="242"/>
      <c r="MCN42" s="242"/>
      <c r="MCO42" s="242"/>
      <c r="MCP42" s="242"/>
      <c r="MCQ42" s="242"/>
      <c r="MCR42" s="242"/>
      <c r="MCS42" s="242"/>
      <c r="MCT42" s="242"/>
      <c r="MCU42" s="242"/>
      <c r="MCV42" s="242"/>
      <c r="MCW42" s="242"/>
      <c r="MCX42" s="242"/>
      <c r="MCY42" s="242"/>
      <c r="MCZ42" s="242"/>
      <c r="MDA42" s="242"/>
      <c r="MDB42" s="242"/>
      <c r="MDC42" s="242"/>
      <c r="MDD42" s="242"/>
      <c r="MDE42" s="242"/>
      <c r="MDF42" s="242"/>
      <c r="MDG42" s="242"/>
      <c r="MDH42" s="242"/>
      <c r="MDI42" s="242"/>
      <c r="MDJ42" s="242"/>
      <c r="MDK42" s="242"/>
      <c r="MDL42" s="242"/>
      <c r="MDM42" s="242"/>
      <c r="MDN42" s="242"/>
      <c r="MDO42" s="242"/>
      <c r="MDP42" s="242"/>
      <c r="MDQ42" s="242"/>
      <c r="MDR42" s="242"/>
      <c r="MDS42" s="242"/>
      <c r="MDT42" s="242"/>
      <c r="MDU42" s="242"/>
      <c r="MDV42" s="242"/>
      <c r="MDW42" s="242"/>
      <c r="MDX42" s="242"/>
      <c r="MDY42" s="242"/>
      <c r="MDZ42" s="242"/>
      <c r="MEA42" s="242"/>
      <c r="MEB42" s="242"/>
      <c r="MEC42" s="242"/>
      <c r="MED42" s="242"/>
      <c r="MEE42" s="242"/>
      <c r="MEF42" s="242"/>
      <c r="MEG42" s="242"/>
      <c r="MEH42" s="242"/>
      <c r="MEI42" s="242"/>
      <c r="MEJ42" s="242"/>
      <c r="MEK42" s="242"/>
      <c r="MEL42" s="242"/>
      <c r="MEM42" s="242"/>
      <c r="MEN42" s="242"/>
      <c r="MEO42" s="242"/>
      <c r="MEP42" s="242"/>
      <c r="MEQ42" s="242"/>
      <c r="MER42" s="242"/>
      <c r="MES42" s="242"/>
      <c r="MET42" s="242"/>
      <c r="MEU42" s="242"/>
      <c r="MEV42" s="242"/>
      <c r="MEW42" s="242"/>
      <c r="MEX42" s="242"/>
      <c r="MEY42" s="242"/>
      <c r="MEZ42" s="242"/>
      <c r="MFA42" s="242"/>
      <c r="MFB42" s="242"/>
      <c r="MFC42" s="242"/>
      <c r="MFD42" s="242"/>
      <c r="MFE42" s="242"/>
      <c r="MFF42" s="242"/>
      <c r="MFG42" s="242"/>
      <c r="MFH42" s="242"/>
      <c r="MFI42" s="242"/>
      <c r="MFJ42" s="242"/>
      <c r="MFK42" s="242"/>
      <c r="MFL42" s="242"/>
      <c r="MFM42" s="242"/>
      <c r="MFN42" s="242"/>
      <c r="MFO42" s="242"/>
      <c r="MFP42" s="242"/>
      <c r="MFQ42" s="242"/>
      <c r="MFR42" s="242"/>
      <c r="MFS42" s="242"/>
      <c r="MFT42" s="242"/>
      <c r="MFU42" s="242"/>
      <c r="MFV42" s="242"/>
      <c r="MFW42" s="242"/>
      <c r="MFX42" s="242"/>
      <c r="MFY42" s="242"/>
      <c r="MFZ42" s="242"/>
      <c r="MGA42" s="242"/>
      <c r="MGB42" s="242"/>
      <c r="MGC42" s="242"/>
      <c r="MGD42" s="242"/>
      <c r="MGE42" s="242"/>
      <c r="MGF42" s="242"/>
      <c r="MGG42" s="242"/>
      <c r="MGH42" s="242"/>
      <c r="MGI42" s="242"/>
      <c r="MGJ42" s="242"/>
      <c r="MGK42" s="242"/>
      <c r="MGL42" s="242"/>
      <c r="MGM42" s="242"/>
      <c r="MGN42" s="242"/>
      <c r="MGO42" s="242"/>
      <c r="MGP42" s="242"/>
      <c r="MGQ42" s="242"/>
      <c r="MGR42" s="242"/>
      <c r="MGS42" s="242"/>
      <c r="MGT42" s="242"/>
      <c r="MGU42" s="242"/>
      <c r="MGV42" s="242"/>
      <c r="MGW42" s="242"/>
      <c r="MGX42" s="242"/>
      <c r="MGY42" s="242"/>
      <c r="MGZ42" s="242"/>
      <c r="MHA42" s="242"/>
      <c r="MHB42" s="242"/>
      <c r="MHC42" s="242"/>
      <c r="MHD42" s="242"/>
      <c r="MHE42" s="242"/>
      <c r="MHF42" s="242"/>
      <c r="MHG42" s="242"/>
      <c r="MHH42" s="242"/>
      <c r="MHI42" s="242"/>
      <c r="MHJ42" s="242"/>
      <c r="MHK42" s="242"/>
      <c r="MHL42" s="242"/>
      <c r="MHM42" s="242"/>
      <c r="MHN42" s="242"/>
      <c r="MHO42" s="242"/>
      <c r="MHP42" s="242"/>
      <c r="MHQ42" s="242"/>
      <c r="MHR42" s="242"/>
      <c r="MHS42" s="242"/>
      <c r="MHT42" s="242"/>
      <c r="MHU42" s="242"/>
      <c r="MHV42" s="242"/>
      <c r="MHW42" s="242"/>
      <c r="MHX42" s="242"/>
      <c r="MHY42" s="242"/>
      <c r="MHZ42" s="242"/>
      <c r="MIA42" s="242"/>
      <c r="MIB42" s="242"/>
      <c r="MIC42" s="242"/>
      <c r="MID42" s="242"/>
      <c r="MIE42" s="242"/>
      <c r="MIF42" s="242"/>
      <c r="MIG42" s="242"/>
      <c r="MIH42" s="242"/>
      <c r="MII42" s="242"/>
      <c r="MIJ42" s="242"/>
      <c r="MIK42" s="242"/>
      <c r="MIL42" s="242"/>
      <c r="MIM42" s="242"/>
      <c r="MIN42" s="242"/>
      <c r="MIO42" s="242"/>
      <c r="MIP42" s="242"/>
      <c r="MIQ42" s="242"/>
      <c r="MIR42" s="242"/>
      <c r="MIS42" s="242"/>
      <c r="MIT42" s="242"/>
      <c r="MIU42" s="242"/>
      <c r="MIV42" s="242"/>
      <c r="MIW42" s="242"/>
      <c r="MIX42" s="242"/>
      <c r="MIY42" s="242"/>
      <c r="MIZ42" s="242"/>
      <c r="MJA42" s="242"/>
      <c r="MJB42" s="242"/>
      <c r="MJC42" s="242"/>
      <c r="MJD42" s="242"/>
      <c r="MJE42" s="242"/>
      <c r="MJF42" s="242"/>
      <c r="MJG42" s="242"/>
      <c r="MJH42" s="242"/>
      <c r="MJI42" s="242"/>
      <c r="MJJ42" s="242"/>
      <c r="MJK42" s="242"/>
      <c r="MJL42" s="242"/>
      <c r="MJM42" s="242"/>
      <c r="MJN42" s="242"/>
      <c r="MJO42" s="242"/>
      <c r="MJP42" s="242"/>
      <c r="MJQ42" s="242"/>
      <c r="MJR42" s="242"/>
      <c r="MJS42" s="242"/>
      <c r="MJT42" s="242"/>
      <c r="MJU42" s="242"/>
      <c r="MJV42" s="242"/>
      <c r="MJW42" s="242"/>
      <c r="MJX42" s="242"/>
      <c r="MJY42" s="242"/>
      <c r="MJZ42" s="242"/>
      <c r="MKA42" s="242"/>
      <c r="MKB42" s="242"/>
      <c r="MKC42" s="242"/>
      <c r="MKD42" s="242"/>
      <c r="MKE42" s="242"/>
      <c r="MKF42" s="242"/>
      <c r="MKG42" s="242"/>
      <c r="MKH42" s="242"/>
      <c r="MKI42" s="242"/>
      <c r="MKJ42" s="242"/>
      <c r="MKK42" s="242"/>
      <c r="MKL42" s="242"/>
      <c r="MKM42" s="242"/>
      <c r="MKN42" s="242"/>
      <c r="MKO42" s="242"/>
      <c r="MKP42" s="242"/>
      <c r="MKQ42" s="242"/>
      <c r="MKR42" s="242"/>
      <c r="MKS42" s="242"/>
      <c r="MKT42" s="242"/>
      <c r="MKU42" s="242"/>
      <c r="MKV42" s="242"/>
      <c r="MKW42" s="242"/>
      <c r="MKX42" s="242"/>
      <c r="MKY42" s="242"/>
      <c r="MKZ42" s="242"/>
      <c r="MLA42" s="242"/>
      <c r="MLB42" s="242"/>
      <c r="MLC42" s="242"/>
      <c r="MLD42" s="242"/>
      <c r="MLE42" s="242"/>
      <c r="MLF42" s="242"/>
      <c r="MLG42" s="242"/>
      <c r="MLH42" s="242"/>
      <c r="MLI42" s="242"/>
      <c r="MLJ42" s="242"/>
      <c r="MLK42" s="242"/>
      <c r="MLL42" s="242"/>
      <c r="MLM42" s="242"/>
      <c r="MLN42" s="242"/>
      <c r="MLO42" s="242"/>
      <c r="MLP42" s="242"/>
      <c r="MLQ42" s="242"/>
      <c r="MLR42" s="242"/>
      <c r="MLS42" s="242"/>
      <c r="MLT42" s="242"/>
      <c r="MLU42" s="242"/>
      <c r="MLV42" s="242"/>
      <c r="MLW42" s="242"/>
      <c r="MLX42" s="242"/>
      <c r="MLY42" s="242"/>
      <c r="MLZ42" s="242"/>
      <c r="MMA42" s="242"/>
      <c r="MMB42" s="242"/>
      <c r="MMC42" s="242"/>
      <c r="MMD42" s="242"/>
      <c r="MME42" s="242"/>
      <c r="MMF42" s="242"/>
      <c r="MMG42" s="242"/>
      <c r="MMH42" s="242"/>
      <c r="MMI42" s="242"/>
      <c r="MMJ42" s="242"/>
      <c r="MMK42" s="242"/>
      <c r="MML42" s="242"/>
      <c r="MMM42" s="242"/>
      <c r="MMN42" s="242"/>
      <c r="MMO42" s="242"/>
      <c r="MMP42" s="242"/>
      <c r="MMQ42" s="242"/>
      <c r="MMR42" s="242"/>
      <c r="MMS42" s="242"/>
      <c r="MMT42" s="242"/>
      <c r="MMU42" s="242"/>
      <c r="MMV42" s="242"/>
      <c r="MMW42" s="242"/>
      <c r="MMX42" s="242"/>
      <c r="MMY42" s="242"/>
      <c r="MMZ42" s="242"/>
      <c r="MNA42" s="242"/>
      <c r="MNB42" s="242"/>
      <c r="MNC42" s="242"/>
      <c r="MND42" s="242"/>
      <c r="MNE42" s="242"/>
      <c r="MNF42" s="242"/>
      <c r="MNG42" s="242"/>
      <c r="MNH42" s="242"/>
      <c r="MNI42" s="242"/>
      <c r="MNJ42" s="242"/>
      <c r="MNK42" s="242"/>
      <c r="MNL42" s="242"/>
      <c r="MNM42" s="242"/>
      <c r="MNN42" s="242"/>
      <c r="MNO42" s="242"/>
      <c r="MNP42" s="242"/>
      <c r="MNQ42" s="242"/>
      <c r="MNR42" s="242"/>
      <c r="MNS42" s="242"/>
      <c r="MNT42" s="242"/>
      <c r="MNU42" s="242"/>
      <c r="MNV42" s="242"/>
      <c r="MNW42" s="242"/>
      <c r="MNX42" s="242"/>
      <c r="MNY42" s="242"/>
      <c r="MNZ42" s="242"/>
      <c r="MOA42" s="242"/>
      <c r="MOB42" s="242"/>
      <c r="MOC42" s="242"/>
      <c r="MOD42" s="242"/>
      <c r="MOE42" s="242"/>
      <c r="MOF42" s="242"/>
      <c r="MOG42" s="242"/>
      <c r="MOH42" s="242"/>
      <c r="MOI42" s="242"/>
      <c r="MOJ42" s="242"/>
      <c r="MOK42" s="242"/>
      <c r="MOL42" s="242"/>
      <c r="MOM42" s="242"/>
      <c r="MON42" s="242"/>
      <c r="MOO42" s="242"/>
      <c r="MOP42" s="242"/>
      <c r="MOQ42" s="242"/>
      <c r="MOR42" s="242"/>
      <c r="MOS42" s="242"/>
      <c r="MOT42" s="242"/>
      <c r="MOU42" s="242"/>
      <c r="MOV42" s="242"/>
      <c r="MOW42" s="242"/>
      <c r="MOX42" s="242"/>
      <c r="MOY42" s="242"/>
      <c r="MOZ42" s="242"/>
      <c r="MPA42" s="242"/>
      <c r="MPB42" s="242"/>
      <c r="MPC42" s="242"/>
      <c r="MPD42" s="242"/>
      <c r="MPE42" s="242"/>
      <c r="MPF42" s="242"/>
      <c r="MPG42" s="242"/>
      <c r="MPH42" s="242"/>
      <c r="MPI42" s="242"/>
      <c r="MPJ42" s="242"/>
      <c r="MPK42" s="242"/>
      <c r="MPL42" s="242"/>
      <c r="MPM42" s="242"/>
      <c r="MPN42" s="242"/>
      <c r="MPO42" s="242"/>
      <c r="MPP42" s="242"/>
      <c r="MPQ42" s="242"/>
      <c r="MPR42" s="242"/>
      <c r="MPS42" s="242"/>
      <c r="MPT42" s="242"/>
      <c r="MPU42" s="242"/>
      <c r="MPV42" s="242"/>
      <c r="MPW42" s="242"/>
      <c r="MPX42" s="242"/>
      <c r="MPY42" s="242"/>
      <c r="MPZ42" s="242"/>
      <c r="MQA42" s="242"/>
      <c r="MQB42" s="242"/>
      <c r="MQC42" s="242"/>
      <c r="MQD42" s="242"/>
      <c r="MQE42" s="242"/>
      <c r="MQF42" s="242"/>
      <c r="MQG42" s="242"/>
      <c r="MQH42" s="242"/>
      <c r="MQI42" s="242"/>
      <c r="MQJ42" s="242"/>
      <c r="MQK42" s="242"/>
      <c r="MQL42" s="242"/>
      <c r="MQM42" s="242"/>
      <c r="MQN42" s="242"/>
      <c r="MQO42" s="242"/>
      <c r="MQP42" s="242"/>
      <c r="MQQ42" s="242"/>
      <c r="MQR42" s="242"/>
      <c r="MQS42" s="242"/>
      <c r="MQT42" s="242"/>
      <c r="MQU42" s="242"/>
      <c r="MQV42" s="242"/>
      <c r="MQW42" s="242"/>
      <c r="MQX42" s="242"/>
      <c r="MQY42" s="242"/>
      <c r="MQZ42" s="242"/>
      <c r="MRA42" s="242"/>
      <c r="MRB42" s="242"/>
      <c r="MRC42" s="242"/>
      <c r="MRD42" s="242"/>
      <c r="MRE42" s="242"/>
      <c r="MRF42" s="242"/>
      <c r="MRG42" s="242"/>
      <c r="MRH42" s="242"/>
      <c r="MRI42" s="242"/>
      <c r="MRJ42" s="242"/>
      <c r="MRK42" s="242"/>
      <c r="MRL42" s="242"/>
      <c r="MRM42" s="242"/>
      <c r="MRN42" s="242"/>
      <c r="MRO42" s="242"/>
      <c r="MRP42" s="242"/>
      <c r="MRQ42" s="242"/>
      <c r="MRR42" s="242"/>
      <c r="MRS42" s="242"/>
      <c r="MRT42" s="242"/>
      <c r="MRU42" s="242"/>
      <c r="MRV42" s="242"/>
      <c r="MRW42" s="242"/>
      <c r="MRX42" s="242"/>
      <c r="MRY42" s="242"/>
      <c r="MRZ42" s="242"/>
      <c r="MSA42" s="242"/>
      <c r="MSB42" s="242"/>
      <c r="MSC42" s="242"/>
      <c r="MSD42" s="242"/>
      <c r="MSE42" s="242"/>
      <c r="MSF42" s="242"/>
      <c r="MSG42" s="242"/>
      <c r="MSH42" s="242"/>
      <c r="MSI42" s="242"/>
      <c r="MSJ42" s="242"/>
      <c r="MSK42" s="242"/>
      <c r="MSL42" s="242"/>
      <c r="MSM42" s="242"/>
      <c r="MSN42" s="242"/>
      <c r="MSO42" s="242"/>
      <c r="MSP42" s="242"/>
      <c r="MSQ42" s="242"/>
      <c r="MSR42" s="242"/>
      <c r="MSS42" s="242"/>
      <c r="MST42" s="242"/>
      <c r="MSU42" s="242"/>
      <c r="MSV42" s="242"/>
      <c r="MSW42" s="242"/>
      <c r="MSX42" s="242"/>
      <c r="MSY42" s="242"/>
      <c r="MSZ42" s="242"/>
      <c r="MTA42" s="242"/>
      <c r="MTB42" s="242"/>
      <c r="MTC42" s="242"/>
      <c r="MTD42" s="242"/>
      <c r="MTE42" s="242"/>
      <c r="MTF42" s="242"/>
      <c r="MTG42" s="242"/>
      <c r="MTH42" s="242"/>
      <c r="MTI42" s="242"/>
      <c r="MTJ42" s="242"/>
      <c r="MTK42" s="242"/>
      <c r="MTL42" s="242"/>
      <c r="MTM42" s="242"/>
      <c r="MTN42" s="242"/>
      <c r="MTO42" s="242"/>
      <c r="MTP42" s="242"/>
      <c r="MTQ42" s="242"/>
      <c r="MTR42" s="242"/>
      <c r="MTS42" s="242"/>
      <c r="MTT42" s="242"/>
      <c r="MTU42" s="242"/>
      <c r="MTV42" s="242"/>
      <c r="MTW42" s="242"/>
      <c r="MTX42" s="242"/>
      <c r="MTY42" s="242"/>
      <c r="MTZ42" s="242"/>
      <c r="MUA42" s="242"/>
      <c r="MUB42" s="242"/>
      <c r="MUC42" s="242"/>
      <c r="MUD42" s="242"/>
      <c r="MUE42" s="242"/>
      <c r="MUF42" s="242"/>
      <c r="MUG42" s="242"/>
      <c r="MUH42" s="242"/>
      <c r="MUI42" s="242"/>
      <c r="MUJ42" s="242"/>
      <c r="MUK42" s="242"/>
      <c r="MUL42" s="242"/>
      <c r="MUM42" s="242"/>
      <c r="MUN42" s="242"/>
      <c r="MUO42" s="242"/>
      <c r="MUP42" s="242"/>
      <c r="MUQ42" s="242"/>
      <c r="MUR42" s="242"/>
      <c r="MUS42" s="242"/>
      <c r="MUT42" s="242"/>
      <c r="MUU42" s="242"/>
      <c r="MUV42" s="242"/>
      <c r="MUW42" s="242"/>
      <c r="MUX42" s="242"/>
      <c r="MUY42" s="242"/>
      <c r="MUZ42" s="242"/>
      <c r="MVA42" s="242"/>
      <c r="MVB42" s="242"/>
      <c r="MVC42" s="242"/>
      <c r="MVD42" s="242"/>
      <c r="MVE42" s="242"/>
      <c r="MVF42" s="242"/>
      <c r="MVG42" s="242"/>
      <c r="MVH42" s="242"/>
      <c r="MVI42" s="242"/>
      <c r="MVJ42" s="242"/>
      <c r="MVK42" s="242"/>
      <c r="MVL42" s="242"/>
      <c r="MVM42" s="242"/>
      <c r="MVN42" s="242"/>
      <c r="MVO42" s="242"/>
      <c r="MVP42" s="242"/>
      <c r="MVQ42" s="242"/>
      <c r="MVR42" s="242"/>
      <c r="MVS42" s="242"/>
      <c r="MVT42" s="242"/>
      <c r="MVU42" s="242"/>
      <c r="MVV42" s="242"/>
      <c r="MVW42" s="242"/>
      <c r="MVX42" s="242"/>
      <c r="MVY42" s="242"/>
      <c r="MVZ42" s="242"/>
      <c r="MWA42" s="242"/>
      <c r="MWB42" s="242"/>
      <c r="MWC42" s="242"/>
      <c r="MWD42" s="242"/>
      <c r="MWE42" s="242"/>
      <c r="MWF42" s="242"/>
      <c r="MWG42" s="242"/>
      <c r="MWH42" s="242"/>
      <c r="MWI42" s="242"/>
      <c r="MWJ42" s="242"/>
      <c r="MWK42" s="242"/>
      <c r="MWL42" s="242"/>
      <c r="MWM42" s="242"/>
      <c r="MWN42" s="242"/>
      <c r="MWO42" s="242"/>
      <c r="MWP42" s="242"/>
      <c r="MWQ42" s="242"/>
      <c r="MWR42" s="242"/>
      <c r="MWS42" s="242"/>
      <c r="MWT42" s="242"/>
      <c r="MWU42" s="242"/>
      <c r="MWV42" s="242"/>
      <c r="MWW42" s="242"/>
      <c r="MWX42" s="242"/>
      <c r="MWY42" s="242"/>
      <c r="MWZ42" s="242"/>
      <c r="MXA42" s="242"/>
      <c r="MXB42" s="242"/>
      <c r="MXC42" s="242"/>
      <c r="MXD42" s="242"/>
      <c r="MXE42" s="242"/>
      <c r="MXF42" s="242"/>
      <c r="MXG42" s="242"/>
      <c r="MXH42" s="242"/>
      <c r="MXI42" s="242"/>
      <c r="MXJ42" s="242"/>
      <c r="MXK42" s="242"/>
      <c r="MXL42" s="242"/>
      <c r="MXM42" s="242"/>
      <c r="MXN42" s="242"/>
      <c r="MXO42" s="242"/>
      <c r="MXP42" s="242"/>
      <c r="MXQ42" s="242"/>
      <c r="MXR42" s="242"/>
      <c r="MXS42" s="242"/>
      <c r="MXT42" s="242"/>
      <c r="MXU42" s="242"/>
      <c r="MXV42" s="242"/>
      <c r="MXW42" s="242"/>
      <c r="MXX42" s="242"/>
      <c r="MXY42" s="242"/>
      <c r="MXZ42" s="242"/>
      <c r="MYA42" s="242"/>
      <c r="MYB42" s="242"/>
      <c r="MYC42" s="242"/>
      <c r="MYD42" s="242"/>
      <c r="MYE42" s="242"/>
      <c r="MYF42" s="242"/>
      <c r="MYG42" s="242"/>
      <c r="MYH42" s="242"/>
      <c r="MYI42" s="242"/>
      <c r="MYJ42" s="242"/>
      <c r="MYK42" s="242"/>
      <c r="MYL42" s="242"/>
      <c r="MYM42" s="242"/>
      <c r="MYN42" s="242"/>
      <c r="MYO42" s="242"/>
      <c r="MYP42" s="242"/>
      <c r="MYQ42" s="242"/>
      <c r="MYR42" s="242"/>
      <c r="MYS42" s="242"/>
      <c r="MYT42" s="242"/>
      <c r="MYU42" s="242"/>
      <c r="MYV42" s="242"/>
      <c r="MYW42" s="242"/>
      <c r="MYX42" s="242"/>
      <c r="MYY42" s="242"/>
      <c r="MYZ42" s="242"/>
      <c r="MZA42" s="242"/>
      <c r="MZB42" s="242"/>
      <c r="MZC42" s="242"/>
      <c r="MZD42" s="242"/>
      <c r="MZE42" s="242"/>
      <c r="MZF42" s="242"/>
      <c r="MZG42" s="242"/>
      <c r="MZH42" s="242"/>
      <c r="MZI42" s="242"/>
      <c r="MZJ42" s="242"/>
      <c r="MZK42" s="242"/>
      <c r="MZL42" s="242"/>
      <c r="MZM42" s="242"/>
      <c r="MZN42" s="242"/>
      <c r="MZO42" s="242"/>
      <c r="MZP42" s="242"/>
      <c r="MZQ42" s="242"/>
      <c r="MZR42" s="242"/>
      <c r="MZS42" s="242"/>
      <c r="MZT42" s="242"/>
      <c r="MZU42" s="242"/>
      <c r="MZV42" s="242"/>
      <c r="MZW42" s="242"/>
      <c r="MZX42" s="242"/>
      <c r="MZY42" s="242"/>
      <c r="MZZ42" s="242"/>
      <c r="NAA42" s="242"/>
      <c r="NAB42" s="242"/>
      <c r="NAC42" s="242"/>
      <c r="NAD42" s="242"/>
      <c r="NAE42" s="242"/>
      <c r="NAF42" s="242"/>
      <c r="NAG42" s="242"/>
      <c r="NAH42" s="242"/>
      <c r="NAI42" s="242"/>
      <c r="NAJ42" s="242"/>
      <c r="NAK42" s="242"/>
      <c r="NAL42" s="242"/>
      <c r="NAM42" s="242"/>
      <c r="NAN42" s="242"/>
      <c r="NAO42" s="242"/>
      <c r="NAP42" s="242"/>
      <c r="NAQ42" s="242"/>
      <c r="NAR42" s="242"/>
      <c r="NAS42" s="242"/>
      <c r="NAT42" s="242"/>
      <c r="NAU42" s="242"/>
      <c r="NAV42" s="242"/>
      <c r="NAW42" s="242"/>
      <c r="NAX42" s="242"/>
      <c r="NAY42" s="242"/>
      <c r="NAZ42" s="242"/>
      <c r="NBA42" s="242"/>
      <c r="NBB42" s="242"/>
      <c r="NBC42" s="242"/>
      <c r="NBD42" s="242"/>
      <c r="NBE42" s="242"/>
      <c r="NBF42" s="242"/>
      <c r="NBG42" s="242"/>
      <c r="NBH42" s="242"/>
      <c r="NBI42" s="242"/>
      <c r="NBJ42" s="242"/>
      <c r="NBK42" s="242"/>
      <c r="NBL42" s="242"/>
      <c r="NBM42" s="242"/>
      <c r="NBN42" s="242"/>
      <c r="NBO42" s="242"/>
      <c r="NBP42" s="242"/>
      <c r="NBQ42" s="242"/>
      <c r="NBR42" s="242"/>
      <c r="NBS42" s="242"/>
      <c r="NBT42" s="242"/>
      <c r="NBU42" s="242"/>
      <c r="NBV42" s="242"/>
      <c r="NBW42" s="242"/>
      <c r="NBX42" s="242"/>
      <c r="NBY42" s="242"/>
      <c r="NBZ42" s="242"/>
      <c r="NCA42" s="242"/>
      <c r="NCB42" s="242"/>
      <c r="NCC42" s="242"/>
      <c r="NCD42" s="242"/>
      <c r="NCE42" s="242"/>
      <c r="NCF42" s="242"/>
      <c r="NCG42" s="242"/>
      <c r="NCH42" s="242"/>
      <c r="NCI42" s="242"/>
      <c r="NCJ42" s="242"/>
      <c r="NCK42" s="242"/>
      <c r="NCL42" s="242"/>
      <c r="NCM42" s="242"/>
      <c r="NCN42" s="242"/>
      <c r="NCO42" s="242"/>
      <c r="NCP42" s="242"/>
      <c r="NCQ42" s="242"/>
      <c r="NCR42" s="242"/>
      <c r="NCS42" s="242"/>
      <c r="NCT42" s="242"/>
      <c r="NCU42" s="242"/>
      <c r="NCV42" s="242"/>
      <c r="NCW42" s="242"/>
      <c r="NCX42" s="242"/>
      <c r="NCY42" s="242"/>
      <c r="NCZ42" s="242"/>
      <c r="NDA42" s="242"/>
      <c r="NDB42" s="242"/>
      <c r="NDC42" s="242"/>
      <c r="NDD42" s="242"/>
      <c r="NDE42" s="242"/>
      <c r="NDF42" s="242"/>
      <c r="NDG42" s="242"/>
      <c r="NDH42" s="242"/>
      <c r="NDI42" s="242"/>
      <c r="NDJ42" s="242"/>
      <c r="NDK42" s="242"/>
      <c r="NDL42" s="242"/>
      <c r="NDM42" s="242"/>
      <c r="NDN42" s="242"/>
      <c r="NDO42" s="242"/>
      <c r="NDP42" s="242"/>
      <c r="NDQ42" s="242"/>
      <c r="NDR42" s="242"/>
      <c r="NDS42" s="242"/>
      <c r="NDT42" s="242"/>
      <c r="NDU42" s="242"/>
      <c r="NDV42" s="242"/>
      <c r="NDW42" s="242"/>
      <c r="NDX42" s="242"/>
      <c r="NDY42" s="242"/>
      <c r="NDZ42" s="242"/>
      <c r="NEA42" s="242"/>
      <c r="NEB42" s="242"/>
      <c r="NEC42" s="242"/>
      <c r="NED42" s="242"/>
      <c r="NEE42" s="242"/>
      <c r="NEF42" s="242"/>
      <c r="NEG42" s="242"/>
      <c r="NEH42" s="242"/>
      <c r="NEI42" s="242"/>
      <c r="NEJ42" s="242"/>
      <c r="NEK42" s="242"/>
      <c r="NEL42" s="242"/>
      <c r="NEM42" s="242"/>
      <c r="NEN42" s="242"/>
      <c r="NEO42" s="242"/>
      <c r="NEP42" s="242"/>
      <c r="NEQ42" s="242"/>
      <c r="NER42" s="242"/>
      <c r="NES42" s="242"/>
      <c r="NET42" s="242"/>
      <c r="NEU42" s="242"/>
      <c r="NEV42" s="242"/>
      <c r="NEW42" s="242"/>
      <c r="NEX42" s="242"/>
      <c r="NEY42" s="242"/>
      <c r="NEZ42" s="242"/>
      <c r="NFA42" s="242"/>
      <c r="NFB42" s="242"/>
      <c r="NFC42" s="242"/>
      <c r="NFD42" s="242"/>
      <c r="NFE42" s="242"/>
      <c r="NFF42" s="242"/>
      <c r="NFG42" s="242"/>
      <c r="NFH42" s="242"/>
      <c r="NFI42" s="242"/>
      <c r="NFJ42" s="242"/>
      <c r="NFK42" s="242"/>
      <c r="NFL42" s="242"/>
      <c r="NFM42" s="242"/>
      <c r="NFN42" s="242"/>
      <c r="NFO42" s="242"/>
      <c r="NFP42" s="242"/>
      <c r="NFQ42" s="242"/>
      <c r="NFR42" s="242"/>
      <c r="NFS42" s="242"/>
      <c r="NFT42" s="242"/>
      <c r="NFU42" s="242"/>
      <c r="NFV42" s="242"/>
      <c r="NFW42" s="242"/>
      <c r="NFX42" s="242"/>
      <c r="NFY42" s="242"/>
      <c r="NFZ42" s="242"/>
      <c r="NGA42" s="242"/>
      <c r="NGB42" s="242"/>
      <c r="NGC42" s="242"/>
      <c r="NGD42" s="242"/>
      <c r="NGE42" s="242"/>
      <c r="NGF42" s="242"/>
      <c r="NGG42" s="242"/>
      <c r="NGH42" s="242"/>
      <c r="NGI42" s="242"/>
      <c r="NGJ42" s="242"/>
      <c r="NGK42" s="242"/>
      <c r="NGL42" s="242"/>
      <c r="NGM42" s="242"/>
      <c r="NGN42" s="242"/>
      <c r="NGO42" s="242"/>
      <c r="NGP42" s="242"/>
      <c r="NGQ42" s="242"/>
      <c r="NGR42" s="242"/>
      <c r="NGS42" s="242"/>
      <c r="NGT42" s="242"/>
      <c r="NGU42" s="242"/>
      <c r="NGV42" s="242"/>
      <c r="NGW42" s="242"/>
      <c r="NGX42" s="242"/>
      <c r="NGY42" s="242"/>
      <c r="NGZ42" s="242"/>
      <c r="NHA42" s="242"/>
      <c r="NHB42" s="242"/>
      <c r="NHC42" s="242"/>
      <c r="NHD42" s="242"/>
      <c r="NHE42" s="242"/>
      <c r="NHF42" s="242"/>
      <c r="NHG42" s="242"/>
      <c r="NHH42" s="242"/>
      <c r="NHI42" s="242"/>
      <c r="NHJ42" s="242"/>
      <c r="NHK42" s="242"/>
      <c r="NHL42" s="242"/>
      <c r="NHM42" s="242"/>
      <c r="NHN42" s="242"/>
      <c r="NHO42" s="242"/>
      <c r="NHP42" s="242"/>
      <c r="NHQ42" s="242"/>
      <c r="NHR42" s="242"/>
      <c r="NHS42" s="242"/>
      <c r="NHT42" s="242"/>
      <c r="NHU42" s="242"/>
      <c r="NHV42" s="242"/>
      <c r="NHW42" s="242"/>
      <c r="NHX42" s="242"/>
      <c r="NHY42" s="242"/>
      <c r="NHZ42" s="242"/>
      <c r="NIA42" s="242"/>
      <c r="NIB42" s="242"/>
      <c r="NIC42" s="242"/>
      <c r="NID42" s="242"/>
      <c r="NIE42" s="242"/>
      <c r="NIF42" s="242"/>
      <c r="NIG42" s="242"/>
      <c r="NIH42" s="242"/>
      <c r="NII42" s="242"/>
      <c r="NIJ42" s="242"/>
      <c r="NIK42" s="242"/>
      <c r="NIL42" s="242"/>
      <c r="NIM42" s="242"/>
      <c r="NIN42" s="242"/>
      <c r="NIO42" s="242"/>
      <c r="NIP42" s="242"/>
      <c r="NIQ42" s="242"/>
      <c r="NIR42" s="242"/>
      <c r="NIS42" s="242"/>
      <c r="NIT42" s="242"/>
      <c r="NIU42" s="242"/>
      <c r="NIV42" s="242"/>
      <c r="NIW42" s="242"/>
      <c r="NIX42" s="242"/>
      <c r="NIY42" s="242"/>
      <c r="NIZ42" s="242"/>
      <c r="NJA42" s="242"/>
      <c r="NJB42" s="242"/>
      <c r="NJC42" s="242"/>
      <c r="NJD42" s="242"/>
      <c r="NJE42" s="242"/>
      <c r="NJF42" s="242"/>
      <c r="NJG42" s="242"/>
      <c r="NJH42" s="242"/>
      <c r="NJI42" s="242"/>
      <c r="NJJ42" s="242"/>
      <c r="NJK42" s="242"/>
      <c r="NJL42" s="242"/>
      <c r="NJM42" s="242"/>
      <c r="NJN42" s="242"/>
      <c r="NJO42" s="242"/>
      <c r="NJP42" s="242"/>
      <c r="NJQ42" s="242"/>
      <c r="NJR42" s="242"/>
      <c r="NJS42" s="242"/>
      <c r="NJT42" s="242"/>
      <c r="NJU42" s="242"/>
      <c r="NJV42" s="242"/>
      <c r="NJW42" s="242"/>
      <c r="NJX42" s="242"/>
      <c r="NJY42" s="242"/>
      <c r="NJZ42" s="242"/>
      <c r="NKA42" s="242"/>
      <c r="NKB42" s="242"/>
      <c r="NKC42" s="242"/>
      <c r="NKD42" s="242"/>
      <c r="NKE42" s="242"/>
      <c r="NKF42" s="242"/>
      <c r="NKG42" s="242"/>
      <c r="NKH42" s="242"/>
      <c r="NKI42" s="242"/>
      <c r="NKJ42" s="242"/>
      <c r="NKK42" s="242"/>
      <c r="NKL42" s="242"/>
      <c r="NKM42" s="242"/>
      <c r="NKN42" s="242"/>
      <c r="NKO42" s="242"/>
      <c r="NKP42" s="242"/>
      <c r="NKQ42" s="242"/>
      <c r="NKR42" s="242"/>
      <c r="NKS42" s="242"/>
      <c r="NKT42" s="242"/>
      <c r="NKU42" s="242"/>
      <c r="NKV42" s="242"/>
      <c r="NKW42" s="242"/>
      <c r="NKX42" s="242"/>
      <c r="NKY42" s="242"/>
      <c r="NKZ42" s="242"/>
      <c r="NLA42" s="242"/>
      <c r="NLB42" s="242"/>
      <c r="NLC42" s="242"/>
      <c r="NLD42" s="242"/>
      <c r="NLE42" s="242"/>
      <c r="NLF42" s="242"/>
      <c r="NLG42" s="242"/>
      <c r="NLH42" s="242"/>
      <c r="NLI42" s="242"/>
      <c r="NLJ42" s="242"/>
      <c r="NLK42" s="242"/>
      <c r="NLL42" s="242"/>
      <c r="NLM42" s="242"/>
      <c r="NLN42" s="242"/>
      <c r="NLO42" s="242"/>
      <c r="NLP42" s="242"/>
      <c r="NLQ42" s="242"/>
      <c r="NLR42" s="242"/>
      <c r="NLS42" s="242"/>
      <c r="NLT42" s="242"/>
      <c r="NLU42" s="242"/>
      <c r="NLV42" s="242"/>
      <c r="NLW42" s="242"/>
      <c r="NLX42" s="242"/>
      <c r="NLY42" s="242"/>
      <c r="NLZ42" s="242"/>
      <c r="NMA42" s="242"/>
      <c r="NMB42" s="242"/>
      <c r="NMC42" s="242"/>
      <c r="NMD42" s="242"/>
      <c r="NME42" s="242"/>
      <c r="NMF42" s="242"/>
      <c r="NMG42" s="242"/>
      <c r="NMH42" s="242"/>
      <c r="NMI42" s="242"/>
      <c r="NMJ42" s="242"/>
      <c r="NMK42" s="242"/>
      <c r="NML42" s="242"/>
      <c r="NMM42" s="242"/>
      <c r="NMN42" s="242"/>
      <c r="NMO42" s="242"/>
      <c r="NMP42" s="242"/>
      <c r="NMQ42" s="242"/>
      <c r="NMR42" s="242"/>
      <c r="NMS42" s="242"/>
      <c r="NMT42" s="242"/>
      <c r="NMU42" s="242"/>
      <c r="NMV42" s="242"/>
      <c r="NMW42" s="242"/>
      <c r="NMX42" s="242"/>
      <c r="NMY42" s="242"/>
      <c r="NMZ42" s="242"/>
      <c r="NNA42" s="242"/>
      <c r="NNB42" s="242"/>
      <c r="NNC42" s="242"/>
      <c r="NND42" s="242"/>
      <c r="NNE42" s="242"/>
      <c r="NNF42" s="242"/>
      <c r="NNG42" s="242"/>
      <c r="NNH42" s="242"/>
      <c r="NNI42" s="242"/>
      <c r="NNJ42" s="242"/>
      <c r="NNK42" s="242"/>
      <c r="NNL42" s="242"/>
      <c r="NNM42" s="242"/>
      <c r="NNN42" s="242"/>
      <c r="NNO42" s="242"/>
      <c r="NNP42" s="242"/>
      <c r="NNQ42" s="242"/>
      <c r="NNR42" s="242"/>
      <c r="NNS42" s="242"/>
      <c r="NNT42" s="242"/>
      <c r="NNU42" s="242"/>
      <c r="NNV42" s="242"/>
      <c r="NNW42" s="242"/>
      <c r="NNX42" s="242"/>
      <c r="NNY42" s="242"/>
      <c r="NNZ42" s="242"/>
      <c r="NOA42" s="242"/>
      <c r="NOB42" s="242"/>
      <c r="NOC42" s="242"/>
      <c r="NOD42" s="242"/>
      <c r="NOE42" s="242"/>
      <c r="NOF42" s="242"/>
      <c r="NOG42" s="242"/>
      <c r="NOH42" s="242"/>
      <c r="NOI42" s="242"/>
      <c r="NOJ42" s="242"/>
      <c r="NOK42" s="242"/>
      <c r="NOL42" s="242"/>
      <c r="NOM42" s="242"/>
      <c r="NON42" s="242"/>
      <c r="NOO42" s="242"/>
      <c r="NOP42" s="242"/>
      <c r="NOQ42" s="242"/>
      <c r="NOR42" s="242"/>
      <c r="NOS42" s="242"/>
      <c r="NOT42" s="242"/>
      <c r="NOU42" s="242"/>
      <c r="NOV42" s="242"/>
      <c r="NOW42" s="242"/>
      <c r="NOX42" s="242"/>
      <c r="NOY42" s="242"/>
      <c r="NOZ42" s="242"/>
      <c r="NPA42" s="242"/>
      <c r="NPB42" s="242"/>
      <c r="NPC42" s="242"/>
      <c r="NPD42" s="242"/>
      <c r="NPE42" s="242"/>
      <c r="NPF42" s="242"/>
      <c r="NPG42" s="242"/>
      <c r="NPH42" s="242"/>
      <c r="NPI42" s="242"/>
      <c r="NPJ42" s="242"/>
      <c r="NPK42" s="242"/>
      <c r="NPL42" s="242"/>
      <c r="NPM42" s="242"/>
      <c r="NPN42" s="242"/>
      <c r="NPO42" s="242"/>
      <c r="NPP42" s="242"/>
      <c r="NPQ42" s="242"/>
      <c r="NPR42" s="242"/>
      <c r="NPS42" s="242"/>
      <c r="NPT42" s="242"/>
      <c r="NPU42" s="242"/>
      <c r="NPV42" s="242"/>
      <c r="NPW42" s="242"/>
      <c r="NPX42" s="242"/>
      <c r="NPY42" s="242"/>
      <c r="NPZ42" s="242"/>
      <c r="NQA42" s="242"/>
      <c r="NQB42" s="242"/>
      <c r="NQC42" s="242"/>
      <c r="NQD42" s="242"/>
      <c r="NQE42" s="242"/>
      <c r="NQF42" s="242"/>
      <c r="NQG42" s="242"/>
      <c r="NQH42" s="242"/>
      <c r="NQI42" s="242"/>
      <c r="NQJ42" s="242"/>
      <c r="NQK42" s="242"/>
      <c r="NQL42" s="242"/>
      <c r="NQM42" s="242"/>
      <c r="NQN42" s="242"/>
      <c r="NQO42" s="242"/>
      <c r="NQP42" s="242"/>
      <c r="NQQ42" s="242"/>
      <c r="NQR42" s="242"/>
      <c r="NQS42" s="242"/>
      <c r="NQT42" s="242"/>
      <c r="NQU42" s="242"/>
      <c r="NQV42" s="242"/>
      <c r="NQW42" s="242"/>
      <c r="NQX42" s="242"/>
      <c r="NQY42" s="242"/>
      <c r="NQZ42" s="242"/>
      <c r="NRA42" s="242"/>
      <c r="NRB42" s="242"/>
      <c r="NRC42" s="242"/>
      <c r="NRD42" s="242"/>
      <c r="NRE42" s="242"/>
      <c r="NRF42" s="242"/>
      <c r="NRG42" s="242"/>
      <c r="NRH42" s="242"/>
      <c r="NRI42" s="242"/>
      <c r="NRJ42" s="242"/>
      <c r="NRK42" s="242"/>
      <c r="NRL42" s="242"/>
      <c r="NRM42" s="242"/>
      <c r="NRN42" s="242"/>
      <c r="NRO42" s="242"/>
      <c r="NRP42" s="242"/>
      <c r="NRQ42" s="242"/>
      <c r="NRR42" s="242"/>
      <c r="NRS42" s="242"/>
      <c r="NRT42" s="242"/>
      <c r="NRU42" s="242"/>
      <c r="NRV42" s="242"/>
      <c r="NRW42" s="242"/>
      <c r="NRX42" s="242"/>
      <c r="NRY42" s="242"/>
      <c r="NRZ42" s="242"/>
      <c r="NSA42" s="242"/>
      <c r="NSB42" s="242"/>
      <c r="NSC42" s="242"/>
      <c r="NSD42" s="242"/>
      <c r="NSE42" s="242"/>
      <c r="NSF42" s="242"/>
      <c r="NSG42" s="242"/>
      <c r="NSH42" s="242"/>
      <c r="NSI42" s="242"/>
      <c r="NSJ42" s="242"/>
      <c r="NSK42" s="242"/>
      <c r="NSL42" s="242"/>
      <c r="NSM42" s="242"/>
      <c r="NSN42" s="242"/>
      <c r="NSO42" s="242"/>
      <c r="NSP42" s="242"/>
      <c r="NSQ42" s="242"/>
      <c r="NSR42" s="242"/>
      <c r="NSS42" s="242"/>
      <c r="NST42" s="242"/>
      <c r="NSU42" s="242"/>
      <c r="NSV42" s="242"/>
      <c r="NSW42" s="242"/>
      <c r="NSX42" s="242"/>
      <c r="NSY42" s="242"/>
      <c r="NSZ42" s="242"/>
      <c r="NTA42" s="242"/>
      <c r="NTB42" s="242"/>
      <c r="NTC42" s="242"/>
      <c r="NTD42" s="242"/>
      <c r="NTE42" s="242"/>
      <c r="NTF42" s="242"/>
      <c r="NTG42" s="242"/>
      <c r="NTH42" s="242"/>
      <c r="NTI42" s="242"/>
      <c r="NTJ42" s="242"/>
      <c r="NTK42" s="242"/>
      <c r="NTL42" s="242"/>
      <c r="NTM42" s="242"/>
      <c r="NTN42" s="242"/>
      <c r="NTO42" s="242"/>
      <c r="NTP42" s="242"/>
      <c r="NTQ42" s="242"/>
      <c r="NTR42" s="242"/>
      <c r="NTS42" s="242"/>
      <c r="NTT42" s="242"/>
      <c r="NTU42" s="242"/>
      <c r="NTV42" s="242"/>
      <c r="NTW42" s="242"/>
      <c r="NTX42" s="242"/>
      <c r="NTY42" s="242"/>
      <c r="NTZ42" s="242"/>
      <c r="NUA42" s="242"/>
      <c r="NUB42" s="242"/>
      <c r="NUC42" s="242"/>
      <c r="NUD42" s="242"/>
      <c r="NUE42" s="242"/>
      <c r="NUF42" s="242"/>
      <c r="NUG42" s="242"/>
      <c r="NUH42" s="242"/>
      <c r="NUI42" s="242"/>
      <c r="NUJ42" s="242"/>
      <c r="NUK42" s="242"/>
      <c r="NUL42" s="242"/>
      <c r="NUM42" s="242"/>
      <c r="NUN42" s="242"/>
      <c r="NUO42" s="242"/>
      <c r="NUP42" s="242"/>
      <c r="NUQ42" s="242"/>
      <c r="NUR42" s="242"/>
      <c r="NUS42" s="242"/>
      <c r="NUT42" s="242"/>
      <c r="NUU42" s="242"/>
      <c r="NUV42" s="242"/>
      <c r="NUW42" s="242"/>
      <c r="NUX42" s="242"/>
      <c r="NUY42" s="242"/>
      <c r="NUZ42" s="242"/>
      <c r="NVA42" s="242"/>
      <c r="NVB42" s="242"/>
      <c r="NVC42" s="242"/>
      <c r="NVD42" s="242"/>
      <c r="NVE42" s="242"/>
      <c r="NVF42" s="242"/>
      <c r="NVG42" s="242"/>
      <c r="NVH42" s="242"/>
      <c r="NVI42" s="242"/>
      <c r="NVJ42" s="242"/>
      <c r="NVK42" s="242"/>
      <c r="NVL42" s="242"/>
      <c r="NVM42" s="242"/>
      <c r="NVN42" s="242"/>
      <c r="NVO42" s="242"/>
      <c r="NVP42" s="242"/>
      <c r="NVQ42" s="242"/>
      <c r="NVR42" s="242"/>
      <c r="NVS42" s="242"/>
      <c r="NVT42" s="242"/>
      <c r="NVU42" s="242"/>
      <c r="NVV42" s="242"/>
      <c r="NVW42" s="242"/>
      <c r="NVX42" s="242"/>
      <c r="NVY42" s="242"/>
      <c r="NVZ42" s="242"/>
      <c r="NWA42" s="242"/>
      <c r="NWB42" s="242"/>
      <c r="NWC42" s="242"/>
      <c r="NWD42" s="242"/>
      <c r="NWE42" s="242"/>
      <c r="NWF42" s="242"/>
      <c r="NWG42" s="242"/>
      <c r="NWH42" s="242"/>
      <c r="NWI42" s="242"/>
      <c r="NWJ42" s="242"/>
      <c r="NWK42" s="242"/>
      <c r="NWL42" s="242"/>
      <c r="NWM42" s="242"/>
      <c r="NWN42" s="242"/>
      <c r="NWO42" s="242"/>
      <c r="NWP42" s="242"/>
      <c r="NWQ42" s="242"/>
      <c r="NWR42" s="242"/>
      <c r="NWS42" s="242"/>
      <c r="NWT42" s="242"/>
      <c r="NWU42" s="242"/>
      <c r="NWV42" s="242"/>
      <c r="NWW42" s="242"/>
      <c r="NWX42" s="242"/>
      <c r="NWY42" s="242"/>
      <c r="NWZ42" s="242"/>
      <c r="NXA42" s="242"/>
      <c r="NXB42" s="242"/>
      <c r="NXC42" s="242"/>
      <c r="NXD42" s="242"/>
      <c r="NXE42" s="242"/>
      <c r="NXF42" s="242"/>
      <c r="NXG42" s="242"/>
      <c r="NXH42" s="242"/>
      <c r="NXI42" s="242"/>
      <c r="NXJ42" s="242"/>
      <c r="NXK42" s="242"/>
      <c r="NXL42" s="242"/>
      <c r="NXM42" s="242"/>
      <c r="NXN42" s="242"/>
      <c r="NXO42" s="242"/>
      <c r="NXP42" s="242"/>
      <c r="NXQ42" s="242"/>
      <c r="NXR42" s="242"/>
      <c r="NXS42" s="242"/>
      <c r="NXT42" s="242"/>
      <c r="NXU42" s="242"/>
      <c r="NXV42" s="242"/>
      <c r="NXW42" s="242"/>
      <c r="NXX42" s="242"/>
      <c r="NXY42" s="242"/>
      <c r="NXZ42" s="242"/>
      <c r="NYA42" s="242"/>
      <c r="NYB42" s="242"/>
      <c r="NYC42" s="242"/>
      <c r="NYD42" s="242"/>
      <c r="NYE42" s="242"/>
      <c r="NYF42" s="242"/>
      <c r="NYG42" s="242"/>
      <c r="NYH42" s="242"/>
      <c r="NYI42" s="242"/>
      <c r="NYJ42" s="242"/>
      <c r="NYK42" s="242"/>
      <c r="NYL42" s="242"/>
      <c r="NYM42" s="242"/>
      <c r="NYN42" s="242"/>
      <c r="NYO42" s="242"/>
      <c r="NYP42" s="242"/>
      <c r="NYQ42" s="242"/>
      <c r="NYR42" s="242"/>
      <c r="NYS42" s="242"/>
      <c r="NYT42" s="242"/>
      <c r="NYU42" s="242"/>
      <c r="NYV42" s="242"/>
      <c r="NYW42" s="242"/>
      <c r="NYX42" s="242"/>
      <c r="NYY42" s="242"/>
      <c r="NYZ42" s="242"/>
      <c r="NZA42" s="242"/>
      <c r="NZB42" s="242"/>
      <c r="NZC42" s="242"/>
      <c r="NZD42" s="242"/>
      <c r="NZE42" s="242"/>
      <c r="NZF42" s="242"/>
      <c r="NZG42" s="242"/>
      <c r="NZH42" s="242"/>
      <c r="NZI42" s="242"/>
      <c r="NZJ42" s="242"/>
      <c r="NZK42" s="242"/>
      <c r="NZL42" s="242"/>
      <c r="NZM42" s="242"/>
      <c r="NZN42" s="242"/>
      <c r="NZO42" s="242"/>
      <c r="NZP42" s="242"/>
      <c r="NZQ42" s="242"/>
      <c r="NZR42" s="242"/>
      <c r="NZS42" s="242"/>
      <c r="NZT42" s="242"/>
      <c r="NZU42" s="242"/>
      <c r="NZV42" s="242"/>
      <c r="NZW42" s="242"/>
      <c r="NZX42" s="242"/>
      <c r="NZY42" s="242"/>
      <c r="NZZ42" s="242"/>
      <c r="OAA42" s="242"/>
      <c r="OAB42" s="242"/>
      <c r="OAC42" s="242"/>
      <c r="OAD42" s="242"/>
      <c r="OAE42" s="242"/>
      <c r="OAF42" s="242"/>
      <c r="OAG42" s="242"/>
      <c r="OAH42" s="242"/>
      <c r="OAI42" s="242"/>
      <c r="OAJ42" s="242"/>
      <c r="OAK42" s="242"/>
      <c r="OAL42" s="242"/>
      <c r="OAM42" s="242"/>
      <c r="OAN42" s="242"/>
      <c r="OAO42" s="242"/>
      <c r="OAP42" s="242"/>
      <c r="OAQ42" s="242"/>
      <c r="OAR42" s="242"/>
      <c r="OAS42" s="242"/>
      <c r="OAT42" s="242"/>
      <c r="OAU42" s="242"/>
      <c r="OAV42" s="242"/>
      <c r="OAW42" s="242"/>
      <c r="OAX42" s="242"/>
      <c r="OAY42" s="242"/>
      <c r="OAZ42" s="242"/>
      <c r="OBA42" s="242"/>
      <c r="OBB42" s="242"/>
      <c r="OBC42" s="242"/>
      <c r="OBD42" s="242"/>
      <c r="OBE42" s="242"/>
      <c r="OBF42" s="242"/>
      <c r="OBG42" s="242"/>
      <c r="OBH42" s="242"/>
      <c r="OBI42" s="242"/>
      <c r="OBJ42" s="242"/>
      <c r="OBK42" s="242"/>
      <c r="OBL42" s="242"/>
      <c r="OBM42" s="242"/>
      <c r="OBN42" s="242"/>
      <c r="OBO42" s="242"/>
      <c r="OBP42" s="242"/>
      <c r="OBQ42" s="242"/>
      <c r="OBR42" s="242"/>
      <c r="OBS42" s="242"/>
      <c r="OBT42" s="242"/>
      <c r="OBU42" s="242"/>
      <c r="OBV42" s="242"/>
      <c r="OBW42" s="242"/>
      <c r="OBX42" s="242"/>
      <c r="OBY42" s="242"/>
      <c r="OBZ42" s="242"/>
      <c r="OCA42" s="242"/>
      <c r="OCB42" s="242"/>
      <c r="OCC42" s="242"/>
      <c r="OCD42" s="242"/>
      <c r="OCE42" s="242"/>
      <c r="OCF42" s="242"/>
      <c r="OCG42" s="242"/>
      <c r="OCH42" s="242"/>
      <c r="OCI42" s="242"/>
      <c r="OCJ42" s="242"/>
      <c r="OCK42" s="242"/>
      <c r="OCL42" s="242"/>
      <c r="OCM42" s="242"/>
      <c r="OCN42" s="242"/>
      <c r="OCO42" s="242"/>
      <c r="OCP42" s="242"/>
      <c r="OCQ42" s="242"/>
      <c r="OCR42" s="242"/>
      <c r="OCS42" s="242"/>
      <c r="OCT42" s="242"/>
      <c r="OCU42" s="242"/>
      <c r="OCV42" s="242"/>
      <c r="OCW42" s="242"/>
      <c r="OCX42" s="242"/>
      <c r="OCY42" s="242"/>
      <c r="OCZ42" s="242"/>
      <c r="ODA42" s="242"/>
      <c r="ODB42" s="242"/>
      <c r="ODC42" s="242"/>
      <c r="ODD42" s="242"/>
      <c r="ODE42" s="242"/>
      <c r="ODF42" s="242"/>
      <c r="ODG42" s="242"/>
      <c r="ODH42" s="242"/>
      <c r="ODI42" s="242"/>
      <c r="ODJ42" s="242"/>
      <c r="ODK42" s="242"/>
      <c r="ODL42" s="242"/>
      <c r="ODM42" s="242"/>
      <c r="ODN42" s="242"/>
      <c r="ODO42" s="242"/>
      <c r="ODP42" s="242"/>
      <c r="ODQ42" s="242"/>
      <c r="ODR42" s="242"/>
      <c r="ODS42" s="242"/>
      <c r="ODT42" s="242"/>
      <c r="ODU42" s="242"/>
      <c r="ODV42" s="242"/>
      <c r="ODW42" s="242"/>
      <c r="ODX42" s="242"/>
      <c r="ODY42" s="242"/>
      <c r="ODZ42" s="242"/>
      <c r="OEA42" s="242"/>
      <c r="OEB42" s="242"/>
      <c r="OEC42" s="242"/>
      <c r="OED42" s="242"/>
      <c r="OEE42" s="242"/>
      <c r="OEF42" s="242"/>
      <c r="OEG42" s="242"/>
      <c r="OEH42" s="242"/>
      <c r="OEI42" s="242"/>
      <c r="OEJ42" s="242"/>
      <c r="OEK42" s="242"/>
      <c r="OEL42" s="242"/>
      <c r="OEM42" s="242"/>
      <c r="OEN42" s="242"/>
      <c r="OEO42" s="242"/>
      <c r="OEP42" s="242"/>
      <c r="OEQ42" s="242"/>
      <c r="OER42" s="242"/>
      <c r="OES42" s="242"/>
      <c r="OET42" s="242"/>
      <c r="OEU42" s="242"/>
      <c r="OEV42" s="242"/>
      <c r="OEW42" s="242"/>
      <c r="OEX42" s="242"/>
      <c r="OEY42" s="242"/>
      <c r="OEZ42" s="242"/>
      <c r="OFA42" s="242"/>
      <c r="OFB42" s="242"/>
      <c r="OFC42" s="242"/>
      <c r="OFD42" s="242"/>
      <c r="OFE42" s="242"/>
      <c r="OFF42" s="242"/>
      <c r="OFG42" s="242"/>
      <c r="OFH42" s="242"/>
      <c r="OFI42" s="242"/>
      <c r="OFJ42" s="242"/>
      <c r="OFK42" s="242"/>
      <c r="OFL42" s="242"/>
      <c r="OFM42" s="242"/>
      <c r="OFN42" s="242"/>
      <c r="OFO42" s="242"/>
      <c r="OFP42" s="242"/>
      <c r="OFQ42" s="242"/>
      <c r="OFR42" s="242"/>
      <c r="OFS42" s="242"/>
      <c r="OFT42" s="242"/>
      <c r="OFU42" s="242"/>
      <c r="OFV42" s="242"/>
      <c r="OFW42" s="242"/>
      <c r="OFX42" s="242"/>
      <c r="OFY42" s="242"/>
      <c r="OFZ42" s="242"/>
      <c r="OGA42" s="242"/>
      <c r="OGB42" s="242"/>
      <c r="OGC42" s="242"/>
      <c r="OGD42" s="242"/>
      <c r="OGE42" s="242"/>
      <c r="OGF42" s="242"/>
      <c r="OGG42" s="242"/>
      <c r="OGH42" s="242"/>
      <c r="OGI42" s="242"/>
      <c r="OGJ42" s="242"/>
      <c r="OGK42" s="242"/>
      <c r="OGL42" s="242"/>
      <c r="OGM42" s="242"/>
      <c r="OGN42" s="242"/>
      <c r="OGO42" s="242"/>
      <c r="OGP42" s="242"/>
      <c r="OGQ42" s="242"/>
      <c r="OGR42" s="242"/>
      <c r="OGS42" s="242"/>
      <c r="OGT42" s="242"/>
      <c r="OGU42" s="242"/>
      <c r="OGV42" s="242"/>
      <c r="OGW42" s="242"/>
      <c r="OGX42" s="242"/>
      <c r="OGY42" s="242"/>
      <c r="OGZ42" s="242"/>
      <c r="OHA42" s="242"/>
      <c r="OHB42" s="242"/>
      <c r="OHC42" s="242"/>
      <c r="OHD42" s="242"/>
      <c r="OHE42" s="242"/>
      <c r="OHF42" s="242"/>
      <c r="OHG42" s="242"/>
      <c r="OHH42" s="242"/>
      <c r="OHI42" s="242"/>
      <c r="OHJ42" s="242"/>
      <c r="OHK42" s="242"/>
      <c r="OHL42" s="242"/>
      <c r="OHM42" s="242"/>
      <c r="OHN42" s="242"/>
      <c r="OHO42" s="242"/>
      <c r="OHP42" s="242"/>
      <c r="OHQ42" s="242"/>
      <c r="OHR42" s="242"/>
      <c r="OHS42" s="242"/>
      <c r="OHT42" s="242"/>
      <c r="OHU42" s="242"/>
      <c r="OHV42" s="242"/>
      <c r="OHW42" s="242"/>
      <c r="OHX42" s="242"/>
      <c r="OHY42" s="242"/>
      <c r="OHZ42" s="242"/>
      <c r="OIA42" s="242"/>
      <c r="OIB42" s="242"/>
      <c r="OIC42" s="242"/>
      <c r="OID42" s="242"/>
      <c r="OIE42" s="242"/>
      <c r="OIF42" s="242"/>
      <c r="OIG42" s="242"/>
      <c r="OIH42" s="242"/>
      <c r="OII42" s="242"/>
      <c r="OIJ42" s="242"/>
      <c r="OIK42" s="242"/>
      <c r="OIL42" s="242"/>
      <c r="OIM42" s="242"/>
      <c r="OIN42" s="242"/>
      <c r="OIO42" s="242"/>
      <c r="OIP42" s="242"/>
      <c r="OIQ42" s="242"/>
      <c r="OIR42" s="242"/>
      <c r="OIS42" s="242"/>
      <c r="OIT42" s="242"/>
      <c r="OIU42" s="242"/>
      <c r="OIV42" s="242"/>
      <c r="OIW42" s="242"/>
      <c r="OIX42" s="242"/>
      <c r="OIY42" s="242"/>
      <c r="OIZ42" s="242"/>
      <c r="OJA42" s="242"/>
      <c r="OJB42" s="242"/>
      <c r="OJC42" s="242"/>
      <c r="OJD42" s="242"/>
      <c r="OJE42" s="242"/>
      <c r="OJF42" s="242"/>
      <c r="OJG42" s="242"/>
      <c r="OJH42" s="242"/>
      <c r="OJI42" s="242"/>
      <c r="OJJ42" s="242"/>
      <c r="OJK42" s="242"/>
      <c r="OJL42" s="242"/>
      <c r="OJM42" s="242"/>
      <c r="OJN42" s="242"/>
      <c r="OJO42" s="242"/>
      <c r="OJP42" s="242"/>
      <c r="OJQ42" s="242"/>
      <c r="OJR42" s="242"/>
      <c r="OJS42" s="242"/>
      <c r="OJT42" s="242"/>
      <c r="OJU42" s="242"/>
      <c r="OJV42" s="242"/>
      <c r="OJW42" s="242"/>
      <c r="OJX42" s="242"/>
      <c r="OJY42" s="242"/>
      <c r="OJZ42" s="242"/>
      <c r="OKA42" s="242"/>
      <c r="OKB42" s="242"/>
      <c r="OKC42" s="242"/>
      <c r="OKD42" s="242"/>
      <c r="OKE42" s="242"/>
      <c r="OKF42" s="242"/>
      <c r="OKG42" s="242"/>
      <c r="OKH42" s="242"/>
      <c r="OKI42" s="242"/>
      <c r="OKJ42" s="242"/>
      <c r="OKK42" s="242"/>
      <c r="OKL42" s="242"/>
      <c r="OKM42" s="242"/>
      <c r="OKN42" s="242"/>
      <c r="OKO42" s="242"/>
      <c r="OKP42" s="242"/>
      <c r="OKQ42" s="242"/>
      <c r="OKR42" s="242"/>
      <c r="OKS42" s="242"/>
      <c r="OKT42" s="242"/>
      <c r="OKU42" s="242"/>
      <c r="OKV42" s="242"/>
      <c r="OKW42" s="242"/>
      <c r="OKX42" s="242"/>
      <c r="OKY42" s="242"/>
      <c r="OKZ42" s="242"/>
      <c r="OLA42" s="242"/>
      <c r="OLB42" s="242"/>
      <c r="OLC42" s="242"/>
      <c r="OLD42" s="242"/>
      <c r="OLE42" s="242"/>
      <c r="OLF42" s="242"/>
      <c r="OLG42" s="242"/>
      <c r="OLH42" s="242"/>
      <c r="OLI42" s="242"/>
      <c r="OLJ42" s="242"/>
      <c r="OLK42" s="242"/>
      <c r="OLL42" s="242"/>
      <c r="OLM42" s="242"/>
      <c r="OLN42" s="242"/>
      <c r="OLO42" s="242"/>
      <c r="OLP42" s="242"/>
      <c r="OLQ42" s="242"/>
      <c r="OLR42" s="242"/>
      <c r="OLS42" s="242"/>
      <c r="OLT42" s="242"/>
      <c r="OLU42" s="242"/>
      <c r="OLV42" s="242"/>
      <c r="OLW42" s="242"/>
      <c r="OLX42" s="242"/>
      <c r="OLY42" s="242"/>
      <c r="OLZ42" s="242"/>
      <c r="OMA42" s="242"/>
      <c r="OMB42" s="242"/>
      <c r="OMC42" s="242"/>
      <c r="OMD42" s="242"/>
      <c r="OME42" s="242"/>
      <c r="OMF42" s="242"/>
      <c r="OMG42" s="242"/>
      <c r="OMH42" s="242"/>
      <c r="OMI42" s="242"/>
      <c r="OMJ42" s="242"/>
      <c r="OMK42" s="242"/>
      <c r="OML42" s="242"/>
      <c r="OMM42" s="242"/>
      <c r="OMN42" s="242"/>
      <c r="OMO42" s="242"/>
      <c r="OMP42" s="242"/>
      <c r="OMQ42" s="242"/>
      <c r="OMR42" s="242"/>
      <c r="OMS42" s="242"/>
      <c r="OMT42" s="242"/>
      <c r="OMU42" s="242"/>
      <c r="OMV42" s="242"/>
      <c r="OMW42" s="242"/>
      <c r="OMX42" s="242"/>
      <c r="OMY42" s="242"/>
      <c r="OMZ42" s="242"/>
      <c r="ONA42" s="242"/>
      <c r="ONB42" s="242"/>
      <c r="ONC42" s="242"/>
      <c r="OND42" s="242"/>
      <c r="ONE42" s="242"/>
      <c r="ONF42" s="242"/>
      <c r="ONG42" s="242"/>
      <c r="ONH42" s="242"/>
      <c r="ONI42" s="242"/>
      <c r="ONJ42" s="242"/>
      <c r="ONK42" s="242"/>
      <c r="ONL42" s="242"/>
      <c r="ONM42" s="242"/>
      <c r="ONN42" s="242"/>
      <c r="ONO42" s="242"/>
      <c r="ONP42" s="242"/>
      <c r="ONQ42" s="242"/>
      <c r="ONR42" s="242"/>
      <c r="ONS42" s="242"/>
      <c r="ONT42" s="242"/>
      <c r="ONU42" s="242"/>
      <c r="ONV42" s="242"/>
      <c r="ONW42" s="242"/>
      <c r="ONX42" s="242"/>
      <c r="ONY42" s="242"/>
      <c r="ONZ42" s="242"/>
      <c r="OOA42" s="242"/>
      <c r="OOB42" s="242"/>
      <c r="OOC42" s="242"/>
      <c r="OOD42" s="242"/>
      <c r="OOE42" s="242"/>
      <c r="OOF42" s="242"/>
      <c r="OOG42" s="242"/>
      <c r="OOH42" s="242"/>
      <c r="OOI42" s="242"/>
      <c r="OOJ42" s="242"/>
      <c r="OOK42" s="242"/>
      <c r="OOL42" s="242"/>
      <c r="OOM42" s="242"/>
      <c r="OON42" s="242"/>
      <c r="OOO42" s="242"/>
      <c r="OOP42" s="242"/>
      <c r="OOQ42" s="242"/>
      <c r="OOR42" s="242"/>
      <c r="OOS42" s="242"/>
      <c r="OOT42" s="242"/>
      <c r="OOU42" s="242"/>
      <c r="OOV42" s="242"/>
      <c r="OOW42" s="242"/>
      <c r="OOX42" s="242"/>
      <c r="OOY42" s="242"/>
      <c r="OOZ42" s="242"/>
      <c r="OPA42" s="242"/>
      <c r="OPB42" s="242"/>
      <c r="OPC42" s="242"/>
      <c r="OPD42" s="242"/>
      <c r="OPE42" s="242"/>
      <c r="OPF42" s="242"/>
      <c r="OPG42" s="242"/>
      <c r="OPH42" s="242"/>
      <c r="OPI42" s="242"/>
      <c r="OPJ42" s="242"/>
      <c r="OPK42" s="242"/>
      <c r="OPL42" s="242"/>
      <c r="OPM42" s="242"/>
      <c r="OPN42" s="242"/>
      <c r="OPO42" s="242"/>
      <c r="OPP42" s="242"/>
      <c r="OPQ42" s="242"/>
      <c r="OPR42" s="242"/>
      <c r="OPS42" s="242"/>
      <c r="OPT42" s="242"/>
      <c r="OPU42" s="242"/>
      <c r="OPV42" s="242"/>
      <c r="OPW42" s="242"/>
      <c r="OPX42" s="242"/>
      <c r="OPY42" s="242"/>
      <c r="OPZ42" s="242"/>
      <c r="OQA42" s="242"/>
      <c r="OQB42" s="242"/>
      <c r="OQC42" s="242"/>
      <c r="OQD42" s="242"/>
      <c r="OQE42" s="242"/>
      <c r="OQF42" s="242"/>
      <c r="OQG42" s="242"/>
      <c r="OQH42" s="242"/>
      <c r="OQI42" s="242"/>
      <c r="OQJ42" s="242"/>
      <c r="OQK42" s="242"/>
      <c r="OQL42" s="242"/>
      <c r="OQM42" s="242"/>
      <c r="OQN42" s="242"/>
      <c r="OQO42" s="242"/>
      <c r="OQP42" s="242"/>
      <c r="OQQ42" s="242"/>
      <c r="OQR42" s="242"/>
      <c r="OQS42" s="242"/>
      <c r="OQT42" s="242"/>
      <c r="OQU42" s="242"/>
      <c r="OQV42" s="242"/>
      <c r="OQW42" s="242"/>
      <c r="OQX42" s="242"/>
      <c r="OQY42" s="242"/>
      <c r="OQZ42" s="242"/>
      <c r="ORA42" s="242"/>
      <c r="ORB42" s="242"/>
      <c r="ORC42" s="242"/>
      <c r="ORD42" s="242"/>
      <c r="ORE42" s="242"/>
      <c r="ORF42" s="242"/>
      <c r="ORG42" s="242"/>
      <c r="ORH42" s="242"/>
      <c r="ORI42" s="242"/>
      <c r="ORJ42" s="242"/>
      <c r="ORK42" s="242"/>
      <c r="ORL42" s="242"/>
      <c r="ORM42" s="242"/>
      <c r="ORN42" s="242"/>
      <c r="ORO42" s="242"/>
      <c r="ORP42" s="242"/>
      <c r="ORQ42" s="242"/>
      <c r="ORR42" s="242"/>
      <c r="ORS42" s="242"/>
      <c r="ORT42" s="242"/>
      <c r="ORU42" s="242"/>
      <c r="ORV42" s="242"/>
      <c r="ORW42" s="242"/>
      <c r="ORX42" s="242"/>
      <c r="ORY42" s="242"/>
      <c r="ORZ42" s="242"/>
      <c r="OSA42" s="242"/>
      <c r="OSB42" s="242"/>
      <c r="OSC42" s="242"/>
      <c r="OSD42" s="242"/>
      <c r="OSE42" s="242"/>
      <c r="OSF42" s="242"/>
      <c r="OSG42" s="242"/>
      <c r="OSH42" s="242"/>
      <c r="OSI42" s="242"/>
      <c r="OSJ42" s="242"/>
      <c r="OSK42" s="242"/>
      <c r="OSL42" s="242"/>
      <c r="OSM42" s="242"/>
      <c r="OSN42" s="242"/>
      <c r="OSO42" s="242"/>
      <c r="OSP42" s="242"/>
      <c r="OSQ42" s="242"/>
      <c r="OSR42" s="242"/>
      <c r="OSS42" s="242"/>
      <c r="OST42" s="242"/>
      <c r="OSU42" s="242"/>
      <c r="OSV42" s="242"/>
      <c r="OSW42" s="242"/>
      <c r="OSX42" s="242"/>
      <c r="OSY42" s="242"/>
      <c r="OSZ42" s="242"/>
      <c r="OTA42" s="242"/>
      <c r="OTB42" s="242"/>
      <c r="OTC42" s="242"/>
      <c r="OTD42" s="242"/>
      <c r="OTE42" s="242"/>
      <c r="OTF42" s="242"/>
      <c r="OTG42" s="242"/>
      <c r="OTH42" s="242"/>
      <c r="OTI42" s="242"/>
      <c r="OTJ42" s="242"/>
      <c r="OTK42" s="242"/>
      <c r="OTL42" s="242"/>
      <c r="OTM42" s="242"/>
      <c r="OTN42" s="242"/>
      <c r="OTO42" s="242"/>
      <c r="OTP42" s="242"/>
      <c r="OTQ42" s="242"/>
      <c r="OTR42" s="242"/>
      <c r="OTS42" s="242"/>
      <c r="OTT42" s="242"/>
      <c r="OTU42" s="242"/>
      <c r="OTV42" s="242"/>
      <c r="OTW42" s="242"/>
      <c r="OTX42" s="242"/>
      <c r="OTY42" s="242"/>
      <c r="OTZ42" s="242"/>
      <c r="OUA42" s="242"/>
      <c r="OUB42" s="242"/>
      <c r="OUC42" s="242"/>
      <c r="OUD42" s="242"/>
      <c r="OUE42" s="242"/>
      <c r="OUF42" s="242"/>
      <c r="OUG42" s="242"/>
      <c r="OUH42" s="242"/>
      <c r="OUI42" s="242"/>
      <c r="OUJ42" s="242"/>
      <c r="OUK42" s="242"/>
      <c r="OUL42" s="242"/>
      <c r="OUM42" s="242"/>
      <c r="OUN42" s="242"/>
      <c r="OUO42" s="242"/>
      <c r="OUP42" s="242"/>
      <c r="OUQ42" s="242"/>
      <c r="OUR42" s="242"/>
      <c r="OUS42" s="242"/>
      <c r="OUT42" s="242"/>
      <c r="OUU42" s="242"/>
      <c r="OUV42" s="242"/>
      <c r="OUW42" s="242"/>
      <c r="OUX42" s="242"/>
      <c r="OUY42" s="242"/>
      <c r="OUZ42" s="242"/>
      <c r="OVA42" s="242"/>
      <c r="OVB42" s="242"/>
      <c r="OVC42" s="242"/>
      <c r="OVD42" s="242"/>
      <c r="OVE42" s="242"/>
      <c r="OVF42" s="242"/>
      <c r="OVG42" s="242"/>
      <c r="OVH42" s="242"/>
      <c r="OVI42" s="242"/>
      <c r="OVJ42" s="242"/>
      <c r="OVK42" s="242"/>
      <c r="OVL42" s="242"/>
      <c r="OVM42" s="242"/>
      <c r="OVN42" s="242"/>
      <c r="OVO42" s="242"/>
      <c r="OVP42" s="242"/>
      <c r="OVQ42" s="242"/>
      <c r="OVR42" s="242"/>
      <c r="OVS42" s="242"/>
      <c r="OVT42" s="242"/>
      <c r="OVU42" s="242"/>
      <c r="OVV42" s="242"/>
      <c r="OVW42" s="242"/>
      <c r="OVX42" s="242"/>
      <c r="OVY42" s="242"/>
      <c r="OVZ42" s="242"/>
      <c r="OWA42" s="242"/>
      <c r="OWB42" s="242"/>
      <c r="OWC42" s="242"/>
      <c r="OWD42" s="242"/>
      <c r="OWE42" s="242"/>
      <c r="OWF42" s="242"/>
      <c r="OWG42" s="242"/>
      <c r="OWH42" s="242"/>
      <c r="OWI42" s="242"/>
      <c r="OWJ42" s="242"/>
      <c r="OWK42" s="242"/>
      <c r="OWL42" s="242"/>
      <c r="OWM42" s="242"/>
      <c r="OWN42" s="242"/>
      <c r="OWO42" s="242"/>
      <c r="OWP42" s="242"/>
      <c r="OWQ42" s="242"/>
      <c r="OWR42" s="242"/>
      <c r="OWS42" s="242"/>
      <c r="OWT42" s="242"/>
      <c r="OWU42" s="242"/>
      <c r="OWV42" s="242"/>
      <c r="OWW42" s="242"/>
      <c r="OWX42" s="242"/>
      <c r="OWY42" s="242"/>
      <c r="OWZ42" s="242"/>
      <c r="OXA42" s="242"/>
      <c r="OXB42" s="242"/>
      <c r="OXC42" s="242"/>
      <c r="OXD42" s="242"/>
      <c r="OXE42" s="242"/>
      <c r="OXF42" s="242"/>
      <c r="OXG42" s="242"/>
      <c r="OXH42" s="242"/>
      <c r="OXI42" s="242"/>
      <c r="OXJ42" s="242"/>
      <c r="OXK42" s="242"/>
      <c r="OXL42" s="242"/>
      <c r="OXM42" s="242"/>
      <c r="OXN42" s="242"/>
      <c r="OXO42" s="242"/>
      <c r="OXP42" s="242"/>
      <c r="OXQ42" s="242"/>
      <c r="OXR42" s="242"/>
      <c r="OXS42" s="242"/>
      <c r="OXT42" s="242"/>
      <c r="OXU42" s="242"/>
      <c r="OXV42" s="242"/>
      <c r="OXW42" s="242"/>
      <c r="OXX42" s="242"/>
      <c r="OXY42" s="242"/>
      <c r="OXZ42" s="242"/>
      <c r="OYA42" s="242"/>
      <c r="OYB42" s="242"/>
      <c r="OYC42" s="242"/>
      <c r="OYD42" s="242"/>
      <c r="OYE42" s="242"/>
      <c r="OYF42" s="242"/>
      <c r="OYG42" s="242"/>
      <c r="OYH42" s="242"/>
      <c r="OYI42" s="242"/>
      <c r="OYJ42" s="242"/>
      <c r="OYK42" s="242"/>
      <c r="OYL42" s="242"/>
      <c r="OYM42" s="242"/>
      <c r="OYN42" s="242"/>
      <c r="OYO42" s="242"/>
      <c r="OYP42" s="242"/>
      <c r="OYQ42" s="242"/>
      <c r="OYR42" s="242"/>
      <c r="OYS42" s="242"/>
      <c r="OYT42" s="242"/>
      <c r="OYU42" s="242"/>
      <c r="OYV42" s="242"/>
      <c r="OYW42" s="242"/>
      <c r="OYX42" s="242"/>
      <c r="OYY42" s="242"/>
      <c r="OYZ42" s="242"/>
      <c r="OZA42" s="242"/>
      <c r="OZB42" s="242"/>
      <c r="OZC42" s="242"/>
      <c r="OZD42" s="242"/>
      <c r="OZE42" s="242"/>
      <c r="OZF42" s="242"/>
      <c r="OZG42" s="242"/>
      <c r="OZH42" s="242"/>
      <c r="OZI42" s="242"/>
      <c r="OZJ42" s="242"/>
      <c r="OZK42" s="242"/>
      <c r="OZL42" s="242"/>
      <c r="OZM42" s="242"/>
      <c r="OZN42" s="242"/>
      <c r="OZO42" s="242"/>
      <c r="OZP42" s="242"/>
      <c r="OZQ42" s="242"/>
      <c r="OZR42" s="242"/>
      <c r="OZS42" s="242"/>
      <c r="OZT42" s="242"/>
      <c r="OZU42" s="242"/>
      <c r="OZV42" s="242"/>
      <c r="OZW42" s="242"/>
      <c r="OZX42" s="242"/>
      <c r="OZY42" s="242"/>
      <c r="OZZ42" s="242"/>
      <c r="PAA42" s="242"/>
      <c r="PAB42" s="242"/>
      <c r="PAC42" s="242"/>
      <c r="PAD42" s="242"/>
      <c r="PAE42" s="242"/>
      <c r="PAF42" s="242"/>
      <c r="PAG42" s="242"/>
      <c r="PAH42" s="242"/>
      <c r="PAI42" s="242"/>
      <c r="PAJ42" s="242"/>
      <c r="PAK42" s="242"/>
      <c r="PAL42" s="242"/>
      <c r="PAM42" s="242"/>
      <c r="PAN42" s="242"/>
      <c r="PAO42" s="242"/>
      <c r="PAP42" s="242"/>
      <c r="PAQ42" s="242"/>
      <c r="PAR42" s="242"/>
      <c r="PAS42" s="242"/>
      <c r="PAT42" s="242"/>
      <c r="PAU42" s="242"/>
      <c r="PAV42" s="242"/>
      <c r="PAW42" s="242"/>
      <c r="PAX42" s="242"/>
      <c r="PAY42" s="242"/>
      <c r="PAZ42" s="242"/>
      <c r="PBA42" s="242"/>
      <c r="PBB42" s="242"/>
      <c r="PBC42" s="242"/>
      <c r="PBD42" s="242"/>
      <c r="PBE42" s="242"/>
      <c r="PBF42" s="242"/>
      <c r="PBG42" s="242"/>
      <c r="PBH42" s="242"/>
      <c r="PBI42" s="242"/>
      <c r="PBJ42" s="242"/>
      <c r="PBK42" s="242"/>
      <c r="PBL42" s="242"/>
      <c r="PBM42" s="242"/>
      <c r="PBN42" s="242"/>
      <c r="PBO42" s="242"/>
      <c r="PBP42" s="242"/>
      <c r="PBQ42" s="242"/>
      <c r="PBR42" s="242"/>
      <c r="PBS42" s="242"/>
      <c r="PBT42" s="242"/>
      <c r="PBU42" s="242"/>
      <c r="PBV42" s="242"/>
      <c r="PBW42" s="242"/>
      <c r="PBX42" s="242"/>
      <c r="PBY42" s="242"/>
      <c r="PBZ42" s="242"/>
      <c r="PCA42" s="242"/>
      <c r="PCB42" s="242"/>
      <c r="PCC42" s="242"/>
      <c r="PCD42" s="242"/>
      <c r="PCE42" s="242"/>
      <c r="PCF42" s="242"/>
      <c r="PCG42" s="242"/>
      <c r="PCH42" s="242"/>
      <c r="PCI42" s="242"/>
      <c r="PCJ42" s="242"/>
      <c r="PCK42" s="242"/>
      <c r="PCL42" s="242"/>
      <c r="PCM42" s="242"/>
      <c r="PCN42" s="242"/>
      <c r="PCO42" s="242"/>
      <c r="PCP42" s="242"/>
      <c r="PCQ42" s="242"/>
      <c r="PCR42" s="242"/>
      <c r="PCS42" s="242"/>
      <c r="PCT42" s="242"/>
      <c r="PCU42" s="242"/>
      <c r="PCV42" s="242"/>
      <c r="PCW42" s="242"/>
      <c r="PCX42" s="242"/>
      <c r="PCY42" s="242"/>
      <c r="PCZ42" s="242"/>
      <c r="PDA42" s="242"/>
      <c r="PDB42" s="242"/>
      <c r="PDC42" s="242"/>
      <c r="PDD42" s="242"/>
      <c r="PDE42" s="242"/>
      <c r="PDF42" s="242"/>
      <c r="PDG42" s="242"/>
      <c r="PDH42" s="242"/>
      <c r="PDI42" s="242"/>
      <c r="PDJ42" s="242"/>
      <c r="PDK42" s="242"/>
      <c r="PDL42" s="242"/>
      <c r="PDM42" s="242"/>
      <c r="PDN42" s="242"/>
      <c r="PDO42" s="242"/>
      <c r="PDP42" s="242"/>
      <c r="PDQ42" s="242"/>
      <c r="PDR42" s="242"/>
      <c r="PDS42" s="242"/>
      <c r="PDT42" s="242"/>
      <c r="PDU42" s="242"/>
      <c r="PDV42" s="242"/>
      <c r="PDW42" s="242"/>
      <c r="PDX42" s="242"/>
      <c r="PDY42" s="242"/>
      <c r="PDZ42" s="242"/>
      <c r="PEA42" s="242"/>
      <c r="PEB42" s="242"/>
      <c r="PEC42" s="242"/>
      <c r="PED42" s="242"/>
      <c r="PEE42" s="242"/>
      <c r="PEF42" s="242"/>
      <c r="PEG42" s="242"/>
      <c r="PEH42" s="242"/>
      <c r="PEI42" s="242"/>
      <c r="PEJ42" s="242"/>
      <c r="PEK42" s="242"/>
      <c r="PEL42" s="242"/>
      <c r="PEM42" s="242"/>
      <c r="PEN42" s="242"/>
      <c r="PEO42" s="242"/>
      <c r="PEP42" s="242"/>
      <c r="PEQ42" s="242"/>
      <c r="PER42" s="242"/>
      <c r="PES42" s="242"/>
      <c r="PET42" s="242"/>
      <c r="PEU42" s="242"/>
      <c r="PEV42" s="242"/>
      <c r="PEW42" s="242"/>
      <c r="PEX42" s="242"/>
      <c r="PEY42" s="242"/>
      <c r="PEZ42" s="242"/>
      <c r="PFA42" s="242"/>
      <c r="PFB42" s="242"/>
      <c r="PFC42" s="242"/>
      <c r="PFD42" s="242"/>
      <c r="PFE42" s="242"/>
      <c r="PFF42" s="242"/>
      <c r="PFG42" s="242"/>
      <c r="PFH42" s="242"/>
      <c r="PFI42" s="242"/>
      <c r="PFJ42" s="242"/>
      <c r="PFK42" s="242"/>
      <c r="PFL42" s="242"/>
      <c r="PFM42" s="242"/>
      <c r="PFN42" s="242"/>
      <c r="PFO42" s="242"/>
      <c r="PFP42" s="242"/>
      <c r="PFQ42" s="242"/>
      <c r="PFR42" s="242"/>
      <c r="PFS42" s="242"/>
      <c r="PFT42" s="242"/>
      <c r="PFU42" s="242"/>
      <c r="PFV42" s="242"/>
      <c r="PFW42" s="242"/>
      <c r="PFX42" s="242"/>
      <c r="PFY42" s="242"/>
      <c r="PFZ42" s="242"/>
      <c r="PGA42" s="242"/>
      <c r="PGB42" s="242"/>
      <c r="PGC42" s="242"/>
      <c r="PGD42" s="242"/>
      <c r="PGE42" s="242"/>
      <c r="PGF42" s="242"/>
      <c r="PGG42" s="242"/>
      <c r="PGH42" s="242"/>
      <c r="PGI42" s="242"/>
      <c r="PGJ42" s="242"/>
      <c r="PGK42" s="242"/>
      <c r="PGL42" s="242"/>
      <c r="PGM42" s="242"/>
      <c r="PGN42" s="242"/>
      <c r="PGO42" s="242"/>
      <c r="PGP42" s="242"/>
      <c r="PGQ42" s="242"/>
      <c r="PGR42" s="242"/>
      <c r="PGS42" s="242"/>
      <c r="PGT42" s="242"/>
      <c r="PGU42" s="242"/>
      <c r="PGV42" s="242"/>
      <c r="PGW42" s="242"/>
      <c r="PGX42" s="242"/>
      <c r="PGY42" s="242"/>
      <c r="PGZ42" s="242"/>
      <c r="PHA42" s="242"/>
      <c r="PHB42" s="242"/>
      <c r="PHC42" s="242"/>
      <c r="PHD42" s="242"/>
      <c r="PHE42" s="242"/>
      <c r="PHF42" s="242"/>
      <c r="PHG42" s="242"/>
      <c r="PHH42" s="242"/>
      <c r="PHI42" s="242"/>
      <c r="PHJ42" s="242"/>
      <c r="PHK42" s="242"/>
      <c r="PHL42" s="242"/>
      <c r="PHM42" s="242"/>
      <c r="PHN42" s="242"/>
      <c r="PHO42" s="242"/>
      <c r="PHP42" s="242"/>
      <c r="PHQ42" s="242"/>
      <c r="PHR42" s="242"/>
      <c r="PHS42" s="242"/>
      <c r="PHT42" s="242"/>
      <c r="PHU42" s="242"/>
      <c r="PHV42" s="242"/>
      <c r="PHW42" s="242"/>
      <c r="PHX42" s="242"/>
      <c r="PHY42" s="242"/>
      <c r="PHZ42" s="242"/>
      <c r="PIA42" s="242"/>
      <c r="PIB42" s="242"/>
      <c r="PIC42" s="242"/>
      <c r="PID42" s="242"/>
      <c r="PIE42" s="242"/>
      <c r="PIF42" s="242"/>
      <c r="PIG42" s="242"/>
      <c r="PIH42" s="242"/>
      <c r="PII42" s="242"/>
      <c r="PIJ42" s="242"/>
      <c r="PIK42" s="242"/>
      <c r="PIL42" s="242"/>
      <c r="PIM42" s="242"/>
      <c r="PIN42" s="242"/>
      <c r="PIO42" s="242"/>
      <c r="PIP42" s="242"/>
      <c r="PIQ42" s="242"/>
      <c r="PIR42" s="242"/>
      <c r="PIS42" s="242"/>
      <c r="PIT42" s="242"/>
      <c r="PIU42" s="242"/>
      <c r="PIV42" s="242"/>
      <c r="PIW42" s="242"/>
      <c r="PIX42" s="242"/>
      <c r="PIY42" s="242"/>
      <c r="PIZ42" s="242"/>
      <c r="PJA42" s="242"/>
      <c r="PJB42" s="242"/>
      <c r="PJC42" s="242"/>
      <c r="PJD42" s="242"/>
      <c r="PJE42" s="242"/>
      <c r="PJF42" s="242"/>
      <c r="PJG42" s="242"/>
      <c r="PJH42" s="242"/>
      <c r="PJI42" s="242"/>
      <c r="PJJ42" s="242"/>
      <c r="PJK42" s="242"/>
      <c r="PJL42" s="242"/>
      <c r="PJM42" s="242"/>
      <c r="PJN42" s="242"/>
      <c r="PJO42" s="242"/>
      <c r="PJP42" s="242"/>
      <c r="PJQ42" s="242"/>
      <c r="PJR42" s="242"/>
      <c r="PJS42" s="242"/>
      <c r="PJT42" s="242"/>
      <c r="PJU42" s="242"/>
      <c r="PJV42" s="242"/>
      <c r="PJW42" s="242"/>
      <c r="PJX42" s="242"/>
      <c r="PJY42" s="242"/>
      <c r="PJZ42" s="242"/>
      <c r="PKA42" s="242"/>
      <c r="PKB42" s="242"/>
      <c r="PKC42" s="242"/>
      <c r="PKD42" s="242"/>
      <c r="PKE42" s="242"/>
      <c r="PKF42" s="242"/>
      <c r="PKG42" s="242"/>
      <c r="PKH42" s="242"/>
      <c r="PKI42" s="242"/>
      <c r="PKJ42" s="242"/>
      <c r="PKK42" s="242"/>
      <c r="PKL42" s="242"/>
      <c r="PKM42" s="242"/>
      <c r="PKN42" s="242"/>
      <c r="PKO42" s="242"/>
      <c r="PKP42" s="242"/>
      <c r="PKQ42" s="242"/>
      <c r="PKR42" s="242"/>
      <c r="PKS42" s="242"/>
      <c r="PKT42" s="242"/>
      <c r="PKU42" s="242"/>
      <c r="PKV42" s="242"/>
      <c r="PKW42" s="242"/>
      <c r="PKX42" s="242"/>
      <c r="PKY42" s="242"/>
      <c r="PKZ42" s="242"/>
      <c r="PLA42" s="242"/>
      <c r="PLB42" s="242"/>
      <c r="PLC42" s="242"/>
      <c r="PLD42" s="242"/>
      <c r="PLE42" s="242"/>
      <c r="PLF42" s="242"/>
      <c r="PLG42" s="242"/>
      <c r="PLH42" s="242"/>
      <c r="PLI42" s="242"/>
      <c r="PLJ42" s="242"/>
      <c r="PLK42" s="242"/>
      <c r="PLL42" s="242"/>
      <c r="PLM42" s="242"/>
      <c r="PLN42" s="242"/>
      <c r="PLO42" s="242"/>
      <c r="PLP42" s="242"/>
      <c r="PLQ42" s="242"/>
      <c r="PLR42" s="242"/>
      <c r="PLS42" s="242"/>
      <c r="PLT42" s="242"/>
      <c r="PLU42" s="242"/>
      <c r="PLV42" s="242"/>
      <c r="PLW42" s="242"/>
      <c r="PLX42" s="242"/>
      <c r="PLY42" s="242"/>
      <c r="PLZ42" s="242"/>
      <c r="PMA42" s="242"/>
      <c r="PMB42" s="242"/>
      <c r="PMC42" s="242"/>
      <c r="PMD42" s="242"/>
      <c r="PME42" s="242"/>
      <c r="PMF42" s="242"/>
      <c r="PMG42" s="242"/>
      <c r="PMH42" s="242"/>
      <c r="PMI42" s="242"/>
      <c r="PMJ42" s="242"/>
      <c r="PMK42" s="242"/>
      <c r="PML42" s="242"/>
      <c r="PMM42" s="242"/>
      <c r="PMN42" s="242"/>
      <c r="PMO42" s="242"/>
      <c r="PMP42" s="242"/>
      <c r="PMQ42" s="242"/>
      <c r="PMR42" s="242"/>
      <c r="PMS42" s="242"/>
      <c r="PMT42" s="242"/>
      <c r="PMU42" s="242"/>
      <c r="PMV42" s="242"/>
      <c r="PMW42" s="242"/>
      <c r="PMX42" s="242"/>
      <c r="PMY42" s="242"/>
      <c r="PMZ42" s="242"/>
      <c r="PNA42" s="242"/>
      <c r="PNB42" s="242"/>
      <c r="PNC42" s="242"/>
      <c r="PND42" s="242"/>
      <c r="PNE42" s="242"/>
      <c r="PNF42" s="242"/>
      <c r="PNG42" s="242"/>
      <c r="PNH42" s="242"/>
      <c r="PNI42" s="242"/>
      <c r="PNJ42" s="242"/>
      <c r="PNK42" s="242"/>
      <c r="PNL42" s="242"/>
      <c r="PNM42" s="242"/>
      <c r="PNN42" s="242"/>
      <c r="PNO42" s="242"/>
      <c r="PNP42" s="242"/>
      <c r="PNQ42" s="242"/>
      <c r="PNR42" s="242"/>
      <c r="PNS42" s="242"/>
      <c r="PNT42" s="242"/>
      <c r="PNU42" s="242"/>
      <c r="PNV42" s="242"/>
      <c r="PNW42" s="242"/>
      <c r="PNX42" s="242"/>
      <c r="PNY42" s="242"/>
      <c r="PNZ42" s="242"/>
      <c r="POA42" s="242"/>
      <c r="POB42" s="242"/>
      <c r="POC42" s="242"/>
      <c r="POD42" s="242"/>
      <c r="POE42" s="242"/>
      <c r="POF42" s="242"/>
      <c r="POG42" s="242"/>
      <c r="POH42" s="242"/>
      <c r="POI42" s="242"/>
      <c r="POJ42" s="242"/>
      <c r="POK42" s="242"/>
      <c r="POL42" s="242"/>
      <c r="POM42" s="242"/>
      <c r="PON42" s="242"/>
      <c r="POO42" s="242"/>
      <c r="POP42" s="242"/>
      <c r="POQ42" s="242"/>
      <c r="POR42" s="242"/>
      <c r="POS42" s="242"/>
      <c r="POT42" s="242"/>
      <c r="POU42" s="242"/>
      <c r="POV42" s="242"/>
      <c r="POW42" s="242"/>
      <c r="POX42" s="242"/>
      <c r="POY42" s="242"/>
      <c r="POZ42" s="242"/>
      <c r="PPA42" s="242"/>
      <c r="PPB42" s="242"/>
      <c r="PPC42" s="242"/>
      <c r="PPD42" s="242"/>
      <c r="PPE42" s="242"/>
      <c r="PPF42" s="242"/>
      <c r="PPG42" s="242"/>
      <c r="PPH42" s="242"/>
      <c r="PPI42" s="242"/>
      <c r="PPJ42" s="242"/>
      <c r="PPK42" s="242"/>
      <c r="PPL42" s="242"/>
      <c r="PPM42" s="242"/>
      <c r="PPN42" s="242"/>
      <c r="PPO42" s="242"/>
      <c r="PPP42" s="242"/>
      <c r="PPQ42" s="242"/>
      <c r="PPR42" s="242"/>
      <c r="PPS42" s="242"/>
      <c r="PPT42" s="242"/>
      <c r="PPU42" s="242"/>
      <c r="PPV42" s="242"/>
      <c r="PPW42" s="242"/>
      <c r="PPX42" s="242"/>
      <c r="PPY42" s="242"/>
      <c r="PPZ42" s="242"/>
      <c r="PQA42" s="242"/>
      <c r="PQB42" s="242"/>
      <c r="PQC42" s="242"/>
      <c r="PQD42" s="242"/>
      <c r="PQE42" s="242"/>
      <c r="PQF42" s="242"/>
      <c r="PQG42" s="242"/>
      <c r="PQH42" s="242"/>
      <c r="PQI42" s="242"/>
      <c r="PQJ42" s="242"/>
      <c r="PQK42" s="242"/>
      <c r="PQL42" s="242"/>
      <c r="PQM42" s="242"/>
      <c r="PQN42" s="242"/>
      <c r="PQO42" s="242"/>
      <c r="PQP42" s="242"/>
      <c r="PQQ42" s="242"/>
      <c r="PQR42" s="242"/>
      <c r="PQS42" s="242"/>
      <c r="PQT42" s="242"/>
      <c r="PQU42" s="242"/>
      <c r="PQV42" s="242"/>
      <c r="PQW42" s="242"/>
      <c r="PQX42" s="242"/>
      <c r="PQY42" s="242"/>
      <c r="PQZ42" s="242"/>
      <c r="PRA42" s="242"/>
      <c r="PRB42" s="242"/>
      <c r="PRC42" s="242"/>
      <c r="PRD42" s="242"/>
      <c r="PRE42" s="242"/>
      <c r="PRF42" s="242"/>
      <c r="PRG42" s="242"/>
      <c r="PRH42" s="242"/>
      <c r="PRI42" s="242"/>
      <c r="PRJ42" s="242"/>
      <c r="PRK42" s="242"/>
      <c r="PRL42" s="242"/>
      <c r="PRM42" s="242"/>
      <c r="PRN42" s="242"/>
      <c r="PRO42" s="242"/>
      <c r="PRP42" s="242"/>
      <c r="PRQ42" s="242"/>
      <c r="PRR42" s="242"/>
      <c r="PRS42" s="242"/>
      <c r="PRT42" s="242"/>
      <c r="PRU42" s="242"/>
      <c r="PRV42" s="242"/>
      <c r="PRW42" s="242"/>
      <c r="PRX42" s="242"/>
      <c r="PRY42" s="242"/>
      <c r="PRZ42" s="242"/>
      <c r="PSA42" s="242"/>
      <c r="PSB42" s="242"/>
      <c r="PSC42" s="242"/>
      <c r="PSD42" s="242"/>
      <c r="PSE42" s="242"/>
      <c r="PSF42" s="242"/>
      <c r="PSG42" s="242"/>
      <c r="PSH42" s="242"/>
      <c r="PSI42" s="242"/>
      <c r="PSJ42" s="242"/>
      <c r="PSK42" s="242"/>
      <c r="PSL42" s="242"/>
      <c r="PSM42" s="242"/>
      <c r="PSN42" s="242"/>
      <c r="PSO42" s="242"/>
      <c r="PSP42" s="242"/>
      <c r="PSQ42" s="242"/>
      <c r="PSR42" s="242"/>
      <c r="PSS42" s="242"/>
      <c r="PST42" s="242"/>
      <c r="PSU42" s="242"/>
      <c r="PSV42" s="242"/>
      <c r="PSW42" s="242"/>
      <c r="PSX42" s="242"/>
      <c r="PSY42" s="242"/>
      <c r="PSZ42" s="242"/>
      <c r="PTA42" s="242"/>
      <c r="PTB42" s="242"/>
      <c r="PTC42" s="242"/>
      <c r="PTD42" s="242"/>
      <c r="PTE42" s="242"/>
      <c r="PTF42" s="242"/>
      <c r="PTG42" s="242"/>
      <c r="PTH42" s="242"/>
      <c r="PTI42" s="242"/>
      <c r="PTJ42" s="242"/>
      <c r="PTK42" s="242"/>
      <c r="PTL42" s="242"/>
      <c r="PTM42" s="242"/>
      <c r="PTN42" s="242"/>
      <c r="PTO42" s="242"/>
      <c r="PTP42" s="242"/>
      <c r="PTQ42" s="242"/>
      <c r="PTR42" s="242"/>
      <c r="PTS42" s="242"/>
      <c r="PTT42" s="242"/>
      <c r="PTU42" s="242"/>
      <c r="PTV42" s="242"/>
      <c r="PTW42" s="242"/>
      <c r="PTX42" s="242"/>
      <c r="PTY42" s="242"/>
      <c r="PTZ42" s="242"/>
      <c r="PUA42" s="242"/>
      <c r="PUB42" s="242"/>
      <c r="PUC42" s="242"/>
      <c r="PUD42" s="242"/>
      <c r="PUE42" s="242"/>
      <c r="PUF42" s="242"/>
      <c r="PUG42" s="242"/>
      <c r="PUH42" s="242"/>
      <c r="PUI42" s="242"/>
      <c r="PUJ42" s="242"/>
      <c r="PUK42" s="242"/>
      <c r="PUL42" s="242"/>
      <c r="PUM42" s="242"/>
      <c r="PUN42" s="242"/>
      <c r="PUO42" s="242"/>
      <c r="PUP42" s="242"/>
      <c r="PUQ42" s="242"/>
      <c r="PUR42" s="242"/>
      <c r="PUS42" s="242"/>
      <c r="PUT42" s="242"/>
      <c r="PUU42" s="242"/>
      <c r="PUV42" s="242"/>
      <c r="PUW42" s="242"/>
      <c r="PUX42" s="242"/>
      <c r="PUY42" s="242"/>
      <c r="PUZ42" s="242"/>
      <c r="PVA42" s="242"/>
      <c r="PVB42" s="242"/>
      <c r="PVC42" s="242"/>
      <c r="PVD42" s="242"/>
      <c r="PVE42" s="242"/>
      <c r="PVF42" s="242"/>
      <c r="PVG42" s="242"/>
      <c r="PVH42" s="242"/>
      <c r="PVI42" s="242"/>
      <c r="PVJ42" s="242"/>
      <c r="PVK42" s="242"/>
      <c r="PVL42" s="242"/>
      <c r="PVM42" s="242"/>
      <c r="PVN42" s="242"/>
      <c r="PVO42" s="242"/>
      <c r="PVP42" s="242"/>
      <c r="PVQ42" s="242"/>
      <c r="PVR42" s="242"/>
      <c r="PVS42" s="242"/>
      <c r="PVT42" s="242"/>
      <c r="PVU42" s="242"/>
      <c r="PVV42" s="242"/>
      <c r="PVW42" s="242"/>
      <c r="PVX42" s="242"/>
      <c r="PVY42" s="242"/>
      <c r="PVZ42" s="242"/>
      <c r="PWA42" s="242"/>
      <c r="PWB42" s="242"/>
      <c r="PWC42" s="242"/>
      <c r="PWD42" s="242"/>
      <c r="PWE42" s="242"/>
      <c r="PWF42" s="242"/>
      <c r="PWG42" s="242"/>
      <c r="PWH42" s="242"/>
      <c r="PWI42" s="242"/>
      <c r="PWJ42" s="242"/>
      <c r="PWK42" s="242"/>
      <c r="PWL42" s="242"/>
      <c r="PWM42" s="242"/>
      <c r="PWN42" s="242"/>
      <c r="PWO42" s="242"/>
      <c r="PWP42" s="242"/>
      <c r="PWQ42" s="242"/>
      <c r="PWR42" s="242"/>
      <c r="PWS42" s="242"/>
      <c r="PWT42" s="242"/>
      <c r="PWU42" s="242"/>
      <c r="PWV42" s="242"/>
      <c r="PWW42" s="242"/>
      <c r="PWX42" s="242"/>
      <c r="PWY42" s="242"/>
      <c r="PWZ42" s="242"/>
      <c r="PXA42" s="242"/>
      <c r="PXB42" s="242"/>
      <c r="PXC42" s="242"/>
      <c r="PXD42" s="242"/>
      <c r="PXE42" s="242"/>
      <c r="PXF42" s="242"/>
      <c r="PXG42" s="242"/>
      <c r="PXH42" s="242"/>
      <c r="PXI42" s="242"/>
      <c r="PXJ42" s="242"/>
      <c r="PXK42" s="242"/>
      <c r="PXL42" s="242"/>
      <c r="PXM42" s="242"/>
      <c r="PXN42" s="242"/>
      <c r="PXO42" s="242"/>
      <c r="PXP42" s="242"/>
      <c r="PXQ42" s="242"/>
      <c r="PXR42" s="242"/>
      <c r="PXS42" s="242"/>
      <c r="PXT42" s="242"/>
      <c r="PXU42" s="242"/>
      <c r="PXV42" s="242"/>
      <c r="PXW42" s="242"/>
      <c r="PXX42" s="242"/>
      <c r="PXY42" s="242"/>
      <c r="PXZ42" s="242"/>
      <c r="PYA42" s="242"/>
      <c r="PYB42" s="242"/>
      <c r="PYC42" s="242"/>
      <c r="PYD42" s="242"/>
      <c r="PYE42" s="242"/>
      <c r="PYF42" s="242"/>
      <c r="PYG42" s="242"/>
      <c r="PYH42" s="242"/>
      <c r="PYI42" s="242"/>
      <c r="PYJ42" s="242"/>
      <c r="PYK42" s="242"/>
      <c r="PYL42" s="242"/>
      <c r="PYM42" s="242"/>
      <c r="PYN42" s="242"/>
      <c r="PYO42" s="242"/>
      <c r="PYP42" s="242"/>
      <c r="PYQ42" s="242"/>
      <c r="PYR42" s="242"/>
      <c r="PYS42" s="242"/>
      <c r="PYT42" s="242"/>
      <c r="PYU42" s="242"/>
      <c r="PYV42" s="242"/>
      <c r="PYW42" s="242"/>
      <c r="PYX42" s="242"/>
      <c r="PYY42" s="242"/>
      <c r="PYZ42" s="242"/>
      <c r="PZA42" s="242"/>
      <c r="PZB42" s="242"/>
      <c r="PZC42" s="242"/>
      <c r="PZD42" s="242"/>
      <c r="PZE42" s="242"/>
      <c r="PZF42" s="242"/>
      <c r="PZG42" s="242"/>
      <c r="PZH42" s="242"/>
      <c r="PZI42" s="242"/>
      <c r="PZJ42" s="242"/>
      <c r="PZK42" s="242"/>
      <c r="PZL42" s="242"/>
      <c r="PZM42" s="242"/>
      <c r="PZN42" s="242"/>
      <c r="PZO42" s="242"/>
      <c r="PZP42" s="242"/>
      <c r="PZQ42" s="242"/>
      <c r="PZR42" s="242"/>
      <c r="PZS42" s="242"/>
      <c r="PZT42" s="242"/>
      <c r="PZU42" s="242"/>
      <c r="PZV42" s="242"/>
      <c r="PZW42" s="242"/>
      <c r="PZX42" s="242"/>
      <c r="PZY42" s="242"/>
      <c r="PZZ42" s="242"/>
      <c r="QAA42" s="242"/>
      <c r="QAB42" s="242"/>
      <c r="QAC42" s="242"/>
      <c r="QAD42" s="242"/>
      <c r="QAE42" s="242"/>
      <c r="QAF42" s="242"/>
      <c r="QAG42" s="242"/>
      <c r="QAH42" s="242"/>
      <c r="QAI42" s="242"/>
      <c r="QAJ42" s="242"/>
      <c r="QAK42" s="242"/>
      <c r="QAL42" s="242"/>
      <c r="QAM42" s="242"/>
      <c r="QAN42" s="242"/>
      <c r="QAO42" s="242"/>
      <c r="QAP42" s="242"/>
      <c r="QAQ42" s="242"/>
      <c r="QAR42" s="242"/>
      <c r="QAS42" s="242"/>
      <c r="QAT42" s="242"/>
      <c r="QAU42" s="242"/>
      <c r="QAV42" s="242"/>
      <c r="QAW42" s="242"/>
      <c r="QAX42" s="242"/>
      <c r="QAY42" s="242"/>
      <c r="QAZ42" s="242"/>
      <c r="QBA42" s="242"/>
      <c r="QBB42" s="242"/>
      <c r="QBC42" s="242"/>
      <c r="QBD42" s="242"/>
      <c r="QBE42" s="242"/>
      <c r="QBF42" s="242"/>
      <c r="QBG42" s="242"/>
      <c r="QBH42" s="242"/>
      <c r="QBI42" s="242"/>
      <c r="QBJ42" s="242"/>
      <c r="QBK42" s="242"/>
      <c r="QBL42" s="242"/>
      <c r="QBM42" s="242"/>
      <c r="QBN42" s="242"/>
      <c r="QBO42" s="242"/>
      <c r="QBP42" s="242"/>
      <c r="QBQ42" s="242"/>
      <c r="QBR42" s="242"/>
      <c r="QBS42" s="242"/>
      <c r="QBT42" s="242"/>
      <c r="QBU42" s="242"/>
      <c r="QBV42" s="242"/>
      <c r="QBW42" s="242"/>
      <c r="QBX42" s="242"/>
      <c r="QBY42" s="242"/>
      <c r="QBZ42" s="242"/>
      <c r="QCA42" s="242"/>
      <c r="QCB42" s="242"/>
      <c r="QCC42" s="242"/>
      <c r="QCD42" s="242"/>
      <c r="QCE42" s="242"/>
      <c r="QCF42" s="242"/>
      <c r="QCG42" s="242"/>
      <c r="QCH42" s="242"/>
      <c r="QCI42" s="242"/>
      <c r="QCJ42" s="242"/>
      <c r="QCK42" s="242"/>
      <c r="QCL42" s="242"/>
      <c r="QCM42" s="242"/>
      <c r="QCN42" s="242"/>
      <c r="QCO42" s="242"/>
      <c r="QCP42" s="242"/>
      <c r="QCQ42" s="242"/>
      <c r="QCR42" s="242"/>
      <c r="QCS42" s="242"/>
      <c r="QCT42" s="242"/>
      <c r="QCU42" s="242"/>
      <c r="QCV42" s="242"/>
      <c r="QCW42" s="242"/>
      <c r="QCX42" s="242"/>
      <c r="QCY42" s="242"/>
      <c r="QCZ42" s="242"/>
      <c r="QDA42" s="242"/>
      <c r="QDB42" s="242"/>
      <c r="QDC42" s="242"/>
      <c r="QDD42" s="242"/>
      <c r="QDE42" s="242"/>
      <c r="QDF42" s="242"/>
      <c r="QDG42" s="242"/>
      <c r="QDH42" s="242"/>
      <c r="QDI42" s="242"/>
      <c r="QDJ42" s="242"/>
      <c r="QDK42" s="242"/>
      <c r="QDL42" s="242"/>
      <c r="QDM42" s="242"/>
      <c r="QDN42" s="242"/>
      <c r="QDO42" s="242"/>
      <c r="QDP42" s="242"/>
      <c r="QDQ42" s="242"/>
      <c r="QDR42" s="242"/>
      <c r="QDS42" s="242"/>
      <c r="QDT42" s="242"/>
      <c r="QDU42" s="242"/>
      <c r="QDV42" s="242"/>
      <c r="QDW42" s="242"/>
      <c r="QDX42" s="242"/>
      <c r="QDY42" s="242"/>
      <c r="QDZ42" s="242"/>
      <c r="QEA42" s="242"/>
      <c r="QEB42" s="242"/>
      <c r="QEC42" s="242"/>
      <c r="QED42" s="242"/>
      <c r="QEE42" s="242"/>
      <c r="QEF42" s="242"/>
      <c r="QEG42" s="242"/>
      <c r="QEH42" s="242"/>
      <c r="QEI42" s="242"/>
      <c r="QEJ42" s="242"/>
      <c r="QEK42" s="242"/>
      <c r="QEL42" s="242"/>
      <c r="QEM42" s="242"/>
      <c r="QEN42" s="242"/>
      <c r="QEO42" s="242"/>
      <c r="QEP42" s="242"/>
      <c r="QEQ42" s="242"/>
      <c r="QER42" s="242"/>
      <c r="QES42" s="242"/>
      <c r="QET42" s="242"/>
      <c r="QEU42" s="242"/>
      <c r="QEV42" s="242"/>
      <c r="QEW42" s="242"/>
      <c r="QEX42" s="242"/>
      <c r="QEY42" s="242"/>
      <c r="QEZ42" s="242"/>
      <c r="QFA42" s="242"/>
      <c r="QFB42" s="242"/>
      <c r="QFC42" s="242"/>
      <c r="QFD42" s="242"/>
      <c r="QFE42" s="242"/>
      <c r="QFF42" s="242"/>
      <c r="QFG42" s="242"/>
      <c r="QFH42" s="242"/>
      <c r="QFI42" s="242"/>
      <c r="QFJ42" s="242"/>
      <c r="QFK42" s="242"/>
      <c r="QFL42" s="242"/>
      <c r="QFM42" s="242"/>
      <c r="QFN42" s="242"/>
      <c r="QFO42" s="242"/>
      <c r="QFP42" s="242"/>
      <c r="QFQ42" s="242"/>
      <c r="QFR42" s="242"/>
      <c r="QFS42" s="242"/>
      <c r="QFT42" s="242"/>
      <c r="QFU42" s="242"/>
      <c r="QFV42" s="242"/>
      <c r="QFW42" s="242"/>
      <c r="QFX42" s="242"/>
      <c r="QFY42" s="242"/>
      <c r="QFZ42" s="242"/>
      <c r="QGA42" s="242"/>
      <c r="QGB42" s="242"/>
      <c r="QGC42" s="242"/>
      <c r="QGD42" s="242"/>
      <c r="QGE42" s="242"/>
      <c r="QGF42" s="242"/>
      <c r="QGG42" s="242"/>
      <c r="QGH42" s="242"/>
      <c r="QGI42" s="242"/>
      <c r="QGJ42" s="242"/>
      <c r="QGK42" s="242"/>
      <c r="QGL42" s="242"/>
      <c r="QGM42" s="242"/>
      <c r="QGN42" s="242"/>
      <c r="QGO42" s="242"/>
      <c r="QGP42" s="242"/>
      <c r="QGQ42" s="242"/>
      <c r="QGR42" s="242"/>
      <c r="QGS42" s="242"/>
      <c r="QGT42" s="242"/>
      <c r="QGU42" s="242"/>
      <c r="QGV42" s="242"/>
      <c r="QGW42" s="242"/>
      <c r="QGX42" s="242"/>
      <c r="QGY42" s="242"/>
      <c r="QGZ42" s="242"/>
      <c r="QHA42" s="242"/>
      <c r="QHB42" s="242"/>
      <c r="QHC42" s="242"/>
      <c r="QHD42" s="242"/>
      <c r="QHE42" s="242"/>
      <c r="QHF42" s="242"/>
      <c r="QHG42" s="242"/>
      <c r="QHH42" s="242"/>
      <c r="QHI42" s="242"/>
      <c r="QHJ42" s="242"/>
      <c r="QHK42" s="242"/>
      <c r="QHL42" s="242"/>
      <c r="QHM42" s="242"/>
      <c r="QHN42" s="242"/>
      <c r="QHO42" s="242"/>
      <c r="QHP42" s="242"/>
      <c r="QHQ42" s="242"/>
      <c r="QHR42" s="242"/>
      <c r="QHS42" s="242"/>
      <c r="QHT42" s="242"/>
      <c r="QHU42" s="242"/>
      <c r="QHV42" s="242"/>
      <c r="QHW42" s="242"/>
      <c r="QHX42" s="242"/>
      <c r="QHY42" s="242"/>
      <c r="QHZ42" s="242"/>
      <c r="QIA42" s="242"/>
      <c r="QIB42" s="242"/>
      <c r="QIC42" s="242"/>
      <c r="QID42" s="242"/>
      <c r="QIE42" s="242"/>
      <c r="QIF42" s="242"/>
      <c r="QIG42" s="242"/>
      <c r="QIH42" s="242"/>
      <c r="QII42" s="242"/>
      <c r="QIJ42" s="242"/>
      <c r="QIK42" s="242"/>
      <c r="QIL42" s="242"/>
      <c r="QIM42" s="242"/>
      <c r="QIN42" s="242"/>
      <c r="QIO42" s="242"/>
      <c r="QIP42" s="242"/>
      <c r="QIQ42" s="242"/>
      <c r="QIR42" s="242"/>
      <c r="QIS42" s="242"/>
      <c r="QIT42" s="242"/>
      <c r="QIU42" s="242"/>
      <c r="QIV42" s="242"/>
      <c r="QIW42" s="242"/>
      <c r="QIX42" s="242"/>
      <c r="QIY42" s="242"/>
      <c r="QIZ42" s="242"/>
      <c r="QJA42" s="242"/>
      <c r="QJB42" s="242"/>
      <c r="QJC42" s="242"/>
      <c r="QJD42" s="242"/>
      <c r="QJE42" s="242"/>
      <c r="QJF42" s="242"/>
      <c r="QJG42" s="242"/>
      <c r="QJH42" s="242"/>
      <c r="QJI42" s="242"/>
      <c r="QJJ42" s="242"/>
      <c r="QJK42" s="242"/>
      <c r="QJL42" s="242"/>
      <c r="QJM42" s="242"/>
      <c r="QJN42" s="242"/>
      <c r="QJO42" s="242"/>
      <c r="QJP42" s="242"/>
      <c r="QJQ42" s="242"/>
      <c r="QJR42" s="242"/>
      <c r="QJS42" s="242"/>
      <c r="QJT42" s="242"/>
      <c r="QJU42" s="242"/>
      <c r="QJV42" s="242"/>
      <c r="QJW42" s="242"/>
      <c r="QJX42" s="242"/>
      <c r="QJY42" s="242"/>
      <c r="QJZ42" s="242"/>
      <c r="QKA42" s="242"/>
      <c r="QKB42" s="242"/>
      <c r="QKC42" s="242"/>
      <c r="QKD42" s="242"/>
      <c r="QKE42" s="242"/>
      <c r="QKF42" s="242"/>
      <c r="QKG42" s="242"/>
      <c r="QKH42" s="242"/>
      <c r="QKI42" s="242"/>
      <c r="QKJ42" s="242"/>
      <c r="QKK42" s="242"/>
      <c r="QKL42" s="242"/>
      <c r="QKM42" s="242"/>
      <c r="QKN42" s="242"/>
      <c r="QKO42" s="242"/>
      <c r="QKP42" s="242"/>
      <c r="QKQ42" s="242"/>
      <c r="QKR42" s="242"/>
      <c r="QKS42" s="242"/>
      <c r="QKT42" s="242"/>
      <c r="QKU42" s="242"/>
      <c r="QKV42" s="242"/>
      <c r="QKW42" s="242"/>
      <c r="QKX42" s="242"/>
      <c r="QKY42" s="242"/>
      <c r="QKZ42" s="242"/>
      <c r="QLA42" s="242"/>
      <c r="QLB42" s="242"/>
      <c r="QLC42" s="242"/>
      <c r="QLD42" s="242"/>
      <c r="QLE42" s="242"/>
      <c r="QLF42" s="242"/>
      <c r="QLG42" s="242"/>
      <c r="QLH42" s="242"/>
      <c r="QLI42" s="242"/>
      <c r="QLJ42" s="242"/>
      <c r="QLK42" s="242"/>
      <c r="QLL42" s="242"/>
      <c r="QLM42" s="242"/>
      <c r="QLN42" s="242"/>
      <c r="QLO42" s="242"/>
      <c r="QLP42" s="242"/>
      <c r="QLQ42" s="242"/>
      <c r="QLR42" s="242"/>
      <c r="QLS42" s="242"/>
      <c r="QLT42" s="242"/>
      <c r="QLU42" s="242"/>
      <c r="QLV42" s="242"/>
      <c r="QLW42" s="242"/>
      <c r="QLX42" s="242"/>
      <c r="QLY42" s="242"/>
      <c r="QLZ42" s="242"/>
      <c r="QMA42" s="242"/>
      <c r="QMB42" s="242"/>
      <c r="QMC42" s="242"/>
      <c r="QMD42" s="242"/>
      <c r="QME42" s="242"/>
      <c r="QMF42" s="242"/>
      <c r="QMG42" s="242"/>
      <c r="QMH42" s="242"/>
      <c r="QMI42" s="242"/>
      <c r="QMJ42" s="242"/>
      <c r="QMK42" s="242"/>
      <c r="QML42" s="242"/>
      <c r="QMM42" s="242"/>
      <c r="QMN42" s="242"/>
      <c r="QMO42" s="242"/>
      <c r="QMP42" s="242"/>
      <c r="QMQ42" s="242"/>
      <c r="QMR42" s="242"/>
      <c r="QMS42" s="242"/>
      <c r="QMT42" s="242"/>
      <c r="QMU42" s="242"/>
      <c r="QMV42" s="242"/>
      <c r="QMW42" s="242"/>
      <c r="QMX42" s="242"/>
      <c r="QMY42" s="242"/>
      <c r="QMZ42" s="242"/>
      <c r="QNA42" s="242"/>
      <c r="QNB42" s="242"/>
      <c r="QNC42" s="242"/>
      <c r="QND42" s="242"/>
      <c r="QNE42" s="242"/>
      <c r="QNF42" s="242"/>
      <c r="QNG42" s="242"/>
      <c r="QNH42" s="242"/>
      <c r="QNI42" s="242"/>
      <c r="QNJ42" s="242"/>
      <c r="QNK42" s="242"/>
      <c r="QNL42" s="242"/>
      <c r="QNM42" s="242"/>
      <c r="QNN42" s="242"/>
      <c r="QNO42" s="242"/>
      <c r="QNP42" s="242"/>
      <c r="QNQ42" s="242"/>
      <c r="QNR42" s="242"/>
      <c r="QNS42" s="242"/>
      <c r="QNT42" s="242"/>
      <c r="QNU42" s="242"/>
      <c r="QNV42" s="242"/>
      <c r="QNW42" s="242"/>
      <c r="QNX42" s="242"/>
      <c r="QNY42" s="242"/>
      <c r="QNZ42" s="242"/>
      <c r="QOA42" s="242"/>
      <c r="QOB42" s="242"/>
      <c r="QOC42" s="242"/>
      <c r="QOD42" s="242"/>
      <c r="QOE42" s="242"/>
      <c r="QOF42" s="242"/>
      <c r="QOG42" s="242"/>
      <c r="QOH42" s="242"/>
      <c r="QOI42" s="242"/>
      <c r="QOJ42" s="242"/>
      <c r="QOK42" s="242"/>
      <c r="QOL42" s="242"/>
      <c r="QOM42" s="242"/>
      <c r="QON42" s="242"/>
      <c r="QOO42" s="242"/>
      <c r="QOP42" s="242"/>
      <c r="QOQ42" s="242"/>
      <c r="QOR42" s="242"/>
      <c r="QOS42" s="242"/>
      <c r="QOT42" s="242"/>
      <c r="QOU42" s="242"/>
      <c r="QOV42" s="242"/>
      <c r="QOW42" s="242"/>
      <c r="QOX42" s="242"/>
      <c r="QOY42" s="242"/>
      <c r="QOZ42" s="242"/>
      <c r="QPA42" s="242"/>
      <c r="QPB42" s="242"/>
      <c r="QPC42" s="242"/>
      <c r="QPD42" s="242"/>
      <c r="QPE42" s="242"/>
      <c r="QPF42" s="242"/>
      <c r="QPG42" s="242"/>
      <c r="QPH42" s="242"/>
      <c r="QPI42" s="242"/>
      <c r="QPJ42" s="242"/>
      <c r="QPK42" s="242"/>
      <c r="QPL42" s="242"/>
      <c r="QPM42" s="242"/>
      <c r="QPN42" s="242"/>
      <c r="QPO42" s="242"/>
      <c r="QPP42" s="242"/>
      <c r="QPQ42" s="242"/>
      <c r="QPR42" s="242"/>
      <c r="QPS42" s="242"/>
      <c r="QPT42" s="242"/>
      <c r="QPU42" s="242"/>
      <c r="QPV42" s="242"/>
      <c r="QPW42" s="242"/>
      <c r="QPX42" s="242"/>
      <c r="QPY42" s="242"/>
      <c r="QPZ42" s="242"/>
      <c r="QQA42" s="242"/>
      <c r="QQB42" s="242"/>
      <c r="QQC42" s="242"/>
      <c r="QQD42" s="242"/>
      <c r="QQE42" s="242"/>
      <c r="QQF42" s="242"/>
      <c r="QQG42" s="242"/>
      <c r="QQH42" s="242"/>
      <c r="QQI42" s="242"/>
      <c r="QQJ42" s="242"/>
      <c r="QQK42" s="242"/>
      <c r="QQL42" s="242"/>
      <c r="QQM42" s="242"/>
      <c r="QQN42" s="242"/>
      <c r="QQO42" s="242"/>
      <c r="QQP42" s="242"/>
      <c r="QQQ42" s="242"/>
      <c r="QQR42" s="242"/>
      <c r="QQS42" s="242"/>
      <c r="QQT42" s="242"/>
      <c r="QQU42" s="242"/>
      <c r="QQV42" s="242"/>
      <c r="QQW42" s="242"/>
      <c r="QQX42" s="242"/>
      <c r="QQY42" s="242"/>
      <c r="QQZ42" s="242"/>
      <c r="QRA42" s="242"/>
      <c r="QRB42" s="242"/>
      <c r="QRC42" s="242"/>
      <c r="QRD42" s="242"/>
      <c r="QRE42" s="242"/>
      <c r="QRF42" s="242"/>
      <c r="QRG42" s="242"/>
      <c r="QRH42" s="242"/>
      <c r="QRI42" s="242"/>
      <c r="QRJ42" s="242"/>
      <c r="QRK42" s="242"/>
      <c r="QRL42" s="242"/>
      <c r="QRM42" s="242"/>
      <c r="QRN42" s="242"/>
      <c r="QRO42" s="242"/>
      <c r="QRP42" s="242"/>
      <c r="QRQ42" s="242"/>
      <c r="QRR42" s="242"/>
      <c r="QRS42" s="242"/>
      <c r="QRT42" s="242"/>
      <c r="QRU42" s="242"/>
      <c r="QRV42" s="242"/>
      <c r="QRW42" s="242"/>
      <c r="QRX42" s="242"/>
      <c r="QRY42" s="242"/>
      <c r="QRZ42" s="242"/>
      <c r="QSA42" s="242"/>
      <c r="QSB42" s="242"/>
      <c r="QSC42" s="242"/>
      <c r="QSD42" s="242"/>
      <c r="QSE42" s="242"/>
      <c r="QSF42" s="242"/>
      <c r="QSG42" s="242"/>
      <c r="QSH42" s="242"/>
      <c r="QSI42" s="242"/>
      <c r="QSJ42" s="242"/>
      <c r="QSK42" s="242"/>
      <c r="QSL42" s="242"/>
      <c r="QSM42" s="242"/>
      <c r="QSN42" s="242"/>
      <c r="QSO42" s="242"/>
      <c r="QSP42" s="242"/>
      <c r="QSQ42" s="242"/>
      <c r="QSR42" s="242"/>
      <c r="QSS42" s="242"/>
      <c r="QST42" s="242"/>
      <c r="QSU42" s="242"/>
      <c r="QSV42" s="242"/>
      <c r="QSW42" s="242"/>
      <c r="QSX42" s="242"/>
      <c r="QSY42" s="242"/>
      <c r="QSZ42" s="242"/>
      <c r="QTA42" s="242"/>
      <c r="QTB42" s="242"/>
      <c r="QTC42" s="242"/>
      <c r="QTD42" s="242"/>
      <c r="QTE42" s="242"/>
      <c r="QTF42" s="242"/>
      <c r="QTG42" s="242"/>
      <c r="QTH42" s="242"/>
      <c r="QTI42" s="242"/>
      <c r="QTJ42" s="242"/>
      <c r="QTK42" s="242"/>
      <c r="QTL42" s="242"/>
      <c r="QTM42" s="242"/>
      <c r="QTN42" s="242"/>
      <c r="QTO42" s="242"/>
      <c r="QTP42" s="242"/>
      <c r="QTQ42" s="242"/>
      <c r="QTR42" s="242"/>
      <c r="QTS42" s="242"/>
      <c r="QTT42" s="242"/>
      <c r="QTU42" s="242"/>
      <c r="QTV42" s="242"/>
      <c r="QTW42" s="242"/>
      <c r="QTX42" s="242"/>
      <c r="QTY42" s="242"/>
      <c r="QTZ42" s="242"/>
      <c r="QUA42" s="242"/>
      <c r="QUB42" s="242"/>
      <c r="QUC42" s="242"/>
      <c r="QUD42" s="242"/>
      <c r="QUE42" s="242"/>
      <c r="QUF42" s="242"/>
      <c r="QUG42" s="242"/>
      <c r="QUH42" s="242"/>
      <c r="QUI42" s="242"/>
      <c r="QUJ42" s="242"/>
      <c r="QUK42" s="242"/>
      <c r="QUL42" s="242"/>
      <c r="QUM42" s="242"/>
      <c r="QUN42" s="242"/>
      <c r="QUO42" s="242"/>
      <c r="QUP42" s="242"/>
      <c r="QUQ42" s="242"/>
      <c r="QUR42" s="242"/>
      <c r="QUS42" s="242"/>
      <c r="QUT42" s="242"/>
      <c r="QUU42" s="242"/>
      <c r="QUV42" s="242"/>
      <c r="QUW42" s="242"/>
      <c r="QUX42" s="242"/>
      <c r="QUY42" s="242"/>
      <c r="QUZ42" s="242"/>
      <c r="QVA42" s="242"/>
      <c r="QVB42" s="242"/>
      <c r="QVC42" s="242"/>
      <c r="QVD42" s="242"/>
      <c r="QVE42" s="242"/>
      <c r="QVF42" s="242"/>
      <c r="QVG42" s="242"/>
      <c r="QVH42" s="242"/>
      <c r="QVI42" s="242"/>
      <c r="QVJ42" s="242"/>
      <c r="QVK42" s="242"/>
      <c r="QVL42" s="242"/>
      <c r="QVM42" s="242"/>
      <c r="QVN42" s="242"/>
      <c r="QVO42" s="242"/>
      <c r="QVP42" s="242"/>
      <c r="QVQ42" s="242"/>
      <c r="QVR42" s="242"/>
      <c r="QVS42" s="242"/>
      <c r="QVT42" s="242"/>
      <c r="QVU42" s="242"/>
      <c r="QVV42" s="242"/>
      <c r="QVW42" s="242"/>
      <c r="QVX42" s="242"/>
      <c r="QVY42" s="242"/>
      <c r="QVZ42" s="242"/>
      <c r="QWA42" s="242"/>
      <c r="QWB42" s="242"/>
      <c r="QWC42" s="242"/>
      <c r="QWD42" s="242"/>
      <c r="QWE42" s="242"/>
      <c r="QWF42" s="242"/>
      <c r="QWG42" s="242"/>
      <c r="QWH42" s="242"/>
      <c r="QWI42" s="242"/>
      <c r="QWJ42" s="242"/>
      <c r="QWK42" s="242"/>
      <c r="QWL42" s="242"/>
      <c r="QWM42" s="242"/>
      <c r="QWN42" s="242"/>
      <c r="QWO42" s="242"/>
      <c r="QWP42" s="242"/>
      <c r="QWQ42" s="242"/>
      <c r="QWR42" s="242"/>
      <c r="QWS42" s="242"/>
      <c r="QWT42" s="242"/>
      <c r="QWU42" s="242"/>
      <c r="QWV42" s="242"/>
      <c r="QWW42" s="242"/>
      <c r="QWX42" s="242"/>
      <c r="QWY42" s="242"/>
      <c r="QWZ42" s="242"/>
      <c r="QXA42" s="242"/>
      <c r="QXB42" s="242"/>
      <c r="QXC42" s="242"/>
      <c r="QXD42" s="242"/>
      <c r="QXE42" s="242"/>
      <c r="QXF42" s="242"/>
      <c r="QXG42" s="242"/>
      <c r="QXH42" s="242"/>
      <c r="QXI42" s="242"/>
      <c r="QXJ42" s="242"/>
      <c r="QXK42" s="242"/>
      <c r="QXL42" s="242"/>
      <c r="QXM42" s="242"/>
      <c r="QXN42" s="242"/>
      <c r="QXO42" s="242"/>
      <c r="QXP42" s="242"/>
      <c r="QXQ42" s="242"/>
      <c r="QXR42" s="242"/>
      <c r="QXS42" s="242"/>
      <c r="QXT42" s="242"/>
      <c r="QXU42" s="242"/>
      <c r="QXV42" s="242"/>
      <c r="QXW42" s="242"/>
      <c r="QXX42" s="242"/>
      <c r="QXY42" s="242"/>
      <c r="QXZ42" s="242"/>
      <c r="QYA42" s="242"/>
      <c r="QYB42" s="242"/>
      <c r="QYC42" s="242"/>
      <c r="QYD42" s="242"/>
      <c r="QYE42" s="242"/>
      <c r="QYF42" s="242"/>
      <c r="QYG42" s="242"/>
      <c r="QYH42" s="242"/>
      <c r="QYI42" s="242"/>
      <c r="QYJ42" s="242"/>
      <c r="QYK42" s="242"/>
      <c r="QYL42" s="242"/>
      <c r="QYM42" s="242"/>
      <c r="QYN42" s="242"/>
      <c r="QYO42" s="242"/>
      <c r="QYP42" s="242"/>
      <c r="QYQ42" s="242"/>
      <c r="QYR42" s="242"/>
      <c r="QYS42" s="242"/>
      <c r="QYT42" s="242"/>
      <c r="QYU42" s="242"/>
      <c r="QYV42" s="242"/>
      <c r="QYW42" s="242"/>
      <c r="QYX42" s="242"/>
      <c r="QYY42" s="242"/>
      <c r="QYZ42" s="242"/>
      <c r="QZA42" s="242"/>
      <c r="QZB42" s="242"/>
      <c r="QZC42" s="242"/>
      <c r="QZD42" s="242"/>
      <c r="QZE42" s="242"/>
      <c r="QZF42" s="242"/>
      <c r="QZG42" s="242"/>
      <c r="QZH42" s="242"/>
      <c r="QZI42" s="242"/>
      <c r="QZJ42" s="242"/>
      <c r="QZK42" s="242"/>
      <c r="QZL42" s="242"/>
      <c r="QZM42" s="242"/>
      <c r="QZN42" s="242"/>
      <c r="QZO42" s="242"/>
      <c r="QZP42" s="242"/>
      <c r="QZQ42" s="242"/>
      <c r="QZR42" s="242"/>
      <c r="QZS42" s="242"/>
      <c r="QZT42" s="242"/>
      <c r="QZU42" s="242"/>
      <c r="QZV42" s="242"/>
      <c r="QZW42" s="242"/>
      <c r="QZX42" s="242"/>
      <c r="QZY42" s="242"/>
      <c r="QZZ42" s="242"/>
      <c r="RAA42" s="242"/>
      <c r="RAB42" s="242"/>
      <c r="RAC42" s="242"/>
      <c r="RAD42" s="242"/>
      <c r="RAE42" s="242"/>
      <c r="RAF42" s="242"/>
      <c r="RAG42" s="242"/>
      <c r="RAH42" s="242"/>
      <c r="RAI42" s="242"/>
      <c r="RAJ42" s="242"/>
      <c r="RAK42" s="242"/>
      <c r="RAL42" s="242"/>
      <c r="RAM42" s="242"/>
      <c r="RAN42" s="242"/>
      <c r="RAO42" s="242"/>
      <c r="RAP42" s="242"/>
      <c r="RAQ42" s="242"/>
      <c r="RAR42" s="242"/>
      <c r="RAS42" s="242"/>
      <c r="RAT42" s="242"/>
      <c r="RAU42" s="242"/>
      <c r="RAV42" s="242"/>
      <c r="RAW42" s="242"/>
      <c r="RAX42" s="242"/>
      <c r="RAY42" s="242"/>
      <c r="RAZ42" s="242"/>
      <c r="RBA42" s="242"/>
      <c r="RBB42" s="242"/>
      <c r="RBC42" s="242"/>
      <c r="RBD42" s="242"/>
      <c r="RBE42" s="242"/>
      <c r="RBF42" s="242"/>
      <c r="RBG42" s="242"/>
      <c r="RBH42" s="242"/>
      <c r="RBI42" s="242"/>
      <c r="RBJ42" s="242"/>
      <c r="RBK42" s="242"/>
      <c r="RBL42" s="242"/>
      <c r="RBM42" s="242"/>
      <c r="RBN42" s="242"/>
      <c r="RBO42" s="242"/>
      <c r="RBP42" s="242"/>
      <c r="RBQ42" s="242"/>
      <c r="RBR42" s="242"/>
      <c r="RBS42" s="242"/>
      <c r="RBT42" s="242"/>
      <c r="RBU42" s="242"/>
      <c r="RBV42" s="242"/>
      <c r="RBW42" s="242"/>
      <c r="RBX42" s="242"/>
      <c r="RBY42" s="242"/>
      <c r="RBZ42" s="242"/>
      <c r="RCA42" s="242"/>
      <c r="RCB42" s="242"/>
      <c r="RCC42" s="242"/>
      <c r="RCD42" s="242"/>
      <c r="RCE42" s="242"/>
      <c r="RCF42" s="242"/>
      <c r="RCG42" s="242"/>
      <c r="RCH42" s="242"/>
      <c r="RCI42" s="242"/>
      <c r="RCJ42" s="242"/>
      <c r="RCK42" s="242"/>
      <c r="RCL42" s="242"/>
      <c r="RCM42" s="242"/>
      <c r="RCN42" s="242"/>
      <c r="RCO42" s="242"/>
      <c r="RCP42" s="242"/>
      <c r="RCQ42" s="242"/>
      <c r="RCR42" s="242"/>
      <c r="RCS42" s="242"/>
      <c r="RCT42" s="242"/>
      <c r="RCU42" s="242"/>
      <c r="RCV42" s="242"/>
      <c r="RCW42" s="242"/>
      <c r="RCX42" s="242"/>
      <c r="RCY42" s="242"/>
      <c r="RCZ42" s="242"/>
      <c r="RDA42" s="242"/>
      <c r="RDB42" s="242"/>
      <c r="RDC42" s="242"/>
      <c r="RDD42" s="242"/>
      <c r="RDE42" s="242"/>
      <c r="RDF42" s="242"/>
      <c r="RDG42" s="242"/>
      <c r="RDH42" s="242"/>
      <c r="RDI42" s="242"/>
      <c r="RDJ42" s="242"/>
      <c r="RDK42" s="242"/>
      <c r="RDL42" s="242"/>
      <c r="RDM42" s="242"/>
      <c r="RDN42" s="242"/>
      <c r="RDO42" s="242"/>
      <c r="RDP42" s="242"/>
      <c r="RDQ42" s="242"/>
      <c r="RDR42" s="242"/>
      <c r="RDS42" s="242"/>
      <c r="RDT42" s="242"/>
      <c r="RDU42" s="242"/>
      <c r="RDV42" s="242"/>
      <c r="RDW42" s="242"/>
      <c r="RDX42" s="242"/>
      <c r="RDY42" s="242"/>
      <c r="RDZ42" s="242"/>
      <c r="REA42" s="242"/>
      <c r="REB42" s="242"/>
      <c r="REC42" s="242"/>
      <c r="RED42" s="242"/>
      <c r="REE42" s="242"/>
      <c r="REF42" s="242"/>
      <c r="REG42" s="242"/>
      <c r="REH42" s="242"/>
      <c r="REI42" s="242"/>
      <c r="REJ42" s="242"/>
      <c r="REK42" s="242"/>
      <c r="REL42" s="242"/>
      <c r="REM42" s="242"/>
      <c r="REN42" s="242"/>
      <c r="REO42" s="242"/>
      <c r="REP42" s="242"/>
      <c r="REQ42" s="242"/>
      <c r="RER42" s="242"/>
      <c r="RES42" s="242"/>
      <c r="RET42" s="242"/>
      <c r="REU42" s="242"/>
      <c r="REV42" s="242"/>
      <c r="REW42" s="242"/>
      <c r="REX42" s="242"/>
      <c r="REY42" s="242"/>
      <c r="REZ42" s="242"/>
      <c r="RFA42" s="242"/>
      <c r="RFB42" s="242"/>
      <c r="RFC42" s="242"/>
      <c r="RFD42" s="242"/>
      <c r="RFE42" s="242"/>
      <c r="RFF42" s="242"/>
      <c r="RFG42" s="242"/>
      <c r="RFH42" s="242"/>
      <c r="RFI42" s="242"/>
      <c r="RFJ42" s="242"/>
      <c r="RFK42" s="242"/>
      <c r="RFL42" s="242"/>
      <c r="RFM42" s="242"/>
      <c r="RFN42" s="242"/>
      <c r="RFO42" s="242"/>
      <c r="RFP42" s="242"/>
      <c r="RFQ42" s="242"/>
      <c r="RFR42" s="242"/>
      <c r="RFS42" s="242"/>
      <c r="RFT42" s="242"/>
      <c r="RFU42" s="242"/>
      <c r="RFV42" s="242"/>
      <c r="RFW42" s="242"/>
      <c r="RFX42" s="242"/>
      <c r="RFY42" s="242"/>
      <c r="RFZ42" s="242"/>
      <c r="RGA42" s="242"/>
      <c r="RGB42" s="242"/>
      <c r="RGC42" s="242"/>
      <c r="RGD42" s="242"/>
      <c r="RGE42" s="242"/>
      <c r="RGF42" s="242"/>
      <c r="RGG42" s="242"/>
      <c r="RGH42" s="242"/>
      <c r="RGI42" s="242"/>
      <c r="RGJ42" s="242"/>
      <c r="RGK42" s="242"/>
      <c r="RGL42" s="242"/>
      <c r="RGM42" s="242"/>
      <c r="RGN42" s="242"/>
      <c r="RGO42" s="242"/>
      <c r="RGP42" s="242"/>
      <c r="RGQ42" s="242"/>
      <c r="RGR42" s="242"/>
      <c r="RGS42" s="242"/>
      <c r="RGT42" s="242"/>
      <c r="RGU42" s="242"/>
      <c r="RGV42" s="242"/>
      <c r="RGW42" s="242"/>
      <c r="RGX42" s="242"/>
      <c r="RGY42" s="242"/>
      <c r="RGZ42" s="242"/>
      <c r="RHA42" s="242"/>
      <c r="RHB42" s="242"/>
      <c r="RHC42" s="242"/>
      <c r="RHD42" s="242"/>
      <c r="RHE42" s="242"/>
      <c r="RHF42" s="242"/>
      <c r="RHG42" s="242"/>
      <c r="RHH42" s="242"/>
      <c r="RHI42" s="242"/>
      <c r="RHJ42" s="242"/>
      <c r="RHK42" s="242"/>
      <c r="RHL42" s="242"/>
      <c r="RHM42" s="242"/>
      <c r="RHN42" s="242"/>
      <c r="RHO42" s="242"/>
      <c r="RHP42" s="242"/>
      <c r="RHQ42" s="242"/>
      <c r="RHR42" s="242"/>
      <c r="RHS42" s="242"/>
      <c r="RHT42" s="242"/>
      <c r="RHU42" s="242"/>
      <c r="RHV42" s="242"/>
      <c r="RHW42" s="242"/>
      <c r="RHX42" s="242"/>
      <c r="RHY42" s="242"/>
      <c r="RHZ42" s="242"/>
      <c r="RIA42" s="242"/>
      <c r="RIB42" s="242"/>
      <c r="RIC42" s="242"/>
      <c r="RID42" s="242"/>
      <c r="RIE42" s="242"/>
      <c r="RIF42" s="242"/>
      <c r="RIG42" s="242"/>
      <c r="RIH42" s="242"/>
      <c r="RII42" s="242"/>
      <c r="RIJ42" s="242"/>
      <c r="RIK42" s="242"/>
      <c r="RIL42" s="242"/>
      <c r="RIM42" s="242"/>
      <c r="RIN42" s="242"/>
      <c r="RIO42" s="242"/>
      <c r="RIP42" s="242"/>
      <c r="RIQ42" s="242"/>
      <c r="RIR42" s="242"/>
      <c r="RIS42" s="242"/>
      <c r="RIT42" s="242"/>
      <c r="RIU42" s="242"/>
      <c r="RIV42" s="242"/>
      <c r="RIW42" s="242"/>
      <c r="RIX42" s="242"/>
      <c r="RIY42" s="242"/>
      <c r="RIZ42" s="242"/>
      <c r="RJA42" s="242"/>
      <c r="RJB42" s="242"/>
      <c r="RJC42" s="242"/>
      <c r="RJD42" s="242"/>
      <c r="RJE42" s="242"/>
      <c r="RJF42" s="242"/>
      <c r="RJG42" s="242"/>
      <c r="RJH42" s="242"/>
      <c r="RJI42" s="242"/>
      <c r="RJJ42" s="242"/>
      <c r="RJK42" s="242"/>
      <c r="RJL42" s="242"/>
      <c r="RJM42" s="242"/>
      <c r="RJN42" s="242"/>
      <c r="RJO42" s="242"/>
      <c r="RJP42" s="242"/>
      <c r="RJQ42" s="242"/>
      <c r="RJR42" s="242"/>
      <c r="RJS42" s="242"/>
      <c r="RJT42" s="242"/>
      <c r="RJU42" s="242"/>
      <c r="RJV42" s="242"/>
      <c r="RJW42" s="242"/>
      <c r="RJX42" s="242"/>
      <c r="RJY42" s="242"/>
      <c r="RJZ42" s="242"/>
      <c r="RKA42" s="242"/>
      <c r="RKB42" s="242"/>
      <c r="RKC42" s="242"/>
      <c r="RKD42" s="242"/>
      <c r="RKE42" s="242"/>
      <c r="RKF42" s="242"/>
      <c r="RKG42" s="242"/>
      <c r="RKH42" s="242"/>
      <c r="RKI42" s="242"/>
      <c r="RKJ42" s="242"/>
      <c r="RKK42" s="242"/>
      <c r="RKL42" s="242"/>
      <c r="RKM42" s="242"/>
      <c r="RKN42" s="242"/>
      <c r="RKO42" s="242"/>
      <c r="RKP42" s="242"/>
      <c r="RKQ42" s="242"/>
      <c r="RKR42" s="242"/>
      <c r="RKS42" s="242"/>
      <c r="RKT42" s="242"/>
      <c r="RKU42" s="242"/>
      <c r="RKV42" s="242"/>
      <c r="RKW42" s="242"/>
      <c r="RKX42" s="242"/>
      <c r="RKY42" s="242"/>
      <c r="RKZ42" s="242"/>
      <c r="RLA42" s="242"/>
      <c r="RLB42" s="242"/>
      <c r="RLC42" s="242"/>
      <c r="RLD42" s="242"/>
      <c r="RLE42" s="242"/>
      <c r="RLF42" s="242"/>
      <c r="RLG42" s="242"/>
      <c r="RLH42" s="242"/>
      <c r="RLI42" s="242"/>
      <c r="RLJ42" s="242"/>
      <c r="RLK42" s="242"/>
      <c r="RLL42" s="242"/>
      <c r="RLM42" s="242"/>
      <c r="RLN42" s="242"/>
      <c r="RLO42" s="242"/>
      <c r="RLP42" s="242"/>
      <c r="RLQ42" s="242"/>
      <c r="RLR42" s="242"/>
      <c r="RLS42" s="242"/>
      <c r="RLT42" s="242"/>
      <c r="RLU42" s="242"/>
      <c r="RLV42" s="242"/>
      <c r="RLW42" s="242"/>
      <c r="RLX42" s="242"/>
      <c r="RLY42" s="242"/>
      <c r="RLZ42" s="242"/>
      <c r="RMA42" s="242"/>
      <c r="RMB42" s="242"/>
      <c r="RMC42" s="242"/>
      <c r="RMD42" s="242"/>
      <c r="RME42" s="242"/>
      <c r="RMF42" s="242"/>
      <c r="RMG42" s="242"/>
      <c r="RMH42" s="242"/>
      <c r="RMI42" s="242"/>
      <c r="RMJ42" s="242"/>
      <c r="RMK42" s="242"/>
      <c r="RML42" s="242"/>
      <c r="RMM42" s="242"/>
      <c r="RMN42" s="242"/>
      <c r="RMO42" s="242"/>
      <c r="RMP42" s="242"/>
      <c r="RMQ42" s="242"/>
      <c r="RMR42" s="242"/>
      <c r="RMS42" s="242"/>
      <c r="RMT42" s="242"/>
      <c r="RMU42" s="242"/>
      <c r="RMV42" s="242"/>
      <c r="RMW42" s="242"/>
      <c r="RMX42" s="242"/>
      <c r="RMY42" s="242"/>
      <c r="RMZ42" s="242"/>
      <c r="RNA42" s="242"/>
      <c r="RNB42" s="242"/>
      <c r="RNC42" s="242"/>
      <c r="RND42" s="242"/>
      <c r="RNE42" s="242"/>
      <c r="RNF42" s="242"/>
      <c r="RNG42" s="242"/>
      <c r="RNH42" s="242"/>
      <c r="RNI42" s="242"/>
      <c r="RNJ42" s="242"/>
      <c r="RNK42" s="242"/>
      <c r="RNL42" s="242"/>
      <c r="RNM42" s="242"/>
      <c r="RNN42" s="242"/>
      <c r="RNO42" s="242"/>
      <c r="RNP42" s="242"/>
      <c r="RNQ42" s="242"/>
      <c r="RNR42" s="242"/>
      <c r="RNS42" s="242"/>
      <c r="RNT42" s="242"/>
      <c r="RNU42" s="242"/>
      <c r="RNV42" s="242"/>
      <c r="RNW42" s="242"/>
      <c r="RNX42" s="242"/>
      <c r="RNY42" s="242"/>
      <c r="RNZ42" s="242"/>
      <c r="ROA42" s="242"/>
      <c r="ROB42" s="242"/>
      <c r="ROC42" s="242"/>
      <c r="ROD42" s="242"/>
      <c r="ROE42" s="242"/>
      <c r="ROF42" s="242"/>
      <c r="ROG42" s="242"/>
      <c r="ROH42" s="242"/>
      <c r="ROI42" s="242"/>
      <c r="ROJ42" s="242"/>
      <c r="ROK42" s="242"/>
      <c r="ROL42" s="242"/>
      <c r="ROM42" s="242"/>
      <c r="RON42" s="242"/>
      <c r="ROO42" s="242"/>
      <c r="ROP42" s="242"/>
      <c r="ROQ42" s="242"/>
      <c r="ROR42" s="242"/>
      <c r="ROS42" s="242"/>
      <c r="ROT42" s="242"/>
      <c r="ROU42" s="242"/>
      <c r="ROV42" s="242"/>
      <c r="ROW42" s="242"/>
      <c r="ROX42" s="242"/>
      <c r="ROY42" s="242"/>
      <c r="ROZ42" s="242"/>
      <c r="RPA42" s="242"/>
      <c r="RPB42" s="242"/>
      <c r="RPC42" s="242"/>
      <c r="RPD42" s="242"/>
      <c r="RPE42" s="242"/>
      <c r="RPF42" s="242"/>
      <c r="RPG42" s="242"/>
      <c r="RPH42" s="242"/>
      <c r="RPI42" s="242"/>
      <c r="RPJ42" s="242"/>
      <c r="RPK42" s="242"/>
      <c r="RPL42" s="242"/>
      <c r="RPM42" s="242"/>
      <c r="RPN42" s="242"/>
      <c r="RPO42" s="242"/>
      <c r="RPP42" s="242"/>
      <c r="RPQ42" s="242"/>
      <c r="RPR42" s="242"/>
      <c r="RPS42" s="242"/>
      <c r="RPT42" s="242"/>
      <c r="RPU42" s="242"/>
      <c r="RPV42" s="242"/>
      <c r="RPW42" s="242"/>
      <c r="RPX42" s="242"/>
      <c r="RPY42" s="242"/>
      <c r="RPZ42" s="242"/>
      <c r="RQA42" s="242"/>
      <c r="RQB42" s="242"/>
      <c r="RQC42" s="242"/>
      <c r="RQD42" s="242"/>
      <c r="RQE42" s="242"/>
      <c r="RQF42" s="242"/>
      <c r="RQG42" s="242"/>
      <c r="RQH42" s="242"/>
      <c r="RQI42" s="242"/>
      <c r="RQJ42" s="242"/>
      <c r="RQK42" s="242"/>
      <c r="RQL42" s="242"/>
      <c r="RQM42" s="242"/>
      <c r="RQN42" s="242"/>
      <c r="RQO42" s="242"/>
      <c r="RQP42" s="242"/>
      <c r="RQQ42" s="242"/>
      <c r="RQR42" s="242"/>
      <c r="RQS42" s="242"/>
      <c r="RQT42" s="242"/>
      <c r="RQU42" s="242"/>
      <c r="RQV42" s="242"/>
      <c r="RQW42" s="242"/>
      <c r="RQX42" s="242"/>
      <c r="RQY42" s="242"/>
      <c r="RQZ42" s="242"/>
      <c r="RRA42" s="242"/>
      <c r="RRB42" s="242"/>
      <c r="RRC42" s="242"/>
      <c r="RRD42" s="242"/>
      <c r="RRE42" s="242"/>
      <c r="RRF42" s="242"/>
      <c r="RRG42" s="242"/>
      <c r="RRH42" s="242"/>
      <c r="RRI42" s="242"/>
      <c r="RRJ42" s="242"/>
      <c r="RRK42" s="242"/>
      <c r="RRL42" s="242"/>
      <c r="RRM42" s="242"/>
      <c r="RRN42" s="242"/>
      <c r="RRO42" s="242"/>
      <c r="RRP42" s="242"/>
      <c r="RRQ42" s="242"/>
      <c r="RRR42" s="242"/>
      <c r="RRS42" s="242"/>
      <c r="RRT42" s="242"/>
      <c r="RRU42" s="242"/>
      <c r="RRV42" s="242"/>
      <c r="RRW42" s="242"/>
      <c r="RRX42" s="242"/>
      <c r="RRY42" s="242"/>
      <c r="RRZ42" s="242"/>
      <c r="RSA42" s="242"/>
      <c r="RSB42" s="242"/>
      <c r="RSC42" s="242"/>
      <c r="RSD42" s="242"/>
      <c r="RSE42" s="242"/>
      <c r="RSF42" s="242"/>
      <c r="RSG42" s="242"/>
      <c r="RSH42" s="242"/>
      <c r="RSI42" s="242"/>
      <c r="RSJ42" s="242"/>
      <c r="RSK42" s="242"/>
      <c r="RSL42" s="242"/>
      <c r="RSM42" s="242"/>
      <c r="RSN42" s="242"/>
      <c r="RSO42" s="242"/>
      <c r="RSP42" s="242"/>
      <c r="RSQ42" s="242"/>
      <c r="RSR42" s="242"/>
      <c r="RSS42" s="242"/>
      <c r="RST42" s="242"/>
      <c r="RSU42" s="242"/>
      <c r="RSV42" s="242"/>
      <c r="RSW42" s="242"/>
      <c r="RSX42" s="242"/>
      <c r="RSY42" s="242"/>
      <c r="RSZ42" s="242"/>
      <c r="RTA42" s="242"/>
      <c r="RTB42" s="242"/>
      <c r="RTC42" s="242"/>
      <c r="RTD42" s="242"/>
      <c r="RTE42" s="242"/>
      <c r="RTF42" s="242"/>
      <c r="RTG42" s="242"/>
      <c r="RTH42" s="242"/>
      <c r="RTI42" s="242"/>
      <c r="RTJ42" s="242"/>
      <c r="RTK42" s="242"/>
      <c r="RTL42" s="242"/>
      <c r="RTM42" s="242"/>
      <c r="RTN42" s="242"/>
      <c r="RTO42" s="242"/>
      <c r="RTP42" s="242"/>
      <c r="RTQ42" s="242"/>
      <c r="RTR42" s="242"/>
      <c r="RTS42" s="242"/>
      <c r="RTT42" s="242"/>
      <c r="RTU42" s="242"/>
      <c r="RTV42" s="242"/>
      <c r="RTW42" s="242"/>
      <c r="RTX42" s="242"/>
      <c r="RTY42" s="242"/>
      <c r="RTZ42" s="242"/>
      <c r="RUA42" s="242"/>
      <c r="RUB42" s="242"/>
      <c r="RUC42" s="242"/>
      <c r="RUD42" s="242"/>
      <c r="RUE42" s="242"/>
      <c r="RUF42" s="242"/>
      <c r="RUG42" s="242"/>
      <c r="RUH42" s="242"/>
      <c r="RUI42" s="242"/>
      <c r="RUJ42" s="242"/>
      <c r="RUK42" s="242"/>
      <c r="RUL42" s="242"/>
      <c r="RUM42" s="242"/>
      <c r="RUN42" s="242"/>
      <c r="RUO42" s="242"/>
      <c r="RUP42" s="242"/>
      <c r="RUQ42" s="242"/>
      <c r="RUR42" s="242"/>
      <c r="RUS42" s="242"/>
      <c r="RUT42" s="242"/>
      <c r="RUU42" s="242"/>
      <c r="RUV42" s="242"/>
      <c r="RUW42" s="242"/>
      <c r="RUX42" s="242"/>
      <c r="RUY42" s="242"/>
      <c r="RUZ42" s="242"/>
      <c r="RVA42" s="242"/>
      <c r="RVB42" s="242"/>
      <c r="RVC42" s="242"/>
      <c r="RVD42" s="242"/>
      <c r="RVE42" s="242"/>
      <c r="RVF42" s="242"/>
      <c r="RVG42" s="242"/>
      <c r="RVH42" s="242"/>
      <c r="RVI42" s="242"/>
      <c r="RVJ42" s="242"/>
      <c r="RVK42" s="242"/>
      <c r="RVL42" s="242"/>
      <c r="RVM42" s="242"/>
      <c r="RVN42" s="242"/>
      <c r="RVO42" s="242"/>
      <c r="RVP42" s="242"/>
      <c r="RVQ42" s="242"/>
      <c r="RVR42" s="242"/>
      <c r="RVS42" s="242"/>
      <c r="RVT42" s="242"/>
      <c r="RVU42" s="242"/>
      <c r="RVV42" s="242"/>
      <c r="RVW42" s="242"/>
      <c r="RVX42" s="242"/>
      <c r="RVY42" s="242"/>
      <c r="RVZ42" s="242"/>
      <c r="RWA42" s="242"/>
      <c r="RWB42" s="242"/>
      <c r="RWC42" s="242"/>
      <c r="RWD42" s="242"/>
      <c r="RWE42" s="242"/>
      <c r="RWF42" s="242"/>
      <c r="RWG42" s="242"/>
      <c r="RWH42" s="242"/>
      <c r="RWI42" s="242"/>
      <c r="RWJ42" s="242"/>
      <c r="RWK42" s="242"/>
      <c r="RWL42" s="242"/>
      <c r="RWM42" s="242"/>
      <c r="RWN42" s="242"/>
      <c r="RWO42" s="242"/>
      <c r="RWP42" s="242"/>
      <c r="RWQ42" s="242"/>
      <c r="RWR42" s="242"/>
      <c r="RWS42" s="242"/>
      <c r="RWT42" s="242"/>
      <c r="RWU42" s="242"/>
      <c r="RWV42" s="242"/>
      <c r="RWW42" s="242"/>
      <c r="RWX42" s="242"/>
      <c r="RWY42" s="242"/>
      <c r="RWZ42" s="242"/>
      <c r="RXA42" s="242"/>
      <c r="RXB42" s="242"/>
      <c r="RXC42" s="242"/>
      <c r="RXD42" s="242"/>
      <c r="RXE42" s="242"/>
      <c r="RXF42" s="242"/>
      <c r="RXG42" s="242"/>
      <c r="RXH42" s="242"/>
      <c r="RXI42" s="242"/>
      <c r="RXJ42" s="242"/>
      <c r="RXK42" s="242"/>
      <c r="RXL42" s="242"/>
      <c r="RXM42" s="242"/>
      <c r="RXN42" s="242"/>
      <c r="RXO42" s="242"/>
      <c r="RXP42" s="242"/>
      <c r="RXQ42" s="242"/>
      <c r="RXR42" s="242"/>
      <c r="RXS42" s="242"/>
      <c r="RXT42" s="242"/>
      <c r="RXU42" s="242"/>
      <c r="RXV42" s="242"/>
      <c r="RXW42" s="242"/>
      <c r="RXX42" s="242"/>
      <c r="RXY42" s="242"/>
      <c r="RXZ42" s="242"/>
      <c r="RYA42" s="242"/>
      <c r="RYB42" s="242"/>
      <c r="RYC42" s="242"/>
      <c r="RYD42" s="242"/>
      <c r="RYE42" s="242"/>
      <c r="RYF42" s="242"/>
      <c r="RYG42" s="242"/>
      <c r="RYH42" s="242"/>
      <c r="RYI42" s="242"/>
      <c r="RYJ42" s="242"/>
      <c r="RYK42" s="242"/>
      <c r="RYL42" s="242"/>
      <c r="RYM42" s="242"/>
      <c r="RYN42" s="242"/>
      <c r="RYO42" s="242"/>
      <c r="RYP42" s="242"/>
      <c r="RYQ42" s="242"/>
      <c r="RYR42" s="242"/>
      <c r="RYS42" s="242"/>
      <c r="RYT42" s="242"/>
      <c r="RYU42" s="242"/>
      <c r="RYV42" s="242"/>
      <c r="RYW42" s="242"/>
      <c r="RYX42" s="242"/>
      <c r="RYY42" s="242"/>
      <c r="RYZ42" s="242"/>
      <c r="RZA42" s="242"/>
      <c r="RZB42" s="242"/>
      <c r="RZC42" s="242"/>
      <c r="RZD42" s="242"/>
      <c r="RZE42" s="242"/>
      <c r="RZF42" s="242"/>
      <c r="RZG42" s="242"/>
      <c r="RZH42" s="242"/>
      <c r="RZI42" s="242"/>
      <c r="RZJ42" s="242"/>
      <c r="RZK42" s="242"/>
      <c r="RZL42" s="242"/>
      <c r="RZM42" s="242"/>
      <c r="RZN42" s="242"/>
      <c r="RZO42" s="242"/>
      <c r="RZP42" s="242"/>
      <c r="RZQ42" s="242"/>
      <c r="RZR42" s="242"/>
      <c r="RZS42" s="242"/>
      <c r="RZT42" s="242"/>
      <c r="RZU42" s="242"/>
      <c r="RZV42" s="242"/>
      <c r="RZW42" s="242"/>
      <c r="RZX42" s="242"/>
      <c r="RZY42" s="242"/>
      <c r="RZZ42" s="242"/>
      <c r="SAA42" s="242"/>
      <c r="SAB42" s="242"/>
      <c r="SAC42" s="242"/>
      <c r="SAD42" s="242"/>
      <c r="SAE42" s="242"/>
      <c r="SAF42" s="242"/>
      <c r="SAG42" s="242"/>
      <c r="SAH42" s="242"/>
      <c r="SAI42" s="242"/>
      <c r="SAJ42" s="242"/>
      <c r="SAK42" s="242"/>
      <c r="SAL42" s="242"/>
      <c r="SAM42" s="242"/>
      <c r="SAN42" s="242"/>
      <c r="SAO42" s="242"/>
      <c r="SAP42" s="242"/>
      <c r="SAQ42" s="242"/>
      <c r="SAR42" s="242"/>
      <c r="SAS42" s="242"/>
      <c r="SAT42" s="242"/>
      <c r="SAU42" s="242"/>
      <c r="SAV42" s="242"/>
      <c r="SAW42" s="242"/>
      <c r="SAX42" s="242"/>
      <c r="SAY42" s="242"/>
      <c r="SAZ42" s="242"/>
      <c r="SBA42" s="242"/>
      <c r="SBB42" s="242"/>
      <c r="SBC42" s="242"/>
      <c r="SBD42" s="242"/>
      <c r="SBE42" s="242"/>
      <c r="SBF42" s="242"/>
      <c r="SBG42" s="242"/>
      <c r="SBH42" s="242"/>
      <c r="SBI42" s="242"/>
      <c r="SBJ42" s="242"/>
      <c r="SBK42" s="242"/>
      <c r="SBL42" s="242"/>
      <c r="SBM42" s="242"/>
      <c r="SBN42" s="242"/>
      <c r="SBO42" s="242"/>
      <c r="SBP42" s="242"/>
      <c r="SBQ42" s="242"/>
      <c r="SBR42" s="242"/>
      <c r="SBS42" s="242"/>
      <c r="SBT42" s="242"/>
      <c r="SBU42" s="242"/>
      <c r="SBV42" s="242"/>
      <c r="SBW42" s="242"/>
      <c r="SBX42" s="242"/>
      <c r="SBY42" s="242"/>
      <c r="SBZ42" s="242"/>
      <c r="SCA42" s="242"/>
      <c r="SCB42" s="242"/>
      <c r="SCC42" s="242"/>
      <c r="SCD42" s="242"/>
      <c r="SCE42" s="242"/>
      <c r="SCF42" s="242"/>
      <c r="SCG42" s="242"/>
      <c r="SCH42" s="242"/>
      <c r="SCI42" s="242"/>
      <c r="SCJ42" s="242"/>
      <c r="SCK42" s="242"/>
      <c r="SCL42" s="242"/>
      <c r="SCM42" s="242"/>
      <c r="SCN42" s="242"/>
      <c r="SCO42" s="242"/>
      <c r="SCP42" s="242"/>
      <c r="SCQ42" s="242"/>
      <c r="SCR42" s="242"/>
      <c r="SCS42" s="242"/>
      <c r="SCT42" s="242"/>
      <c r="SCU42" s="242"/>
      <c r="SCV42" s="242"/>
      <c r="SCW42" s="242"/>
      <c r="SCX42" s="242"/>
      <c r="SCY42" s="242"/>
      <c r="SCZ42" s="242"/>
      <c r="SDA42" s="242"/>
      <c r="SDB42" s="242"/>
      <c r="SDC42" s="242"/>
      <c r="SDD42" s="242"/>
      <c r="SDE42" s="242"/>
      <c r="SDF42" s="242"/>
      <c r="SDG42" s="242"/>
      <c r="SDH42" s="242"/>
      <c r="SDI42" s="242"/>
      <c r="SDJ42" s="242"/>
      <c r="SDK42" s="242"/>
      <c r="SDL42" s="242"/>
      <c r="SDM42" s="242"/>
      <c r="SDN42" s="242"/>
      <c r="SDO42" s="242"/>
      <c r="SDP42" s="242"/>
      <c r="SDQ42" s="242"/>
      <c r="SDR42" s="242"/>
      <c r="SDS42" s="242"/>
      <c r="SDT42" s="242"/>
      <c r="SDU42" s="242"/>
      <c r="SDV42" s="242"/>
      <c r="SDW42" s="242"/>
      <c r="SDX42" s="242"/>
      <c r="SDY42" s="242"/>
      <c r="SDZ42" s="242"/>
      <c r="SEA42" s="242"/>
      <c r="SEB42" s="242"/>
      <c r="SEC42" s="242"/>
      <c r="SED42" s="242"/>
      <c r="SEE42" s="242"/>
      <c r="SEF42" s="242"/>
      <c r="SEG42" s="242"/>
      <c r="SEH42" s="242"/>
      <c r="SEI42" s="242"/>
      <c r="SEJ42" s="242"/>
      <c r="SEK42" s="242"/>
      <c r="SEL42" s="242"/>
      <c r="SEM42" s="242"/>
      <c r="SEN42" s="242"/>
      <c r="SEO42" s="242"/>
      <c r="SEP42" s="242"/>
      <c r="SEQ42" s="242"/>
      <c r="SER42" s="242"/>
      <c r="SES42" s="242"/>
      <c r="SET42" s="242"/>
      <c r="SEU42" s="242"/>
      <c r="SEV42" s="242"/>
      <c r="SEW42" s="242"/>
      <c r="SEX42" s="242"/>
      <c r="SEY42" s="242"/>
      <c r="SEZ42" s="242"/>
      <c r="SFA42" s="242"/>
      <c r="SFB42" s="242"/>
      <c r="SFC42" s="242"/>
      <c r="SFD42" s="242"/>
      <c r="SFE42" s="242"/>
      <c r="SFF42" s="242"/>
      <c r="SFG42" s="242"/>
      <c r="SFH42" s="242"/>
      <c r="SFI42" s="242"/>
      <c r="SFJ42" s="242"/>
      <c r="SFK42" s="242"/>
      <c r="SFL42" s="242"/>
      <c r="SFM42" s="242"/>
      <c r="SFN42" s="242"/>
      <c r="SFO42" s="242"/>
      <c r="SFP42" s="242"/>
      <c r="SFQ42" s="242"/>
      <c r="SFR42" s="242"/>
      <c r="SFS42" s="242"/>
      <c r="SFT42" s="242"/>
      <c r="SFU42" s="242"/>
      <c r="SFV42" s="242"/>
      <c r="SFW42" s="242"/>
      <c r="SFX42" s="242"/>
      <c r="SFY42" s="242"/>
      <c r="SFZ42" s="242"/>
      <c r="SGA42" s="242"/>
      <c r="SGB42" s="242"/>
      <c r="SGC42" s="242"/>
      <c r="SGD42" s="242"/>
      <c r="SGE42" s="242"/>
      <c r="SGF42" s="242"/>
      <c r="SGG42" s="242"/>
      <c r="SGH42" s="242"/>
      <c r="SGI42" s="242"/>
      <c r="SGJ42" s="242"/>
      <c r="SGK42" s="242"/>
      <c r="SGL42" s="242"/>
      <c r="SGM42" s="242"/>
      <c r="SGN42" s="242"/>
      <c r="SGO42" s="242"/>
      <c r="SGP42" s="242"/>
      <c r="SGQ42" s="242"/>
      <c r="SGR42" s="242"/>
      <c r="SGS42" s="242"/>
      <c r="SGT42" s="242"/>
      <c r="SGU42" s="242"/>
      <c r="SGV42" s="242"/>
      <c r="SGW42" s="242"/>
      <c r="SGX42" s="242"/>
      <c r="SGY42" s="242"/>
      <c r="SGZ42" s="242"/>
      <c r="SHA42" s="242"/>
      <c r="SHB42" s="242"/>
      <c r="SHC42" s="242"/>
      <c r="SHD42" s="242"/>
      <c r="SHE42" s="242"/>
      <c r="SHF42" s="242"/>
      <c r="SHG42" s="242"/>
      <c r="SHH42" s="242"/>
      <c r="SHI42" s="242"/>
      <c r="SHJ42" s="242"/>
      <c r="SHK42" s="242"/>
      <c r="SHL42" s="242"/>
      <c r="SHM42" s="242"/>
      <c r="SHN42" s="242"/>
      <c r="SHO42" s="242"/>
      <c r="SHP42" s="242"/>
      <c r="SHQ42" s="242"/>
      <c r="SHR42" s="242"/>
      <c r="SHS42" s="242"/>
      <c r="SHT42" s="242"/>
      <c r="SHU42" s="242"/>
      <c r="SHV42" s="242"/>
      <c r="SHW42" s="242"/>
      <c r="SHX42" s="242"/>
      <c r="SHY42" s="242"/>
      <c r="SHZ42" s="242"/>
      <c r="SIA42" s="242"/>
      <c r="SIB42" s="242"/>
      <c r="SIC42" s="242"/>
      <c r="SID42" s="242"/>
      <c r="SIE42" s="242"/>
      <c r="SIF42" s="242"/>
      <c r="SIG42" s="242"/>
      <c r="SIH42" s="242"/>
      <c r="SII42" s="242"/>
      <c r="SIJ42" s="242"/>
      <c r="SIK42" s="242"/>
      <c r="SIL42" s="242"/>
      <c r="SIM42" s="242"/>
      <c r="SIN42" s="242"/>
      <c r="SIO42" s="242"/>
      <c r="SIP42" s="242"/>
      <c r="SIQ42" s="242"/>
      <c r="SIR42" s="242"/>
      <c r="SIS42" s="242"/>
      <c r="SIT42" s="242"/>
      <c r="SIU42" s="242"/>
      <c r="SIV42" s="242"/>
      <c r="SIW42" s="242"/>
      <c r="SIX42" s="242"/>
      <c r="SIY42" s="242"/>
      <c r="SIZ42" s="242"/>
      <c r="SJA42" s="242"/>
      <c r="SJB42" s="242"/>
      <c r="SJC42" s="242"/>
      <c r="SJD42" s="242"/>
      <c r="SJE42" s="242"/>
      <c r="SJF42" s="242"/>
      <c r="SJG42" s="242"/>
      <c r="SJH42" s="242"/>
      <c r="SJI42" s="242"/>
      <c r="SJJ42" s="242"/>
      <c r="SJK42" s="242"/>
      <c r="SJL42" s="242"/>
      <c r="SJM42" s="242"/>
      <c r="SJN42" s="242"/>
      <c r="SJO42" s="242"/>
      <c r="SJP42" s="242"/>
      <c r="SJQ42" s="242"/>
      <c r="SJR42" s="242"/>
      <c r="SJS42" s="242"/>
      <c r="SJT42" s="242"/>
      <c r="SJU42" s="242"/>
      <c r="SJV42" s="242"/>
      <c r="SJW42" s="242"/>
      <c r="SJX42" s="242"/>
      <c r="SJY42" s="242"/>
      <c r="SJZ42" s="242"/>
      <c r="SKA42" s="242"/>
      <c r="SKB42" s="242"/>
      <c r="SKC42" s="242"/>
      <c r="SKD42" s="242"/>
      <c r="SKE42" s="242"/>
      <c r="SKF42" s="242"/>
      <c r="SKG42" s="242"/>
      <c r="SKH42" s="242"/>
      <c r="SKI42" s="242"/>
      <c r="SKJ42" s="242"/>
      <c r="SKK42" s="242"/>
      <c r="SKL42" s="242"/>
      <c r="SKM42" s="242"/>
      <c r="SKN42" s="242"/>
      <c r="SKO42" s="242"/>
      <c r="SKP42" s="242"/>
      <c r="SKQ42" s="242"/>
      <c r="SKR42" s="242"/>
      <c r="SKS42" s="242"/>
      <c r="SKT42" s="242"/>
      <c r="SKU42" s="242"/>
      <c r="SKV42" s="242"/>
      <c r="SKW42" s="242"/>
      <c r="SKX42" s="242"/>
      <c r="SKY42" s="242"/>
      <c r="SKZ42" s="242"/>
      <c r="SLA42" s="242"/>
      <c r="SLB42" s="242"/>
      <c r="SLC42" s="242"/>
      <c r="SLD42" s="242"/>
      <c r="SLE42" s="242"/>
      <c r="SLF42" s="242"/>
      <c r="SLG42" s="242"/>
      <c r="SLH42" s="242"/>
      <c r="SLI42" s="242"/>
      <c r="SLJ42" s="242"/>
      <c r="SLK42" s="242"/>
      <c r="SLL42" s="242"/>
      <c r="SLM42" s="242"/>
      <c r="SLN42" s="242"/>
      <c r="SLO42" s="242"/>
      <c r="SLP42" s="242"/>
      <c r="SLQ42" s="242"/>
      <c r="SLR42" s="242"/>
      <c r="SLS42" s="242"/>
      <c r="SLT42" s="242"/>
      <c r="SLU42" s="242"/>
      <c r="SLV42" s="242"/>
      <c r="SLW42" s="242"/>
      <c r="SLX42" s="242"/>
      <c r="SLY42" s="242"/>
      <c r="SLZ42" s="242"/>
      <c r="SMA42" s="242"/>
      <c r="SMB42" s="242"/>
      <c r="SMC42" s="242"/>
      <c r="SMD42" s="242"/>
      <c r="SME42" s="242"/>
      <c r="SMF42" s="242"/>
      <c r="SMG42" s="242"/>
      <c r="SMH42" s="242"/>
      <c r="SMI42" s="242"/>
      <c r="SMJ42" s="242"/>
      <c r="SMK42" s="242"/>
      <c r="SML42" s="242"/>
      <c r="SMM42" s="242"/>
      <c r="SMN42" s="242"/>
      <c r="SMO42" s="242"/>
      <c r="SMP42" s="242"/>
      <c r="SMQ42" s="242"/>
      <c r="SMR42" s="242"/>
      <c r="SMS42" s="242"/>
      <c r="SMT42" s="242"/>
      <c r="SMU42" s="242"/>
      <c r="SMV42" s="242"/>
      <c r="SMW42" s="242"/>
      <c r="SMX42" s="242"/>
      <c r="SMY42" s="242"/>
      <c r="SMZ42" s="242"/>
      <c r="SNA42" s="242"/>
      <c r="SNB42" s="242"/>
      <c r="SNC42" s="242"/>
      <c r="SND42" s="242"/>
      <c r="SNE42" s="242"/>
      <c r="SNF42" s="242"/>
      <c r="SNG42" s="242"/>
      <c r="SNH42" s="242"/>
      <c r="SNI42" s="242"/>
      <c r="SNJ42" s="242"/>
      <c r="SNK42" s="242"/>
      <c r="SNL42" s="242"/>
      <c r="SNM42" s="242"/>
      <c r="SNN42" s="242"/>
      <c r="SNO42" s="242"/>
      <c r="SNP42" s="242"/>
      <c r="SNQ42" s="242"/>
      <c r="SNR42" s="242"/>
      <c r="SNS42" s="242"/>
      <c r="SNT42" s="242"/>
      <c r="SNU42" s="242"/>
      <c r="SNV42" s="242"/>
      <c r="SNW42" s="242"/>
      <c r="SNX42" s="242"/>
      <c r="SNY42" s="242"/>
      <c r="SNZ42" s="242"/>
      <c r="SOA42" s="242"/>
      <c r="SOB42" s="242"/>
      <c r="SOC42" s="242"/>
      <c r="SOD42" s="242"/>
      <c r="SOE42" s="242"/>
      <c r="SOF42" s="242"/>
      <c r="SOG42" s="242"/>
      <c r="SOH42" s="242"/>
      <c r="SOI42" s="242"/>
      <c r="SOJ42" s="242"/>
      <c r="SOK42" s="242"/>
      <c r="SOL42" s="242"/>
      <c r="SOM42" s="242"/>
      <c r="SON42" s="242"/>
      <c r="SOO42" s="242"/>
      <c r="SOP42" s="242"/>
      <c r="SOQ42" s="242"/>
      <c r="SOR42" s="242"/>
      <c r="SOS42" s="242"/>
      <c r="SOT42" s="242"/>
      <c r="SOU42" s="242"/>
      <c r="SOV42" s="242"/>
      <c r="SOW42" s="242"/>
      <c r="SOX42" s="242"/>
      <c r="SOY42" s="242"/>
      <c r="SOZ42" s="242"/>
      <c r="SPA42" s="242"/>
      <c r="SPB42" s="242"/>
      <c r="SPC42" s="242"/>
      <c r="SPD42" s="242"/>
      <c r="SPE42" s="242"/>
      <c r="SPF42" s="242"/>
      <c r="SPG42" s="242"/>
      <c r="SPH42" s="242"/>
      <c r="SPI42" s="242"/>
      <c r="SPJ42" s="242"/>
      <c r="SPK42" s="242"/>
      <c r="SPL42" s="242"/>
      <c r="SPM42" s="242"/>
      <c r="SPN42" s="242"/>
      <c r="SPO42" s="242"/>
      <c r="SPP42" s="242"/>
      <c r="SPQ42" s="242"/>
      <c r="SPR42" s="242"/>
      <c r="SPS42" s="242"/>
      <c r="SPT42" s="242"/>
      <c r="SPU42" s="242"/>
      <c r="SPV42" s="242"/>
      <c r="SPW42" s="242"/>
      <c r="SPX42" s="242"/>
      <c r="SPY42" s="242"/>
      <c r="SPZ42" s="242"/>
      <c r="SQA42" s="242"/>
      <c r="SQB42" s="242"/>
      <c r="SQC42" s="242"/>
      <c r="SQD42" s="242"/>
      <c r="SQE42" s="242"/>
      <c r="SQF42" s="242"/>
      <c r="SQG42" s="242"/>
      <c r="SQH42" s="242"/>
      <c r="SQI42" s="242"/>
      <c r="SQJ42" s="242"/>
      <c r="SQK42" s="242"/>
      <c r="SQL42" s="242"/>
      <c r="SQM42" s="242"/>
      <c r="SQN42" s="242"/>
      <c r="SQO42" s="242"/>
      <c r="SQP42" s="242"/>
      <c r="SQQ42" s="242"/>
      <c r="SQR42" s="242"/>
      <c r="SQS42" s="242"/>
      <c r="SQT42" s="242"/>
      <c r="SQU42" s="242"/>
      <c r="SQV42" s="242"/>
      <c r="SQW42" s="242"/>
      <c r="SQX42" s="242"/>
      <c r="SQY42" s="242"/>
      <c r="SQZ42" s="242"/>
      <c r="SRA42" s="242"/>
      <c r="SRB42" s="242"/>
      <c r="SRC42" s="242"/>
      <c r="SRD42" s="242"/>
      <c r="SRE42" s="242"/>
      <c r="SRF42" s="242"/>
      <c r="SRG42" s="242"/>
      <c r="SRH42" s="242"/>
      <c r="SRI42" s="242"/>
      <c r="SRJ42" s="242"/>
      <c r="SRK42" s="242"/>
      <c r="SRL42" s="242"/>
      <c r="SRM42" s="242"/>
      <c r="SRN42" s="242"/>
      <c r="SRO42" s="242"/>
      <c r="SRP42" s="242"/>
      <c r="SRQ42" s="242"/>
      <c r="SRR42" s="242"/>
      <c r="SRS42" s="242"/>
      <c r="SRT42" s="242"/>
      <c r="SRU42" s="242"/>
      <c r="SRV42" s="242"/>
      <c r="SRW42" s="242"/>
      <c r="SRX42" s="242"/>
      <c r="SRY42" s="242"/>
      <c r="SRZ42" s="242"/>
      <c r="SSA42" s="242"/>
      <c r="SSB42" s="242"/>
      <c r="SSC42" s="242"/>
      <c r="SSD42" s="242"/>
      <c r="SSE42" s="242"/>
      <c r="SSF42" s="242"/>
      <c r="SSG42" s="242"/>
      <c r="SSH42" s="242"/>
      <c r="SSI42" s="242"/>
      <c r="SSJ42" s="242"/>
      <c r="SSK42" s="242"/>
      <c r="SSL42" s="242"/>
      <c r="SSM42" s="242"/>
      <c r="SSN42" s="242"/>
      <c r="SSO42" s="242"/>
      <c r="SSP42" s="242"/>
      <c r="SSQ42" s="242"/>
      <c r="SSR42" s="242"/>
      <c r="SSS42" s="242"/>
      <c r="SST42" s="242"/>
      <c r="SSU42" s="242"/>
      <c r="SSV42" s="242"/>
      <c r="SSW42" s="242"/>
      <c r="SSX42" s="242"/>
      <c r="SSY42" s="242"/>
      <c r="SSZ42" s="242"/>
      <c r="STA42" s="242"/>
      <c r="STB42" s="242"/>
      <c r="STC42" s="242"/>
      <c r="STD42" s="242"/>
      <c r="STE42" s="242"/>
      <c r="STF42" s="242"/>
      <c r="STG42" s="242"/>
      <c r="STH42" s="242"/>
      <c r="STI42" s="242"/>
      <c r="STJ42" s="242"/>
      <c r="STK42" s="242"/>
      <c r="STL42" s="242"/>
      <c r="STM42" s="242"/>
      <c r="STN42" s="242"/>
      <c r="STO42" s="242"/>
      <c r="STP42" s="242"/>
      <c r="STQ42" s="242"/>
      <c r="STR42" s="242"/>
      <c r="STS42" s="242"/>
      <c r="STT42" s="242"/>
      <c r="STU42" s="242"/>
      <c r="STV42" s="242"/>
      <c r="STW42" s="242"/>
      <c r="STX42" s="242"/>
      <c r="STY42" s="242"/>
      <c r="STZ42" s="242"/>
      <c r="SUA42" s="242"/>
      <c r="SUB42" s="242"/>
      <c r="SUC42" s="242"/>
      <c r="SUD42" s="242"/>
      <c r="SUE42" s="242"/>
      <c r="SUF42" s="242"/>
      <c r="SUG42" s="242"/>
      <c r="SUH42" s="242"/>
      <c r="SUI42" s="242"/>
      <c r="SUJ42" s="242"/>
      <c r="SUK42" s="242"/>
      <c r="SUL42" s="242"/>
      <c r="SUM42" s="242"/>
      <c r="SUN42" s="242"/>
      <c r="SUO42" s="242"/>
      <c r="SUP42" s="242"/>
      <c r="SUQ42" s="242"/>
      <c r="SUR42" s="242"/>
      <c r="SUS42" s="242"/>
      <c r="SUT42" s="242"/>
      <c r="SUU42" s="242"/>
      <c r="SUV42" s="242"/>
      <c r="SUW42" s="242"/>
      <c r="SUX42" s="242"/>
      <c r="SUY42" s="242"/>
      <c r="SUZ42" s="242"/>
      <c r="SVA42" s="242"/>
      <c r="SVB42" s="242"/>
      <c r="SVC42" s="242"/>
      <c r="SVD42" s="242"/>
      <c r="SVE42" s="242"/>
      <c r="SVF42" s="242"/>
      <c r="SVG42" s="242"/>
      <c r="SVH42" s="242"/>
      <c r="SVI42" s="242"/>
      <c r="SVJ42" s="242"/>
      <c r="SVK42" s="242"/>
      <c r="SVL42" s="242"/>
      <c r="SVM42" s="242"/>
      <c r="SVN42" s="242"/>
      <c r="SVO42" s="242"/>
      <c r="SVP42" s="242"/>
      <c r="SVQ42" s="242"/>
      <c r="SVR42" s="242"/>
      <c r="SVS42" s="242"/>
      <c r="SVT42" s="242"/>
      <c r="SVU42" s="242"/>
      <c r="SVV42" s="242"/>
      <c r="SVW42" s="242"/>
      <c r="SVX42" s="242"/>
      <c r="SVY42" s="242"/>
      <c r="SVZ42" s="242"/>
      <c r="SWA42" s="242"/>
      <c r="SWB42" s="242"/>
      <c r="SWC42" s="242"/>
      <c r="SWD42" s="242"/>
      <c r="SWE42" s="242"/>
      <c r="SWF42" s="242"/>
      <c r="SWG42" s="242"/>
      <c r="SWH42" s="242"/>
      <c r="SWI42" s="242"/>
      <c r="SWJ42" s="242"/>
      <c r="SWK42" s="242"/>
      <c r="SWL42" s="242"/>
      <c r="SWM42" s="242"/>
      <c r="SWN42" s="242"/>
      <c r="SWO42" s="242"/>
      <c r="SWP42" s="242"/>
      <c r="SWQ42" s="242"/>
      <c r="SWR42" s="242"/>
      <c r="SWS42" s="242"/>
      <c r="SWT42" s="242"/>
      <c r="SWU42" s="242"/>
      <c r="SWV42" s="242"/>
      <c r="SWW42" s="242"/>
      <c r="SWX42" s="242"/>
      <c r="SWY42" s="242"/>
      <c r="SWZ42" s="242"/>
      <c r="SXA42" s="242"/>
      <c r="SXB42" s="242"/>
      <c r="SXC42" s="242"/>
      <c r="SXD42" s="242"/>
      <c r="SXE42" s="242"/>
      <c r="SXF42" s="242"/>
      <c r="SXG42" s="242"/>
      <c r="SXH42" s="242"/>
      <c r="SXI42" s="242"/>
      <c r="SXJ42" s="242"/>
      <c r="SXK42" s="242"/>
      <c r="SXL42" s="242"/>
      <c r="SXM42" s="242"/>
      <c r="SXN42" s="242"/>
      <c r="SXO42" s="242"/>
      <c r="SXP42" s="242"/>
      <c r="SXQ42" s="242"/>
      <c r="SXR42" s="242"/>
      <c r="SXS42" s="242"/>
      <c r="SXT42" s="242"/>
      <c r="SXU42" s="242"/>
      <c r="SXV42" s="242"/>
      <c r="SXW42" s="242"/>
      <c r="SXX42" s="242"/>
      <c r="SXY42" s="242"/>
      <c r="SXZ42" s="242"/>
      <c r="SYA42" s="242"/>
      <c r="SYB42" s="242"/>
      <c r="SYC42" s="242"/>
      <c r="SYD42" s="242"/>
      <c r="SYE42" s="242"/>
      <c r="SYF42" s="242"/>
      <c r="SYG42" s="242"/>
      <c r="SYH42" s="242"/>
      <c r="SYI42" s="242"/>
      <c r="SYJ42" s="242"/>
      <c r="SYK42" s="242"/>
      <c r="SYL42" s="242"/>
      <c r="SYM42" s="242"/>
      <c r="SYN42" s="242"/>
      <c r="SYO42" s="242"/>
      <c r="SYP42" s="242"/>
      <c r="SYQ42" s="242"/>
      <c r="SYR42" s="242"/>
      <c r="SYS42" s="242"/>
      <c r="SYT42" s="242"/>
      <c r="SYU42" s="242"/>
      <c r="SYV42" s="242"/>
      <c r="SYW42" s="242"/>
      <c r="SYX42" s="242"/>
      <c r="SYY42" s="242"/>
      <c r="SYZ42" s="242"/>
      <c r="SZA42" s="242"/>
      <c r="SZB42" s="242"/>
      <c r="SZC42" s="242"/>
      <c r="SZD42" s="242"/>
      <c r="SZE42" s="242"/>
      <c r="SZF42" s="242"/>
      <c r="SZG42" s="242"/>
      <c r="SZH42" s="242"/>
      <c r="SZI42" s="242"/>
      <c r="SZJ42" s="242"/>
      <c r="SZK42" s="242"/>
      <c r="SZL42" s="242"/>
      <c r="SZM42" s="242"/>
      <c r="SZN42" s="242"/>
      <c r="SZO42" s="242"/>
      <c r="SZP42" s="242"/>
      <c r="SZQ42" s="242"/>
      <c r="SZR42" s="242"/>
      <c r="SZS42" s="242"/>
      <c r="SZT42" s="242"/>
      <c r="SZU42" s="242"/>
      <c r="SZV42" s="242"/>
      <c r="SZW42" s="242"/>
      <c r="SZX42" s="242"/>
      <c r="SZY42" s="242"/>
      <c r="SZZ42" s="242"/>
      <c r="TAA42" s="242"/>
      <c r="TAB42" s="242"/>
      <c r="TAC42" s="242"/>
      <c r="TAD42" s="242"/>
      <c r="TAE42" s="242"/>
      <c r="TAF42" s="242"/>
      <c r="TAG42" s="242"/>
      <c r="TAH42" s="242"/>
      <c r="TAI42" s="242"/>
      <c r="TAJ42" s="242"/>
      <c r="TAK42" s="242"/>
      <c r="TAL42" s="242"/>
      <c r="TAM42" s="242"/>
      <c r="TAN42" s="242"/>
      <c r="TAO42" s="242"/>
      <c r="TAP42" s="242"/>
      <c r="TAQ42" s="242"/>
      <c r="TAR42" s="242"/>
      <c r="TAS42" s="242"/>
      <c r="TAT42" s="242"/>
      <c r="TAU42" s="242"/>
      <c r="TAV42" s="242"/>
      <c r="TAW42" s="242"/>
      <c r="TAX42" s="242"/>
      <c r="TAY42" s="242"/>
      <c r="TAZ42" s="242"/>
      <c r="TBA42" s="242"/>
      <c r="TBB42" s="242"/>
      <c r="TBC42" s="242"/>
      <c r="TBD42" s="242"/>
      <c r="TBE42" s="242"/>
      <c r="TBF42" s="242"/>
      <c r="TBG42" s="242"/>
      <c r="TBH42" s="242"/>
      <c r="TBI42" s="242"/>
      <c r="TBJ42" s="242"/>
      <c r="TBK42" s="242"/>
      <c r="TBL42" s="242"/>
      <c r="TBM42" s="242"/>
      <c r="TBN42" s="242"/>
      <c r="TBO42" s="242"/>
      <c r="TBP42" s="242"/>
      <c r="TBQ42" s="242"/>
      <c r="TBR42" s="242"/>
      <c r="TBS42" s="242"/>
      <c r="TBT42" s="242"/>
      <c r="TBU42" s="242"/>
      <c r="TBV42" s="242"/>
      <c r="TBW42" s="242"/>
      <c r="TBX42" s="242"/>
      <c r="TBY42" s="242"/>
      <c r="TBZ42" s="242"/>
      <c r="TCA42" s="242"/>
      <c r="TCB42" s="242"/>
      <c r="TCC42" s="242"/>
      <c r="TCD42" s="242"/>
      <c r="TCE42" s="242"/>
      <c r="TCF42" s="242"/>
      <c r="TCG42" s="242"/>
      <c r="TCH42" s="242"/>
      <c r="TCI42" s="242"/>
      <c r="TCJ42" s="242"/>
      <c r="TCK42" s="242"/>
      <c r="TCL42" s="242"/>
      <c r="TCM42" s="242"/>
      <c r="TCN42" s="242"/>
      <c r="TCO42" s="242"/>
      <c r="TCP42" s="242"/>
      <c r="TCQ42" s="242"/>
      <c r="TCR42" s="242"/>
      <c r="TCS42" s="242"/>
      <c r="TCT42" s="242"/>
      <c r="TCU42" s="242"/>
      <c r="TCV42" s="242"/>
      <c r="TCW42" s="242"/>
      <c r="TCX42" s="242"/>
      <c r="TCY42" s="242"/>
      <c r="TCZ42" s="242"/>
      <c r="TDA42" s="242"/>
      <c r="TDB42" s="242"/>
      <c r="TDC42" s="242"/>
      <c r="TDD42" s="242"/>
      <c r="TDE42" s="242"/>
      <c r="TDF42" s="242"/>
      <c r="TDG42" s="242"/>
      <c r="TDH42" s="242"/>
      <c r="TDI42" s="242"/>
      <c r="TDJ42" s="242"/>
      <c r="TDK42" s="242"/>
      <c r="TDL42" s="242"/>
      <c r="TDM42" s="242"/>
      <c r="TDN42" s="242"/>
      <c r="TDO42" s="242"/>
      <c r="TDP42" s="242"/>
      <c r="TDQ42" s="242"/>
      <c r="TDR42" s="242"/>
      <c r="TDS42" s="242"/>
      <c r="TDT42" s="242"/>
      <c r="TDU42" s="242"/>
      <c r="TDV42" s="242"/>
      <c r="TDW42" s="242"/>
      <c r="TDX42" s="242"/>
      <c r="TDY42" s="242"/>
      <c r="TDZ42" s="242"/>
      <c r="TEA42" s="242"/>
      <c r="TEB42" s="242"/>
      <c r="TEC42" s="242"/>
      <c r="TED42" s="242"/>
      <c r="TEE42" s="242"/>
      <c r="TEF42" s="242"/>
      <c r="TEG42" s="242"/>
      <c r="TEH42" s="242"/>
      <c r="TEI42" s="242"/>
      <c r="TEJ42" s="242"/>
      <c r="TEK42" s="242"/>
      <c r="TEL42" s="242"/>
      <c r="TEM42" s="242"/>
      <c r="TEN42" s="242"/>
      <c r="TEO42" s="242"/>
      <c r="TEP42" s="242"/>
      <c r="TEQ42" s="242"/>
      <c r="TER42" s="242"/>
      <c r="TES42" s="242"/>
      <c r="TET42" s="242"/>
      <c r="TEU42" s="242"/>
      <c r="TEV42" s="242"/>
      <c r="TEW42" s="242"/>
      <c r="TEX42" s="242"/>
      <c r="TEY42" s="242"/>
      <c r="TEZ42" s="242"/>
      <c r="TFA42" s="242"/>
      <c r="TFB42" s="242"/>
      <c r="TFC42" s="242"/>
      <c r="TFD42" s="242"/>
      <c r="TFE42" s="242"/>
      <c r="TFF42" s="242"/>
      <c r="TFG42" s="242"/>
      <c r="TFH42" s="242"/>
      <c r="TFI42" s="242"/>
      <c r="TFJ42" s="242"/>
      <c r="TFK42" s="242"/>
      <c r="TFL42" s="242"/>
      <c r="TFM42" s="242"/>
      <c r="TFN42" s="242"/>
      <c r="TFO42" s="242"/>
      <c r="TFP42" s="242"/>
      <c r="TFQ42" s="242"/>
      <c r="TFR42" s="242"/>
      <c r="TFS42" s="242"/>
      <c r="TFT42" s="242"/>
      <c r="TFU42" s="242"/>
      <c r="TFV42" s="242"/>
      <c r="TFW42" s="242"/>
      <c r="TFX42" s="242"/>
      <c r="TFY42" s="242"/>
      <c r="TFZ42" s="242"/>
      <c r="TGA42" s="242"/>
      <c r="TGB42" s="242"/>
      <c r="TGC42" s="242"/>
      <c r="TGD42" s="242"/>
      <c r="TGE42" s="242"/>
      <c r="TGF42" s="242"/>
      <c r="TGG42" s="242"/>
      <c r="TGH42" s="242"/>
      <c r="TGI42" s="242"/>
      <c r="TGJ42" s="242"/>
      <c r="TGK42" s="242"/>
      <c r="TGL42" s="242"/>
      <c r="TGM42" s="242"/>
      <c r="TGN42" s="242"/>
      <c r="TGO42" s="242"/>
      <c r="TGP42" s="242"/>
      <c r="TGQ42" s="242"/>
      <c r="TGR42" s="242"/>
      <c r="TGS42" s="242"/>
      <c r="TGT42" s="242"/>
      <c r="TGU42" s="242"/>
      <c r="TGV42" s="242"/>
      <c r="TGW42" s="242"/>
      <c r="TGX42" s="242"/>
      <c r="TGY42" s="242"/>
      <c r="TGZ42" s="242"/>
      <c r="THA42" s="242"/>
      <c r="THB42" s="242"/>
      <c r="THC42" s="242"/>
      <c r="THD42" s="242"/>
      <c r="THE42" s="242"/>
      <c r="THF42" s="242"/>
      <c r="THG42" s="242"/>
      <c r="THH42" s="242"/>
      <c r="THI42" s="242"/>
      <c r="THJ42" s="242"/>
      <c r="THK42" s="242"/>
      <c r="THL42" s="242"/>
      <c r="THM42" s="242"/>
      <c r="THN42" s="242"/>
      <c r="THO42" s="242"/>
      <c r="THP42" s="242"/>
      <c r="THQ42" s="242"/>
      <c r="THR42" s="242"/>
      <c r="THS42" s="242"/>
      <c r="THT42" s="242"/>
      <c r="THU42" s="242"/>
      <c r="THV42" s="242"/>
      <c r="THW42" s="242"/>
      <c r="THX42" s="242"/>
      <c r="THY42" s="242"/>
      <c r="THZ42" s="242"/>
      <c r="TIA42" s="242"/>
      <c r="TIB42" s="242"/>
      <c r="TIC42" s="242"/>
      <c r="TID42" s="242"/>
      <c r="TIE42" s="242"/>
      <c r="TIF42" s="242"/>
      <c r="TIG42" s="242"/>
      <c r="TIH42" s="242"/>
      <c r="TII42" s="242"/>
      <c r="TIJ42" s="242"/>
      <c r="TIK42" s="242"/>
      <c r="TIL42" s="242"/>
      <c r="TIM42" s="242"/>
      <c r="TIN42" s="242"/>
      <c r="TIO42" s="242"/>
      <c r="TIP42" s="242"/>
      <c r="TIQ42" s="242"/>
      <c r="TIR42" s="242"/>
      <c r="TIS42" s="242"/>
      <c r="TIT42" s="242"/>
      <c r="TIU42" s="242"/>
      <c r="TIV42" s="242"/>
      <c r="TIW42" s="242"/>
      <c r="TIX42" s="242"/>
      <c r="TIY42" s="242"/>
      <c r="TIZ42" s="242"/>
      <c r="TJA42" s="242"/>
      <c r="TJB42" s="242"/>
      <c r="TJC42" s="242"/>
      <c r="TJD42" s="242"/>
      <c r="TJE42" s="242"/>
      <c r="TJF42" s="242"/>
      <c r="TJG42" s="242"/>
      <c r="TJH42" s="242"/>
      <c r="TJI42" s="242"/>
      <c r="TJJ42" s="242"/>
      <c r="TJK42" s="242"/>
      <c r="TJL42" s="242"/>
      <c r="TJM42" s="242"/>
      <c r="TJN42" s="242"/>
      <c r="TJO42" s="242"/>
      <c r="TJP42" s="242"/>
      <c r="TJQ42" s="242"/>
      <c r="TJR42" s="242"/>
      <c r="TJS42" s="242"/>
      <c r="TJT42" s="242"/>
      <c r="TJU42" s="242"/>
      <c r="TJV42" s="242"/>
      <c r="TJW42" s="242"/>
      <c r="TJX42" s="242"/>
      <c r="TJY42" s="242"/>
      <c r="TJZ42" s="242"/>
      <c r="TKA42" s="242"/>
      <c r="TKB42" s="242"/>
      <c r="TKC42" s="242"/>
      <c r="TKD42" s="242"/>
      <c r="TKE42" s="242"/>
      <c r="TKF42" s="242"/>
      <c r="TKG42" s="242"/>
      <c r="TKH42" s="242"/>
      <c r="TKI42" s="242"/>
      <c r="TKJ42" s="242"/>
      <c r="TKK42" s="242"/>
      <c r="TKL42" s="242"/>
      <c r="TKM42" s="242"/>
      <c r="TKN42" s="242"/>
      <c r="TKO42" s="242"/>
      <c r="TKP42" s="242"/>
      <c r="TKQ42" s="242"/>
      <c r="TKR42" s="242"/>
      <c r="TKS42" s="242"/>
      <c r="TKT42" s="242"/>
      <c r="TKU42" s="242"/>
      <c r="TKV42" s="242"/>
      <c r="TKW42" s="242"/>
      <c r="TKX42" s="242"/>
      <c r="TKY42" s="242"/>
      <c r="TKZ42" s="242"/>
      <c r="TLA42" s="242"/>
      <c r="TLB42" s="242"/>
      <c r="TLC42" s="242"/>
      <c r="TLD42" s="242"/>
      <c r="TLE42" s="242"/>
      <c r="TLF42" s="242"/>
      <c r="TLG42" s="242"/>
      <c r="TLH42" s="242"/>
      <c r="TLI42" s="242"/>
      <c r="TLJ42" s="242"/>
      <c r="TLK42" s="242"/>
      <c r="TLL42" s="242"/>
      <c r="TLM42" s="242"/>
      <c r="TLN42" s="242"/>
      <c r="TLO42" s="242"/>
      <c r="TLP42" s="242"/>
      <c r="TLQ42" s="242"/>
      <c r="TLR42" s="242"/>
      <c r="TLS42" s="242"/>
      <c r="TLT42" s="242"/>
      <c r="TLU42" s="242"/>
      <c r="TLV42" s="242"/>
      <c r="TLW42" s="242"/>
      <c r="TLX42" s="242"/>
      <c r="TLY42" s="242"/>
      <c r="TLZ42" s="242"/>
      <c r="TMA42" s="242"/>
      <c r="TMB42" s="242"/>
      <c r="TMC42" s="242"/>
      <c r="TMD42" s="242"/>
      <c r="TME42" s="242"/>
      <c r="TMF42" s="242"/>
      <c r="TMG42" s="242"/>
      <c r="TMH42" s="242"/>
      <c r="TMI42" s="242"/>
      <c r="TMJ42" s="242"/>
      <c r="TMK42" s="242"/>
      <c r="TML42" s="242"/>
      <c r="TMM42" s="242"/>
      <c r="TMN42" s="242"/>
      <c r="TMO42" s="242"/>
      <c r="TMP42" s="242"/>
      <c r="TMQ42" s="242"/>
      <c r="TMR42" s="242"/>
      <c r="TMS42" s="242"/>
      <c r="TMT42" s="242"/>
      <c r="TMU42" s="242"/>
      <c r="TMV42" s="242"/>
      <c r="TMW42" s="242"/>
      <c r="TMX42" s="242"/>
      <c r="TMY42" s="242"/>
      <c r="TMZ42" s="242"/>
      <c r="TNA42" s="242"/>
      <c r="TNB42" s="242"/>
      <c r="TNC42" s="242"/>
      <c r="TND42" s="242"/>
      <c r="TNE42" s="242"/>
      <c r="TNF42" s="242"/>
      <c r="TNG42" s="242"/>
      <c r="TNH42" s="242"/>
      <c r="TNI42" s="242"/>
      <c r="TNJ42" s="242"/>
      <c r="TNK42" s="242"/>
      <c r="TNL42" s="242"/>
      <c r="TNM42" s="242"/>
      <c r="TNN42" s="242"/>
      <c r="TNO42" s="242"/>
      <c r="TNP42" s="242"/>
      <c r="TNQ42" s="242"/>
      <c r="TNR42" s="242"/>
      <c r="TNS42" s="242"/>
      <c r="TNT42" s="242"/>
      <c r="TNU42" s="242"/>
      <c r="TNV42" s="242"/>
      <c r="TNW42" s="242"/>
      <c r="TNX42" s="242"/>
      <c r="TNY42" s="242"/>
      <c r="TNZ42" s="242"/>
      <c r="TOA42" s="242"/>
      <c r="TOB42" s="242"/>
      <c r="TOC42" s="242"/>
      <c r="TOD42" s="242"/>
      <c r="TOE42" s="242"/>
      <c r="TOF42" s="242"/>
      <c r="TOG42" s="242"/>
      <c r="TOH42" s="242"/>
      <c r="TOI42" s="242"/>
      <c r="TOJ42" s="242"/>
      <c r="TOK42" s="242"/>
      <c r="TOL42" s="242"/>
      <c r="TOM42" s="242"/>
      <c r="TON42" s="242"/>
      <c r="TOO42" s="242"/>
      <c r="TOP42" s="242"/>
      <c r="TOQ42" s="242"/>
      <c r="TOR42" s="242"/>
      <c r="TOS42" s="242"/>
      <c r="TOT42" s="242"/>
      <c r="TOU42" s="242"/>
      <c r="TOV42" s="242"/>
      <c r="TOW42" s="242"/>
      <c r="TOX42" s="242"/>
      <c r="TOY42" s="242"/>
      <c r="TOZ42" s="242"/>
      <c r="TPA42" s="242"/>
      <c r="TPB42" s="242"/>
      <c r="TPC42" s="242"/>
      <c r="TPD42" s="242"/>
      <c r="TPE42" s="242"/>
      <c r="TPF42" s="242"/>
      <c r="TPG42" s="242"/>
      <c r="TPH42" s="242"/>
      <c r="TPI42" s="242"/>
      <c r="TPJ42" s="242"/>
      <c r="TPK42" s="242"/>
      <c r="TPL42" s="242"/>
      <c r="TPM42" s="242"/>
      <c r="TPN42" s="242"/>
      <c r="TPO42" s="242"/>
      <c r="TPP42" s="242"/>
      <c r="TPQ42" s="242"/>
      <c r="TPR42" s="242"/>
      <c r="TPS42" s="242"/>
      <c r="TPT42" s="242"/>
      <c r="TPU42" s="242"/>
      <c r="TPV42" s="242"/>
      <c r="TPW42" s="242"/>
      <c r="TPX42" s="242"/>
      <c r="TPY42" s="242"/>
      <c r="TPZ42" s="242"/>
      <c r="TQA42" s="242"/>
      <c r="TQB42" s="242"/>
      <c r="TQC42" s="242"/>
      <c r="TQD42" s="242"/>
      <c r="TQE42" s="242"/>
      <c r="TQF42" s="242"/>
      <c r="TQG42" s="242"/>
      <c r="TQH42" s="242"/>
      <c r="TQI42" s="242"/>
      <c r="TQJ42" s="242"/>
      <c r="TQK42" s="242"/>
      <c r="TQL42" s="242"/>
      <c r="TQM42" s="242"/>
      <c r="TQN42" s="242"/>
      <c r="TQO42" s="242"/>
      <c r="TQP42" s="242"/>
      <c r="TQQ42" s="242"/>
      <c r="TQR42" s="242"/>
      <c r="TQS42" s="242"/>
      <c r="TQT42" s="242"/>
      <c r="TQU42" s="242"/>
      <c r="TQV42" s="242"/>
      <c r="TQW42" s="242"/>
      <c r="TQX42" s="242"/>
      <c r="TQY42" s="242"/>
      <c r="TQZ42" s="242"/>
      <c r="TRA42" s="242"/>
      <c r="TRB42" s="242"/>
      <c r="TRC42" s="242"/>
      <c r="TRD42" s="242"/>
      <c r="TRE42" s="242"/>
      <c r="TRF42" s="242"/>
      <c r="TRG42" s="242"/>
      <c r="TRH42" s="242"/>
      <c r="TRI42" s="242"/>
      <c r="TRJ42" s="242"/>
      <c r="TRK42" s="242"/>
      <c r="TRL42" s="242"/>
      <c r="TRM42" s="242"/>
      <c r="TRN42" s="242"/>
      <c r="TRO42" s="242"/>
      <c r="TRP42" s="242"/>
      <c r="TRQ42" s="242"/>
      <c r="TRR42" s="242"/>
      <c r="TRS42" s="242"/>
      <c r="TRT42" s="242"/>
      <c r="TRU42" s="242"/>
      <c r="TRV42" s="242"/>
      <c r="TRW42" s="242"/>
      <c r="TRX42" s="242"/>
      <c r="TRY42" s="242"/>
      <c r="TRZ42" s="242"/>
      <c r="TSA42" s="242"/>
      <c r="TSB42" s="242"/>
      <c r="TSC42" s="242"/>
      <c r="TSD42" s="242"/>
      <c r="TSE42" s="242"/>
      <c r="TSF42" s="242"/>
      <c r="TSG42" s="242"/>
      <c r="TSH42" s="242"/>
      <c r="TSI42" s="242"/>
      <c r="TSJ42" s="242"/>
      <c r="TSK42" s="242"/>
      <c r="TSL42" s="242"/>
      <c r="TSM42" s="242"/>
      <c r="TSN42" s="242"/>
      <c r="TSO42" s="242"/>
      <c r="TSP42" s="242"/>
      <c r="TSQ42" s="242"/>
      <c r="TSR42" s="242"/>
      <c r="TSS42" s="242"/>
      <c r="TST42" s="242"/>
      <c r="TSU42" s="242"/>
      <c r="TSV42" s="242"/>
      <c r="TSW42" s="242"/>
      <c r="TSX42" s="242"/>
      <c r="TSY42" s="242"/>
      <c r="TSZ42" s="242"/>
      <c r="TTA42" s="242"/>
      <c r="TTB42" s="242"/>
      <c r="TTC42" s="242"/>
      <c r="TTD42" s="242"/>
      <c r="TTE42" s="242"/>
      <c r="TTF42" s="242"/>
      <c r="TTG42" s="242"/>
      <c r="TTH42" s="242"/>
      <c r="TTI42" s="242"/>
      <c r="TTJ42" s="242"/>
      <c r="TTK42" s="242"/>
      <c r="TTL42" s="242"/>
      <c r="TTM42" s="242"/>
      <c r="TTN42" s="242"/>
      <c r="TTO42" s="242"/>
      <c r="TTP42" s="242"/>
      <c r="TTQ42" s="242"/>
      <c r="TTR42" s="242"/>
      <c r="TTS42" s="242"/>
      <c r="TTT42" s="242"/>
      <c r="TTU42" s="242"/>
      <c r="TTV42" s="242"/>
      <c r="TTW42" s="242"/>
      <c r="TTX42" s="242"/>
      <c r="TTY42" s="242"/>
      <c r="TTZ42" s="242"/>
      <c r="TUA42" s="242"/>
      <c r="TUB42" s="242"/>
      <c r="TUC42" s="242"/>
      <c r="TUD42" s="242"/>
      <c r="TUE42" s="242"/>
      <c r="TUF42" s="242"/>
      <c r="TUG42" s="242"/>
      <c r="TUH42" s="242"/>
      <c r="TUI42" s="242"/>
      <c r="TUJ42" s="242"/>
      <c r="TUK42" s="242"/>
      <c r="TUL42" s="242"/>
      <c r="TUM42" s="242"/>
      <c r="TUN42" s="242"/>
      <c r="TUO42" s="242"/>
      <c r="TUP42" s="242"/>
      <c r="TUQ42" s="242"/>
      <c r="TUR42" s="242"/>
      <c r="TUS42" s="242"/>
      <c r="TUT42" s="242"/>
      <c r="TUU42" s="242"/>
      <c r="TUV42" s="242"/>
      <c r="TUW42" s="242"/>
      <c r="TUX42" s="242"/>
      <c r="TUY42" s="242"/>
      <c r="TUZ42" s="242"/>
      <c r="TVA42" s="242"/>
      <c r="TVB42" s="242"/>
      <c r="TVC42" s="242"/>
      <c r="TVD42" s="242"/>
      <c r="TVE42" s="242"/>
      <c r="TVF42" s="242"/>
      <c r="TVG42" s="242"/>
      <c r="TVH42" s="242"/>
      <c r="TVI42" s="242"/>
      <c r="TVJ42" s="242"/>
      <c r="TVK42" s="242"/>
      <c r="TVL42" s="242"/>
      <c r="TVM42" s="242"/>
      <c r="TVN42" s="242"/>
      <c r="TVO42" s="242"/>
      <c r="TVP42" s="242"/>
      <c r="TVQ42" s="242"/>
      <c r="TVR42" s="242"/>
      <c r="TVS42" s="242"/>
      <c r="TVT42" s="242"/>
      <c r="TVU42" s="242"/>
      <c r="TVV42" s="242"/>
      <c r="TVW42" s="242"/>
      <c r="TVX42" s="242"/>
      <c r="TVY42" s="242"/>
      <c r="TVZ42" s="242"/>
      <c r="TWA42" s="242"/>
      <c r="TWB42" s="242"/>
      <c r="TWC42" s="242"/>
      <c r="TWD42" s="242"/>
      <c r="TWE42" s="242"/>
      <c r="TWF42" s="242"/>
      <c r="TWG42" s="242"/>
      <c r="TWH42" s="242"/>
      <c r="TWI42" s="242"/>
      <c r="TWJ42" s="242"/>
      <c r="TWK42" s="242"/>
      <c r="TWL42" s="242"/>
      <c r="TWM42" s="242"/>
      <c r="TWN42" s="242"/>
      <c r="TWO42" s="242"/>
      <c r="TWP42" s="242"/>
      <c r="TWQ42" s="242"/>
      <c r="TWR42" s="242"/>
      <c r="TWS42" s="242"/>
      <c r="TWT42" s="242"/>
      <c r="TWU42" s="242"/>
      <c r="TWV42" s="242"/>
      <c r="TWW42" s="242"/>
      <c r="TWX42" s="242"/>
      <c r="TWY42" s="242"/>
      <c r="TWZ42" s="242"/>
      <c r="TXA42" s="242"/>
      <c r="TXB42" s="242"/>
      <c r="TXC42" s="242"/>
      <c r="TXD42" s="242"/>
      <c r="TXE42" s="242"/>
      <c r="TXF42" s="242"/>
      <c r="TXG42" s="242"/>
      <c r="TXH42" s="242"/>
      <c r="TXI42" s="242"/>
      <c r="TXJ42" s="242"/>
      <c r="TXK42" s="242"/>
      <c r="TXL42" s="242"/>
      <c r="TXM42" s="242"/>
      <c r="TXN42" s="242"/>
      <c r="TXO42" s="242"/>
      <c r="TXP42" s="242"/>
      <c r="TXQ42" s="242"/>
      <c r="TXR42" s="242"/>
      <c r="TXS42" s="242"/>
      <c r="TXT42" s="242"/>
      <c r="TXU42" s="242"/>
      <c r="TXV42" s="242"/>
      <c r="TXW42" s="242"/>
      <c r="TXX42" s="242"/>
      <c r="TXY42" s="242"/>
      <c r="TXZ42" s="242"/>
      <c r="TYA42" s="242"/>
      <c r="TYB42" s="242"/>
      <c r="TYC42" s="242"/>
      <c r="TYD42" s="242"/>
      <c r="TYE42" s="242"/>
      <c r="TYF42" s="242"/>
      <c r="TYG42" s="242"/>
      <c r="TYH42" s="242"/>
      <c r="TYI42" s="242"/>
      <c r="TYJ42" s="242"/>
      <c r="TYK42" s="242"/>
      <c r="TYL42" s="242"/>
      <c r="TYM42" s="242"/>
      <c r="TYN42" s="242"/>
      <c r="TYO42" s="242"/>
      <c r="TYP42" s="242"/>
      <c r="TYQ42" s="242"/>
      <c r="TYR42" s="242"/>
      <c r="TYS42" s="242"/>
      <c r="TYT42" s="242"/>
      <c r="TYU42" s="242"/>
      <c r="TYV42" s="242"/>
      <c r="TYW42" s="242"/>
      <c r="TYX42" s="242"/>
      <c r="TYY42" s="242"/>
      <c r="TYZ42" s="242"/>
      <c r="TZA42" s="242"/>
      <c r="TZB42" s="242"/>
      <c r="TZC42" s="242"/>
      <c r="TZD42" s="242"/>
      <c r="TZE42" s="242"/>
      <c r="TZF42" s="242"/>
      <c r="TZG42" s="242"/>
      <c r="TZH42" s="242"/>
      <c r="TZI42" s="242"/>
      <c r="TZJ42" s="242"/>
      <c r="TZK42" s="242"/>
      <c r="TZL42" s="242"/>
      <c r="TZM42" s="242"/>
      <c r="TZN42" s="242"/>
      <c r="TZO42" s="242"/>
      <c r="TZP42" s="242"/>
      <c r="TZQ42" s="242"/>
      <c r="TZR42" s="242"/>
      <c r="TZS42" s="242"/>
      <c r="TZT42" s="242"/>
      <c r="TZU42" s="242"/>
      <c r="TZV42" s="242"/>
      <c r="TZW42" s="242"/>
      <c r="TZX42" s="242"/>
      <c r="TZY42" s="242"/>
      <c r="TZZ42" s="242"/>
      <c r="UAA42" s="242"/>
      <c r="UAB42" s="242"/>
      <c r="UAC42" s="242"/>
      <c r="UAD42" s="242"/>
      <c r="UAE42" s="242"/>
      <c r="UAF42" s="242"/>
      <c r="UAG42" s="242"/>
      <c r="UAH42" s="242"/>
      <c r="UAI42" s="242"/>
      <c r="UAJ42" s="242"/>
      <c r="UAK42" s="242"/>
      <c r="UAL42" s="242"/>
      <c r="UAM42" s="242"/>
      <c r="UAN42" s="242"/>
      <c r="UAO42" s="242"/>
      <c r="UAP42" s="242"/>
      <c r="UAQ42" s="242"/>
      <c r="UAR42" s="242"/>
      <c r="UAS42" s="242"/>
      <c r="UAT42" s="242"/>
      <c r="UAU42" s="242"/>
      <c r="UAV42" s="242"/>
      <c r="UAW42" s="242"/>
      <c r="UAX42" s="242"/>
      <c r="UAY42" s="242"/>
      <c r="UAZ42" s="242"/>
      <c r="UBA42" s="242"/>
      <c r="UBB42" s="242"/>
      <c r="UBC42" s="242"/>
      <c r="UBD42" s="242"/>
      <c r="UBE42" s="242"/>
      <c r="UBF42" s="242"/>
      <c r="UBG42" s="242"/>
      <c r="UBH42" s="242"/>
      <c r="UBI42" s="242"/>
      <c r="UBJ42" s="242"/>
      <c r="UBK42" s="242"/>
      <c r="UBL42" s="242"/>
      <c r="UBM42" s="242"/>
      <c r="UBN42" s="242"/>
      <c r="UBO42" s="242"/>
      <c r="UBP42" s="242"/>
      <c r="UBQ42" s="242"/>
      <c r="UBR42" s="242"/>
      <c r="UBS42" s="242"/>
      <c r="UBT42" s="242"/>
      <c r="UBU42" s="242"/>
      <c r="UBV42" s="242"/>
      <c r="UBW42" s="242"/>
      <c r="UBX42" s="242"/>
      <c r="UBY42" s="242"/>
      <c r="UBZ42" s="242"/>
      <c r="UCA42" s="242"/>
      <c r="UCB42" s="242"/>
      <c r="UCC42" s="242"/>
      <c r="UCD42" s="242"/>
      <c r="UCE42" s="242"/>
      <c r="UCF42" s="242"/>
      <c r="UCG42" s="242"/>
      <c r="UCH42" s="242"/>
      <c r="UCI42" s="242"/>
      <c r="UCJ42" s="242"/>
      <c r="UCK42" s="242"/>
      <c r="UCL42" s="242"/>
      <c r="UCM42" s="242"/>
      <c r="UCN42" s="242"/>
      <c r="UCO42" s="242"/>
      <c r="UCP42" s="242"/>
      <c r="UCQ42" s="242"/>
      <c r="UCR42" s="242"/>
      <c r="UCS42" s="242"/>
      <c r="UCT42" s="242"/>
      <c r="UCU42" s="242"/>
      <c r="UCV42" s="242"/>
      <c r="UCW42" s="242"/>
      <c r="UCX42" s="242"/>
      <c r="UCY42" s="242"/>
      <c r="UCZ42" s="242"/>
      <c r="UDA42" s="242"/>
      <c r="UDB42" s="242"/>
      <c r="UDC42" s="242"/>
      <c r="UDD42" s="242"/>
      <c r="UDE42" s="242"/>
      <c r="UDF42" s="242"/>
      <c r="UDG42" s="242"/>
      <c r="UDH42" s="242"/>
      <c r="UDI42" s="242"/>
      <c r="UDJ42" s="242"/>
      <c r="UDK42" s="242"/>
      <c r="UDL42" s="242"/>
      <c r="UDM42" s="242"/>
      <c r="UDN42" s="242"/>
      <c r="UDO42" s="242"/>
      <c r="UDP42" s="242"/>
      <c r="UDQ42" s="242"/>
      <c r="UDR42" s="242"/>
      <c r="UDS42" s="242"/>
      <c r="UDT42" s="242"/>
      <c r="UDU42" s="242"/>
      <c r="UDV42" s="242"/>
      <c r="UDW42" s="242"/>
      <c r="UDX42" s="242"/>
      <c r="UDY42" s="242"/>
      <c r="UDZ42" s="242"/>
      <c r="UEA42" s="242"/>
      <c r="UEB42" s="242"/>
      <c r="UEC42" s="242"/>
      <c r="UED42" s="242"/>
      <c r="UEE42" s="242"/>
      <c r="UEF42" s="242"/>
      <c r="UEG42" s="242"/>
      <c r="UEH42" s="242"/>
      <c r="UEI42" s="242"/>
      <c r="UEJ42" s="242"/>
      <c r="UEK42" s="242"/>
      <c r="UEL42" s="242"/>
      <c r="UEM42" s="242"/>
      <c r="UEN42" s="242"/>
      <c r="UEO42" s="242"/>
      <c r="UEP42" s="242"/>
      <c r="UEQ42" s="242"/>
      <c r="UER42" s="242"/>
      <c r="UES42" s="242"/>
      <c r="UET42" s="242"/>
      <c r="UEU42" s="242"/>
      <c r="UEV42" s="242"/>
      <c r="UEW42" s="242"/>
      <c r="UEX42" s="242"/>
      <c r="UEY42" s="242"/>
      <c r="UEZ42" s="242"/>
      <c r="UFA42" s="242"/>
      <c r="UFB42" s="242"/>
      <c r="UFC42" s="242"/>
      <c r="UFD42" s="242"/>
      <c r="UFE42" s="242"/>
      <c r="UFF42" s="242"/>
      <c r="UFG42" s="242"/>
      <c r="UFH42" s="242"/>
      <c r="UFI42" s="242"/>
      <c r="UFJ42" s="242"/>
      <c r="UFK42" s="242"/>
      <c r="UFL42" s="242"/>
      <c r="UFM42" s="242"/>
      <c r="UFN42" s="242"/>
      <c r="UFO42" s="242"/>
      <c r="UFP42" s="242"/>
      <c r="UFQ42" s="242"/>
      <c r="UFR42" s="242"/>
      <c r="UFS42" s="242"/>
      <c r="UFT42" s="242"/>
      <c r="UFU42" s="242"/>
      <c r="UFV42" s="242"/>
      <c r="UFW42" s="242"/>
      <c r="UFX42" s="242"/>
      <c r="UFY42" s="242"/>
      <c r="UFZ42" s="242"/>
      <c r="UGA42" s="242"/>
      <c r="UGB42" s="242"/>
      <c r="UGC42" s="242"/>
      <c r="UGD42" s="242"/>
      <c r="UGE42" s="242"/>
      <c r="UGF42" s="242"/>
      <c r="UGG42" s="242"/>
      <c r="UGH42" s="242"/>
      <c r="UGI42" s="242"/>
      <c r="UGJ42" s="242"/>
      <c r="UGK42" s="242"/>
      <c r="UGL42" s="242"/>
      <c r="UGM42" s="242"/>
      <c r="UGN42" s="242"/>
      <c r="UGO42" s="242"/>
      <c r="UGP42" s="242"/>
      <c r="UGQ42" s="242"/>
      <c r="UGR42" s="242"/>
      <c r="UGS42" s="242"/>
      <c r="UGT42" s="242"/>
      <c r="UGU42" s="242"/>
      <c r="UGV42" s="242"/>
      <c r="UGW42" s="242"/>
      <c r="UGX42" s="242"/>
      <c r="UGY42" s="242"/>
      <c r="UGZ42" s="242"/>
      <c r="UHA42" s="242"/>
      <c r="UHB42" s="242"/>
      <c r="UHC42" s="242"/>
      <c r="UHD42" s="242"/>
      <c r="UHE42" s="242"/>
      <c r="UHF42" s="242"/>
      <c r="UHG42" s="242"/>
      <c r="UHH42" s="242"/>
      <c r="UHI42" s="242"/>
      <c r="UHJ42" s="242"/>
      <c r="UHK42" s="242"/>
      <c r="UHL42" s="242"/>
      <c r="UHM42" s="242"/>
      <c r="UHN42" s="242"/>
      <c r="UHO42" s="242"/>
      <c r="UHP42" s="242"/>
      <c r="UHQ42" s="242"/>
      <c r="UHR42" s="242"/>
      <c r="UHS42" s="242"/>
      <c r="UHT42" s="242"/>
      <c r="UHU42" s="242"/>
      <c r="UHV42" s="242"/>
      <c r="UHW42" s="242"/>
      <c r="UHX42" s="242"/>
      <c r="UHY42" s="242"/>
      <c r="UHZ42" s="242"/>
      <c r="UIA42" s="242"/>
      <c r="UIB42" s="242"/>
      <c r="UIC42" s="242"/>
      <c r="UID42" s="242"/>
      <c r="UIE42" s="242"/>
      <c r="UIF42" s="242"/>
      <c r="UIG42" s="242"/>
      <c r="UIH42" s="242"/>
      <c r="UII42" s="242"/>
      <c r="UIJ42" s="242"/>
      <c r="UIK42" s="242"/>
      <c r="UIL42" s="242"/>
      <c r="UIM42" s="242"/>
      <c r="UIN42" s="242"/>
      <c r="UIO42" s="242"/>
      <c r="UIP42" s="242"/>
      <c r="UIQ42" s="242"/>
      <c r="UIR42" s="242"/>
      <c r="UIS42" s="242"/>
      <c r="UIT42" s="242"/>
      <c r="UIU42" s="242"/>
      <c r="UIV42" s="242"/>
      <c r="UIW42" s="242"/>
      <c r="UIX42" s="242"/>
      <c r="UIY42" s="242"/>
      <c r="UIZ42" s="242"/>
      <c r="UJA42" s="242"/>
      <c r="UJB42" s="242"/>
      <c r="UJC42" s="242"/>
      <c r="UJD42" s="242"/>
      <c r="UJE42" s="242"/>
      <c r="UJF42" s="242"/>
      <c r="UJG42" s="242"/>
      <c r="UJH42" s="242"/>
      <c r="UJI42" s="242"/>
      <c r="UJJ42" s="242"/>
      <c r="UJK42" s="242"/>
      <c r="UJL42" s="242"/>
      <c r="UJM42" s="242"/>
      <c r="UJN42" s="242"/>
      <c r="UJO42" s="242"/>
      <c r="UJP42" s="242"/>
      <c r="UJQ42" s="242"/>
      <c r="UJR42" s="242"/>
      <c r="UJS42" s="242"/>
      <c r="UJT42" s="242"/>
      <c r="UJU42" s="242"/>
      <c r="UJV42" s="242"/>
      <c r="UJW42" s="242"/>
      <c r="UJX42" s="242"/>
      <c r="UJY42" s="242"/>
      <c r="UJZ42" s="242"/>
      <c r="UKA42" s="242"/>
      <c r="UKB42" s="242"/>
      <c r="UKC42" s="242"/>
      <c r="UKD42" s="242"/>
      <c r="UKE42" s="242"/>
      <c r="UKF42" s="242"/>
      <c r="UKG42" s="242"/>
      <c r="UKH42" s="242"/>
      <c r="UKI42" s="242"/>
      <c r="UKJ42" s="242"/>
      <c r="UKK42" s="242"/>
      <c r="UKL42" s="242"/>
      <c r="UKM42" s="242"/>
      <c r="UKN42" s="242"/>
      <c r="UKO42" s="242"/>
      <c r="UKP42" s="242"/>
      <c r="UKQ42" s="242"/>
      <c r="UKR42" s="242"/>
      <c r="UKS42" s="242"/>
      <c r="UKT42" s="242"/>
      <c r="UKU42" s="242"/>
      <c r="UKV42" s="242"/>
      <c r="UKW42" s="242"/>
      <c r="UKX42" s="242"/>
      <c r="UKY42" s="242"/>
      <c r="UKZ42" s="242"/>
      <c r="ULA42" s="242"/>
      <c r="ULB42" s="242"/>
      <c r="ULC42" s="242"/>
      <c r="ULD42" s="242"/>
      <c r="ULE42" s="242"/>
      <c r="ULF42" s="242"/>
      <c r="ULG42" s="242"/>
      <c r="ULH42" s="242"/>
      <c r="ULI42" s="242"/>
      <c r="ULJ42" s="242"/>
      <c r="ULK42" s="242"/>
      <c r="ULL42" s="242"/>
      <c r="ULM42" s="242"/>
      <c r="ULN42" s="242"/>
      <c r="ULO42" s="242"/>
      <c r="ULP42" s="242"/>
      <c r="ULQ42" s="242"/>
      <c r="ULR42" s="242"/>
      <c r="ULS42" s="242"/>
      <c r="ULT42" s="242"/>
      <c r="ULU42" s="242"/>
      <c r="ULV42" s="242"/>
      <c r="ULW42" s="242"/>
      <c r="ULX42" s="242"/>
      <c r="ULY42" s="242"/>
      <c r="ULZ42" s="242"/>
      <c r="UMA42" s="242"/>
      <c r="UMB42" s="242"/>
      <c r="UMC42" s="242"/>
      <c r="UMD42" s="242"/>
      <c r="UME42" s="242"/>
      <c r="UMF42" s="242"/>
      <c r="UMG42" s="242"/>
      <c r="UMH42" s="242"/>
      <c r="UMI42" s="242"/>
      <c r="UMJ42" s="242"/>
      <c r="UMK42" s="242"/>
      <c r="UML42" s="242"/>
      <c r="UMM42" s="242"/>
      <c r="UMN42" s="242"/>
      <c r="UMO42" s="242"/>
      <c r="UMP42" s="242"/>
      <c r="UMQ42" s="242"/>
      <c r="UMR42" s="242"/>
      <c r="UMS42" s="242"/>
      <c r="UMT42" s="242"/>
      <c r="UMU42" s="242"/>
      <c r="UMV42" s="242"/>
      <c r="UMW42" s="242"/>
      <c r="UMX42" s="242"/>
      <c r="UMY42" s="242"/>
      <c r="UMZ42" s="242"/>
      <c r="UNA42" s="242"/>
      <c r="UNB42" s="242"/>
      <c r="UNC42" s="242"/>
      <c r="UND42" s="242"/>
      <c r="UNE42" s="242"/>
      <c r="UNF42" s="242"/>
      <c r="UNG42" s="242"/>
      <c r="UNH42" s="242"/>
      <c r="UNI42" s="242"/>
      <c r="UNJ42" s="242"/>
      <c r="UNK42" s="242"/>
      <c r="UNL42" s="242"/>
      <c r="UNM42" s="242"/>
      <c r="UNN42" s="242"/>
      <c r="UNO42" s="242"/>
      <c r="UNP42" s="242"/>
      <c r="UNQ42" s="242"/>
      <c r="UNR42" s="242"/>
      <c r="UNS42" s="242"/>
      <c r="UNT42" s="242"/>
      <c r="UNU42" s="242"/>
      <c r="UNV42" s="242"/>
      <c r="UNW42" s="242"/>
      <c r="UNX42" s="242"/>
      <c r="UNY42" s="242"/>
      <c r="UNZ42" s="242"/>
      <c r="UOA42" s="242"/>
      <c r="UOB42" s="242"/>
      <c r="UOC42" s="242"/>
      <c r="UOD42" s="242"/>
      <c r="UOE42" s="242"/>
      <c r="UOF42" s="242"/>
      <c r="UOG42" s="242"/>
      <c r="UOH42" s="242"/>
      <c r="UOI42" s="242"/>
      <c r="UOJ42" s="242"/>
      <c r="UOK42" s="242"/>
      <c r="UOL42" s="242"/>
      <c r="UOM42" s="242"/>
      <c r="UON42" s="242"/>
      <c r="UOO42" s="242"/>
      <c r="UOP42" s="242"/>
      <c r="UOQ42" s="242"/>
      <c r="UOR42" s="242"/>
      <c r="UOS42" s="242"/>
      <c r="UOT42" s="242"/>
      <c r="UOU42" s="242"/>
      <c r="UOV42" s="242"/>
      <c r="UOW42" s="242"/>
      <c r="UOX42" s="242"/>
      <c r="UOY42" s="242"/>
      <c r="UOZ42" s="242"/>
      <c r="UPA42" s="242"/>
      <c r="UPB42" s="242"/>
      <c r="UPC42" s="242"/>
      <c r="UPD42" s="242"/>
      <c r="UPE42" s="242"/>
      <c r="UPF42" s="242"/>
      <c r="UPG42" s="242"/>
      <c r="UPH42" s="242"/>
      <c r="UPI42" s="242"/>
      <c r="UPJ42" s="242"/>
      <c r="UPK42" s="242"/>
      <c r="UPL42" s="242"/>
      <c r="UPM42" s="242"/>
      <c r="UPN42" s="242"/>
      <c r="UPO42" s="242"/>
      <c r="UPP42" s="242"/>
      <c r="UPQ42" s="242"/>
      <c r="UPR42" s="242"/>
      <c r="UPS42" s="242"/>
      <c r="UPT42" s="242"/>
      <c r="UPU42" s="242"/>
      <c r="UPV42" s="242"/>
      <c r="UPW42" s="242"/>
      <c r="UPX42" s="242"/>
      <c r="UPY42" s="242"/>
      <c r="UPZ42" s="242"/>
      <c r="UQA42" s="242"/>
      <c r="UQB42" s="242"/>
      <c r="UQC42" s="242"/>
      <c r="UQD42" s="242"/>
      <c r="UQE42" s="242"/>
      <c r="UQF42" s="242"/>
      <c r="UQG42" s="242"/>
      <c r="UQH42" s="242"/>
      <c r="UQI42" s="242"/>
      <c r="UQJ42" s="242"/>
      <c r="UQK42" s="242"/>
      <c r="UQL42" s="242"/>
      <c r="UQM42" s="242"/>
      <c r="UQN42" s="242"/>
      <c r="UQO42" s="242"/>
      <c r="UQP42" s="242"/>
      <c r="UQQ42" s="242"/>
      <c r="UQR42" s="242"/>
      <c r="UQS42" s="242"/>
      <c r="UQT42" s="242"/>
      <c r="UQU42" s="242"/>
      <c r="UQV42" s="242"/>
      <c r="UQW42" s="242"/>
      <c r="UQX42" s="242"/>
      <c r="UQY42" s="242"/>
      <c r="UQZ42" s="242"/>
      <c r="URA42" s="242"/>
      <c r="URB42" s="242"/>
      <c r="URC42" s="242"/>
      <c r="URD42" s="242"/>
      <c r="URE42" s="242"/>
      <c r="URF42" s="242"/>
      <c r="URG42" s="242"/>
      <c r="URH42" s="242"/>
      <c r="URI42" s="242"/>
      <c r="URJ42" s="242"/>
      <c r="URK42" s="242"/>
      <c r="URL42" s="242"/>
      <c r="URM42" s="242"/>
      <c r="URN42" s="242"/>
      <c r="URO42" s="242"/>
      <c r="URP42" s="242"/>
      <c r="URQ42" s="242"/>
      <c r="URR42" s="242"/>
      <c r="URS42" s="242"/>
      <c r="URT42" s="242"/>
      <c r="URU42" s="242"/>
      <c r="URV42" s="242"/>
      <c r="URW42" s="242"/>
      <c r="URX42" s="242"/>
      <c r="URY42" s="242"/>
      <c r="URZ42" s="242"/>
      <c r="USA42" s="242"/>
      <c r="USB42" s="242"/>
      <c r="USC42" s="242"/>
      <c r="USD42" s="242"/>
      <c r="USE42" s="242"/>
      <c r="USF42" s="242"/>
      <c r="USG42" s="242"/>
      <c r="USH42" s="242"/>
      <c r="USI42" s="242"/>
      <c r="USJ42" s="242"/>
      <c r="USK42" s="242"/>
      <c r="USL42" s="242"/>
      <c r="USM42" s="242"/>
      <c r="USN42" s="242"/>
      <c r="USO42" s="242"/>
      <c r="USP42" s="242"/>
      <c r="USQ42" s="242"/>
      <c r="USR42" s="242"/>
      <c r="USS42" s="242"/>
      <c r="UST42" s="242"/>
      <c r="USU42" s="242"/>
      <c r="USV42" s="242"/>
      <c r="USW42" s="242"/>
      <c r="USX42" s="242"/>
      <c r="USY42" s="242"/>
      <c r="USZ42" s="242"/>
      <c r="UTA42" s="242"/>
      <c r="UTB42" s="242"/>
      <c r="UTC42" s="242"/>
      <c r="UTD42" s="242"/>
      <c r="UTE42" s="242"/>
      <c r="UTF42" s="242"/>
      <c r="UTG42" s="242"/>
      <c r="UTH42" s="242"/>
      <c r="UTI42" s="242"/>
      <c r="UTJ42" s="242"/>
      <c r="UTK42" s="242"/>
      <c r="UTL42" s="242"/>
      <c r="UTM42" s="242"/>
      <c r="UTN42" s="242"/>
      <c r="UTO42" s="242"/>
      <c r="UTP42" s="242"/>
      <c r="UTQ42" s="242"/>
      <c r="UTR42" s="242"/>
      <c r="UTS42" s="242"/>
      <c r="UTT42" s="242"/>
      <c r="UTU42" s="242"/>
      <c r="UTV42" s="242"/>
      <c r="UTW42" s="242"/>
      <c r="UTX42" s="242"/>
      <c r="UTY42" s="242"/>
      <c r="UTZ42" s="242"/>
      <c r="UUA42" s="242"/>
      <c r="UUB42" s="242"/>
      <c r="UUC42" s="242"/>
      <c r="UUD42" s="242"/>
      <c r="UUE42" s="242"/>
      <c r="UUF42" s="242"/>
      <c r="UUG42" s="242"/>
      <c r="UUH42" s="242"/>
      <c r="UUI42" s="242"/>
      <c r="UUJ42" s="242"/>
      <c r="UUK42" s="242"/>
      <c r="UUL42" s="242"/>
      <c r="UUM42" s="242"/>
      <c r="UUN42" s="242"/>
      <c r="UUO42" s="242"/>
      <c r="UUP42" s="242"/>
      <c r="UUQ42" s="242"/>
      <c r="UUR42" s="242"/>
      <c r="UUS42" s="242"/>
      <c r="UUT42" s="242"/>
      <c r="UUU42" s="242"/>
      <c r="UUV42" s="242"/>
      <c r="UUW42" s="242"/>
      <c r="UUX42" s="242"/>
      <c r="UUY42" s="242"/>
      <c r="UUZ42" s="242"/>
      <c r="UVA42" s="242"/>
      <c r="UVB42" s="242"/>
      <c r="UVC42" s="242"/>
      <c r="UVD42" s="242"/>
      <c r="UVE42" s="242"/>
      <c r="UVF42" s="242"/>
      <c r="UVG42" s="242"/>
      <c r="UVH42" s="242"/>
      <c r="UVI42" s="242"/>
      <c r="UVJ42" s="242"/>
      <c r="UVK42" s="242"/>
      <c r="UVL42" s="242"/>
      <c r="UVM42" s="242"/>
      <c r="UVN42" s="242"/>
      <c r="UVO42" s="242"/>
      <c r="UVP42" s="242"/>
      <c r="UVQ42" s="242"/>
      <c r="UVR42" s="242"/>
      <c r="UVS42" s="242"/>
      <c r="UVT42" s="242"/>
      <c r="UVU42" s="242"/>
      <c r="UVV42" s="242"/>
      <c r="UVW42" s="242"/>
      <c r="UVX42" s="242"/>
      <c r="UVY42" s="242"/>
      <c r="UVZ42" s="242"/>
      <c r="UWA42" s="242"/>
      <c r="UWB42" s="242"/>
      <c r="UWC42" s="242"/>
      <c r="UWD42" s="242"/>
      <c r="UWE42" s="242"/>
      <c r="UWF42" s="242"/>
      <c r="UWG42" s="242"/>
      <c r="UWH42" s="242"/>
      <c r="UWI42" s="242"/>
      <c r="UWJ42" s="242"/>
      <c r="UWK42" s="242"/>
      <c r="UWL42" s="242"/>
      <c r="UWM42" s="242"/>
      <c r="UWN42" s="242"/>
      <c r="UWO42" s="242"/>
      <c r="UWP42" s="242"/>
      <c r="UWQ42" s="242"/>
      <c r="UWR42" s="242"/>
      <c r="UWS42" s="242"/>
      <c r="UWT42" s="242"/>
      <c r="UWU42" s="242"/>
      <c r="UWV42" s="242"/>
      <c r="UWW42" s="242"/>
      <c r="UWX42" s="242"/>
      <c r="UWY42" s="242"/>
      <c r="UWZ42" s="242"/>
      <c r="UXA42" s="242"/>
      <c r="UXB42" s="242"/>
      <c r="UXC42" s="242"/>
      <c r="UXD42" s="242"/>
      <c r="UXE42" s="242"/>
      <c r="UXF42" s="242"/>
      <c r="UXG42" s="242"/>
      <c r="UXH42" s="242"/>
      <c r="UXI42" s="242"/>
      <c r="UXJ42" s="242"/>
      <c r="UXK42" s="242"/>
      <c r="UXL42" s="242"/>
      <c r="UXM42" s="242"/>
      <c r="UXN42" s="242"/>
      <c r="UXO42" s="242"/>
      <c r="UXP42" s="242"/>
      <c r="UXQ42" s="242"/>
      <c r="UXR42" s="242"/>
      <c r="UXS42" s="242"/>
      <c r="UXT42" s="242"/>
      <c r="UXU42" s="242"/>
      <c r="UXV42" s="242"/>
      <c r="UXW42" s="242"/>
      <c r="UXX42" s="242"/>
      <c r="UXY42" s="242"/>
      <c r="UXZ42" s="242"/>
      <c r="UYA42" s="242"/>
      <c r="UYB42" s="242"/>
      <c r="UYC42" s="242"/>
      <c r="UYD42" s="242"/>
      <c r="UYE42" s="242"/>
      <c r="UYF42" s="242"/>
      <c r="UYG42" s="242"/>
      <c r="UYH42" s="242"/>
      <c r="UYI42" s="242"/>
      <c r="UYJ42" s="242"/>
      <c r="UYK42" s="242"/>
      <c r="UYL42" s="242"/>
      <c r="UYM42" s="242"/>
      <c r="UYN42" s="242"/>
      <c r="UYO42" s="242"/>
      <c r="UYP42" s="242"/>
      <c r="UYQ42" s="242"/>
      <c r="UYR42" s="242"/>
      <c r="UYS42" s="242"/>
      <c r="UYT42" s="242"/>
      <c r="UYU42" s="242"/>
      <c r="UYV42" s="242"/>
      <c r="UYW42" s="242"/>
      <c r="UYX42" s="242"/>
      <c r="UYY42" s="242"/>
      <c r="UYZ42" s="242"/>
      <c r="UZA42" s="242"/>
      <c r="UZB42" s="242"/>
      <c r="UZC42" s="242"/>
      <c r="UZD42" s="242"/>
      <c r="UZE42" s="242"/>
      <c r="UZF42" s="242"/>
      <c r="UZG42" s="242"/>
      <c r="UZH42" s="242"/>
      <c r="UZI42" s="242"/>
      <c r="UZJ42" s="242"/>
      <c r="UZK42" s="242"/>
      <c r="UZL42" s="242"/>
      <c r="UZM42" s="242"/>
      <c r="UZN42" s="242"/>
      <c r="UZO42" s="242"/>
      <c r="UZP42" s="242"/>
      <c r="UZQ42" s="242"/>
      <c r="UZR42" s="242"/>
      <c r="UZS42" s="242"/>
      <c r="UZT42" s="242"/>
      <c r="UZU42" s="242"/>
      <c r="UZV42" s="242"/>
      <c r="UZW42" s="242"/>
      <c r="UZX42" s="242"/>
      <c r="UZY42" s="242"/>
      <c r="UZZ42" s="242"/>
      <c r="VAA42" s="242"/>
      <c r="VAB42" s="242"/>
      <c r="VAC42" s="242"/>
      <c r="VAD42" s="242"/>
      <c r="VAE42" s="242"/>
      <c r="VAF42" s="242"/>
      <c r="VAG42" s="242"/>
      <c r="VAH42" s="242"/>
      <c r="VAI42" s="242"/>
      <c r="VAJ42" s="242"/>
      <c r="VAK42" s="242"/>
      <c r="VAL42" s="242"/>
      <c r="VAM42" s="242"/>
      <c r="VAN42" s="242"/>
      <c r="VAO42" s="242"/>
      <c r="VAP42" s="242"/>
      <c r="VAQ42" s="242"/>
      <c r="VAR42" s="242"/>
      <c r="VAS42" s="242"/>
      <c r="VAT42" s="242"/>
      <c r="VAU42" s="242"/>
      <c r="VAV42" s="242"/>
      <c r="VAW42" s="242"/>
      <c r="VAX42" s="242"/>
      <c r="VAY42" s="242"/>
      <c r="VAZ42" s="242"/>
      <c r="VBA42" s="242"/>
      <c r="VBB42" s="242"/>
      <c r="VBC42" s="242"/>
      <c r="VBD42" s="242"/>
      <c r="VBE42" s="242"/>
      <c r="VBF42" s="242"/>
      <c r="VBG42" s="242"/>
      <c r="VBH42" s="242"/>
      <c r="VBI42" s="242"/>
      <c r="VBJ42" s="242"/>
      <c r="VBK42" s="242"/>
      <c r="VBL42" s="242"/>
      <c r="VBM42" s="242"/>
      <c r="VBN42" s="242"/>
      <c r="VBO42" s="242"/>
      <c r="VBP42" s="242"/>
      <c r="VBQ42" s="242"/>
      <c r="VBR42" s="242"/>
      <c r="VBS42" s="242"/>
      <c r="VBT42" s="242"/>
      <c r="VBU42" s="242"/>
      <c r="VBV42" s="242"/>
      <c r="VBW42" s="242"/>
      <c r="VBX42" s="242"/>
      <c r="VBY42" s="242"/>
      <c r="VBZ42" s="242"/>
      <c r="VCA42" s="242"/>
      <c r="VCB42" s="242"/>
      <c r="VCC42" s="242"/>
      <c r="VCD42" s="242"/>
      <c r="VCE42" s="242"/>
      <c r="VCF42" s="242"/>
      <c r="VCG42" s="242"/>
      <c r="VCH42" s="242"/>
      <c r="VCI42" s="242"/>
      <c r="VCJ42" s="242"/>
      <c r="VCK42" s="242"/>
      <c r="VCL42" s="242"/>
      <c r="VCM42" s="242"/>
      <c r="VCN42" s="242"/>
      <c r="VCO42" s="242"/>
      <c r="VCP42" s="242"/>
      <c r="VCQ42" s="242"/>
      <c r="VCR42" s="242"/>
      <c r="VCS42" s="242"/>
      <c r="VCT42" s="242"/>
      <c r="VCU42" s="242"/>
      <c r="VCV42" s="242"/>
      <c r="VCW42" s="242"/>
      <c r="VCX42" s="242"/>
      <c r="VCY42" s="242"/>
      <c r="VCZ42" s="242"/>
      <c r="VDA42" s="242"/>
      <c r="VDB42" s="242"/>
      <c r="VDC42" s="242"/>
      <c r="VDD42" s="242"/>
      <c r="VDE42" s="242"/>
      <c r="VDF42" s="242"/>
      <c r="VDG42" s="242"/>
      <c r="VDH42" s="242"/>
      <c r="VDI42" s="242"/>
      <c r="VDJ42" s="242"/>
      <c r="VDK42" s="242"/>
      <c r="VDL42" s="242"/>
      <c r="VDM42" s="242"/>
      <c r="VDN42" s="242"/>
      <c r="VDO42" s="242"/>
      <c r="VDP42" s="242"/>
      <c r="VDQ42" s="242"/>
      <c r="VDR42" s="242"/>
      <c r="VDS42" s="242"/>
      <c r="VDT42" s="242"/>
      <c r="VDU42" s="242"/>
      <c r="VDV42" s="242"/>
      <c r="VDW42" s="242"/>
      <c r="VDX42" s="242"/>
      <c r="VDY42" s="242"/>
      <c r="VDZ42" s="242"/>
      <c r="VEA42" s="242"/>
      <c r="VEB42" s="242"/>
      <c r="VEC42" s="242"/>
      <c r="VED42" s="242"/>
      <c r="VEE42" s="242"/>
      <c r="VEF42" s="242"/>
      <c r="VEG42" s="242"/>
      <c r="VEH42" s="242"/>
      <c r="VEI42" s="242"/>
      <c r="VEJ42" s="242"/>
      <c r="VEK42" s="242"/>
      <c r="VEL42" s="242"/>
      <c r="VEM42" s="242"/>
      <c r="VEN42" s="242"/>
      <c r="VEO42" s="242"/>
      <c r="VEP42" s="242"/>
      <c r="VEQ42" s="242"/>
      <c r="VER42" s="242"/>
      <c r="VES42" s="242"/>
      <c r="VET42" s="242"/>
      <c r="VEU42" s="242"/>
      <c r="VEV42" s="242"/>
      <c r="VEW42" s="242"/>
      <c r="VEX42" s="242"/>
      <c r="VEY42" s="242"/>
      <c r="VEZ42" s="242"/>
      <c r="VFA42" s="242"/>
      <c r="VFB42" s="242"/>
      <c r="VFC42" s="242"/>
      <c r="VFD42" s="242"/>
      <c r="VFE42" s="242"/>
      <c r="VFF42" s="242"/>
      <c r="VFG42" s="242"/>
      <c r="VFH42" s="242"/>
      <c r="VFI42" s="242"/>
      <c r="VFJ42" s="242"/>
      <c r="VFK42" s="242"/>
      <c r="VFL42" s="242"/>
      <c r="VFM42" s="242"/>
      <c r="VFN42" s="242"/>
      <c r="VFO42" s="242"/>
      <c r="VFP42" s="242"/>
      <c r="VFQ42" s="242"/>
      <c r="VFR42" s="242"/>
      <c r="VFS42" s="242"/>
      <c r="VFT42" s="242"/>
      <c r="VFU42" s="242"/>
      <c r="VFV42" s="242"/>
      <c r="VFW42" s="242"/>
      <c r="VFX42" s="242"/>
      <c r="VFY42" s="242"/>
      <c r="VFZ42" s="242"/>
      <c r="VGA42" s="242"/>
      <c r="VGB42" s="242"/>
      <c r="VGC42" s="242"/>
      <c r="VGD42" s="242"/>
      <c r="VGE42" s="242"/>
      <c r="VGF42" s="242"/>
      <c r="VGG42" s="242"/>
      <c r="VGH42" s="242"/>
      <c r="VGI42" s="242"/>
      <c r="VGJ42" s="242"/>
      <c r="VGK42" s="242"/>
      <c r="VGL42" s="242"/>
      <c r="VGM42" s="242"/>
      <c r="VGN42" s="242"/>
      <c r="VGO42" s="242"/>
      <c r="VGP42" s="242"/>
      <c r="VGQ42" s="242"/>
      <c r="VGR42" s="242"/>
      <c r="VGS42" s="242"/>
      <c r="VGT42" s="242"/>
      <c r="VGU42" s="242"/>
      <c r="VGV42" s="242"/>
      <c r="VGW42" s="242"/>
      <c r="VGX42" s="242"/>
      <c r="VGY42" s="242"/>
      <c r="VGZ42" s="242"/>
      <c r="VHA42" s="242"/>
      <c r="VHB42" s="242"/>
      <c r="VHC42" s="242"/>
      <c r="VHD42" s="242"/>
      <c r="VHE42" s="242"/>
      <c r="VHF42" s="242"/>
      <c r="VHG42" s="242"/>
      <c r="VHH42" s="242"/>
      <c r="VHI42" s="242"/>
      <c r="VHJ42" s="242"/>
      <c r="VHK42" s="242"/>
      <c r="VHL42" s="242"/>
      <c r="VHM42" s="242"/>
      <c r="VHN42" s="242"/>
      <c r="VHO42" s="242"/>
      <c r="VHP42" s="242"/>
      <c r="VHQ42" s="242"/>
      <c r="VHR42" s="242"/>
      <c r="VHS42" s="242"/>
      <c r="VHT42" s="242"/>
      <c r="VHU42" s="242"/>
      <c r="VHV42" s="242"/>
      <c r="VHW42" s="242"/>
      <c r="VHX42" s="242"/>
      <c r="VHY42" s="242"/>
      <c r="VHZ42" s="242"/>
      <c r="VIA42" s="242"/>
      <c r="VIB42" s="242"/>
      <c r="VIC42" s="242"/>
      <c r="VID42" s="242"/>
      <c r="VIE42" s="242"/>
      <c r="VIF42" s="242"/>
      <c r="VIG42" s="242"/>
      <c r="VIH42" s="242"/>
      <c r="VII42" s="242"/>
      <c r="VIJ42" s="242"/>
      <c r="VIK42" s="242"/>
      <c r="VIL42" s="242"/>
      <c r="VIM42" s="242"/>
      <c r="VIN42" s="242"/>
      <c r="VIO42" s="242"/>
      <c r="VIP42" s="242"/>
      <c r="VIQ42" s="242"/>
      <c r="VIR42" s="242"/>
      <c r="VIS42" s="242"/>
      <c r="VIT42" s="242"/>
      <c r="VIU42" s="242"/>
      <c r="VIV42" s="242"/>
      <c r="VIW42" s="242"/>
      <c r="VIX42" s="242"/>
      <c r="VIY42" s="242"/>
      <c r="VIZ42" s="242"/>
      <c r="VJA42" s="242"/>
      <c r="VJB42" s="242"/>
      <c r="VJC42" s="242"/>
      <c r="VJD42" s="242"/>
      <c r="VJE42" s="242"/>
      <c r="VJF42" s="242"/>
      <c r="VJG42" s="242"/>
      <c r="VJH42" s="242"/>
      <c r="VJI42" s="242"/>
      <c r="VJJ42" s="242"/>
      <c r="VJK42" s="242"/>
      <c r="VJL42" s="242"/>
      <c r="VJM42" s="242"/>
      <c r="VJN42" s="242"/>
      <c r="VJO42" s="242"/>
      <c r="VJP42" s="242"/>
      <c r="VJQ42" s="242"/>
      <c r="VJR42" s="242"/>
      <c r="VJS42" s="242"/>
      <c r="VJT42" s="242"/>
      <c r="VJU42" s="242"/>
      <c r="VJV42" s="242"/>
      <c r="VJW42" s="242"/>
      <c r="VJX42" s="242"/>
      <c r="VJY42" s="242"/>
      <c r="VJZ42" s="242"/>
      <c r="VKA42" s="242"/>
      <c r="VKB42" s="242"/>
      <c r="VKC42" s="242"/>
      <c r="VKD42" s="242"/>
      <c r="VKE42" s="242"/>
      <c r="VKF42" s="242"/>
      <c r="VKG42" s="242"/>
      <c r="VKH42" s="242"/>
      <c r="VKI42" s="242"/>
      <c r="VKJ42" s="242"/>
      <c r="VKK42" s="242"/>
      <c r="VKL42" s="242"/>
      <c r="VKM42" s="242"/>
      <c r="VKN42" s="242"/>
      <c r="VKO42" s="242"/>
      <c r="VKP42" s="242"/>
      <c r="VKQ42" s="242"/>
      <c r="VKR42" s="242"/>
      <c r="VKS42" s="242"/>
      <c r="VKT42" s="242"/>
      <c r="VKU42" s="242"/>
      <c r="VKV42" s="242"/>
      <c r="VKW42" s="242"/>
      <c r="VKX42" s="242"/>
      <c r="VKY42" s="242"/>
      <c r="VKZ42" s="242"/>
      <c r="VLA42" s="242"/>
      <c r="VLB42" s="242"/>
      <c r="VLC42" s="242"/>
      <c r="VLD42" s="242"/>
      <c r="VLE42" s="242"/>
      <c r="VLF42" s="242"/>
      <c r="VLG42" s="242"/>
      <c r="VLH42" s="242"/>
      <c r="VLI42" s="242"/>
      <c r="VLJ42" s="242"/>
      <c r="VLK42" s="242"/>
      <c r="VLL42" s="242"/>
      <c r="VLM42" s="242"/>
      <c r="VLN42" s="242"/>
      <c r="VLO42" s="242"/>
      <c r="VLP42" s="242"/>
      <c r="VLQ42" s="242"/>
      <c r="VLR42" s="242"/>
      <c r="VLS42" s="242"/>
      <c r="VLT42" s="242"/>
      <c r="VLU42" s="242"/>
      <c r="VLV42" s="242"/>
      <c r="VLW42" s="242"/>
      <c r="VLX42" s="242"/>
      <c r="VLY42" s="242"/>
      <c r="VLZ42" s="242"/>
      <c r="VMA42" s="242"/>
      <c r="VMB42" s="242"/>
      <c r="VMC42" s="242"/>
      <c r="VMD42" s="242"/>
      <c r="VME42" s="242"/>
      <c r="VMF42" s="242"/>
      <c r="VMG42" s="242"/>
      <c r="VMH42" s="242"/>
      <c r="VMI42" s="242"/>
      <c r="VMJ42" s="242"/>
      <c r="VMK42" s="242"/>
      <c r="VML42" s="242"/>
      <c r="VMM42" s="242"/>
      <c r="VMN42" s="242"/>
      <c r="VMO42" s="242"/>
      <c r="VMP42" s="242"/>
      <c r="VMQ42" s="242"/>
      <c r="VMR42" s="242"/>
      <c r="VMS42" s="242"/>
      <c r="VMT42" s="242"/>
      <c r="VMU42" s="242"/>
      <c r="VMV42" s="242"/>
      <c r="VMW42" s="242"/>
      <c r="VMX42" s="242"/>
      <c r="VMY42" s="242"/>
      <c r="VMZ42" s="242"/>
      <c r="VNA42" s="242"/>
      <c r="VNB42" s="242"/>
      <c r="VNC42" s="242"/>
      <c r="VND42" s="242"/>
      <c r="VNE42" s="242"/>
      <c r="VNF42" s="242"/>
      <c r="VNG42" s="242"/>
      <c r="VNH42" s="242"/>
      <c r="VNI42" s="242"/>
      <c r="VNJ42" s="242"/>
      <c r="VNK42" s="242"/>
      <c r="VNL42" s="242"/>
      <c r="VNM42" s="242"/>
      <c r="VNN42" s="242"/>
      <c r="VNO42" s="242"/>
      <c r="VNP42" s="242"/>
      <c r="VNQ42" s="242"/>
      <c r="VNR42" s="242"/>
      <c r="VNS42" s="242"/>
      <c r="VNT42" s="242"/>
      <c r="VNU42" s="242"/>
      <c r="VNV42" s="242"/>
      <c r="VNW42" s="242"/>
      <c r="VNX42" s="242"/>
      <c r="VNY42" s="242"/>
      <c r="VNZ42" s="242"/>
      <c r="VOA42" s="242"/>
      <c r="VOB42" s="242"/>
      <c r="VOC42" s="242"/>
      <c r="VOD42" s="242"/>
      <c r="VOE42" s="242"/>
      <c r="VOF42" s="242"/>
      <c r="VOG42" s="242"/>
      <c r="VOH42" s="242"/>
      <c r="VOI42" s="242"/>
      <c r="VOJ42" s="242"/>
      <c r="VOK42" s="242"/>
      <c r="VOL42" s="242"/>
      <c r="VOM42" s="242"/>
      <c r="VON42" s="242"/>
      <c r="VOO42" s="242"/>
      <c r="VOP42" s="242"/>
      <c r="VOQ42" s="242"/>
      <c r="VOR42" s="242"/>
      <c r="VOS42" s="242"/>
      <c r="VOT42" s="242"/>
      <c r="VOU42" s="242"/>
      <c r="VOV42" s="242"/>
      <c r="VOW42" s="242"/>
      <c r="VOX42" s="242"/>
      <c r="VOY42" s="242"/>
      <c r="VOZ42" s="242"/>
      <c r="VPA42" s="242"/>
      <c r="VPB42" s="242"/>
      <c r="VPC42" s="242"/>
      <c r="VPD42" s="242"/>
      <c r="VPE42" s="242"/>
      <c r="VPF42" s="242"/>
      <c r="VPG42" s="242"/>
      <c r="VPH42" s="242"/>
      <c r="VPI42" s="242"/>
      <c r="VPJ42" s="242"/>
      <c r="VPK42" s="242"/>
      <c r="VPL42" s="242"/>
      <c r="VPM42" s="242"/>
      <c r="VPN42" s="242"/>
      <c r="VPO42" s="242"/>
      <c r="VPP42" s="242"/>
      <c r="VPQ42" s="242"/>
      <c r="VPR42" s="242"/>
      <c r="VPS42" s="242"/>
      <c r="VPT42" s="242"/>
      <c r="VPU42" s="242"/>
      <c r="VPV42" s="242"/>
      <c r="VPW42" s="242"/>
      <c r="VPX42" s="242"/>
      <c r="VPY42" s="242"/>
      <c r="VPZ42" s="242"/>
      <c r="VQA42" s="242"/>
      <c r="VQB42" s="242"/>
      <c r="VQC42" s="242"/>
      <c r="VQD42" s="242"/>
      <c r="VQE42" s="242"/>
      <c r="VQF42" s="242"/>
      <c r="VQG42" s="242"/>
      <c r="VQH42" s="242"/>
      <c r="VQI42" s="242"/>
      <c r="VQJ42" s="242"/>
      <c r="VQK42" s="242"/>
      <c r="VQL42" s="242"/>
      <c r="VQM42" s="242"/>
      <c r="VQN42" s="242"/>
      <c r="VQO42" s="242"/>
      <c r="VQP42" s="242"/>
      <c r="VQQ42" s="242"/>
      <c r="VQR42" s="242"/>
      <c r="VQS42" s="242"/>
      <c r="VQT42" s="242"/>
      <c r="VQU42" s="242"/>
      <c r="VQV42" s="242"/>
      <c r="VQW42" s="242"/>
      <c r="VQX42" s="242"/>
      <c r="VQY42" s="242"/>
      <c r="VQZ42" s="242"/>
      <c r="VRA42" s="242"/>
      <c r="VRB42" s="242"/>
      <c r="VRC42" s="242"/>
      <c r="VRD42" s="242"/>
      <c r="VRE42" s="242"/>
      <c r="VRF42" s="242"/>
      <c r="VRG42" s="242"/>
      <c r="VRH42" s="242"/>
      <c r="VRI42" s="242"/>
      <c r="VRJ42" s="242"/>
      <c r="VRK42" s="242"/>
      <c r="VRL42" s="242"/>
      <c r="VRM42" s="242"/>
      <c r="VRN42" s="242"/>
      <c r="VRO42" s="242"/>
      <c r="VRP42" s="242"/>
      <c r="VRQ42" s="242"/>
      <c r="VRR42" s="242"/>
      <c r="VRS42" s="242"/>
      <c r="VRT42" s="242"/>
      <c r="VRU42" s="242"/>
      <c r="VRV42" s="242"/>
      <c r="VRW42" s="242"/>
      <c r="VRX42" s="242"/>
      <c r="VRY42" s="242"/>
      <c r="VRZ42" s="242"/>
      <c r="VSA42" s="242"/>
      <c r="VSB42" s="242"/>
      <c r="VSC42" s="242"/>
      <c r="VSD42" s="242"/>
      <c r="VSE42" s="242"/>
      <c r="VSF42" s="242"/>
      <c r="VSG42" s="242"/>
      <c r="VSH42" s="242"/>
      <c r="VSI42" s="242"/>
      <c r="VSJ42" s="242"/>
      <c r="VSK42" s="242"/>
      <c r="VSL42" s="242"/>
      <c r="VSM42" s="242"/>
      <c r="VSN42" s="242"/>
      <c r="VSO42" s="242"/>
      <c r="VSP42" s="242"/>
      <c r="VSQ42" s="242"/>
      <c r="VSR42" s="242"/>
      <c r="VSS42" s="242"/>
      <c r="VST42" s="242"/>
      <c r="VSU42" s="242"/>
      <c r="VSV42" s="242"/>
      <c r="VSW42" s="242"/>
      <c r="VSX42" s="242"/>
      <c r="VSY42" s="242"/>
      <c r="VSZ42" s="242"/>
      <c r="VTA42" s="242"/>
      <c r="VTB42" s="242"/>
      <c r="VTC42" s="242"/>
      <c r="VTD42" s="242"/>
      <c r="VTE42" s="242"/>
      <c r="VTF42" s="242"/>
      <c r="VTG42" s="242"/>
      <c r="VTH42" s="242"/>
      <c r="VTI42" s="242"/>
      <c r="VTJ42" s="242"/>
      <c r="VTK42" s="242"/>
      <c r="VTL42" s="242"/>
      <c r="VTM42" s="242"/>
      <c r="VTN42" s="242"/>
      <c r="VTO42" s="242"/>
      <c r="VTP42" s="242"/>
      <c r="VTQ42" s="242"/>
      <c r="VTR42" s="242"/>
      <c r="VTS42" s="242"/>
      <c r="VTT42" s="242"/>
      <c r="VTU42" s="242"/>
      <c r="VTV42" s="242"/>
      <c r="VTW42" s="242"/>
      <c r="VTX42" s="242"/>
      <c r="VTY42" s="242"/>
      <c r="VTZ42" s="242"/>
      <c r="VUA42" s="242"/>
      <c r="VUB42" s="242"/>
      <c r="VUC42" s="242"/>
      <c r="VUD42" s="242"/>
      <c r="VUE42" s="242"/>
      <c r="VUF42" s="242"/>
      <c r="VUG42" s="242"/>
      <c r="VUH42" s="242"/>
      <c r="VUI42" s="242"/>
      <c r="VUJ42" s="242"/>
      <c r="VUK42" s="242"/>
      <c r="VUL42" s="242"/>
      <c r="VUM42" s="242"/>
      <c r="VUN42" s="242"/>
      <c r="VUO42" s="242"/>
      <c r="VUP42" s="242"/>
      <c r="VUQ42" s="242"/>
      <c r="VUR42" s="242"/>
      <c r="VUS42" s="242"/>
      <c r="VUT42" s="242"/>
      <c r="VUU42" s="242"/>
      <c r="VUV42" s="242"/>
      <c r="VUW42" s="242"/>
      <c r="VUX42" s="242"/>
      <c r="VUY42" s="242"/>
      <c r="VUZ42" s="242"/>
      <c r="VVA42" s="242"/>
      <c r="VVB42" s="242"/>
      <c r="VVC42" s="242"/>
      <c r="VVD42" s="242"/>
      <c r="VVE42" s="242"/>
      <c r="VVF42" s="242"/>
      <c r="VVG42" s="242"/>
      <c r="VVH42" s="242"/>
      <c r="VVI42" s="242"/>
      <c r="VVJ42" s="242"/>
      <c r="VVK42" s="242"/>
      <c r="VVL42" s="242"/>
      <c r="VVM42" s="242"/>
      <c r="VVN42" s="242"/>
      <c r="VVO42" s="242"/>
      <c r="VVP42" s="242"/>
      <c r="VVQ42" s="242"/>
      <c r="VVR42" s="242"/>
      <c r="VVS42" s="242"/>
      <c r="VVT42" s="242"/>
      <c r="VVU42" s="242"/>
      <c r="VVV42" s="242"/>
      <c r="VVW42" s="242"/>
      <c r="VVX42" s="242"/>
      <c r="VVY42" s="242"/>
      <c r="VVZ42" s="242"/>
      <c r="VWA42" s="242"/>
      <c r="VWB42" s="242"/>
      <c r="VWC42" s="242"/>
      <c r="VWD42" s="242"/>
      <c r="VWE42" s="242"/>
      <c r="VWF42" s="242"/>
      <c r="VWG42" s="242"/>
      <c r="VWH42" s="242"/>
      <c r="VWI42" s="242"/>
      <c r="VWJ42" s="242"/>
      <c r="VWK42" s="242"/>
      <c r="VWL42" s="242"/>
      <c r="VWM42" s="242"/>
      <c r="VWN42" s="242"/>
      <c r="VWO42" s="242"/>
      <c r="VWP42" s="242"/>
      <c r="VWQ42" s="242"/>
      <c r="VWR42" s="242"/>
      <c r="VWS42" s="242"/>
      <c r="VWT42" s="242"/>
      <c r="VWU42" s="242"/>
      <c r="VWV42" s="242"/>
      <c r="VWW42" s="242"/>
      <c r="VWX42" s="242"/>
      <c r="VWY42" s="242"/>
      <c r="VWZ42" s="242"/>
      <c r="VXA42" s="242"/>
      <c r="VXB42" s="242"/>
      <c r="VXC42" s="242"/>
      <c r="VXD42" s="242"/>
      <c r="VXE42" s="242"/>
      <c r="VXF42" s="242"/>
      <c r="VXG42" s="242"/>
      <c r="VXH42" s="242"/>
      <c r="VXI42" s="242"/>
      <c r="VXJ42" s="242"/>
      <c r="VXK42" s="242"/>
      <c r="VXL42" s="242"/>
      <c r="VXM42" s="242"/>
      <c r="VXN42" s="242"/>
      <c r="VXO42" s="242"/>
      <c r="VXP42" s="242"/>
      <c r="VXQ42" s="242"/>
      <c r="VXR42" s="242"/>
      <c r="VXS42" s="242"/>
      <c r="VXT42" s="242"/>
      <c r="VXU42" s="242"/>
      <c r="VXV42" s="242"/>
      <c r="VXW42" s="242"/>
      <c r="VXX42" s="242"/>
      <c r="VXY42" s="242"/>
      <c r="VXZ42" s="242"/>
      <c r="VYA42" s="242"/>
      <c r="VYB42" s="242"/>
      <c r="VYC42" s="242"/>
      <c r="VYD42" s="242"/>
      <c r="VYE42" s="242"/>
      <c r="VYF42" s="242"/>
      <c r="VYG42" s="242"/>
      <c r="VYH42" s="242"/>
      <c r="VYI42" s="242"/>
      <c r="VYJ42" s="242"/>
      <c r="VYK42" s="242"/>
      <c r="VYL42" s="242"/>
      <c r="VYM42" s="242"/>
      <c r="VYN42" s="242"/>
      <c r="VYO42" s="242"/>
      <c r="VYP42" s="242"/>
      <c r="VYQ42" s="242"/>
      <c r="VYR42" s="242"/>
      <c r="VYS42" s="242"/>
      <c r="VYT42" s="242"/>
      <c r="VYU42" s="242"/>
      <c r="VYV42" s="242"/>
      <c r="VYW42" s="242"/>
      <c r="VYX42" s="242"/>
      <c r="VYY42" s="242"/>
      <c r="VYZ42" s="242"/>
      <c r="VZA42" s="242"/>
      <c r="VZB42" s="242"/>
      <c r="VZC42" s="242"/>
      <c r="VZD42" s="242"/>
      <c r="VZE42" s="242"/>
      <c r="VZF42" s="242"/>
      <c r="VZG42" s="242"/>
      <c r="VZH42" s="242"/>
      <c r="VZI42" s="242"/>
      <c r="VZJ42" s="242"/>
      <c r="VZK42" s="242"/>
      <c r="VZL42" s="242"/>
      <c r="VZM42" s="242"/>
      <c r="VZN42" s="242"/>
      <c r="VZO42" s="242"/>
      <c r="VZP42" s="242"/>
      <c r="VZQ42" s="242"/>
      <c r="VZR42" s="242"/>
      <c r="VZS42" s="242"/>
      <c r="VZT42" s="242"/>
      <c r="VZU42" s="242"/>
      <c r="VZV42" s="242"/>
      <c r="VZW42" s="242"/>
      <c r="VZX42" s="242"/>
      <c r="VZY42" s="242"/>
      <c r="VZZ42" s="242"/>
      <c r="WAA42" s="242"/>
      <c r="WAB42" s="242"/>
      <c r="WAC42" s="242"/>
      <c r="WAD42" s="242"/>
      <c r="WAE42" s="242"/>
      <c r="WAF42" s="242"/>
      <c r="WAG42" s="242"/>
      <c r="WAH42" s="242"/>
      <c r="WAI42" s="242"/>
      <c r="WAJ42" s="242"/>
      <c r="WAK42" s="242"/>
      <c r="WAL42" s="242"/>
      <c r="WAM42" s="242"/>
      <c r="WAN42" s="242"/>
      <c r="WAO42" s="242"/>
      <c r="WAP42" s="242"/>
      <c r="WAQ42" s="242"/>
      <c r="WAR42" s="242"/>
      <c r="WAS42" s="242"/>
      <c r="WAT42" s="242"/>
      <c r="WAU42" s="242"/>
      <c r="WAV42" s="242"/>
      <c r="WAW42" s="242"/>
      <c r="WAX42" s="242"/>
      <c r="WAY42" s="242"/>
      <c r="WAZ42" s="242"/>
      <c r="WBA42" s="242"/>
      <c r="WBB42" s="242"/>
      <c r="WBC42" s="242"/>
      <c r="WBD42" s="242"/>
      <c r="WBE42" s="242"/>
      <c r="WBF42" s="242"/>
      <c r="WBG42" s="242"/>
      <c r="WBH42" s="242"/>
      <c r="WBI42" s="242"/>
      <c r="WBJ42" s="242"/>
      <c r="WBK42" s="242"/>
      <c r="WBL42" s="242"/>
      <c r="WBM42" s="242"/>
      <c r="WBN42" s="242"/>
      <c r="WBO42" s="242"/>
      <c r="WBP42" s="242"/>
      <c r="WBQ42" s="242"/>
      <c r="WBR42" s="242"/>
      <c r="WBS42" s="242"/>
      <c r="WBT42" s="242"/>
      <c r="WBU42" s="242"/>
      <c r="WBV42" s="242"/>
      <c r="WBW42" s="242"/>
      <c r="WBX42" s="242"/>
      <c r="WBY42" s="242"/>
      <c r="WBZ42" s="242"/>
      <c r="WCA42" s="242"/>
      <c r="WCB42" s="242"/>
      <c r="WCC42" s="242"/>
      <c r="WCD42" s="242"/>
      <c r="WCE42" s="242"/>
      <c r="WCF42" s="242"/>
      <c r="WCG42" s="242"/>
      <c r="WCH42" s="242"/>
      <c r="WCI42" s="242"/>
      <c r="WCJ42" s="242"/>
      <c r="WCK42" s="242"/>
      <c r="WCL42" s="242"/>
      <c r="WCM42" s="242"/>
      <c r="WCN42" s="242"/>
      <c r="WCO42" s="242"/>
      <c r="WCP42" s="242"/>
      <c r="WCQ42" s="242"/>
      <c r="WCR42" s="242"/>
      <c r="WCS42" s="242"/>
      <c r="WCT42" s="242"/>
      <c r="WCU42" s="242"/>
      <c r="WCV42" s="242"/>
      <c r="WCW42" s="242"/>
      <c r="WCX42" s="242"/>
      <c r="WCY42" s="242"/>
      <c r="WCZ42" s="242"/>
      <c r="WDA42" s="242"/>
      <c r="WDB42" s="242"/>
      <c r="WDC42" s="242"/>
      <c r="WDD42" s="242"/>
      <c r="WDE42" s="242"/>
      <c r="WDF42" s="242"/>
      <c r="WDG42" s="242"/>
      <c r="WDH42" s="242"/>
      <c r="WDI42" s="242"/>
      <c r="WDJ42" s="242"/>
      <c r="WDK42" s="242"/>
      <c r="WDL42" s="242"/>
      <c r="WDM42" s="242"/>
      <c r="WDN42" s="242"/>
      <c r="WDO42" s="242"/>
      <c r="WDP42" s="242"/>
      <c r="WDQ42" s="242"/>
      <c r="WDR42" s="242"/>
      <c r="WDS42" s="242"/>
      <c r="WDT42" s="242"/>
      <c r="WDU42" s="242"/>
      <c r="WDV42" s="242"/>
      <c r="WDW42" s="242"/>
      <c r="WDX42" s="242"/>
      <c r="WDY42" s="242"/>
      <c r="WDZ42" s="242"/>
      <c r="WEA42" s="242"/>
      <c r="WEB42" s="242"/>
      <c r="WEC42" s="242"/>
      <c r="WED42" s="242"/>
      <c r="WEE42" s="242"/>
      <c r="WEF42" s="242"/>
      <c r="WEG42" s="242"/>
      <c r="WEH42" s="242"/>
      <c r="WEI42" s="242"/>
      <c r="WEJ42" s="242"/>
      <c r="WEK42" s="242"/>
      <c r="WEL42" s="242"/>
      <c r="WEM42" s="242"/>
      <c r="WEN42" s="242"/>
      <c r="WEO42" s="242"/>
      <c r="WEP42" s="242"/>
      <c r="WEQ42" s="242"/>
      <c r="WER42" s="242"/>
      <c r="WES42" s="242"/>
      <c r="WET42" s="242"/>
      <c r="WEU42" s="242"/>
      <c r="WEV42" s="242"/>
      <c r="WEW42" s="242"/>
      <c r="WEX42" s="242"/>
      <c r="WEY42" s="242"/>
      <c r="WEZ42" s="242"/>
      <c r="WFA42" s="242"/>
      <c r="WFB42" s="242"/>
      <c r="WFC42" s="242"/>
      <c r="WFD42" s="242"/>
      <c r="WFE42" s="242"/>
      <c r="WFF42" s="242"/>
      <c r="WFG42" s="242"/>
      <c r="WFH42" s="242"/>
      <c r="WFI42" s="242"/>
      <c r="WFJ42" s="242"/>
      <c r="WFK42" s="242"/>
      <c r="WFL42" s="242"/>
      <c r="WFM42" s="242"/>
      <c r="WFN42" s="242"/>
      <c r="WFO42" s="242"/>
      <c r="WFP42" s="242"/>
      <c r="WFQ42" s="242"/>
      <c r="WFR42" s="242"/>
      <c r="WFS42" s="242"/>
      <c r="WFT42" s="242"/>
      <c r="WFU42" s="242"/>
      <c r="WFV42" s="242"/>
      <c r="WFW42" s="242"/>
      <c r="WFX42" s="242"/>
      <c r="WFY42" s="242"/>
      <c r="WFZ42" s="242"/>
      <c r="WGA42" s="242"/>
      <c r="WGB42" s="242"/>
      <c r="WGC42" s="242"/>
      <c r="WGD42" s="242"/>
      <c r="WGE42" s="242"/>
      <c r="WGF42" s="242"/>
      <c r="WGG42" s="242"/>
      <c r="WGH42" s="242"/>
      <c r="WGI42" s="242"/>
      <c r="WGJ42" s="242"/>
      <c r="WGK42" s="242"/>
      <c r="WGL42" s="242"/>
      <c r="WGM42" s="242"/>
      <c r="WGN42" s="242"/>
      <c r="WGO42" s="242"/>
      <c r="WGP42" s="242"/>
      <c r="WGQ42" s="242"/>
      <c r="WGR42" s="242"/>
      <c r="WGS42" s="242"/>
      <c r="WGT42" s="242"/>
      <c r="WGU42" s="242"/>
      <c r="WGV42" s="242"/>
      <c r="WGW42" s="242"/>
      <c r="WGX42" s="242"/>
      <c r="WGY42" s="242"/>
      <c r="WGZ42" s="242"/>
      <c r="WHA42" s="242"/>
      <c r="WHB42" s="242"/>
      <c r="WHC42" s="242"/>
      <c r="WHD42" s="242"/>
      <c r="WHE42" s="242"/>
      <c r="WHF42" s="242"/>
      <c r="WHG42" s="242"/>
      <c r="WHH42" s="242"/>
      <c r="WHI42" s="242"/>
      <c r="WHJ42" s="242"/>
      <c r="WHK42" s="242"/>
      <c r="WHL42" s="242"/>
      <c r="WHM42" s="242"/>
      <c r="WHN42" s="242"/>
      <c r="WHO42" s="242"/>
      <c r="WHP42" s="242"/>
      <c r="WHQ42" s="242"/>
      <c r="WHR42" s="242"/>
      <c r="WHS42" s="242"/>
      <c r="WHT42" s="242"/>
      <c r="WHU42" s="242"/>
      <c r="WHV42" s="242"/>
      <c r="WHW42" s="242"/>
      <c r="WHX42" s="242"/>
      <c r="WHY42" s="242"/>
      <c r="WHZ42" s="242"/>
      <c r="WIA42" s="242"/>
      <c r="WIB42" s="242"/>
      <c r="WIC42" s="242"/>
      <c r="WID42" s="242"/>
      <c r="WIE42" s="242"/>
      <c r="WIF42" s="242"/>
      <c r="WIG42" s="242"/>
      <c r="WIH42" s="242"/>
      <c r="WII42" s="242"/>
      <c r="WIJ42" s="242"/>
      <c r="WIK42" s="242"/>
      <c r="WIL42" s="242"/>
      <c r="WIM42" s="242"/>
      <c r="WIN42" s="242"/>
      <c r="WIO42" s="242"/>
      <c r="WIP42" s="242"/>
      <c r="WIQ42" s="242"/>
      <c r="WIR42" s="242"/>
      <c r="WIS42" s="242"/>
      <c r="WIT42" s="242"/>
      <c r="WIU42" s="242"/>
      <c r="WIV42" s="242"/>
      <c r="WIW42" s="242"/>
      <c r="WIX42" s="242"/>
      <c r="WIY42" s="242"/>
      <c r="WIZ42" s="242"/>
      <c r="WJA42" s="242"/>
      <c r="WJB42" s="242"/>
      <c r="WJC42" s="242"/>
      <c r="WJD42" s="242"/>
      <c r="WJE42" s="242"/>
      <c r="WJF42" s="242"/>
      <c r="WJG42" s="242"/>
      <c r="WJH42" s="242"/>
      <c r="WJI42" s="242"/>
      <c r="WJJ42" s="242"/>
      <c r="WJK42" s="242"/>
      <c r="WJL42" s="242"/>
      <c r="WJM42" s="242"/>
      <c r="WJN42" s="242"/>
      <c r="WJO42" s="242"/>
      <c r="WJP42" s="242"/>
      <c r="WJQ42" s="242"/>
      <c r="WJR42" s="242"/>
      <c r="WJS42" s="242"/>
      <c r="WJT42" s="242"/>
      <c r="WJU42" s="242"/>
      <c r="WJV42" s="242"/>
      <c r="WJW42" s="242"/>
      <c r="WJX42" s="242"/>
      <c r="WJY42" s="242"/>
      <c r="WJZ42" s="242"/>
      <c r="WKA42" s="242"/>
      <c r="WKB42" s="242"/>
      <c r="WKC42" s="242"/>
      <c r="WKD42" s="242"/>
      <c r="WKE42" s="242"/>
      <c r="WKF42" s="242"/>
      <c r="WKG42" s="242"/>
      <c r="WKH42" s="242"/>
      <c r="WKI42" s="242"/>
      <c r="WKJ42" s="242"/>
      <c r="WKK42" s="242"/>
      <c r="WKL42" s="242"/>
      <c r="WKM42" s="242"/>
      <c r="WKN42" s="242"/>
      <c r="WKO42" s="242"/>
      <c r="WKP42" s="242"/>
      <c r="WKQ42" s="242"/>
      <c r="WKR42" s="242"/>
      <c r="WKS42" s="242"/>
      <c r="WKT42" s="242"/>
      <c r="WKU42" s="242"/>
      <c r="WKV42" s="242"/>
      <c r="WKW42" s="242"/>
      <c r="WKX42" s="242"/>
      <c r="WKY42" s="242"/>
      <c r="WKZ42" s="242"/>
      <c r="WLA42" s="242"/>
      <c r="WLB42" s="242"/>
      <c r="WLC42" s="242"/>
      <c r="WLD42" s="242"/>
      <c r="WLE42" s="242"/>
      <c r="WLF42" s="242"/>
      <c r="WLG42" s="242"/>
      <c r="WLH42" s="242"/>
      <c r="WLI42" s="242"/>
      <c r="WLJ42" s="242"/>
      <c r="WLK42" s="242"/>
      <c r="WLL42" s="242"/>
      <c r="WLM42" s="242"/>
      <c r="WLN42" s="242"/>
      <c r="WLO42" s="242"/>
      <c r="WLP42" s="242"/>
      <c r="WLQ42" s="242"/>
      <c r="WLR42" s="242"/>
      <c r="WLS42" s="242"/>
      <c r="WLT42" s="242"/>
      <c r="WLU42" s="242"/>
      <c r="WLV42" s="242"/>
      <c r="WLW42" s="242"/>
      <c r="WLX42" s="242"/>
      <c r="WLY42" s="242"/>
      <c r="WLZ42" s="242"/>
      <c r="WMA42" s="242"/>
      <c r="WMB42" s="242"/>
      <c r="WMC42" s="242"/>
      <c r="WMD42" s="242"/>
      <c r="WME42" s="242"/>
      <c r="WMF42" s="242"/>
      <c r="WMG42" s="242"/>
      <c r="WMH42" s="242"/>
      <c r="WMI42" s="242"/>
      <c r="WMJ42" s="242"/>
      <c r="WMK42" s="242"/>
      <c r="WML42" s="242"/>
      <c r="WMM42" s="242"/>
      <c r="WMN42" s="242"/>
      <c r="WMO42" s="242"/>
      <c r="WMP42" s="242"/>
      <c r="WMQ42" s="242"/>
      <c r="WMR42" s="242"/>
      <c r="WMS42" s="242"/>
      <c r="WMT42" s="242"/>
      <c r="WMU42" s="242"/>
      <c r="WMV42" s="242"/>
      <c r="WMW42" s="242"/>
      <c r="WMX42" s="242"/>
      <c r="WMY42" s="242"/>
      <c r="WMZ42" s="242"/>
      <c r="WNA42" s="242"/>
      <c r="WNB42" s="242"/>
      <c r="WNC42" s="242"/>
      <c r="WND42" s="242"/>
      <c r="WNE42" s="242"/>
      <c r="WNF42" s="242"/>
      <c r="WNG42" s="242"/>
      <c r="WNH42" s="242"/>
      <c r="WNI42" s="242"/>
      <c r="WNJ42" s="242"/>
      <c r="WNK42" s="242"/>
      <c r="WNL42" s="242"/>
      <c r="WNM42" s="242"/>
      <c r="WNN42" s="242"/>
      <c r="WNO42" s="242"/>
      <c r="WNP42" s="242"/>
      <c r="WNQ42" s="242"/>
      <c r="WNR42" s="242"/>
      <c r="WNS42" s="242"/>
      <c r="WNT42" s="242"/>
      <c r="WNU42" s="242"/>
      <c r="WNV42" s="242"/>
      <c r="WNW42" s="242"/>
      <c r="WNX42" s="242"/>
      <c r="WNY42" s="242"/>
      <c r="WNZ42" s="242"/>
      <c r="WOA42" s="242"/>
      <c r="WOB42" s="242"/>
      <c r="WOC42" s="242"/>
      <c r="WOD42" s="242"/>
      <c r="WOE42" s="242"/>
      <c r="WOF42" s="242"/>
      <c r="WOG42" s="242"/>
      <c r="WOH42" s="242"/>
      <c r="WOI42" s="242"/>
      <c r="WOJ42" s="242"/>
      <c r="WOK42" s="242"/>
      <c r="WOL42" s="242"/>
      <c r="WOM42" s="242"/>
      <c r="WON42" s="242"/>
      <c r="WOO42" s="242"/>
      <c r="WOP42" s="242"/>
      <c r="WOQ42" s="242"/>
      <c r="WOR42" s="242"/>
      <c r="WOS42" s="242"/>
      <c r="WOT42" s="242"/>
      <c r="WOU42" s="242"/>
      <c r="WOV42" s="242"/>
      <c r="WOW42" s="242"/>
      <c r="WOX42" s="242"/>
      <c r="WOY42" s="242"/>
      <c r="WOZ42" s="242"/>
      <c r="WPA42" s="242"/>
      <c r="WPB42" s="242"/>
      <c r="WPC42" s="242"/>
      <c r="WPD42" s="242"/>
      <c r="WPE42" s="242"/>
      <c r="WPF42" s="242"/>
      <c r="WPG42" s="242"/>
      <c r="WPH42" s="242"/>
      <c r="WPI42" s="242"/>
      <c r="WPJ42" s="242"/>
      <c r="WPK42" s="242"/>
      <c r="WPL42" s="242"/>
      <c r="WPM42" s="242"/>
      <c r="WPN42" s="242"/>
      <c r="WPO42" s="242"/>
      <c r="WPP42" s="242"/>
      <c r="WPQ42" s="242"/>
      <c r="WPR42" s="242"/>
      <c r="WPS42" s="242"/>
      <c r="WPT42" s="242"/>
      <c r="WPU42" s="242"/>
      <c r="WPV42" s="242"/>
      <c r="WPW42" s="242"/>
      <c r="WPX42" s="242"/>
      <c r="WPY42" s="242"/>
      <c r="WPZ42" s="242"/>
      <c r="WQA42" s="242"/>
      <c r="WQB42" s="242"/>
      <c r="WQC42" s="242"/>
      <c r="WQD42" s="242"/>
      <c r="WQE42" s="242"/>
      <c r="WQF42" s="242"/>
      <c r="WQG42" s="242"/>
      <c r="WQH42" s="242"/>
      <c r="WQI42" s="242"/>
      <c r="WQJ42" s="242"/>
      <c r="WQK42" s="242"/>
      <c r="WQL42" s="242"/>
      <c r="WQM42" s="242"/>
      <c r="WQN42" s="242"/>
      <c r="WQO42" s="242"/>
      <c r="WQP42" s="242"/>
      <c r="WQQ42" s="242"/>
      <c r="WQR42" s="242"/>
      <c r="WQS42" s="242"/>
      <c r="WQT42" s="242"/>
      <c r="WQU42" s="242"/>
      <c r="WQV42" s="242"/>
      <c r="WQW42" s="242"/>
      <c r="WQX42" s="242"/>
      <c r="WQY42" s="242"/>
      <c r="WQZ42" s="242"/>
      <c r="WRA42" s="242"/>
      <c r="WRB42" s="242"/>
      <c r="WRC42" s="242"/>
      <c r="WRD42" s="242"/>
      <c r="WRE42" s="242"/>
      <c r="WRF42" s="242"/>
      <c r="WRG42" s="242"/>
      <c r="WRH42" s="242"/>
      <c r="WRI42" s="242"/>
      <c r="WRJ42" s="242"/>
      <c r="WRK42" s="242"/>
      <c r="WRL42" s="242"/>
      <c r="WRM42" s="242"/>
      <c r="WRN42" s="242"/>
      <c r="WRO42" s="242"/>
      <c r="WRP42" s="242"/>
      <c r="WRQ42" s="242"/>
      <c r="WRR42" s="242"/>
      <c r="WRS42" s="242"/>
      <c r="WRT42" s="242"/>
      <c r="WRU42" s="242"/>
      <c r="WRV42" s="242"/>
      <c r="WRW42" s="242"/>
      <c r="WRX42" s="242"/>
      <c r="WRY42" s="242"/>
      <c r="WRZ42" s="242"/>
      <c r="WSA42" s="242"/>
      <c r="WSB42" s="242"/>
      <c r="WSC42" s="242"/>
      <c r="WSD42" s="242"/>
      <c r="WSE42" s="242"/>
      <c r="WSF42" s="242"/>
      <c r="WSG42" s="242"/>
      <c r="WSH42" s="242"/>
      <c r="WSI42" s="242"/>
      <c r="WSJ42" s="242"/>
      <c r="WSK42" s="242"/>
      <c r="WSL42" s="242"/>
      <c r="WSM42" s="242"/>
      <c r="WSN42" s="242"/>
      <c r="WSO42" s="242"/>
      <c r="WSP42" s="242"/>
      <c r="WSQ42" s="242"/>
      <c r="WSR42" s="242"/>
      <c r="WSS42" s="242"/>
      <c r="WST42" s="242"/>
      <c r="WSU42" s="242"/>
      <c r="WSV42" s="242"/>
      <c r="WSW42" s="242"/>
      <c r="WSX42" s="242"/>
      <c r="WSY42" s="242"/>
      <c r="WSZ42" s="242"/>
      <c r="WTA42" s="242"/>
      <c r="WTB42" s="242"/>
      <c r="WTC42" s="242"/>
      <c r="WTD42" s="242"/>
      <c r="WTE42" s="242"/>
      <c r="WTF42" s="242"/>
      <c r="WTG42" s="242"/>
      <c r="WTH42" s="242"/>
      <c r="WTI42" s="242"/>
      <c r="WTJ42" s="242"/>
      <c r="WTK42" s="242"/>
      <c r="WTL42" s="242"/>
      <c r="WTM42" s="242"/>
      <c r="WTN42" s="242"/>
      <c r="WTO42" s="242"/>
      <c r="WTP42" s="242"/>
      <c r="WTQ42" s="242"/>
      <c r="WTR42" s="242"/>
      <c r="WTS42" s="242"/>
      <c r="WTT42" s="242"/>
      <c r="WTU42" s="242"/>
      <c r="WTV42" s="242"/>
      <c r="WTW42" s="242"/>
      <c r="WTX42" s="242"/>
      <c r="WTY42" s="242"/>
      <c r="WTZ42" s="242"/>
      <c r="WUA42" s="242"/>
      <c r="WUB42" s="242"/>
      <c r="WUC42" s="242"/>
      <c r="WUD42" s="242"/>
      <c r="WUE42" s="242"/>
      <c r="WUF42" s="242"/>
      <c r="WUG42" s="242"/>
      <c r="WUH42" s="242"/>
      <c r="WUI42" s="242"/>
      <c r="WUJ42" s="242"/>
      <c r="WUK42" s="242"/>
      <c r="WUL42" s="242"/>
      <c r="WUM42" s="242"/>
      <c r="WUN42" s="242"/>
      <c r="WUO42" s="242"/>
      <c r="WUP42" s="242"/>
      <c r="WUQ42" s="242"/>
      <c r="WUR42" s="242"/>
      <c r="WUS42" s="242"/>
      <c r="WUT42" s="242"/>
      <c r="WUU42" s="242"/>
      <c r="WUV42" s="242"/>
      <c r="WUW42" s="242"/>
      <c r="WUX42" s="242"/>
      <c r="WUY42" s="242"/>
      <c r="WUZ42" s="242"/>
      <c r="WVA42" s="242"/>
      <c r="WVB42" s="242"/>
      <c r="WVC42" s="242"/>
      <c r="WVD42" s="242"/>
      <c r="WVE42" s="242"/>
      <c r="WVF42" s="242"/>
      <c r="WVG42" s="242"/>
      <c r="WVH42" s="242"/>
      <c r="WVI42" s="242"/>
      <c r="WVJ42" s="242"/>
      <c r="WVK42" s="242"/>
      <c r="WVL42" s="242"/>
      <c r="WVM42" s="242"/>
      <c r="WVN42" s="242"/>
      <c r="WVO42" s="242"/>
      <c r="WVP42" s="242"/>
      <c r="WVQ42" s="242"/>
      <c r="WVR42" s="242"/>
      <c r="WVS42" s="242"/>
      <c r="WVT42" s="242"/>
      <c r="WVU42" s="242"/>
      <c r="WVV42" s="242"/>
      <c r="WVW42" s="242"/>
      <c r="WVX42" s="242"/>
      <c r="WVY42" s="242"/>
      <c r="WVZ42" s="242"/>
      <c r="WWA42" s="242"/>
      <c r="WWB42" s="242"/>
      <c r="WWC42" s="242"/>
      <c r="WWD42" s="242"/>
      <c r="WWE42" s="242"/>
      <c r="WWF42" s="242"/>
      <c r="WWG42" s="242"/>
      <c r="WWH42" s="242"/>
      <c r="WWI42" s="242"/>
      <c r="WWJ42" s="242"/>
      <c r="WWK42" s="242"/>
      <c r="WWL42" s="242"/>
      <c r="WWM42" s="242"/>
      <c r="WWN42" s="242"/>
      <c r="WWO42" s="242"/>
      <c r="WWP42" s="242"/>
      <c r="WWQ42" s="242"/>
      <c r="WWR42" s="242"/>
      <c r="WWS42" s="242"/>
      <c r="WWT42" s="242"/>
      <c r="WWU42" s="242"/>
      <c r="WWV42" s="242"/>
      <c r="WWW42" s="242"/>
      <c r="WWX42" s="242"/>
      <c r="WWY42" s="242"/>
      <c r="WWZ42" s="242"/>
      <c r="WXA42" s="242"/>
      <c r="WXB42" s="242"/>
      <c r="WXC42" s="242"/>
      <c r="WXD42" s="242"/>
      <c r="WXE42" s="242"/>
      <c r="WXF42" s="242"/>
      <c r="WXG42" s="242"/>
      <c r="WXH42" s="242"/>
      <c r="WXI42" s="242"/>
      <c r="WXJ42" s="242"/>
      <c r="WXK42" s="242"/>
      <c r="WXL42" s="242"/>
      <c r="WXM42" s="242"/>
      <c r="WXN42" s="242"/>
      <c r="WXO42" s="242"/>
      <c r="WXP42" s="242"/>
      <c r="WXQ42" s="242"/>
      <c r="WXR42" s="242"/>
      <c r="WXS42" s="242"/>
      <c r="WXT42" s="242"/>
      <c r="WXU42" s="242"/>
      <c r="WXV42" s="242"/>
      <c r="WXW42" s="242"/>
      <c r="WXX42" s="242"/>
      <c r="WXY42" s="242"/>
      <c r="WXZ42" s="242"/>
      <c r="WYA42" s="242"/>
      <c r="WYB42" s="242"/>
      <c r="WYC42" s="242"/>
      <c r="WYD42" s="242"/>
      <c r="WYE42" s="242"/>
      <c r="WYF42" s="242"/>
      <c r="WYG42" s="242"/>
      <c r="WYH42" s="242"/>
      <c r="WYI42" s="242"/>
      <c r="WYJ42" s="242"/>
      <c r="WYK42" s="242"/>
      <c r="WYL42" s="242"/>
      <c r="WYM42" s="242"/>
      <c r="WYN42" s="242"/>
      <c r="WYO42" s="242"/>
      <c r="WYP42" s="242"/>
      <c r="WYQ42" s="242"/>
      <c r="WYR42" s="242"/>
      <c r="WYS42" s="242"/>
      <c r="WYT42" s="242"/>
      <c r="WYU42" s="242"/>
      <c r="WYV42" s="242"/>
      <c r="WYW42" s="242"/>
      <c r="WYX42" s="242"/>
      <c r="WYY42" s="242"/>
      <c r="WYZ42" s="242"/>
      <c r="WZA42" s="242"/>
      <c r="WZB42" s="242"/>
      <c r="WZC42" s="242"/>
      <c r="WZD42" s="242"/>
      <c r="WZE42" s="242"/>
      <c r="WZF42" s="242"/>
      <c r="WZG42" s="242"/>
    </row>
    <row r="43" spans="1:16231" ht="24" x14ac:dyDescent="0.2">
      <c r="A43" s="359" t="s">
        <v>309</v>
      </c>
    </row>
    <row r="44" spans="1:16231" s="309" customFormat="1" ht="12.75" x14ac:dyDescent="0.2">
      <c r="A44" s="169"/>
    </row>
    <row r="45" spans="1:16231" s="309" customFormat="1" ht="25.5" x14ac:dyDescent="0.2">
      <c r="A45" s="236" t="s">
        <v>403</v>
      </c>
    </row>
    <row r="46" spans="1:16231" s="309" customFormat="1" ht="45" x14ac:dyDescent="0.2">
      <c r="A46" s="279" t="s">
        <v>339</v>
      </c>
    </row>
    <row r="47" spans="1:16231" s="309" customFormat="1" ht="22.5" x14ac:dyDescent="0.2">
      <c r="A47" s="279" t="s">
        <v>404</v>
      </c>
    </row>
    <row r="48" spans="1:16231" s="309" customFormat="1" ht="22.5" x14ac:dyDescent="0.2">
      <c r="A48" s="279" t="s">
        <v>405</v>
      </c>
    </row>
    <row r="49" spans="1:1" s="309" customFormat="1" ht="33.75" x14ac:dyDescent="0.2">
      <c r="A49" s="279" t="s">
        <v>406</v>
      </c>
    </row>
    <row r="50" spans="1:1" s="309" customFormat="1" ht="22.5" x14ac:dyDescent="0.2">
      <c r="A50" s="279" t="s">
        <v>407</v>
      </c>
    </row>
    <row r="51" spans="1:1" s="309" customFormat="1" ht="22.5" x14ac:dyDescent="0.2">
      <c r="A51" s="279" t="s">
        <v>408</v>
      </c>
    </row>
    <row r="52" spans="1:1" s="309" customFormat="1" ht="56.25" x14ac:dyDescent="0.2">
      <c r="A52" s="363" t="s">
        <v>411</v>
      </c>
    </row>
    <row r="53" spans="1:1" s="309" customFormat="1" ht="78.75" x14ac:dyDescent="0.2">
      <c r="A53" s="363" t="s">
        <v>412</v>
      </c>
    </row>
    <row r="54" spans="1:1" s="309" customFormat="1" ht="31.5" x14ac:dyDescent="0.2">
      <c r="A54" s="318" t="s">
        <v>163</v>
      </c>
    </row>
    <row r="55" spans="1:1" s="309" customFormat="1" ht="21" x14ac:dyDescent="0.2">
      <c r="A55" s="321" t="s">
        <v>159</v>
      </c>
    </row>
    <row r="56" spans="1:1" s="309" customFormat="1" ht="42.75" x14ac:dyDescent="0.2">
      <c r="A56" s="317" t="s">
        <v>375</v>
      </c>
    </row>
    <row r="57" spans="1:1" s="309" customFormat="1" ht="21" x14ac:dyDescent="0.2">
      <c r="A57" s="313" t="s">
        <v>161</v>
      </c>
    </row>
    <row r="58" spans="1:1" s="309" customFormat="1" ht="12.75" x14ac:dyDescent="0.2">
      <c r="A58" s="314"/>
    </row>
    <row r="59" spans="1:1" s="309" customFormat="1" ht="12.75" x14ac:dyDescent="0.2">
      <c r="A59" s="315" t="s">
        <v>131</v>
      </c>
    </row>
    <row r="60" spans="1:1" s="309" customFormat="1" ht="24" x14ac:dyDescent="0.2">
      <c r="A60" s="360" t="s">
        <v>424</v>
      </c>
    </row>
    <row r="61" spans="1:1" s="309" customFormat="1" ht="12.75" x14ac:dyDescent="0.2">
      <c r="A61" s="361"/>
    </row>
    <row r="62" spans="1:1" s="243" customFormat="1" ht="12.75" x14ac:dyDescent="0.2">
      <c r="A62" s="314"/>
    </row>
    <row r="63" spans="1:1" s="243" customFormat="1" ht="12.75" x14ac:dyDescent="0.2">
      <c r="A63" s="194"/>
    </row>
    <row r="64" spans="1:1" s="243" customFormat="1" ht="12.75" x14ac:dyDescent="0.2">
      <c r="A64" s="194"/>
    </row>
  </sheetData>
  <mergeCells count="1">
    <mergeCell ref="A38:A41"/>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WZN88"/>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2" s="10" customFormat="1" ht="12" customHeight="1" x14ac:dyDescent="0.2">
      <c r="A1" s="97" t="s">
        <v>127</v>
      </c>
    </row>
    <row r="2" spans="1:12" s="10" customFormat="1" ht="12" customHeight="1" x14ac:dyDescent="0.2">
      <c r="A2" s="210" t="s">
        <v>368</v>
      </c>
    </row>
    <row r="3" spans="1:12" ht="8.4499999999999993" customHeight="1" x14ac:dyDescent="0.2">
      <c r="A3" s="69"/>
    </row>
    <row r="4" spans="1:12" s="10" customFormat="1" ht="32.450000000000003" customHeight="1" x14ac:dyDescent="0.2">
      <c r="A4" s="299" t="s">
        <v>132</v>
      </c>
    </row>
    <row r="5" spans="1:12" s="252" customFormat="1" ht="23.1" customHeight="1" x14ac:dyDescent="0.2">
      <c r="A5" s="251" t="s">
        <v>129</v>
      </c>
      <c r="B5" s="247">
        <f>'  Каникулы в горах 25 | comiss'!B5</f>
        <v>45980</v>
      </c>
      <c r="C5" s="247">
        <f>'  Каникулы в горах 25 | comiss'!C5</f>
        <v>45981</v>
      </c>
      <c r="D5" s="247">
        <f>'  Каникулы в горах 25 | comiss'!D5</f>
        <v>45982</v>
      </c>
      <c r="E5" s="247">
        <f>'  Каникулы в горах 25 | comiss'!E5</f>
        <v>45983</v>
      </c>
      <c r="F5" s="247">
        <f>'  Каникулы в горах 25 | comiss'!F5</f>
        <v>45984</v>
      </c>
      <c r="G5" s="247">
        <f>'  Каникулы в горах 25 | comiss'!G5</f>
        <v>45985</v>
      </c>
      <c r="H5" s="247">
        <f>'  Каникулы в горах 25 | comiss'!H5</f>
        <v>45986</v>
      </c>
      <c r="I5" s="247">
        <f>'  Каникулы в горах 25 | comiss'!I5</f>
        <v>45987</v>
      </c>
      <c r="J5" s="247">
        <f>'  Каникулы в горах 25 | comiss'!J5</f>
        <v>45988</v>
      </c>
      <c r="K5" s="247">
        <f>'  Каникулы в горах 25 | comiss'!K5</f>
        <v>45989</v>
      </c>
      <c r="L5" s="247">
        <f>'  Каникулы в горах 25 | comiss'!L5</f>
        <v>45990</v>
      </c>
    </row>
    <row r="6" spans="1:12" s="252" customFormat="1" ht="23.1" customHeight="1" x14ac:dyDescent="0.2">
      <c r="A6" s="356"/>
      <c r="B6" s="247">
        <f>'  Каникулы в горах 25 | comiss'!B6</f>
        <v>45980</v>
      </c>
      <c r="C6" s="247">
        <f>'  Каникулы в горах 25 | comiss'!C6</f>
        <v>45981</v>
      </c>
      <c r="D6" s="247">
        <f>'  Каникулы в горах 25 | comiss'!D6</f>
        <v>45982</v>
      </c>
      <c r="E6" s="247">
        <f>'  Каникулы в горах 25 | comiss'!E6</f>
        <v>45983</v>
      </c>
      <c r="F6" s="247">
        <f>'  Каникулы в горах 25 | comiss'!F6</f>
        <v>45984</v>
      </c>
      <c r="G6" s="247">
        <f>'  Каникулы в горах 25 | comiss'!G6</f>
        <v>45985</v>
      </c>
      <c r="H6" s="247">
        <f>'  Каникулы в горах 25 | comiss'!H6</f>
        <v>45986</v>
      </c>
      <c r="I6" s="247">
        <f>'  Каникулы в горах 25 | comiss'!I6</f>
        <v>45987</v>
      </c>
      <c r="J6" s="247">
        <f>'  Каникулы в горах 25 | comiss'!J6</f>
        <v>45988</v>
      </c>
      <c r="K6" s="247">
        <f>'  Каникулы в горах 25 | comiss'!K6</f>
        <v>45989</v>
      </c>
      <c r="L6" s="247">
        <f>'  Каникулы в горах 25 | comiss'!L6</f>
        <v>45990</v>
      </c>
    </row>
    <row r="7" spans="1:12" s="72" customFormat="1" x14ac:dyDescent="0.2">
      <c r="A7" s="239" t="s">
        <v>138</v>
      </c>
      <c r="B7" s="290"/>
      <c r="C7" s="290"/>
      <c r="D7" s="290"/>
      <c r="E7" s="290"/>
      <c r="F7" s="290"/>
      <c r="G7" s="290"/>
      <c r="H7" s="290"/>
      <c r="I7" s="290"/>
      <c r="J7" s="290"/>
      <c r="K7" s="290"/>
      <c r="L7" s="290"/>
    </row>
    <row r="8" spans="1:12" s="72" customFormat="1" x14ac:dyDescent="0.2">
      <c r="A8" s="240">
        <v>1</v>
      </c>
      <c r="B8" s="272">
        <f>'  Каникулы в горах 25 | comiss'!B8</f>
        <v>18000</v>
      </c>
      <c r="C8" s="272">
        <f>'  Каникулы в горах 25 | comiss'!C8</f>
        <v>18000</v>
      </c>
      <c r="D8" s="272">
        <f>'  Каникулы в горах 25 | comiss'!D8</f>
        <v>21150</v>
      </c>
      <c r="E8" s="272">
        <f>'  Каникулы в горах 25 | comiss'!E8</f>
        <v>21150</v>
      </c>
      <c r="F8" s="272">
        <f>'  Каникулы в горах 25 | comiss'!F8</f>
        <v>15300</v>
      </c>
      <c r="G8" s="272">
        <f>'  Каникулы в горах 25 | comiss'!G8</f>
        <v>15300</v>
      </c>
      <c r="H8" s="272">
        <f>'  Каникулы в горах 25 | comiss'!H8</f>
        <v>15300</v>
      </c>
      <c r="I8" s="272">
        <f>'  Каникулы в горах 25 | comiss'!I8</f>
        <v>15300</v>
      </c>
      <c r="J8" s="272">
        <f>'  Каникулы в горах 25 | comiss'!J8</f>
        <v>15300</v>
      </c>
      <c r="K8" s="272">
        <f>'  Каникулы в горах 25 | comiss'!K8</f>
        <v>19350</v>
      </c>
      <c r="L8" s="272">
        <f>'  Каникулы в горах 25 | comiss'!L8</f>
        <v>19350</v>
      </c>
    </row>
    <row r="9" spans="1:12" s="72" customFormat="1" x14ac:dyDescent="0.2">
      <c r="A9" s="240">
        <v>2</v>
      </c>
      <c r="B9" s="272">
        <f>'  Каникулы в горах 25 | comiss'!B9</f>
        <v>20340</v>
      </c>
      <c r="C9" s="272">
        <f>'  Каникулы в горах 25 | comiss'!C9</f>
        <v>20340</v>
      </c>
      <c r="D9" s="272">
        <f>'  Каникулы в горах 25 | comiss'!D9</f>
        <v>23490</v>
      </c>
      <c r="E9" s="272">
        <f>'  Каникулы в горах 25 | comiss'!E9</f>
        <v>23490</v>
      </c>
      <c r="F9" s="272">
        <f>'  Каникулы в горах 25 | comiss'!F9</f>
        <v>17640</v>
      </c>
      <c r="G9" s="272">
        <f>'  Каникулы в горах 25 | comiss'!G9</f>
        <v>17640</v>
      </c>
      <c r="H9" s="272">
        <f>'  Каникулы в горах 25 | comiss'!H9</f>
        <v>17640</v>
      </c>
      <c r="I9" s="272">
        <f>'  Каникулы в горах 25 | comiss'!I9</f>
        <v>17640</v>
      </c>
      <c r="J9" s="272">
        <f>'  Каникулы в горах 25 | comiss'!J9</f>
        <v>17640</v>
      </c>
      <c r="K9" s="272">
        <f>'  Каникулы в горах 25 | comiss'!K9</f>
        <v>21690</v>
      </c>
      <c r="L9" s="272">
        <f>'  Каникулы в горах 25 | comiss'!L9</f>
        <v>21690</v>
      </c>
    </row>
    <row r="10" spans="1:12" s="72" customFormat="1" x14ac:dyDescent="0.2">
      <c r="A10" s="239" t="s">
        <v>140</v>
      </c>
      <c r="B10" s="272"/>
      <c r="C10" s="272"/>
      <c r="D10" s="272"/>
      <c r="E10" s="272"/>
      <c r="F10" s="272"/>
      <c r="G10" s="272"/>
      <c r="H10" s="272"/>
      <c r="I10" s="272"/>
      <c r="J10" s="272"/>
      <c r="K10" s="272"/>
      <c r="L10" s="272"/>
    </row>
    <row r="11" spans="1:12" s="72" customFormat="1" x14ac:dyDescent="0.2">
      <c r="A11" s="240">
        <v>1</v>
      </c>
      <c r="B11" s="272">
        <f>'  Каникулы в горах 25 | comiss'!B11</f>
        <v>20700</v>
      </c>
      <c r="C11" s="272">
        <f>'  Каникулы в горах 25 | comiss'!C11</f>
        <v>20700</v>
      </c>
      <c r="D11" s="272">
        <f>'  Каникулы в горах 25 | comiss'!D11</f>
        <v>23850</v>
      </c>
      <c r="E11" s="272">
        <f>'  Каникулы в горах 25 | comiss'!E11</f>
        <v>23850</v>
      </c>
      <c r="F11" s="272">
        <f>'  Каникулы в горах 25 | comiss'!F11</f>
        <v>18000</v>
      </c>
      <c r="G11" s="272">
        <f>'  Каникулы в горах 25 | comiss'!G11</f>
        <v>18000</v>
      </c>
      <c r="H11" s="272">
        <f>'  Каникулы в горах 25 | comiss'!H11</f>
        <v>18000</v>
      </c>
      <c r="I11" s="272">
        <f>'  Каникулы в горах 25 | comiss'!I11</f>
        <v>18000</v>
      </c>
      <c r="J11" s="272">
        <f>'  Каникулы в горах 25 | comiss'!J11</f>
        <v>18000</v>
      </c>
      <c r="K11" s="272">
        <f>'  Каникулы в горах 25 | comiss'!K11</f>
        <v>22050</v>
      </c>
      <c r="L11" s="272">
        <f>'  Каникулы в горах 25 | comiss'!L11</f>
        <v>22050</v>
      </c>
    </row>
    <row r="12" spans="1:12" s="72" customFormat="1" x14ac:dyDescent="0.2">
      <c r="A12" s="240">
        <v>2</v>
      </c>
      <c r="B12" s="272">
        <f>'  Каникулы в горах 25 | comiss'!B12</f>
        <v>23040</v>
      </c>
      <c r="C12" s="272">
        <f>'  Каникулы в горах 25 | comiss'!C12</f>
        <v>23040</v>
      </c>
      <c r="D12" s="272">
        <f>'  Каникулы в горах 25 | comiss'!D12</f>
        <v>26190</v>
      </c>
      <c r="E12" s="272">
        <f>'  Каникулы в горах 25 | comiss'!E12</f>
        <v>26190</v>
      </c>
      <c r="F12" s="272">
        <f>'  Каникулы в горах 25 | comiss'!F12</f>
        <v>20340</v>
      </c>
      <c r="G12" s="272">
        <f>'  Каникулы в горах 25 | comiss'!G12</f>
        <v>20340</v>
      </c>
      <c r="H12" s="272">
        <f>'  Каникулы в горах 25 | comiss'!H12</f>
        <v>20340</v>
      </c>
      <c r="I12" s="272">
        <f>'  Каникулы в горах 25 | comiss'!I12</f>
        <v>20340</v>
      </c>
      <c r="J12" s="272">
        <f>'  Каникулы в горах 25 | comiss'!J12</f>
        <v>20340</v>
      </c>
      <c r="K12" s="272">
        <f>'  Каникулы в горах 25 | comiss'!K12</f>
        <v>24390</v>
      </c>
      <c r="L12" s="272">
        <f>'  Каникулы в горах 25 | comiss'!L12</f>
        <v>24390</v>
      </c>
    </row>
    <row r="13" spans="1:12" s="72" customFormat="1" x14ac:dyDescent="0.2">
      <c r="A13" s="239" t="s">
        <v>139</v>
      </c>
      <c r="B13" s="272"/>
      <c r="C13" s="272"/>
      <c r="D13" s="272"/>
      <c r="E13" s="272"/>
      <c r="F13" s="272"/>
      <c r="G13" s="272"/>
      <c r="H13" s="272"/>
      <c r="I13" s="272"/>
      <c r="J13" s="272"/>
      <c r="K13" s="272"/>
      <c r="L13" s="272"/>
    </row>
    <row r="14" spans="1:12" s="72" customFormat="1" x14ac:dyDescent="0.2">
      <c r="A14" s="240">
        <v>1</v>
      </c>
      <c r="B14" s="272">
        <f>'  Каникулы в горах 25 | comiss'!B14</f>
        <v>21600</v>
      </c>
      <c r="C14" s="272">
        <f>'  Каникулы в горах 25 | comiss'!C14</f>
        <v>21600</v>
      </c>
      <c r="D14" s="272">
        <f>'  Каникулы в горах 25 | comiss'!D14</f>
        <v>24750</v>
      </c>
      <c r="E14" s="272">
        <f>'  Каникулы в горах 25 | comiss'!E14</f>
        <v>24750</v>
      </c>
      <c r="F14" s="272">
        <f>'  Каникулы в горах 25 | comiss'!F14</f>
        <v>18900</v>
      </c>
      <c r="G14" s="272">
        <f>'  Каникулы в горах 25 | comiss'!G14</f>
        <v>18900</v>
      </c>
      <c r="H14" s="272">
        <f>'  Каникулы в горах 25 | comiss'!H14</f>
        <v>18900</v>
      </c>
      <c r="I14" s="272">
        <f>'  Каникулы в горах 25 | comiss'!I14</f>
        <v>18900</v>
      </c>
      <c r="J14" s="272">
        <f>'  Каникулы в горах 25 | comiss'!J14</f>
        <v>18900</v>
      </c>
      <c r="K14" s="272">
        <f>'  Каникулы в горах 25 | comiss'!K14</f>
        <v>22950</v>
      </c>
      <c r="L14" s="272">
        <f>'  Каникулы в горах 25 | comiss'!L14</f>
        <v>22950</v>
      </c>
    </row>
    <row r="15" spans="1:12" s="72" customFormat="1" x14ac:dyDescent="0.2">
      <c r="A15" s="240">
        <v>2</v>
      </c>
      <c r="B15" s="272">
        <f>'  Каникулы в горах 25 | comiss'!B15</f>
        <v>23940</v>
      </c>
      <c r="C15" s="272">
        <f>'  Каникулы в горах 25 | comiss'!C15</f>
        <v>23940</v>
      </c>
      <c r="D15" s="272">
        <f>'  Каникулы в горах 25 | comiss'!D15</f>
        <v>27090</v>
      </c>
      <c r="E15" s="272">
        <f>'  Каникулы в горах 25 | comiss'!E15</f>
        <v>27090</v>
      </c>
      <c r="F15" s="272">
        <f>'  Каникулы в горах 25 | comiss'!F15</f>
        <v>21240</v>
      </c>
      <c r="G15" s="272">
        <f>'  Каникулы в горах 25 | comiss'!G15</f>
        <v>21240</v>
      </c>
      <c r="H15" s="272">
        <f>'  Каникулы в горах 25 | comiss'!H15</f>
        <v>21240</v>
      </c>
      <c r="I15" s="272">
        <f>'  Каникулы в горах 25 | comiss'!I15</f>
        <v>21240</v>
      </c>
      <c r="J15" s="272">
        <f>'  Каникулы в горах 25 | comiss'!J15</f>
        <v>21240</v>
      </c>
      <c r="K15" s="272">
        <f>'  Каникулы в горах 25 | comiss'!K15</f>
        <v>25290</v>
      </c>
      <c r="L15" s="272">
        <f>'  Каникулы в горах 25 | comiss'!L15</f>
        <v>25290</v>
      </c>
    </row>
    <row r="16" spans="1:12" s="72" customFormat="1" x14ac:dyDescent="0.2">
      <c r="A16" s="239" t="s">
        <v>141</v>
      </c>
      <c r="B16" s="272"/>
      <c r="C16" s="272"/>
      <c r="D16" s="272"/>
      <c r="E16" s="272"/>
      <c r="F16" s="272"/>
      <c r="G16" s="272"/>
      <c r="H16" s="272"/>
      <c r="I16" s="272"/>
      <c r="J16" s="272"/>
      <c r="K16" s="272"/>
      <c r="L16" s="272"/>
    </row>
    <row r="17" spans="1:12" s="72" customFormat="1" x14ac:dyDescent="0.2">
      <c r="A17" s="240">
        <v>1</v>
      </c>
      <c r="B17" s="272">
        <f>'  Каникулы в горах 25 | comiss'!B17</f>
        <v>23400</v>
      </c>
      <c r="C17" s="272">
        <f>'  Каникулы в горах 25 | comiss'!C17</f>
        <v>23400</v>
      </c>
      <c r="D17" s="272">
        <f>'  Каникулы в горах 25 | comiss'!D17</f>
        <v>26550</v>
      </c>
      <c r="E17" s="272">
        <f>'  Каникулы в горах 25 | comiss'!E17</f>
        <v>26550</v>
      </c>
      <c r="F17" s="272">
        <f>'  Каникулы в горах 25 | comiss'!F17</f>
        <v>20700</v>
      </c>
      <c r="G17" s="272">
        <f>'  Каникулы в горах 25 | comiss'!G17</f>
        <v>20700</v>
      </c>
      <c r="H17" s="272">
        <f>'  Каникулы в горах 25 | comiss'!H17</f>
        <v>20700</v>
      </c>
      <c r="I17" s="272">
        <f>'  Каникулы в горах 25 | comiss'!I17</f>
        <v>20700</v>
      </c>
      <c r="J17" s="272">
        <f>'  Каникулы в горах 25 | comiss'!J17</f>
        <v>20700</v>
      </c>
      <c r="K17" s="272">
        <f>'  Каникулы в горах 25 | comiss'!K17</f>
        <v>24750</v>
      </c>
      <c r="L17" s="272">
        <f>'  Каникулы в горах 25 | comiss'!L17</f>
        <v>24750</v>
      </c>
    </row>
    <row r="18" spans="1:12" s="72" customFormat="1" x14ac:dyDescent="0.2">
      <c r="A18" s="240">
        <v>2</v>
      </c>
      <c r="B18" s="272">
        <f>'  Каникулы в горах 25 | comiss'!B18</f>
        <v>25740</v>
      </c>
      <c r="C18" s="272">
        <f>'  Каникулы в горах 25 | comiss'!C18</f>
        <v>25740</v>
      </c>
      <c r="D18" s="272">
        <f>'  Каникулы в горах 25 | comiss'!D18</f>
        <v>28890</v>
      </c>
      <c r="E18" s="272">
        <f>'  Каникулы в горах 25 | comiss'!E18</f>
        <v>28890</v>
      </c>
      <c r="F18" s="272">
        <f>'  Каникулы в горах 25 | comiss'!F18</f>
        <v>23040</v>
      </c>
      <c r="G18" s="272">
        <f>'  Каникулы в горах 25 | comiss'!G18</f>
        <v>23040</v>
      </c>
      <c r="H18" s="272">
        <f>'  Каникулы в горах 25 | comiss'!H18</f>
        <v>23040</v>
      </c>
      <c r="I18" s="272">
        <f>'  Каникулы в горах 25 | comiss'!I18</f>
        <v>23040</v>
      </c>
      <c r="J18" s="272">
        <f>'  Каникулы в горах 25 | comiss'!J18</f>
        <v>23040</v>
      </c>
      <c r="K18" s="272">
        <f>'  Каникулы в горах 25 | comiss'!K18</f>
        <v>27090</v>
      </c>
      <c r="L18" s="272">
        <f>'  Каникулы в горах 25 | comiss'!L18</f>
        <v>27090</v>
      </c>
    </row>
    <row r="19" spans="1:12" s="72" customFormat="1" x14ac:dyDescent="0.2">
      <c r="A19" s="239" t="s">
        <v>122</v>
      </c>
      <c r="B19" s="272"/>
      <c r="C19" s="272"/>
      <c r="D19" s="272"/>
      <c r="E19" s="272"/>
      <c r="F19" s="272"/>
      <c r="G19" s="272"/>
      <c r="H19" s="272"/>
      <c r="I19" s="272"/>
      <c r="J19" s="272"/>
      <c r="K19" s="272"/>
      <c r="L19" s="272"/>
    </row>
    <row r="20" spans="1:12" s="72" customFormat="1" x14ac:dyDescent="0.2">
      <c r="A20" s="240">
        <v>1</v>
      </c>
      <c r="B20" s="272">
        <f>'  Каникулы в горах 25 | comiss'!B20</f>
        <v>25200</v>
      </c>
      <c r="C20" s="272">
        <f>'  Каникулы в горах 25 | comiss'!C20</f>
        <v>25200</v>
      </c>
      <c r="D20" s="272">
        <f>'  Каникулы в горах 25 | comiss'!D20</f>
        <v>28350</v>
      </c>
      <c r="E20" s="272">
        <f>'  Каникулы в горах 25 | comiss'!E20</f>
        <v>28350</v>
      </c>
      <c r="F20" s="272">
        <f>'  Каникулы в горах 25 | comiss'!F20</f>
        <v>22500</v>
      </c>
      <c r="G20" s="272">
        <f>'  Каникулы в горах 25 | comiss'!G20</f>
        <v>22500</v>
      </c>
      <c r="H20" s="272">
        <f>'  Каникулы в горах 25 | comiss'!H20</f>
        <v>22500</v>
      </c>
      <c r="I20" s="272">
        <f>'  Каникулы в горах 25 | comiss'!I20</f>
        <v>22500</v>
      </c>
      <c r="J20" s="272">
        <f>'  Каникулы в горах 25 | comiss'!J20</f>
        <v>22500</v>
      </c>
      <c r="K20" s="272">
        <f>'  Каникулы в горах 25 | comiss'!K20</f>
        <v>26550</v>
      </c>
      <c r="L20" s="272">
        <f>'  Каникулы в горах 25 | comiss'!L20</f>
        <v>26550</v>
      </c>
    </row>
    <row r="21" spans="1:12" s="72" customFormat="1" x14ac:dyDescent="0.2">
      <c r="A21" s="240">
        <v>2</v>
      </c>
      <c r="B21" s="272">
        <f>'  Каникулы в горах 25 | comiss'!B21</f>
        <v>27540</v>
      </c>
      <c r="C21" s="272">
        <f>'  Каникулы в горах 25 | comiss'!C21</f>
        <v>27540</v>
      </c>
      <c r="D21" s="272">
        <f>'  Каникулы в горах 25 | comiss'!D21</f>
        <v>30690</v>
      </c>
      <c r="E21" s="272">
        <f>'  Каникулы в горах 25 | comiss'!E21</f>
        <v>30690</v>
      </c>
      <c r="F21" s="272">
        <f>'  Каникулы в горах 25 | comiss'!F21</f>
        <v>24840</v>
      </c>
      <c r="G21" s="272">
        <f>'  Каникулы в горах 25 | comiss'!G21</f>
        <v>24840</v>
      </c>
      <c r="H21" s="272">
        <f>'  Каникулы в горах 25 | comiss'!H21</f>
        <v>24840</v>
      </c>
      <c r="I21" s="272">
        <f>'  Каникулы в горах 25 | comiss'!I21</f>
        <v>24840</v>
      </c>
      <c r="J21" s="272">
        <f>'  Каникулы в горах 25 | comiss'!J21</f>
        <v>24840</v>
      </c>
      <c r="K21" s="272">
        <f>'  Каникулы в горах 25 | comiss'!K21</f>
        <v>28890</v>
      </c>
      <c r="L21" s="272">
        <f>'  Каникулы в горах 25 | comiss'!L21</f>
        <v>28890</v>
      </c>
    </row>
    <row r="22" spans="1:12" s="72" customFormat="1" x14ac:dyDescent="0.2">
      <c r="A22" s="239" t="s">
        <v>123</v>
      </c>
      <c r="B22" s="272"/>
      <c r="C22" s="272"/>
      <c r="D22" s="272"/>
      <c r="E22" s="272"/>
      <c r="F22" s="272"/>
      <c r="G22" s="272"/>
      <c r="H22" s="272"/>
      <c r="I22" s="272"/>
      <c r="J22" s="272"/>
      <c r="K22" s="272"/>
      <c r="L22" s="272"/>
    </row>
    <row r="23" spans="1:12" s="72" customFormat="1" x14ac:dyDescent="0.2">
      <c r="A23" s="240" t="s">
        <v>115</v>
      </c>
      <c r="B23" s="272">
        <f>'  Каникулы в горах 25 | comiss'!B23</f>
        <v>47340</v>
      </c>
      <c r="C23" s="272">
        <f>'  Каникулы в горах 25 | comiss'!C23</f>
        <v>47340</v>
      </c>
      <c r="D23" s="272">
        <f>'  Каникулы в горах 25 | comiss'!D23</f>
        <v>50490</v>
      </c>
      <c r="E23" s="272">
        <f>'  Каникулы в горах 25 | comiss'!E23</f>
        <v>50490</v>
      </c>
      <c r="F23" s="272">
        <f>'  Каникулы в горах 25 | comiss'!F23</f>
        <v>44640</v>
      </c>
      <c r="G23" s="272">
        <f>'  Каникулы в горах 25 | comiss'!G23</f>
        <v>44640</v>
      </c>
      <c r="H23" s="272">
        <f>'  Каникулы в горах 25 | comiss'!H23</f>
        <v>44640</v>
      </c>
      <c r="I23" s="272">
        <f>'  Каникулы в горах 25 | comiss'!I23</f>
        <v>44640</v>
      </c>
      <c r="J23" s="272">
        <f>'  Каникулы в горах 25 | comiss'!J23</f>
        <v>44640</v>
      </c>
      <c r="K23" s="272">
        <f>'  Каникулы в горах 25 | comiss'!K23</f>
        <v>48690</v>
      </c>
      <c r="L23" s="272">
        <f>'  Каникулы в горах 25 | comiss'!L23</f>
        <v>48690</v>
      </c>
    </row>
    <row r="24" spans="1:12" s="72" customFormat="1" x14ac:dyDescent="0.2">
      <c r="A24" s="239" t="s">
        <v>124</v>
      </c>
      <c r="B24" s="272"/>
      <c r="C24" s="272"/>
      <c r="D24" s="272"/>
      <c r="E24" s="272"/>
      <c r="F24" s="272"/>
      <c r="G24" s="272"/>
      <c r="H24" s="272"/>
      <c r="I24" s="272"/>
      <c r="J24" s="272"/>
      <c r="K24" s="272"/>
      <c r="L24" s="272"/>
    </row>
    <row r="25" spans="1:12" s="72" customFormat="1" x14ac:dyDescent="0.2">
      <c r="A25" s="240" t="s">
        <v>115</v>
      </c>
      <c r="B25" s="272">
        <f>'  Каникулы в горах 25 | comiss'!B25</f>
        <v>60840</v>
      </c>
      <c r="C25" s="272">
        <f>'  Каникулы в горах 25 | comiss'!C25</f>
        <v>60840</v>
      </c>
      <c r="D25" s="272">
        <f>'  Каникулы в горах 25 | comiss'!D25</f>
        <v>63990</v>
      </c>
      <c r="E25" s="272">
        <f>'  Каникулы в горах 25 | comiss'!E25</f>
        <v>63990</v>
      </c>
      <c r="F25" s="272">
        <f>'  Каникулы в горах 25 | comiss'!F25</f>
        <v>58140</v>
      </c>
      <c r="G25" s="272">
        <f>'  Каникулы в горах 25 | comiss'!G25</f>
        <v>58140</v>
      </c>
      <c r="H25" s="272">
        <f>'  Каникулы в горах 25 | comiss'!H25</f>
        <v>58140</v>
      </c>
      <c r="I25" s="272">
        <f>'  Каникулы в горах 25 | comiss'!I25</f>
        <v>58140</v>
      </c>
      <c r="J25" s="272">
        <f>'  Каникулы в горах 25 | comiss'!J25</f>
        <v>58140</v>
      </c>
      <c r="K25" s="272">
        <f>'  Каникулы в горах 25 | comiss'!K25</f>
        <v>62190</v>
      </c>
      <c r="L25" s="272">
        <f>'  Каникулы в горах 25 | comiss'!L25</f>
        <v>62190</v>
      </c>
    </row>
    <row r="26" spans="1:12" s="72" customFormat="1" x14ac:dyDescent="0.2">
      <c r="A26" s="241" t="s">
        <v>125</v>
      </c>
      <c r="B26" s="272"/>
      <c r="C26" s="272"/>
      <c r="D26" s="272"/>
      <c r="E26" s="272"/>
      <c r="F26" s="272"/>
      <c r="G26" s="272"/>
      <c r="H26" s="272"/>
      <c r="I26" s="272"/>
      <c r="J26" s="272"/>
      <c r="K26" s="272"/>
      <c r="L26" s="272"/>
    </row>
    <row r="27" spans="1:12" s="72" customFormat="1" x14ac:dyDescent="0.2">
      <c r="A27" s="240" t="s">
        <v>115</v>
      </c>
      <c r="B27" s="272">
        <f>'  Каникулы в горах 25 | comiss'!B27</f>
        <v>87840</v>
      </c>
      <c r="C27" s="272">
        <f>'  Каникулы в горах 25 | comiss'!C27</f>
        <v>87840</v>
      </c>
      <c r="D27" s="272">
        <f>'  Каникулы в горах 25 | comiss'!D27</f>
        <v>90990</v>
      </c>
      <c r="E27" s="272">
        <f>'  Каникулы в горах 25 | comiss'!E27</f>
        <v>90990</v>
      </c>
      <c r="F27" s="272">
        <f>'  Каникулы в горах 25 | comiss'!F27</f>
        <v>85140</v>
      </c>
      <c r="G27" s="272">
        <f>'  Каникулы в горах 25 | comiss'!G27</f>
        <v>85140</v>
      </c>
      <c r="H27" s="272">
        <f>'  Каникулы в горах 25 | comiss'!H27</f>
        <v>85140</v>
      </c>
      <c r="I27" s="272">
        <f>'  Каникулы в горах 25 | comiss'!I27</f>
        <v>85140</v>
      </c>
      <c r="J27" s="272">
        <f>'  Каникулы в горах 25 | comiss'!J27</f>
        <v>85140</v>
      </c>
      <c r="K27" s="272">
        <f>'  Каникулы в горах 25 | comiss'!K27</f>
        <v>89190</v>
      </c>
      <c r="L27" s="272">
        <f>'  Каникулы в горах 25 | comiss'!L27</f>
        <v>89190</v>
      </c>
    </row>
    <row r="28" spans="1:12" s="72" customFormat="1" x14ac:dyDescent="0.2">
      <c r="A28" s="239" t="s">
        <v>126</v>
      </c>
      <c r="B28" s="272"/>
      <c r="C28" s="272"/>
      <c r="D28" s="272"/>
      <c r="E28" s="272"/>
      <c r="F28" s="272"/>
      <c r="G28" s="272"/>
      <c r="H28" s="272"/>
      <c r="I28" s="272"/>
      <c r="J28" s="272"/>
      <c r="K28" s="272"/>
      <c r="L28" s="272"/>
    </row>
    <row r="29" spans="1:12" s="72" customFormat="1" x14ac:dyDescent="0.2">
      <c r="A29" s="240" t="s">
        <v>115</v>
      </c>
      <c r="B29" s="272">
        <f>'  Каникулы в горах 25 | comiss'!B29</f>
        <v>105840</v>
      </c>
      <c r="C29" s="272">
        <f>'  Каникулы в горах 25 | comiss'!C29</f>
        <v>105840</v>
      </c>
      <c r="D29" s="272">
        <f>'  Каникулы в горах 25 | comiss'!D29</f>
        <v>108990</v>
      </c>
      <c r="E29" s="272">
        <f>'  Каникулы в горах 25 | comiss'!E29</f>
        <v>108990</v>
      </c>
      <c r="F29" s="272">
        <f>'  Каникулы в горах 25 | comiss'!F29</f>
        <v>103140</v>
      </c>
      <c r="G29" s="272">
        <f>'  Каникулы в горах 25 | comiss'!G29</f>
        <v>103140</v>
      </c>
      <c r="H29" s="272">
        <f>'  Каникулы в горах 25 | comiss'!H29</f>
        <v>103140</v>
      </c>
      <c r="I29" s="272">
        <f>'  Каникулы в горах 25 | comiss'!I29</f>
        <v>103140</v>
      </c>
      <c r="J29" s="272">
        <f>'  Каникулы в горах 25 | comiss'!J29</f>
        <v>103140</v>
      </c>
      <c r="K29" s="272">
        <f>'  Каникулы в горах 25 | comiss'!K29</f>
        <v>107190</v>
      </c>
      <c r="L29" s="272">
        <f>'  Каникулы в горах 25 | comiss'!L29</f>
        <v>107190</v>
      </c>
    </row>
    <row r="30" spans="1:12" s="72" customFormat="1" x14ac:dyDescent="0.2">
      <c r="A30" s="85"/>
      <c r="B30" s="291"/>
      <c r="C30" s="291"/>
      <c r="D30" s="291"/>
      <c r="E30" s="291"/>
      <c r="F30" s="291"/>
      <c r="G30" s="291"/>
      <c r="H30" s="291"/>
      <c r="I30" s="291"/>
      <c r="J30" s="291"/>
      <c r="K30" s="291"/>
      <c r="L30" s="291"/>
    </row>
    <row r="31" spans="1:12" s="72" customFormat="1" x14ac:dyDescent="0.2">
      <c r="A31" s="253" t="s">
        <v>297</v>
      </c>
      <c r="B31" s="291"/>
      <c r="C31" s="291"/>
      <c r="D31" s="291"/>
      <c r="E31" s="291"/>
      <c r="F31" s="291"/>
      <c r="G31" s="291"/>
      <c r="H31" s="291"/>
      <c r="I31" s="291"/>
      <c r="J31" s="291"/>
      <c r="K31" s="291"/>
      <c r="L31" s="291"/>
    </row>
    <row r="32" spans="1:12" s="290" customFormat="1" x14ac:dyDescent="0.2">
      <c r="A32" s="251" t="s">
        <v>129</v>
      </c>
      <c r="B32" s="289">
        <f t="shared" ref="B32:L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row>
    <row r="33" spans="1:12" s="290" customFormat="1" x14ac:dyDescent="0.2">
      <c r="A33" s="356"/>
      <c r="B33" s="289">
        <f t="shared" ref="B33:L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row>
    <row r="34" spans="1:12" s="72" customFormat="1" x14ac:dyDescent="0.2">
      <c r="A34" s="239" t="s">
        <v>138</v>
      </c>
      <c r="B34" s="290"/>
      <c r="C34" s="290"/>
      <c r="D34" s="290"/>
      <c r="E34" s="290"/>
      <c r="F34" s="290"/>
      <c r="G34" s="290"/>
      <c r="H34" s="290"/>
      <c r="I34" s="290"/>
      <c r="J34" s="290"/>
      <c r="K34" s="290"/>
      <c r="L34" s="290"/>
    </row>
    <row r="35" spans="1:12" s="72" customFormat="1" x14ac:dyDescent="0.2">
      <c r="A35" s="240">
        <v>1</v>
      </c>
      <c r="B35" s="273">
        <f t="shared" ref="B35:L35" si="2">B8*0.9</f>
        <v>16200</v>
      </c>
      <c r="C35" s="273">
        <f t="shared" si="2"/>
        <v>16200</v>
      </c>
      <c r="D35" s="273">
        <f t="shared" si="2"/>
        <v>19035</v>
      </c>
      <c r="E35" s="273">
        <f t="shared" si="2"/>
        <v>19035</v>
      </c>
      <c r="F35" s="273">
        <f t="shared" si="2"/>
        <v>13770</v>
      </c>
      <c r="G35" s="273">
        <f t="shared" si="2"/>
        <v>13770</v>
      </c>
      <c r="H35" s="273">
        <f t="shared" si="2"/>
        <v>13770</v>
      </c>
      <c r="I35" s="273">
        <f t="shared" si="2"/>
        <v>13770</v>
      </c>
      <c r="J35" s="273">
        <f t="shared" si="2"/>
        <v>13770</v>
      </c>
      <c r="K35" s="273">
        <f t="shared" si="2"/>
        <v>17415</v>
      </c>
      <c r="L35" s="273">
        <f t="shared" si="2"/>
        <v>17415</v>
      </c>
    </row>
    <row r="36" spans="1:12" s="72" customFormat="1" x14ac:dyDescent="0.2">
      <c r="A36" s="240">
        <v>2</v>
      </c>
      <c r="B36" s="273">
        <f t="shared" ref="B36:L36" si="3">B9*0.9</f>
        <v>18306</v>
      </c>
      <c r="C36" s="273">
        <f t="shared" si="3"/>
        <v>18306</v>
      </c>
      <c r="D36" s="273">
        <f t="shared" si="3"/>
        <v>21141</v>
      </c>
      <c r="E36" s="273">
        <f t="shared" si="3"/>
        <v>21141</v>
      </c>
      <c r="F36" s="273">
        <f t="shared" si="3"/>
        <v>15876</v>
      </c>
      <c r="G36" s="273">
        <f t="shared" si="3"/>
        <v>15876</v>
      </c>
      <c r="H36" s="273">
        <f t="shared" si="3"/>
        <v>15876</v>
      </c>
      <c r="I36" s="273">
        <f t="shared" si="3"/>
        <v>15876</v>
      </c>
      <c r="J36" s="273">
        <f t="shared" si="3"/>
        <v>15876</v>
      </c>
      <c r="K36" s="273">
        <f t="shared" si="3"/>
        <v>19521</v>
      </c>
      <c r="L36" s="273">
        <f t="shared" si="3"/>
        <v>19521</v>
      </c>
    </row>
    <row r="37" spans="1:12" s="72" customFormat="1" x14ac:dyDescent="0.2">
      <c r="A37" s="239" t="s">
        <v>140</v>
      </c>
      <c r="B37" s="273"/>
      <c r="C37" s="273"/>
      <c r="D37" s="273"/>
      <c r="E37" s="273"/>
      <c r="F37" s="273"/>
      <c r="G37" s="273"/>
      <c r="H37" s="273"/>
      <c r="I37" s="273"/>
      <c r="J37" s="273"/>
      <c r="K37" s="273"/>
      <c r="L37" s="273"/>
    </row>
    <row r="38" spans="1:12" s="72" customFormat="1" x14ac:dyDescent="0.2">
      <c r="A38" s="240">
        <v>1</v>
      </c>
      <c r="B38" s="273">
        <f t="shared" ref="B38:L38" si="4">B11*0.9</f>
        <v>18630</v>
      </c>
      <c r="C38" s="273">
        <f t="shared" si="4"/>
        <v>18630</v>
      </c>
      <c r="D38" s="273">
        <f t="shared" si="4"/>
        <v>21465</v>
      </c>
      <c r="E38" s="273">
        <f t="shared" si="4"/>
        <v>21465</v>
      </c>
      <c r="F38" s="273">
        <f t="shared" si="4"/>
        <v>16200</v>
      </c>
      <c r="G38" s="273">
        <f t="shared" si="4"/>
        <v>16200</v>
      </c>
      <c r="H38" s="273">
        <f t="shared" si="4"/>
        <v>16200</v>
      </c>
      <c r="I38" s="273">
        <f t="shared" si="4"/>
        <v>16200</v>
      </c>
      <c r="J38" s="273">
        <f t="shared" si="4"/>
        <v>16200</v>
      </c>
      <c r="K38" s="273">
        <f t="shared" si="4"/>
        <v>19845</v>
      </c>
      <c r="L38" s="273">
        <f t="shared" si="4"/>
        <v>19845</v>
      </c>
    </row>
    <row r="39" spans="1:12" s="72" customFormat="1" x14ac:dyDescent="0.2">
      <c r="A39" s="240">
        <v>2</v>
      </c>
      <c r="B39" s="273">
        <f t="shared" ref="B39:L39" si="5">B12*0.9</f>
        <v>20736</v>
      </c>
      <c r="C39" s="273">
        <f t="shared" si="5"/>
        <v>20736</v>
      </c>
      <c r="D39" s="273">
        <f t="shared" si="5"/>
        <v>23571</v>
      </c>
      <c r="E39" s="273">
        <f t="shared" si="5"/>
        <v>23571</v>
      </c>
      <c r="F39" s="273">
        <f t="shared" si="5"/>
        <v>18306</v>
      </c>
      <c r="G39" s="273">
        <f t="shared" si="5"/>
        <v>18306</v>
      </c>
      <c r="H39" s="273">
        <f t="shared" si="5"/>
        <v>18306</v>
      </c>
      <c r="I39" s="273">
        <f t="shared" si="5"/>
        <v>18306</v>
      </c>
      <c r="J39" s="273">
        <f t="shared" si="5"/>
        <v>18306</v>
      </c>
      <c r="K39" s="273">
        <f t="shared" si="5"/>
        <v>21951</v>
      </c>
      <c r="L39" s="273">
        <f t="shared" si="5"/>
        <v>21951</v>
      </c>
    </row>
    <row r="40" spans="1:12" s="72" customFormat="1" x14ac:dyDescent="0.2">
      <c r="A40" s="239" t="s">
        <v>139</v>
      </c>
      <c r="B40" s="273"/>
      <c r="C40" s="273"/>
      <c r="D40" s="273"/>
      <c r="E40" s="273"/>
      <c r="F40" s="273"/>
      <c r="G40" s="273"/>
      <c r="H40" s="273"/>
      <c r="I40" s="273"/>
      <c r="J40" s="273"/>
      <c r="K40" s="273"/>
      <c r="L40" s="273"/>
    </row>
    <row r="41" spans="1:12" s="72" customFormat="1" x14ac:dyDescent="0.2">
      <c r="A41" s="240">
        <v>1</v>
      </c>
      <c r="B41" s="198">
        <f t="shared" ref="B41:L41" si="6">B14*0.9</f>
        <v>19440</v>
      </c>
      <c r="C41" s="198">
        <f t="shared" si="6"/>
        <v>19440</v>
      </c>
      <c r="D41" s="198">
        <f t="shared" si="6"/>
        <v>22275</v>
      </c>
      <c r="E41" s="198">
        <f t="shared" si="6"/>
        <v>22275</v>
      </c>
      <c r="F41" s="198">
        <f t="shared" si="6"/>
        <v>17010</v>
      </c>
      <c r="G41" s="198">
        <f t="shared" si="6"/>
        <v>17010</v>
      </c>
      <c r="H41" s="198">
        <f t="shared" si="6"/>
        <v>17010</v>
      </c>
      <c r="I41" s="198">
        <f t="shared" si="6"/>
        <v>17010</v>
      </c>
      <c r="J41" s="198">
        <f t="shared" si="6"/>
        <v>17010</v>
      </c>
      <c r="K41" s="198">
        <f t="shared" si="6"/>
        <v>20655</v>
      </c>
      <c r="L41" s="198">
        <f t="shared" si="6"/>
        <v>20655</v>
      </c>
    </row>
    <row r="42" spans="1:12" s="72" customFormat="1" x14ac:dyDescent="0.2">
      <c r="A42" s="240">
        <v>2</v>
      </c>
      <c r="B42" s="198">
        <f t="shared" ref="B42:L42" si="7">B15*0.9</f>
        <v>21546</v>
      </c>
      <c r="C42" s="198">
        <f t="shared" si="7"/>
        <v>21546</v>
      </c>
      <c r="D42" s="198">
        <f t="shared" si="7"/>
        <v>24381</v>
      </c>
      <c r="E42" s="198">
        <f t="shared" si="7"/>
        <v>24381</v>
      </c>
      <c r="F42" s="198">
        <f t="shared" si="7"/>
        <v>19116</v>
      </c>
      <c r="G42" s="198">
        <f t="shared" si="7"/>
        <v>19116</v>
      </c>
      <c r="H42" s="198">
        <f t="shared" si="7"/>
        <v>19116</v>
      </c>
      <c r="I42" s="198">
        <f t="shared" si="7"/>
        <v>19116</v>
      </c>
      <c r="J42" s="198">
        <f t="shared" si="7"/>
        <v>19116</v>
      </c>
      <c r="K42" s="198">
        <f t="shared" si="7"/>
        <v>22761</v>
      </c>
      <c r="L42" s="198">
        <f t="shared" si="7"/>
        <v>22761</v>
      </c>
    </row>
    <row r="43" spans="1:12" s="72" customFormat="1" x14ac:dyDescent="0.2">
      <c r="A43" s="239" t="s">
        <v>141</v>
      </c>
      <c r="B43" s="198"/>
      <c r="C43" s="198"/>
      <c r="D43" s="198"/>
      <c r="E43" s="198"/>
      <c r="F43" s="198"/>
      <c r="G43" s="198"/>
      <c r="H43" s="198"/>
      <c r="I43" s="198"/>
      <c r="J43" s="198"/>
      <c r="K43" s="198"/>
      <c r="L43" s="198"/>
    </row>
    <row r="44" spans="1:12" s="72" customFormat="1" x14ac:dyDescent="0.2">
      <c r="A44" s="240">
        <v>1</v>
      </c>
      <c r="B44" s="198">
        <f t="shared" ref="B44:L44" si="8">B17*0.9</f>
        <v>21060</v>
      </c>
      <c r="C44" s="198">
        <f t="shared" si="8"/>
        <v>21060</v>
      </c>
      <c r="D44" s="198">
        <f t="shared" si="8"/>
        <v>23895</v>
      </c>
      <c r="E44" s="198">
        <f t="shared" si="8"/>
        <v>23895</v>
      </c>
      <c r="F44" s="198">
        <f t="shared" si="8"/>
        <v>18630</v>
      </c>
      <c r="G44" s="198">
        <f t="shared" si="8"/>
        <v>18630</v>
      </c>
      <c r="H44" s="198">
        <f t="shared" si="8"/>
        <v>18630</v>
      </c>
      <c r="I44" s="198">
        <f t="shared" si="8"/>
        <v>18630</v>
      </c>
      <c r="J44" s="198">
        <f t="shared" si="8"/>
        <v>18630</v>
      </c>
      <c r="K44" s="198">
        <f t="shared" si="8"/>
        <v>22275</v>
      </c>
      <c r="L44" s="198">
        <f t="shared" si="8"/>
        <v>22275</v>
      </c>
    </row>
    <row r="45" spans="1:12" s="72" customFormat="1" x14ac:dyDescent="0.2">
      <c r="A45" s="240">
        <v>2</v>
      </c>
      <c r="B45" s="198">
        <f t="shared" ref="B45:L45" si="9">B18*0.9</f>
        <v>23166</v>
      </c>
      <c r="C45" s="198">
        <f t="shared" si="9"/>
        <v>23166</v>
      </c>
      <c r="D45" s="198">
        <f t="shared" si="9"/>
        <v>26001</v>
      </c>
      <c r="E45" s="198">
        <f t="shared" si="9"/>
        <v>26001</v>
      </c>
      <c r="F45" s="198">
        <f t="shared" si="9"/>
        <v>20736</v>
      </c>
      <c r="G45" s="198">
        <f t="shared" si="9"/>
        <v>20736</v>
      </c>
      <c r="H45" s="198">
        <f t="shared" si="9"/>
        <v>20736</v>
      </c>
      <c r="I45" s="198">
        <f t="shared" si="9"/>
        <v>20736</v>
      </c>
      <c r="J45" s="198">
        <f t="shared" si="9"/>
        <v>20736</v>
      </c>
      <c r="K45" s="198">
        <f t="shared" si="9"/>
        <v>24381</v>
      </c>
      <c r="L45" s="198">
        <f t="shared" si="9"/>
        <v>24381</v>
      </c>
    </row>
    <row r="46" spans="1:12" s="72" customFormat="1" x14ac:dyDescent="0.2">
      <c r="A46" s="239" t="s">
        <v>122</v>
      </c>
      <c r="B46" s="198"/>
      <c r="C46" s="198"/>
      <c r="D46" s="198"/>
      <c r="E46" s="198"/>
      <c r="F46" s="198"/>
      <c r="G46" s="198"/>
      <c r="H46" s="198"/>
      <c r="I46" s="198"/>
      <c r="J46" s="198"/>
      <c r="K46" s="198"/>
      <c r="L46" s="198"/>
    </row>
    <row r="47" spans="1:12" s="72" customFormat="1" x14ac:dyDescent="0.2">
      <c r="A47" s="240">
        <v>1</v>
      </c>
      <c r="B47" s="198">
        <f t="shared" ref="B47:L47" si="10">B20*0.9</f>
        <v>22680</v>
      </c>
      <c r="C47" s="198">
        <f t="shared" si="10"/>
        <v>22680</v>
      </c>
      <c r="D47" s="198">
        <f t="shared" si="10"/>
        <v>25515</v>
      </c>
      <c r="E47" s="198">
        <f t="shared" si="10"/>
        <v>25515</v>
      </c>
      <c r="F47" s="198">
        <f t="shared" si="10"/>
        <v>20250</v>
      </c>
      <c r="G47" s="198">
        <f t="shared" si="10"/>
        <v>20250</v>
      </c>
      <c r="H47" s="198">
        <f t="shared" si="10"/>
        <v>20250</v>
      </c>
      <c r="I47" s="198">
        <f t="shared" si="10"/>
        <v>20250</v>
      </c>
      <c r="J47" s="198">
        <f t="shared" si="10"/>
        <v>20250</v>
      </c>
      <c r="K47" s="198">
        <f t="shared" si="10"/>
        <v>23895</v>
      </c>
      <c r="L47" s="198">
        <f t="shared" si="10"/>
        <v>23895</v>
      </c>
    </row>
    <row r="48" spans="1:12" s="72" customFormat="1" x14ac:dyDescent="0.2">
      <c r="A48" s="240">
        <v>2</v>
      </c>
      <c r="B48" s="198">
        <f t="shared" ref="B48:L48" si="11">B21*0.9</f>
        <v>24786</v>
      </c>
      <c r="C48" s="198">
        <f t="shared" si="11"/>
        <v>24786</v>
      </c>
      <c r="D48" s="198">
        <f t="shared" si="11"/>
        <v>27621</v>
      </c>
      <c r="E48" s="198">
        <f t="shared" si="11"/>
        <v>27621</v>
      </c>
      <c r="F48" s="198">
        <f t="shared" si="11"/>
        <v>22356</v>
      </c>
      <c r="G48" s="198">
        <f t="shared" si="11"/>
        <v>22356</v>
      </c>
      <c r="H48" s="198">
        <f t="shared" si="11"/>
        <v>22356</v>
      </c>
      <c r="I48" s="198">
        <f t="shared" si="11"/>
        <v>22356</v>
      </c>
      <c r="J48" s="198">
        <f t="shared" si="11"/>
        <v>22356</v>
      </c>
      <c r="K48" s="198">
        <f t="shared" si="11"/>
        <v>26001</v>
      </c>
      <c r="L48" s="198">
        <f t="shared" si="11"/>
        <v>26001</v>
      </c>
    </row>
    <row r="49" spans="1:12" s="72" customFormat="1" x14ac:dyDescent="0.2">
      <c r="A49" s="239" t="s">
        <v>123</v>
      </c>
      <c r="B49" s="198"/>
      <c r="C49" s="198"/>
      <c r="D49" s="198"/>
      <c r="E49" s="198"/>
      <c r="F49" s="198"/>
      <c r="G49" s="198"/>
      <c r="H49" s="198"/>
      <c r="I49" s="198"/>
      <c r="J49" s="198"/>
      <c r="K49" s="198"/>
      <c r="L49" s="198"/>
    </row>
    <row r="50" spans="1:12" s="72" customFormat="1" x14ac:dyDescent="0.2">
      <c r="A50" s="240" t="s">
        <v>115</v>
      </c>
      <c r="B50" s="198">
        <f t="shared" ref="B50:L50" si="12">B23*0.9</f>
        <v>42606</v>
      </c>
      <c r="C50" s="198">
        <f t="shared" si="12"/>
        <v>42606</v>
      </c>
      <c r="D50" s="198">
        <f t="shared" si="12"/>
        <v>45441</v>
      </c>
      <c r="E50" s="198">
        <f t="shared" si="12"/>
        <v>45441</v>
      </c>
      <c r="F50" s="198">
        <f t="shared" si="12"/>
        <v>40176</v>
      </c>
      <c r="G50" s="198">
        <f t="shared" si="12"/>
        <v>40176</v>
      </c>
      <c r="H50" s="198">
        <f t="shared" si="12"/>
        <v>40176</v>
      </c>
      <c r="I50" s="198">
        <f t="shared" si="12"/>
        <v>40176</v>
      </c>
      <c r="J50" s="198">
        <f t="shared" si="12"/>
        <v>40176</v>
      </c>
      <c r="K50" s="198">
        <f t="shared" si="12"/>
        <v>43821</v>
      </c>
      <c r="L50" s="198">
        <f t="shared" si="12"/>
        <v>43821</v>
      </c>
    </row>
    <row r="51" spans="1:12" s="72" customFormat="1" x14ac:dyDescent="0.2">
      <c r="A51" s="239" t="s">
        <v>124</v>
      </c>
      <c r="B51" s="198"/>
      <c r="C51" s="198"/>
      <c r="D51" s="198"/>
      <c r="E51" s="198"/>
      <c r="F51" s="198"/>
      <c r="G51" s="198"/>
      <c r="H51" s="198"/>
      <c r="I51" s="198"/>
      <c r="J51" s="198"/>
      <c r="K51" s="198"/>
      <c r="L51" s="198"/>
    </row>
    <row r="52" spans="1:12" s="72" customFormat="1" x14ac:dyDescent="0.2">
      <c r="A52" s="240" t="s">
        <v>115</v>
      </c>
      <c r="B52" s="198">
        <f t="shared" ref="B52:L52" si="13">B25*0.9</f>
        <v>54756</v>
      </c>
      <c r="C52" s="198">
        <f t="shared" si="13"/>
        <v>54756</v>
      </c>
      <c r="D52" s="198">
        <f t="shared" si="13"/>
        <v>57591</v>
      </c>
      <c r="E52" s="198">
        <f t="shared" si="13"/>
        <v>57591</v>
      </c>
      <c r="F52" s="198">
        <f t="shared" si="13"/>
        <v>52326</v>
      </c>
      <c r="G52" s="198">
        <f t="shared" si="13"/>
        <v>52326</v>
      </c>
      <c r="H52" s="198">
        <f t="shared" si="13"/>
        <v>52326</v>
      </c>
      <c r="I52" s="198">
        <f t="shared" si="13"/>
        <v>52326</v>
      </c>
      <c r="J52" s="198">
        <f t="shared" si="13"/>
        <v>52326</v>
      </c>
      <c r="K52" s="198">
        <f t="shared" si="13"/>
        <v>55971</v>
      </c>
      <c r="L52" s="198">
        <f t="shared" si="13"/>
        <v>55971</v>
      </c>
    </row>
    <row r="53" spans="1:12" s="72" customFormat="1" x14ac:dyDescent="0.2">
      <c r="A53" s="241" t="s">
        <v>125</v>
      </c>
      <c r="B53" s="198"/>
      <c r="C53" s="198"/>
      <c r="D53" s="198"/>
      <c r="E53" s="198"/>
      <c r="F53" s="198"/>
      <c r="G53" s="198"/>
      <c r="H53" s="198"/>
      <c r="I53" s="198"/>
      <c r="J53" s="198"/>
      <c r="K53" s="198"/>
      <c r="L53" s="198"/>
    </row>
    <row r="54" spans="1:12" s="72" customFormat="1" x14ac:dyDescent="0.2">
      <c r="A54" s="240" t="s">
        <v>115</v>
      </c>
      <c r="B54" s="198">
        <f t="shared" ref="B54:L54" si="14">B27*0.9</f>
        <v>79056</v>
      </c>
      <c r="C54" s="198">
        <f t="shared" si="14"/>
        <v>79056</v>
      </c>
      <c r="D54" s="198">
        <f t="shared" si="14"/>
        <v>81891</v>
      </c>
      <c r="E54" s="198">
        <f t="shared" si="14"/>
        <v>81891</v>
      </c>
      <c r="F54" s="198">
        <f t="shared" si="14"/>
        <v>76626</v>
      </c>
      <c r="G54" s="198">
        <f t="shared" si="14"/>
        <v>76626</v>
      </c>
      <c r="H54" s="198">
        <f t="shared" si="14"/>
        <v>76626</v>
      </c>
      <c r="I54" s="198">
        <f t="shared" si="14"/>
        <v>76626</v>
      </c>
      <c r="J54" s="198">
        <f t="shared" si="14"/>
        <v>76626</v>
      </c>
      <c r="K54" s="198">
        <f t="shared" si="14"/>
        <v>80271</v>
      </c>
      <c r="L54" s="198">
        <f t="shared" si="14"/>
        <v>80271</v>
      </c>
    </row>
    <row r="55" spans="1:12" s="72" customFormat="1" x14ac:dyDescent="0.2">
      <c r="A55" s="239" t="s">
        <v>126</v>
      </c>
      <c r="B55" s="198"/>
      <c r="C55" s="198"/>
      <c r="D55" s="198"/>
      <c r="E55" s="198"/>
      <c r="F55" s="198"/>
      <c r="G55" s="198"/>
      <c r="H55" s="198"/>
      <c r="I55" s="198"/>
      <c r="J55" s="198"/>
      <c r="K55" s="198"/>
      <c r="L55" s="198"/>
    </row>
    <row r="56" spans="1:12" s="72" customFormat="1" x14ac:dyDescent="0.2">
      <c r="A56" s="240" t="s">
        <v>115</v>
      </c>
      <c r="B56" s="198">
        <f t="shared" ref="B56:L56" si="15">B29*0.9</f>
        <v>95256</v>
      </c>
      <c r="C56" s="198">
        <f t="shared" si="15"/>
        <v>95256</v>
      </c>
      <c r="D56" s="198">
        <f t="shared" si="15"/>
        <v>98091</v>
      </c>
      <c r="E56" s="198">
        <f t="shared" si="15"/>
        <v>98091</v>
      </c>
      <c r="F56" s="198">
        <f t="shared" si="15"/>
        <v>92826</v>
      </c>
      <c r="G56" s="198">
        <f t="shared" si="15"/>
        <v>92826</v>
      </c>
      <c r="H56" s="198">
        <f t="shared" si="15"/>
        <v>92826</v>
      </c>
      <c r="I56" s="198">
        <f t="shared" si="15"/>
        <v>92826</v>
      </c>
      <c r="J56" s="198">
        <f t="shared" si="15"/>
        <v>92826</v>
      </c>
      <c r="K56" s="198">
        <f t="shared" si="15"/>
        <v>96471</v>
      </c>
      <c r="L56" s="198">
        <f t="shared" si="15"/>
        <v>96471</v>
      </c>
    </row>
    <row r="57" spans="1:12" s="309" customFormat="1" ht="135" x14ac:dyDescent="0.2">
      <c r="A57" s="362" t="s">
        <v>402</v>
      </c>
    </row>
    <row r="58" spans="1:12" s="309" customFormat="1" ht="12.75" x14ac:dyDescent="0.2">
      <c r="A58" s="194"/>
    </row>
    <row r="59" spans="1:12" s="309" customFormat="1" ht="12.75" x14ac:dyDescent="0.2">
      <c r="A59" s="322" t="s">
        <v>133</v>
      </c>
    </row>
    <row r="60" spans="1:12" s="309" customFormat="1" ht="12.75" x14ac:dyDescent="0.2">
      <c r="A60" s="312" t="s">
        <v>409</v>
      </c>
    </row>
    <row r="61" spans="1:12" s="309" customFormat="1" ht="12.75" x14ac:dyDescent="0.2">
      <c r="A61" s="312" t="s">
        <v>410</v>
      </c>
    </row>
    <row r="62" spans="1:12" s="309" customFormat="1" ht="12.75" x14ac:dyDescent="0.2">
      <c r="A62" s="194"/>
    </row>
    <row r="63" spans="1:12" s="309" customFormat="1" ht="12.75" x14ac:dyDescent="0.2">
      <c r="A63" s="322" t="s">
        <v>130</v>
      </c>
    </row>
    <row r="64" spans="1:12" s="309" customFormat="1" ht="36" customHeight="1" x14ac:dyDescent="0.2">
      <c r="A64" s="399" t="s">
        <v>296</v>
      </c>
    </row>
    <row r="65" spans="1:16238" ht="36" customHeight="1" x14ac:dyDescent="0.2">
      <c r="A65" s="400"/>
    </row>
    <row r="66" spans="1:16238" ht="36" customHeight="1" x14ac:dyDescent="0.2">
      <c r="A66" s="400"/>
    </row>
    <row r="67" spans="1:16238" ht="12" customHeight="1" x14ac:dyDescent="0.2">
      <c r="A67" s="400"/>
    </row>
    <row r="68" spans="1:16238" x14ac:dyDescent="0.2">
      <c r="A68" s="358"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row>
    <row r="69" spans="1:16238" ht="24" x14ac:dyDescent="0.2">
      <c r="A69" s="359" t="s">
        <v>309</v>
      </c>
    </row>
    <row r="70" spans="1:16238" s="309" customFormat="1" ht="12.75" x14ac:dyDescent="0.2">
      <c r="A70" s="169"/>
    </row>
    <row r="71" spans="1:16238" s="309" customFormat="1" ht="25.5" x14ac:dyDescent="0.2">
      <c r="A71" s="236" t="s">
        <v>403</v>
      </c>
    </row>
    <row r="72" spans="1:16238" s="309" customFormat="1" ht="45" x14ac:dyDescent="0.2">
      <c r="A72" s="279" t="s">
        <v>339</v>
      </c>
    </row>
    <row r="73" spans="1:16238" s="309" customFormat="1" ht="22.5" x14ac:dyDescent="0.2">
      <c r="A73" s="279" t="s">
        <v>404</v>
      </c>
    </row>
    <row r="74" spans="1:16238" s="309" customFormat="1" ht="22.5" x14ac:dyDescent="0.2">
      <c r="A74" s="279" t="s">
        <v>405</v>
      </c>
    </row>
    <row r="75" spans="1:16238" s="309" customFormat="1" ht="33.75" x14ac:dyDescent="0.2">
      <c r="A75" s="279" t="s">
        <v>406</v>
      </c>
    </row>
    <row r="76" spans="1:16238" s="309" customFormat="1" ht="22.5" x14ac:dyDescent="0.2">
      <c r="A76" s="279" t="s">
        <v>407</v>
      </c>
    </row>
    <row r="77" spans="1:16238" s="309" customFormat="1" ht="22.5" x14ac:dyDescent="0.2">
      <c r="A77" s="279" t="s">
        <v>408</v>
      </c>
    </row>
    <row r="78" spans="1:16238" s="309" customFormat="1" ht="56.25" x14ac:dyDescent="0.2">
      <c r="A78" s="363" t="s">
        <v>411</v>
      </c>
    </row>
    <row r="79" spans="1:16238" s="309" customFormat="1" ht="78.75" x14ac:dyDescent="0.2">
      <c r="A79" s="363" t="s">
        <v>412</v>
      </c>
    </row>
    <row r="80" spans="1:16238"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0" t="s">
        <v>150</v>
      </c>
    </row>
    <row r="87" spans="1:1" ht="24" x14ac:dyDescent="0.2">
      <c r="A87" s="361"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WZU88"/>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2" s="10" customFormat="1" ht="12" customHeight="1" x14ac:dyDescent="0.2">
      <c r="A1" s="97" t="s">
        <v>127</v>
      </c>
    </row>
    <row r="2" spans="1:12" s="10" customFormat="1" ht="12" customHeight="1" x14ac:dyDescent="0.2">
      <c r="A2" s="210" t="s">
        <v>368</v>
      </c>
    </row>
    <row r="3" spans="1:12" ht="8.4499999999999993" customHeight="1" x14ac:dyDescent="0.2">
      <c r="A3" s="69"/>
    </row>
    <row r="4" spans="1:12" s="10" customFormat="1" ht="32.450000000000003" customHeight="1" x14ac:dyDescent="0.2">
      <c r="A4" s="299" t="s">
        <v>132</v>
      </c>
    </row>
    <row r="5" spans="1:12" s="252" customFormat="1" ht="23.1" customHeight="1" x14ac:dyDescent="0.2">
      <c r="A5" s="251" t="s">
        <v>129</v>
      </c>
      <c r="B5" s="247">
        <f>'  Каникулы в горах 25 | comiss'!B5</f>
        <v>45980</v>
      </c>
      <c r="C5" s="247">
        <f>'  Каникулы в горах 25 | comiss'!C5</f>
        <v>45981</v>
      </c>
      <c r="D5" s="247">
        <f>'  Каникулы в горах 25 | comiss'!D5</f>
        <v>45982</v>
      </c>
      <c r="E5" s="247">
        <f>'  Каникулы в горах 25 | comiss'!E5</f>
        <v>45983</v>
      </c>
      <c r="F5" s="247">
        <f>'  Каникулы в горах 25 | comiss'!F5</f>
        <v>45984</v>
      </c>
      <c r="G5" s="247">
        <f>'  Каникулы в горах 25 | comiss'!G5</f>
        <v>45985</v>
      </c>
      <c r="H5" s="247">
        <f>'  Каникулы в горах 25 | comiss'!H5</f>
        <v>45986</v>
      </c>
      <c r="I5" s="247">
        <f>'  Каникулы в горах 25 | comiss'!I5</f>
        <v>45987</v>
      </c>
      <c r="J5" s="247">
        <f>'  Каникулы в горах 25 | comiss'!J5</f>
        <v>45988</v>
      </c>
      <c r="K5" s="247">
        <f>'  Каникулы в горах 25 | comiss'!K5</f>
        <v>45989</v>
      </c>
      <c r="L5" s="247">
        <f>'  Каникулы в горах 25 | comiss'!L5</f>
        <v>45990</v>
      </c>
    </row>
    <row r="6" spans="1:12" s="252" customFormat="1" ht="23.1" customHeight="1" x14ac:dyDescent="0.2">
      <c r="A6" s="356"/>
      <c r="B6" s="247">
        <f>'  Каникулы в горах 25 | comiss'!B6</f>
        <v>45980</v>
      </c>
      <c r="C6" s="247">
        <f>'  Каникулы в горах 25 | comiss'!C6</f>
        <v>45981</v>
      </c>
      <c r="D6" s="247">
        <f>'  Каникулы в горах 25 | comiss'!D6</f>
        <v>45982</v>
      </c>
      <c r="E6" s="247">
        <f>'  Каникулы в горах 25 | comiss'!E6</f>
        <v>45983</v>
      </c>
      <c r="F6" s="247">
        <f>'  Каникулы в горах 25 | comiss'!F6</f>
        <v>45984</v>
      </c>
      <c r="G6" s="247">
        <f>'  Каникулы в горах 25 | comiss'!G6</f>
        <v>45985</v>
      </c>
      <c r="H6" s="247">
        <f>'  Каникулы в горах 25 | comiss'!H6</f>
        <v>45986</v>
      </c>
      <c r="I6" s="247">
        <f>'  Каникулы в горах 25 | comiss'!I6</f>
        <v>45987</v>
      </c>
      <c r="J6" s="247">
        <f>'  Каникулы в горах 25 | comiss'!J6</f>
        <v>45988</v>
      </c>
      <c r="K6" s="247">
        <f>'  Каникулы в горах 25 | comiss'!K6</f>
        <v>45989</v>
      </c>
      <c r="L6" s="247">
        <f>'  Каникулы в горах 25 | comiss'!L6</f>
        <v>45990</v>
      </c>
    </row>
    <row r="7" spans="1:12" s="72" customFormat="1" x14ac:dyDescent="0.2">
      <c r="A7" s="239" t="s">
        <v>138</v>
      </c>
      <c r="B7" s="290"/>
      <c r="C7" s="290"/>
      <c r="D7" s="290"/>
      <c r="E7" s="290"/>
      <c r="F7" s="290"/>
      <c r="G7" s="290"/>
      <c r="H7" s="290"/>
      <c r="I7" s="290"/>
      <c r="J7" s="290"/>
      <c r="K7" s="290"/>
      <c r="L7" s="290"/>
    </row>
    <row r="8" spans="1:12" s="72" customFormat="1" x14ac:dyDescent="0.2">
      <c r="A8" s="240">
        <v>1</v>
      </c>
      <c r="B8" s="272">
        <f>'  Каникулы в горах 25 | comiss'!B8</f>
        <v>18000</v>
      </c>
      <c r="C8" s="272">
        <f>'  Каникулы в горах 25 | comiss'!C8</f>
        <v>18000</v>
      </c>
      <c r="D8" s="272">
        <f>'  Каникулы в горах 25 | comiss'!D8</f>
        <v>21150</v>
      </c>
      <c r="E8" s="272">
        <f>'  Каникулы в горах 25 | comiss'!E8</f>
        <v>21150</v>
      </c>
      <c r="F8" s="272">
        <f>'  Каникулы в горах 25 | comiss'!F8</f>
        <v>15300</v>
      </c>
      <c r="G8" s="272">
        <f>'  Каникулы в горах 25 | comiss'!G8</f>
        <v>15300</v>
      </c>
      <c r="H8" s="272">
        <f>'  Каникулы в горах 25 | comiss'!H8</f>
        <v>15300</v>
      </c>
      <c r="I8" s="272">
        <f>'  Каникулы в горах 25 | comiss'!I8</f>
        <v>15300</v>
      </c>
      <c r="J8" s="272">
        <f>'  Каникулы в горах 25 | comiss'!J8</f>
        <v>15300</v>
      </c>
      <c r="K8" s="272">
        <f>'  Каникулы в горах 25 | comiss'!K8</f>
        <v>19350</v>
      </c>
      <c r="L8" s="272">
        <f>'  Каникулы в горах 25 | comiss'!L8</f>
        <v>19350</v>
      </c>
    </row>
    <row r="9" spans="1:12" s="72" customFormat="1" x14ac:dyDescent="0.2">
      <c r="A9" s="240">
        <v>2</v>
      </c>
      <c r="B9" s="272">
        <f>'  Каникулы в горах 25 | comiss'!B9</f>
        <v>20340</v>
      </c>
      <c r="C9" s="272">
        <f>'  Каникулы в горах 25 | comiss'!C9</f>
        <v>20340</v>
      </c>
      <c r="D9" s="272">
        <f>'  Каникулы в горах 25 | comiss'!D9</f>
        <v>23490</v>
      </c>
      <c r="E9" s="272">
        <f>'  Каникулы в горах 25 | comiss'!E9</f>
        <v>23490</v>
      </c>
      <c r="F9" s="272">
        <f>'  Каникулы в горах 25 | comiss'!F9</f>
        <v>17640</v>
      </c>
      <c r="G9" s="272">
        <f>'  Каникулы в горах 25 | comiss'!G9</f>
        <v>17640</v>
      </c>
      <c r="H9" s="272">
        <f>'  Каникулы в горах 25 | comiss'!H9</f>
        <v>17640</v>
      </c>
      <c r="I9" s="272">
        <f>'  Каникулы в горах 25 | comiss'!I9</f>
        <v>17640</v>
      </c>
      <c r="J9" s="272">
        <f>'  Каникулы в горах 25 | comiss'!J9</f>
        <v>17640</v>
      </c>
      <c r="K9" s="272">
        <f>'  Каникулы в горах 25 | comiss'!K9</f>
        <v>21690</v>
      </c>
      <c r="L9" s="272">
        <f>'  Каникулы в горах 25 | comiss'!L9</f>
        <v>21690</v>
      </c>
    </row>
    <row r="10" spans="1:12" s="72" customFormat="1" x14ac:dyDescent="0.2">
      <c r="A10" s="239" t="s">
        <v>140</v>
      </c>
      <c r="B10" s="272"/>
      <c r="C10" s="272"/>
      <c r="D10" s="272"/>
      <c r="E10" s="272"/>
      <c r="F10" s="272"/>
      <c r="G10" s="272"/>
      <c r="H10" s="272"/>
      <c r="I10" s="272"/>
      <c r="J10" s="272"/>
      <c r="K10" s="272"/>
      <c r="L10" s="272"/>
    </row>
    <row r="11" spans="1:12" s="72" customFormat="1" x14ac:dyDescent="0.2">
      <c r="A11" s="240">
        <v>1</v>
      </c>
      <c r="B11" s="272">
        <f>'  Каникулы в горах 25 | comiss'!B11</f>
        <v>20700</v>
      </c>
      <c r="C11" s="272">
        <f>'  Каникулы в горах 25 | comiss'!C11</f>
        <v>20700</v>
      </c>
      <c r="D11" s="272">
        <f>'  Каникулы в горах 25 | comiss'!D11</f>
        <v>23850</v>
      </c>
      <c r="E11" s="272">
        <f>'  Каникулы в горах 25 | comiss'!E11</f>
        <v>23850</v>
      </c>
      <c r="F11" s="272">
        <f>'  Каникулы в горах 25 | comiss'!F11</f>
        <v>18000</v>
      </c>
      <c r="G11" s="272">
        <f>'  Каникулы в горах 25 | comiss'!G11</f>
        <v>18000</v>
      </c>
      <c r="H11" s="272">
        <f>'  Каникулы в горах 25 | comiss'!H11</f>
        <v>18000</v>
      </c>
      <c r="I11" s="272">
        <f>'  Каникулы в горах 25 | comiss'!I11</f>
        <v>18000</v>
      </c>
      <c r="J11" s="272">
        <f>'  Каникулы в горах 25 | comiss'!J11</f>
        <v>18000</v>
      </c>
      <c r="K11" s="272">
        <f>'  Каникулы в горах 25 | comiss'!K11</f>
        <v>22050</v>
      </c>
      <c r="L11" s="272">
        <f>'  Каникулы в горах 25 | comiss'!L11</f>
        <v>22050</v>
      </c>
    </row>
    <row r="12" spans="1:12" s="72" customFormat="1" x14ac:dyDescent="0.2">
      <c r="A12" s="240">
        <v>2</v>
      </c>
      <c r="B12" s="272">
        <f>'  Каникулы в горах 25 | comiss'!B12</f>
        <v>23040</v>
      </c>
      <c r="C12" s="272">
        <f>'  Каникулы в горах 25 | comiss'!C12</f>
        <v>23040</v>
      </c>
      <c r="D12" s="272">
        <f>'  Каникулы в горах 25 | comiss'!D12</f>
        <v>26190</v>
      </c>
      <c r="E12" s="272">
        <f>'  Каникулы в горах 25 | comiss'!E12</f>
        <v>26190</v>
      </c>
      <c r="F12" s="272">
        <f>'  Каникулы в горах 25 | comiss'!F12</f>
        <v>20340</v>
      </c>
      <c r="G12" s="272">
        <f>'  Каникулы в горах 25 | comiss'!G12</f>
        <v>20340</v>
      </c>
      <c r="H12" s="272">
        <f>'  Каникулы в горах 25 | comiss'!H12</f>
        <v>20340</v>
      </c>
      <c r="I12" s="272">
        <f>'  Каникулы в горах 25 | comiss'!I12</f>
        <v>20340</v>
      </c>
      <c r="J12" s="272">
        <f>'  Каникулы в горах 25 | comiss'!J12</f>
        <v>20340</v>
      </c>
      <c r="K12" s="272">
        <f>'  Каникулы в горах 25 | comiss'!K12</f>
        <v>24390</v>
      </c>
      <c r="L12" s="272">
        <f>'  Каникулы в горах 25 | comiss'!L12</f>
        <v>24390</v>
      </c>
    </row>
    <row r="13" spans="1:12" s="72" customFormat="1" x14ac:dyDescent="0.2">
      <c r="A13" s="239" t="s">
        <v>139</v>
      </c>
      <c r="B13" s="272"/>
      <c r="C13" s="272"/>
      <c r="D13" s="272"/>
      <c r="E13" s="272"/>
      <c r="F13" s="272"/>
      <c r="G13" s="272"/>
      <c r="H13" s="272"/>
      <c r="I13" s="272"/>
      <c r="J13" s="272"/>
      <c r="K13" s="272"/>
      <c r="L13" s="272"/>
    </row>
    <row r="14" spans="1:12" s="72" customFormat="1" x14ac:dyDescent="0.2">
      <c r="A14" s="240">
        <v>1</v>
      </c>
      <c r="B14" s="272">
        <f>'  Каникулы в горах 25 | comiss'!B14</f>
        <v>21600</v>
      </c>
      <c r="C14" s="272">
        <f>'  Каникулы в горах 25 | comiss'!C14</f>
        <v>21600</v>
      </c>
      <c r="D14" s="272">
        <f>'  Каникулы в горах 25 | comiss'!D14</f>
        <v>24750</v>
      </c>
      <c r="E14" s="272">
        <f>'  Каникулы в горах 25 | comiss'!E14</f>
        <v>24750</v>
      </c>
      <c r="F14" s="272">
        <f>'  Каникулы в горах 25 | comiss'!F14</f>
        <v>18900</v>
      </c>
      <c r="G14" s="272">
        <f>'  Каникулы в горах 25 | comiss'!G14</f>
        <v>18900</v>
      </c>
      <c r="H14" s="272">
        <f>'  Каникулы в горах 25 | comiss'!H14</f>
        <v>18900</v>
      </c>
      <c r="I14" s="272">
        <f>'  Каникулы в горах 25 | comiss'!I14</f>
        <v>18900</v>
      </c>
      <c r="J14" s="272">
        <f>'  Каникулы в горах 25 | comiss'!J14</f>
        <v>18900</v>
      </c>
      <c r="K14" s="272">
        <f>'  Каникулы в горах 25 | comiss'!K14</f>
        <v>22950</v>
      </c>
      <c r="L14" s="272">
        <f>'  Каникулы в горах 25 | comiss'!L14</f>
        <v>22950</v>
      </c>
    </row>
    <row r="15" spans="1:12" s="72" customFormat="1" x14ac:dyDescent="0.2">
      <c r="A15" s="240">
        <v>2</v>
      </c>
      <c r="B15" s="272">
        <f>'  Каникулы в горах 25 | comiss'!B15</f>
        <v>23940</v>
      </c>
      <c r="C15" s="272">
        <f>'  Каникулы в горах 25 | comiss'!C15</f>
        <v>23940</v>
      </c>
      <c r="D15" s="272">
        <f>'  Каникулы в горах 25 | comiss'!D15</f>
        <v>27090</v>
      </c>
      <c r="E15" s="272">
        <f>'  Каникулы в горах 25 | comiss'!E15</f>
        <v>27090</v>
      </c>
      <c r="F15" s="272">
        <f>'  Каникулы в горах 25 | comiss'!F15</f>
        <v>21240</v>
      </c>
      <c r="G15" s="272">
        <f>'  Каникулы в горах 25 | comiss'!G15</f>
        <v>21240</v>
      </c>
      <c r="H15" s="272">
        <f>'  Каникулы в горах 25 | comiss'!H15</f>
        <v>21240</v>
      </c>
      <c r="I15" s="272">
        <f>'  Каникулы в горах 25 | comiss'!I15</f>
        <v>21240</v>
      </c>
      <c r="J15" s="272">
        <f>'  Каникулы в горах 25 | comiss'!J15</f>
        <v>21240</v>
      </c>
      <c r="K15" s="272">
        <f>'  Каникулы в горах 25 | comiss'!K15</f>
        <v>25290</v>
      </c>
      <c r="L15" s="272">
        <f>'  Каникулы в горах 25 | comiss'!L15</f>
        <v>25290</v>
      </c>
    </row>
    <row r="16" spans="1:12" s="72" customFormat="1" x14ac:dyDescent="0.2">
      <c r="A16" s="239" t="s">
        <v>141</v>
      </c>
      <c r="B16" s="272"/>
      <c r="C16" s="272"/>
      <c r="D16" s="272"/>
      <c r="E16" s="272"/>
      <c r="F16" s="272"/>
      <c r="G16" s="272"/>
      <c r="H16" s="272"/>
      <c r="I16" s="272"/>
      <c r="J16" s="272"/>
      <c r="K16" s="272"/>
      <c r="L16" s="272"/>
    </row>
    <row r="17" spans="1:12" s="72" customFormat="1" x14ac:dyDescent="0.2">
      <c r="A17" s="240">
        <v>1</v>
      </c>
      <c r="B17" s="272">
        <f>'  Каникулы в горах 25 | comiss'!B17</f>
        <v>23400</v>
      </c>
      <c r="C17" s="272">
        <f>'  Каникулы в горах 25 | comiss'!C17</f>
        <v>23400</v>
      </c>
      <c r="D17" s="272">
        <f>'  Каникулы в горах 25 | comiss'!D17</f>
        <v>26550</v>
      </c>
      <c r="E17" s="272">
        <f>'  Каникулы в горах 25 | comiss'!E17</f>
        <v>26550</v>
      </c>
      <c r="F17" s="272">
        <f>'  Каникулы в горах 25 | comiss'!F17</f>
        <v>20700</v>
      </c>
      <c r="G17" s="272">
        <f>'  Каникулы в горах 25 | comiss'!G17</f>
        <v>20700</v>
      </c>
      <c r="H17" s="272">
        <f>'  Каникулы в горах 25 | comiss'!H17</f>
        <v>20700</v>
      </c>
      <c r="I17" s="272">
        <f>'  Каникулы в горах 25 | comiss'!I17</f>
        <v>20700</v>
      </c>
      <c r="J17" s="272">
        <f>'  Каникулы в горах 25 | comiss'!J17</f>
        <v>20700</v>
      </c>
      <c r="K17" s="272">
        <f>'  Каникулы в горах 25 | comiss'!K17</f>
        <v>24750</v>
      </c>
      <c r="L17" s="272">
        <f>'  Каникулы в горах 25 | comiss'!L17</f>
        <v>24750</v>
      </c>
    </row>
    <row r="18" spans="1:12" s="72" customFormat="1" x14ac:dyDescent="0.2">
      <c r="A18" s="240">
        <v>2</v>
      </c>
      <c r="B18" s="272">
        <f>'  Каникулы в горах 25 | comiss'!B18</f>
        <v>25740</v>
      </c>
      <c r="C18" s="272">
        <f>'  Каникулы в горах 25 | comiss'!C18</f>
        <v>25740</v>
      </c>
      <c r="D18" s="272">
        <f>'  Каникулы в горах 25 | comiss'!D18</f>
        <v>28890</v>
      </c>
      <c r="E18" s="272">
        <f>'  Каникулы в горах 25 | comiss'!E18</f>
        <v>28890</v>
      </c>
      <c r="F18" s="272">
        <f>'  Каникулы в горах 25 | comiss'!F18</f>
        <v>23040</v>
      </c>
      <c r="G18" s="272">
        <f>'  Каникулы в горах 25 | comiss'!G18</f>
        <v>23040</v>
      </c>
      <c r="H18" s="272">
        <f>'  Каникулы в горах 25 | comiss'!H18</f>
        <v>23040</v>
      </c>
      <c r="I18" s="272">
        <f>'  Каникулы в горах 25 | comiss'!I18</f>
        <v>23040</v>
      </c>
      <c r="J18" s="272">
        <f>'  Каникулы в горах 25 | comiss'!J18</f>
        <v>23040</v>
      </c>
      <c r="K18" s="272">
        <f>'  Каникулы в горах 25 | comiss'!K18</f>
        <v>27090</v>
      </c>
      <c r="L18" s="272">
        <f>'  Каникулы в горах 25 | comiss'!L18</f>
        <v>27090</v>
      </c>
    </row>
    <row r="19" spans="1:12" s="72" customFormat="1" x14ac:dyDescent="0.2">
      <c r="A19" s="239" t="s">
        <v>122</v>
      </c>
      <c r="B19" s="272"/>
      <c r="C19" s="272"/>
      <c r="D19" s="272"/>
      <c r="E19" s="272"/>
      <c r="F19" s="272"/>
      <c r="G19" s="272"/>
      <c r="H19" s="272"/>
      <c r="I19" s="272"/>
      <c r="J19" s="272"/>
      <c r="K19" s="272"/>
      <c r="L19" s="272"/>
    </row>
    <row r="20" spans="1:12" s="72" customFormat="1" x14ac:dyDescent="0.2">
      <c r="A20" s="240">
        <v>1</v>
      </c>
      <c r="B20" s="272">
        <f>'  Каникулы в горах 25 | comiss'!B20</f>
        <v>25200</v>
      </c>
      <c r="C20" s="272">
        <f>'  Каникулы в горах 25 | comiss'!C20</f>
        <v>25200</v>
      </c>
      <c r="D20" s="272">
        <f>'  Каникулы в горах 25 | comiss'!D20</f>
        <v>28350</v>
      </c>
      <c r="E20" s="272">
        <f>'  Каникулы в горах 25 | comiss'!E20</f>
        <v>28350</v>
      </c>
      <c r="F20" s="272">
        <f>'  Каникулы в горах 25 | comiss'!F20</f>
        <v>22500</v>
      </c>
      <c r="G20" s="272">
        <f>'  Каникулы в горах 25 | comiss'!G20</f>
        <v>22500</v>
      </c>
      <c r="H20" s="272">
        <f>'  Каникулы в горах 25 | comiss'!H20</f>
        <v>22500</v>
      </c>
      <c r="I20" s="272">
        <f>'  Каникулы в горах 25 | comiss'!I20</f>
        <v>22500</v>
      </c>
      <c r="J20" s="272">
        <f>'  Каникулы в горах 25 | comiss'!J20</f>
        <v>22500</v>
      </c>
      <c r="K20" s="272">
        <f>'  Каникулы в горах 25 | comiss'!K20</f>
        <v>26550</v>
      </c>
      <c r="L20" s="272">
        <f>'  Каникулы в горах 25 | comiss'!L20</f>
        <v>26550</v>
      </c>
    </row>
    <row r="21" spans="1:12" s="72" customFormat="1" x14ac:dyDescent="0.2">
      <c r="A21" s="240">
        <v>2</v>
      </c>
      <c r="B21" s="272">
        <f>'  Каникулы в горах 25 | comiss'!B21</f>
        <v>27540</v>
      </c>
      <c r="C21" s="272">
        <f>'  Каникулы в горах 25 | comiss'!C21</f>
        <v>27540</v>
      </c>
      <c r="D21" s="272">
        <f>'  Каникулы в горах 25 | comiss'!D21</f>
        <v>30690</v>
      </c>
      <c r="E21" s="272">
        <f>'  Каникулы в горах 25 | comiss'!E21</f>
        <v>30690</v>
      </c>
      <c r="F21" s="272">
        <f>'  Каникулы в горах 25 | comiss'!F21</f>
        <v>24840</v>
      </c>
      <c r="G21" s="272">
        <f>'  Каникулы в горах 25 | comiss'!G21</f>
        <v>24840</v>
      </c>
      <c r="H21" s="272">
        <f>'  Каникулы в горах 25 | comiss'!H21</f>
        <v>24840</v>
      </c>
      <c r="I21" s="272">
        <f>'  Каникулы в горах 25 | comiss'!I21</f>
        <v>24840</v>
      </c>
      <c r="J21" s="272">
        <f>'  Каникулы в горах 25 | comiss'!J21</f>
        <v>24840</v>
      </c>
      <c r="K21" s="272">
        <f>'  Каникулы в горах 25 | comiss'!K21</f>
        <v>28890</v>
      </c>
      <c r="L21" s="272">
        <f>'  Каникулы в горах 25 | comiss'!L21</f>
        <v>28890</v>
      </c>
    </row>
    <row r="22" spans="1:12" s="72" customFormat="1" x14ac:dyDescent="0.2">
      <c r="A22" s="239" t="s">
        <v>123</v>
      </c>
      <c r="B22" s="272"/>
      <c r="C22" s="272"/>
      <c r="D22" s="272"/>
      <c r="E22" s="272"/>
      <c r="F22" s="272"/>
      <c r="G22" s="272"/>
      <c r="H22" s="272"/>
      <c r="I22" s="272"/>
      <c r="J22" s="272"/>
      <c r="K22" s="272"/>
      <c r="L22" s="272"/>
    </row>
    <row r="23" spans="1:12" s="72" customFormat="1" x14ac:dyDescent="0.2">
      <c r="A23" s="240" t="s">
        <v>115</v>
      </c>
      <c r="B23" s="272">
        <f>'  Каникулы в горах 25 | comiss'!B23</f>
        <v>47340</v>
      </c>
      <c r="C23" s="272">
        <f>'  Каникулы в горах 25 | comiss'!C23</f>
        <v>47340</v>
      </c>
      <c r="D23" s="272">
        <f>'  Каникулы в горах 25 | comiss'!D23</f>
        <v>50490</v>
      </c>
      <c r="E23" s="272">
        <f>'  Каникулы в горах 25 | comiss'!E23</f>
        <v>50490</v>
      </c>
      <c r="F23" s="272">
        <f>'  Каникулы в горах 25 | comiss'!F23</f>
        <v>44640</v>
      </c>
      <c r="G23" s="272">
        <f>'  Каникулы в горах 25 | comiss'!G23</f>
        <v>44640</v>
      </c>
      <c r="H23" s="272">
        <f>'  Каникулы в горах 25 | comiss'!H23</f>
        <v>44640</v>
      </c>
      <c r="I23" s="272">
        <f>'  Каникулы в горах 25 | comiss'!I23</f>
        <v>44640</v>
      </c>
      <c r="J23" s="272">
        <f>'  Каникулы в горах 25 | comiss'!J23</f>
        <v>44640</v>
      </c>
      <c r="K23" s="272">
        <f>'  Каникулы в горах 25 | comiss'!K23</f>
        <v>48690</v>
      </c>
      <c r="L23" s="272">
        <f>'  Каникулы в горах 25 | comiss'!L23</f>
        <v>48690</v>
      </c>
    </row>
    <row r="24" spans="1:12" s="72" customFormat="1" x14ac:dyDescent="0.2">
      <c r="A24" s="239" t="s">
        <v>124</v>
      </c>
      <c r="B24" s="272"/>
      <c r="C24" s="272"/>
      <c r="D24" s="272"/>
      <c r="E24" s="272"/>
      <c r="F24" s="272"/>
      <c r="G24" s="272"/>
      <c r="H24" s="272"/>
      <c r="I24" s="272"/>
      <c r="J24" s="272"/>
      <c r="K24" s="272"/>
      <c r="L24" s="272"/>
    </row>
    <row r="25" spans="1:12" s="72" customFormat="1" x14ac:dyDescent="0.2">
      <c r="A25" s="240" t="s">
        <v>115</v>
      </c>
      <c r="B25" s="272">
        <f>'  Каникулы в горах 25 | comiss'!B25</f>
        <v>60840</v>
      </c>
      <c r="C25" s="272">
        <f>'  Каникулы в горах 25 | comiss'!C25</f>
        <v>60840</v>
      </c>
      <c r="D25" s="272">
        <f>'  Каникулы в горах 25 | comiss'!D25</f>
        <v>63990</v>
      </c>
      <c r="E25" s="272">
        <f>'  Каникулы в горах 25 | comiss'!E25</f>
        <v>63990</v>
      </c>
      <c r="F25" s="272">
        <f>'  Каникулы в горах 25 | comiss'!F25</f>
        <v>58140</v>
      </c>
      <c r="G25" s="272">
        <f>'  Каникулы в горах 25 | comiss'!G25</f>
        <v>58140</v>
      </c>
      <c r="H25" s="272">
        <f>'  Каникулы в горах 25 | comiss'!H25</f>
        <v>58140</v>
      </c>
      <c r="I25" s="272">
        <f>'  Каникулы в горах 25 | comiss'!I25</f>
        <v>58140</v>
      </c>
      <c r="J25" s="272">
        <f>'  Каникулы в горах 25 | comiss'!J25</f>
        <v>58140</v>
      </c>
      <c r="K25" s="272">
        <f>'  Каникулы в горах 25 | comiss'!K25</f>
        <v>62190</v>
      </c>
      <c r="L25" s="272">
        <f>'  Каникулы в горах 25 | comiss'!L25</f>
        <v>62190</v>
      </c>
    </row>
    <row r="26" spans="1:12" s="72" customFormat="1" x14ac:dyDescent="0.2">
      <c r="A26" s="241" t="s">
        <v>125</v>
      </c>
      <c r="B26" s="272"/>
      <c r="C26" s="272"/>
      <c r="D26" s="272"/>
      <c r="E26" s="272"/>
      <c r="F26" s="272"/>
      <c r="G26" s="272"/>
      <c r="H26" s="272"/>
      <c r="I26" s="272"/>
      <c r="J26" s="272"/>
      <c r="K26" s="272"/>
      <c r="L26" s="272"/>
    </row>
    <row r="27" spans="1:12" s="72" customFormat="1" x14ac:dyDescent="0.2">
      <c r="A27" s="240" t="s">
        <v>115</v>
      </c>
      <c r="B27" s="272">
        <f>'  Каникулы в горах 25 | comiss'!B27</f>
        <v>87840</v>
      </c>
      <c r="C27" s="272">
        <f>'  Каникулы в горах 25 | comiss'!C27</f>
        <v>87840</v>
      </c>
      <c r="D27" s="272">
        <f>'  Каникулы в горах 25 | comiss'!D27</f>
        <v>90990</v>
      </c>
      <c r="E27" s="272">
        <f>'  Каникулы в горах 25 | comiss'!E27</f>
        <v>90990</v>
      </c>
      <c r="F27" s="272">
        <f>'  Каникулы в горах 25 | comiss'!F27</f>
        <v>85140</v>
      </c>
      <c r="G27" s="272">
        <f>'  Каникулы в горах 25 | comiss'!G27</f>
        <v>85140</v>
      </c>
      <c r="H27" s="272">
        <f>'  Каникулы в горах 25 | comiss'!H27</f>
        <v>85140</v>
      </c>
      <c r="I27" s="272">
        <f>'  Каникулы в горах 25 | comiss'!I27</f>
        <v>85140</v>
      </c>
      <c r="J27" s="272">
        <f>'  Каникулы в горах 25 | comiss'!J27</f>
        <v>85140</v>
      </c>
      <c r="K27" s="272">
        <f>'  Каникулы в горах 25 | comiss'!K27</f>
        <v>89190</v>
      </c>
      <c r="L27" s="272">
        <f>'  Каникулы в горах 25 | comiss'!L27</f>
        <v>89190</v>
      </c>
    </row>
    <row r="28" spans="1:12" s="72" customFormat="1" x14ac:dyDescent="0.2">
      <c r="A28" s="239" t="s">
        <v>126</v>
      </c>
      <c r="B28" s="272"/>
      <c r="C28" s="272"/>
      <c r="D28" s="272"/>
      <c r="E28" s="272"/>
      <c r="F28" s="272"/>
      <c r="G28" s="272"/>
      <c r="H28" s="272"/>
      <c r="I28" s="272"/>
      <c r="J28" s="272"/>
      <c r="K28" s="272"/>
      <c r="L28" s="272"/>
    </row>
    <row r="29" spans="1:12" s="72" customFormat="1" x14ac:dyDescent="0.2">
      <c r="A29" s="240" t="s">
        <v>115</v>
      </c>
      <c r="B29" s="272">
        <f>'  Каникулы в горах 25 | comiss'!B29</f>
        <v>105840</v>
      </c>
      <c r="C29" s="272">
        <f>'  Каникулы в горах 25 | comiss'!C29</f>
        <v>105840</v>
      </c>
      <c r="D29" s="272">
        <f>'  Каникулы в горах 25 | comiss'!D29</f>
        <v>108990</v>
      </c>
      <c r="E29" s="272">
        <f>'  Каникулы в горах 25 | comiss'!E29</f>
        <v>108990</v>
      </c>
      <c r="F29" s="272">
        <f>'  Каникулы в горах 25 | comiss'!F29</f>
        <v>103140</v>
      </c>
      <c r="G29" s="272">
        <f>'  Каникулы в горах 25 | comiss'!G29</f>
        <v>103140</v>
      </c>
      <c r="H29" s="272">
        <f>'  Каникулы в горах 25 | comiss'!H29</f>
        <v>103140</v>
      </c>
      <c r="I29" s="272">
        <f>'  Каникулы в горах 25 | comiss'!I29</f>
        <v>103140</v>
      </c>
      <c r="J29" s="272">
        <f>'  Каникулы в горах 25 | comiss'!J29</f>
        <v>103140</v>
      </c>
      <c r="K29" s="272">
        <f>'  Каникулы в горах 25 | comiss'!K29</f>
        <v>107190</v>
      </c>
      <c r="L29" s="272">
        <f>'  Каникулы в горах 25 | comiss'!L29</f>
        <v>107190</v>
      </c>
    </row>
    <row r="30" spans="1:12" s="72" customFormat="1" x14ac:dyDescent="0.2">
      <c r="A30" s="85"/>
      <c r="B30" s="291"/>
      <c r="C30" s="291"/>
      <c r="D30" s="291"/>
      <c r="E30" s="291"/>
      <c r="F30" s="291"/>
      <c r="G30" s="291"/>
      <c r="H30" s="291"/>
      <c r="I30" s="291"/>
      <c r="J30" s="291"/>
      <c r="K30" s="291"/>
      <c r="L30" s="291"/>
    </row>
    <row r="31" spans="1:12" s="72" customFormat="1" x14ac:dyDescent="0.2">
      <c r="A31" s="253" t="s">
        <v>297</v>
      </c>
      <c r="B31" s="291"/>
      <c r="C31" s="291"/>
      <c r="D31" s="291"/>
      <c r="E31" s="291"/>
      <c r="F31" s="291"/>
      <c r="G31" s="291"/>
      <c r="H31" s="291"/>
      <c r="I31" s="291"/>
      <c r="J31" s="291"/>
      <c r="K31" s="291"/>
      <c r="L31" s="291"/>
    </row>
    <row r="32" spans="1:12" s="290" customFormat="1" x14ac:dyDescent="0.2">
      <c r="A32" s="251" t="s">
        <v>129</v>
      </c>
      <c r="B32" s="289">
        <f t="shared" ref="B32:L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row>
    <row r="33" spans="1:12" s="290" customFormat="1" x14ac:dyDescent="0.2">
      <c r="A33" s="356"/>
      <c r="B33" s="289">
        <f t="shared" ref="B33:L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row>
    <row r="34" spans="1:12" s="72" customFormat="1" x14ac:dyDescent="0.2">
      <c r="A34" s="239" t="s">
        <v>138</v>
      </c>
      <c r="B34" s="290"/>
      <c r="C34" s="290"/>
      <c r="D34" s="290"/>
      <c r="E34" s="290"/>
      <c r="F34" s="290"/>
      <c r="G34" s="290"/>
      <c r="H34" s="290"/>
      <c r="I34" s="290"/>
      <c r="J34" s="290"/>
      <c r="K34" s="290"/>
      <c r="L34" s="290"/>
    </row>
    <row r="35" spans="1:12" s="72" customFormat="1" x14ac:dyDescent="0.2">
      <c r="A35" s="240">
        <v>1</v>
      </c>
      <c r="B35" s="273">
        <f t="shared" ref="B35:L35" si="2">B8*0.87</f>
        <v>15660</v>
      </c>
      <c r="C35" s="273">
        <f t="shared" si="2"/>
        <v>15660</v>
      </c>
      <c r="D35" s="273">
        <f t="shared" si="2"/>
        <v>18400.5</v>
      </c>
      <c r="E35" s="273">
        <f t="shared" si="2"/>
        <v>18400.5</v>
      </c>
      <c r="F35" s="273">
        <f t="shared" si="2"/>
        <v>13311</v>
      </c>
      <c r="G35" s="273">
        <f t="shared" si="2"/>
        <v>13311</v>
      </c>
      <c r="H35" s="273">
        <f t="shared" si="2"/>
        <v>13311</v>
      </c>
      <c r="I35" s="273">
        <f t="shared" si="2"/>
        <v>13311</v>
      </c>
      <c r="J35" s="273">
        <f t="shared" si="2"/>
        <v>13311</v>
      </c>
      <c r="K35" s="273">
        <f t="shared" si="2"/>
        <v>16834.5</v>
      </c>
      <c r="L35" s="273">
        <f t="shared" si="2"/>
        <v>16834.5</v>
      </c>
    </row>
    <row r="36" spans="1:12" s="72" customFormat="1" x14ac:dyDescent="0.2">
      <c r="A36" s="240">
        <v>2</v>
      </c>
      <c r="B36" s="198">
        <f t="shared" ref="B36:L36" si="3">B9*0.87</f>
        <v>17695.8</v>
      </c>
      <c r="C36" s="198">
        <f t="shared" si="3"/>
        <v>17695.8</v>
      </c>
      <c r="D36" s="198">
        <f t="shared" si="3"/>
        <v>20436.3</v>
      </c>
      <c r="E36" s="198">
        <f t="shared" si="3"/>
        <v>20436.3</v>
      </c>
      <c r="F36" s="198">
        <f t="shared" si="3"/>
        <v>15346.8</v>
      </c>
      <c r="G36" s="198">
        <f t="shared" si="3"/>
        <v>15346.8</v>
      </c>
      <c r="H36" s="198">
        <f t="shared" si="3"/>
        <v>15346.8</v>
      </c>
      <c r="I36" s="198">
        <f t="shared" si="3"/>
        <v>15346.8</v>
      </c>
      <c r="J36" s="198">
        <f t="shared" si="3"/>
        <v>15346.8</v>
      </c>
      <c r="K36" s="198">
        <f t="shared" si="3"/>
        <v>18870.3</v>
      </c>
      <c r="L36" s="198">
        <f t="shared" si="3"/>
        <v>18870.3</v>
      </c>
    </row>
    <row r="37" spans="1:12" s="72" customFormat="1" x14ac:dyDescent="0.2">
      <c r="A37" s="239" t="s">
        <v>140</v>
      </c>
      <c r="B37" s="198"/>
      <c r="C37" s="198"/>
      <c r="D37" s="198"/>
      <c r="E37" s="198"/>
      <c r="F37" s="198"/>
      <c r="G37" s="198"/>
      <c r="H37" s="198"/>
      <c r="I37" s="198"/>
      <c r="J37" s="198"/>
      <c r="K37" s="198"/>
      <c r="L37" s="198"/>
    </row>
    <row r="38" spans="1:12" s="72" customFormat="1" x14ac:dyDescent="0.2">
      <c r="A38" s="240">
        <v>1</v>
      </c>
      <c r="B38" s="198">
        <f t="shared" ref="B38:L38" si="4">B11*0.87</f>
        <v>18009</v>
      </c>
      <c r="C38" s="198">
        <f t="shared" si="4"/>
        <v>18009</v>
      </c>
      <c r="D38" s="198">
        <f t="shared" si="4"/>
        <v>20749.5</v>
      </c>
      <c r="E38" s="198">
        <f t="shared" si="4"/>
        <v>20749.5</v>
      </c>
      <c r="F38" s="198">
        <f t="shared" si="4"/>
        <v>15660</v>
      </c>
      <c r="G38" s="198">
        <f t="shared" si="4"/>
        <v>15660</v>
      </c>
      <c r="H38" s="198">
        <f t="shared" si="4"/>
        <v>15660</v>
      </c>
      <c r="I38" s="198">
        <f t="shared" si="4"/>
        <v>15660</v>
      </c>
      <c r="J38" s="198">
        <f t="shared" si="4"/>
        <v>15660</v>
      </c>
      <c r="K38" s="198">
        <f t="shared" si="4"/>
        <v>19183.5</v>
      </c>
      <c r="L38" s="198">
        <f t="shared" si="4"/>
        <v>19183.5</v>
      </c>
    </row>
    <row r="39" spans="1:12" s="72" customFormat="1" x14ac:dyDescent="0.2">
      <c r="A39" s="240">
        <v>2</v>
      </c>
      <c r="B39" s="198">
        <f t="shared" ref="B39:L39" si="5">B12*0.87</f>
        <v>20044.8</v>
      </c>
      <c r="C39" s="198">
        <f t="shared" si="5"/>
        <v>20044.8</v>
      </c>
      <c r="D39" s="198">
        <f t="shared" si="5"/>
        <v>22785.3</v>
      </c>
      <c r="E39" s="198">
        <f t="shared" si="5"/>
        <v>22785.3</v>
      </c>
      <c r="F39" s="198">
        <f t="shared" si="5"/>
        <v>17695.8</v>
      </c>
      <c r="G39" s="198">
        <f t="shared" si="5"/>
        <v>17695.8</v>
      </c>
      <c r="H39" s="198">
        <f t="shared" si="5"/>
        <v>17695.8</v>
      </c>
      <c r="I39" s="198">
        <f t="shared" si="5"/>
        <v>17695.8</v>
      </c>
      <c r="J39" s="198">
        <f t="shared" si="5"/>
        <v>17695.8</v>
      </c>
      <c r="K39" s="198">
        <f t="shared" si="5"/>
        <v>21219.3</v>
      </c>
      <c r="L39" s="198">
        <f t="shared" si="5"/>
        <v>21219.3</v>
      </c>
    </row>
    <row r="40" spans="1:12" s="72" customFormat="1" x14ac:dyDescent="0.2">
      <c r="A40" s="239" t="s">
        <v>139</v>
      </c>
      <c r="B40" s="198"/>
      <c r="C40" s="198"/>
      <c r="D40" s="198"/>
      <c r="E40" s="198"/>
      <c r="F40" s="198"/>
      <c r="G40" s="198"/>
      <c r="H40" s="198"/>
      <c r="I40" s="198"/>
      <c r="J40" s="198"/>
      <c r="K40" s="198"/>
      <c r="L40" s="198"/>
    </row>
    <row r="41" spans="1:12" s="72" customFormat="1" x14ac:dyDescent="0.2">
      <c r="A41" s="240">
        <v>1</v>
      </c>
      <c r="B41" s="198">
        <f t="shared" ref="B41:L41" si="6">B14*0.87</f>
        <v>18792</v>
      </c>
      <c r="C41" s="198">
        <f t="shared" si="6"/>
        <v>18792</v>
      </c>
      <c r="D41" s="198">
        <f t="shared" si="6"/>
        <v>21532.5</v>
      </c>
      <c r="E41" s="198">
        <f t="shared" si="6"/>
        <v>21532.5</v>
      </c>
      <c r="F41" s="198">
        <f t="shared" si="6"/>
        <v>16443</v>
      </c>
      <c r="G41" s="198">
        <f t="shared" si="6"/>
        <v>16443</v>
      </c>
      <c r="H41" s="198">
        <f t="shared" si="6"/>
        <v>16443</v>
      </c>
      <c r="I41" s="198">
        <f t="shared" si="6"/>
        <v>16443</v>
      </c>
      <c r="J41" s="198">
        <f t="shared" si="6"/>
        <v>16443</v>
      </c>
      <c r="K41" s="198">
        <f t="shared" si="6"/>
        <v>19966.5</v>
      </c>
      <c r="L41" s="198">
        <f t="shared" si="6"/>
        <v>19966.5</v>
      </c>
    </row>
    <row r="42" spans="1:12" s="72" customFormat="1" x14ac:dyDescent="0.2">
      <c r="A42" s="240">
        <v>2</v>
      </c>
      <c r="B42" s="198">
        <f t="shared" ref="B42:L42" si="7">B15*0.87</f>
        <v>20827.8</v>
      </c>
      <c r="C42" s="198">
        <f t="shared" si="7"/>
        <v>20827.8</v>
      </c>
      <c r="D42" s="198">
        <f t="shared" si="7"/>
        <v>23568.3</v>
      </c>
      <c r="E42" s="198">
        <f t="shared" si="7"/>
        <v>23568.3</v>
      </c>
      <c r="F42" s="198">
        <f t="shared" si="7"/>
        <v>18478.8</v>
      </c>
      <c r="G42" s="198">
        <f t="shared" si="7"/>
        <v>18478.8</v>
      </c>
      <c r="H42" s="198">
        <f t="shared" si="7"/>
        <v>18478.8</v>
      </c>
      <c r="I42" s="198">
        <f t="shared" si="7"/>
        <v>18478.8</v>
      </c>
      <c r="J42" s="198">
        <f t="shared" si="7"/>
        <v>18478.8</v>
      </c>
      <c r="K42" s="198">
        <f t="shared" si="7"/>
        <v>22002.3</v>
      </c>
      <c r="L42" s="198">
        <f t="shared" si="7"/>
        <v>22002.3</v>
      </c>
    </row>
    <row r="43" spans="1:12" s="72" customFormat="1" x14ac:dyDescent="0.2">
      <c r="A43" s="239" t="s">
        <v>141</v>
      </c>
      <c r="B43" s="198"/>
      <c r="C43" s="198"/>
      <c r="D43" s="198"/>
      <c r="E43" s="198"/>
      <c r="F43" s="198"/>
      <c r="G43" s="198"/>
      <c r="H43" s="198"/>
      <c r="I43" s="198"/>
      <c r="J43" s="198"/>
      <c r="K43" s="198"/>
      <c r="L43" s="198"/>
    </row>
    <row r="44" spans="1:12" s="72" customFormat="1" x14ac:dyDescent="0.2">
      <c r="A44" s="240">
        <v>1</v>
      </c>
      <c r="B44" s="198">
        <f t="shared" ref="B44:L44" si="8">B17*0.87</f>
        <v>20358</v>
      </c>
      <c r="C44" s="198">
        <f t="shared" si="8"/>
        <v>20358</v>
      </c>
      <c r="D44" s="198">
        <f t="shared" si="8"/>
        <v>23098.5</v>
      </c>
      <c r="E44" s="198">
        <f t="shared" si="8"/>
        <v>23098.5</v>
      </c>
      <c r="F44" s="198">
        <f t="shared" si="8"/>
        <v>18009</v>
      </c>
      <c r="G44" s="198">
        <f t="shared" si="8"/>
        <v>18009</v>
      </c>
      <c r="H44" s="198">
        <f t="shared" si="8"/>
        <v>18009</v>
      </c>
      <c r="I44" s="198">
        <f t="shared" si="8"/>
        <v>18009</v>
      </c>
      <c r="J44" s="198">
        <f t="shared" si="8"/>
        <v>18009</v>
      </c>
      <c r="K44" s="198">
        <f t="shared" si="8"/>
        <v>21532.5</v>
      </c>
      <c r="L44" s="198">
        <f t="shared" si="8"/>
        <v>21532.5</v>
      </c>
    </row>
    <row r="45" spans="1:12" s="72" customFormat="1" x14ac:dyDescent="0.2">
      <c r="A45" s="240">
        <v>2</v>
      </c>
      <c r="B45" s="198">
        <f t="shared" ref="B45:L45" si="9">B18*0.87</f>
        <v>22393.8</v>
      </c>
      <c r="C45" s="198">
        <f t="shared" si="9"/>
        <v>22393.8</v>
      </c>
      <c r="D45" s="198">
        <f t="shared" si="9"/>
        <v>25134.3</v>
      </c>
      <c r="E45" s="198">
        <f t="shared" si="9"/>
        <v>25134.3</v>
      </c>
      <c r="F45" s="198">
        <f t="shared" si="9"/>
        <v>20044.8</v>
      </c>
      <c r="G45" s="198">
        <f t="shared" si="9"/>
        <v>20044.8</v>
      </c>
      <c r="H45" s="198">
        <f t="shared" si="9"/>
        <v>20044.8</v>
      </c>
      <c r="I45" s="198">
        <f t="shared" si="9"/>
        <v>20044.8</v>
      </c>
      <c r="J45" s="198">
        <f t="shared" si="9"/>
        <v>20044.8</v>
      </c>
      <c r="K45" s="198">
        <f t="shared" si="9"/>
        <v>23568.3</v>
      </c>
      <c r="L45" s="198">
        <f t="shared" si="9"/>
        <v>23568.3</v>
      </c>
    </row>
    <row r="46" spans="1:12" s="72" customFormat="1" x14ac:dyDescent="0.2">
      <c r="A46" s="239" t="s">
        <v>122</v>
      </c>
      <c r="B46" s="198"/>
      <c r="C46" s="198"/>
      <c r="D46" s="198"/>
      <c r="E46" s="198"/>
      <c r="F46" s="198"/>
      <c r="G46" s="198"/>
      <c r="H46" s="198"/>
      <c r="I46" s="198"/>
      <c r="J46" s="198"/>
      <c r="K46" s="198"/>
      <c r="L46" s="198"/>
    </row>
    <row r="47" spans="1:12" s="72" customFormat="1" x14ac:dyDescent="0.2">
      <c r="A47" s="240">
        <v>1</v>
      </c>
      <c r="B47" s="198">
        <f t="shared" ref="B47:L47" si="10">B20*0.87</f>
        <v>21924</v>
      </c>
      <c r="C47" s="198">
        <f t="shared" si="10"/>
        <v>21924</v>
      </c>
      <c r="D47" s="198">
        <f t="shared" si="10"/>
        <v>24664.5</v>
      </c>
      <c r="E47" s="198">
        <f t="shared" si="10"/>
        <v>24664.5</v>
      </c>
      <c r="F47" s="198">
        <f t="shared" si="10"/>
        <v>19575</v>
      </c>
      <c r="G47" s="198">
        <f t="shared" si="10"/>
        <v>19575</v>
      </c>
      <c r="H47" s="198">
        <f t="shared" si="10"/>
        <v>19575</v>
      </c>
      <c r="I47" s="198">
        <f t="shared" si="10"/>
        <v>19575</v>
      </c>
      <c r="J47" s="198">
        <f t="shared" si="10"/>
        <v>19575</v>
      </c>
      <c r="K47" s="198">
        <f t="shared" si="10"/>
        <v>23098.5</v>
      </c>
      <c r="L47" s="198">
        <f t="shared" si="10"/>
        <v>23098.5</v>
      </c>
    </row>
    <row r="48" spans="1:12" s="72" customFormat="1" x14ac:dyDescent="0.2">
      <c r="A48" s="240">
        <v>2</v>
      </c>
      <c r="B48" s="198">
        <f t="shared" ref="B48:L48" si="11">B21*0.87</f>
        <v>23959.8</v>
      </c>
      <c r="C48" s="198">
        <f t="shared" si="11"/>
        <v>23959.8</v>
      </c>
      <c r="D48" s="198">
        <f t="shared" si="11"/>
        <v>26700.3</v>
      </c>
      <c r="E48" s="198">
        <f t="shared" si="11"/>
        <v>26700.3</v>
      </c>
      <c r="F48" s="198">
        <f t="shared" si="11"/>
        <v>21610.799999999999</v>
      </c>
      <c r="G48" s="198">
        <f t="shared" si="11"/>
        <v>21610.799999999999</v>
      </c>
      <c r="H48" s="198">
        <f t="shared" si="11"/>
        <v>21610.799999999999</v>
      </c>
      <c r="I48" s="198">
        <f t="shared" si="11"/>
        <v>21610.799999999999</v>
      </c>
      <c r="J48" s="198">
        <f t="shared" si="11"/>
        <v>21610.799999999999</v>
      </c>
      <c r="K48" s="198">
        <f t="shared" si="11"/>
        <v>25134.3</v>
      </c>
      <c r="L48" s="198">
        <f t="shared" si="11"/>
        <v>25134.3</v>
      </c>
    </row>
    <row r="49" spans="1:12" s="72" customFormat="1" x14ac:dyDescent="0.2">
      <c r="A49" s="239" t="s">
        <v>123</v>
      </c>
      <c r="B49" s="198"/>
      <c r="C49" s="198"/>
      <c r="D49" s="198"/>
      <c r="E49" s="198"/>
      <c r="F49" s="198"/>
      <c r="G49" s="198"/>
      <c r="H49" s="198"/>
      <c r="I49" s="198"/>
      <c r="J49" s="198"/>
      <c r="K49" s="198"/>
      <c r="L49" s="198"/>
    </row>
    <row r="50" spans="1:12" s="72" customFormat="1" x14ac:dyDescent="0.2">
      <c r="A50" s="240" t="s">
        <v>115</v>
      </c>
      <c r="B50" s="198">
        <f t="shared" ref="B50:L50" si="12">B23*0.87</f>
        <v>41185.800000000003</v>
      </c>
      <c r="C50" s="198">
        <f t="shared" si="12"/>
        <v>41185.800000000003</v>
      </c>
      <c r="D50" s="198">
        <f t="shared" si="12"/>
        <v>43926.3</v>
      </c>
      <c r="E50" s="198">
        <f t="shared" si="12"/>
        <v>43926.3</v>
      </c>
      <c r="F50" s="198">
        <f t="shared" si="12"/>
        <v>38836.800000000003</v>
      </c>
      <c r="G50" s="198">
        <f t="shared" si="12"/>
        <v>38836.800000000003</v>
      </c>
      <c r="H50" s="198">
        <f t="shared" si="12"/>
        <v>38836.800000000003</v>
      </c>
      <c r="I50" s="198">
        <f t="shared" si="12"/>
        <v>38836.800000000003</v>
      </c>
      <c r="J50" s="198">
        <f t="shared" si="12"/>
        <v>38836.800000000003</v>
      </c>
      <c r="K50" s="198">
        <f t="shared" si="12"/>
        <v>42360.3</v>
      </c>
      <c r="L50" s="198">
        <f t="shared" si="12"/>
        <v>42360.3</v>
      </c>
    </row>
    <row r="51" spans="1:12" s="72" customFormat="1" x14ac:dyDescent="0.2">
      <c r="A51" s="239" t="s">
        <v>124</v>
      </c>
      <c r="B51" s="198"/>
      <c r="C51" s="198"/>
      <c r="D51" s="198"/>
      <c r="E51" s="198"/>
      <c r="F51" s="198"/>
      <c r="G51" s="198"/>
      <c r="H51" s="198"/>
      <c r="I51" s="198"/>
      <c r="J51" s="198"/>
      <c r="K51" s="198"/>
      <c r="L51" s="198"/>
    </row>
    <row r="52" spans="1:12" s="72" customFormat="1" x14ac:dyDescent="0.2">
      <c r="A52" s="240" t="s">
        <v>115</v>
      </c>
      <c r="B52" s="198">
        <f t="shared" ref="B52:L52" si="13">B25*0.87</f>
        <v>52930.8</v>
      </c>
      <c r="C52" s="198">
        <f t="shared" si="13"/>
        <v>52930.8</v>
      </c>
      <c r="D52" s="198">
        <f t="shared" si="13"/>
        <v>55671.3</v>
      </c>
      <c r="E52" s="198">
        <f t="shared" si="13"/>
        <v>55671.3</v>
      </c>
      <c r="F52" s="198">
        <f t="shared" si="13"/>
        <v>50581.8</v>
      </c>
      <c r="G52" s="198">
        <f t="shared" si="13"/>
        <v>50581.8</v>
      </c>
      <c r="H52" s="198">
        <f t="shared" si="13"/>
        <v>50581.8</v>
      </c>
      <c r="I52" s="198">
        <f t="shared" si="13"/>
        <v>50581.8</v>
      </c>
      <c r="J52" s="198">
        <f t="shared" si="13"/>
        <v>50581.8</v>
      </c>
      <c r="K52" s="198">
        <f t="shared" si="13"/>
        <v>54105.3</v>
      </c>
      <c r="L52" s="198">
        <f t="shared" si="13"/>
        <v>54105.3</v>
      </c>
    </row>
    <row r="53" spans="1:12" s="72" customFormat="1" x14ac:dyDescent="0.2">
      <c r="A53" s="241" t="s">
        <v>125</v>
      </c>
      <c r="B53" s="198"/>
      <c r="C53" s="198"/>
      <c r="D53" s="198"/>
      <c r="E53" s="198"/>
      <c r="F53" s="198"/>
      <c r="G53" s="198"/>
      <c r="H53" s="198"/>
      <c r="I53" s="198"/>
      <c r="J53" s="198"/>
      <c r="K53" s="198"/>
      <c r="L53" s="198"/>
    </row>
    <row r="54" spans="1:12" s="72" customFormat="1" x14ac:dyDescent="0.2">
      <c r="A54" s="240" t="s">
        <v>115</v>
      </c>
      <c r="B54" s="198">
        <f t="shared" ref="B54:L54" si="14">B27*0.87</f>
        <v>76420.800000000003</v>
      </c>
      <c r="C54" s="198">
        <f t="shared" si="14"/>
        <v>76420.800000000003</v>
      </c>
      <c r="D54" s="198">
        <f t="shared" si="14"/>
        <v>79161.3</v>
      </c>
      <c r="E54" s="198">
        <f t="shared" si="14"/>
        <v>79161.3</v>
      </c>
      <c r="F54" s="198">
        <f t="shared" si="14"/>
        <v>74071.8</v>
      </c>
      <c r="G54" s="198">
        <f t="shared" si="14"/>
        <v>74071.8</v>
      </c>
      <c r="H54" s="198">
        <f t="shared" si="14"/>
        <v>74071.8</v>
      </c>
      <c r="I54" s="198">
        <f t="shared" si="14"/>
        <v>74071.8</v>
      </c>
      <c r="J54" s="198">
        <f t="shared" si="14"/>
        <v>74071.8</v>
      </c>
      <c r="K54" s="198">
        <f t="shared" si="14"/>
        <v>77595.3</v>
      </c>
      <c r="L54" s="198">
        <f t="shared" si="14"/>
        <v>77595.3</v>
      </c>
    </row>
    <row r="55" spans="1:12" s="72" customFormat="1" x14ac:dyDescent="0.2">
      <c r="A55" s="239" t="s">
        <v>126</v>
      </c>
      <c r="B55" s="198"/>
      <c r="C55" s="198"/>
      <c r="D55" s="198"/>
      <c r="E55" s="198"/>
      <c r="F55" s="198"/>
      <c r="G55" s="198"/>
      <c r="H55" s="198"/>
      <c r="I55" s="198"/>
      <c r="J55" s="198"/>
      <c r="K55" s="198"/>
      <c r="L55" s="198"/>
    </row>
    <row r="56" spans="1:12" s="72" customFormat="1" x14ac:dyDescent="0.2">
      <c r="A56" s="240" t="s">
        <v>115</v>
      </c>
      <c r="B56" s="198">
        <f t="shared" ref="B56:L56" si="15">B29*0.87</f>
        <v>92080.8</v>
      </c>
      <c r="C56" s="198">
        <f t="shared" si="15"/>
        <v>92080.8</v>
      </c>
      <c r="D56" s="198">
        <f t="shared" si="15"/>
        <v>94821.3</v>
      </c>
      <c r="E56" s="198">
        <f t="shared" si="15"/>
        <v>94821.3</v>
      </c>
      <c r="F56" s="198">
        <f t="shared" si="15"/>
        <v>89731.8</v>
      </c>
      <c r="G56" s="198">
        <f t="shared" si="15"/>
        <v>89731.8</v>
      </c>
      <c r="H56" s="198">
        <f t="shared" si="15"/>
        <v>89731.8</v>
      </c>
      <c r="I56" s="198">
        <f t="shared" si="15"/>
        <v>89731.8</v>
      </c>
      <c r="J56" s="198">
        <f t="shared" si="15"/>
        <v>89731.8</v>
      </c>
      <c r="K56" s="198">
        <f t="shared" si="15"/>
        <v>93255.3</v>
      </c>
      <c r="L56" s="198">
        <f t="shared" si="15"/>
        <v>93255.3</v>
      </c>
    </row>
    <row r="57" spans="1:12" s="309" customFormat="1" ht="135" x14ac:dyDescent="0.2">
      <c r="A57" s="362" t="s">
        <v>402</v>
      </c>
    </row>
    <row r="58" spans="1:12" s="309" customFormat="1" ht="12.75" x14ac:dyDescent="0.2">
      <c r="A58" s="194"/>
    </row>
    <row r="59" spans="1:12" s="309" customFormat="1" ht="12.75" x14ac:dyDescent="0.2">
      <c r="A59" s="322" t="s">
        <v>133</v>
      </c>
    </row>
    <row r="60" spans="1:12" s="309" customFormat="1" ht="12.75" x14ac:dyDescent="0.2">
      <c r="A60" s="312" t="s">
        <v>409</v>
      </c>
    </row>
    <row r="61" spans="1:12" s="309" customFormat="1" ht="12.75" x14ac:dyDescent="0.2">
      <c r="A61" s="312" t="s">
        <v>410</v>
      </c>
    </row>
    <row r="62" spans="1:12" s="309" customFormat="1" ht="12.75" x14ac:dyDescent="0.2">
      <c r="A62" s="194"/>
    </row>
    <row r="63" spans="1:12" s="309" customFormat="1" ht="12.75" x14ac:dyDescent="0.2">
      <c r="A63" s="322" t="s">
        <v>130</v>
      </c>
    </row>
    <row r="64" spans="1:12" s="309" customFormat="1" ht="36" customHeight="1" x14ac:dyDescent="0.2">
      <c r="A64" s="399" t="s">
        <v>296</v>
      </c>
    </row>
    <row r="65" spans="1:16245" ht="36" customHeight="1" x14ac:dyDescent="0.2">
      <c r="A65" s="400"/>
    </row>
    <row r="66" spans="1:16245" ht="36" customHeight="1" x14ac:dyDescent="0.2">
      <c r="A66" s="400"/>
    </row>
    <row r="67" spans="1:16245" ht="12" customHeight="1" x14ac:dyDescent="0.2">
      <c r="A67" s="400"/>
    </row>
    <row r="68" spans="1:16245" x14ac:dyDescent="0.2">
      <c r="A68" s="358"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row>
    <row r="69" spans="1:16245" ht="24" x14ac:dyDescent="0.2">
      <c r="A69" s="359" t="s">
        <v>309</v>
      </c>
    </row>
    <row r="70" spans="1:16245" s="309" customFormat="1" ht="12.75" x14ac:dyDescent="0.2">
      <c r="A70" s="169"/>
    </row>
    <row r="71" spans="1:16245" s="309" customFormat="1" ht="25.5" x14ac:dyDescent="0.2">
      <c r="A71" s="236" t="s">
        <v>403</v>
      </c>
    </row>
    <row r="72" spans="1:16245" s="309" customFormat="1" ht="45" x14ac:dyDescent="0.2">
      <c r="A72" s="279" t="s">
        <v>339</v>
      </c>
    </row>
    <row r="73" spans="1:16245" s="309" customFormat="1" ht="22.5" x14ac:dyDescent="0.2">
      <c r="A73" s="279" t="s">
        <v>404</v>
      </c>
    </row>
    <row r="74" spans="1:16245" s="309" customFormat="1" ht="22.5" x14ac:dyDescent="0.2">
      <c r="A74" s="279" t="s">
        <v>405</v>
      </c>
    </row>
    <row r="75" spans="1:16245" s="309" customFormat="1" ht="33.75" x14ac:dyDescent="0.2">
      <c r="A75" s="279" t="s">
        <v>406</v>
      </c>
    </row>
    <row r="76" spans="1:16245" s="309" customFormat="1" ht="22.5" x14ac:dyDescent="0.2">
      <c r="A76" s="279" t="s">
        <v>407</v>
      </c>
    </row>
    <row r="77" spans="1:16245" s="309" customFormat="1" ht="22.5" x14ac:dyDescent="0.2">
      <c r="A77" s="279" t="s">
        <v>408</v>
      </c>
    </row>
    <row r="78" spans="1:16245" s="309" customFormat="1" ht="56.25" x14ac:dyDescent="0.2">
      <c r="A78" s="363" t="s">
        <v>411</v>
      </c>
    </row>
    <row r="79" spans="1:16245" s="309" customFormat="1" ht="78.75" x14ac:dyDescent="0.2">
      <c r="A79" s="363" t="s">
        <v>412</v>
      </c>
    </row>
    <row r="80" spans="1:16245"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0" t="s">
        <v>150</v>
      </c>
    </row>
    <row r="87" spans="1:1" ht="24" x14ac:dyDescent="0.2">
      <c r="A87" s="361"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WZV88"/>
  <sheetViews>
    <sheetView zoomScaleNormal="100" workbookViewId="0">
      <pane xSplit="1" ySplit="7" topLeftCell="B8" activePane="bottomRight" state="frozen"/>
      <selection activeCell="B16" sqref="B16"/>
      <selection pane="topRight" activeCell="B16" sqref="B16"/>
      <selection pane="bottomLeft" activeCell="B16" sqref="B16"/>
      <selection pane="bottomRight" activeCell="B16" sqref="B16"/>
    </sheetView>
  </sheetViews>
  <sheetFormatPr defaultColWidth="9" defaultRowHeight="12" x14ac:dyDescent="0.2"/>
  <cols>
    <col min="1" max="1" width="83.85546875" style="194" customWidth="1"/>
    <col min="2" max="16384" width="9" style="194"/>
  </cols>
  <sheetData>
    <row r="1" spans="1:12" s="10" customFormat="1" ht="12" customHeight="1" x14ac:dyDescent="0.2">
      <c r="A1" s="97" t="s">
        <v>127</v>
      </c>
    </row>
    <row r="2" spans="1:12" s="10" customFormat="1" ht="12" customHeight="1" x14ac:dyDescent="0.2">
      <c r="A2" s="210" t="s">
        <v>368</v>
      </c>
    </row>
    <row r="3" spans="1:12" ht="8.4499999999999993" customHeight="1" x14ac:dyDescent="0.2">
      <c r="A3" s="69"/>
    </row>
    <row r="4" spans="1:12" s="10" customFormat="1" ht="32.450000000000003" customHeight="1" x14ac:dyDescent="0.2">
      <c r="A4" s="299" t="s">
        <v>132</v>
      </c>
    </row>
    <row r="5" spans="1:12" s="70" customFormat="1" ht="23.1" customHeight="1" x14ac:dyDescent="0.2">
      <c r="A5" s="80" t="s">
        <v>129</v>
      </c>
      <c r="B5" s="247">
        <f>'  Каникулы в горах 25 | comiss'!B5</f>
        <v>45980</v>
      </c>
      <c r="C5" s="247">
        <f>'  Каникулы в горах 25 | comiss'!C5</f>
        <v>45981</v>
      </c>
      <c r="D5" s="247">
        <f>'  Каникулы в горах 25 | comiss'!D5</f>
        <v>45982</v>
      </c>
      <c r="E5" s="247">
        <f>'  Каникулы в горах 25 | comiss'!E5</f>
        <v>45983</v>
      </c>
      <c r="F5" s="247">
        <f>'  Каникулы в горах 25 | comiss'!F5</f>
        <v>45984</v>
      </c>
      <c r="G5" s="247">
        <f>'  Каникулы в горах 25 | comiss'!G5</f>
        <v>45985</v>
      </c>
      <c r="H5" s="247">
        <f>'  Каникулы в горах 25 | comiss'!H5</f>
        <v>45986</v>
      </c>
      <c r="I5" s="247">
        <f>'  Каникулы в горах 25 | comiss'!I5</f>
        <v>45987</v>
      </c>
      <c r="J5" s="247">
        <f>'  Каникулы в горах 25 | comiss'!J5</f>
        <v>45988</v>
      </c>
      <c r="K5" s="247">
        <f>'  Каникулы в горах 25 | comiss'!K5</f>
        <v>45989</v>
      </c>
      <c r="L5" s="247">
        <f>'  Каникулы в горах 25 | comiss'!L5</f>
        <v>45990</v>
      </c>
    </row>
    <row r="6" spans="1:12" s="70" customFormat="1" ht="23.1" customHeight="1" x14ac:dyDescent="0.2">
      <c r="A6" s="81"/>
      <c r="B6" s="247">
        <f>'  Каникулы в горах 25 | comiss'!B6</f>
        <v>45980</v>
      </c>
      <c r="C6" s="247">
        <f>'  Каникулы в горах 25 | comiss'!C6</f>
        <v>45981</v>
      </c>
      <c r="D6" s="247">
        <f>'  Каникулы в горах 25 | comiss'!D6</f>
        <v>45982</v>
      </c>
      <c r="E6" s="247">
        <f>'  Каникулы в горах 25 | comiss'!E6</f>
        <v>45983</v>
      </c>
      <c r="F6" s="247">
        <f>'  Каникулы в горах 25 | comiss'!F6</f>
        <v>45984</v>
      </c>
      <c r="G6" s="247">
        <f>'  Каникулы в горах 25 | comiss'!G6</f>
        <v>45985</v>
      </c>
      <c r="H6" s="247">
        <f>'  Каникулы в горах 25 | comiss'!H6</f>
        <v>45986</v>
      </c>
      <c r="I6" s="247">
        <f>'  Каникулы в горах 25 | comiss'!I6</f>
        <v>45987</v>
      </c>
      <c r="J6" s="247">
        <f>'  Каникулы в горах 25 | comiss'!J6</f>
        <v>45988</v>
      </c>
      <c r="K6" s="247">
        <f>'  Каникулы в горах 25 | comiss'!K6</f>
        <v>45989</v>
      </c>
      <c r="L6" s="247">
        <f>'  Каникулы в горах 25 | comiss'!L6</f>
        <v>45990</v>
      </c>
    </row>
    <row r="7" spans="1:12" s="72" customFormat="1" x14ac:dyDescent="0.2">
      <c r="A7" s="239" t="s">
        <v>138</v>
      </c>
      <c r="B7" s="290"/>
      <c r="C7" s="290"/>
      <c r="D7" s="290"/>
      <c r="E7" s="290"/>
      <c r="F7" s="290"/>
      <c r="G7" s="290"/>
      <c r="H7" s="290"/>
      <c r="I7" s="290"/>
      <c r="J7" s="290"/>
      <c r="K7" s="290"/>
      <c r="L7" s="290"/>
    </row>
    <row r="8" spans="1:12" s="72" customFormat="1" x14ac:dyDescent="0.2">
      <c r="A8" s="240">
        <v>1</v>
      </c>
      <c r="B8" s="272">
        <f>'  Каникулы в горах 25 | comiss'!B8</f>
        <v>18000</v>
      </c>
      <c r="C8" s="272">
        <f>'  Каникулы в горах 25 | comiss'!C8</f>
        <v>18000</v>
      </c>
      <c r="D8" s="272">
        <f>'  Каникулы в горах 25 | comiss'!D8</f>
        <v>21150</v>
      </c>
      <c r="E8" s="272">
        <f>'  Каникулы в горах 25 | comiss'!E8</f>
        <v>21150</v>
      </c>
      <c r="F8" s="272">
        <f>'  Каникулы в горах 25 | comiss'!F8</f>
        <v>15300</v>
      </c>
      <c r="G8" s="272">
        <f>'  Каникулы в горах 25 | comiss'!G8</f>
        <v>15300</v>
      </c>
      <c r="H8" s="272">
        <f>'  Каникулы в горах 25 | comiss'!H8</f>
        <v>15300</v>
      </c>
      <c r="I8" s="272">
        <f>'  Каникулы в горах 25 | comiss'!I8</f>
        <v>15300</v>
      </c>
      <c r="J8" s="272">
        <f>'  Каникулы в горах 25 | comiss'!J8</f>
        <v>15300</v>
      </c>
      <c r="K8" s="272">
        <f>'  Каникулы в горах 25 | comiss'!K8</f>
        <v>19350</v>
      </c>
      <c r="L8" s="272">
        <f>'  Каникулы в горах 25 | comiss'!L8</f>
        <v>19350</v>
      </c>
    </row>
    <row r="9" spans="1:12" s="72" customFormat="1" x14ac:dyDescent="0.2">
      <c r="A9" s="240">
        <v>2</v>
      </c>
      <c r="B9" s="272">
        <f>'  Каникулы в горах 25 | comiss'!B9</f>
        <v>20340</v>
      </c>
      <c r="C9" s="272">
        <f>'  Каникулы в горах 25 | comiss'!C9</f>
        <v>20340</v>
      </c>
      <c r="D9" s="272">
        <f>'  Каникулы в горах 25 | comiss'!D9</f>
        <v>23490</v>
      </c>
      <c r="E9" s="272">
        <f>'  Каникулы в горах 25 | comiss'!E9</f>
        <v>23490</v>
      </c>
      <c r="F9" s="272">
        <f>'  Каникулы в горах 25 | comiss'!F9</f>
        <v>17640</v>
      </c>
      <c r="G9" s="272">
        <f>'  Каникулы в горах 25 | comiss'!G9</f>
        <v>17640</v>
      </c>
      <c r="H9" s="272">
        <f>'  Каникулы в горах 25 | comiss'!H9</f>
        <v>17640</v>
      </c>
      <c r="I9" s="272">
        <f>'  Каникулы в горах 25 | comiss'!I9</f>
        <v>17640</v>
      </c>
      <c r="J9" s="272">
        <f>'  Каникулы в горах 25 | comiss'!J9</f>
        <v>17640</v>
      </c>
      <c r="K9" s="272">
        <f>'  Каникулы в горах 25 | comiss'!K9</f>
        <v>21690</v>
      </c>
      <c r="L9" s="272">
        <f>'  Каникулы в горах 25 | comiss'!L9</f>
        <v>21690</v>
      </c>
    </row>
    <row r="10" spans="1:12" s="72" customFormat="1" x14ac:dyDescent="0.2">
      <c r="A10" s="239" t="s">
        <v>140</v>
      </c>
      <c r="B10" s="272"/>
      <c r="C10" s="272"/>
      <c r="D10" s="272"/>
      <c r="E10" s="272"/>
      <c r="F10" s="272"/>
      <c r="G10" s="272"/>
      <c r="H10" s="272"/>
      <c r="I10" s="272"/>
      <c r="J10" s="272"/>
      <c r="K10" s="272"/>
      <c r="L10" s="272"/>
    </row>
    <row r="11" spans="1:12" s="72" customFormat="1" x14ac:dyDescent="0.2">
      <c r="A11" s="240">
        <v>1</v>
      </c>
      <c r="B11" s="272">
        <f>'  Каникулы в горах 25 | comiss'!B11</f>
        <v>20700</v>
      </c>
      <c r="C11" s="272">
        <f>'  Каникулы в горах 25 | comiss'!C11</f>
        <v>20700</v>
      </c>
      <c r="D11" s="272">
        <f>'  Каникулы в горах 25 | comiss'!D11</f>
        <v>23850</v>
      </c>
      <c r="E11" s="272">
        <f>'  Каникулы в горах 25 | comiss'!E11</f>
        <v>23850</v>
      </c>
      <c r="F11" s="272">
        <f>'  Каникулы в горах 25 | comiss'!F11</f>
        <v>18000</v>
      </c>
      <c r="G11" s="272">
        <f>'  Каникулы в горах 25 | comiss'!G11</f>
        <v>18000</v>
      </c>
      <c r="H11" s="272">
        <f>'  Каникулы в горах 25 | comiss'!H11</f>
        <v>18000</v>
      </c>
      <c r="I11" s="272">
        <f>'  Каникулы в горах 25 | comiss'!I11</f>
        <v>18000</v>
      </c>
      <c r="J11" s="272">
        <f>'  Каникулы в горах 25 | comiss'!J11</f>
        <v>18000</v>
      </c>
      <c r="K11" s="272">
        <f>'  Каникулы в горах 25 | comiss'!K11</f>
        <v>22050</v>
      </c>
      <c r="L11" s="272">
        <f>'  Каникулы в горах 25 | comiss'!L11</f>
        <v>22050</v>
      </c>
    </row>
    <row r="12" spans="1:12" s="72" customFormat="1" x14ac:dyDescent="0.2">
      <c r="A12" s="240">
        <v>2</v>
      </c>
      <c r="B12" s="272">
        <f>'  Каникулы в горах 25 | comiss'!B12</f>
        <v>23040</v>
      </c>
      <c r="C12" s="272">
        <f>'  Каникулы в горах 25 | comiss'!C12</f>
        <v>23040</v>
      </c>
      <c r="D12" s="272">
        <f>'  Каникулы в горах 25 | comiss'!D12</f>
        <v>26190</v>
      </c>
      <c r="E12" s="272">
        <f>'  Каникулы в горах 25 | comiss'!E12</f>
        <v>26190</v>
      </c>
      <c r="F12" s="272">
        <f>'  Каникулы в горах 25 | comiss'!F12</f>
        <v>20340</v>
      </c>
      <c r="G12" s="272">
        <f>'  Каникулы в горах 25 | comiss'!G12</f>
        <v>20340</v>
      </c>
      <c r="H12" s="272">
        <f>'  Каникулы в горах 25 | comiss'!H12</f>
        <v>20340</v>
      </c>
      <c r="I12" s="272">
        <f>'  Каникулы в горах 25 | comiss'!I12</f>
        <v>20340</v>
      </c>
      <c r="J12" s="272">
        <f>'  Каникулы в горах 25 | comiss'!J12</f>
        <v>20340</v>
      </c>
      <c r="K12" s="272">
        <f>'  Каникулы в горах 25 | comiss'!K12</f>
        <v>24390</v>
      </c>
      <c r="L12" s="272">
        <f>'  Каникулы в горах 25 | comiss'!L12</f>
        <v>24390</v>
      </c>
    </row>
    <row r="13" spans="1:12" s="72" customFormat="1" x14ac:dyDescent="0.2">
      <c r="A13" s="239" t="s">
        <v>139</v>
      </c>
      <c r="B13" s="272"/>
      <c r="C13" s="272"/>
      <c r="D13" s="272"/>
      <c r="E13" s="272"/>
      <c r="F13" s="272"/>
      <c r="G13" s="272"/>
      <c r="H13" s="272"/>
      <c r="I13" s="272"/>
      <c r="J13" s="272"/>
      <c r="K13" s="272"/>
      <c r="L13" s="272"/>
    </row>
    <row r="14" spans="1:12" s="72" customFormat="1" x14ac:dyDescent="0.2">
      <c r="A14" s="240">
        <v>1</v>
      </c>
      <c r="B14" s="272">
        <f>'  Каникулы в горах 25 | comiss'!B14</f>
        <v>21600</v>
      </c>
      <c r="C14" s="272">
        <f>'  Каникулы в горах 25 | comiss'!C14</f>
        <v>21600</v>
      </c>
      <c r="D14" s="272">
        <f>'  Каникулы в горах 25 | comiss'!D14</f>
        <v>24750</v>
      </c>
      <c r="E14" s="272">
        <f>'  Каникулы в горах 25 | comiss'!E14</f>
        <v>24750</v>
      </c>
      <c r="F14" s="272">
        <f>'  Каникулы в горах 25 | comiss'!F14</f>
        <v>18900</v>
      </c>
      <c r="G14" s="272">
        <f>'  Каникулы в горах 25 | comiss'!G14</f>
        <v>18900</v>
      </c>
      <c r="H14" s="272">
        <f>'  Каникулы в горах 25 | comiss'!H14</f>
        <v>18900</v>
      </c>
      <c r="I14" s="272">
        <f>'  Каникулы в горах 25 | comiss'!I14</f>
        <v>18900</v>
      </c>
      <c r="J14" s="272">
        <f>'  Каникулы в горах 25 | comiss'!J14</f>
        <v>18900</v>
      </c>
      <c r="K14" s="272">
        <f>'  Каникулы в горах 25 | comiss'!K14</f>
        <v>22950</v>
      </c>
      <c r="L14" s="272">
        <f>'  Каникулы в горах 25 | comiss'!L14</f>
        <v>22950</v>
      </c>
    </row>
    <row r="15" spans="1:12" s="72" customFormat="1" x14ac:dyDescent="0.2">
      <c r="A15" s="240">
        <v>2</v>
      </c>
      <c r="B15" s="272">
        <f>'  Каникулы в горах 25 | comiss'!B15</f>
        <v>23940</v>
      </c>
      <c r="C15" s="272">
        <f>'  Каникулы в горах 25 | comiss'!C15</f>
        <v>23940</v>
      </c>
      <c r="D15" s="272">
        <f>'  Каникулы в горах 25 | comiss'!D15</f>
        <v>27090</v>
      </c>
      <c r="E15" s="272">
        <f>'  Каникулы в горах 25 | comiss'!E15</f>
        <v>27090</v>
      </c>
      <c r="F15" s="272">
        <f>'  Каникулы в горах 25 | comiss'!F15</f>
        <v>21240</v>
      </c>
      <c r="G15" s="272">
        <f>'  Каникулы в горах 25 | comiss'!G15</f>
        <v>21240</v>
      </c>
      <c r="H15" s="272">
        <f>'  Каникулы в горах 25 | comiss'!H15</f>
        <v>21240</v>
      </c>
      <c r="I15" s="272">
        <f>'  Каникулы в горах 25 | comiss'!I15</f>
        <v>21240</v>
      </c>
      <c r="J15" s="272">
        <f>'  Каникулы в горах 25 | comiss'!J15</f>
        <v>21240</v>
      </c>
      <c r="K15" s="272">
        <f>'  Каникулы в горах 25 | comiss'!K15</f>
        <v>25290</v>
      </c>
      <c r="L15" s="272">
        <f>'  Каникулы в горах 25 | comiss'!L15</f>
        <v>25290</v>
      </c>
    </row>
    <row r="16" spans="1:12" s="72" customFormat="1" x14ac:dyDescent="0.2">
      <c r="A16" s="239" t="s">
        <v>141</v>
      </c>
      <c r="B16" s="272"/>
      <c r="C16" s="272"/>
      <c r="D16" s="272"/>
      <c r="E16" s="272"/>
      <c r="F16" s="272"/>
      <c r="G16" s="272"/>
      <c r="H16" s="272"/>
      <c r="I16" s="272"/>
      <c r="J16" s="272"/>
      <c r="K16" s="272"/>
      <c r="L16" s="272"/>
    </row>
    <row r="17" spans="1:12" s="72" customFormat="1" x14ac:dyDescent="0.2">
      <c r="A17" s="240">
        <v>1</v>
      </c>
      <c r="B17" s="272">
        <f>'  Каникулы в горах 25 | comiss'!B17</f>
        <v>23400</v>
      </c>
      <c r="C17" s="272">
        <f>'  Каникулы в горах 25 | comiss'!C17</f>
        <v>23400</v>
      </c>
      <c r="D17" s="272">
        <f>'  Каникулы в горах 25 | comiss'!D17</f>
        <v>26550</v>
      </c>
      <c r="E17" s="272">
        <f>'  Каникулы в горах 25 | comiss'!E17</f>
        <v>26550</v>
      </c>
      <c r="F17" s="272">
        <f>'  Каникулы в горах 25 | comiss'!F17</f>
        <v>20700</v>
      </c>
      <c r="G17" s="272">
        <f>'  Каникулы в горах 25 | comiss'!G17</f>
        <v>20700</v>
      </c>
      <c r="H17" s="272">
        <f>'  Каникулы в горах 25 | comiss'!H17</f>
        <v>20700</v>
      </c>
      <c r="I17" s="272">
        <f>'  Каникулы в горах 25 | comiss'!I17</f>
        <v>20700</v>
      </c>
      <c r="J17" s="272">
        <f>'  Каникулы в горах 25 | comiss'!J17</f>
        <v>20700</v>
      </c>
      <c r="K17" s="272">
        <f>'  Каникулы в горах 25 | comiss'!K17</f>
        <v>24750</v>
      </c>
      <c r="L17" s="272">
        <f>'  Каникулы в горах 25 | comiss'!L17</f>
        <v>24750</v>
      </c>
    </row>
    <row r="18" spans="1:12" s="72" customFormat="1" x14ac:dyDescent="0.2">
      <c r="A18" s="240">
        <v>2</v>
      </c>
      <c r="B18" s="272">
        <f>'  Каникулы в горах 25 | comiss'!B18</f>
        <v>25740</v>
      </c>
      <c r="C18" s="272">
        <f>'  Каникулы в горах 25 | comiss'!C18</f>
        <v>25740</v>
      </c>
      <c r="D18" s="272">
        <f>'  Каникулы в горах 25 | comiss'!D18</f>
        <v>28890</v>
      </c>
      <c r="E18" s="272">
        <f>'  Каникулы в горах 25 | comiss'!E18</f>
        <v>28890</v>
      </c>
      <c r="F18" s="272">
        <f>'  Каникулы в горах 25 | comiss'!F18</f>
        <v>23040</v>
      </c>
      <c r="G18" s="272">
        <f>'  Каникулы в горах 25 | comiss'!G18</f>
        <v>23040</v>
      </c>
      <c r="H18" s="272">
        <f>'  Каникулы в горах 25 | comiss'!H18</f>
        <v>23040</v>
      </c>
      <c r="I18" s="272">
        <f>'  Каникулы в горах 25 | comiss'!I18</f>
        <v>23040</v>
      </c>
      <c r="J18" s="272">
        <f>'  Каникулы в горах 25 | comiss'!J18</f>
        <v>23040</v>
      </c>
      <c r="K18" s="272">
        <f>'  Каникулы в горах 25 | comiss'!K18</f>
        <v>27090</v>
      </c>
      <c r="L18" s="272">
        <f>'  Каникулы в горах 25 | comiss'!L18</f>
        <v>27090</v>
      </c>
    </row>
    <row r="19" spans="1:12" s="72" customFormat="1" x14ac:dyDescent="0.2">
      <c r="A19" s="239" t="s">
        <v>122</v>
      </c>
      <c r="B19" s="272"/>
      <c r="C19" s="272"/>
      <c r="D19" s="272"/>
      <c r="E19" s="272"/>
      <c r="F19" s="272"/>
      <c r="G19" s="272"/>
      <c r="H19" s="272"/>
      <c r="I19" s="272"/>
      <c r="J19" s="272"/>
      <c r="K19" s="272"/>
      <c r="L19" s="272"/>
    </row>
    <row r="20" spans="1:12" s="72" customFormat="1" x14ac:dyDescent="0.2">
      <c r="A20" s="240">
        <v>1</v>
      </c>
      <c r="B20" s="272">
        <f>'  Каникулы в горах 25 | comiss'!B20</f>
        <v>25200</v>
      </c>
      <c r="C20" s="272">
        <f>'  Каникулы в горах 25 | comiss'!C20</f>
        <v>25200</v>
      </c>
      <c r="D20" s="272">
        <f>'  Каникулы в горах 25 | comiss'!D20</f>
        <v>28350</v>
      </c>
      <c r="E20" s="272">
        <f>'  Каникулы в горах 25 | comiss'!E20</f>
        <v>28350</v>
      </c>
      <c r="F20" s="272">
        <f>'  Каникулы в горах 25 | comiss'!F20</f>
        <v>22500</v>
      </c>
      <c r="G20" s="272">
        <f>'  Каникулы в горах 25 | comiss'!G20</f>
        <v>22500</v>
      </c>
      <c r="H20" s="272">
        <f>'  Каникулы в горах 25 | comiss'!H20</f>
        <v>22500</v>
      </c>
      <c r="I20" s="272">
        <f>'  Каникулы в горах 25 | comiss'!I20</f>
        <v>22500</v>
      </c>
      <c r="J20" s="272">
        <f>'  Каникулы в горах 25 | comiss'!J20</f>
        <v>22500</v>
      </c>
      <c r="K20" s="272">
        <f>'  Каникулы в горах 25 | comiss'!K20</f>
        <v>26550</v>
      </c>
      <c r="L20" s="272">
        <f>'  Каникулы в горах 25 | comiss'!L20</f>
        <v>26550</v>
      </c>
    </row>
    <row r="21" spans="1:12" s="72" customFormat="1" x14ac:dyDescent="0.2">
      <c r="A21" s="240">
        <v>2</v>
      </c>
      <c r="B21" s="272">
        <f>'  Каникулы в горах 25 | comiss'!B21</f>
        <v>27540</v>
      </c>
      <c r="C21" s="272">
        <f>'  Каникулы в горах 25 | comiss'!C21</f>
        <v>27540</v>
      </c>
      <c r="D21" s="272">
        <f>'  Каникулы в горах 25 | comiss'!D21</f>
        <v>30690</v>
      </c>
      <c r="E21" s="272">
        <f>'  Каникулы в горах 25 | comiss'!E21</f>
        <v>30690</v>
      </c>
      <c r="F21" s="272">
        <f>'  Каникулы в горах 25 | comiss'!F21</f>
        <v>24840</v>
      </c>
      <c r="G21" s="272">
        <f>'  Каникулы в горах 25 | comiss'!G21</f>
        <v>24840</v>
      </c>
      <c r="H21" s="272">
        <f>'  Каникулы в горах 25 | comiss'!H21</f>
        <v>24840</v>
      </c>
      <c r="I21" s="272">
        <f>'  Каникулы в горах 25 | comiss'!I21</f>
        <v>24840</v>
      </c>
      <c r="J21" s="272">
        <f>'  Каникулы в горах 25 | comiss'!J21</f>
        <v>24840</v>
      </c>
      <c r="K21" s="272">
        <f>'  Каникулы в горах 25 | comiss'!K21</f>
        <v>28890</v>
      </c>
      <c r="L21" s="272">
        <f>'  Каникулы в горах 25 | comiss'!L21</f>
        <v>28890</v>
      </c>
    </row>
    <row r="22" spans="1:12" s="72" customFormat="1" x14ac:dyDescent="0.2">
      <c r="A22" s="239" t="s">
        <v>123</v>
      </c>
      <c r="B22" s="272"/>
      <c r="C22" s="272"/>
      <c r="D22" s="272"/>
      <c r="E22" s="272"/>
      <c r="F22" s="272"/>
      <c r="G22" s="272"/>
      <c r="H22" s="272"/>
      <c r="I22" s="272"/>
      <c r="J22" s="272"/>
      <c r="K22" s="272"/>
      <c r="L22" s="272"/>
    </row>
    <row r="23" spans="1:12" s="72" customFormat="1" x14ac:dyDescent="0.2">
      <c r="A23" s="240" t="s">
        <v>115</v>
      </c>
      <c r="B23" s="272">
        <f>'  Каникулы в горах 25 | comiss'!B23</f>
        <v>47340</v>
      </c>
      <c r="C23" s="272">
        <f>'  Каникулы в горах 25 | comiss'!C23</f>
        <v>47340</v>
      </c>
      <c r="D23" s="272">
        <f>'  Каникулы в горах 25 | comiss'!D23</f>
        <v>50490</v>
      </c>
      <c r="E23" s="272">
        <f>'  Каникулы в горах 25 | comiss'!E23</f>
        <v>50490</v>
      </c>
      <c r="F23" s="272">
        <f>'  Каникулы в горах 25 | comiss'!F23</f>
        <v>44640</v>
      </c>
      <c r="G23" s="272">
        <f>'  Каникулы в горах 25 | comiss'!G23</f>
        <v>44640</v>
      </c>
      <c r="H23" s="272">
        <f>'  Каникулы в горах 25 | comiss'!H23</f>
        <v>44640</v>
      </c>
      <c r="I23" s="272">
        <f>'  Каникулы в горах 25 | comiss'!I23</f>
        <v>44640</v>
      </c>
      <c r="J23" s="272">
        <f>'  Каникулы в горах 25 | comiss'!J23</f>
        <v>44640</v>
      </c>
      <c r="K23" s="272">
        <f>'  Каникулы в горах 25 | comiss'!K23</f>
        <v>48690</v>
      </c>
      <c r="L23" s="272">
        <f>'  Каникулы в горах 25 | comiss'!L23</f>
        <v>48690</v>
      </c>
    </row>
    <row r="24" spans="1:12" s="72" customFormat="1" x14ac:dyDescent="0.2">
      <c r="A24" s="239" t="s">
        <v>124</v>
      </c>
      <c r="B24" s="272"/>
      <c r="C24" s="272"/>
      <c r="D24" s="272"/>
      <c r="E24" s="272"/>
      <c r="F24" s="272"/>
      <c r="G24" s="272"/>
      <c r="H24" s="272"/>
      <c r="I24" s="272"/>
      <c r="J24" s="272"/>
      <c r="K24" s="272"/>
      <c r="L24" s="272"/>
    </row>
    <row r="25" spans="1:12" s="72" customFormat="1" x14ac:dyDescent="0.2">
      <c r="A25" s="240" t="s">
        <v>115</v>
      </c>
      <c r="B25" s="272">
        <f>'  Каникулы в горах 25 | comiss'!B25</f>
        <v>60840</v>
      </c>
      <c r="C25" s="272">
        <f>'  Каникулы в горах 25 | comiss'!C25</f>
        <v>60840</v>
      </c>
      <c r="D25" s="272">
        <f>'  Каникулы в горах 25 | comiss'!D25</f>
        <v>63990</v>
      </c>
      <c r="E25" s="272">
        <f>'  Каникулы в горах 25 | comiss'!E25</f>
        <v>63990</v>
      </c>
      <c r="F25" s="272">
        <f>'  Каникулы в горах 25 | comiss'!F25</f>
        <v>58140</v>
      </c>
      <c r="G25" s="272">
        <f>'  Каникулы в горах 25 | comiss'!G25</f>
        <v>58140</v>
      </c>
      <c r="H25" s="272">
        <f>'  Каникулы в горах 25 | comiss'!H25</f>
        <v>58140</v>
      </c>
      <c r="I25" s="272">
        <f>'  Каникулы в горах 25 | comiss'!I25</f>
        <v>58140</v>
      </c>
      <c r="J25" s="272">
        <f>'  Каникулы в горах 25 | comiss'!J25</f>
        <v>58140</v>
      </c>
      <c r="K25" s="272">
        <f>'  Каникулы в горах 25 | comiss'!K25</f>
        <v>62190</v>
      </c>
      <c r="L25" s="272">
        <f>'  Каникулы в горах 25 | comiss'!L25</f>
        <v>62190</v>
      </c>
    </row>
    <row r="26" spans="1:12" s="72" customFormat="1" x14ac:dyDescent="0.2">
      <c r="A26" s="241" t="s">
        <v>125</v>
      </c>
      <c r="B26" s="272"/>
      <c r="C26" s="272"/>
      <c r="D26" s="272"/>
      <c r="E26" s="272"/>
      <c r="F26" s="272"/>
      <c r="G26" s="272"/>
      <c r="H26" s="272"/>
      <c r="I26" s="272"/>
      <c r="J26" s="272"/>
      <c r="K26" s="272"/>
      <c r="L26" s="272"/>
    </row>
    <row r="27" spans="1:12" s="72" customFormat="1" x14ac:dyDescent="0.2">
      <c r="A27" s="240" t="s">
        <v>115</v>
      </c>
      <c r="B27" s="272">
        <f>'  Каникулы в горах 25 | comiss'!B27</f>
        <v>87840</v>
      </c>
      <c r="C27" s="272">
        <f>'  Каникулы в горах 25 | comiss'!C27</f>
        <v>87840</v>
      </c>
      <c r="D27" s="272">
        <f>'  Каникулы в горах 25 | comiss'!D27</f>
        <v>90990</v>
      </c>
      <c r="E27" s="272">
        <f>'  Каникулы в горах 25 | comiss'!E27</f>
        <v>90990</v>
      </c>
      <c r="F27" s="272">
        <f>'  Каникулы в горах 25 | comiss'!F27</f>
        <v>85140</v>
      </c>
      <c r="G27" s="272">
        <f>'  Каникулы в горах 25 | comiss'!G27</f>
        <v>85140</v>
      </c>
      <c r="H27" s="272">
        <f>'  Каникулы в горах 25 | comiss'!H27</f>
        <v>85140</v>
      </c>
      <c r="I27" s="272">
        <f>'  Каникулы в горах 25 | comiss'!I27</f>
        <v>85140</v>
      </c>
      <c r="J27" s="272">
        <f>'  Каникулы в горах 25 | comiss'!J27</f>
        <v>85140</v>
      </c>
      <c r="K27" s="272">
        <f>'  Каникулы в горах 25 | comiss'!K27</f>
        <v>89190</v>
      </c>
      <c r="L27" s="272">
        <f>'  Каникулы в горах 25 | comiss'!L27</f>
        <v>89190</v>
      </c>
    </row>
    <row r="28" spans="1:12" s="72" customFormat="1" x14ac:dyDescent="0.2">
      <c r="A28" s="239" t="s">
        <v>126</v>
      </c>
      <c r="B28" s="272"/>
      <c r="C28" s="272"/>
      <c r="D28" s="272"/>
      <c r="E28" s="272"/>
      <c r="F28" s="272"/>
      <c r="G28" s="272"/>
      <c r="H28" s="272"/>
      <c r="I28" s="272"/>
      <c r="J28" s="272"/>
      <c r="K28" s="272"/>
      <c r="L28" s="272"/>
    </row>
    <row r="29" spans="1:12" s="72" customFormat="1" x14ac:dyDescent="0.2">
      <c r="A29" s="240" t="s">
        <v>115</v>
      </c>
      <c r="B29" s="272">
        <f>'  Каникулы в горах 25 | comiss'!B29</f>
        <v>105840</v>
      </c>
      <c r="C29" s="272">
        <f>'  Каникулы в горах 25 | comiss'!C29</f>
        <v>105840</v>
      </c>
      <c r="D29" s="272">
        <f>'  Каникулы в горах 25 | comiss'!D29</f>
        <v>108990</v>
      </c>
      <c r="E29" s="272">
        <f>'  Каникулы в горах 25 | comiss'!E29</f>
        <v>108990</v>
      </c>
      <c r="F29" s="272">
        <f>'  Каникулы в горах 25 | comiss'!F29</f>
        <v>103140</v>
      </c>
      <c r="G29" s="272">
        <f>'  Каникулы в горах 25 | comiss'!G29</f>
        <v>103140</v>
      </c>
      <c r="H29" s="272">
        <f>'  Каникулы в горах 25 | comiss'!H29</f>
        <v>103140</v>
      </c>
      <c r="I29" s="272">
        <f>'  Каникулы в горах 25 | comiss'!I29</f>
        <v>103140</v>
      </c>
      <c r="J29" s="272">
        <f>'  Каникулы в горах 25 | comiss'!J29</f>
        <v>103140</v>
      </c>
      <c r="K29" s="272">
        <f>'  Каникулы в горах 25 | comiss'!K29</f>
        <v>107190</v>
      </c>
      <c r="L29" s="272">
        <f>'  Каникулы в горах 25 | comiss'!L29</f>
        <v>107190</v>
      </c>
    </row>
    <row r="30" spans="1:12" s="72" customFormat="1" x14ac:dyDescent="0.2">
      <c r="A30" s="85"/>
      <c r="B30" s="291"/>
      <c r="C30" s="291"/>
      <c r="D30" s="291"/>
      <c r="E30" s="291"/>
      <c r="F30" s="291"/>
      <c r="G30" s="291"/>
      <c r="H30" s="291"/>
      <c r="I30" s="291"/>
      <c r="J30" s="291"/>
      <c r="K30" s="291"/>
      <c r="L30" s="291"/>
    </row>
    <row r="31" spans="1:12" s="72" customFormat="1" x14ac:dyDescent="0.2">
      <c r="A31" s="253" t="s">
        <v>297</v>
      </c>
      <c r="B31" s="291"/>
      <c r="C31" s="291"/>
      <c r="D31" s="291"/>
      <c r="E31" s="291"/>
      <c r="F31" s="291"/>
      <c r="G31" s="291"/>
      <c r="H31" s="291"/>
      <c r="I31" s="291"/>
      <c r="J31" s="291"/>
      <c r="K31" s="291"/>
      <c r="L31" s="291"/>
    </row>
    <row r="32" spans="1:12" s="72" customFormat="1" x14ac:dyDescent="0.2">
      <c r="A32" s="80" t="s">
        <v>129</v>
      </c>
      <c r="B32" s="289">
        <f t="shared" ref="B32:L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row>
    <row r="33" spans="1:12" s="72" customFormat="1" x14ac:dyDescent="0.2">
      <c r="A33" s="81"/>
      <c r="B33" s="289">
        <f t="shared" ref="B33:L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row>
    <row r="34" spans="1:12" s="72" customFormat="1" x14ac:dyDescent="0.2">
      <c r="A34" s="239" t="s">
        <v>138</v>
      </c>
      <c r="B34" s="290"/>
      <c r="C34" s="290"/>
      <c r="D34" s="290"/>
      <c r="E34" s="290"/>
      <c r="F34" s="290"/>
      <c r="G34" s="290"/>
      <c r="H34" s="290"/>
      <c r="I34" s="290"/>
      <c r="J34" s="290"/>
      <c r="K34" s="290"/>
      <c r="L34" s="290"/>
    </row>
    <row r="35" spans="1:12" s="72" customFormat="1" x14ac:dyDescent="0.2">
      <c r="A35" s="240">
        <v>1</v>
      </c>
      <c r="B35" s="273">
        <f t="shared" ref="B35:L35" si="2">B8*0.87+25</f>
        <v>15685</v>
      </c>
      <c r="C35" s="273">
        <f t="shared" si="2"/>
        <v>15685</v>
      </c>
      <c r="D35" s="273">
        <f t="shared" si="2"/>
        <v>18425.5</v>
      </c>
      <c r="E35" s="273">
        <f t="shared" si="2"/>
        <v>18425.5</v>
      </c>
      <c r="F35" s="273">
        <f t="shared" si="2"/>
        <v>13336</v>
      </c>
      <c r="G35" s="273">
        <f t="shared" si="2"/>
        <v>13336</v>
      </c>
      <c r="H35" s="273">
        <f t="shared" si="2"/>
        <v>13336</v>
      </c>
      <c r="I35" s="273">
        <f t="shared" si="2"/>
        <v>13336</v>
      </c>
      <c r="J35" s="273">
        <f t="shared" si="2"/>
        <v>13336</v>
      </c>
      <c r="K35" s="273">
        <f t="shared" si="2"/>
        <v>16859.5</v>
      </c>
      <c r="L35" s="273">
        <f t="shared" si="2"/>
        <v>16859.5</v>
      </c>
    </row>
    <row r="36" spans="1:12" s="72" customFormat="1" x14ac:dyDescent="0.2">
      <c r="A36" s="240">
        <v>2</v>
      </c>
      <c r="B36" s="273">
        <f t="shared" ref="B36:L36" si="3">B9*0.87+25</f>
        <v>17720.8</v>
      </c>
      <c r="C36" s="273">
        <f t="shared" si="3"/>
        <v>17720.8</v>
      </c>
      <c r="D36" s="273">
        <f t="shared" si="3"/>
        <v>20461.3</v>
      </c>
      <c r="E36" s="273">
        <f t="shared" si="3"/>
        <v>20461.3</v>
      </c>
      <c r="F36" s="273">
        <f t="shared" si="3"/>
        <v>15371.8</v>
      </c>
      <c r="G36" s="273">
        <f t="shared" si="3"/>
        <v>15371.8</v>
      </c>
      <c r="H36" s="273">
        <f t="shared" si="3"/>
        <v>15371.8</v>
      </c>
      <c r="I36" s="273">
        <f t="shared" si="3"/>
        <v>15371.8</v>
      </c>
      <c r="J36" s="273">
        <f t="shared" si="3"/>
        <v>15371.8</v>
      </c>
      <c r="K36" s="273">
        <f t="shared" si="3"/>
        <v>18895.3</v>
      </c>
      <c r="L36" s="273">
        <f t="shared" si="3"/>
        <v>18895.3</v>
      </c>
    </row>
    <row r="37" spans="1:12" s="72" customFormat="1" x14ac:dyDescent="0.2">
      <c r="A37" s="239" t="s">
        <v>140</v>
      </c>
      <c r="B37" s="273"/>
      <c r="C37" s="273"/>
      <c r="D37" s="273"/>
      <c r="E37" s="273"/>
      <c r="F37" s="273"/>
      <c r="G37" s="273"/>
      <c r="H37" s="273"/>
      <c r="I37" s="273"/>
      <c r="J37" s="273"/>
      <c r="K37" s="273"/>
      <c r="L37" s="273"/>
    </row>
    <row r="38" spans="1:12" s="72" customFormat="1" x14ac:dyDescent="0.2">
      <c r="A38" s="240">
        <v>1</v>
      </c>
      <c r="B38" s="273">
        <f t="shared" ref="B38:L38" si="4">B11*0.87+25</f>
        <v>18034</v>
      </c>
      <c r="C38" s="273">
        <f t="shared" si="4"/>
        <v>18034</v>
      </c>
      <c r="D38" s="273">
        <f t="shared" si="4"/>
        <v>20774.5</v>
      </c>
      <c r="E38" s="273">
        <f t="shared" si="4"/>
        <v>20774.5</v>
      </c>
      <c r="F38" s="273">
        <f t="shared" si="4"/>
        <v>15685</v>
      </c>
      <c r="G38" s="273">
        <f t="shared" si="4"/>
        <v>15685</v>
      </c>
      <c r="H38" s="273">
        <f t="shared" si="4"/>
        <v>15685</v>
      </c>
      <c r="I38" s="273">
        <f t="shared" si="4"/>
        <v>15685</v>
      </c>
      <c r="J38" s="273">
        <f t="shared" si="4"/>
        <v>15685</v>
      </c>
      <c r="K38" s="273">
        <f t="shared" si="4"/>
        <v>19208.5</v>
      </c>
      <c r="L38" s="273">
        <f t="shared" si="4"/>
        <v>19208.5</v>
      </c>
    </row>
    <row r="39" spans="1:12" s="72" customFormat="1" x14ac:dyDescent="0.2">
      <c r="A39" s="240">
        <v>2</v>
      </c>
      <c r="B39" s="273">
        <f t="shared" ref="B39:L39" si="5">B12*0.87+25</f>
        <v>20069.8</v>
      </c>
      <c r="C39" s="273">
        <f t="shared" si="5"/>
        <v>20069.8</v>
      </c>
      <c r="D39" s="273">
        <f t="shared" si="5"/>
        <v>22810.3</v>
      </c>
      <c r="E39" s="273">
        <f t="shared" si="5"/>
        <v>22810.3</v>
      </c>
      <c r="F39" s="273">
        <f t="shared" si="5"/>
        <v>17720.8</v>
      </c>
      <c r="G39" s="273">
        <f t="shared" si="5"/>
        <v>17720.8</v>
      </c>
      <c r="H39" s="273">
        <f t="shared" si="5"/>
        <v>17720.8</v>
      </c>
      <c r="I39" s="273">
        <f t="shared" si="5"/>
        <v>17720.8</v>
      </c>
      <c r="J39" s="273">
        <f t="shared" si="5"/>
        <v>17720.8</v>
      </c>
      <c r="K39" s="273">
        <f t="shared" si="5"/>
        <v>21244.3</v>
      </c>
      <c r="L39" s="273">
        <f t="shared" si="5"/>
        <v>21244.3</v>
      </c>
    </row>
    <row r="40" spans="1:12" s="72" customFormat="1" x14ac:dyDescent="0.2">
      <c r="A40" s="239" t="s">
        <v>139</v>
      </c>
      <c r="B40" s="273"/>
      <c r="C40" s="273"/>
      <c r="D40" s="273"/>
      <c r="E40" s="273"/>
      <c r="F40" s="273"/>
      <c r="G40" s="273"/>
      <c r="H40" s="273"/>
      <c r="I40" s="273"/>
      <c r="J40" s="273"/>
      <c r="K40" s="273"/>
      <c r="L40" s="273"/>
    </row>
    <row r="41" spans="1:12" s="72" customFormat="1" x14ac:dyDescent="0.2">
      <c r="A41" s="240">
        <v>1</v>
      </c>
      <c r="B41" s="273">
        <f t="shared" ref="B41:L41" si="6">B14*0.87+25</f>
        <v>18817</v>
      </c>
      <c r="C41" s="273">
        <f t="shared" si="6"/>
        <v>18817</v>
      </c>
      <c r="D41" s="273">
        <f t="shared" si="6"/>
        <v>21557.5</v>
      </c>
      <c r="E41" s="273">
        <f t="shared" si="6"/>
        <v>21557.5</v>
      </c>
      <c r="F41" s="273">
        <f t="shared" si="6"/>
        <v>16468</v>
      </c>
      <c r="G41" s="273">
        <f t="shared" si="6"/>
        <v>16468</v>
      </c>
      <c r="H41" s="273">
        <f t="shared" si="6"/>
        <v>16468</v>
      </c>
      <c r="I41" s="273">
        <f t="shared" si="6"/>
        <v>16468</v>
      </c>
      <c r="J41" s="273">
        <f t="shared" si="6"/>
        <v>16468</v>
      </c>
      <c r="K41" s="273">
        <f t="shared" si="6"/>
        <v>19991.5</v>
      </c>
      <c r="L41" s="273">
        <f t="shared" si="6"/>
        <v>19991.5</v>
      </c>
    </row>
    <row r="42" spans="1:12" s="72" customFormat="1" x14ac:dyDescent="0.2">
      <c r="A42" s="240">
        <v>2</v>
      </c>
      <c r="B42" s="273">
        <f t="shared" ref="B42:L42" si="7">B15*0.87+25</f>
        <v>20852.8</v>
      </c>
      <c r="C42" s="273">
        <f t="shared" si="7"/>
        <v>20852.8</v>
      </c>
      <c r="D42" s="273">
        <f t="shared" si="7"/>
        <v>23593.3</v>
      </c>
      <c r="E42" s="273">
        <f t="shared" si="7"/>
        <v>23593.3</v>
      </c>
      <c r="F42" s="273">
        <f t="shared" si="7"/>
        <v>18503.8</v>
      </c>
      <c r="G42" s="273">
        <f t="shared" si="7"/>
        <v>18503.8</v>
      </c>
      <c r="H42" s="273">
        <f t="shared" si="7"/>
        <v>18503.8</v>
      </c>
      <c r="I42" s="273">
        <f t="shared" si="7"/>
        <v>18503.8</v>
      </c>
      <c r="J42" s="273">
        <f t="shared" si="7"/>
        <v>18503.8</v>
      </c>
      <c r="K42" s="273">
        <f t="shared" si="7"/>
        <v>22027.3</v>
      </c>
      <c r="L42" s="273">
        <f t="shared" si="7"/>
        <v>22027.3</v>
      </c>
    </row>
    <row r="43" spans="1:12" s="72" customFormat="1" x14ac:dyDescent="0.2">
      <c r="A43" s="239" t="s">
        <v>141</v>
      </c>
      <c r="B43" s="273"/>
      <c r="C43" s="273"/>
      <c r="D43" s="273"/>
      <c r="E43" s="273"/>
      <c r="F43" s="273"/>
      <c r="G43" s="273"/>
      <c r="H43" s="273"/>
      <c r="I43" s="273"/>
      <c r="J43" s="273"/>
      <c r="K43" s="273"/>
      <c r="L43" s="273"/>
    </row>
    <row r="44" spans="1:12" s="72" customFormat="1" x14ac:dyDescent="0.2">
      <c r="A44" s="240">
        <v>1</v>
      </c>
      <c r="B44" s="273">
        <f t="shared" ref="B44:L44" si="8">B17*0.87+25</f>
        <v>20383</v>
      </c>
      <c r="C44" s="273">
        <f t="shared" si="8"/>
        <v>20383</v>
      </c>
      <c r="D44" s="273">
        <f t="shared" si="8"/>
        <v>23123.5</v>
      </c>
      <c r="E44" s="273">
        <f t="shared" si="8"/>
        <v>23123.5</v>
      </c>
      <c r="F44" s="273">
        <f t="shared" si="8"/>
        <v>18034</v>
      </c>
      <c r="G44" s="273">
        <f t="shared" si="8"/>
        <v>18034</v>
      </c>
      <c r="H44" s="273">
        <f t="shared" si="8"/>
        <v>18034</v>
      </c>
      <c r="I44" s="273">
        <f t="shared" si="8"/>
        <v>18034</v>
      </c>
      <c r="J44" s="273">
        <f t="shared" si="8"/>
        <v>18034</v>
      </c>
      <c r="K44" s="273">
        <f t="shared" si="8"/>
        <v>21557.5</v>
      </c>
      <c r="L44" s="273">
        <f t="shared" si="8"/>
        <v>21557.5</v>
      </c>
    </row>
    <row r="45" spans="1:12" s="72" customFormat="1" x14ac:dyDescent="0.2">
      <c r="A45" s="240">
        <v>2</v>
      </c>
      <c r="B45" s="273">
        <f t="shared" ref="B45:L45" si="9">B18*0.87+25</f>
        <v>22418.799999999999</v>
      </c>
      <c r="C45" s="273">
        <f t="shared" si="9"/>
        <v>22418.799999999999</v>
      </c>
      <c r="D45" s="273">
        <f t="shared" si="9"/>
        <v>25159.3</v>
      </c>
      <c r="E45" s="273">
        <f t="shared" si="9"/>
        <v>25159.3</v>
      </c>
      <c r="F45" s="273">
        <f t="shared" si="9"/>
        <v>20069.8</v>
      </c>
      <c r="G45" s="273">
        <f t="shared" si="9"/>
        <v>20069.8</v>
      </c>
      <c r="H45" s="273">
        <f t="shared" si="9"/>
        <v>20069.8</v>
      </c>
      <c r="I45" s="273">
        <f t="shared" si="9"/>
        <v>20069.8</v>
      </c>
      <c r="J45" s="273">
        <f t="shared" si="9"/>
        <v>20069.8</v>
      </c>
      <c r="K45" s="273">
        <f t="shared" si="9"/>
        <v>23593.3</v>
      </c>
      <c r="L45" s="273">
        <f t="shared" si="9"/>
        <v>23593.3</v>
      </c>
    </row>
    <row r="46" spans="1:12" s="72" customFormat="1" x14ac:dyDescent="0.2">
      <c r="A46" s="239" t="s">
        <v>122</v>
      </c>
      <c r="B46" s="273"/>
      <c r="C46" s="273"/>
      <c r="D46" s="273"/>
      <c r="E46" s="273"/>
      <c r="F46" s="273"/>
      <c r="G46" s="273"/>
      <c r="H46" s="273"/>
      <c r="I46" s="273"/>
      <c r="J46" s="273"/>
      <c r="K46" s="273"/>
      <c r="L46" s="273"/>
    </row>
    <row r="47" spans="1:12" s="72" customFormat="1" x14ac:dyDescent="0.2">
      <c r="A47" s="240">
        <v>1</v>
      </c>
      <c r="B47" s="273">
        <f t="shared" ref="B47:L47" si="10">B20*0.87+25</f>
        <v>21949</v>
      </c>
      <c r="C47" s="273">
        <f t="shared" si="10"/>
        <v>21949</v>
      </c>
      <c r="D47" s="273">
        <f t="shared" si="10"/>
        <v>24689.5</v>
      </c>
      <c r="E47" s="273">
        <f t="shared" si="10"/>
        <v>24689.5</v>
      </c>
      <c r="F47" s="273">
        <f t="shared" si="10"/>
        <v>19600</v>
      </c>
      <c r="G47" s="273">
        <f t="shared" si="10"/>
        <v>19600</v>
      </c>
      <c r="H47" s="273">
        <f t="shared" si="10"/>
        <v>19600</v>
      </c>
      <c r="I47" s="273">
        <f t="shared" si="10"/>
        <v>19600</v>
      </c>
      <c r="J47" s="273">
        <f t="shared" si="10"/>
        <v>19600</v>
      </c>
      <c r="K47" s="273">
        <f t="shared" si="10"/>
        <v>23123.5</v>
      </c>
      <c r="L47" s="273">
        <f t="shared" si="10"/>
        <v>23123.5</v>
      </c>
    </row>
    <row r="48" spans="1:12" s="72" customFormat="1" x14ac:dyDescent="0.2">
      <c r="A48" s="240">
        <v>2</v>
      </c>
      <c r="B48" s="273">
        <f t="shared" ref="B48:L48" si="11">B21*0.87+25</f>
        <v>23984.799999999999</v>
      </c>
      <c r="C48" s="273">
        <f t="shared" si="11"/>
        <v>23984.799999999999</v>
      </c>
      <c r="D48" s="273">
        <f t="shared" si="11"/>
        <v>26725.3</v>
      </c>
      <c r="E48" s="273">
        <f t="shared" si="11"/>
        <v>26725.3</v>
      </c>
      <c r="F48" s="273">
        <f t="shared" si="11"/>
        <v>21635.8</v>
      </c>
      <c r="G48" s="273">
        <f t="shared" si="11"/>
        <v>21635.8</v>
      </c>
      <c r="H48" s="273">
        <f t="shared" si="11"/>
        <v>21635.8</v>
      </c>
      <c r="I48" s="273">
        <f t="shared" si="11"/>
        <v>21635.8</v>
      </c>
      <c r="J48" s="273">
        <f t="shared" si="11"/>
        <v>21635.8</v>
      </c>
      <c r="K48" s="273">
        <f t="shared" si="11"/>
        <v>25159.3</v>
      </c>
      <c r="L48" s="273">
        <f t="shared" si="11"/>
        <v>25159.3</v>
      </c>
    </row>
    <row r="49" spans="1:12" s="72" customFormat="1" x14ac:dyDescent="0.2">
      <c r="A49" s="239" t="s">
        <v>123</v>
      </c>
      <c r="B49" s="273"/>
      <c r="C49" s="273"/>
      <c r="D49" s="273"/>
      <c r="E49" s="273"/>
      <c r="F49" s="273"/>
      <c r="G49" s="273"/>
      <c r="H49" s="273"/>
      <c r="I49" s="273"/>
      <c r="J49" s="273"/>
      <c r="K49" s="273"/>
      <c r="L49" s="273"/>
    </row>
    <row r="50" spans="1:12" s="72" customFormat="1" x14ac:dyDescent="0.2">
      <c r="A50" s="240" t="s">
        <v>115</v>
      </c>
      <c r="B50" s="273">
        <f t="shared" ref="B50:L50" si="12">B23*0.87+25</f>
        <v>41210.800000000003</v>
      </c>
      <c r="C50" s="273">
        <f t="shared" si="12"/>
        <v>41210.800000000003</v>
      </c>
      <c r="D50" s="273">
        <f t="shared" si="12"/>
        <v>43951.3</v>
      </c>
      <c r="E50" s="273">
        <f t="shared" si="12"/>
        <v>43951.3</v>
      </c>
      <c r="F50" s="273">
        <f t="shared" si="12"/>
        <v>38861.800000000003</v>
      </c>
      <c r="G50" s="273">
        <f t="shared" si="12"/>
        <v>38861.800000000003</v>
      </c>
      <c r="H50" s="273">
        <f t="shared" si="12"/>
        <v>38861.800000000003</v>
      </c>
      <c r="I50" s="273">
        <f t="shared" si="12"/>
        <v>38861.800000000003</v>
      </c>
      <c r="J50" s="273">
        <f t="shared" si="12"/>
        <v>38861.800000000003</v>
      </c>
      <c r="K50" s="273">
        <f t="shared" si="12"/>
        <v>42385.3</v>
      </c>
      <c r="L50" s="273">
        <f t="shared" si="12"/>
        <v>42385.3</v>
      </c>
    </row>
    <row r="51" spans="1:12" s="72" customFormat="1" x14ac:dyDescent="0.2">
      <c r="A51" s="239" t="s">
        <v>124</v>
      </c>
      <c r="B51" s="273"/>
      <c r="C51" s="273"/>
      <c r="D51" s="273"/>
      <c r="E51" s="273"/>
      <c r="F51" s="273"/>
      <c r="G51" s="273"/>
      <c r="H51" s="273"/>
      <c r="I51" s="273"/>
      <c r="J51" s="273"/>
      <c r="K51" s="273"/>
      <c r="L51" s="273"/>
    </row>
    <row r="52" spans="1:12" s="72" customFormat="1" x14ac:dyDescent="0.2">
      <c r="A52" s="240" t="s">
        <v>115</v>
      </c>
      <c r="B52" s="273">
        <f t="shared" ref="B52:L52" si="13">B25*0.87+25</f>
        <v>52955.8</v>
      </c>
      <c r="C52" s="273">
        <f t="shared" si="13"/>
        <v>52955.8</v>
      </c>
      <c r="D52" s="273">
        <f t="shared" si="13"/>
        <v>55696.3</v>
      </c>
      <c r="E52" s="273">
        <f t="shared" si="13"/>
        <v>55696.3</v>
      </c>
      <c r="F52" s="273">
        <f t="shared" si="13"/>
        <v>50606.8</v>
      </c>
      <c r="G52" s="273">
        <f t="shared" si="13"/>
        <v>50606.8</v>
      </c>
      <c r="H52" s="273">
        <f t="shared" si="13"/>
        <v>50606.8</v>
      </c>
      <c r="I52" s="273">
        <f t="shared" si="13"/>
        <v>50606.8</v>
      </c>
      <c r="J52" s="273">
        <f t="shared" si="13"/>
        <v>50606.8</v>
      </c>
      <c r="K52" s="273">
        <f t="shared" si="13"/>
        <v>54130.3</v>
      </c>
      <c r="L52" s="273">
        <f t="shared" si="13"/>
        <v>54130.3</v>
      </c>
    </row>
    <row r="53" spans="1:12" s="72" customFormat="1" x14ac:dyDescent="0.2">
      <c r="A53" s="241" t="s">
        <v>125</v>
      </c>
      <c r="B53" s="273"/>
      <c r="C53" s="273"/>
      <c r="D53" s="273"/>
      <c r="E53" s="273"/>
      <c r="F53" s="273"/>
      <c r="G53" s="273"/>
      <c r="H53" s="273"/>
      <c r="I53" s="273"/>
      <c r="J53" s="273"/>
      <c r="K53" s="273"/>
      <c r="L53" s="273"/>
    </row>
    <row r="54" spans="1:12" s="72" customFormat="1" x14ac:dyDescent="0.2">
      <c r="A54" s="240" t="s">
        <v>115</v>
      </c>
      <c r="B54" s="273">
        <f t="shared" ref="B54:L54" si="14">B27*0.87+25</f>
        <v>76445.8</v>
      </c>
      <c r="C54" s="273">
        <f t="shared" si="14"/>
        <v>76445.8</v>
      </c>
      <c r="D54" s="273">
        <f t="shared" si="14"/>
        <v>79186.3</v>
      </c>
      <c r="E54" s="273">
        <f t="shared" si="14"/>
        <v>79186.3</v>
      </c>
      <c r="F54" s="273">
        <f t="shared" si="14"/>
        <v>74096.800000000003</v>
      </c>
      <c r="G54" s="273">
        <f t="shared" si="14"/>
        <v>74096.800000000003</v>
      </c>
      <c r="H54" s="273">
        <f t="shared" si="14"/>
        <v>74096.800000000003</v>
      </c>
      <c r="I54" s="273">
        <f t="shared" si="14"/>
        <v>74096.800000000003</v>
      </c>
      <c r="J54" s="273">
        <f t="shared" si="14"/>
        <v>74096.800000000003</v>
      </c>
      <c r="K54" s="273">
        <f t="shared" si="14"/>
        <v>77620.3</v>
      </c>
      <c r="L54" s="273">
        <f t="shared" si="14"/>
        <v>77620.3</v>
      </c>
    </row>
    <row r="55" spans="1:12" s="72" customFormat="1" x14ac:dyDescent="0.2">
      <c r="A55" s="239" t="s">
        <v>126</v>
      </c>
      <c r="B55" s="273"/>
      <c r="C55" s="273"/>
      <c r="D55" s="273"/>
      <c r="E55" s="273"/>
      <c r="F55" s="273"/>
      <c r="G55" s="273"/>
      <c r="H55" s="273"/>
      <c r="I55" s="273"/>
      <c r="J55" s="273"/>
      <c r="K55" s="273"/>
      <c r="L55" s="273"/>
    </row>
    <row r="56" spans="1:12" s="72" customFormat="1" x14ac:dyDescent="0.2">
      <c r="A56" s="240" t="s">
        <v>115</v>
      </c>
      <c r="B56" s="273">
        <f t="shared" ref="B56:L56" si="15">B29*0.87+25</f>
        <v>92105.8</v>
      </c>
      <c r="C56" s="273">
        <f t="shared" si="15"/>
        <v>92105.8</v>
      </c>
      <c r="D56" s="273">
        <f t="shared" si="15"/>
        <v>94846.3</v>
      </c>
      <c r="E56" s="273">
        <f t="shared" si="15"/>
        <v>94846.3</v>
      </c>
      <c r="F56" s="273">
        <f t="shared" si="15"/>
        <v>89756.800000000003</v>
      </c>
      <c r="G56" s="273">
        <f t="shared" si="15"/>
        <v>89756.800000000003</v>
      </c>
      <c r="H56" s="273">
        <f t="shared" si="15"/>
        <v>89756.800000000003</v>
      </c>
      <c r="I56" s="273">
        <f t="shared" si="15"/>
        <v>89756.800000000003</v>
      </c>
      <c r="J56" s="273">
        <f t="shared" si="15"/>
        <v>89756.800000000003</v>
      </c>
      <c r="K56" s="273">
        <f t="shared" si="15"/>
        <v>93280.3</v>
      </c>
      <c r="L56" s="273">
        <f t="shared" si="15"/>
        <v>93280.3</v>
      </c>
    </row>
    <row r="57" spans="1:12" s="309" customFormat="1" ht="135" x14ac:dyDescent="0.2">
      <c r="A57" s="362" t="s">
        <v>402</v>
      </c>
    </row>
    <row r="58" spans="1:12" s="309" customFormat="1" ht="12.75" x14ac:dyDescent="0.2">
      <c r="A58" s="194"/>
    </row>
    <row r="59" spans="1:12" s="309" customFormat="1" ht="12.75" x14ac:dyDescent="0.2">
      <c r="A59" s="322" t="s">
        <v>133</v>
      </c>
    </row>
    <row r="60" spans="1:12" s="309" customFormat="1" ht="12.75" x14ac:dyDescent="0.2">
      <c r="A60" s="312" t="s">
        <v>409</v>
      </c>
    </row>
    <row r="61" spans="1:12" s="309" customFormat="1" ht="12.75" x14ac:dyDescent="0.2">
      <c r="A61" s="312" t="s">
        <v>410</v>
      </c>
    </row>
    <row r="62" spans="1:12" s="309" customFormat="1" ht="12.75" x14ac:dyDescent="0.2">
      <c r="A62" s="194"/>
    </row>
    <row r="63" spans="1:12" s="309" customFormat="1" ht="12.75" x14ac:dyDescent="0.2">
      <c r="A63" s="322" t="s">
        <v>130</v>
      </c>
    </row>
    <row r="64" spans="1:12" s="309" customFormat="1" ht="36" customHeight="1" x14ac:dyDescent="0.2">
      <c r="A64" s="399" t="s">
        <v>296</v>
      </c>
    </row>
    <row r="65" spans="1:16246" ht="36" customHeight="1" x14ac:dyDescent="0.2">
      <c r="A65" s="400"/>
    </row>
    <row r="66" spans="1:16246" ht="36" customHeight="1" x14ac:dyDescent="0.2">
      <c r="A66" s="400"/>
    </row>
    <row r="67" spans="1:16246" ht="12" customHeight="1" x14ac:dyDescent="0.2">
      <c r="A67" s="400"/>
    </row>
    <row r="68" spans="1:16246" x14ac:dyDescent="0.2">
      <c r="A68" s="358"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row>
    <row r="69" spans="1:16246" ht="24" x14ac:dyDescent="0.2">
      <c r="A69" s="359" t="s">
        <v>309</v>
      </c>
    </row>
    <row r="70" spans="1:16246" s="309" customFormat="1" ht="12.75" x14ac:dyDescent="0.2">
      <c r="A70" s="169"/>
    </row>
    <row r="71" spans="1:16246" s="309" customFormat="1" ht="25.5" x14ac:dyDescent="0.2">
      <c r="A71" s="236" t="s">
        <v>403</v>
      </c>
    </row>
    <row r="72" spans="1:16246" s="309" customFormat="1" ht="45" x14ac:dyDescent="0.2">
      <c r="A72" s="279" t="s">
        <v>339</v>
      </c>
    </row>
    <row r="73" spans="1:16246" s="309" customFormat="1" ht="22.5" x14ac:dyDescent="0.2">
      <c r="A73" s="279" t="s">
        <v>404</v>
      </c>
    </row>
    <row r="74" spans="1:16246" s="309" customFormat="1" ht="22.5" x14ac:dyDescent="0.2">
      <c r="A74" s="279" t="s">
        <v>405</v>
      </c>
    </row>
    <row r="75" spans="1:16246" s="309" customFormat="1" ht="33.75" x14ac:dyDescent="0.2">
      <c r="A75" s="279" t="s">
        <v>406</v>
      </c>
    </row>
    <row r="76" spans="1:16246" s="309" customFormat="1" ht="22.5" x14ac:dyDescent="0.2">
      <c r="A76" s="279" t="s">
        <v>407</v>
      </c>
    </row>
    <row r="77" spans="1:16246" s="309" customFormat="1" ht="22.5" x14ac:dyDescent="0.2">
      <c r="A77" s="279" t="s">
        <v>408</v>
      </c>
    </row>
    <row r="78" spans="1:16246" s="309" customFormat="1" ht="56.25" x14ac:dyDescent="0.2">
      <c r="A78" s="363" t="s">
        <v>411</v>
      </c>
    </row>
    <row r="79" spans="1:16246" s="309" customFormat="1" ht="78.75" x14ac:dyDescent="0.2">
      <c r="A79" s="363" t="s">
        <v>412</v>
      </c>
    </row>
    <row r="80" spans="1:16246"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0" t="s">
        <v>150</v>
      </c>
    </row>
    <row r="87" spans="1:1" ht="24" x14ac:dyDescent="0.2">
      <c r="A87" s="361"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WZW88"/>
  <sheetViews>
    <sheetView topLeftCell="A2" zoomScaleNormal="100" workbookViewId="0">
      <pane xSplit="1" ySplit="5" topLeftCell="B7" activePane="bottomRight" state="frozen"/>
      <selection activeCell="B16" sqref="B16"/>
      <selection pane="topRight" activeCell="B16" sqref="B16"/>
      <selection pane="bottomLeft" activeCell="B16" sqref="B16"/>
      <selection pane="bottomRight" activeCell="B16" sqref="B16"/>
    </sheetView>
  </sheetViews>
  <sheetFormatPr defaultColWidth="9" defaultRowHeight="12" x14ac:dyDescent="0.2"/>
  <cols>
    <col min="1" max="1" width="83.85546875" style="194" customWidth="1"/>
    <col min="2" max="16384" width="9" style="194"/>
  </cols>
  <sheetData>
    <row r="1" spans="1:12" s="10" customFormat="1" ht="12" customHeight="1" x14ac:dyDescent="0.2">
      <c r="A1" s="97" t="s">
        <v>127</v>
      </c>
    </row>
    <row r="2" spans="1:12" s="10" customFormat="1" ht="12" customHeight="1" x14ac:dyDescent="0.2">
      <c r="A2" s="210" t="s">
        <v>368</v>
      </c>
    </row>
    <row r="3" spans="1:12" ht="8.4499999999999993" customHeight="1" x14ac:dyDescent="0.2">
      <c r="A3" s="69"/>
    </row>
    <row r="4" spans="1:12" s="10" customFormat="1" ht="32.450000000000003" customHeight="1" x14ac:dyDescent="0.2">
      <c r="A4" s="164" t="s">
        <v>132</v>
      </c>
    </row>
    <row r="5" spans="1:12" s="70" customFormat="1" ht="23.1" customHeight="1" x14ac:dyDescent="0.2">
      <c r="A5" s="80" t="s">
        <v>129</v>
      </c>
      <c r="B5" s="247">
        <f>'  Каникулы в горах 25 | comiss'!B5</f>
        <v>45980</v>
      </c>
      <c r="C5" s="247">
        <f>'  Каникулы в горах 25 | comiss'!C5</f>
        <v>45981</v>
      </c>
      <c r="D5" s="247">
        <f>'  Каникулы в горах 25 | comiss'!D5</f>
        <v>45982</v>
      </c>
      <c r="E5" s="247">
        <f>'  Каникулы в горах 25 | comiss'!E5</f>
        <v>45983</v>
      </c>
      <c r="F5" s="247">
        <f>'  Каникулы в горах 25 | comiss'!F5</f>
        <v>45984</v>
      </c>
      <c r="G5" s="247">
        <f>'  Каникулы в горах 25 | comiss'!G5</f>
        <v>45985</v>
      </c>
      <c r="H5" s="247">
        <f>'  Каникулы в горах 25 | comiss'!H5</f>
        <v>45986</v>
      </c>
      <c r="I5" s="247">
        <f>'  Каникулы в горах 25 | comiss'!I5</f>
        <v>45987</v>
      </c>
      <c r="J5" s="247">
        <f>'  Каникулы в горах 25 | comiss'!J5</f>
        <v>45988</v>
      </c>
      <c r="K5" s="247">
        <f>'  Каникулы в горах 25 | comiss'!K5</f>
        <v>45989</v>
      </c>
      <c r="L5" s="247">
        <f>'  Каникулы в горах 25 | comiss'!L5</f>
        <v>45990</v>
      </c>
    </row>
    <row r="6" spans="1:12" s="70" customFormat="1" ht="23.1" customHeight="1" x14ac:dyDescent="0.2">
      <c r="A6" s="81"/>
      <c r="B6" s="247">
        <f>'  Каникулы в горах 25 | comiss'!B6</f>
        <v>45980</v>
      </c>
      <c r="C6" s="247">
        <f>'  Каникулы в горах 25 | comiss'!C6</f>
        <v>45981</v>
      </c>
      <c r="D6" s="247">
        <f>'  Каникулы в горах 25 | comiss'!D6</f>
        <v>45982</v>
      </c>
      <c r="E6" s="247">
        <f>'  Каникулы в горах 25 | comiss'!E6</f>
        <v>45983</v>
      </c>
      <c r="F6" s="247">
        <f>'  Каникулы в горах 25 | comiss'!F6</f>
        <v>45984</v>
      </c>
      <c r="G6" s="247">
        <f>'  Каникулы в горах 25 | comiss'!G6</f>
        <v>45985</v>
      </c>
      <c r="H6" s="247">
        <f>'  Каникулы в горах 25 | comiss'!H6</f>
        <v>45986</v>
      </c>
      <c r="I6" s="247">
        <f>'  Каникулы в горах 25 | comiss'!I6</f>
        <v>45987</v>
      </c>
      <c r="J6" s="247">
        <f>'  Каникулы в горах 25 | comiss'!J6</f>
        <v>45988</v>
      </c>
      <c r="K6" s="247">
        <f>'  Каникулы в горах 25 | comiss'!K6</f>
        <v>45989</v>
      </c>
      <c r="L6" s="247">
        <f>'  Каникулы в горах 25 | comiss'!L6</f>
        <v>45990</v>
      </c>
    </row>
    <row r="7" spans="1:12" s="72" customFormat="1" x14ac:dyDescent="0.2">
      <c r="A7" s="239" t="s">
        <v>138</v>
      </c>
      <c r="B7" s="290"/>
      <c r="C7" s="290"/>
      <c r="D7" s="290"/>
      <c r="E7" s="290"/>
      <c r="F7" s="290"/>
      <c r="G7" s="290"/>
      <c r="H7" s="290"/>
      <c r="I7" s="290"/>
      <c r="J7" s="290"/>
      <c r="K7" s="290"/>
      <c r="L7" s="290"/>
    </row>
    <row r="8" spans="1:12" s="72" customFormat="1" x14ac:dyDescent="0.2">
      <c r="A8" s="240">
        <v>1</v>
      </c>
      <c r="B8" s="272">
        <f>'  Каникулы в горах 25 | comiss'!B8</f>
        <v>18000</v>
      </c>
      <c r="C8" s="272">
        <f>'  Каникулы в горах 25 | comiss'!C8</f>
        <v>18000</v>
      </c>
      <c r="D8" s="272">
        <f>'  Каникулы в горах 25 | comiss'!D8</f>
        <v>21150</v>
      </c>
      <c r="E8" s="272">
        <f>'  Каникулы в горах 25 | comiss'!E8</f>
        <v>21150</v>
      </c>
      <c r="F8" s="272">
        <f>'  Каникулы в горах 25 | comiss'!F8</f>
        <v>15300</v>
      </c>
      <c r="G8" s="272">
        <f>'  Каникулы в горах 25 | comiss'!G8</f>
        <v>15300</v>
      </c>
      <c r="H8" s="272">
        <f>'  Каникулы в горах 25 | comiss'!H8</f>
        <v>15300</v>
      </c>
      <c r="I8" s="272">
        <f>'  Каникулы в горах 25 | comiss'!I8</f>
        <v>15300</v>
      </c>
      <c r="J8" s="272">
        <f>'  Каникулы в горах 25 | comiss'!J8</f>
        <v>15300</v>
      </c>
      <c r="K8" s="272">
        <f>'  Каникулы в горах 25 | comiss'!K8</f>
        <v>19350</v>
      </c>
      <c r="L8" s="272">
        <f>'  Каникулы в горах 25 | comiss'!L8</f>
        <v>19350</v>
      </c>
    </row>
    <row r="9" spans="1:12" s="72" customFormat="1" x14ac:dyDescent="0.2">
      <c r="A9" s="240">
        <v>2</v>
      </c>
      <c r="B9" s="272">
        <f>'  Каникулы в горах 25 | comiss'!B9</f>
        <v>20340</v>
      </c>
      <c r="C9" s="272">
        <f>'  Каникулы в горах 25 | comiss'!C9</f>
        <v>20340</v>
      </c>
      <c r="D9" s="272">
        <f>'  Каникулы в горах 25 | comiss'!D9</f>
        <v>23490</v>
      </c>
      <c r="E9" s="272">
        <f>'  Каникулы в горах 25 | comiss'!E9</f>
        <v>23490</v>
      </c>
      <c r="F9" s="272">
        <f>'  Каникулы в горах 25 | comiss'!F9</f>
        <v>17640</v>
      </c>
      <c r="G9" s="272">
        <f>'  Каникулы в горах 25 | comiss'!G9</f>
        <v>17640</v>
      </c>
      <c r="H9" s="272">
        <f>'  Каникулы в горах 25 | comiss'!H9</f>
        <v>17640</v>
      </c>
      <c r="I9" s="272">
        <f>'  Каникулы в горах 25 | comiss'!I9</f>
        <v>17640</v>
      </c>
      <c r="J9" s="272">
        <f>'  Каникулы в горах 25 | comiss'!J9</f>
        <v>17640</v>
      </c>
      <c r="K9" s="272">
        <f>'  Каникулы в горах 25 | comiss'!K9</f>
        <v>21690</v>
      </c>
      <c r="L9" s="272">
        <f>'  Каникулы в горах 25 | comiss'!L9</f>
        <v>21690</v>
      </c>
    </row>
    <row r="10" spans="1:12" s="72" customFormat="1" x14ac:dyDescent="0.2">
      <c r="A10" s="239" t="s">
        <v>140</v>
      </c>
      <c r="B10" s="272"/>
      <c r="C10" s="272"/>
      <c r="D10" s="272"/>
      <c r="E10" s="272"/>
      <c r="F10" s="272"/>
      <c r="G10" s="272"/>
      <c r="H10" s="272"/>
      <c r="I10" s="272"/>
      <c r="J10" s="272"/>
      <c r="K10" s="272"/>
      <c r="L10" s="272"/>
    </row>
    <row r="11" spans="1:12" s="72" customFormat="1" x14ac:dyDescent="0.2">
      <c r="A11" s="240">
        <v>1</v>
      </c>
      <c r="B11" s="272">
        <f>'  Каникулы в горах 25 | comiss'!B11</f>
        <v>20700</v>
      </c>
      <c r="C11" s="272">
        <f>'  Каникулы в горах 25 | comiss'!C11</f>
        <v>20700</v>
      </c>
      <c r="D11" s="272">
        <f>'  Каникулы в горах 25 | comiss'!D11</f>
        <v>23850</v>
      </c>
      <c r="E11" s="272">
        <f>'  Каникулы в горах 25 | comiss'!E11</f>
        <v>23850</v>
      </c>
      <c r="F11" s="272">
        <f>'  Каникулы в горах 25 | comiss'!F11</f>
        <v>18000</v>
      </c>
      <c r="G11" s="272">
        <f>'  Каникулы в горах 25 | comiss'!G11</f>
        <v>18000</v>
      </c>
      <c r="H11" s="272">
        <f>'  Каникулы в горах 25 | comiss'!H11</f>
        <v>18000</v>
      </c>
      <c r="I11" s="272">
        <f>'  Каникулы в горах 25 | comiss'!I11</f>
        <v>18000</v>
      </c>
      <c r="J11" s="272">
        <f>'  Каникулы в горах 25 | comiss'!J11</f>
        <v>18000</v>
      </c>
      <c r="K11" s="272">
        <f>'  Каникулы в горах 25 | comiss'!K11</f>
        <v>22050</v>
      </c>
      <c r="L11" s="272">
        <f>'  Каникулы в горах 25 | comiss'!L11</f>
        <v>22050</v>
      </c>
    </row>
    <row r="12" spans="1:12" s="72" customFormat="1" x14ac:dyDescent="0.2">
      <c r="A12" s="240">
        <v>2</v>
      </c>
      <c r="B12" s="272">
        <f>'  Каникулы в горах 25 | comiss'!B12</f>
        <v>23040</v>
      </c>
      <c r="C12" s="272">
        <f>'  Каникулы в горах 25 | comiss'!C12</f>
        <v>23040</v>
      </c>
      <c r="D12" s="272">
        <f>'  Каникулы в горах 25 | comiss'!D12</f>
        <v>26190</v>
      </c>
      <c r="E12" s="272">
        <f>'  Каникулы в горах 25 | comiss'!E12</f>
        <v>26190</v>
      </c>
      <c r="F12" s="272">
        <f>'  Каникулы в горах 25 | comiss'!F12</f>
        <v>20340</v>
      </c>
      <c r="G12" s="272">
        <f>'  Каникулы в горах 25 | comiss'!G12</f>
        <v>20340</v>
      </c>
      <c r="H12" s="272">
        <f>'  Каникулы в горах 25 | comiss'!H12</f>
        <v>20340</v>
      </c>
      <c r="I12" s="272">
        <f>'  Каникулы в горах 25 | comiss'!I12</f>
        <v>20340</v>
      </c>
      <c r="J12" s="272">
        <f>'  Каникулы в горах 25 | comiss'!J12</f>
        <v>20340</v>
      </c>
      <c r="K12" s="272">
        <f>'  Каникулы в горах 25 | comiss'!K12</f>
        <v>24390</v>
      </c>
      <c r="L12" s="272">
        <f>'  Каникулы в горах 25 | comiss'!L12</f>
        <v>24390</v>
      </c>
    </row>
    <row r="13" spans="1:12" s="72" customFormat="1" x14ac:dyDescent="0.2">
      <c r="A13" s="239" t="s">
        <v>139</v>
      </c>
      <c r="B13" s="272"/>
      <c r="C13" s="272"/>
      <c r="D13" s="272"/>
      <c r="E13" s="272"/>
      <c r="F13" s="272"/>
      <c r="G13" s="272"/>
      <c r="H13" s="272"/>
      <c r="I13" s="272"/>
      <c r="J13" s="272"/>
      <c r="K13" s="272"/>
      <c r="L13" s="272"/>
    </row>
    <row r="14" spans="1:12" s="72" customFormat="1" x14ac:dyDescent="0.2">
      <c r="A14" s="240">
        <v>1</v>
      </c>
      <c r="B14" s="272">
        <f>'  Каникулы в горах 25 | comiss'!B14</f>
        <v>21600</v>
      </c>
      <c r="C14" s="272">
        <f>'  Каникулы в горах 25 | comiss'!C14</f>
        <v>21600</v>
      </c>
      <c r="D14" s="272">
        <f>'  Каникулы в горах 25 | comiss'!D14</f>
        <v>24750</v>
      </c>
      <c r="E14" s="272">
        <f>'  Каникулы в горах 25 | comiss'!E14</f>
        <v>24750</v>
      </c>
      <c r="F14" s="272">
        <f>'  Каникулы в горах 25 | comiss'!F14</f>
        <v>18900</v>
      </c>
      <c r="G14" s="272">
        <f>'  Каникулы в горах 25 | comiss'!G14</f>
        <v>18900</v>
      </c>
      <c r="H14" s="272">
        <f>'  Каникулы в горах 25 | comiss'!H14</f>
        <v>18900</v>
      </c>
      <c r="I14" s="272">
        <f>'  Каникулы в горах 25 | comiss'!I14</f>
        <v>18900</v>
      </c>
      <c r="J14" s="272">
        <f>'  Каникулы в горах 25 | comiss'!J14</f>
        <v>18900</v>
      </c>
      <c r="K14" s="272">
        <f>'  Каникулы в горах 25 | comiss'!K14</f>
        <v>22950</v>
      </c>
      <c r="L14" s="272">
        <f>'  Каникулы в горах 25 | comiss'!L14</f>
        <v>22950</v>
      </c>
    </row>
    <row r="15" spans="1:12" s="72" customFormat="1" x14ac:dyDescent="0.2">
      <c r="A15" s="240">
        <v>2</v>
      </c>
      <c r="B15" s="272">
        <f>'  Каникулы в горах 25 | comiss'!B15</f>
        <v>23940</v>
      </c>
      <c r="C15" s="272">
        <f>'  Каникулы в горах 25 | comiss'!C15</f>
        <v>23940</v>
      </c>
      <c r="D15" s="272">
        <f>'  Каникулы в горах 25 | comiss'!D15</f>
        <v>27090</v>
      </c>
      <c r="E15" s="272">
        <f>'  Каникулы в горах 25 | comiss'!E15</f>
        <v>27090</v>
      </c>
      <c r="F15" s="272">
        <f>'  Каникулы в горах 25 | comiss'!F15</f>
        <v>21240</v>
      </c>
      <c r="G15" s="272">
        <f>'  Каникулы в горах 25 | comiss'!G15</f>
        <v>21240</v>
      </c>
      <c r="H15" s="272">
        <f>'  Каникулы в горах 25 | comiss'!H15</f>
        <v>21240</v>
      </c>
      <c r="I15" s="272">
        <f>'  Каникулы в горах 25 | comiss'!I15</f>
        <v>21240</v>
      </c>
      <c r="J15" s="272">
        <f>'  Каникулы в горах 25 | comiss'!J15</f>
        <v>21240</v>
      </c>
      <c r="K15" s="272">
        <f>'  Каникулы в горах 25 | comiss'!K15</f>
        <v>25290</v>
      </c>
      <c r="L15" s="272">
        <f>'  Каникулы в горах 25 | comiss'!L15</f>
        <v>25290</v>
      </c>
    </row>
    <row r="16" spans="1:12" s="72" customFormat="1" x14ac:dyDescent="0.2">
      <c r="A16" s="239" t="s">
        <v>141</v>
      </c>
      <c r="B16" s="272"/>
      <c r="C16" s="272"/>
      <c r="D16" s="272"/>
      <c r="E16" s="272"/>
      <c r="F16" s="272"/>
      <c r="G16" s="272"/>
      <c r="H16" s="272"/>
      <c r="I16" s="272"/>
      <c r="J16" s="272"/>
      <c r="K16" s="272"/>
      <c r="L16" s="272"/>
    </row>
    <row r="17" spans="1:12" s="72" customFormat="1" x14ac:dyDescent="0.2">
      <c r="A17" s="240">
        <v>1</v>
      </c>
      <c r="B17" s="272">
        <f>'  Каникулы в горах 25 | comiss'!B17</f>
        <v>23400</v>
      </c>
      <c r="C17" s="272">
        <f>'  Каникулы в горах 25 | comiss'!C17</f>
        <v>23400</v>
      </c>
      <c r="D17" s="272">
        <f>'  Каникулы в горах 25 | comiss'!D17</f>
        <v>26550</v>
      </c>
      <c r="E17" s="272">
        <f>'  Каникулы в горах 25 | comiss'!E17</f>
        <v>26550</v>
      </c>
      <c r="F17" s="272">
        <f>'  Каникулы в горах 25 | comiss'!F17</f>
        <v>20700</v>
      </c>
      <c r="G17" s="272">
        <f>'  Каникулы в горах 25 | comiss'!G17</f>
        <v>20700</v>
      </c>
      <c r="H17" s="272">
        <f>'  Каникулы в горах 25 | comiss'!H17</f>
        <v>20700</v>
      </c>
      <c r="I17" s="272">
        <f>'  Каникулы в горах 25 | comiss'!I17</f>
        <v>20700</v>
      </c>
      <c r="J17" s="272">
        <f>'  Каникулы в горах 25 | comiss'!J17</f>
        <v>20700</v>
      </c>
      <c r="K17" s="272">
        <f>'  Каникулы в горах 25 | comiss'!K17</f>
        <v>24750</v>
      </c>
      <c r="L17" s="272">
        <f>'  Каникулы в горах 25 | comiss'!L17</f>
        <v>24750</v>
      </c>
    </row>
    <row r="18" spans="1:12" s="72" customFormat="1" x14ac:dyDescent="0.2">
      <c r="A18" s="240">
        <v>2</v>
      </c>
      <c r="B18" s="272">
        <f>'  Каникулы в горах 25 | comiss'!B18</f>
        <v>25740</v>
      </c>
      <c r="C18" s="272">
        <f>'  Каникулы в горах 25 | comiss'!C18</f>
        <v>25740</v>
      </c>
      <c r="D18" s="272">
        <f>'  Каникулы в горах 25 | comiss'!D18</f>
        <v>28890</v>
      </c>
      <c r="E18" s="272">
        <f>'  Каникулы в горах 25 | comiss'!E18</f>
        <v>28890</v>
      </c>
      <c r="F18" s="272">
        <f>'  Каникулы в горах 25 | comiss'!F18</f>
        <v>23040</v>
      </c>
      <c r="G18" s="272">
        <f>'  Каникулы в горах 25 | comiss'!G18</f>
        <v>23040</v>
      </c>
      <c r="H18" s="272">
        <f>'  Каникулы в горах 25 | comiss'!H18</f>
        <v>23040</v>
      </c>
      <c r="I18" s="272">
        <f>'  Каникулы в горах 25 | comiss'!I18</f>
        <v>23040</v>
      </c>
      <c r="J18" s="272">
        <f>'  Каникулы в горах 25 | comiss'!J18</f>
        <v>23040</v>
      </c>
      <c r="K18" s="272">
        <f>'  Каникулы в горах 25 | comiss'!K18</f>
        <v>27090</v>
      </c>
      <c r="L18" s="272">
        <f>'  Каникулы в горах 25 | comiss'!L18</f>
        <v>27090</v>
      </c>
    </row>
    <row r="19" spans="1:12" s="72" customFormat="1" x14ac:dyDescent="0.2">
      <c r="A19" s="239" t="s">
        <v>122</v>
      </c>
      <c r="B19" s="272"/>
      <c r="C19" s="272"/>
      <c r="D19" s="272"/>
      <c r="E19" s="272"/>
      <c r="F19" s="272"/>
      <c r="G19" s="272"/>
      <c r="H19" s="272"/>
      <c r="I19" s="272"/>
      <c r="J19" s="272"/>
      <c r="K19" s="272"/>
      <c r="L19" s="272"/>
    </row>
    <row r="20" spans="1:12" s="72" customFormat="1" x14ac:dyDescent="0.2">
      <c r="A20" s="240">
        <v>1</v>
      </c>
      <c r="B20" s="272">
        <f>'  Каникулы в горах 25 | comiss'!B20</f>
        <v>25200</v>
      </c>
      <c r="C20" s="272">
        <f>'  Каникулы в горах 25 | comiss'!C20</f>
        <v>25200</v>
      </c>
      <c r="D20" s="272">
        <f>'  Каникулы в горах 25 | comiss'!D20</f>
        <v>28350</v>
      </c>
      <c r="E20" s="272">
        <f>'  Каникулы в горах 25 | comiss'!E20</f>
        <v>28350</v>
      </c>
      <c r="F20" s="272">
        <f>'  Каникулы в горах 25 | comiss'!F20</f>
        <v>22500</v>
      </c>
      <c r="G20" s="272">
        <f>'  Каникулы в горах 25 | comiss'!G20</f>
        <v>22500</v>
      </c>
      <c r="H20" s="272">
        <f>'  Каникулы в горах 25 | comiss'!H20</f>
        <v>22500</v>
      </c>
      <c r="I20" s="272">
        <f>'  Каникулы в горах 25 | comiss'!I20</f>
        <v>22500</v>
      </c>
      <c r="J20" s="272">
        <f>'  Каникулы в горах 25 | comiss'!J20</f>
        <v>22500</v>
      </c>
      <c r="K20" s="272">
        <f>'  Каникулы в горах 25 | comiss'!K20</f>
        <v>26550</v>
      </c>
      <c r="L20" s="272">
        <f>'  Каникулы в горах 25 | comiss'!L20</f>
        <v>26550</v>
      </c>
    </row>
    <row r="21" spans="1:12" s="72" customFormat="1" x14ac:dyDescent="0.2">
      <c r="A21" s="240">
        <v>2</v>
      </c>
      <c r="B21" s="272">
        <f>'  Каникулы в горах 25 | comiss'!B21</f>
        <v>27540</v>
      </c>
      <c r="C21" s="272">
        <f>'  Каникулы в горах 25 | comiss'!C21</f>
        <v>27540</v>
      </c>
      <c r="D21" s="272">
        <f>'  Каникулы в горах 25 | comiss'!D21</f>
        <v>30690</v>
      </c>
      <c r="E21" s="272">
        <f>'  Каникулы в горах 25 | comiss'!E21</f>
        <v>30690</v>
      </c>
      <c r="F21" s="272">
        <f>'  Каникулы в горах 25 | comiss'!F21</f>
        <v>24840</v>
      </c>
      <c r="G21" s="272">
        <f>'  Каникулы в горах 25 | comiss'!G21</f>
        <v>24840</v>
      </c>
      <c r="H21" s="272">
        <f>'  Каникулы в горах 25 | comiss'!H21</f>
        <v>24840</v>
      </c>
      <c r="I21" s="272">
        <f>'  Каникулы в горах 25 | comiss'!I21</f>
        <v>24840</v>
      </c>
      <c r="J21" s="272">
        <f>'  Каникулы в горах 25 | comiss'!J21</f>
        <v>24840</v>
      </c>
      <c r="K21" s="272">
        <f>'  Каникулы в горах 25 | comiss'!K21</f>
        <v>28890</v>
      </c>
      <c r="L21" s="272">
        <f>'  Каникулы в горах 25 | comiss'!L21</f>
        <v>28890</v>
      </c>
    </row>
    <row r="22" spans="1:12" s="72" customFormat="1" x14ac:dyDescent="0.2">
      <c r="A22" s="239" t="s">
        <v>123</v>
      </c>
      <c r="B22" s="272"/>
      <c r="C22" s="272"/>
      <c r="D22" s="272"/>
      <c r="E22" s="272"/>
      <c r="F22" s="272"/>
      <c r="G22" s="272"/>
      <c r="H22" s="272"/>
      <c r="I22" s="272"/>
      <c r="J22" s="272"/>
      <c r="K22" s="272"/>
      <c r="L22" s="272"/>
    </row>
    <row r="23" spans="1:12" s="72" customFormat="1" x14ac:dyDescent="0.2">
      <c r="A23" s="240" t="s">
        <v>115</v>
      </c>
      <c r="B23" s="272">
        <f>'  Каникулы в горах 25 | comiss'!B23</f>
        <v>47340</v>
      </c>
      <c r="C23" s="272">
        <f>'  Каникулы в горах 25 | comiss'!C23</f>
        <v>47340</v>
      </c>
      <c r="D23" s="272">
        <f>'  Каникулы в горах 25 | comiss'!D23</f>
        <v>50490</v>
      </c>
      <c r="E23" s="272">
        <f>'  Каникулы в горах 25 | comiss'!E23</f>
        <v>50490</v>
      </c>
      <c r="F23" s="272">
        <f>'  Каникулы в горах 25 | comiss'!F23</f>
        <v>44640</v>
      </c>
      <c r="G23" s="272">
        <f>'  Каникулы в горах 25 | comiss'!G23</f>
        <v>44640</v>
      </c>
      <c r="H23" s="272">
        <f>'  Каникулы в горах 25 | comiss'!H23</f>
        <v>44640</v>
      </c>
      <c r="I23" s="272">
        <f>'  Каникулы в горах 25 | comiss'!I23</f>
        <v>44640</v>
      </c>
      <c r="J23" s="272">
        <f>'  Каникулы в горах 25 | comiss'!J23</f>
        <v>44640</v>
      </c>
      <c r="K23" s="272">
        <f>'  Каникулы в горах 25 | comiss'!K23</f>
        <v>48690</v>
      </c>
      <c r="L23" s="272">
        <f>'  Каникулы в горах 25 | comiss'!L23</f>
        <v>48690</v>
      </c>
    </row>
    <row r="24" spans="1:12" s="72" customFormat="1" x14ac:dyDescent="0.2">
      <c r="A24" s="239" t="s">
        <v>124</v>
      </c>
      <c r="B24" s="272"/>
      <c r="C24" s="272"/>
      <c r="D24" s="272"/>
      <c r="E24" s="272"/>
      <c r="F24" s="272"/>
      <c r="G24" s="272"/>
      <c r="H24" s="272"/>
      <c r="I24" s="272"/>
      <c r="J24" s="272"/>
      <c r="K24" s="272"/>
      <c r="L24" s="272"/>
    </row>
    <row r="25" spans="1:12" s="72" customFormat="1" x14ac:dyDescent="0.2">
      <c r="A25" s="240" t="s">
        <v>115</v>
      </c>
      <c r="B25" s="272">
        <f>'  Каникулы в горах 25 | comiss'!B25</f>
        <v>60840</v>
      </c>
      <c r="C25" s="272">
        <f>'  Каникулы в горах 25 | comiss'!C25</f>
        <v>60840</v>
      </c>
      <c r="D25" s="272">
        <f>'  Каникулы в горах 25 | comiss'!D25</f>
        <v>63990</v>
      </c>
      <c r="E25" s="272">
        <f>'  Каникулы в горах 25 | comiss'!E25</f>
        <v>63990</v>
      </c>
      <c r="F25" s="272">
        <f>'  Каникулы в горах 25 | comiss'!F25</f>
        <v>58140</v>
      </c>
      <c r="G25" s="272">
        <f>'  Каникулы в горах 25 | comiss'!G25</f>
        <v>58140</v>
      </c>
      <c r="H25" s="272">
        <f>'  Каникулы в горах 25 | comiss'!H25</f>
        <v>58140</v>
      </c>
      <c r="I25" s="272">
        <f>'  Каникулы в горах 25 | comiss'!I25</f>
        <v>58140</v>
      </c>
      <c r="J25" s="272">
        <f>'  Каникулы в горах 25 | comiss'!J25</f>
        <v>58140</v>
      </c>
      <c r="K25" s="272">
        <f>'  Каникулы в горах 25 | comiss'!K25</f>
        <v>62190</v>
      </c>
      <c r="L25" s="272">
        <f>'  Каникулы в горах 25 | comiss'!L25</f>
        <v>62190</v>
      </c>
    </row>
    <row r="26" spans="1:12" s="72" customFormat="1" x14ac:dyDescent="0.2">
      <c r="A26" s="241" t="s">
        <v>125</v>
      </c>
      <c r="B26" s="272"/>
      <c r="C26" s="272"/>
      <c r="D26" s="272"/>
      <c r="E26" s="272"/>
      <c r="F26" s="272"/>
      <c r="G26" s="272"/>
      <c r="H26" s="272"/>
      <c r="I26" s="272"/>
      <c r="J26" s="272"/>
      <c r="K26" s="272"/>
      <c r="L26" s="272"/>
    </row>
    <row r="27" spans="1:12" s="72" customFormat="1" x14ac:dyDescent="0.2">
      <c r="A27" s="240" t="s">
        <v>115</v>
      </c>
      <c r="B27" s="272">
        <f>'  Каникулы в горах 25 | comiss'!B27</f>
        <v>87840</v>
      </c>
      <c r="C27" s="272">
        <f>'  Каникулы в горах 25 | comiss'!C27</f>
        <v>87840</v>
      </c>
      <c r="D27" s="272">
        <f>'  Каникулы в горах 25 | comiss'!D27</f>
        <v>90990</v>
      </c>
      <c r="E27" s="272">
        <f>'  Каникулы в горах 25 | comiss'!E27</f>
        <v>90990</v>
      </c>
      <c r="F27" s="272">
        <f>'  Каникулы в горах 25 | comiss'!F27</f>
        <v>85140</v>
      </c>
      <c r="G27" s="272">
        <f>'  Каникулы в горах 25 | comiss'!G27</f>
        <v>85140</v>
      </c>
      <c r="H27" s="272">
        <f>'  Каникулы в горах 25 | comiss'!H27</f>
        <v>85140</v>
      </c>
      <c r="I27" s="272">
        <f>'  Каникулы в горах 25 | comiss'!I27</f>
        <v>85140</v>
      </c>
      <c r="J27" s="272">
        <f>'  Каникулы в горах 25 | comiss'!J27</f>
        <v>85140</v>
      </c>
      <c r="K27" s="272">
        <f>'  Каникулы в горах 25 | comiss'!K27</f>
        <v>89190</v>
      </c>
      <c r="L27" s="272">
        <f>'  Каникулы в горах 25 | comiss'!L27</f>
        <v>89190</v>
      </c>
    </row>
    <row r="28" spans="1:12" s="72" customFormat="1" x14ac:dyDescent="0.2">
      <c r="A28" s="239" t="s">
        <v>126</v>
      </c>
      <c r="B28" s="272"/>
      <c r="C28" s="272"/>
      <c r="D28" s="272"/>
      <c r="E28" s="272"/>
      <c r="F28" s="272"/>
      <c r="G28" s="272"/>
      <c r="H28" s="272"/>
      <c r="I28" s="272"/>
      <c r="J28" s="272"/>
      <c r="K28" s="272"/>
      <c r="L28" s="272"/>
    </row>
    <row r="29" spans="1:12" s="72" customFormat="1" x14ac:dyDescent="0.2">
      <c r="A29" s="240" t="s">
        <v>115</v>
      </c>
      <c r="B29" s="272">
        <f>'  Каникулы в горах 25 | comiss'!B29</f>
        <v>105840</v>
      </c>
      <c r="C29" s="272">
        <f>'  Каникулы в горах 25 | comiss'!C29</f>
        <v>105840</v>
      </c>
      <c r="D29" s="272">
        <f>'  Каникулы в горах 25 | comiss'!D29</f>
        <v>108990</v>
      </c>
      <c r="E29" s="272">
        <f>'  Каникулы в горах 25 | comiss'!E29</f>
        <v>108990</v>
      </c>
      <c r="F29" s="272">
        <f>'  Каникулы в горах 25 | comiss'!F29</f>
        <v>103140</v>
      </c>
      <c r="G29" s="272">
        <f>'  Каникулы в горах 25 | comiss'!G29</f>
        <v>103140</v>
      </c>
      <c r="H29" s="272">
        <f>'  Каникулы в горах 25 | comiss'!H29</f>
        <v>103140</v>
      </c>
      <c r="I29" s="272">
        <f>'  Каникулы в горах 25 | comiss'!I29</f>
        <v>103140</v>
      </c>
      <c r="J29" s="272">
        <f>'  Каникулы в горах 25 | comiss'!J29</f>
        <v>103140</v>
      </c>
      <c r="K29" s="272">
        <f>'  Каникулы в горах 25 | comiss'!K29</f>
        <v>107190</v>
      </c>
      <c r="L29" s="272">
        <f>'  Каникулы в горах 25 | comiss'!L29</f>
        <v>107190</v>
      </c>
    </row>
    <row r="30" spans="1:12" s="72" customFormat="1" x14ac:dyDescent="0.2">
      <c r="A30" s="85"/>
      <c r="B30" s="291"/>
      <c r="C30" s="291"/>
      <c r="D30" s="291"/>
      <c r="E30" s="291"/>
      <c r="F30" s="291"/>
      <c r="G30" s="291"/>
      <c r="H30" s="291"/>
      <c r="I30" s="291"/>
      <c r="J30" s="291"/>
      <c r="K30" s="291"/>
      <c r="L30" s="291"/>
    </row>
    <row r="31" spans="1:12" s="72" customFormat="1" x14ac:dyDescent="0.2">
      <c r="A31" s="253" t="s">
        <v>297</v>
      </c>
      <c r="B31" s="291"/>
      <c r="C31" s="291"/>
      <c r="D31" s="291"/>
      <c r="E31" s="291"/>
      <c r="F31" s="291"/>
      <c r="G31" s="291"/>
      <c r="H31" s="291"/>
      <c r="I31" s="291"/>
      <c r="J31" s="291"/>
      <c r="K31" s="291"/>
      <c r="L31" s="291"/>
    </row>
    <row r="32" spans="1:12" s="72" customFormat="1" x14ac:dyDescent="0.2">
      <c r="A32" s="80" t="s">
        <v>129</v>
      </c>
      <c r="B32" s="289">
        <f t="shared" ref="B32:L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row>
    <row r="33" spans="1:12" s="72" customFormat="1" x14ac:dyDescent="0.2">
      <c r="A33" s="81"/>
      <c r="B33" s="289">
        <f t="shared" ref="B33:L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row>
    <row r="34" spans="1:12" s="72" customFormat="1" x14ac:dyDescent="0.2">
      <c r="A34" s="239" t="s">
        <v>138</v>
      </c>
      <c r="B34" s="290"/>
      <c r="C34" s="290"/>
      <c r="D34" s="290"/>
      <c r="E34" s="290"/>
      <c r="F34" s="290"/>
      <c r="G34" s="290"/>
      <c r="H34" s="290"/>
      <c r="I34" s="290"/>
      <c r="J34" s="290"/>
      <c r="K34" s="290"/>
      <c r="L34" s="290"/>
    </row>
    <row r="35" spans="1:12" s="72" customFormat="1" x14ac:dyDescent="0.2">
      <c r="A35" s="240">
        <v>1</v>
      </c>
      <c r="B35" s="273">
        <f t="shared" ref="B35:L35" si="2">B8*0.85</f>
        <v>15300</v>
      </c>
      <c r="C35" s="273">
        <f t="shared" si="2"/>
        <v>15300</v>
      </c>
      <c r="D35" s="273">
        <f t="shared" si="2"/>
        <v>17977.5</v>
      </c>
      <c r="E35" s="273">
        <f t="shared" si="2"/>
        <v>17977.5</v>
      </c>
      <c r="F35" s="273">
        <f t="shared" si="2"/>
        <v>13005</v>
      </c>
      <c r="G35" s="273">
        <f t="shared" si="2"/>
        <v>13005</v>
      </c>
      <c r="H35" s="273">
        <f t="shared" si="2"/>
        <v>13005</v>
      </c>
      <c r="I35" s="273">
        <f t="shared" si="2"/>
        <v>13005</v>
      </c>
      <c r="J35" s="273">
        <f t="shared" si="2"/>
        <v>13005</v>
      </c>
      <c r="K35" s="273">
        <f t="shared" si="2"/>
        <v>16447.5</v>
      </c>
      <c r="L35" s="273">
        <f t="shared" si="2"/>
        <v>16447.5</v>
      </c>
    </row>
    <row r="36" spans="1:12" s="72" customFormat="1" x14ac:dyDescent="0.2">
      <c r="A36" s="240">
        <v>2</v>
      </c>
      <c r="B36" s="273">
        <f t="shared" ref="B36:L36" si="3">B9*0.85</f>
        <v>17289</v>
      </c>
      <c r="C36" s="273">
        <f t="shared" si="3"/>
        <v>17289</v>
      </c>
      <c r="D36" s="273">
        <f t="shared" si="3"/>
        <v>19966.5</v>
      </c>
      <c r="E36" s="273">
        <f t="shared" si="3"/>
        <v>19966.5</v>
      </c>
      <c r="F36" s="273">
        <f t="shared" si="3"/>
        <v>14994</v>
      </c>
      <c r="G36" s="273">
        <f t="shared" si="3"/>
        <v>14994</v>
      </c>
      <c r="H36" s="273">
        <f t="shared" si="3"/>
        <v>14994</v>
      </c>
      <c r="I36" s="273">
        <f t="shared" si="3"/>
        <v>14994</v>
      </c>
      <c r="J36" s="273">
        <f t="shared" si="3"/>
        <v>14994</v>
      </c>
      <c r="K36" s="273">
        <f t="shared" si="3"/>
        <v>18436.5</v>
      </c>
      <c r="L36" s="273">
        <f t="shared" si="3"/>
        <v>18436.5</v>
      </c>
    </row>
    <row r="37" spans="1:12" s="72" customFormat="1" x14ac:dyDescent="0.2">
      <c r="A37" s="239" t="s">
        <v>140</v>
      </c>
      <c r="B37" s="273"/>
      <c r="C37" s="273"/>
      <c r="D37" s="273"/>
      <c r="E37" s="273"/>
      <c r="F37" s="273"/>
      <c r="G37" s="273"/>
      <c r="H37" s="273"/>
      <c r="I37" s="273"/>
      <c r="J37" s="273"/>
      <c r="K37" s="273"/>
      <c r="L37" s="273"/>
    </row>
    <row r="38" spans="1:12" s="72" customFormat="1" x14ac:dyDescent="0.2">
      <c r="A38" s="240">
        <v>1</v>
      </c>
      <c r="B38" s="273">
        <f t="shared" ref="B38:L38" si="4">B11*0.85</f>
        <v>17595</v>
      </c>
      <c r="C38" s="273">
        <f t="shared" si="4"/>
        <v>17595</v>
      </c>
      <c r="D38" s="273">
        <f t="shared" si="4"/>
        <v>20272.5</v>
      </c>
      <c r="E38" s="273">
        <f t="shared" si="4"/>
        <v>20272.5</v>
      </c>
      <c r="F38" s="273">
        <f t="shared" si="4"/>
        <v>15300</v>
      </c>
      <c r="G38" s="273">
        <f t="shared" si="4"/>
        <v>15300</v>
      </c>
      <c r="H38" s="273">
        <f t="shared" si="4"/>
        <v>15300</v>
      </c>
      <c r="I38" s="273">
        <f t="shared" si="4"/>
        <v>15300</v>
      </c>
      <c r="J38" s="273">
        <f t="shared" si="4"/>
        <v>15300</v>
      </c>
      <c r="K38" s="273">
        <f t="shared" si="4"/>
        <v>18742.5</v>
      </c>
      <c r="L38" s="273">
        <f t="shared" si="4"/>
        <v>18742.5</v>
      </c>
    </row>
    <row r="39" spans="1:12" s="72" customFormat="1" x14ac:dyDescent="0.2">
      <c r="A39" s="240">
        <v>2</v>
      </c>
      <c r="B39" s="198">
        <f t="shared" ref="B39:L39" si="5">B12*0.85</f>
        <v>19584</v>
      </c>
      <c r="C39" s="198">
        <f t="shared" si="5"/>
        <v>19584</v>
      </c>
      <c r="D39" s="198">
        <f t="shared" si="5"/>
        <v>22261.5</v>
      </c>
      <c r="E39" s="198">
        <f t="shared" si="5"/>
        <v>22261.5</v>
      </c>
      <c r="F39" s="198">
        <f t="shared" si="5"/>
        <v>17289</v>
      </c>
      <c r="G39" s="198">
        <f t="shared" si="5"/>
        <v>17289</v>
      </c>
      <c r="H39" s="198">
        <f t="shared" si="5"/>
        <v>17289</v>
      </c>
      <c r="I39" s="198">
        <f t="shared" si="5"/>
        <v>17289</v>
      </c>
      <c r="J39" s="198">
        <f t="shared" si="5"/>
        <v>17289</v>
      </c>
      <c r="K39" s="198">
        <f t="shared" si="5"/>
        <v>20731.5</v>
      </c>
      <c r="L39" s="198">
        <f t="shared" si="5"/>
        <v>20731.5</v>
      </c>
    </row>
    <row r="40" spans="1:12" s="72" customFormat="1" x14ac:dyDescent="0.2">
      <c r="A40" s="239" t="s">
        <v>139</v>
      </c>
      <c r="B40" s="198"/>
      <c r="C40" s="198"/>
      <c r="D40" s="198"/>
      <c r="E40" s="198"/>
      <c r="F40" s="198"/>
      <c r="G40" s="198"/>
      <c r="H40" s="198"/>
      <c r="I40" s="198"/>
      <c r="J40" s="198"/>
      <c r="K40" s="198"/>
      <c r="L40" s="198"/>
    </row>
    <row r="41" spans="1:12" s="72" customFormat="1" x14ac:dyDescent="0.2">
      <c r="A41" s="240">
        <v>1</v>
      </c>
      <c r="B41" s="198">
        <f t="shared" ref="B41:L41" si="6">B14*0.85</f>
        <v>18360</v>
      </c>
      <c r="C41" s="198">
        <f t="shared" si="6"/>
        <v>18360</v>
      </c>
      <c r="D41" s="198">
        <f t="shared" si="6"/>
        <v>21037.5</v>
      </c>
      <c r="E41" s="198">
        <f t="shared" si="6"/>
        <v>21037.5</v>
      </c>
      <c r="F41" s="198">
        <f t="shared" si="6"/>
        <v>16065</v>
      </c>
      <c r="G41" s="198">
        <f t="shared" si="6"/>
        <v>16065</v>
      </c>
      <c r="H41" s="198">
        <f t="shared" si="6"/>
        <v>16065</v>
      </c>
      <c r="I41" s="198">
        <f t="shared" si="6"/>
        <v>16065</v>
      </c>
      <c r="J41" s="198">
        <f t="shared" si="6"/>
        <v>16065</v>
      </c>
      <c r="K41" s="198">
        <f t="shared" si="6"/>
        <v>19507.5</v>
      </c>
      <c r="L41" s="198">
        <f t="shared" si="6"/>
        <v>19507.5</v>
      </c>
    </row>
    <row r="42" spans="1:12" s="72" customFormat="1" x14ac:dyDescent="0.2">
      <c r="A42" s="240">
        <v>2</v>
      </c>
      <c r="B42" s="198">
        <f t="shared" ref="B42:L42" si="7">B15*0.85</f>
        <v>20349</v>
      </c>
      <c r="C42" s="198">
        <f t="shared" si="7"/>
        <v>20349</v>
      </c>
      <c r="D42" s="198">
        <f t="shared" si="7"/>
        <v>23026.5</v>
      </c>
      <c r="E42" s="198">
        <f t="shared" si="7"/>
        <v>23026.5</v>
      </c>
      <c r="F42" s="198">
        <f t="shared" si="7"/>
        <v>18054</v>
      </c>
      <c r="G42" s="198">
        <f t="shared" si="7"/>
        <v>18054</v>
      </c>
      <c r="H42" s="198">
        <f t="shared" si="7"/>
        <v>18054</v>
      </c>
      <c r="I42" s="198">
        <f t="shared" si="7"/>
        <v>18054</v>
      </c>
      <c r="J42" s="198">
        <f t="shared" si="7"/>
        <v>18054</v>
      </c>
      <c r="K42" s="198">
        <f t="shared" si="7"/>
        <v>21496.5</v>
      </c>
      <c r="L42" s="198">
        <f t="shared" si="7"/>
        <v>21496.5</v>
      </c>
    </row>
    <row r="43" spans="1:12" s="72" customFormat="1" x14ac:dyDescent="0.2">
      <c r="A43" s="239" t="s">
        <v>141</v>
      </c>
      <c r="B43" s="198"/>
      <c r="C43" s="198"/>
      <c r="D43" s="198"/>
      <c r="E43" s="198"/>
      <c r="F43" s="198"/>
      <c r="G43" s="198"/>
      <c r="H43" s="198"/>
      <c r="I43" s="198"/>
      <c r="J43" s="198"/>
      <c r="K43" s="198"/>
      <c r="L43" s="198"/>
    </row>
    <row r="44" spans="1:12" s="72" customFormat="1" x14ac:dyDescent="0.2">
      <c r="A44" s="240">
        <v>1</v>
      </c>
      <c r="B44" s="198">
        <f t="shared" ref="B44:L44" si="8">B17*0.85</f>
        <v>19890</v>
      </c>
      <c r="C44" s="198">
        <f t="shared" si="8"/>
        <v>19890</v>
      </c>
      <c r="D44" s="198">
        <f t="shared" si="8"/>
        <v>22567.5</v>
      </c>
      <c r="E44" s="198">
        <f t="shared" si="8"/>
        <v>22567.5</v>
      </c>
      <c r="F44" s="198">
        <f t="shared" si="8"/>
        <v>17595</v>
      </c>
      <c r="G44" s="198">
        <f t="shared" si="8"/>
        <v>17595</v>
      </c>
      <c r="H44" s="198">
        <f t="shared" si="8"/>
        <v>17595</v>
      </c>
      <c r="I44" s="198">
        <f t="shared" si="8"/>
        <v>17595</v>
      </c>
      <c r="J44" s="198">
        <f t="shared" si="8"/>
        <v>17595</v>
      </c>
      <c r="K44" s="198">
        <f t="shared" si="8"/>
        <v>21037.5</v>
      </c>
      <c r="L44" s="198">
        <f t="shared" si="8"/>
        <v>21037.5</v>
      </c>
    </row>
    <row r="45" spans="1:12" s="72" customFormat="1" x14ac:dyDescent="0.2">
      <c r="A45" s="240">
        <v>2</v>
      </c>
      <c r="B45" s="198">
        <f t="shared" ref="B45:L45" si="9">B18*0.85</f>
        <v>21879</v>
      </c>
      <c r="C45" s="198">
        <f t="shared" si="9"/>
        <v>21879</v>
      </c>
      <c r="D45" s="198">
        <f t="shared" si="9"/>
        <v>24556.5</v>
      </c>
      <c r="E45" s="198">
        <f t="shared" si="9"/>
        <v>24556.5</v>
      </c>
      <c r="F45" s="198">
        <f t="shared" si="9"/>
        <v>19584</v>
      </c>
      <c r="G45" s="198">
        <f t="shared" si="9"/>
        <v>19584</v>
      </c>
      <c r="H45" s="198">
        <f t="shared" si="9"/>
        <v>19584</v>
      </c>
      <c r="I45" s="198">
        <f t="shared" si="9"/>
        <v>19584</v>
      </c>
      <c r="J45" s="198">
        <f t="shared" si="9"/>
        <v>19584</v>
      </c>
      <c r="K45" s="198">
        <f t="shared" si="9"/>
        <v>23026.5</v>
      </c>
      <c r="L45" s="198">
        <f t="shared" si="9"/>
        <v>23026.5</v>
      </c>
    </row>
    <row r="46" spans="1:12" s="72" customFormat="1" x14ac:dyDescent="0.2">
      <c r="A46" s="239" t="s">
        <v>122</v>
      </c>
      <c r="B46" s="198"/>
      <c r="C46" s="198"/>
      <c r="D46" s="198"/>
      <c r="E46" s="198"/>
      <c r="F46" s="198"/>
      <c r="G46" s="198"/>
      <c r="H46" s="198"/>
      <c r="I46" s="198"/>
      <c r="J46" s="198"/>
      <c r="K46" s="198"/>
      <c r="L46" s="198"/>
    </row>
    <row r="47" spans="1:12" s="72" customFormat="1" x14ac:dyDescent="0.2">
      <c r="A47" s="240">
        <v>1</v>
      </c>
      <c r="B47" s="198">
        <f t="shared" ref="B47:L47" si="10">B20*0.85</f>
        <v>21420</v>
      </c>
      <c r="C47" s="198">
        <f t="shared" si="10"/>
        <v>21420</v>
      </c>
      <c r="D47" s="198">
        <f t="shared" si="10"/>
        <v>24097.5</v>
      </c>
      <c r="E47" s="198">
        <f t="shared" si="10"/>
        <v>24097.5</v>
      </c>
      <c r="F47" s="198">
        <f t="shared" si="10"/>
        <v>19125</v>
      </c>
      <c r="G47" s="198">
        <f t="shared" si="10"/>
        <v>19125</v>
      </c>
      <c r="H47" s="198">
        <f t="shared" si="10"/>
        <v>19125</v>
      </c>
      <c r="I47" s="198">
        <f t="shared" si="10"/>
        <v>19125</v>
      </c>
      <c r="J47" s="198">
        <f t="shared" si="10"/>
        <v>19125</v>
      </c>
      <c r="K47" s="198">
        <f t="shared" si="10"/>
        <v>22567.5</v>
      </c>
      <c r="L47" s="198">
        <f t="shared" si="10"/>
        <v>22567.5</v>
      </c>
    </row>
    <row r="48" spans="1:12" s="72" customFormat="1" x14ac:dyDescent="0.2">
      <c r="A48" s="240">
        <v>2</v>
      </c>
      <c r="B48" s="198">
        <f t="shared" ref="B48:L48" si="11">B21*0.85</f>
        <v>23409</v>
      </c>
      <c r="C48" s="198">
        <f t="shared" si="11"/>
        <v>23409</v>
      </c>
      <c r="D48" s="198">
        <f t="shared" si="11"/>
        <v>26086.5</v>
      </c>
      <c r="E48" s="198">
        <f t="shared" si="11"/>
        <v>26086.5</v>
      </c>
      <c r="F48" s="198">
        <f t="shared" si="11"/>
        <v>21114</v>
      </c>
      <c r="G48" s="198">
        <f t="shared" si="11"/>
        <v>21114</v>
      </c>
      <c r="H48" s="198">
        <f t="shared" si="11"/>
        <v>21114</v>
      </c>
      <c r="I48" s="198">
        <f t="shared" si="11"/>
        <v>21114</v>
      </c>
      <c r="J48" s="198">
        <f t="shared" si="11"/>
        <v>21114</v>
      </c>
      <c r="K48" s="198">
        <f t="shared" si="11"/>
        <v>24556.5</v>
      </c>
      <c r="L48" s="198">
        <f t="shared" si="11"/>
        <v>24556.5</v>
      </c>
    </row>
    <row r="49" spans="1:12" s="72" customFormat="1" x14ac:dyDescent="0.2">
      <c r="A49" s="239" t="s">
        <v>123</v>
      </c>
      <c r="B49" s="198"/>
      <c r="C49" s="198"/>
      <c r="D49" s="198"/>
      <c r="E49" s="198"/>
      <c r="F49" s="198"/>
      <c r="G49" s="198"/>
      <c r="H49" s="198"/>
      <c r="I49" s="198"/>
      <c r="J49" s="198"/>
      <c r="K49" s="198"/>
      <c r="L49" s="198"/>
    </row>
    <row r="50" spans="1:12" s="72" customFormat="1" x14ac:dyDescent="0.2">
      <c r="A50" s="240" t="s">
        <v>115</v>
      </c>
      <c r="B50" s="198">
        <f t="shared" ref="B50:L50" si="12">B23*0.85</f>
        <v>40239</v>
      </c>
      <c r="C50" s="198">
        <f t="shared" si="12"/>
        <v>40239</v>
      </c>
      <c r="D50" s="198">
        <f t="shared" si="12"/>
        <v>42916.5</v>
      </c>
      <c r="E50" s="198">
        <f t="shared" si="12"/>
        <v>42916.5</v>
      </c>
      <c r="F50" s="198">
        <f t="shared" si="12"/>
        <v>37944</v>
      </c>
      <c r="G50" s="198">
        <f t="shared" si="12"/>
        <v>37944</v>
      </c>
      <c r="H50" s="198">
        <f t="shared" si="12"/>
        <v>37944</v>
      </c>
      <c r="I50" s="198">
        <f t="shared" si="12"/>
        <v>37944</v>
      </c>
      <c r="J50" s="198">
        <f t="shared" si="12"/>
        <v>37944</v>
      </c>
      <c r="K50" s="198">
        <f t="shared" si="12"/>
        <v>41386.5</v>
      </c>
      <c r="L50" s="198">
        <f t="shared" si="12"/>
        <v>41386.5</v>
      </c>
    </row>
    <row r="51" spans="1:12" s="72" customFormat="1" x14ac:dyDescent="0.2">
      <c r="A51" s="239" t="s">
        <v>124</v>
      </c>
      <c r="B51" s="198"/>
      <c r="C51" s="198"/>
      <c r="D51" s="198"/>
      <c r="E51" s="198"/>
      <c r="F51" s="198"/>
      <c r="G51" s="198"/>
      <c r="H51" s="198"/>
      <c r="I51" s="198"/>
      <c r="J51" s="198"/>
      <c r="K51" s="198"/>
      <c r="L51" s="198"/>
    </row>
    <row r="52" spans="1:12" s="72" customFormat="1" x14ac:dyDescent="0.2">
      <c r="A52" s="240" t="s">
        <v>115</v>
      </c>
      <c r="B52" s="198">
        <f t="shared" ref="B52:L52" si="13">B25*0.85</f>
        <v>51714</v>
      </c>
      <c r="C52" s="198">
        <f t="shared" si="13"/>
        <v>51714</v>
      </c>
      <c r="D52" s="198">
        <f t="shared" si="13"/>
        <v>54391.5</v>
      </c>
      <c r="E52" s="198">
        <f t="shared" si="13"/>
        <v>54391.5</v>
      </c>
      <c r="F52" s="198">
        <f t="shared" si="13"/>
        <v>49419</v>
      </c>
      <c r="G52" s="198">
        <f t="shared" si="13"/>
        <v>49419</v>
      </c>
      <c r="H52" s="198">
        <f t="shared" si="13"/>
        <v>49419</v>
      </c>
      <c r="I52" s="198">
        <f t="shared" si="13"/>
        <v>49419</v>
      </c>
      <c r="J52" s="198">
        <f t="shared" si="13"/>
        <v>49419</v>
      </c>
      <c r="K52" s="198">
        <f t="shared" si="13"/>
        <v>52861.5</v>
      </c>
      <c r="L52" s="198">
        <f t="shared" si="13"/>
        <v>52861.5</v>
      </c>
    </row>
    <row r="53" spans="1:12" s="72" customFormat="1" x14ac:dyDescent="0.2">
      <c r="A53" s="241" t="s">
        <v>125</v>
      </c>
      <c r="B53" s="198"/>
      <c r="C53" s="198"/>
      <c r="D53" s="198"/>
      <c r="E53" s="198"/>
      <c r="F53" s="198"/>
      <c r="G53" s="198"/>
      <c r="H53" s="198"/>
      <c r="I53" s="198"/>
      <c r="J53" s="198"/>
      <c r="K53" s="198"/>
      <c r="L53" s="198"/>
    </row>
    <row r="54" spans="1:12" s="72" customFormat="1" x14ac:dyDescent="0.2">
      <c r="A54" s="240" t="s">
        <v>115</v>
      </c>
      <c r="B54" s="198">
        <f t="shared" ref="B54:L54" si="14">B27*0.85</f>
        <v>74664</v>
      </c>
      <c r="C54" s="198">
        <f t="shared" si="14"/>
        <v>74664</v>
      </c>
      <c r="D54" s="198">
        <f t="shared" si="14"/>
        <v>77341.5</v>
      </c>
      <c r="E54" s="198">
        <f t="shared" si="14"/>
        <v>77341.5</v>
      </c>
      <c r="F54" s="198">
        <f t="shared" si="14"/>
        <v>72369</v>
      </c>
      <c r="G54" s="198">
        <f t="shared" si="14"/>
        <v>72369</v>
      </c>
      <c r="H54" s="198">
        <f t="shared" si="14"/>
        <v>72369</v>
      </c>
      <c r="I54" s="198">
        <f t="shared" si="14"/>
        <v>72369</v>
      </c>
      <c r="J54" s="198">
        <f t="shared" si="14"/>
        <v>72369</v>
      </c>
      <c r="K54" s="198">
        <f t="shared" si="14"/>
        <v>75811.5</v>
      </c>
      <c r="L54" s="198">
        <f t="shared" si="14"/>
        <v>75811.5</v>
      </c>
    </row>
    <row r="55" spans="1:12" s="72" customFormat="1" x14ac:dyDescent="0.2">
      <c r="A55" s="239" t="s">
        <v>126</v>
      </c>
      <c r="B55" s="198"/>
      <c r="C55" s="198"/>
      <c r="D55" s="198"/>
      <c r="E55" s="198"/>
      <c r="F55" s="198"/>
      <c r="G55" s="198"/>
      <c r="H55" s="198"/>
      <c r="I55" s="198"/>
      <c r="J55" s="198"/>
      <c r="K55" s="198"/>
      <c r="L55" s="198"/>
    </row>
    <row r="56" spans="1:12" s="72" customFormat="1" x14ac:dyDescent="0.2">
      <c r="A56" s="240" t="s">
        <v>115</v>
      </c>
      <c r="B56" s="198">
        <f t="shared" ref="B56:L56" si="15">B29*0.85</f>
        <v>89964</v>
      </c>
      <c r="C56" s="198">
        <f t="shared" si="15"/>
        <v>89964</v>
      </c>
      <c r="D56" s="198">
        <f t="shared" si="15"/>
        <v>92641.5</v>
      </c>
      <c r="E56" s="198">
        <f t="shared" si="15"/>
        <v>92641.5</v>
      </c>
      <c r="F56" s="198">
        <f t="shared" si="15"/>
        <v>87669</v>
      </c>
      <c r="G56" s="198">
        <f t="shared" si="15"/>
        <v>87669</v>
      </c>
      <c r="H56" s="198">
        <f t="shared" si="15"/>
        <v>87669</v>
      </c>
      <c r="I56" s="198">
        <f t="shared" si="15"/>
        <v>87669</v>
      </c>
      <c r="J56" s="198">
        <f t="shared" si="15"/>
        <v>87669</v>
      </c>
      <c r="K56" s="198">
        <f t="shared" si="15"/>
        <v>91111.5</v>
      </c>
      <c r="L56" s="198">
        <f t="shared" si="15"/>
        <v>91111.5</v>
      </c>
    </row>
    <row r="57" spans="1:12" s="309" customFormat="1" ht="135" x14ac:dyDescent="0.2">
      <c r="A57" s="362" t="s">
        <v>402</v>
      </c>
    </row>
    <row r="58" spans="1:12" s="309" customFormat="1" ht="12.75" x14ac:dyDescent="0.2">
      <c r="A58" s="194"/>
    </row>
    <row r="59" spans="1:12" s="309" customFormat="1" ht="12.75" x14ac:dyDescent="0.2">
      <c r="A59" s="322" t="s">
        <v>133</v>
      </c>
    </row>
    <row r="60" spans="1:12" s="309" customFormat="1" ht="12.75" x14ac:dyDescent="0.2">
      <c r="A60" s="312" t="s">
        <v>409</v>
      </c>
    </row>
    <row r="61" spans="1:12" s="309" customFormat="1" ht="12.75" x14ac:dyDescent="0.2">
      <c r="A61" s="312" t="s">
        <v>410</v>
      </c>
    </row>
    <row r="62" spans="1:12" s="309" customFormat="1" ht="12.75" x14ac:dyDescent="0.2">
      <c r="A62" s="194"/>
    </row>
    <row r="63" spans="1:12" s="309" customFormat="1" ht="12.75" x14ac:dyDescent="0.2">
      <c r="A63" s="322" t="s">
        <v>130</v>
      </c>
    </row>
    <row r="64" spans="1:12" s="309" customFormat="1" ht="36" customHeight="1" x14ac:dyDescent="0.2">
      <c r="A64" s="399" t="s">
        <v>296</v>
      </c>
    </row>
    <row r="65" spans="1:16247" ht="36" customHeight="1" x14ac:dyDescent="0.2">
      <c r="A65" s="400"/>
    </row>
    <row r="66" spans="1:16247" ht="36" customHeight="1" x14ac:dyDescent="0.2">
      <c r="A66" s="400"/>
    </row>
    <row r="67" spans="1:16247" ht="12" customHeight="1" x14ac:dyDescent="0.2">
      <c r="A67" s="400"/>
    </row>
    <row r="68" spans="1:16247" x14ac:dyDescent="0.2">
      <c r="A68" s="358"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c r="WZW68" s="310"/>
    </row>
    <row r="69" spans="1:16247" ht="24" x14ac:dyDescent="0.2">
      <c r="A69" s="359" t="s">
        <v>309</v>
      </c>
    </row>
    <row r="70" spans="1:16247" s="309" customFormat="1" ht="12.75" x14ac:dyDescent="0.2">
      <c r="A70" s="169"/>
    </row>
    <row r="71" spans="1:16247" s="309" customFormat="1" ht="25.5" x14ac:dyDescent="0.2">
      <c r="A71" s="236" t="s">
        <v>403</v>
      </c>
    </row>
    <row r="72" spans="1:16247" s="309" customFormat="1" ht="45" x14ac:dyDescent="0.2">
      <c r="A72" s="279" t="s">
        <v>339</v>
      </c>
    </row>
    <row r="73" spans="1:16247" s="309" customFormat="1" ht="22.5" x14ac:dyDescent="0.2">
      <c r="A73" s="279" t="s">
        <v>404</v>
      </c>
    </row>
    <row r="74" spans="1:16247" s="309" customFormat="1" ht="22.5" x14ac:dyDescent="0.2">
      <c r="A74" s="279" t="s">
        <v>405</v>
      </c>
    </row>
    <row r="75" spans="1:16247" s="309" customFormat="1" ht="33.75" x14ac:dyDescent="0.2">
      <c r="A75" s="279" t="s">
        <v>406</v>
      </c>
    </row>
    <row r="76" spans="1:16247" s="309" customFormat="1" ht="22.5" x14ac:dyDescent="0.2">
      <c r="A76" s="279" t="s">
        <v>407</v>
      </c>
    </row>
    <row r="77" spans="1:16247" s="309" customFormat="1" ht="22.5" x14ac:dyDescent="0.2">
      <c r="A77" s="279" t="s">
        <v>408</v>
      </c>
    </row>
    <row r="78" spans="1:16247" s="309" customFormat="1" ht="56.25" x14ac:dyDescent="0.2">
      <c r="A78" s="363" t="s">
        <v>411</v>
      </c>
    </row>
    <row r="79" spans="1:16247" s="309" customFormat="1" ht="78.75" x14ac:dyDescent="0.2">
      <c r="A79" s="363" t="s">
        <v>412</v>
      </c>
    </row>
    <row r="80" spans="1:16247"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0" t="s">
        <v>150</v>
      </c>
    </row>
    <row r="87" spans="1:1" ht="24" x14ac:dyDescent="0.2">
      <c r="A87" s="361"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45"/>
  <sheetViews>
    <sheetView zoomScaleNormal="100" workbookViewId="0">
      <selection activeCell="B5" sqref="B5"/>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334" t="s">
        <v>388</v>
      </c>
    </row>
    <row r="3" spans="1:4" ht="8.4499999999999993" customHeight="1" x14ac:dyDescent="0.2">
      <c r="A3" s="69"/>
    </row>
    <row r="4" spans="1:4" s="10" customFormat="1" ht="32.450000000000003" customHeight="1" x14ac:dyDescent="0.2">
      <c r="A4" s="333" t="s">
        <v>132</v>
      </c>
    </row>
    <row r="5" spans="1:4" s="252" customFormat="1" ht="23.1" customHeight="1" x14ac:dyDescent="0.2">
      <c r="A5" s="251" t="s">
        <v>129</v>
      </c>
      <c r="B5" s="289" t="e">
        <f>'C завтраками| Bed and breakfast'!#REF!</f>
        <v>#REF!</v>
      </c>
      <c r="C5" s="289" t="e">
        <f>'C завтраками| Bed and breakfast'!#REF!</f>
        <v>#REF!</v>
      </c>
      <c r="D5" s="289" t="e">
        <f>'C завтраками| Bed and breakfast'!#REF!</f>
        <v>#REF!</v>
      </c>
    </row>
    <row r="6" spans="1:4" s="252" customFormat="1" ht="23.1" customHeight="1" x14ac:dyDescent="0.2">
      <c r="A6" s="356"/>
      <c r="B6" s="289" t="e">
        <f>'C завтраками| Bed and breakfast'!#REF!</f>
        <v>#REF!</v>
      </c>
      <c r="C6" s="289" t="e">
        <f>'C завтраками| Bed and breakfast'!#REF!</f>
        <v>#REF!</v>
      </c>
      <c r="D6" s="289" t="e">
        <f>'C завтраками| Bed and breakfast'!#REF!</f>
        <v>#REF!</v>
      </c>
    </row>
    <row r="7" spans="1:4" s="72" customFormat="1" x14ac:dyDescent="0.2">
      <c r="A7" s="239" t="s">
        <v>138</v>
      </c>
    </row>
    <row r="8" spans="1:4" s="72" customFormat="1" x14ac:dyDescent="0.2">
      <c r="A8" s="240">
        <v>1</v>
      </c>
      <c r="B8" s="241" t="e">
        <f>'C завтраками| Bed and breakfast'!#REF!</f>
        <v>#REF!</v>
      </c>
      <c r="C8" s="241" t="e">
        <f>'C завтраками| Bed and breakfast'!#REF!</f>
        <v>#REF!</v>
      </c>
      <c r="D8" s="241" t="e">
        <f>'C завтраками| Bed and breakfast'!#REF!</f>
        <v>#REF!</v>
      </c>
    </row>
    <row r="9" spans="1:4" s="72" customFormat="1" x14ac:dyDescent="0.2">
      <c r="A9" s="240">
        <v>2</v>
      </c>
      <c r="B9" s="198" t="e">
        <f>'C завтраками| Bed and breakfast'!#REF!</f>
        <v>#REF!</v>
      </c>
      <c r="C9" s="198" t="e">
        <f>'C завтраками| Bed and breakfast'!#REF!</f>
        <v>#REF!</v>
      </c>
      <c r="D9" s="198" t="e">
        <f>'C завтраками| Bed and breakfast'!#REF!</f>
        <v>#REF!</v>
      </c>
    </row>
    <row r="10" spans="1:4" s="72" customFormat="1" x14ac:dyDescent="0.2">
      <c r="A10" s="239" t="s">
        <v>140</v>
      </c>
      <c r="B10" s="241"/>
      <c r="C10" s="241"/>
      <c r="D10" s="241"/>
    </row>
    <row r="11" spans="1:4" s="72" customFormat="1" x14ac:dyDescent="0.2">
      <c r="A11" s="240">
        <v>1</v>
      </c>
      <c r="B11" s="198" t="e">
        <f>'C завтраками| Bed and breakfast'!#REF!</f>
        <v>#REF!</v>
      </c>
      <c r="C11" s="198" t="e">
        <f>'C завтраками| Bed and breakfast'!#REF!</f>
        <v>#REF!</v>
      </c>
      <c r="D11" s="198" t="e">
        <f>'C завтраками| Bed and breakfast'!#REF!</f>
        <v>#REF!</v>
      </c>
    </row>
    <row r="12" spans="1:4" s="72" customFormat="1" x14ac:dyDescent="0.2">
      <c r="A12" s="240">
        <v>2</v>
      </c>
      <c r="B12" s="198" t="e">
        <f>'C завтраками| Bed and breakfast'!#REF!</f>
        <v>#REF!</v>
      </c>
      <c r="C12" s="198" t="e">
        <f>'C завтраками| Bed and breakfast'!#REF!</f>
        <v>#REF!</v>
      </c>
      <c r="D12" s="198" t="e">
        <f>'C завтраками| Bed and breakfast'!#REF!</f>
        <v>#REF!</v>
      </c>
    </row>
    <row r="13" spans="1:4" s="72" customFormat="1" x14ac:dyDescent="0.2">
      <c r="A13" s="239" t="s">
        <v>139</v>
      </c>
      <c r="B13" s="241"/>
      <c r="C13" s="241"/>
      <c r="D13" s="241"/>
    </row>
    <row r="14" spans="1:4" s="72" customFormat="1" x14ac:dyDescent="0.2">
      <c r="A14" s="240">
        <v>1</v>
      </c>
      <c r="B14" s="198" t="e">
        <f>'C завтраками| Bed and breakfast'!#REF!</f>
        <v>#REF!</v>
      </c>
      <c r="C14" s="198" t="e">
        <f>'C завтраками| Bed and breakfast'!#REF!</f>
        <v>#REF!</v>
      </c>
      <c r="D14" s="198" t="e">
        <f>'C завтраками| Bed and breakfast'!#REF!</f>
        <v>#REF!</v>
      </c>
    </row>
    <row r="15" spans="1:4" s="72" customFormat="1" x14ac:dyDescent="0.2">
      <c r="A15" s="240">
        <v>2</v>
      </c>
      <c r="B15" s="198" t="e">
        <f>'C завтраками| Bed and breakfast'!#REF!</f>
        <v>#REF!</v>
      </c>
      <c r="C15" s="198" t="e">
        <f>'C завтраками| Bed and breakfast'!#REF!</f>
        <v>#REF!</v>
      </c>
      <c r="D15" s="198" t="e">
        <f>'C завтраками| Bed and breakfast'!#REF!</f>
        <v>#REF!</v>
      </c>
    </row>
    <row r="16" spans="1:4" s="72" customFormat="1" x14ac:dyDescent="0.2">
      <c r="A16" s="239" t="s">
        <v>141</v>
      </c>
      <c r="B16" s="241"/>
      <c r="C16" s="241"/>
      <c r="D16" s="241"/>
    </row>
    <row r="17" spans="1:4" s="72" customFormat="1" x14ac:dyDescent="0.2">
      <c r="A17" s="240">
        <v>1</v>
      </c>
      <c r="B17" s="198" t="e">
        <f>'C завтраками| Bed and breakfast'!#REF!</f>
        <v>#REF!</v>
      </c>
      <c r="C17" s="198" t="e">
        <f>'C завтраками| Bed and breakfast'!#REF!</f>
        <v>#REF!</v>
      </c>
      <c r="D17" s="198" t="e">
        <f>'C завтраками| Bed and breakfast'!#REF!</f>
        <v>#REF!</v>
      </c>
    </row>
    <row r="18" spans="1:4" s="72" customFormat="1" x14ac:dyDescent="0.2">
      <c r="A18" s="240">
        <v>2</v>
      </c>
      <c r="B18" s="198" t="e">
        <f>'C завтраками| Bed and breakfast'!#REF!</f>
        <v>#REF!</v>
      </c>
      <c r="C18" s="198" t="e">
        <f>'C завтраками| Bed and breakfast'!#REF!</f>
        <v>#REF!</v>
      </c>
      <c r="D18" s="198" t="e">
        <f>'C завтраками| Bed and breakfast'!#REF!</f>
        <v>#REF!</v>
      </c>
    </row>
    <row r="19" spans="1:4" s="72" customFormat="1" x14ac:dyDescent="0.2">
      <c r="A19" s="239" t="s">
        <v>122</v>
      </c>
      <c r="B19" s="241"/>
      <c r="C19" s="241"/>
      <c r="D19" s="241"/>
    </row>
    <row r="20" spans="1:4" s="72" customFormat="1" x14ac:dyDescent="0.2">
      <c r="A20" s="240">
        <v>1</v>
      </c>
      <c r="B20" s="198" t="e">
        <f>'C завтраками| Bed and breakfast'!#REF!</f>
        <v>#REF!</v>
      </c>
      <c r="C20" s="198" t="e">
        <f>'C завтраками| Bed and breakfast'!#REF!</f>
        <v>#REF!</v>
      </c>
      <c r="D20" s="198" t="e">
        <f>'C завтраками| Bed and breakfast'!#REF!</f>
        <v>#REF!</v>
      </c>
    </row>
    <row r="21" spans="1:4" s="72" customFormat="1" x14ac:dyDescent="0.2">
      <c r="A21" s="240">
        <v>2</v>
      </c>
      <c r="B21" s="198" t="e">
        <f>'C завтраками| Bed and breakfast'!#REF!</f>
        <v>#REF!</v>
      </c>
      <c r="C21" s="198" t="e">
        <f>'C завтраками| Bed and breakfast'!#REF!</f>
        <v>#REF!</v>
      </c>
      <c r="D21" s="198" t="e">
        <f>'C завтраками| Bed and breakfast'!#REF!</f>
        <v>#REF!</v>
      </c>
    </row>
    <row r="22" spans="1:4" s="72" customFormat="1" x14ac:dyDescent="0.2">
      <c r="A22" s="239" t="s">
        <v>123</v>
      </c>
      <c r="B22" s="241"/>
      <c r="C22" s="241"/>
      <c r="D22" s="241"/>
    </row>
    <row r="23" spans="1:4" s="72" customFormat="1" x14ac:dyDescent="0.2">
      <c r="A23" s="240" t="s">
        <v>115</v>
      </c>
      <c r="B23" s="198" t="e">
        <f>'C завтраками| Bed and breakfast'!#REF!</f>
        <v>#REF!</v>
      </c>
      <c r="C23" s="198" t="e">
        <f>'C завтраками| Bed and breakfast'!#REF!</f>
        <v>#REF!</v>
      </c>
      <c r="D23" s="198" t="e">
        <f>'C завтраками| Bed and breakfast'!#REF!</f>
        <v>#REF!</v>
      </c>
    </row>
    <row r="24" spans="1:4" s="72" customFormat="1" x14ac:dyDescent="0.2">
      <c r="A24" s="239" t="s">
        <v>124</v>
      </c>
      <c r="B24" s="241"/>
      <c r="C24" s="241"/>
      <c r="D24" s="241"/>
    </row>
    <row r="25" spans="1:4" s="72" customFormat="1" x14ac:dyDescent="0.2">
      <c r="A25" s="240" t="s">
        <v>115</v>
      </c>
      <c r="B25" s="198" t="e">
        <f>'C завтраками| Bed and breakfast'!#REF!</f>
        <v>#REF!</v>
      </c>
      <c r="C25" s="198" t="e">
        <f>'C завтраками| Bed and breakfast'!#REF!</f>
        <v>#REF!</v>
      </c>
      <c r="D25" s="198" t="e">
        <f>'C завтраками| Bed and breakfast'!#REF!</f>
        <v>#REF!</v>
      </c>
    </row>
    <row r="26" spans="1:4" s="72" customFormat="1" x14ac:dyDescent="0.2">
      <c r="A26" s="241" t="s">
        <v>125</v>
      </c>
      <c r="B26" s="241"/>
      <c r="C26" s="241"/>
      <c r="D26" s="241"/>
    </row>
    <row r="27" spans="1:4" s="72" customFormat="1" x14ac:dyDescent="0.2">
      <c r="A27" s="240" t="s">
        <v>115</v>
      </c>
      <c r="B27" s="198" t="e">
        <f>'C завтраками| Bed and breakfast'!#REF!</f>
        <v>#REF!</v>
      </c>
      <c r="C27" s="198" t="e">
        <f>'C завтраками| Bed and breakfast'!#REF!</f>
        <v>#REF!</v>
      </c>
      <c r="D27" s="198" t="e">
        <f>'C завтраками| Bed and breakfast'!#REF!</f>
        <v>#REF!</v>
      </c>
    </row>
    <row r="28" spans="1:4" s="72" customFormat="1" x14ac:dyDescent="0.2">
      <c r="A28" s="239" t="s">
        <v>126</v>
      </c>
      <c r="B28" s="241"/>
      <c r="C28" s="241"/>
      <c r="D28" s="241"/>
    </row>
    <row r="29" spans="1:4" s="72" customFormat="1" x14ac:dyDescent="0.2">
      <c r="A29" s="240" t="s">
        <v>115</v>
      </c>
      <c r="B29" s="198" t="e">
        <f>'C завтраками| Bed and breakfast'!#REF!</f>
        <v>#REF!</v>
      </c>
      <c r="C29" s="198" t="e">
        <f>'C завтраками| Bed and breakfast'!#REF!</f>
        <v>#REF!</v>
      </c>
      <c r="D29" s="198" t="e">
        <f>'C завтраками| Bed and breakfast'!#REF!</f>
        <v>#REF!</v>
      </c>
    </row>
    <row r="30" spans="1:4" ht="11.1" customHeight="1" x14ac:dyDescent="0.2"/>
    <row r="31" spans="1:4" x14ac:dyDescent="0.2">
      <c r="A31" s="76"/>
    </row>
    <row r="32" spans="1:4" x14ac:dyDescent="0.2">
      <c r="A32" s="319" t="s">
        <v>130</v>
      </c>
    </row>
    <row r="33" spans="1:1" customFormat="1" ht="24" x14ac:dyDescent="0.2">
      <c r="A33" s="339" t="s">
        <v>399</v>
      </c>
    </row>
    <row r="34" spans="1:1" ht="12" customHeight="1" x14ac:dyDescent="0.2">
      <c r="A34" s="378" t="s">
        <v>389</v>
      </c>
    </row>
    <row r="35" spans="1:1" ht="12" customHeight="1" x14ac:dyDescent="0.2">
      <c r="A35" s="385"/>
    </row>
    <row r="36" spans="1:1" s="82" customFormat="1" ht="12" customHeight="1" x14ac:dyDescent="0.2">
      <c r="A36" s="385"/>
    </row>
    <row r="37" spans="1:1" ht="102" customHeight="1" x14ac:dyDescent="0.2">
      <c r="A37" s="385"/>
    </row>
    <row r="38" spans="1:1" customFormat="1" ht="12.75" x14ac:dyDescent="0.2">
      <c r="A38" s="334" t="s">
        <v>133</v>
      </c>
    </row>
    <row r="39" spans="1:1" customFormat="1" ht="25.5" customHeight="1" x14ac:dyDescent="0.2">
      <c r="A39" s="337" t="s">
        <v>400</v>
      </c>
    </row>
    <row r="40" spans="1:1" customFormat="1" ht="24" x14ac:dyDescent="0.2">
      <c r="A40" s="338" t="s">
        <v>401</v>
      </c>
    </row>
    <row r="41" spans="1:1" x14ac:dyDescent="0.2">
      <c r="A41" s="310"/>
    </row>
    <row r="42" spans="1:1" x14ac:dyDescent="0.2">
      <c r="A42" s="335" t="s">
        <v>131</v>
      </c>
    </row>
    <row r="43" spans="1:1" ht="24" x14ac:dyDescent="0.2">
      <c r="A43" s="336" t="s">
        <v>150</v>
      </c>
    </row>
    <row r="44" spans="1:1" ht="24" x14ac:dyDescent="0.2">
      <c r="A44" s="336" t="s">
        <v>151</v>
      </c>
    </row>
    <row r="45" spans="1:1" ht="18" customHeight="1" x14ac:dyDescent="0.2"/>
  </sheetData>
  <mergeCells count="1">
    <mergeCell ref="A34:A3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D72"/>
  <sheetViews>
    <sheetView topLeftCell="A19" zoomScaleNormal="100" workbookViewId="0">
      <selection activeCell="B19"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334" t="s">
        <v>388</v>
      </c>
    </row>
    <row r="3" spans="1:4" ht="8.4499999999999993" customHeight="1" x14ac:dyDescent="0.2">
      <c r="A3" s="69"/>
    </row>
    <row r="4" spans="1:4" s="10" customFormat="1" ht="32.450000000000003" customHeight="1" x14ac:dyDescent="0.2">
      <c r="A4" s="333"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290"/>
      <c r="C7" s="290"/>
      <c r="D7" s="290"/>
    </row>
    <row r="8" spans="1:4" s="72" customFormat="1" x14ac:dyDescent="0.2">
      <c r="A8" s="240">
        <v>1</v>
      </c>
      <c r="B8" s="272" t="e">
        <f>'Семейный тариф 2025 comis '!B8</f>
        <v>#REF!</v>
      </c>
      <c r="C8" s="272" t="e">
        <f>'Семейный тариф 2025 comis '!C8</f>
        <v>#REF!</v>
      </c>
      <c r="D8" s="272" t="e">
        <f>'Семейный тариф 2025 comis '!D8</f>
        <v>#REF!</v>
      </c>
    </row>
    <row r="9" spans="1:4" s="72" customFormat="1" x14ac:dyDescent="0.2">
      <c r="A9" s="240">
        <v>2</v>
      </c>
      <c r="B9" s="272" t="e">
        <f>'Семейный тариф 2025 comis '!B9</f>
        <v>#REF!</v>
      </c>
      <c r="C9" s="272" t="e">
        <f>'Семейный тариф 2025 comis '!C9</f>
        <v>#REF!</v>
      </c>
      <c r="D9" s="272" t="e">
        <f>'Семейный тариф 2025 comis '!D9</f>
        <v>#REF!</v>
      </c>
    </row>
    <row r="10" spans="1:4" s="72" customFormat="1" x14ac:dyDescent="0.2">
      <c r="A10" s="239" t="s">
        <v>140</v>
      </c>
      <c r="B10" s="272"/>
      <c r="C10" s="272"/>
      <c r="D10" s="272"/>
    </row>
    <row r="11" spans="1:4" s="72" customFormat="1" x14ac:dyDescent="0.2">
      <c r="A11" s="240">
        <v>1</v>
      </c>
      <c r="B11" s="272" t="e">
        <f>'Семейный тариф 2025 comis '!B11</f>
        <v>#REF!</v>
      </c>
      <c r="C11" s="272" t="e">
        <f>'Семейный тариф 2025 comis '!C11</f>
        <v>#REF!</v>
      </c>
      <c r="D11" s="272" t="e">
        <f>'Семейный тариф 2025 comis '!D11</f>
        <v>#REF!</v>
      </c>
    </row>
    <row r="12" spans="1:4" s="72" customFormat="1" x14ac:dyDescent="0.2">
      <c r="A12" s="240">
        <v>2</v>
      </c>
      <c r="B12" s="272" t="e">
        <f>'Семейный тариф 2025 comis '!B12</f>
        <v>#REF!</v>
      </c>
      <c r="C12" s="272" t="e">
        <f>'Семейный тариф 2025 comis '!C12</f>
        <v>#REF!</v>
      </c>
      <c r="D12" s="272" t="e">
        <f>'Семейный тариф 2025 comis '!D12</f>
        <v>#REF!</v>
      </c>
    </row>
    <row r="13" spans="1:4" s="72" customFormat="1" x14ac:dyDescent="0.2">
      <c r="A13" s="239" t="s">
        <v>139</v>
      </c>
      <c r="B13" s="272"/>
      <c r="C13" s="272"/>
      <c r="D13" s="272"/>
    </row>
    <row r="14" spans="1:4" s="72" customFormat="1" x14ac:dyDescent="0.2">
      <c r="A14" s="240">
        <v>1</v>
      </c>
      <c r="B14" s="272" t="e">
        <f>'Семейный тариф 2025 comis '!B14</f>
        <v>#REF!</v>
      </c>
      <c r="C14" s="272" t="e">
        <f>'Семейный тариф 2025 comis '!C14</f>
        <v>#REF!</v>
      </c>
      <c r="D14" s="272" t="e">
        <f>'Семейный тариф 2025 comis '!D14</f>
        <v>#REF!</v>
      </c>
    </row>
    <row r="15" spans="1:4" s="72" customFormat="1" x14ac:dyDescent="0.2">
      <c r="A15" s="240">
        <v>2</v>
      </c>
      <c r="B15" s="272" t="e">
        <f>'Семейный тариф 2025 comis '!B15</f>
        <v>#REF!</v>
      </c>
      <c r="C15" s="272" t="e">
        <f>'Семейный тариф 2025 comis '!C15</f>
        <v>#REF!</v>
      </c>
      <c r="D15" s="272" t="e">
        <f>'Семейный тариф 2025 comis '!D15</f>
        <v>#REF!</v>
      </c>
    </row>
    <row r="16" spans="1:4" s="72" customFormat="1" x14ac:dyDescent="0.2">
      <c r="A16" s="239" t="s">
        <v>141</v>
      </c>
      <c r="B16" s="272"/>
      <c r="C16" s="272"/>
      <c r="D16" s="272"/>
    </row>
    <row r="17" spans="1:4" s="72" customFormat="1" x14ac:dyDescent="0.2">
      <c r="A17" s="240">
        <v>1</v>
      </c>
      <c r="B17" s="272" t="e">
        <f>'Семейный тариф 2025 comis '!B17</f>
        <v>#REF!</v>
      </c>
      <c r="C17" s="272" t="e">
        <f>'Семейный тариф 2025 comis '!C17</f>
        <v>#REF!</v>
      </c>
      <c r="D17" s="272" t="e">
        <f>'Семейный тариф 2025 comis '!D17</f>
        <v>#REF!</v>
      </c>
    </row>
    <row r="18" spans="1:4" s="72" customFormat="1" x14ac:dyDescent="0.2">
      <c r="A18" s="240">
        <v>2</v>
      </c>
      <c r="B18" s="272" t="e">
        <f>'Семейный тариф 2025 comis '!B18</f>
        <v>#REF!</v>
      </c>
      <c r="C18" s="272" t="e">
        <f>'Семейный тариф 2025 comis '!C18</f>
        <v>#REF!</v>
      </c>
      <c r="D18" s="272" t="e">
        <f>'Семейный тариф 2025 comis '!D18</f>
        <v>#REF!</v>
      </c>
    </row>
    <row r="19" spans="1:4" s="72" customFormat="1" x14ac:dyDescent="0.2">
      <c r="A19" s="239" t="s">
        <v>122</v>
      </c>
      <c r="B19" s="272"/>
      <c r="C19" s="272"/>
      <c r="D19" s="272"/>
    </row>
    <row r="20" spans="1:4" s="72" customFormat="1" x14ac:dyDescent="0.2">
      <c r="A20" s="240">
        <v>1</v>
      </c>
      <c r="B20" s="272" t="e">
        <f>'Семейный тариф 2025 comis '!B20</f>
        <v>#REF!</v>
      </c>
      <c r="C20" s="272" t="e">
        <f>'Семейный тариф 2025 comis '!C20</f>
        <v>#REF!</v>
      </c>
      <c r="D20" s="272" t="e">
        <f>'Семейный тариф 2025 comis '!D20</f>
        <v>#REF!</v>
      </c>
    </row>
    <row r="21" spans="1:4" s="72" customFormat="1" x14ac:dyDescent="0.2">
      <c r="A21" s="240">
        <v>2</v>
      </c>
      <c r="B21" s="272" t="e">
        <f>'Семейный тариф 2025 comis '!B21</f>
        <v>#REF!</v>
      </c>
      <c r="C21" s="272" t="e">
        <f>'Семейный тариф 2025 comis '!C21</f>
        <v>#REF!</v>
      </c>
      <c r="D21" s="272" t="e">
        <f>'Семейный тариф 2025 comis '!D21</f>
        <v>#REF!</v>
      </c>
    </row>
    <row r="22" spans="1:4" s="72" customFormat="1" x14ac:dyDescent="0.2">
      <c r="A22" s="239" t="s">
        <v>123</v>
      </c>
      <c r="B22" s="272"/>
      <c r="C22" s="272"/>
      <c r="D22" s="272"/>
    </row>
    <row r="23" spans="1:4" s="72"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72" customFormat="1" x14ac:dyDescent="0.2">
      <c r="A24" s="239" t="s">
        <v>124</v>
      </c>
      <c r="B24" s="272"/>
      <c r="C24" s="272"/>
      <c r="D24" s="272"/>
    </row>
    <row r="25" spans="1:4" s="72"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72" customFormat="1" x14ac:dyDescent="0.2">
      <c r="A26" s="241" t="s">
        <v>125</v>
      </c>
      <c r="B26" s="272"/>
      <c r="C26" s="272"/>
      <c r="D26" s="272"/>
    </row>
    <row r="27" spans="1:4" s="72"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72" customFormat="1" x14ac:dyDescent="0.2">
      <c r="A28" s="239" t="s">
        <v>126</v>
      </c>
      <c r="B28" s="272"/>
      <c r="C28" s="272"/>
      <c r="D28" s="272"/>
    </row>
    <row r="29" spans="1:4" s="72"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ROUND(B8*0.9,)</f>
        <v>#REF!</v>
      </c>
      <c r="C35" s="272" t="e">
        <f t="shared" si="2"/>
        <v>#REF!</v>
      </c>
      <c r="D35" s="272" t="e">
        <f t="shared" si="2"/>
        <v>#REF!</v>
      </c>
    </row>
    <row r="36" spans="1:4" s="72" customFormat="1" x14ac:dyDescent="0.2">
      <c r="A36" s="240">
        <v>2</v>
      </c>
      <c r="B36" s="272" t="e">
        <f t="shared" ref="B36:D36" si="3">ROUND(B9*0.9,)</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ROUND(B11*0.9,)</f>
        <v>#REF!</v>
      </c>
      <c r="C38" s="272" t="e">
        <f t="shared" si="4"/>
        <v>#REF!</v>
      </c>
      <c r="D38" s="272" t="e">
        <f t="shared" si="4"/>
        <v>#REF!</v>
      </c>
    </row>
    <row r="39" spans="1:4" s="72" customFormat="1" x14ac:dyDescent="0.2">
      <c r="A39" s="240">
        <v>2</v>
      </c>
      <c r="B39" s="272" t="e">
        <f t="shared" ref="B39:D39" si="5">ROUND(B12*0.9,)</f>
        <v>#REF!</v>
      </c>
      <c r="C39" s="272" t="e">
        <f t="shared" si="5"/>
        <v>#REF!</v>
      </c>
      <c r="D39" s="272" t="e">
        <f t="shared" si="5"/>
        <v>#REF!</v>
      </c>
    </row>
    <row r="40" spans="1:4" s="72" customFormat="1" x14ac:dyDescent="0.2">
      <c r="A40" s="239" t="s">
        <v>139</v>
      </c>
      <c r="B40" s="241"/>
      <c r="C40" s="241"/>
      <c r="D40" s="241"/>
    </row>
    <row r="41" spans="1:4" s="72" customFormat="1" x14ac:dyDescent="0.2">
      <c r="A41" s="240">
        <v>1</v>
      </c>
      <c r="B41" s="241" t="e">
        <f t="shared" ref="B41:D41" si="6">ROUND(B14*0.9,)</f>
        <v>#REF!</v>
      </c>
      <c r="C41" s="241" t="e">
        <f t="shared" si="6"/>
        <v>#REF!</v>
      </c>
      <c r="D41" s="241" t="e">
        <f t="shared" si="6"/>
        <v>#REF!</v>
      </c>
    </row>
    <row r="42" spans="1:4" s="72" customFormat="1" x14ac:dyDescent="0.2">
      <c r="A42" s="240">
        <v>2</v>
      </c>
      <c r="B42" s="241" t="e">
        <f t="shared" ref="B42:D42" si="7">ROUND(B15*0.9,)</f>
        <v>#REF!</v>
      </c>
      <c r="C42" s="241" t="e">
        <f t="shared" si="7"/>
        <v>#REF!</v>
      </c>
      <c r="D42" s="241" t="e">
        <f t="shared" si="7"/>
        <v>#REF!</v>
      </c>
    </row>
    <row r="43" spans="1:4" s="72" customFormat="1" x14ac:dyDescent="0.2">
      <c r="A43" s="239" t="s">
        <v>141</v>
      </c>
      <c r="B43" s="241"/>
      <c r="C43" s="241"/>
      <c r="D43" s="241"/>
    </row>
    <row r="44" spans="1:4" s="72" customFormat="1" x14ac:dyDescent="0.2">
      <c r="A44" s="240">
        <v>1</v>
      </c>
      <c r="B44" s="241" t="e">
        <f t="shared" ref="B44:D44" si="8">ROUND(B17*0.9,)</f>
        <v>#REF!</v>
      </c>
      <c r="C44" s="241" t="e">
        <f t="shared" si="8"/>
        <v>#REF!</v>
      </c>
      <c r="D44" s="241" t="e">
        <f t="shared" si="8"/>
        <v>#REF!</v>
      </c>
    </row>
    <row r="45" spans="1:4" s="72" customFormat="1" x14ac:dyDescent="0.2">
      <c r="A45" s="240">
        <v>2</v>
      </c>
      <c r="B45" s="241" t="e">
        <f t="shared" ref="B45:D45" si="9">ROUND(B18*0.9,)</f>
        <v>#REF!</v>
      </c>
      <c r="C45" s="241" t="e">
        <f t="shared" si="9"/>
        <v>#REF!</v>
      </c>
      <c r="D45" s="241" t="e">
        <f t="shared" si="9"/>
        <v>#REF!</v>
      </c>
    </row>
    <row r="46" spans="1:4" s="72" customFormat="1" x14ac:dyDescent="0.2">
      <c r="A46" s="239" t="s">
        <v>122</v>
      </c>
      <c r="B46" s="241"/>
      <c r="C46" s="241"/>
      <c r="D46" s="241"/>
    </row>
    <row r="47" spans="1:4" s="72" customFormat="1" x14ac:dyDescent="0.2">
      <c r="A47" s="240">
        <v>1</v>
      </c>
      <c r="B47" s="241" t="e">
        <f t="shared" ref="B47:D47" si="10">ROUND(B20*0.9,)</f>
        <v>#REF!</v>
      </c>
      <c r="C47" s="241" t="e">
        <f t="shared" si="10"/>
        <v>#REF!</v>
      </c>
      <c r="D47" s="241" t="e">
        <f t="shared" si="10"/>
        <v>#REF!</v>
      </c>
    </row>
    <row r="48" spans="1:4" s="72" customFormat="1" x14ac:dyDescent="0.2">
      <c r="A48" s="240">
        <v>2</v>
      </c>
      <c r="B48" s="241" t="e">
        <f t="shared" ref="B48:D48" si="11">ROUND(B21*0.9,)</f>
        <v>#REF!</v>
      </c>
      <c r="C48" s="241" t="e">
        <f t="shared" si="11"/>
        <v>#REF!</v>
      </c>
      <c r="D48" s="241" t="e">
        <f t="shared" si="11"/>
        <v>#REF!</v>
      </c>
    </row>
    <row r="49" spans="1:4" s="72" customFormat="1" x14ac:dyDescent="0.2">
      <c r="A49" s="239" t="s">
        <v>123</v>
      </c>
    </row>
    <row r="50" spans="1:4" s="72" customFormat="1" x14ac:dyDescent="0.2">
      <c r="A50" s="240" t="s">
        <v>115</v>
      </c>
      <c r="B50" s="241" t="e">
        <f t="shared" ref="B50:D50" si="12">ROUND(B23*0.9,)</f>
        <v>#REF!</v>
      </c>
      <c r="C50" s="241" t="e">
        <f t="shared" si="12"/>
        <v>#REF!</v>
      </c>
      <c r="D50" s="241" t="e">
        <f t="shared" si="12"/>
        <v>#REF!</v>
      </c>
    </row>
    <row r="51" spans="1:4" s="72" customFormat="1" x14ac:dyDescent="0.2">
      <c r="A51" s="239" t="s">
        <v>124</v>
      </c>
      <c r="B51" s="241"/>
      <c r="C51" s="241"/>
      <c r="D51" s="241"/>
    </row>
    <row r="52" spans="1:4" s="72" customFormat="1" x14ac:dyDescent="0.2">
      <c r="A52" s="240" t="s">
        <v>115</v>
      </c>
      <c r="B52" s="241" t="e">
        <f t="shared" ref="B52:D52" si="13">ROUND(B25*0.9,)</f>
        <v>#REF!</v>
      </c>
      <c r="C52" s="241" t="e">
        <f t="shared" si="13"/>
        <v>#REF!</v>
      </c>
      <c r="D52" s="241" t="e">
        <f t="shared" si="13"/>
        <v>#REF!</v>
      </c>
    </row>
    <row r="53" spans="1:4" s="72" customFormat="1" x14ac:dyDescent="0.2">
      <c r="A53" s="241" t="s">
        <v>125</v>
      </c>
      <c r="B53" s="241"/>
      <c r="C53" s="241"/>
      <c r="D53" s="241"/>
    </row>
    <row r="54" spans="1:4" s="72" customFormat="1" x14ac:dyDescent="0.2">
      <c r="A54" s="240" t="s">
        <v>115</v>
      </c>
      <c r="B54" s="241" t="e">
        <f t="shared" ref="B54:D54" si="14">ROUND(B27*0.9,)</f>
        <v>#REF!</v>
      </c>
      <c r="C54" s="241" t="e">
        <f t="shared" si="14"/>
        <v>#REF!</v>
      </c>
      <c r="D54" s="241" t="e">
        <f t="shared" si="14"/>
        <v>#REF!</v>
      </c>
    </row>
    <row r="55" spans="1:4" s="72" customFormat="1" x14ac:dyDescent="0.2">
      <c r="A55" s="239" t="s">
        <v>126</v>
      </c>
      <c r="B55" s="241"/>
      <c r="C55" s="241"/>
      <c r="D55" s="241"/>
    </row>
    <row r="56" spans="1:4" s="72" customFormat="1" x14ac:dyDescent="0.2">
      <c r="A56" s="240" t="s">
        <v>115</v>
      </c>
      <c r="B56" s="241" t="e">
        <f t="shared" ref="B56:D56" si="15">ROUND(B29*0.9,)</f>
        <v>#REF!</v>
      </c>
      <c r="C56" s="241" t="e">
        <f t="shared" si="15"/>
        <v>#REF!</v>
      </c>
      <c r="D56" s="241" t="e">
        <f t="shared" si="15"/>
        <v>#REF!</v>
      </c>
    </row>
    <row r="57" spans="1:4" s="72" customFormat="1" x14ac:dyDescent="0.2">
      <c r="A57" s="85"/>
    </row>
    <row r="58" spans="1:4" x14ac:dyDescent="0.2">
      <c r="A58" s="76"/>
    </row>
    <row r="59" spans="1:4" x14ac:dyDescent="0.2">
      <c r="A59" s="319" t="s">
        <v>130</v>
      </c>
    </row>
    <row r="60" spans="1:4" ht="24" x14ac:dyDescent="0.2">
      <c r="A60" s="339" t="s">
        <v>399</v>
      </c>
    </row>
    <row r="61" spans="1:4" x14ac:dyDescent="0.2">
      <c r="A61" s="378" t="s">
        <v>389</v>
      </c>
    </row>
    <row r="62" spans="1:4" ht="12" customHeight="1" x14ac:dyDescent="0.2">
      <c r="A62" s="385"/>
    </row>
    <row r="63" spans="1:4" ht="12" customHeight="1" x14ac:dyDescent="0.2">
      <c r="A63" s="385"/>
    </row>
    <row r="64" spans="1:4" s="82" customFormat="1" ht="90" customHeight="1" x14ac:dyDescent="0.2">
      <c r="A64" s="385"/>
    </row>
    <row r="65" spans="1:1" x14ac:dyDescent="0.2">
      <c r="A65" s="334" t="s">
        <v>133</v>
      </c>
    </row>
    <row r="66" spans="1:1" ht="24" x14ac:dyDescent="0.2">
      <c r="A66" s="337" t="s">
        <v>400</v>
      </c>
    </row>
    <row r="67" spans="1:1" ht="24" x14ac:dyDescent="0.2">
      <c r="A67" s="338" t="s">
        <v>401</v>
      </c>
    </row>
    <row r="68" spans="1:1" x14ac:dyDescent="0.2">
      <c r="A68" s="310"/>
    </row>
    <row r="69" spans="1:1" x14ac:dyDescent="0.2">
      <c r="A69" s="335" t="s">
        <v>131</v>
      </c>
    </row>
    <row r="70" spans="1:1" ht="24" x14ac:dyDescent="0.2">
      <c r="A70" s="336" t="s">
        <v>150</v>
      </c>
    </row>
    <row r="71" spans="1:1" ht="24" x14ac:dyDescent="0.2">
      <c r="A71" s="336" t="s">
        <v>151</v>
      </c>
    </row>
    <row r="72" spans="1:1" ht="18" customHeight="1" x14ac:dyDescent="0.2"/>
  </sheetData>
  <mergeCells count="1">
    <mergeCell ref="A61:A64"/>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
  <sheetViews>
    <sheetView topLeftCell="A10" zoomScaleNormal="100" workbookViewId="0">
      <selection activeCell="A12" sqref="A12:IV42"/>
    </sheetView>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2" t="s">
        <v>27</v>
      </c>
      <c r="C2" s="5"/>
      <c r="D2" s="5"/>
    </row>
    <row r="3" spans="1:4" x14ac:dyDescent="0.2">
      <c r="A3" s="7" t="s">
        <v>3</v>
      </c>
      <c r="B3" s="3"/>
      <c r="C3" s="4"/>
      <c r="D3" s="4"/>
    </row>
    <row r="4" spans="1:4" x14ac:dyDescent="0.2">
      <c r="A4" s="3">
        <v>1</v>
      </c>
      <c r="B4" s="13">
        <v>3900</v>
      </c>
      <c r="C4" s="4"/>
      <c r="D4" s="4"/>
    </row>
    <row r="5" spans="1:4" x14ac:dyDescent="0.2">
      <c r="A5" s="3" t="s">
        <v>10</v>
      </c>
      <c r="B5" s="13">
        <v>3900</v>
      </c>
      <c r="C5" s="4"/>
      <c r="D5" s="4"/>
    </row>
    <row r="6" spans="1:4" x14ac:dyDescent="0.2">
      <c r="A6" s="3">
        <v>2</v>
      </c>
      <c r="B6" s="13">
        <v>3900</v>
      </c>
      <c r="C6" s="4"/>
      <c r="D6" s="4"/>
    </row>
    <row r="7" spans="1:4" x14ac:dyDescent="0.2">
      <c r="A7" s="3" t="s">
        <v>40</v>
      </c>
      <c r="B7" s="13">
        <v>3900</v>
      </c>
      <c r="C7" s="4"/>
      <c r="D7" s="4"/>
    </row>
    <row r="8" spans="1:4" x14ac:dyDescent="0.2">
      <c r="A8" s="3" t="s">
        <v>41</v>
      </c>
      <c r="B8" s="13">
        <v>4700</v>
      </c>
      <c r="C8" s="4"/>
      <c r="D8" s="4"/>
    </row>
    <row r="9" spans="1:4" x14ac:dyDescent="0.2">
      <c r="A9" s="3">
        <v>3</v>
      </c>
      <c r="B9" s="13">
        <v>4700</v>
      </c>
      <c r="C9" s="4"/>
      <c r="D9" s="4"/>
    </row>
    <row r="10" spans="1:4" x14ac:dyDescent="0.2">
      <c r="C10" s="4"/>
      <c r="D10" s="4"/>
    </row>
    <row r="11" spans="1:4" x14ac:dyDescent="0.2">
      <c r="C11" s="4"/>
      <c r="D11" s="4"/>
    </row>
    <row r="12" spans="1:4" x14ac:dyDescent="0.2">
      <c r="A12" s="9" t="s">
        <v>1</v>
      </c>
      <c r="B12" s="2"/>
      <c r="C12" s="4"/>
      <c r="D12" s="4"/>
    </row>
    <row r="13" spans="1:4" x14ac:dyDescent="0.2">
      <c r="A13" s="3" t="s">
        <v>8</v>
      </c>
      <c r="B13" s="12" t="s">
        <v>27</v>
      </c>
      <c r="C13" s="4"/>
      <c r="D13" s="4"/>
    </row>
    <row r="14" spans="1:4" x14ac:dyDescent="0.2">
      <c r="A14" s="7" t="s">
        <v>4</v>
      </c>
      <c r="B14" s="3"/>
      <c r="C14" s="4"/>
      <c r="D14" s="4"/>
    </row>
    <row r="15" spans="1:4" x14ac:dyDescent="0.2">
      <c r="A15" s="3">
        <v>1</v>
      </c>
      <c r="B15" s="13">
        <v>3900</v>
      </c>
      <c r="C15" s="4"/>
      <c r="D15" s="4"/>
    </row>
    <row r="16" spans="1:4" x14ac:dyDescent="0.2">
      <c r="A16" s="3" t="s">
        <v>10</v>
      </c>
      <c r="B16" s="13">
        <v>3900</v>
      </c>
      <c r="C16" s="4"/>
      <c r="D16" s="4"/>
    </row>
    <row r="17" spans="1:4" x14ac:dyDescent="0.2">
      <c r="A17" s="3">
        <v>2</v>
      </c>
      <c r="B17" s="13">
        <v>3900</v>
      </c>
      <c r="C17" s="4"/>
      <c r="D17" s="4"/>
    </row>
    <row r="18" spans="1:4" x14ac:dyDescent="0.2">
      <c r="A18" s="3" t="s">
        <v>40</v>
      </c>
      <c r="B18" s="13">
        <v>3900</v>
      </c>
      <c r="C18" s="4"/>
      <c r="D18" s="4"/>
    </row>
    <row r="19" spans="1:4" x14ac:dyDescent="0.2">
      <c r="A19" s="3" t="s">
        <v>41</v>
      </c>
      <c r="B19" s="13">
        <v>4700</v>
      </c>
      <c r="C19" s="4"/>
      <c r="D19" s="4"/>
    </row>
    <row r="20" spans="1:4" x14ac:dyDescent="0.2">
      <c r="A20" s="3">
        <v>3</v>
      </c>
      <c r="B20" s="13">
        <v>4700</v>
      </c>
      <c r="C20" s="4"/>
      <c r="D20" s="4"/>
    </row>
    <row r="21" spans="1:4" ht="18" customHeight="1" x14ac:dyDescent="0.2">
      <c r="A21" s="9"/>
      <c r="C21" s="5"/>
      <c r="D21" s="5"/>
    </row>
    <row r="22" spans="1:4" x14ac:dyDescent="0.2">
      <c r="A22" s="9"/>
      <c r="C22" s="4"/>
      <c r="D22" s="4"/>
    </row>
    <row r="23" spans="1:4" x14ac:dyDescent="0.2">
      <c r="A23" s="9" t="s">
        <v>1</v>
      </c>
      <c r="B23" s="2"/>
      <c r="C23" s="4"/>
      <c r="D23" s="4"/>
    </row>
    <row r="24" spans="1:4" x14ac:dyDescent="0.2">
      <c r="A24" s="3" t="s">
        <v>8</v>
      </c>
      <c r="B24" s="12" t="s">
        <v>27</v>
      </c>
      <c r="C24" s="4"/>
      <c r="D24" s="4"/>
    </row>
    <row r="25" spans="1:4" x14ac:dyDescent="0.2">
      <c r="A25" s="7" t="s">
        <v>5</v>
      </c>
      <c r="B25" s="3"/>
      <c r="C25" s="4"/>
      <c r="D25" s="4"/>
    </row>
    <row r="26" spans="1:4" x14ac:dyDescent="0.2">
      <c r="A26" s="3">
        <v>1</v>
      </c>
      <c r="B26" s="13">
        <v>4600</v>
      </c>
      <c r="C26" s="4"/>
      <c r="D26" s="4"/>
    </row>
    <row r="27" spans="1:4" x14ac:dyDescent="0.2">
      <c r="A27" s="3" t="s">
        <v>10</v>
      </c>
      <c r="B27" s="13">
        <v>4600</v>
      </c>
      <c r="C27" s="4"/>
      <c r="D27" s="4"/>
    </row>
    <row r="28" spans="1:4" x14ac:dyDescent="0.2">
      <c r="A28" s="3">
        <v>2</v>
      </c>
      <c r="B28" s="13">
        <v>4600</v>
      </c>
      <c r="C28" s="4"/>
      <c r="D28" s="4"/>
    </row>
    <row r="29" spans="1:4" x14ac:dyDescent="0.2">
      <c r="A29" s="3" t="s">
        <v>40</v>
      </c>
      <c r="B29" s="13">
        <v>4600</v>
      </c>
      <c r="C29" s="4"/>
      <c r="D29" s="4"/>
    </row>
    <row r="30" spans="1:4" x14ac:dyDescent="0.2">
      <c r="A30" s="3" t="s">
        <v>41</v>
      </c>
      <c r="B30" s="13">
        <v>5400</v>
      </c>
      <c r="C30" s="4"/>
      <c r="D30" s="4"/>
    </row>
    <row r="31" spans="1:4" x14ac:dyDescent="0.2">
      <c r="A31" s="3">
        <v>3</v>
      </c>
      <c r="B31" s="13">
        <v>5400</v>
      </c>
      <c r="C31" s="4"/>
      <c r="D31" s="4"/>
    </row>
    <row r="34" spans="1:4" x14ac:dyDescent="0.2">
      <c r="A34" s="9" t="s">
        <v>1</v>
      </c>
      <c r="B34" s="2"/>
      <c r="C34" s="4"/>
      <c r="D34" s="4"/>
    </row>
    <row r="35" spans="1:4" x14ac:dyDescent="0.2">
      <c r="A35" s="3" t="s">
        <v>8</v>
      </c>
      <c r="B35" s="12" t="s">
        <v>27</v>
      </c>
      <c r="C35" s="4"/>
      <c r="D35" s="4"/>
    </row>
    <row r="36" spans="1:4" x14ac:dyDescent="0.2">
      <c r="A36" s="7" t="s">
        <v>6</v>
      </c>
      <c r="B36" s="3"/>
      <c r="C36" s="4"/>
      <c r="D36" s="4"/>
    </row>
    <row r="37" spans="1:4" x14ac:dyDescent="0.2">
      <c r="A37" s="3">
        <v>1</v>
      </c>
      <c r="B37" s="13">
        <v>4600</v>
      </c>
      <c r="C37" s="4"/>
      <c r="D37" s="4"/>
    </row>
    <row r="38" spans="1:4" x14ac:dyDescent="0.2">
      <c r="A38" s="3" t="s">
        <v>10</v>
      </c>
      <c r="B38" s="13">
        <v>4600</v>
      </c>
      <c r="C38" s="4"/>
      <c r="D38" s="4"/>
    </row>
    <row r="39" spans="1:4" x14ac:dyDescent="0.2">
      <c r="A39" s="3">
        <v>2</v>
      </c>
      <c r="B39" s="13">
        <v>4600</v>
      </c>
      <c r="C39" s="4"/>
      <c r="D39" s="4"/>
    </row>
    <row r="40" spans="1:4" x14ac:dyDescent="0.2">
      <c r="A40" s="3" t="s">
        <v>11</v>
      </c>
      <c r="B40" s="13">
        <v>4600</v>
      </c>
      <c r="C40" s="4"/>
      <c r="D40" s="4"/>
    </row>
    <row r="41" spans="1:4" x14ac:dyDescent="0.2">
      <c r="A41" s="3" t="s">
        <v>41</v>
      </c>
      <c r="B41" s="13">
        <v>5400</v>
      </c>
      <c r="C41" s="4"/>
      <c r="D41" s="4"/>
    </row>
    <row r="42" spans="1:4" x14ac:dyDescent="0.2">
      <c r="A42" s="3">
        <v>3</v>
      </c>
      <c r="B42" s="13">
        <v>5400</v>
      </c>
      <c r="C42" s="4"/>
      <c r="D42" s="4"/>
    </row>
  </sheetData>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D72"/>
  <sheetViews>
    <sheetView topLeftCell="A21" zoomScale="90" zoomScaleNormal="90" workbookViewId="0">
      <selection activeCell="B2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34" t="s">
        <v>388</v>
      </c>
    </row>
    <row r="3" spans="1:4" ht="8.4499999999999993" customHeight="1" x14ac:dyDescent="0.2">
      <c r="A3" s="69"/>
    </row>
    <row r="4" spans="1:4" s="10" customFormat="1" ht="32.450000000000003" customHeight="1" x14ac:dyDescent="0.2">
      <c r="A4" s="333"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290"/>
      <c r="C7" s="290"/>
      <c r="D7" s="290"/>
    </row>
    <row r="8" spans="1:4" s="72" customFormat="1" x14ac:dyDescent="0.2">
      <c r="A8" s="240">
        <v>1</v>
      </c>
      <c r="B8" s="272" t="e">
        <f>'Семейный тариф 2025 comis '!B8</f>
        <v>#REF!</v>
      </c>
      <c r="C8" s="272" t="e">
        <f>'Семейный тариф 2025 comis '!C8</f>
        <v>#REF!</v>
      </c>
      <c r="D8" s="272" t="e">
        <f>'Семейный тариф 2025 comis '!D8</f>
        <v>#REF!</v>
      </c>
    </row>
    <row r="9" spans="1:4" s="72" customFormat="1" x14ac:dyDescent="0.2">
      <c r="A9" s="240">
        <v>2</v>
      </c>
      <c r="B9" s="272" t="e">
        <f>'Семейный тариф 2025 comis '!B9</f>
        <v>#REF!</v>
      </c>
      <c r="C9" s="272" t="e">
        <f>'Семейный тариф 2025 comis '!C9</f>
        <v>#REF!</v>
      </c>
      <c r="D9" s="272" t="e">
        <f>'Семейный тариф 2025 comis '!D9</f>
        <v>#REF!</v>
      </c>
    </row>
    <row r="10" spans="1:4" s="72" customFormat="1" x14ac:dyDescent="0.2">
      <c r="A10" s="239" t="s">
        <v>140</v>
      </c>
      <c r="B10" s="272"/>
      <c r="C10" s="272"/>
      <c r="D10" s="272"/>
    </row>
    <row r="11" spans="1:4" s="72" customFormat="1" x14ac:dyDescent="0.2">
      <c r="A11" s="240">
        <v>1</v>
      </c>
      <c r="B11" s="272" t="e">
        <f>'Семейный тариф 2025 comis '!B11</f>
        <v>#REF!</v>
      </c>
      <c r="C11" s="272" t="e">
        <f>'Семейный тариф 2025 comis '!C11</f>
        <v>#REF!</v>
      </c>
      <c r="D11" s="272" t="e">
        <f>'Семейный тариф 2025 comis '!D11</f>
        <v>#REF!</v>
      </c>
    </row>
    <row r="12" spans="1:4" s="72" customFormat="1" x14ac:dyDescent="0.2">
      <c r="A12" s="240">
        <v>2</v>
      </c>
      <c r="B12" s="272" t="e">
        <f>'Семейный тариф 2025 comis '!B12</f>
        <v>#REF!</v>
      </c>
      <c r="C12" s="272" t="e">
        <f>'Семейный тариф 2025 comis '!C12</f>
        <v>#REF!</v>
      </c>
      <c r="D12" s="272" t="e">
        <f>'Семейный тариф 2025 comis '!D12</f>
        <v>#REF!</v>
      </c>
    </row>
    <row r="13" spans="1:4" s="72" customFormat="1" x14ac:dyDescent="0.2">
      <c r="A13" s="239" t="s">
        <v>139</v>
      </c>
      <c r="B13" s="272"/>
      <c r="C13" s="272"/>
      <c r="D13" s="272"/>
    </row>
    <row r="14" spans="1:4" s="72" customFormat="1" x14ac:dyDescent="0.2">
      <c r="A14" s="240">
        <v>1</v>
      </c>
      <c r="B14" s="272" t="e">
        <f>'Семейный тариф 2025 comis '!B14</f>
        <v>#REF!</v>
      </c>
      <c r="C14" s="272" t="e">
        <f>'Семейный тариф 2025 comis '!C14</f>
        <v>#REF!</v>
      </c>
      <c r="D14" s="272" t="e">
        <f>'Семейный тариф 2025 comis '!D14</f>
        <v>#REF!</v>
      </c>
    </row>
    <row r="15" spans="1:4" s="72" customFormat="1" x14ac:dyDescent="0.2">
      <c r="A15" s="240">
        <v>2</v>
      </c>
      <c r="B15" s="272" t="e">
        <f>'Семейный тариф 2025 comis '!B15</f>
        <v>#REF!</v>
      </c>
      <c r="C15" s="272" t="e">
        <f>'Семейный тариф 2025 comis '!C15</f>
        <v>#REF!</v>
      </c>
      <c r="D15" s="272" t="e">
        <f>'Семейный тариф 2025 comis '!D15</f>
        <v>#REF!</v>
      </c>
    </row>
    <row r="16" spans="1:4" s="72" customFormat="1" x14ac:dyDescent="0.2">
      <c r="A16" s="239" t="s">
        <v>141</v>
      </c>
      <c r="B16" s="272"/>
      <c r="C16" s="272"/>
      <c r="D16" s="272"/>
    </row>
    <row r="17" spans="1:4" s="72" customFormat="1" x14ac:dyDescent="0.2">
      <c r="A17" s="240">
        <v>1</v>
      </c>
      <c r="B17" s="272" t="e">
        <f>'Семейный тариф 2025 comis '!B17</f>
        <v>#REF!</v>
      </c>
      <c r="C17" s="272" t="e">
        <f>'Семейный тариф 2025 comis '!C17</f>
        <v>#REF!</v>
      </c>
      <c r="D17" s="272" t="e">
        <f>'Семейный тариф 2025 comis '!D17</f>
        <v>#REF!</v>
      </c>
    </row>
    <row r="18" spans="1:4" s="72" customFormat="1" x14ac:dyDescent="0.2">
      <c r="A18" s="240">
        <v>2</v>
      </c>
      <c r="B18" s="272" t="e">
        <f>'Семейный тариф 2025 comis '!B18</f>
        <v>#REF!</v>
      </c>
      <c r="C18" s="272" t="e">
        <f>'Семейный тариф 2025 comis '!C18</f>
        <v>#REF!</v>
      </c>
      <c r="D18" s="272" t="e">
        <f>'Семейный тариф 2025 comis '!D18</f>
        <v>#REF!</v>
      </c>
    </row>
    <row r="19" spans="1:4" s="72" customFormat="1" x14ac:dyDescent="0.2">
      <c r="A19" s="239" t="s">
        <v>122</v>
      </c>
      <c r="B19" s="272"/>
      <c r="C19" s="272"/>
      <c r="D19" s="272"/>
    </row>
    <row r="20" spans="1:4" s="72" customFormat="1" x14ac:dyDescent="0.2">
      <c r="A20" s="240">
        <v>1</v>
      </c>
      <c r="B20" s="272" t="e">
        <f>'Семейный тариф 2025 comis '!B20</f>
        <v>#REF!</v>
      </c>
      <c r="C20" s="272" t="e">
        <f>'Семейный тариф 2025 comis '!C20</f>
        <v>#REF!</v>
      </c>
      <c r="D20" s="272" t="e">
        <f>'Семейный тариф 2025 comis '!D20</f>
        <v>#REF!</v>
      </c>
    </row>
    <row r="21" spans="1:4" s="72" customFormat="1" x14ac:dyDescent="0.2">
      <c r="A21" s="240">
        <v>2</v>
      </c>
      <c r="B21" s="272" t="e">
        <f>'Семейный тариф 2025 comis '!B21</f>
        <v>#REF!</v>
      </c>
      <c r="C21" s="272" t="e">
        <f>'Семейный тариф 2025 comis '!C21</f>
        <v>#REF!</v>
      </c>
      <c r="D21" s="272" t="e">
        <f>'Семейный тариф 2025 comis '!D21</f>
        <v>#REF!</v>
      </c>
    </row>
    <row r="22" spans="1:4" s="72" customFormat="1" x14ac:dyDescent="0.2">
      <c r="A22" s="239" t="s">
        <v>123</v>
      </c>
      <c r="B22" s="272"/>
      <c r="C22" s="272"/>
      <c r="D22" s="272"/>
    </row>
    <row r="23" spans="1:4" s="72"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72" customFormat="1" x14ac:dyDescent="0.2">
      <c r="A24" s="239" t="s">
        <v>124</v>
      </c>
      <c r="B24" s="272"/>
      <c r="C24" s="272"/>
      <c r="D24" s="272"/>
    </row>
    <row r="25" spans="1:4" s="72"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72" customFormat="1" x14ac:dyDescent="0.2">
      <c r="A26" s="241" t="s">
        <v>125</v>
      </c>
      <c r="B26" s="272"/>
      <c r="C26" s="272"/>
      <c r="D26" s="272"/>
    </row>
    <row r="27" spans="1:4" s="72"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72" customFormat="1" x14ac:dyDescent="0.2">
      <c r="A28" s="239" t="s">
        <v>126</v>
      </c>
      <c r="B28" s="272"/>
      <c r="C28" s="272"/>
      <c r="D28" s="272"/>
    </row>
    <row r="29" spans="1:4" s="72"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ROUND(B8*0.87,)</f>
        <v>#REF!</v>
      </c>
      <c r="C35" s="272" t="e">
        <f t="shared" si="2"/>
        <v>#REF!</v>
      </c>
      <c r="D35" s="272" t="e">
        <f t="shared" si="2"/>
        <v>#REF!</v>
      </c>
    </row>
    <row r="36" spans="1:4" s="72" customFormat="1" x14ac:dyDescent="0.2">
      <c r="A36" s="240">
        <v>2</v>
      </c>
      <c r="B36" s="272" t="e">
        <f t="shared" ref="B36:D36" si="3">ROUND(B9*0.87,)</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ROUND(B11*0.87,)</f>
        <v>#REF!</v>
      </c>
      <c r="C38" s="272" t="e">
        <f t="shared" si="4"/>
        <v>#REF!</v>
      </c>
      <c r="D38" s="272" t="e">
        <f t="shared" si="4"/>
        <v>#REF!</v>
      </c>
    </row>
    <row r="39" spans="1:4" s="72" customFormat="1" x14ac:dyDescent="0.2">
      <c r="A39" s="240">
        <v>2</v>
      </c>
      <c r="B39" s="272" t="e">
        <f t="shared" ref="B39:D39" si="5">ROUND(B12*0.87,)</f>
        <v>#REF!</v>
      </c>
      <c r="C39" s="272" t="e">
        <f t="shared" si="5"/>
        <v>#REF!</v>
      </c>
      <c r="D39" s="272" t="e">
        <f t="shared" si="5"/>
        <v>#REF!</v>
      </c>
    </row>
    <row r="40" spans="1:4" s="72" customFormat="1" x14ac:dyDescent="0.2">
      <c r="A40" s="239" t="s">
        <v>139</v>
      </c>
      <c r="B40" s="241"/>
      <c r="C40" s="241"/>
      <c r="D40" s="241"/>
    </row>
    <row r="41" spans="1:4" s="72" customFormat="1" x14ac:dyDescent="0.2">
      <c r="A41" s="240">
        <v>1</v>
      </c>
      <c r="B41" s="241" t="e">
        <f t="shared" ref="B41:D41" si="6">ROUND(B14*0.87,)</f>
        <v>#REF!</v>
      </c>
      <c r="C41" s="241" t="e">
        <f t="shared" si="6"/>
        <v>#REF!</v>
      </c>
      <c r="D41" s="241" t="e">
        <f t="shared" si="6"/>
        <v>#REF!</v>
      </c>
    </row>
    <row r="42" spans="1:4" s="72" customFormat="1" x14ac:dyDescent="0.2">
      <c r="A42" s="240">
        <v>2</v>
      </c>
      <c r="B42" s="241" t="e">
        <f t="shared" ref="B42:D42" si="7">ROUND(B15*0.87,)</f>
        <v>#REF!</v>
      </c>
      <c r="C42" s="241" t="e">
        <f t="shared" si="7"/>
        <v>#REF!</v>
      </c>
      <c r="D42" s="241" t="e">
        <f t="shared" si="7"/>
        <v>#REF!</v>
      </c>
    </row>
    <row r="43" spans="1:4" s="72" customFormat="1" x14ac:dyDescent="0.2">
      <c r="A43" s="239" t="s">
        <v>141</v>
      </c>
      <c r="B43" s="241"/>
      <c r="C43" s="241"/>
      <c r="D43" s="241"/>
    </row>
    <row r="44" spans="1:4" s="72" customFormat="1" x14ac:dyDescent="0.2">
      <c r="A44" s="240">
        <v>1</v>
      </c>
      <c r="B44" s="241" t="e">
        <f t="shared" ref="B44:D44" si="8">ROUND(B17*0.87,)</f>
        <v>#REF!</v>
      </c>
      <c r="C44" s="241" t="e">
        <f t="shared" si="8"/>
        <v>#REF!</v>
      </c>
      <c r="D44" s="241" t="e">
        <f t="shared" si="8"/>
        <v>#REF!</v>
      </c>
    </row>
    <row r="45" spans="1:4" s="72" customFormat="1" x14ac:dyDescent="0.2">
      <c r="A45" s="240">
        <v>2</v>
      </c>
      <c r="B45" s="241" t="e">
        <f t="shared" ref="B45:D45" si="9">ROUND(B18*0.87,)</f>
        <v>#REF!</v>
      </c>
      <c r="C45" s="241" t="e">
        <f t="shared" si="9"/>
        <v>#REF!</v>
      </c>
      <c r="D45" s="241" t="e">
        <f t="shared" si="9"/>
        <v>#REF!</v>
      </c>
    </row>
    <row r="46" spans="1:4" s="72" customFormat="1" x14ac:dyDescent="0.2">
      <c r="A46" s="239" t="s">
        <v>122</v>
      </c>
      <c r="B46" s="241"/>
      <c r="C46" s="241"/>
      <c r="D46" s="241"/>
    </row>
    <row r="47" spans="1:4" s="72" customFormat="1" x14ac:dyDescent="0.2">
      <c r="A47" s="240">
        <v>1</v>
      </c>
      <c r="B47" s="241" t="e">
        <f t="shared" ref="B47:D47" si="10">ROUND(B20*0.87,)</f>
        <v>#REF!</v>
      </c>
      <c r="C47" s="241" t="e">
        <f t="shared" si="10"/>
        <v>#REF!</v>
      </c>
      <c r="D47" s="241" t="e">
        <f t="shared" si="10"/>
        <v>#REF!</v>
      </c>
    </row>
    <row r="48" spans="1:4" s="72" customFormat="1" x14ac:dyDescent="0.2">
      <c r="A48" s="240">
        <v>2</v>
      </c>
      <c r="B48" s="241" t="e">
        <f t="shared" ref="B48:D48" si="11">ROUND(B21*0.87,)</f>
        <v>#REF!</v>
      </c>
      <c r="C48" s="241" t="e">
        <f t="shared" si="11"/>
        <v>#REF!</v>
      </c>
      <c r="D48" s="241" t="e">
        <f t="shared" si="11"/>
        <v>#REF!</v>
      </c>
    </row>
    <row r="49" spans="1:4" s="72" customFormat="1" x14ac:dyDescent="0.2">
      <c r="A49" s="239" t="s">
        <v>123</v>
      </c>
    </row>
    <row r="50" spans="1:4" s="72" customFormat="1" x14ac:dyDescent="0.2">
      <c r="A50" s="240" t="s">
        <v>115</v>
      </c>
      <c r="B50" s="241" t="e">
        <f t="shared" ref="B50:D50" si="12">ROUND(B23*0.87,)</f>
        <v>#REF!</v>
      </c>
      <c r="C50" s="241" t="e">
        <f t="shared" si="12"/>
        <v>#REF!</v>
      </c>
      <c r="D50" s="241" t="e">
        <f t="shared" si="12"/>
        <v>#REF!</v>
      </c>
    </row>
    <row r="51" spans="1:4" s="72" customFormat="1" x14ac:dyDescent="0.2">
      <c r="A51" s="239" t="s">
        <v>124</v>
      </c>
      <c r="B51" s="241"/>
      <c r="C51" s="241"/>
      <c r="D51" s="241"/>
    </row>
    <row r="52" spans="1:4" s="72" customFormat="1" x14ac:dyDescent="0.2">
      <c r="A52" s="240" t="s">
        <v>115</v>
      </c>
      <c r="B52" s="241" t="e">
        <f t="shared" ref="B52:D52" si="13">ROUND(B25*0.87,)</f>
        <v>#REF!</v>
      </c>
      <c r="C52" s="241" t="e">
        <f t="shared" si="13"/>
        <v>#REF!</v>
      </c>
      <c r="D52" s="241" t="e">
        <f t="shared" si="13"/>
        <v>#REF!</v>
      </c>
    </row>
    <row r="53" spans="1:4" s="72" customFormat="1" x14ac:dyDescent="0.2">
      <c r="A53" s="241" t="s">
        <v>125</v>
      </c>
      <c r="B53" s="241"/>
      <c r="C53" s="241"/>
      <c r="D53" s="241"/>
    </row>
    <row r="54" spans="1:4" s="72" customFormat="1" x14ac:dyDescent="0.2">
      <c r="A54" s="240" t="s">
        <v>115</v>
      </c>
      <c r="B54" s="241" t="e">
        <f t="shared" ref="B54:D54" si="14">ROUND(B27*0.87,)</f>
        <v>#REF!</v>
      </c>
      <c r="C54" s="241" t="e">
        <f t="shared" si="14"/>
        <v>#REF!</v>
      </c>
      <c r="D54" s="241" t="e">
        <f t="shared" si="14"/>
        <v>#REF!</v>
      </c>
    </row>
    <row r="55" spans="1:4" s="72" customFormat="1" x14ac:dyDescent="0.2">
      <c r="A55" s="239" t="s">
        <v>126</v>
      </c>
      <c r="B55" s="241"/>
      <c r="C55" s="241"/>
      <c r="D55" s="241"/>
    </row>
    <row r="56" spans="1:4" s="72" customFormat="1" x14ac:dyDescent="0.2">
      <c r="A56" s="240" t="s">
        <v>115</v>
      </c>
      <c r="B56" s="241" t="e">
        <f t="shared" ref="B56:D56" si="15">ROUND(B29*0.87,)</f>
        <v>#REF!</v>
      </c>
      <c r="C56" s="241" t="e">
        <f t="shared" si="15"/>
        <v>#REF!</v>
      </c>
      <c r="D56" s="241" t="e">
        <f t="shared" si="15"/>
        <v>#REF!</v>
      </c>
    </row>
    <row r="57" spans="1:4" s="72" customFormat="1" x14ac:dyDescent="0.2">
      <c r="A57" s="85"/>
    </row>
    <row r="58" spans="1:4" x14ac:dyDescent="0.2">
      <c r="A58" s="319" t="s">
        <v>130</v>
      </c>
    </row>
    <row r="59" spans="1:4" ht="24" x14ac:dyDescent="0.2">
      <c r="A59" s="339" t="s">
        <v>399</v>
      </c>
    </row>
    <row r="60" spans="1:4" ht="12" customHeight="1" x14ac:dyDescent="0.2">
      <c r="A60" s="378" t="s">
        <v>389</v>
      </c>
    </row>
    <row r="61" spans="1:4" ht="12" customHeight="1" x14ac:dyDescent="0.2">
      <c r="A61" s="385"/>
    </row>
    <row r="62" spans="1:4" ht="12" customHeight="1" x14ac:dyDescent="0.2">
      <c r="A62" s="385"/>
    </row>
    <row r="63" spans="1:4" ht="81" customHeight="1" x14ac:dyDescent="0.2">
      <c r="A63" s="385"/>
    </row>
    <row r="64" spans="1:4" s="82" customFormat="1" ht="12" customHeight="1" x14ac:dyDescent="0.2">
      <c r="A64" s="334" t="s">
        <v>133</v>
      </c>
    </row>
    <row r="65" spans="1:1" ht="24" x14ac:dyDescent="0.2">
      <c r="A65" s="337" t="s">
        <v>400</v>
      </c>
    </row>
    <row r="66" spans="1:1" ht="24" x14ac:dyDescent="0.2">
      <c r="A66" s="338" t="s">
        <v>401</v>
      </c>
    </row>
    <row r="67" spans="1:1" x14ac:dyDescent="0.2">
      <c r="A67" s="310"/>
    </row>
    <row r="68" spans="1:1" x14ac:dyDescent="0.2">
      <c r="A68" s="335" t="s">
        <v>131</v>
      </c>
    </row>
    <row r="69" spans="1:1" ht="24" x14ac:dyDescent="0.2">
      <c r="A69" s="336" t="s">
        <v>150</v>
      </c>
    </row>
    <row r="70" spans="1:1" ht="24" x14ac:dyDescent="0.2">
      <c r="A70" s="336" t="s">
        <v>151</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D72"/>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34" t="s">
        <v>388</v>
      </c>
    </row>
    <row r="3" spans="1:4" ht="8.4499999999999993" customHeight="1" x14ac:dyDescent="0.2">
      <c r="A3" s="69"/>
    </row>
    <row r="4" spans="1:4" s="250" customFormat="1" ht="32.450000000000003" customHeight="1" x14ac:dyDescent="0.2">
      <c r="A4" s="333" t="s">
        <v>132</v>
      </c>
    </row>
    <row r="5" spans="1:4" s="252"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252"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290" customFormat="1" x14ac:dyDescent="0.2">
      <c r="A7" s="239" t="s">
        <v>138</v>
      </c>
    </row>
    <row r="8" spans="1:4" s="290" customFormat="1" x14ac:dyDescent="0.2">
      <c r="A8" s="240">
        <v>1</v>
      </c>
      <c r="B8" s="272" t="e">
        <f>'Семейный тариф 2025 comis '!B8</f>
        <v>#REF!</v>
      </c>
      <c r="C8" s="272" t="e">
        <f>'Семейный тариф 2025 comis '!C8</f>
        <v>#REF!</v>
      </c>
      <c r="D8" s="272" t="e">
        <f>'Семейный тариф 2025 comis '!D8</f>
        <v>#REF!</v>
      </c>
    </row>
    <row r="9" spans="1:4" s="290" customFormat="1" x14ac:dyDescent="0.2">
      <c r="A9" s="240">
        <v>2</v>
      </c>
      <c r="B9" s="272" t="e">
        <f>'Семейный тариф 2025 comis '!B9</f>
        <v>#REF!</v>
      </c>
      <c r="C9" s="272" t="e">
        <f>'Семейный тариф 2025 comis '!C9</f>
        <v>#REF!</v>
      </c>
      <c r="D9" s="272" t="e">
        <f>'Семейный тариф 2025 comis '!D9</f>
        <v>#REF!</v>
      </c>
    </row>
    <row r="10" spans="1:4" s="290" customFormat="1" x14ac:dyDescent="0.2">
      <c r="A10" s="239" t="s">
        <v>140</v>
      </c>
      <c r="B10" s="272"/>
      <c r="C10" s="272"/>
      <c r="D10" s="272"/>
    </row>
    <row r="11" spans="1:4" s="290" customFormat="1" x14ac:dyDescent="0.2">
      <c r="A11" s="240">
        <v>1</v>
      </c>
      <c r="B11" s="272" t="e">
        <f>'Семейный тариф 2025 comis '!B11</f>
        <v>#REF!</v>
      </c>
      <c r="C11" s="272" t="e">
        <f>'Семейный тариф 2025 comis '!C11</f>
        <v>#REF!</v>
      </c>
      <c r="D11" s="272" t="e">
        <f>'Семейный тариф 2025 comis '!D11</f>
        <v>#REF!</v>
      </c>
    </row>
    <row r="12" spans="1:4" s="290" customFormat="1" x14ac:dyDescent="0.2">
      <c r="A12" s="240">
        <v>2</v>
      </c>
      <c r="B12" s="272" t="e">
        <f>'Семейный тариф 2025 comis '!B12</f>
        <v>#REF!</v>
      </c>
      <c r="C12" s="272" t="e">
        <f>'Семейный тариф 2025 comis '!C12</f>
        <v>#REF!</v>
      </c>
      <c r="D12" s="272" t="e">
        <f>'Семейный тариф 2025 comis '!D12</f>
        <v>#REF!</v>
      </c>
    </row>
    <row r="13" spans="1:4" s="290" customFormat="1" x14ac:dyDescent="0.2">
      <c r="A13" s="239" t="s">
        <v>139</v>
      </c>
      <c r="B13" s="272"/>
      <c r="C13" s="272"/>
      <c r="D13" s="272"/>
    </row>
    <row r="14" spans="1:4" s="290" customFormat="1" x14ac:dyDescent="0.2">
      <c r="A14" s="240">
        <v>1</v>
      </c>
      <c r="B14" s="272" t="e">
        <f>'Семейный тариф 2025 comis '!B14</f>
        <v>#REF!</v>
      </c>
      <c r="C14" s="272" t="e">
        <f>'Семейный тариф 2025 comis '!C14</f>
        <v>#REF!</v>
      </c>
      <c r="D14" s="272" t="e">
        <f>'Семейный тариф 2025 comis '!D14</f>
        <v>#REF!</v>
      </c>
    </row>
    <row r="15" spans="1:4" s="290" customFormat="1" x14ac:dyDescent="0.2">
      <c r="A15" s="240">
        <v>2</v>
      </c>
      <c r="B15" s="272" t="e">
        <f>'Семейный тариф 2025 comis '!B15</f>
        <v>#REF!</v>
      </c>
      <c r="C15" s="272" t="e">
        <f>'Семейный тариф 2025 comis '!C15</f>
        <v>#REF!</v>
      </c>
      <c r="D15" s="272" t="e">
        <f>'Семейный тариф 2025 comis '!D15</f>
        <v>#REF!</v>
      </c>
    </row>
    <row r="16" spans="1:4" s="290" customFormat="1" x14ac:dyDescent="0.2">
      <c r="A16" s="239" t="s">
        <v>141</v>
      </c>
      <c r="B16" s="272"/>
      <c r="C16" s="272"/>
      <c r="D16" s="272"/>
    </row>
    <row r="17" spans="1:4" s="290" customFormat="1" x14ac:dyDescent="0.2">
      <c r="A17" s="240">
        <v>1</v>
      </c>
      <c r="B17" s="272" t="e">
        <f>'Семейный тариф 2025 comis '!B17</f>
        <v>#REF!</v>
      </c>
      <c r="C17" s="272" t="e">
        <f>'Семейный тариф 2025 comis '!C17</f>
        <v>#REF!</v>
      </c>
      <c r="D17" s="272" t="e">
        <f>'Семейный тариф 2025 comis '!D17</f>
        <v>#REF!</v>
      </c>
    </row>
    <row r="18" spans="1:4" s="290" customFormat="1" x14ac:dyDescent="0.2">
      <c r="A18" s="240">
        <v>2</v>
      </c>
      <c r="B18" s="272" t="e">
        <f>'Семейный тариф 2025 comis '!B18</f>
        <v>#REF!</v>
      </c>
      <c r="C18" s="272" t="e">
        <f>'Семейный тариф 2025 comis '!C18</f>
        <v>#REF!</v>
      </c>
      <c r="D18" s="272" t="e">
        <f>'Семейный тариф 2025 comis '!D18</f>
        <v>#REF!</v>
      </c>
    </row>
    <row r="19" spans="1:4" s="290" customFormat="1" x14ac:dyDescent="0.2">
      <c r="A19" s="239" t="s">
        <v>122</v>
      </c>
      <c r="B19" s="272"/>
      <c r="C19" s="272"/>
      <c r="D19" s="272"/>
    </row>
    <row r="20" spans="1:4" s="290" customFormat="1" x14ac:dyDescent="0.2">
      <c r="A20" s="240">
        <v>1</v>
      </c>
      <c r="B20" s="272" t="e">
        <f>'Семейный тариф 2025 comis '!B20</f>
        <v>#REF!</v>
      </c>
      <c r="C20" s="272" t="e">
        <f>'Семейный тариф 2025 comis '!C20</f>
        <v>#REF!</v>
      </c>
      <c r="D20" s="272" t="e">
        <f>'Семейный тариф 2025 comis '!D20</f>
        <v>#REF!</v>
      </c>
    </row>
    <row r="21" spans="1:4" s="290" customFormat="1" x14ac:dyDescent="0.2">
      <c r="A21" s="240">
        <v>2</v>
      </c>
      <c r="B21" s="272" t="e">
        <f>'Семейный тариф 2025 comis '!B21</f>
        <v>#REF!</v>
      </c>
      <c r="C21" s="272" t="e">
        <f>'Семейный тариф 2025 comis '!C21</f>
        <v>#REF!</v>
      </c>
      <c r="D21" s="272" t="e">
        <f>'Семейный тариф 2025 comis '!D21</f>
        <v>#REF!</v>
      </c>
    </row>
    <row r="22" spans="1:4" s="290" customFormat="1" x14ac:dyDescent="0.2">
      <c r="A22" s="239" t="s">
        <v>123</v>
      </c>
      <c r="B22" s="272"/>
      <c r="C22" s="272"/>
      <c r="D22" s="272"/>
    </row>
    <row r="23" spans="1:4" s="290"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290" customFormat="1" x14ac:dyDescent="0.2">
      <c r="A24" s="239" t="s">
        <v>124</v>
      </c>
      <c r="B24" s="272"/>
      <c r="C24" s="272"/>
      <c r="D24" s="272"/>
    </row>
    <row r="25" spans="1:4" s="290"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290" customFormat="1" x14ac:dyDescent="0.2">
      <c r="A26" s="241" t="s">
        <v>125</v>
      </c>
      <c r="B26" s="272"/>
      <c r="C26" s="272"/>
      <c r="D26" s="272"/>
    </row>
    <row r="27" spans="1:4" s="290"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290" customFormat="1" x14ac:dyDescent="0.2">
      <c r="A28" s="239" t="s">
        <v>126</v>
      </c>
      <c r="B28" s="272"/>
      <c r="C28" s="272"/>
      <c r="D28" s="272"/>
    </row>
    <row r="29" spans="1:4" s="290"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290" customFormat="1" x14ac:dyDescent="0.2">
      <c r="A30" s="85"/>
      <c r="B30" s="291"/>
      <c r="C30" s="291"/>
      <c r="D30" s="291"/>
    </row>
    <row r="31" spans="1:4" s="290" customFormat="1" x14ac:dyDescent="0.2">
      <c r="A31" s="253" t="s">
        <v>297</v>
      </c>
      <c r="B31" s="291"/>
      <c r="C31" s="291"/>
      <c r="D31" s="291"/>
    </row>
    <row r="32" spans="1:4" s="290" customFormat="1" x14ac:dyDescent="0.2">
      <c r="A32" s="80" t="s">
        <v>129</v>
      </c>
      <c r="B32" s="289" t="e">
        <f t="shared" ref="B32:D32" si="0">B5</f>
        <v>#REF!</v>
      </c>
      <c r="C32" s="289" t="e">
        <f t="shared" si="0"/>
        <v>#REF!</v>
      </c>
      <c r="D32" s="289" t="e">
        <f t="shared" si="0"/>
        <v>#REF!</v>
      </c>
    </row>
    <row r="33" spans="1:4" s="290"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ROUND(B8*0.87,)+25</f>
        <v>#REF!</v>
      </c>
      <c r="C35" s="272" t="e">
        <f t="shared" si="2"/>
        <v>#REF!</v>
      </c>
      <c r="D35" s="272" t="e">
        <f t="shared" si="2"/>
        <v>#REF!</v>
      </c>
    </row>
    <row r="36" spans="1:4" s="72" customFormat="1" x14ac:dyDescent="0.2">
      <c r="A36" s="240">
        <v>2</v>
      </c>
      <c r="B36" s="272" t="e">
        <f t="shared" ref="B36:D36" si="3">ROUND(B9*0.87,)+25</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ROUND(B11*0.87,)+25</f>
        <v>#REF!</v>
      </c>
      <c r="C38" s="272" t="e">
        <f t="shared" si="4"/>
        <v>#REF!</v>
      </c>
      <c r="D38" s="272" t="e">
        <f t="shared" si="4"/>
        <v>#REF!</v>
      </c>
    </row>
    <row r="39" spans="1:4" s="72" customFormat="1" x14ac:dyDescent="0.2">
      <c r="A39" s="240">
        <v>2</v>
      </c>
      <c r="B39" s="272" t="e">
        <f t="shared" ref="B39:D39" si="5">ROUND(B12*0.87,)+25</f>
        <v>#REF!</v>
      </c>
      <c r="C39" s="272" t="e">
        <f t="shared" si="5"/>
        <v>#REF!</v>
      </c>
      <c r="D39" s="272" t="e">
        <f t="shared" si="5"/>
        <v>#REF!</v>
      </c>
    </row>
    <row r="40" spans="1:4" s="72" customFormat="1" x14ac:dyDescent="0.2">
      <c r="A40" s="239" t="s">
        <v>139</v>
      </c>
      <c r="B40" s="272"/>
      <c r="C40" s="272"/>
      <c r="D40" s="272"/>
    </row>
    <row r="41" spans="1:4" s="72" customFormat="1" x14ac:dyDescent="0.2">
      <c r="A41" s="240">
        <v>1</v>
      </c>
      <c r="B41" s="272" t="e">
        <f t="shared" ref="B41:D41" si="6">ROUND(B14*0.87,)+25</f>
        <v>#REF!</v>
      </c>
      <c r="C41" s="272" t="e">
        <f t="shared" si="6"/>
        <v>#REF!</v>
      </c>
      <c r="D41" s="272" t="e">
        <f t="shared" si="6"/>
        <v>#REF!</v>
      </c>
    </row>
    <row r="42" spans="1:4" s="72" customFormat="1" x14ac:dyDescent="0.2">
      <c r="A42" s="240">
        <v>2</v>
      </c>
      <c r="B42" s="272" t="e">
        <f t="shared" ref="B42:D42" si="7">ROUND(B15*0.87,)+25</f>
        <v>#REF!</v>
      </c>
      <c r="C42" s="272" t="e">
        <f t="shared" si="7"/>
        <v>#REF!</v>
      </c>
      <c r="D42" s="272" t="e">
        <f t="shared" si="7"/>
        <v>#REF!</v>
      </c>
    </row>
    <row r="43" spans="1:4" s="72" customFormat="1" x14ac:dyDescent="0.2">
      <c r="A43" s="239" t="s">
        <v>141</v>
      </c>
      <c r="B43" s="272"/>
      <c r="C43" s="272"/>
      <c r="D43" s="272"/>
    </row>
    <row r="44" spans="1:4" s="72" customFormat="1" x14ac:dyDescent="0.2">
      <c r="A44" s="240">
        <v>1</v>
      </c>
      <c r="B44" s="272" t="e">
        <f t="shared" ref="B44:D44" si="8">ROUND(B17*0.87,)+25</f>
        <v>#REF!</v>
      </c>
      <c r="C44" s="272" t="e">
        <f t="shared" si="8"/>
        <v>#REF!</v>
      </c>
      <c r="D44" s="272" t="e">
        <f t="shared" si="8"/>
        <v>#REF!</v>
      </c>
    </row>
    <row r="45" spans="1:4" s="72" customFormat="1" x14ac:dyDescent="0.2">
      <c r="A45" s="240">
        <v>2</v>
      </c>
      <c r="B45" s="272" t="e">
        <f t="shared" ref="B45:D45" si="9">ROUND(B18*0.87,)+25</f>
        <v>#REF!</v>
      </c>
      <c r="C45" s="272" t="e">
        <f t="shared" si="9"/>
        <v>#REF!</v>
      </c>
      <c r="D45" s="272" t="e">
        <f t="shared" si="9"/>
        <v>#REF!</v>
      </c>
    </row>
    <row r="46" spans="1:4" s="72" customFormat="1" x14ac:dyDescent="0.2">
      <c r="A46" s="239" t="s">
        <v>122</v>
      </c>
      <c r="B46" s="272"/>
      <c r="C46" s="272"/>
      <c r="D46" s="272"/>
    </row>
    <row r="47" spans="1:4" s="72" customFormat="1" x14ac:dyDescent="0.2">
      <c r="A47" s="240">
        <v>1</v>
      </c>
      <c r="B47" s="272" t="e">
        <f t="shared" ref="B47:D47" si="10">ROUND(B20*0.87,)+25</f>
        <v>#REF!</v>
      </c>
      <c r="C47" s="272" t="e">
        <f t="shared" si="10"/>
        <v>#REF!</v>
      </c>
      <c r="D47" s="272" t="e">
        <f t="shared" si="10"/>
        <v>#REF!</v>
      </c>
    </row>
    <row r="48" spans="1:4" s="72" customFormat="1" x14ac:dyDescent="0.2">
      <c r="A48" s="240">
        <v>2</v>
      </c>
      <c r="B48" s="272" t="e">
        <f t="shared" ref="B48:D48" si="11">ROUND(B21*0.87,)+25</f>
        <v>#REF!</v>
      </c>
      <c r="C48" s="272" t="e">
        <f t="shared" si="11"/>
        <v>#REF!</v>
      </c>
      <c r="D48" s="272" t="e">
        <f t="shared" si="11"/>
        <v>#REF!</v>
      </c>
    </row>
    <row r="49" spans="1:4" s="72" customFormat="1" x14ac:dyDescent="0.2">
      <c r="A49" s="239" t="s">
        <v>123</v>
      </c>
      <c r="B49" s="272"/>
      <c r="C49" s="272"/>
      <c r="D49" s="272"/>
    </row>
    <row r="50" spans="1:4" s="72" customFormat="1" x14ac:dyDescent="0.2">
      <c r="A50" s="240" t="s">
        <v>115</v>
      </c>
      <c r="B50" s="272" t="e">
        <f t="shared" ref="B50:D50" si="12">ROUND(B23*0.87,)+25</f>
        <v>#REF!</v>
      </c>
      <c r="C50" s="272" t="e">
        <f t="shared" si="12"/>
        <v>#REF!</v>
      </c>
      <c r="D50" s="272" t="e">
        <f t="shared" si="12"/>
        <v>#REF!</v>
      </c>
    </row>
    <row r="51" spans="1:4" s="72" customFormat="1" x14ac:dyDescent="0.2">
      <c r="A51" s="239" t="s">
        <v>124</v>
      </c>
      <c r="B51" s="272"/>
      <c r="C51" s="272"/>
      <c r="D51" s="272"/>
    </row>
    <row r="52" spans="1:4" s="72" customFormat="1" x14ac:dyDescent="0.2">
      <c r="A52" s="240" t="s">
        <v>115</v>
      </c>
      <c r="B52" s="272" t="e">
        <f t="shared" ref="B52:D52" si="13">ROUND(B25*0.87,)+25</f>
        <v>#REF!</v>
      </c>
      <c r="C52" s="272" t="e">
        <f t="shared" si="13"/>
        <v>#REF!</v>
      </c>
      <c r="D52" s="272" t="e">
        <f t="shared" si="13"/>
        <v>#REF!</v>
      </c>
    </row>
    <row r="53" spans="1:4" s="72" customFormat="1" x14ac:dyDescent="0.2">
      <c r="A53" s="241" t="s">
        <v>125</v>
      </c>
      <c r="B53" s="272"/>
      <c r="C53" s="272"/>
      <c r="D53" s="272"/>
    </row>
    <row r="54" spans="1:4" s="72" customFormat="1" x14ac:dyDescent="0.2">
      <c r="A54" s="240" t="s">
        <v>115</v>
      </c>
      <c r="B54" s="272" t="e">
        <f t="shared" ref="B54:D54" si="14">ROUND(B27*0.87,)+25</f>
        <v>#REF!</v>
      </c>
      <c r="C54" s="272" t="e">
        <f t="shared" si="14"/>
        <v>#REF!</v>
      </c>
      <c r="D54" s="272" t="e">
        <f t="shared" si="14"/>
        <v>#REF!</v>
      </c>
    </row>
    <row r="55" spans="1:4" s="72" customFormat="1" x14ac:dyDescent="0.2">
      <c r="A55" s="239" t="s">
        <v>126</v>
      </c>
      <c r="B55" s="272"/>
      <c r="C55" s="272"/>
      <c r="D55" s="272"/>
    </row>
    <row r="56" spans="1:4" s="72" customFormat="1" x14ac:dyDescent="0.2">
      <c r="A56" s="240" t="s">
        <v>115</v>
      </c>
      <c r="B56" s="272" t="e">
        <f t="shared" ref="B56:D56" si="15">ROUND(B29*0.87,)+25</f>
        <v>#REF!</v>
      </c>
      <c r="C56" s="272" t="e">
        <f t="shared" si="15"/>
        <v>#REF!</v>
      </c>
      <c r="D56" s="272" t="e">
        <f t="shared" si="15"/>
        <v>#REF!</v>
      </c>
    </row>
    <row r="57" spans="1:4" s="72" customFormat="1" x14ac:dyDescent="0.2">
      <c r="A57" s="85"/>
    </row>
    <row r="58" spans="1:4" x14ac:dyDescent="0.2">
      <c r="A58" s="319" t="s">
        <v>130</v>
      </c>
    </row>
    <row r="59" spans="1:4" ht="24" x14ac:dyDescent="0.2">
      <c r="A59" s="339" t="s">
        <v>399</v>
      </c>
    </row>
    <row r="60" spans="1:4" ht="12" customHeight="1" x14ac:dyDescent="0.2">
      <c r="A60" s="378" t="s">
        <v>389</v>
      </c>
    </row>
    <row r="61" spans="1:4" ht="12" customHeight="1" x14ac:dyDescent="0.2">
      <c r="A61" s="385"/>
    </row>
    <row r="62" spans="1:4" ht="12" customHeight="1" x14ac:dyDescent="0.2">
      <c r="A62" s="385"/>
    </row>
    <row r="63" spans="1:4" ht="96.75" customHeight="1" x14ac:dyDescent="0.2">
      <c r="A63" s="385"/>
    </row>
    <row r="64" spans="1:4" s="82" customFormat="1" ht="12" customHeight="1" x14ac:dyDescent="0.2">
      <c r="A64" s="334" t="s">
        <v>133</v>
      </c>
    </row>
    <row r="65" spans="1:1" ht="24" x14ac:dyDescent="0.2">
      <c r="A65" s="337" t="s">
        <v>400</v>
      </c>
    </row>
    <row r="66" spans="1:1" ht="24" x14ac:dyDescent="0.2">
      <c r="A66" s="338" t="s">
        <v>401</v>
      </c>
    </row>
    <row r="67" spans="1:1" x14ac:dyDescent="0.2">
      <c r="A67" s="310"/>
    </row>
    <row r="68" spans="1:1" x14ac:dyDescent="0.2">
      <c r="A68" s="335" t="s">
        <v>131</v>
      </c>
    </row>
    <row r="69" spans="1:1" ht="24" x14ac:dyDescent="0.2">
      <c r="A69" s="336" t="s">
        <v>150</v>
      </c>
    </row>
    <row r="70" spans="1:1" ht="24" x14ac:dyDescent="0.2">
      <c r="A70" s="336" t="s">
        <v>151</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D70"/>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34" t="s">
        <v>388</v>
      </c>
    </row>
    <row r="3" spans="1:4" ht="8.4499999999999993" customHeight="1" x14ac:dyDescent="0.2">
      <c r="A3" s="69"/>
    </row>
    <row r="4" spans="1:4" s="10" customFormat="1" ht="32.450000000000003" customHeight="1" x14ac:dyDescent="0.2">
      <c r="A4" s="333"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301"/>
      <c r="C7" s="301"/>
      <c r="D7" s="301"/>
    </row>
    <row r="8" spans="1:4" s="72" customFormat="1" x14ac:dyDescent="0.2">
      <c r="A8" s="240">
        <v>1</v>
      </c>
      <c r="B8" s="302" t="e">
        <f>'Семейный тариф 2025 comis '!B8</f>
        <v>#REF!</v>
      </c>
      <c r="C8" s="302" t="e">
        <f>'Семейный тариф 2025 comis '!C8</f>
        <v>#REF!</v>
      </c>
      <c r="D8" s="302" t="e">
        <f>'Семейный тариф 2025 comis '!D8</f>
        <v>#REF!</v>
      </c>
    </row>
    <row r="9" spans="1:4" s="72" customFormat="1" x14ac:dyDescent="0.2">
      <c r="A9" s="240">
        <v>2</v>
      </c>
      <c r="B9" s="302" t="e">
        <f>'Семейный тариф 2025 comis '!B9</f>
        <v>#REF!</v>
      </c>
      <c r="C9" s="302" t="e">
        <f>'Семейный тариф 2025 comis '!C9</f>
        <v>#REF!</v>
      </c>
      <c r="D9" s="302" t="e">
        <f>'Семейный тариф 2025 comis '!D9</f>
        <v>#REF!</v>
      </c>
    </row>
    <row r="10" spans="1:4" s="72" customFormat="1" x14ac:dyDescent="0.2">
      <c r="A10" s="239" t="s">
        <v>140</v>
      </c>
      <c r="B10" s="302"/>
      <c r="C10" s="302"/>
      <c r="D10" s="302"/>
    </row>
    <row r="11" spans="1:4" s="72" customFormat="1" x14ac:dyDescent="0.2">
      <c r="A11" s="240">
        <v>1</v>
      </c>
      <c r="B11" s="302" t="e">
        <f>'Семейный тариф 2025 comis '!B11</f>
        <v>#REF!</v>
      </c>
      <c r="C11" s="302" t="e">
        <f>'Семейный тариф 2025 comis '!C11</f>
        <v>#REF!</v>
      </c>
      <c r="D11" s="302" t="e">
        <f>'Семейный тариф 2025 comis '!D11</f>
        <v>#REF!</v>
      </c>
    </row>
    <row r="12" spans="1:4" s="72" customFormat="1" x14ac:dyDescent="0.2">
      <c r="A12" s="240">
        <v>2</v>
      </c>
      <c r="B12" s="302" t="e">
        <f>'Семейный тариф 2025 comis '!B12</f>
        <v>#REF!</v>
      </c>
      <c r="C12" s="302" t="e">
        <f>'Семейный тариф 2025 comis '!C12</f>
        <v>#REF!</v>
      </c>
      <c r="D12" s="302" t="e">
        <f>'Семейный тариф 2025 comis '!D12</f>
        <v>#REF!</v>
      </c>
    </row>
    <row r="13" spans="1:4" s="72" customFormat="1" x14ac:dyDescent="0.2">
      <c r="A13" s="239" t="s">
        <v>139</v>
      </c>
      <c r="B13" s="302"/>
      <c r="C13" s="302"/>
      <c r="D13" s="302"/>
    </row>
    <row r="14" spans="1:4" s="72" customFormat="1" x14ac:dyDescent="0.2">
      <c r="A14" s="240">
        <v>1</v>
      </c>
      <c r="B14" s="302" t="e">
        <f>'Семейный тариф 2025 comis '!B14</f>
        <v>#REF!</v>
      </c>
      <c r="C14" s="302" t="e">
        <f>'Семейный тариф 2025 comis '!C14</f>
        <v>#REF!</v>
      </c>
      <c r="D14" s="302" t="e">
        <f>'Семейный тариф 2025 comis '!D14</f>
        <v>#REF!</v>
      </c>
    </row>
    <row r="15" spans="1:4" s="72" customFormat="1" x14ac:dyDescent="0.2">
      <c r="A15" s="240">
        <v>2</v>
      </c>
      <c r="B15" s="302" t="e">
        <f>'Семейный тариф 2025 comis '!B15</f>
        <v>#REF!</v>
      </c>
      <c r="C15" s="302" t="e">
        <f>'Семейный тариф 2025 comis '!C15</f>
        <v>#REF!</v>
      </c>
      <c r="D15" s="302" t="e">
        <f>'Семейный тариф 2025 comis '!D15</f>
        <v>#REF!</v>
      </c>
    </row>
    <row r="16" spans="1:4" s="72" customFormat="1" x14ac:dyDescent="0.2">
      <c r="A16" s="239" t="s">
        <v>141</v>
      </c>
      <c r="B16" s="302"/>
      <c r="C16" s="302"/>
      <c r="D16" s="302"/>
    </row>
    <row r="17" spans="1:4" s="72" customFormat="1" x14ac:dyDescent="0.2">
      <c r="A17" s="240">
        <v>1</v>
      </c>
      <c r="B17" s="302" t="e">
        <f>'Семейный тариф 2025 comis '!B17</f>
        <v>#REF!</v>
      </c>
      <c r="C17" s="302" t="e">
        <f>'Семейный тариф 2025 comis '!C17</f>
        <v>#REF!</v>
      </c>
      <c r="D17" s="302" t="e">
        <f>'Семейный тариф 2025 comis '!D17</f>
        <v>#REF!</v>
      </c>
    </row>
    <row r="18" spans="1:4" s="72" customFormat="1" x14ac:dyDescent="0.2">
      <c r="A18" s="240">
        <v>2</v>
      </c>
      <c r="B18" s="302" t="e">
        <f>'Семейный тариф 2025 comis '!B18</f>
        <v>#REF!</v>
      </c>
      <c r="C18" s="302" t="e">
        <f>'Семейный тариф 2025 comis '!C18</f>
        <v>#REF!</v>
      </c>
      <c r="D18" s="302" t="e">
        <f>'Семейный тариф 2025 comis '!D18</f>
        <v>#REF!</v>
      </c>
    </row>
    <row r="19" spans="1:4" s="72" customFormat="1" x14ac:dyDescent="0.2">
      <c r="A19" s="239" t="s">
        <v>122</v>
      </c>
      <c r="B19" s="302"/>
      <c r="C19" s="302"/>
      <c r="D19" s="302"/>
    </row>
    <row r="20" spans="1:4" s="72" customFormat="1" x14ac:dyDescent="0.2">
      <c r="A20" s="240">
        <v>1</v>
      </c>
      <c r="B20" s="302" t="e">
        <f>'Семейный тариф 2025 comis '!B20</f>
        <v>#REF!</v>
      </c>
      <c r="C20" s="302" t="e">
        <f>'Семейный тариф 2025 comis '!C20</f>
        <v>#REF!</v>
      </c>
      <c r="D20" s="302" t="e">
        <f>'Семейный тариф 2025 comis '!D20</f>
        <v>#REF!</v>
      </c>
    </row>
    <row r="21" spans="1:4" s="72" customFormat="1" x14ac:dyDescent="0.2">
      <c r="A21" s="240">
        <v>2</v>
      </c>
      <c r="B21" s="302" t="e">
        <f>'Семейный тариф 2025 comis '!B21</f>
        <v>#REF!</v>
      </c>
      <c r="C21" s="302" t="e">
        <f>'Семейный тариф 2025 comis '!C21</f>
        <v>#REF!</v>
      </c>
      <c r="D21" s="302" t="e">
        <f>'Семейный тариф 2025 comis '!D21</f>
        <v>#REF!</v>
      </c>
    </row>
    <row r="22" spans="1:4" s="72" customFormat="1" x14ac:dyDescent="0.2">
      <c r="A22" s="239" t="s">
        <v>123</v>
      </c>
      <c r="B22" s="302"/>
      <c r="C22" s="302"/>
      <c r="D22" s="302"/>
    </row>
    <row r="23" spans="1:4" s="72" customFormat="1" x14ac:dyDescent="0.2">
      <c r="A23" s="240" t="s">
        <v>115</v>
      </c>
      <c r="B23" s="302" t="e">
        <f>'Семейный тариф 2025 comis '!B23</f>
        <v>#REF!</v>
      </c>
      <c r="C23" s="302" t="e">
        <f>'Семейный тариф 2025 comis '!C23</f>
        <v>#REF!</v>
      </c>
      <c r="D23" s="302" t="e">
        <f>'Семейный тариф 2025 comis '!D23</f>
        <v>#REF!</v>
      </c>
    </row>
    <row r="24" spans="1:4" s="72" customFormat="1" x14ac:dyDescent="0.2">
      <c r="A24" s="239" t="s">
        <v>124</v>
      </c>
      <c r="B24" s="302"/>
      <c r="C24" s="302"/>
      <c r="D24" s="302"/>
    </row>
    <row r="25" spans="1:4" s="72" customFormat="1" x14ac:dyDescent="0.2">
      <c r="A25" s="240" t="s">
        <v>115</v>
      </c>
      <c r="B25" s="302" t="e">
        <f>'Семейный тариф 2025 comis '!B25</f>
        <v>#REF!</v>
      </c>
      <c r="C25" s="302" t="e">
        <f>'Семейный тариф 2025 comis '!C25</f>
        <v>#REF!</v>
      </c>
      <c r="D25" s="302" t="e">
        <f>'Семейный тариф 2025 comis '!D25</f>
        <v>#REF!</v>
      </c>
    </row>
    <row r="26" spans="1:4" s="72" customFormat="1" x14ac:dyDescent="0.2">
      <c r="A26" s="241" t="s">
        <v>125</v>
      </c>
      <c r="B26" s="302"/>
      <c r="C26" s="302"/>
      <c r="D26" s="302"/>
    </row>
    <row r="27" spans="1:4" s="72" customFormat="1" x14ac:dyDescent="0.2">
      <c r="A27" s="240" t="s">
        <v>115</v>
      </c>
      <c r="B27" s="302" t="e">
        <f>'Семейный тариф 2025 comis '!B27</f>
        <v>#REF!</v>
      </c>
      <c r="C27" s="302" t="e">
        <f>'Семейный тариф 2025 comis '!C27</f>
        <v>#REF!</v>
      </c>
      <c r="D27" s="302" t="e">
        <f>'Семейный тариф 2025 comis '!D27</f>
        <v>#REF!</v>
      </c>
    </row>
    <row r="28" spans="1:4" s="72" customFormat="1" x14ac:dyDescent="0.2">
      <c r="A28" s="239" t="s">
        <v>126</v>
      </c>
      <c r="B28" s="302"/>
      <c r="C28" s="302"/>
      <c r="D28" s="302"/>
    </row>
    <row r="29" spans="1:4" s="72" customFormat="1" x14ac:dyDescent="0.2">
      <c r="A29" s="240" t="s">
        <v>115</v>
      </c>
      <c r="B29" s="302" t="e">
        <f>'Семейный тариф 2025 comis '!B29</f>
        <v>#REF!</v>
      </c>
      <c r="C29" s="302" t="e">
        <f>'Семейный тариф 2025 comis '!C29</f>
        <v>#REF!</v>
      </c>
      <c r="D29" s="302" t="e">
        <f>'Семейный тариф 2025 comis '!D29</f>
        <v>#REF!</v>
      </c>
    </row>
    <row r="30" spans="1:4" s="72" customFormat="1" x14ac:dyDescent="0.2">
      <c r="A30" s="85"/>
      <c r="B30" s="304"/>
      <c r="C30" s="304"/>
      <c r="D30" s="304"/>
    </row>
    <row r="31" spans="1:4" s="72" customFormat="1" x14ac:dyDescent="0.2">
      <c r="A31" s="253" t="s">
        <v>297</v>
      </c>
      <c r="B31" s="304"/>
      <c r="C31" s="304"/>
      <c r="D31" s="304"/>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ROUND(B8*0.85,)</f>
        <v>#REF!</v>
      </c>
      <c r="C35" s="272" t="e">
        <f t="shared" si="2"/>
        <v>#REF!</v>
      </c>
      <c r="D35" s="272" t="e">
        <f t="shared" si="2"/>
        <v>#REF!</v>
      </c>
    </row>
    <row r="36" spans="1:4" s="72" customFormat="1" x14ac:dyDescent="0.2">
      <c r="A36" s="240">
        <v>2</v>
      </c>
      <c r="B36" s="272" t="e">
        <f t="shared" ref="B36:D36" si="3">ROUND(B9*0.85,)</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ROUND(B11*0.85,)</f>
        <v>#REF!</v>
      </c>
      <c r="C38" s="272" t="e">
        <f t="shared" si="4"/>
        <v>#REF!</v>
      </c>
      <c r="D38" s="272" t="e">
        <f t="shared" si="4"/>
        <v>#REF!</v>
      </c>
    </row>
    <row r="39" spans="1:4" s="72" customFormat="1" x14ac:dyDescent="0.2">
      <c r="A39" s="240">
        <v>2</v>
      </c>
      <c r="B39" s="272" t="e">
        <f t="shared" ref="B39:D39" si="5">ROUND(B12*0.85,)</f>
        <v>#REF!</v>
      </c>
      <c r="C39" s="272" t="e">
        <f t="shared" si="5"/>
        <v>#REF!</v>
      </c>
      <c r="D39" s="272" t="e">
        <f t="shared" si="5"/>
        <v>#REF!</v>
      </c>
    </row>
    <row r="40" spans="1:4" s="72" customFormat="1" x14ac:dyDescent="0.2">
      <c r="A40" s="239" t="s">
        <v>139</v>
      </c>
      <c r="B40" s="272"/>
      <c r="C40" s="272"/>
      <c r="D40" s="272"/>
    </row>
    <row r="41" spans="1:4" s="72" customFormat="1" x14ac:dyDescent="0.2">
      <c r="A41" s="240">
        <v>1</v>
      </c>
      <c r="B41" s="272" t="e">
        <f t="shared" ref="B41:D41" si="6">ROUND(B14*0.85,)</f>
        <v>#REF!</v>
      </c>
      <c r="C41" s="272" t="e">
        <f t="shared" si="6"/>
        <v>#REF!</v>
      </c>
      <c r="D41" s="272" t="e">
        <f t="shared" si="6"/>
        <v>#REF!</v>
      </c>
    </row>
    <row r="42" spans="1:4" s="72" customFormat="1" x14ac:dyDescent="0.2">
      <c r="A42" s="240">
        <v>2</v>
      </c>
      <c r="B42" s="272" t="e">
        <f t="shared" ref="B42:D42" si="7">ROUND(B15*0.85,)</f>
        <v>#REF!</v>
      </c>
      <c r="C42" s="272" t="e">
        <f t="shared" si="7"/>
        <v>#REF!</v>
      </c>
      <c r="D42" s="272" t="e">
        <f t="shared" si="7"/>
        <v>#REF!</v>
      </c>
    </row>
    <row r="43" spans="1:4" s="72" customFormat="1" x14ac:dyDescent="0.2">
      <c r="A43" s="239" t="s">
        <v>141</v>
      </c>
      <c r="B43" s="272"/>
      <c r="C43" s="272"/>
      <c r="D43" s="272"/>
    </row>
    <row r="44" spans="1:4" s="72" customFormat="1" x14ac:dyDescent="0.2">
      <c r="A44" s="240">
        <v>1</v>
      </c>
      <c r="B44" s="272" t="e">
        <f t="shared" ref="B44:D44" si="8">ROUND(B17*0.85,)</f>
        <v>#REF!</v>
      </c>
      <c r="C44" s="272" t="e">
        <f t="shared" si="8"/>
        <v>#REF!</v>
      </c>
      <c r="D44" s="272" t="e">
        <f t="shared" si="8"/>
        <v>#REF!</v>
      </c>
    </row>
    <row r="45" spans="1:4" s="72" customFormat="1" x14ac:dyDescent="0.2">
      <c r="A45" s="240">
        <v>2</v>
      </c>
      <c r="B45" s="272" t="e">
        <f t="shared" ref="B45:D45" si="9">ROUND(B18*0.85,)</f>
        <v>#REF!</v>
      </c>
      <c r="C45" s="272" t="e">
        <f t="shared" si="9"/>
        <v>#REF!</v>
      </c>
      <c r="D45" s="272" t="e">
        <f t="shared" si="9"/>
        <v>#REF!</v>
      </c>
    </row>
    <row r="46" spans="1:4" s="72" customFormat="1" x14ac:dyDescent="0.2">
      <c r="A46" s="239" t="s">
        <v>122</v>
      </c>
      <c r="B46" s="272"/>
      <c r="C46" s="272"/>
      <c r="D46" s="272"/>
    </row>
    <row r="47" spans="1:4" s="72" customFormat="1" x14ac:dyDescent="0.2">
      <c r="A47" s="240">
        <v>1</v>
      </c>
      <c r="B47" s="272" t="e">
        <f t="shared" ref="B47:D47" si="10">ROUND(B20*0.85,)</f>
        <v>#REF!</v>
      </c>
      <c r="C47" s="272" t="e">
        <f t="shared" si="10"/>
        <v>#REF!</v>
      </c>
      <c r="D47" s="272" t="e">
        <f t="shared" si="10"/>
        <v>#REF!</v>
      </c>
    </row>
    <row r="48" spans="1:4" s="72" customFormat="1" x14ac:dyDescent="0.2">
      <c r="A48" s="240">
        <v>2</v>
      </c>
      <c r="B48" s="272" t="e">
        <f t="shared" ref="B48:D48" si="11">ROUND(B21*0.85,)</f>
        <v>#REF!</v>
      </c>
      <c r="C48" s="272" t="e">
        <f t="shared" si="11"/>
        <v>#REF!</v>
      </c>
      <c r="D48" s="272" t="e">
        <f t="shared" si="11"/>
        <v>#REF!</v>
      </c>
    </row>
    <row r="49" spans="1:4" s="72" customFormat="1" x14ac:dyDescent="0.2">
      <c r="A49" s="239" t="s">
        <v>123</v>
      </c>
      <c r="B49" s="272"/>
      <c r="C49" s="272"/>
      <c r="D49" s="272"/>
    </row>
    <row r="50" spans="1:4" s="72" customFormat="1" x14ac:dyDescent="0.2">
      <c r="A50" s="240" t="s">
        <v>115</v>
      </c>
      <c r="B50" s="272" t="e">
        <f t="shared" ref="B50:D50" si="12">ROUND(B23*0.85,)</f>
        <v>#REF!</v>
      </c>
      <c r="C50" s="272" t="e">
        <f t="shared" si="12"/>
        <v>#REF!</v>
      </c>
      <c r="D50" s="272" t="e">
        <f t="shared" si="12"/>
        <v>#REF!</v>
      </c>
    </row>
    <row r="51" spans="1:4" s="72" customFormat="1" x14ac:dyDescent="0.2">
      <c r="A51" s="239" t="s">
        <v>124</v>
      </c>
      <c r="B51" s="272"/>
      <c r="C51" s="272"/>
      <c r="D51" s="272"/>
    </row>
    <row r="52" spans="1:4" s="72" customFormat="1" x14ac:dyDescent="0.2">
      <c r="A52" s="240" t="s">
        <v>115</v>
      </c>
      <c r="B52" s="272" t="e">
        <f t="shared" ref="B52:D52" si="13">ROUND(B25*0.85,)</f>
        <v>#REF!</v>
      </c>
      <c r="C52" s="272" t="e">
        <f t="shared" si="13"/>
        <v>#REF!</v>
      </c>
      <c r="D52" s="272" t="e">
        <f t="shared" si="13"/>
        <v>#REF!</v>
      </c>
    </row>
    <row r="53" spans="1:4" s="72" customFormat="1" x14ac:dyDescent="0.2">
      <c r="A53" s="241" t="s">
        <v>125</v>
      </c>
      <c r="B53" s="272"/>
      <c r="C53" s="272"/>
      <c r="D53" s="272"/>
    </row>
    <row r="54" spans="1:4" s="72" customFormat="1" x14ac:dyDescent="0.2">
      <c r="A54" s="240" t="s">
        <v>115</v>
      </c>
      <c r="B54" s="272" t="e">
        <f t="shared" ref="B54:D54" si="14">ROUND(B27*0.85,)</f>
        <v>#REF!</v>
      </c>
      <c r="C54" s="272" t="e">
        <f t="shared" si="14"/>
        <v>#REF!</v>
      </c>
      <c r="D54" s="272" t="e">
        <f t="shared" si="14"/>
        <v>#REF!</v>
      </c>
    </row>
    <row r="55" spans="1:4" s="72" customFormat="1" x14ac:dyDescent="0.2">
      <c r="A55" s="239" t="s">
        <v>126</v>
      </c>
      <c r="B55" s="272"/>
      <c r="C55" s="272"/>
      <c r="D55" s="272"/>
    </row>
    <row r="56" spans="1:4" s="72" customFormat="1" x14ac:dyDescent="0.2">
      <c r="A56" s="240" t="s">
        <v>115</v>
      </c>
      <c r="B56" s="272" t="e">
        <f t="shared" ref="B56:D56" si="15">ROUND(B29*0.85,)</f>
        <v>#REF!</v>
      </c>
      <c r="C56" s="272" t="e">
        <f t="shared" si="15"/>
        <v>#REF!</v>
      </c>
      <c r="D56" s="272" t="e">
        <f t="shared" si="15"/>
        <v>#REF!</v>
      </c>
    </row>
    <row r="57" spans="1:4" s="72" customFormat="1" x14ac:dyDescent="0.2">
      <c r="A57" s="85"/>
    </row>
    <row r="58" spans="1:4" x14ac:dyDescent="0.2">
      <c r="A58" s="319" t="s">
        <v>130</v>
      </c>
    </row>
    <row r="59" spans="1:4" ht="24" x14ac:dyDescent="0.2">
      <c r="A59" s="339" t="s">
        <v>399</v>
      </c>
    </row>
    <row r="60" spans="1:4" ht="12" customHeight="1" x14ac:dyDescent="0.2">
      <c r="A60" s="378" t="s">
        <v>389</v>
      </c>
    </row>
    <row r="61" spans="1:4" ht="12" customHeight="1" x14ac:dyDescent="0.2">
      <c r="A61" s="385"/>
    </row>
    <row r="62" spans="1:4" ht="12" customHeight="1" x14ac:dyDescent="0.2">
      <c r="A62" s="385"/>
    </row>
    <row r="63" spans="1:4" ht="97.5" customHeight="1" x14ac:dyDescent="0.2">
      <c r="A63" s="385"/>
    </row>
    <row r="64" spans="1:4" s="82" customFormat="1" ht="12" customHeight="1" x14ac:dyDescent="0.2">
      <c r="A64" s="334" t="s">
        <v>133</v>
      </c>
    </row>
    <row r="65" spans="1:1" ht="24" x14ac:dyDescent="0.2">
      <c r="A65" s="337" t="s">
        <v>400</v>
      </c>
    </row>
    <row r="66" spans="1:1" ht="24" x14ac:dyDescent="0.2">
      <c r="A66" s="338" t="s">
        <v>401</v>
      </c>
    </row>
    <row r="67" spans="1:1" x14ac:dyDescent="0.2">
      <c r="A67" s="310"/>
    </row>
    <row r="68" spans="1:1" x14ac:dyDescent="0.2">
      <c r="A68" s="335" t="s">
        <v>131</v>
      </c>
    </row>
    <row r="69" spans="1:1" ht="24" x14ac:dyDescent="0.2">
      <c r="A69" s="336" t="s">
        <v>150</v>
      </c>
    </row>
    <row r="70" spans="1:1" ht="18" customHeight="1" x14ac:dyDescent="0.2">
      <c r="A70" s="336" t="s">
        <v>151</v>
      </c>
    </row>
  </sheetData>
  <mergeCells count="1">
    <mergeCell ref="A60:A63"/>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7"/>
  <sheetViews>
    <sheetView zoomScaleNormal="100" workbookViewId="0">
      <selection activeCell="G32" sqref="G32"/>
    </sheetView>
  </sheetViews>
  <sheetFormatPr defaultColWidth="9" defaultRowHeight="12" x14ac:dyDescent="0.2"/>
  <cols>
    <col min="1" max="1" width="83.85546875" style="194" customWidth="1"/>
    <col min="2" max="12" width="9" style="343"/>
    <col min="13" max="16384" width="9" style="194"/>
  </cols>
  <sheetData>
    <row r="1" spans="1:26" s="10" customFormat="1" ht="12" customHeight="1" x14ac:dyDescent="0.2">
      <c r="A1" s="97" t="s">
        <v>127</v>
      </c>
      <c r="B1" s="342"/>
      <c r="C1" s="342"/>
      <c r="D1" s="342"/>
      <c r="E1" s="342"/>
      <c r="F1" s="342"/>
      <c r="G1" s="342"/>
      <c r="H1" s="342"/>
      <c r="I1" s="342"/>
      <c r="J1" s="342"/>
      <c r="K1" s="342"/>
      <c r="L1" s="342"/>
    </row>
    <row r="2" spans="1:26" s="10" customFormat="1" ht="12" customHeight="1" x14ac:dyDescent="0.2">
      <c r="A2" s="134" t="s">
        <v>367</v>
      </c>
      <c r="B2" s="342"/>
      <c r="C2" s="342"/>
      <c r="D2" s="342"/>
      <c r="E2" s="342"/>
      <c r="F2" s="342"/>
      <c r="G2" s="342"/>
      <c r="H2" s="342"/>
      <c r="I2" s="342"/>
      <c r="J2" s="342"/>
      <c r="K2" s="342"/>
      <c r="L2" s="342"/>
    </row>
    <row r="3" spans="1:26" ht="8.4499999999999993" customHeight="1" x14ac:dyDescent="0.2">
      <c r="A3" s="69"/>
    </row>
    <row r="4" spans="1:26" s="10" customFormat="1" ht="32.450000000000003" customHeight="1" x14ac:dyDescent="0.2">
      <c r="A4" s="340" t="s">
        <v>297</v>
      </c>
      <c r="B4" s="342"/>
      <c r="C4" s="342"/>
      <c r="D4" s="342"/>
      <c r="E4" s="342"/>
      <c r="F4" s="342"/>
      <c r="G4" s="342"/>
      <c r="H4" s="342"/>
      <c r="I4" s="342"/>
      <c r="J4" s="342"/>
      <c r="K4" s="342"/>
      <c r="L4" s="342"/>
    </row>
    <row r="5" spans="1:26" s="70" customFormat="1" ht="23.1" customHeight="1" x14ac:dyDescent="0.2">
      <c r="A5" s="80" t="s">
        <v>129</v>
      </c>
      <c r="B5" s="364" t="e">
        <f>'C завтраками| Bed and breakfast'!#REF!</f>
        <v>#REF!</v>
      </c>
      <c r="C5" s="364" t="e">
        <f>'C завтраками| Bed and breakfast'!#REF!</f>
        <v>#REF!</v>
      </c>
      <c r="D5" s="364" t="e">
        <f>'C завтраками| Bed and breakfast'!#REF!</f>
        <v>#REF!</v>
      </c>
      <c r="E5" s="364" t="e">
        <f>'C завтраками| Bed and breakfast'!#REF!</f>
        <v>#REF!</v>
      </c>
      <c r="F5" s="364" t="e">
        <f>'C завтраками| Bed and breakfast'!#REF!</f>
        <v>#REF!</v>
      </c>
      <c r="G5" s="364" t="e">
        <f>'C завтраками| Bed and breakfast'!#REF!</f>
        <v>#REF!</v>
      </c>
      <c r="H5" s="364" t="e">
        <f>'C завтраками| Bed and breakfast'!#REF!</f>
        <v>#REF!</v>
      </c>
      <c r="I5" s="364" t="e">
        <f>'C завтраками| Bed and breakfast'!#REF!</f>
        <v>#REF!</v>
      </c>
      <c r="J5" s="364" t="e">
        <f>'C завтраками| Bed and breakfast'!#REF!</f>
        <v>#REF!</v>
      </c>
      <c r="K5" s="364" t="e">
        <f>'C завтраками| Bed and breakfast'!#REF!</f>
        <v>#REF!</v>
      </c>
      <c r="L5" s="364" t="e">
        <f>'C завтраками| Bed and breakfast'!#REF!</f>
        <v>#REF!</v>
      </c>
      <c r="M5" s="197" t="e">
        <f>'C завтраками| Bed and breakfast'!#REF!</f>
        <v>#REF!</v>
      </c>
      <c r="N5" s="197" t="e">
        <f>'C завтраками| Bed and breakfast'!#REF!</f>
        <v>#REF!</v>
      </c>
      <c r="O5" s="197" t="e">
        <f>'C завтраками| Bed and breakfast'!#REF!</f>
        <v>#REF!</v>
      </c>
      <c r="P5" s="197" t="e">
        <f>'C завтраками| Bed and breakfast'!#REF!</f>
        <v>#REF!</v>
      </c>
      <c r="Q5" s="197" t="e">
        <f>'C завтраками| Bed and breakfast'!#REF!</f>
        <v>#REF!</v>
      </c>
      <c r="R5" s="197">
        <f>'C завтраками| Bed and breakfast'!B4</f>
        <v>45980</v>
      </c>
      <c r="S5" s="197">
        <f>'C завтраками| Bed and breakfast'!C4</f>
        <v>45981</v>
      </c>
      <c r="T5" s="197">
        <f>'C завтраками| Bed and breakfast'!D4</f>
        <v>45982</v>
      </c>
      <c r="U5" s="197">
        <f>'C завтраками| Bed and breakfast'!F4</f>
        <v>45984</v>
      </c>
      <c r="V5" s="197">
        <f>'C завтраками| Bed and breakfast'!G4</f>
        <v>45985</v>
      </c>
      <c r="W5" s="197">
        <f>'C завтраками| Bed and breakfast'!H4</f>
        <v>45986</v>
      </c>
      <c r="X5" s="197">
        <f>'C завтраками| Bed and breakfast'!I4</f>
        <v>45987</v>
      </c>
      <c r="Y5" s="197">
        <f>'C завтраками| Bed and breakfast'!K4</f>
        <v>45989</v>
      </c>
      <c r="Z5" s="197">
        <f>'C завтраками| Bed and breakfast'!M4</f>
        <v>45991</v>
      </c>
    </row>
    <row r="6" spans="1:26" s="70" customFormat="1" ht="23.1" customHeight="1" x14ac:dyDescent="0.2">
      <c r="A6" s="81"/>
      <c r="B6" s="364" t="e">
        <f>'C завтраками| Bed and breakfast'!#REF!</f>
        <v>#REF!</v>
      </c>
      <c r="C6" s="364" t="e">
        <f>'C завтраками| Bed and breakfast'!#REF!</f>
        <v>#REF!</v>
      </c>
      <c r="D6" s="364" t="e">
        <f>'C завтраками| Bed and breakfast'!#REF!</f>
        <v>#REF!</v>
      </c>
      <c r="E6" s="364" t="e">
        <f>'C завтраками| Bed and breakfast'!#REF!</f>
        <v>#REF!</v>
      </c>
      <c r="F6" s="364" t="e">
        <f>'C завтраками| Bed and breakfast'!#REF!</f>
        <v>#REF!</v>
      </c>
      <c r="G6" s="364" t="e">
        <f>'C завтраками| Bed and breakfast'!#REF!</f>
        <v>#REF!</v>
      </c>
      <c r="H6" s="364" t="e">
        <f>'C завтраками| Bed and breakfast'!#REF!</f>
        <v>#REF!</v>
      </c>
      <c r="I6" s="364" t="e">
        <f>'C завтраками| Bed and breakfast'!#REF!</f>
        <v>#REF!</v>
      </c>
      <c r="J6" s="364" t="e">
        <f>'C завтраками| Bed and breakfast'!#REF!</f>
        <v>#REF!</v>
      </c>
      <c r="K6" s="364" t="e">
        <f>'C завтраками| Bed and breakfast'!#REF!</f>
        <v>#REF!</v>
      </c>
      <c r="L6" s="364" t="e">
        <f>'C завтраками| Bed and breakfast'!#REF!</f>
        <v>#REF!</v>
      </c>
      <c r="M6" s="197" t="e">
        <f>'C завтраками| Bed and breakfast'!#REF!</f>
        <v>#REF!</v>
      </c>
      <c r="N6" s="197" t="e">
        <f>'C завтраками| Bed and breakfast'!#REF!</f>
        <v>#REF!</v>
      </c>
      <c r="O6" s="197" t="e">
        <f>'C завтраками| Bed and breakfast'!#REF!</f>
        <v>#REF!</v>
      </c>
      <c r="P6" s="197" t="e">
        <f>'C завтраками| Bed and breakfast'!#REF!</f>
        <v>#REF!</v>
      </c>
      <c r="Q6" s="197" t="e">
        <f>'C завтраками| Bed and breakfast'!#REF!</f>
        <v>#REF!</v>
      </c>
      <c r="R6" s="197">
        <f>'C завтраками| Bed and breakfast'!B5</f>
        <v>45980</v>
      </c>
      <c r="S6" s="197">
        <f>'C завтраками| Bed and breakfast'!C5</f>
        <v>45981</v>
      </c>
      <c r="T6" s="197">
        <f>'C завтраками| Bed and breakfast'!D5</f>
        <v>45982</v>
      </c>
      <c r="U6" s="197">
        <f>'C завтраками| Bed and breakfast'!F5</f>
        <v>45984</v>
      </c>
      <c r="V6" s="197">
        <f>'C завтраками| Bed and breakfast'!G5</f>
        <v>45985</v>
      </c>
      <c r="W6" s="197">
        <f>'C завтраками| Bed and breakfast'!H5</f>
        <v>45986</v>
      </c>
      <c r="X6" s="197">
        <f>'C завтраками| Bed and breakfast'!I5</f>
        <v>45987</v>
      </c>
      <c r="Y6" s="197">
        <f>'C завтраками| Bed and breakfast'!K5</f>
        <v>45989</v>
      </c>
      <c r="Z6" s="197">
        <f>'C завтраками| Bed and breakfast'!M5</f>
        <v>45991</v>
      </c>
    </row>
    <row r="7" spans="1:26" s="72" customFormat="1" x14ac:dyDescent="0.2">
      <c r="A7" s="239" t="s">
        <v>138</v>
      </c>
      <c r="B7" s="350"/>
      <c r="C7" s="350"/>
      <c r="D7" s="350"/>
      <c r="E7" s="350"/>
      <c r="F7" s="350"/>
      <c r="G7" s="350"/>
      <c r="H7" s="350"/>
      <c r="I7" s="350"/>
      <c r="J7" s="350"/>
      <c r="K7" s="350"/>
      <c r="L7" s="350"/>
    </row>
    <row r="8" spans="1:26" s="72" customFormat="1" x14ac:dyDescent="0.2">
      <c r="A8" s="240">
        <v>1</v>
      </c>
      <c r="B8" s="349" t="e">
        <f>'C завтраками| Bed and breakfast'!#REF!*0.75</f>
        <v>#REF!</v>
      </c>
      <c r="C8" s="349" t="e">
        <f>'C завтраками| Bed and breakfast'!#REF!*0.75</f>
        <v>#REF!</v>
      </c>
      <c r="D8" s="349" t="e">
        <f>'C завтраками| Bed and breakfast'!#REF!*0.75</f>
        <v>#REF!</v>
      </c>
      <c r="E8" s="349" t="e">
        <f>'C завтраками| Bed and breakfast'!#REF!*0.75</f>
        <v>#REF!</v>
      </c>
      <c r="F8" s="349" t="e">
        <f>'C завтраками| Bed and breakfast'!#REF!*0.75</f>
        <v>#REF!</v>
      </c>
      <c r="G8" s="349" t="e">
        <f>'C завтраками| Bed and breakfast'!#REF!*0.75</f>
        <v>#REF!</v>
      </c>
      <c r="H8" s="349" t="e">
        <f>'C завтраками| Bed and breakfast'!#REF!*0.75</f>
        <v>#REF!</v>
      </c>
      <c r="I8" s="349" t="e">
        <f>'C завтраками| Bed and breakfast'!#REF!*0.75</f>
        <v>#REF!</v>
      </c>
      <c r="J8" s="349" t="e">
        <f>'C завтраками| Bed and breakfast'!#REF!*0.75</f>
        <v>#REF!</v>
      </c>
      <c r="K8" s="349" t="e">
        <f>'C завтраками| Bed and breakfast'!#REF!*0.75</f>
        <v>#REF!</v>
      </c>
      <c r="L8" s="349" t="e">
        <f>'C завтраками| Bed and breakfast'!#REF!*0.75</f>
        <v>#REF!</v>
      </c>
      <c r="M8" s="241" t="e">
        <f>'C завтраками| Bed and breakfast'!#REF!*0.75</f>
        <v>#REF!</v>
      </c>
      <c r="N8" s="241" t="e">
        <f>'C завтраками| Bed and breakfast'!#REF!*0.75</f>
        <v>#REF!</v>
      </c>
      <c r="O8" s="241" t="e">
        <f>'C завтраками| Bed and breakfast'!#REF!*0.75</f>
        <v>#REF!</v>
      </c>
      <c r="P8" s="241" t="e">
        <f>'C завтраками| Bed and breakfast'!#REF!*0.75</f>
        <v>#REF!</v>
      </c>
      <c r="Q8" s="241" t="e">
        <f>'C завтраками| Bed and breakfast'!#REF!*0.75</f>
        <v>#REF!</v>
      </c>
      <c r="R8" s="241">
        <f>'C завтраками| Bed and breakfast'!B7*0.75</f>
        <v>15000</v>
      </c>
      <c r="S8" s="241">
        <f>'C завтраками| Bed and breakfast'!C7*0.75</f>
        <v>15000</v>
      </c>
      <c r="T8" s="241">
        <f>'C завтраками| Bed and breakfast'!D7*0.75</f>
        <v>17625</v>
      </c>
      <c r="U8" s="241">
        <f>'C завтраками| Bed and breakfast'!F7*0.75</f>
        <v>12750</v>
      </c>
      <c r="V8" s="241">
        <f>'C завтраками| Bed and breakfast'!G7*0.75</f>
        <v>12750</v>
      </c>
      <c r="W8" s="241">
        <f>'C завтраками| Bed and breakfast'!H7*0.75</f>
        <v>12750</v>
      </c>
      <c r="X8" s="241">
        <f>'C завтраками| Bed and breakfast'!I7*0.75</f>
        <v>12750</v>
      </c>
      <c r="Y8" s="241">
        <f>'C завтраками| Bed and breakfast'!K7*0.75</f>
        <v>16125</v>
      </c>
      <c r="Z8" s="241">
        <f>'C завтраками| Bed and breakfast'!M7*0.75</f>
        <v>12750</v>
      </c>
    </row>
    <row r="9" spans="1:26" s="72" customFormat="1" x14ac:dyDescent="0.2">
      <c r="A9" s="240">
        <v>2</v>
      </c>
      <c r="B9" s="349" t="e">
        <f>'C завтраками| Bed and breakfast'!#REF!*0.75</f>
        <v>#REF!</v>
      </c>
      <c r="C9" s="349" t="e">
        <f>'C завтраками| Bed and breakfast'!#REF!*0.75</f>
        <v>#REF!</v>
      </c>
      <c r="D9" s="349" t="e">
        <f>'C завтраками| Bed and breakfast'!#REF!*0.75</f>
        <v>#REF!</v>
      </c>
      <c r="E9" s="349" t="e">
        <f>'C завтраками| Bed and breakfast'!#REF!*0.75</f>
        <v>#REF!</v>
      </c>
      <c r="F9" s="349" t="e">
        <f>'C завтраками| Bed and breakfast'!#REF!*0.75</f>
        <v>#REF!</v>
      </c>
      <c r="G9" s="349" t="e">
        <f>'C завтраками| Bed and breakfast'!#REF!*0.75</f>
        <v>#REF!</v>
      </c>
      <c r="H9" s="349" t="e">
        <f>'C завтраками| Bed and breakfast'!#REF!*0.75</f>
        <v>#REF!</v>
      </c>
      <c r="I9" s="349" t="e">
        <f>'C завтраками| Bed and breakfast'!#REF!*0.75</f>
        <v>#REF!</v>
      </c>
      <c r="J9" s="349" t="e">
        <f>'C завтраками| Bed and breakfast'!#REF!*0.75</f>
        <v>#REF!</v>
      </c>
      <c r="K9" s="349" t="e">
        <f>'C завтраками| Bed and breakfast'!#REF!*0.75</f>
        <v>#REF!</v>
      </c>
      <c r="L9" s="349" t="e">
        <f>'C завтраками| Bed and breakfast'!#REF!*0.75</f>
        <v>#REF!</v>
      </c>
      <c r="M9" s="241" t="e">
        <f>'C завтраками| Bed and breakfast'!#REF!*0.75</f>
        <v>#REF!</v>
      </c>
      <c r="N9" s="241" t="e">
        <f>'C завтраками| Bed and breakfast'!#REF!*0.75</f>
        <v>#REF!</v>
      </c>
      <c r="O9" s="241" t="e">
        <f>'C завтраками| Bed and breakfast'!#REF!*0.75</f>
        <v>#REF!</v>
      </c>
      <c r="P9" s="241" t="e">
        <f>'C завтраками| Bed and breakfast'!#REF!*0.75</f>
        <v>#REF!</v>
      </c>
      <c r="Q9" s="241" t="e">
        <f>'C завтраками| Bed and breakfast'!#REF!*0.75</f>
        <v>#REF!</v>
      </c>
      <c r="R9" s="241">
        <f>'C завтраками| Bed and breakfast'!B8*0.75</f>
        <v>16950</v>
      </c>
      <c r="S9" s="241">
        <f>'C завтраками| Bed and breakfast'!C8*0.75</f>
        <v>16950</v>
      </c>
      <c r="T9" s="241">
        <f>'C завтраками| Bed and breakfast'!D8*0.75</f>
        <v>19575</v>
      </c>
      <c r="U9" s="241">
        <f>'C завтраками| Bed and breakfast'!F8*0.75</f>
        <v>14700</v>
      </c>
      <c r="V9" s="241">
        <f>'C завтраками| Bed and breakfast'!G8*0.75</f>
        <v>14700</v>
      </c>
      <c r="W9" s="241">
        <f>'C завтраками| Bed and breakfast'!H8*0.75</f>
        <v>14700</v>
      </c>
      <c r="X9" s="241">
        <f>'C завтраками| Bed and breakfast'!I8*0.75</f>
        <v>14700</v>
      </c>
      <c r="Y9" s="241">
        <f>'C завтраками| Bed and breakfast'!K8*0.75</f>
        <v>18075</v>
      </c>
      <c r="Z9" s="241">
        <f>'C завтраками| Bed and breakfast'!M8*0.75</f>
        <v>14700</v>
      </c>
    </row>
    <row r="10" spans="1:26" s="72" customFormat="1" x14ac:dyDescent="0.2">
      <c r="A10" s="239" t="s">
        <v>140</v>
      </c>
      <c r="B10" s="349"/>
      <c r="C10" s="349"/>
      <c r="D10" s="349"/>
      <c r="E10" s="349"/>
      <c r="F10" s="349"/>
      <c r="G10" s="349"/>
      <c r="H10" s="349"/>
      <c r="I10" s="349"/>
      <c r="J10" s="349"/>
      <c r="K10" s="349"/>
      <c r="L10" s="349"/>
      <c r="M10" s="241"/>
      <c r="N10" s="241"/>
      <c r="O10" s="241"/>
      <c r="P10" s="241"/>
      <c r="Q10" s="241"/>
      <c r="R10" s="241"/>
      <c r="S10" s="241"/>
      <c r="T10" s="241"/>
      <c r="U10" s="241"/>
      <c r="V10" s="241"/>
      <c r="W10" s="241"/>
      <c r="X10" s="241"/>
      <c r="Y10" s="241"/>
      <c r="Z10" s="241"/>
    </row>
    <row r="11" spans="1:26" s="72" customFormat="1" x14ac:dyDescent="0.2">
      <c r="A11" s="240">
        <v>1</v>
      </c>
      <c r="B11" s="349" t="e">
        <f>'C завтраками| Bed and breakfast'!#REF!*0.75</f>
        <v>#REF!</v>
      </c>
      <c r="C11" s="349" t="e">
        <f>'C завтраками| Bed and breakfast'!#REF!*0.75</f>
        <v>#REF!</v>
      </c>
      <c r="D11" s="349" t="e">
        <f>'C завтраками| Bed and breakfast'!#REF!*0.75</f>
        <v>#REF!</v>
      </c>
      <c r="E11" s="349" t="e">
        <f>'C завтраками| Bed and breakfast'!#REF!*0.75</f>
        <v>#REF!</v>
      </c>
      <c r="F11" s="349" t="e">
        <f>'C завтраками| Bed and breakfast'!#REF!*0.75</f>
        <v>#REF!</v>
      </c>
      <c r="G11" s="349" t="e">
        <f>'C завтраками| Bed and breakfast'!#REF!*0.75</f>
        <v>#REF!</v>
      </c>
      <c r="H11" s="349" t="e">
        <f>'C завтраками| Bed and breakfast'!#REF!*0.75</f>
        <v>#REF!</v>
      </c>
      <c r="I11" s="349" t="e">
        <f>'C завтраками| Bed and breakfast'!#REF!*0.75</f>
        <v>#REF!</v>
      </c>
      <c r="J11" s="349" t="e">
        <f>'C завтраками| Bed and breakfast'!#REF!*0.75</f>
        <v>#REF!</v>
      </c>
      <c r="K11" s="349" t="e">
        <f>'C завтраками| Bed and breakfast'!#REF!*0.75</f>
        <v>#REF!</v>
      </c>
      <c r="L11" s="349" t="e">
        <f>'C завтраками| Bed and breakfast'!#REF!*0.75</f>
        <v>#REF!</v>
      </c>
      <c r="M11" s="241" t="e">
        <f>'C завтраками| Bed and breakfast'!#REF!*0.75</f>
        <v>#REF!</v>
      </c>
      <c r="N11" s="241" t="e">
        <f>'C завтраками| Bed and breakfast'!#REF!*0.75</f>
        <v>#REF!</v>
      </c>
      <c r="O11" s="241" t="e">
        <f>'C завтраками| Bed and breakfast'!#REF!*0.75</f>
        <v>#REF!</v>
      </c>
      <c r="P11" s="241" t="e">
        <f>'C завтраками| Bed and breakfast'!#REF!*0.75</f>
        <v>#REF!</v>
      </c>
      <c r="Q11" s="241" t="e">
        <f>'C завтраками| Bed and breakfast'!#REF!*0.75</f>
        <v>#REF!</v>
      </c>
      <c r="R11" s="241">
        <f>'C завтраками| Bed and breakfast'!B10*0.75</f>
        <v>17250</v>
      </c>
      <c r="S11" s="241">
        <f>'C завтраками| Bed and breakfast'!C10*0.75</f>
        <v>17250</v>
      </c>
      <c r="T11" s="241">
        <f>'C завтраками| Bed and breakfast'!D10*0.75</f>
        <v>19875</v>
      </c>
      <c r="U11" s="241">
        <f>'C завтраками| Bed and breakfast'!F10*0.75</f>
        <v>15000</v>
      </c>
      <c r="V11" s="241">
        <f>'C завтраками| Bed and breakfast'!G10*0.75</f>
        <v>15000</v>
      </c>
      <c r="W11" s="241">
        <f>'C завтраками| Bed and breakfast'!H10*0.75</f>
        <v>15000</v>
      </c>
      <c r="X11" s="241">
        <f>'C завтраками| Bed and breakfast'!I10*0.75</f>
        <v>15000</v>
      </c>
      <c r="Y11" s="241">
        <f>'C завтраками| Bed and breakfast'!K10*0.75</f>
        <v>18375</v>
      </c>
      <c r="Z11" s="241">
        <f>'C завтраками| Bed and breakfast'!M10*0.75</f>
        <v>15000</v>
      </c>
    </row>
    <row r="12" spans="1:26" s="72" customFormat="1" x14ac:dyDescent="0.2">
      <c r="A12" s="240">
        <v>2</v>
      </c>
      <c r="B12" s="349" t="e">
        <f>'C завтраками| Bed and breakfast'!#REF!*0.75</f>
        <v>#REF!</v>
      </c>
      <c r="C12" s="349" t="e">
        <f>'C завтраками| Bed and breakfast'!#REF!*0.75</f>
        <v>#REF!</v>
      </c>
      <c r="D12" s="349" t="e">
        <f>'C завтраками| Bed and breakfast'!#REF!*0.75</f>
        <v>#REF!</v>
      </c>
      <c r="E12" s="349" t="e">
        <f>'C завтраками| Bed and breakfast'!#REF!*0.75</f>
        <v>#REF!</v>
      </c>
      <c r="F12" s="349" t="e">
        <f>'C завтраками| Bed and breakfast'!#REF!*0.75</f>
        <v>#REF!</v>
      </c>
      <c r="G12" s="349" t="e">
        <f>'C завтраками| Bed and breakfast'!#REF!*0.75</f>
        <v>#REF!</v>
      </c>
      <c r="H12" s="349" t="e">
        <f>'C завтраками| Bed and breakfast'!#REF!*0.75</f>
        <v>#REF!</v>
      </c>
      <c r="I12" s="349" t="e">
        <f>'C завтраками| Bed and breakfast'!#REF!*0.75</f>
        <v>#REF!</v>
      </c>
      <c r="J12" s="349" t="e">
        <f>'C завтраками| Bed and breakfast'!#REF!*0.75</f>
        <v>#REF!</v>
      </c>
      <c r="K12" s="349" t="e">
        <f>'C завтраками| Bed and breakfast'!#REF!*0.75</f>
        <v>#REF!</v>
      </c>
      <c r="L12" s="349" t="e">
        <f>'C завтраками| Bed and breakfast'!#REF!*0.75</f>
        <v>#REF!</v>
      </c>
      <c r="M12" s="241" t="e">
        <f>'C завтраками| Bed and breakfast'!#REF!*0.75</f>
        <v>#REF!</v>
      </c>
      <c r="N12" s="241" t="e">
        <f>'C завтраками| Bed and breakfast'!#REF!*0.75</f>
        <v>#REF!</v>
      </c>
      <c r="O12" s="241" t="e">
        <f>'C завтраками| Bed and breakfast'!#REF!*0.75</f>
        <v>#REF!</v>
      </c>
      <c r="P12" s="241" t="e">
        <f>'C завтраками| Bed and breakfast'!#REF!*0.75</f>
        <v>#REF!</v>
      </c>
      <c r="Q12" s="241" t="e">
        <f>'C завтраками| Bed and breakfast'!#REF!*0.75</f>
        <v>#REF!</v>
      </c>
      <c r="R12" s="241">
        <f>'C завтраками| Bed and breakfast'!B11*0.75</f>
        <v>19200</v>
      </c>
      <c r="S12" s="241">
        <f>'C завтраками| Bed and breakfast'!C11*0.75</f>
        <v>19200</v>
      </c>
      <c r="T12" s="241">
        <f>'C завтраками| Bed and breakfast'!D11*0.75</f>
        <v>21825</v>
      </c>
      <c r="U12" s="241">
        <f>'C завтраками| Bed and breakfast'!F11*0.75</f>
        <v>16950</v>
      </c>
      <c r="V12" s="241">
        <f>'C завтраками| Bed and breakfast'!G11*0.75</f>
        <v>16950</v>
      </c>
      <c r="W12" s="241">
        <f>'C завтраками| Bed and breakfast'!H11*0.75</f>
        <v>16950</v>
      </c>
      <c r="X12" s="241">
        <f>'C завтраками| Bed and breakfast'!I11*0.75</f>
        <v>16950</v>
      </c>
      <c r="Y12" s="241">
        <f>'C завтраками| Bed and breakfast'!K11*0.75</f>
        <v>20325</v>
      </c>
      <c r="Z12" s="241">
        <f>'C завтраками| Bed and breakfast'!M11*0.75</f>
        <v>16950</v>
      </c>
    </row>
    <row r="13" spans="1:26" s="72" customFormat="1" x14ac:dyDescent="0.2">
      <c r="A13" s="239" t="s">
        <v>139</v>
      </c>
      <c r="B13" s="349"/>
      <c r="C13" s="349"/>
      <c r="D13" s="349"/>
      <c r="E13" s="349"/>
      <c r="F13" s="349"/>
      <c r="G13" s="349"/>
      <c r="H13" s="349"/>
      <c r="I13" s="349"/>
      <c r="J13" s="349"/>
      <c r="K13" s="349"/>
      <c r="L13" s="349"/>
      <c r="M13" s="241"/>
      <c r="N13" s="241"/>
      <c r="O13" s="241"/>
      <c r="P13" s="241"/>
      <c r="Q13" s="241"/>
      <c r="R13" s="241"/>
      <c r="S13" s="241"/>
      <c r="T13" s="241"/>
      <c r="U13" s="241"/>
      <c r="V13" s="241"/>
      <c r="W13" s="241"/>
      <c r="X13" s="241"/>
      <c r="Y13" s="241"/>
      <c r="Z13" s="241"/>
    </row>
    <row r="14" spans="1:26" s="72" customFormat="1" x14ac:dyDescent="0.2">
      <c r="A14" s="240">
        <v>1</v>
      </c>
      <c r="B14" s="349" t="e">
        <f>'C завтраками| Bed and breakfast'!#REF!*0.75</f>
        <v>#REF!</v>
      </c>
      <c r="C14" s="349" t="e">
        <f>'C завтраками| Bed and breakfast'!#REF!*0.75</f>
        <v>#REF!</v>
      </c>
      <c r="D14" s="349" t="e">
        <f>'C завтраками| Bed and breakfast'!#REF!*0.75</f>
        <v>#REF!</v>
      </c>
      <c r="E14" s="349" t="e">
        <f>'C завтраками| Bed and breakfast'!#REF!*0.75</f>
        <v>#REF!</v>
      </c>
      <c r="F14" s="349" t="e">
        <f>'C завтраками| Bed and breakfast'!#REF!*0.75</f>
        <v>#REF!</v>
      </c>
      <c r="G14" s="349" t="e">
        <f>'C завтраками| Bed and breakfast'!#REF!*0.75</f>
        <v>#REF!</v>
      </c>
      <c r="H14" s="349" t="e">
        <f>'C завтраками| Bed and breakfast'!#REF!*0.75</f>
        <v>#REF!</v>
      </c>
      <c r="I14" s="349" t="e">
        <f>'C завтраками| Bed and breakfast'!#REF!*0.75</f>
        <v>#REF!</v>
      </c>
      <c r="J14" s="349" t="e">
        <f>'C завтраками| Bed and breakfast'!#REF!*0.75</f>
        <v>#REF!</v>
      </c>
      <c r="K14" s="349" t="e">
        <f>'C завтраками| Bed and breakfast'!#REF!*0.75</f>
        <v>#REF!</v>
      </c>
      <c r="L14" s="349" t="e">
        <f>'C завтраками| Bed and breakfast'!#REF!*0.75</f>
        <v>#REF!</v>
      </c>
      <c r="M14" s="241" t="e">
        <f>'C завтраками| Bed and breakfast'!#REF!*0.75</f>
        <v>#REF!</v>
      </c>
      <c r="N14" s="241" t="e">
        <f>'C завтраками| Bed and breakfast'!#REF!*0.75</f>
        <v>#REF!</v>
      </c>
      <c r="O14" s="241" t="e">
        <f>'C завтраками| Bed and breakfast'!#REF!*0.75</f>
        <v>#REF!</v>
      </c>
      <c r="P14" s="241" t="e">
        <f>'C завтраками| Bed and breakfast'!#REF!*0.75</f>
        <v>#REF!</v>
      </c>
      <c r="Q14" s="241" t="e">
        <f>'C завтраками| Bed and breakfast'!#REF!*0.75</f>
        <v>#REF!</v>
      </c>
      <c r="R14" s="241">
        <f>'C завтраками| Bed and breakfast'!B13*0.75</f>
        <v>18000</v>
      </c>
      <c r="S14" s="241">
        <f>'C завтраками| Bed and breakfast'!C13*0.75</f>
        <v>18000</v>
      </c>
      <c r="T14" s="241">
        <f>'C завтраками| Bed and breakfast'!D13*0.75</f>
        <v>20625</v>
      </c>
      <c r="U14" s="241">
        <f>'C завтраками| Bed and breakfast'!F13*0.75</f>
        <v>15750</v>
      </c>
      <c r="V14" s="241">
        <f>'C завтраками| Bed and breakfast'!G13*0.75</f>
        <v>15750</v>
      </c>
      <c r="W14" s="241">
        <f>'C завтраками| Bed and breakfast'!H13*0.75</f>
        <v>15750</v>
      </c>
      <c r="X14" s="241">
        <f>'C завтраками| Bed and breakfast'!I13*0.75</f>
        <v>15750</v>
      </c>
      <c r="Y14" s="241">
        <f>'C завтраками| Bed and breakfast'!K13*0.75</f>
        <v>19125</v>
      </c>
      <c r="Z14" s="241">
        <f>'C завтраками| Bed and breakfast'!M13*0.75</f>
        <v>15750</v>
      </c>
    </row>
    <row r="15" spans="1:26" s="72" customFormat="1" x14ac:dyDescent="0.2">
      <c r="A15" s="240">
        <v>2</v>
      </c>
      <c r="B15" s="349" t="e">
        <f>'C завтраками| Bed and breakfast'!#REF!*0.75</f>
        <v>#REF!</v>
      </c>
      <c r="C15" s="349" t="e">
        <f>'C завтраками| Bed and breakfast'!#REF!*0.75</f>
        <v>#REF!</v>
      </c>
      <c r="D15" s="349" t="e">
        <f>'C завтраками| Bed and breakfast'!#REF!*0.75</f>
        <v>#REF!</v>
      </c>
      <c r="E15" s="349" t="e">
        <f>'C завтраками| Bed and breakfast'!#REF!*0.75</f>
        <v>#REF!</v>
      </c>
      <c r="F15" s="349" t="e">
        <f>'C завтраками| Bed and breakfast'!#REF!*0.75</f>
        <v>#REF!</v>
      </c>
      <c r="G15" s="349" t="e">
        <f>'C завтраками| Bed and breakfast'!#REF!*0.75</f>
        <v>#REF!</v>
      </c>
      <c r="H15" s="349" t="e">
        <f>'C завтраками| Bed and breakfast'!#REF!*0.75</f>
        <v>#REF!</v>
      </c>
      <c r="I15" s="349" t="e">
        <f>'C завтраками| Bed and breakfast'!#REF!*0.75</f>
        <v>#REF!</v>
      </c>
      <c r="J15" s="349" t="e">
        <f>'C завтраками| Bed and breakfast'!#REF!*0.75</f>
        <v>#REF!</v>
      </c>
      <c r="K15" s="349" t="e">
        <f>'C завтраками| Bed and breakfast'!#REF!*0.75</f>
        <v>#REF!</v>
      </c>
      <c r="L15" s="349" t="e">
        <f>'C завтраками| Bed and breakfast'!#REF!*0.75</f>
        <v>#REF!</v>
      </c>
      <c r="M15" s="241" t="e">
        <f>'C завтраками| Bed and breakfast'!#REF!*0.75</f>
        <v>#REF!</v>
      </c>
      <c r="N15" s="241" t="e">
        <f>'C завтраками| Bed and breakfast'!#REF!*0.75</f>
        <v>#REF!</v>
      </c>
      <c r="O15" s="241" t="e">
        <f>'C завтраками| Bed and breakfast'!#REF!*0.75</f>
        <v>#REF!</v>
      </c>
      <c r="P15" s="241" t="e">
        <f>'C завтраками| Bed and breakfast'!#REF!*0.75</f>
        <v>#REF!</v>
      </c>
      <c r="Q15" s="241" t="e">
        <f>'C завтраками| Bed and breakfast'!#REF!*0.75</f>
        <v>#REF!</v>
      </c>
      <c r="R15" s="241">
        <f>'C завтраками| Bed and breakfast'!B14*0.75</f>
        <v>19950</v>
      </c>
      <c r="S15" s="241">
        <f>'C завтраками| Bed and breakfast'!C14*0.75</f>
        <v>19950</v>
      </c>
      <c r="T15" s="241">
        <f>'C завтраками| Bed and breakfast'!D14*0.75</f>
        <v>22575</v>
      </c>
      <c r="U15" s="241">
        <f>'C завтраками| Bed and breakfast'!F14*0.75</f>
        <v>17700</v>
      </c>
      <c r="V15" s="241">
        <f>'C завтраками| Bed and breakfast'!G14*0.75</f>
        <v>17700</v>
      </c>
      <c r="W15" s="241">
        <f>'C завтраками| Bed and breakfast'!H14*0.75</f>
        <v>17700</v>
      </c>
      <c r="X15" s="241">
        <f>'C завтраками| Bed and breakfast'!I14*0.75</f>
        <v>17700</v>
      </c>
      <c r="Y15" s="241">
        <f>'C завтраками| Bed and breakfast'!K14*0.75</f>
        <v>21075</v>
      </c>
      <c r="Z15" s="241">
        <f>'C завтраками| Bed and breakfast'!M14*0.75</f>
        <v>17700</v>
      </c>
    </row>
    <row r="16" spans="1:26" s="72" customFormat="1" x14ac:dyDescent="0.2">
      <c r="A16" s="239" t="s">
        <v>141</v>
      </c>
      <c r="B16" s="349"/>
      <c r="C16" s="349"/>
      <c r="D16" s="349"/>
      <c r="E16" s="349"/>
      <c r="F16" s="349"/>
      <c r="G16" s="349"/>
      <c r="H16" s="349"/>
      <c r="I16" s="349"/>
      <c r="J16" s="349"/>
      <c r="K16" s="349"/>
      <c r="L16" s="349"/>
      <c r="M16" s="241"/>
      <c r="N16" s="241"/>
      <c r="O16" s="241"/>
      <c r="P16" s="241"/>
      <c r="Q16" s="241"/>
      <c r="R16" s="241"/>
      <c r="S16" s="241"/>
      <c r="T16" s="241"/>
      <c r="U16" s="241"/>
      <c r="V16" s="241"/>
      <c r="W16" s="241"/>
      <c r="X16" s="241"/>
      <c r="Y16" s="241"/>
      <c r="Z16" s="241"/>
    </row>
    <row r="17" spans="1:26" s="72" customFormat="1" x14ac:dyDescent="0.2">
      <c r="A17" s="240">
        <v>1</v>
      </c>
      <c r="B17" s="349" t="e">
        <f>'C завтраками| Bed and breakfast'!#REF!*0.75</f>
        <v>#REF!</v>
      </c>
      <c r="C17" s="349" t="e">
        <f>'C завтраками| Bed and breakfast'!#REF!*0.75</f>
        <v>#REF!</v>
      </c>
      <c r="D17" s="349" t="e">
        <f>'C завтраками| Bed and breakfast'!#REF!*0.75</f>
        <v>#REF!</v>
      </c>
      <c r="E17" s="349" t="e">
        <f>'C завтраками| Bed and breakfast'!#REF!*0.75</f>
        <v>#REF!</v>
      </c>
      <c r="F17" s="349" t="e">
        <f>'C завтраками| Bed and breakfast'!#REF!*0.75</f>
        <v>#REF!</v>
      </c>
      <c r="G17" s="349" t="e">
        <f>'C завтраками| Bed and breakfast'!#REF!*0.75</f>
        <v>#REF!</v>
      </c>
      <c r="H17" s="349" t="e">
        <f>'C завтраками| Bed and breakfast'!#REF!*0.75</f>
        <v>#REF!</v>
      </c>
      <c r="I17" s="349" t="e">
        <f>'C завтраками| Bed and breakfast'!#REF!*0.75</f>
        <v>#REF!</v>
      </c>
      <c r="J17" s="349" t="e">
        <f>'C завтраками| Bed and breakfast'!#REF!*0.75</f>
        <v>#REF!</v>
      </c>
      <c r="K17" s="349" t="e">
        <f>'C завтраками| Bed and breakfast'!#REF!*0.75</f>
        <v>#REF!</v>
      </c>
      <c r="L17" s="349" t="e">
        <f>'C завтраками| Bed and breakfast'!#REF!*0.75</f>
        <v>#REF!</v>
      </c>
      <c r="M17" s="241" t="e">
        <f>'C завтраками| Bed and breakfast'!#REF!*0.75</f>
        <v>#REF!</v>
      </c>
      <c r="N17" s="241" t="e">
        <f>'C завтраками| Bed and breakfast'!#REF!*0.75</f>
        <v>#REF!</v>
      </c>
      <c r="O17" s="241" t="e">
        <f>'C завтраками| Bed and breakfast'!#REF!*0.75</f>
        <v>#REF!</v>
      </c>
      <c r="P17" s="241" t="e">
        <f>'C завтраками| Bed and breakfast'!#REF!*0.75</f>
        <v>#REF!</v>
      </c>
      <c r="Q17" s="241" t="e">
        <f>'C завтраками| Bed and breakfast'!#REF!*0.75</f>
        <v>#REF!</v>
      </c>
      <c r="R17" s="241">
        <f>'C завтраками| Bed and breakfast'!B16*0.75</f>
        <v>19500</v>
      </c>
      <c r="S17" s="241">
        <f>'C завтраками| Bed and breakfast'!C16*0.75</f>
        <v>19500</v>
      </c>
      <c r="T17" s="241">
        <f>'C завтраками| Bed and breakfast'!D16*0.75</f>
        <v>22125</v>
      </c>
      <c r="U17" s="241">
        <f>'C завтраками| Bed and breakfast'!F16*0.75</f>
        <v>17250</v>
      </c>
      <c r="V17" s="241">
        <f>'C завтраками| Bed and breakfast'!G16*0.75</f>
        <v>17250</v>
      </c>
      <c r="W17" s="241">
        <f>'C завтраками| Bed and breakfast'!H16*0.75</f>
        <v>17250</v>
      </c>
      <c r="X17" s="241">
        <f>'C завтраками| Bed and breakfast'!I16*0.75</f>
        <v>17250</v>
      </c>
      <c r="Y17" s="241">
        <f>'C завтраками| Bed and breakfast'!K16*0.75</f>
        <v>20625</v>
      </c>
      <c r="Z17" s="241">
        <f>'C завтраками| Bed and breakfast'!M16*0.75</f>
        <v>17250</v>
      </c>
    </row>
    <row r="18" spans="1:26" s="72" customFormat="1" x14ac:dyDescent="0.2">
      <c r="A18" s="240">
        <v>2</v>
      </c>
      <c r="B18" s="349" t="e">
        <f>'C завтраками| Bed and breakfast'!#REF!*0.75</f>
        <v>#REF!</v>
      </c>
      <c r="C18" s="349" t="e">
        <f>'C завтраками| Bed and breakfast'!#REF!*0.75</f>
        <v>#REF!</v>
      </c>
      <c r="D18" s="349" t="e">
        <f>'C завтраками| Bed and breakfast'!#REF!*0.75</f>
        <v>#REF!</v>
      </c>
      <c r="E18" s="349" t="e">
        <f>'C завтраками| Bed and breakfast'!#REF!*0.75</f>
        <v>#REF!</v>
      </c>
      <c r="F18" s="349" t="e">
        <f>'C завтраками| Bed and breakfast'!#REF!*0.75</f>
        <v>#REF!</v>
      </c>
      <c r="G18" s="349" t="e">
        <f>'C завтраками| Bed and breakfast'!#REF!*0.75</f>
        <v>#REF!</v>
      </c>
      <c r="H18" s="349" t="e">
        <f>'C завтраками| Bed and breakfast'!#REF!*0.75</f>
        <v>#REF!</v>
      </c>
      <c r="I18" s="349" t="e">
        <f>'C завтраками| Bed and breakfast'!#REF!*0.75</f>
        <v>#REF!</v>
      </c>
      <c r="J18" s="349" t="e">
        <f>'C завтраками| Bed and breakfast'!#REF!*0.75</f>
        <v>#REF!</v>
      </c>
      <c r="K18" s="349" t="e">
        <f>'C завтраками| Bed and breakfast'!#REF!*0.75</f>
        <v>#REF!</v>
      </c>
      <c r="L18" s="349" t="e">
        <f>'C завтраками| Bed and breakfast'!#REF!*0.75</f>
        <v>#REF!</v>
      </c>
      <c r="M18" s="241" t="e">
        <f>'C завтраками| Bed and breakfast'!#REF!*0.75</f>
        <v>#REF!</v>
      </c>
      <c r="N18" s="241" t="e">
        <f>'C завтраками| Bed and breakfast'!#REF!*0.75</f>
        <v>#REF!</v>
      </c>
      <c r="O18" s="241" t="e">
        <f>'C завтраками| Bed and breakfast'!#REF!*0.75</f>
        <v>#REF!</v>
      </c>
      <c r="P18" s="241" t="e">
        <f>'C завтраками| Bed and breakfast'!#REF!*0.75</f>
        <v>#REF!</v>
      </c>
      <c r="Q18" s="241" t="e">
        <f>'C завтраками| Bed and breakfast'!#REF!*0.75</f>
        <v>#REF!</v>
      </c>
      <c r="R18" s="241">
        <f>'C завтраками| Bed and breakfast'!B17*0.75</f>
        <v>21450</v>
      </c>
      <c r="S18" s="241">
        <f>'C завтраками| Bed and breakfast'!C17*0.75</f>
        <v>21450</v>
      </c>
      <c r="T18" s="241">
        <f>'C завтраками| Bed and breakfast'!D17*0.75</f>
        <v>24075</v>
      </c>
      <c r="U18" s="241">
        <f>'C завтраками| Bed and breakfast'!F17*0.75</f>
        <v>19200</v>
      </c>
      <c r="V18" s="241">
        <f>'C завтраками| Bed and breakfast'!G17*0.75</f>
        <v>19200</v>
      </c>
      <c r="W18" s="241">
        <f>'C завтраками| Bed and breakfast'!H17*0.75</f>
        <v>19200</v>
      </c>
      <c r="X18" s="241">
        <f>'C завтраками| Bed and breakfast'!I17*0.75</f>
        <v>19200</v>
      </c>
      <c r="Y18" s="241">
        <f>'C завтраками| Bed and breakfast'!K17*0.75</f>
        <v>22575</v>
      </c>
      <c r="Z18" s="241">
        <f>'C завтраками| Bed and breakfast'!M17*0.75</f>
        <v>19200</v>
      </c>
    </row>
    <row r="19" spans="1:26" s="72" customFormat="1" x14ac:dyDescent="0.2">
      <c r="A19" s="239" t="s">
        <v>122</v>
      </c>
      <c r="B19" s="349"/>
      <c r="C19" s="349"/>
      <c r="D19" s="349"/>
      <c r="E19" s="349"/>
      <c r="F19" s="349"/>
      <c r="G19" s="349"/>
      <c r="H19" s="349"/>
      <c r="I19" s="349"/>
      <c r="J19" s="349"/>
      <c r="K19" s="349"/>
      <c r="L19" s="349"/>
      <c r="M19" s="241"/>
      <c r="N19" s="241"/>
      <c r="O19" s="241"/>
      <c r="P19" s="241"/>
      <c r="Q19" s="241"/>
      <c r="R19" s="241"/>
      <c r="S19" s="241"/>
      <c r="T19" s="241"/>
      <c r="U19" s="241"/>
      <c r="V19" s="241"/>
      <c r="W19" s="241"/>
      <c r="X19" s="241"/>
      <c r="Y19" s="241"/>
      <c r="Z19" s="241"/>
    </row>
    <row r="20" spans="1:26" s="72" customFormat="1" x14ac:dyDescent="0.2">
      <c r="A20" s="240">
        <v>1</v>
      </c>
      <c r="B20" s="349" t="e">
        <f>'C завтраками| Bed and breakfast'!#REF!*0.75</f>
        <v>#REF!</v>
      </c>
      <c r="C20" s="349" t="e">
        <f>'C завтраками| Bed and breakfast'!#REF!*0.75</f>
        <v>#REF!</v>
      </c>
      <c r="D20" s="349" t="e">
        <f>'C завтраками| Bed and breakfast'!#REF!*0.75</f>
        <v>#REF!</v>
      </c>
      <c r="E20" s="349" t="e">
        <f>'C завтраками| Bed and breakfast'!#REF!*0.75</f>
        <v>#REF!</v>
      </c>
      <c r="F20" s="349" t="e">
        <f>'C завтраками| Bed and breakfast'!#REF!*0.75</f>
        <v>#REF!</v>
      </c>
      <c r="G20" s="349" t="e">
        <f>'C завтраками| Bed and breakfast'!#REF!*0.75</f>
        <v>#REF!</v>
      </c>
      <c r="H20" s="349" t="e">
        <f>'C завтраками| Bed and breakfast'!#REF!*0.75</f>
        <v>#REF!</v>
      </c>
      <c r="I20" s="349" t="e">
        <f>'C завтраками| Bed and breakfast'!#REF!*0.75</f>
        <v>#REF!</v>
      </c>
      <c r="J20" s="349" t="e">
        <f>'C завтраками| Bed and breakfast'!#REF!*0.75</f>
        <v>#REF!</v>
      </c>
      <c r="K20" s="349" t="e">
        <f>'C завтраками| Bed and breakfast'!#REF!*0.75</f>
        <v>#REF!</v>
      </c>
      <c r="L20" s="349" t="e">
        <f>'C завтраками| Bed and breakfast'!#REF!*0.75</f>
        <v>#REF!</v>
      </c>
      <c r="M20" s="241" t="e">
        <f>'C завтраками| Bed and breakfast'!#REF!*0.75</f>
        <v>#REF!</v>
      </c>
      <c r="N20" s="241" t="e">
        <f>'C завтраками| Bed and breakfast'!#REF!*0.75</f>
        <v>#REF!</v>
      </c>
      <c r="O20" s="241" t="e">
        <f>'C завтраками| Bed and breakfast'!#REF!*0.75</f>
        <v>#REF!</v>
      </c>
      <c r="P20" s="241" t="e">
        <f>'C завтраками| Bed and breakfast'!#REF!*0.75</f>
        <v>#REF!</v>
      </c>
      <c r="Q20" s="241" t="e">
        <f>'C завтраками| Bed and breakfast'!#REF!*0.75</f>
        <v>#REF!</v>
      </c>
      <c r="R20" s="241">
        <f>'C завтраками| Bed and breakfast'!B19*0.75</f>
        <v>21000</v>
      </c>
      <c r="S20" s="241">
        <f>'C завтраками| Bed and breakfast'!C19*0.75</f>
        <v>21000</v>
      </c>
      <c r="T20" s="241">
        <f>'C завтраками| Bed and breakfast'!D19*0.75</f>
        <v>23625</v>
      </c>
      <c r="U20" s="241">
        <f>'C завтраками| Bed and breakfast'!F19*0.75</f>
        <v>18750</v>
      </c>
      <c r="V20" s="241">
        <f>'C завтраками| Bed and breakfast'!G19*0.75</f>
        <v>18750</v>
      </c>
      <c r="W20" s="241">
        <f>'C завтраками| Bed and breakfast'!H19*0.75</f>
        <v>18750</v>
      </c>
      <c r="X20" s="241">
        <f>'C завтраками| Bed and breakfast'!I19*0.75</f>
        <v>18750</v>
      </c>
      <c r="Y20" s="241">
        <f>'C завтраками| Bed and breakfast'!K19*0.75</f>
        <v>22125</v>
      </c>
      <c r="Z20" s="241">
        <f>'C завтраками| Bed and breakfast'!M19*0.75</f>
        <v>18750</v>
      </c>
    </row>
    <row r="21" spans="1:26" s="72" customFormat="1" x14ac:dyDescent="0.2">
      <c r="A21" s="240">
        <v>2</v>
      </c>
      <c r="B21" s="349" t="e">
        <f>'C завтраками| Bed and breakfast'!#REF!*0.75</f>
        <v>#REF!</v>
      </c>
      <c r="C21" s="349" t="e">
        <f>'C завтраками| Bed and breakfast'!#REF!*0.75</f>
        <v>#REF!</v>
      </c>
      <c r="D21" s="349" t="e">
        <f>'C завтраками| Bed and breakfast'!#REF!*0.75</f>
        <v>#REF!</v>
      </c>
      <c r="E21" s="349" t="e">
        <f>'C завтраками| Bed and breakfast'!#REF!*0.75</f>
        <v>#REF!</v>
      </c>
      <c r="F21" s="349" t="e">
        <f>'C завтраками| Bed and breakfast'!#REF!*0.75</f>
        <v>#REF!</v>
      </c>
      <c r="G21" s="349" t="e">
        <f>'C завтраками| Bed and breakfast'!#REF!*0.75</f>
        <v>#REF!</v>
      </c>
      <c r="H21" s="349" t="e">
        <f>'C завтраками| Bed and breakfast'!#REF!*0.75</f>
        <v>#REF!</v>
      </c>
      <c r="I21" s="349" t="e">
        <f>'C завтраками| Bed and breakfast'!#REF!*0.75</f>
        <v>#REF!</v>
      </c>
      <c r="J21" s="349" t="e">
        <f>'C завтраками| Bed and breakfast'!#REF!*0.75</f>
        <v>#REF!</v>
      </c>
      <c r="K21" s="349" t="e">
        <f>'C завтраками| Bed and breakfast'!#REF!*0.75</f>
        <v>#REF!</v>
      </c>
      <c r="L21" s="349" t="e">
        <f>'C завтраками| Bed and breakfast'!#REF!*0.75</f>
        <v>#REF!</v>
      </c>
      <c r="M21" s="241" t="e">
        <f>'C завтраками| Bed and breakfast'!#REF!*0.75</f>
        <v>#REF!</v>
      </c>
      <c r="N21" s="241" t="e">
        <f>'C завтраками| Bed and breakfast'!#REF!*0.75</f>
        <v>#REF!</v>
      </c>
      <c r="O21" s="241" t="e">
        <f>'C завтраками| Bed and breakfast'!#REF!*0.75</f>
        <v>#REF!</v>
      </c>
      <c r="P21" s="241" t="e">
        <f>'C завтраками| Bed and breakfast'!#REF!*0.75</f>
        <v>#REF!</v>
      </c>
      <c r="Q21" s="241" t="e">
        <f>'C завтраками| Bed and breakfast'!#REF!*0.75</f>
        <v>#REF!</v>
      </c>
      <c r="R21" s="241">
        <f>'C завтраками| Bed and breakfast'!B20*0.75</f>
        <v>22950</v>
      </c>
      <c r="S21" s="241">
        <f>'C завтраками| Bed and breakfast'!C20*0.75</f>
        <v>22950</v>
      </c>
      <c r="T21" s="241">
        <f>'C завтраками| Bed and breakfast'!D20*0.75</f>
        <v>25575</v>
      </c>
      <c r="U21" s="241">
        <f>'C завтраками| Bed and breakfast'!F20*0.75</f>
        <v>20700</v>
      </c>
      <c r="V21" s="241">
        <f>'C завтраками| Bed and breakfast'!G20*0.75</f>
        <v>20700</v>
      </c>
      <c r="W21" s="241">
        <f>'C завтраками| Bed and breakfast'!H20*0.75</f>
        <v>20700</v>
      </c>
      <c r="X21" s="241">
        <f>'C завтраками| Bed and breakfast'!I20*0.75</f>
        <v>20700</v>
      </c>
      <c r="Y21" s="241">
        <f>'C завтраками| Bed and breakfast'!K20*0.75</f>
        <v>24075</v>
      </c>
      <c r="Z21" s="241">
        <f>'C завтраками| Bed and breakfast'!M20*0.75</f>
        <v>20700</v>
      </c>
    </row>
    <row r="22" spans="1:26" s="72" customFormat="1" x14ac:dyDescent="0.2">
      <c r="A22" s="239" t="s">
        <v>123</v>
      </c>
      <c r="B22" s="349"/>
      <c r="C22" s="349"/>
      <c r="D22" s="349"/>
      <c r="E22" s="349"/>
      <c r="F22" s="349"/>
      <c r="G22" s="349"/>
      <c r="H22" s="349"/>
      <c r="I22" s="349"/>
      <c r="J22" s="349"/>
      <c r="K22" s="349"/>
      <c r="L22" s="349"/>
      <c r="M22" s="241"/>
      <c r="N22" s="241"/>
      <c r="O22" s="241"/>
      <c r="P22" s="241"/>
      <c r="Q22" s="241"/>
      <c r="R22" s="241"/>
      <c r="S22" s="241"/>
      <c r="T22" s="241"/>
      <c r="U22" s="241"/>
      <c r="V22" s="241"/>
      <c r="W22" s="241"/>
      <c r="X22" s="241"/>
      <c r="Y22" s="241"/>
      <c r="Z22" s="241"/>
    </row>
    <row r="23" spans="1:26" s="72" customFormat="1" x14ac:dyDescent="0.2">
      <c r="A23" s="240" t="s">
        <v>115</v>
      </c>
      <c r="B23" s="349" t="e">
        <f>'C завтраками| Bed and breakfast'!#REF!*0.75</f>
        <v>#REF!</v>
      </c>
      <c r="C23" s="349" t="e">
        <f>'C завтраками| Bed and breakfast'!#REF!*0.75</f>
        <v>#REF!</v>
      </c>
      <c r="D23" s="349" t="e">
        <f>'C завтраками| Bed and breakfast'!#REF!*0.75</f>
        <v>#REF!</v>
      </c>
      <c r="E23" s="349" t="e">
        <f>'C завтраками| Bed and breakfast'!#REF!*0.75</f>
        <v>#REF!</v>
      </c>
      <c r="F23" s="349" t="e">
        <f>'C завтраками| Bed and breakfast'!#REF!*0.75</f>
        <v>#REF!</v>
      </c>
      <c r="G23" s="349" t="e">
        <f>'C завтраками| Bed and breakfast'!#REF!*0.75</f>
        <v>#REF!</v>
      </c>
      <c r="H23" s="349" t="e">
        <f>'C завтраками| Bed and breakfast'!#REF!*0.75</f>
        <v>#REF!</v>
      </c>
      <c r="I23" s="349" t="e">
        <f>'C завтраками| Bed and breakfast'!#REF!*0.75</f>
        <v>#REF!</v>
      </c>
      <c r="J23" s="349" t="e">
        <f>'C завтраками| Bed and breakfast'!#REF!*0.75</f>
        <v>#REF!</v>
      </c>
      <c r="K23" s="349" t="e">
        <f>'C завтраками| Bed and breakfast'!#REF!*0.75</f>
        <v>#REF!</v>
      </c>
      <c r="L23" s="349" t="e">
        <f>'C завтраками| Bed and breakfast'!#REF!*0.75</f>
        <v>#REF!</v>
      </c>
      <c r="M23" s="241" t="e">
        <f>'C завтраками| Bed and breakfast'!#REF!*0.75</f>
        <v>#REF!</v>
      </c>
      <c r="N23" s="241" t="e">
        <f>'C завтраками| Bed and breakfast'!#REF!*0.75</f>
        <v>#REF!</v>
      </c>
      <c r="O23" s="241" t="e">
        <f>'C завтраками| Bed and breakfast'!#REF!*0.75</f>
        <v>#REF!</v>
      </c>
      <c r="P23" s="241" t="e">
        <f>'C завтраками| Bed and breakfast'!#REF!*0.75</f>
        <v>#REF!</v>
      </c>
      <c r="Q23" s="241" t="e">
        <f>'C завтраками| Bed and breakfast'!#REF!*0.75</f>
        <v>#REF!</v>
      </c>
      <c r="R23" s="241">
        <f>'C завтраками| Bed and breakfast'!B22*0.75</f>
        <v>39450</v>
      </c>
      <c r="S23" s="241">
        <f>'C завтраками| Bed and breakfast'!C22*0.75</f>
        <v>39450</v>
      </c>
      <c r="T23" s="241">
        <f>'C завтраками| Bed and breakfast'!D22*0.75</f>
        <v>42075</v>
      </c>
      <c r="U23" s="241">
        <f>'C завтраками| Bed and breakfast'!F22*0.75</f>
        <v>37200</v>
      </c>
      <c r="V23" s="241">
        <f>'C завтраками| Bed and breakfast'!G22*0.75</f>
        <v>37200</v>
      </c>
      <c r="W23" s="241">
        <f>'C завтраками| Bed and breakfast'!H22*0.75</f>
        <v>37200</v>
      </c>
      <c r="X23" s="241">
        <f>'C завтраками| Bed and breakfast'!I22*0.75</f>
        <v>37200</v>
      </c>
      <c r="Y23" s="241">
        <f>'C завтраками| Bed and breakfast'!K22*0.75</f>
        <v>40575</v>
      </c>
      <c r="Z23" s="241">
        <f>'C завтраками| Bed and breakfast'!M22*0.75</f>
        <v>37200</v>
      </c>
    </row>
    <row r="24" spans="1:26" s="72" customFormat="1" x14ac:dyDescent="0.2">
      <c r="A24" s="239" t="s">
        <v>124</v>
      </c>
      <c r="B24" s="349"/>
      <c r="C24" s="349"/>
      <c r="D24" s="349"/>
      <c r="E24" s="349"/>
      <c r="F24" s="349"/>
      <c r="G24" s="349"/>
      <c r="H24" s="349"/>
      <c r="I24" s="349"/>
      <c r="J24" s="349"/>
      <c r="K24" s="349"/>
      <c r="L24" s="349"/>
      <c r="M24" s="241"/>
      <c r="N24" s="241"/>
      <c r="O24" s="241"/>
      <c r="P24" s="241"/>
      <c r="Q24" s="241"/>
      <c r="R24" s="241"/>
      <c r="S24" s="241"/>
      <c r="T24" s="241"/>
      <c r="U24" s="241"/>
      <c r="V24" s="241"/>
      <c r="W24" s="241"/>
      <c r="X24" s="241"/>
      <c r="Y24" s="241"/>
      <c r="Z24" s="241"/>
    </row>
    <row r="25" spans="1:26" s="72" customFormat="1" x14ac:dyDescent="0.2">
      <c r="A25" s="240" t="s">
        <v>115</v>
      </c>
      <c r="B25" s="349" t="e">
        <f>'C завтраками| Bed and breakfast'!#REF!*0.75</f>
        <v>#REF!</v>
      </c>
      <c r="C25" s="349" t="e">
        <f>'C завтраками| Bed and breakfast'!#REF!*0.75</f>
        <v>#REF!</v>
      </c>
      <c r="D25" s="349" t="e">
        <f>'C завтраками| Bed and breakfast'!#REF!*0.75</f>
        <v>#REF!</v>
      </c>
      <c r="E25" s="349" t="e">
        <f>'C завтраками| Bed and breakfast'!#REF!*0.75</f>
        <v>#REF!</v>
      </c>
      <c r="F25" s="349" t="e">
        <f>'C завтраками| Bed and breakfast'!#REF!*0.75</f>
        <v>#REF!</v>
      </c>
      <c r="G25" s="349" t="e">
        <f>'C завтраками| Bed and breakfast'!#REF!*0.75</f>
        <v>#REF!</v>
      </c>
      <c r="H25" s="349" t="e">
        <f>'C завтраками| Bed and breakfast'!#REF!*0.75</f>
        <v>#REF!</v>
      </c>
      <c r="I25" s="349" t="e">
        <f>'C завтраками| Bed and breakfast'!#REF!*0.75</f>
        <v>#REF!</v>
      </c>
      <c r="J25" s="349" t="e">
        <f>'C завтраками| Bed and breakfast'!#REF!*0.75</f>
        <v>#REF!</v>
      </c>
      <c r="K25" s="349" t="e">
        <f>'C завтраками| Bed and breakfast'!#REF!*0.75</f>
        <v>#REF!</v>
      </c>
      <c r="L25" s="349" t="e">
        <f>'C завтраками| Bed and breakfast'!#REF!*0.75</f>
        <v>#REF!</v>
      </c>
      <c r="M25" s="241" t="e">
        <f>'C завтраками| Bed and breakfast'!#REF!*0.75</f>
        <v>#REF!</v>
      </c>
      <c r="N25" s="241" t="e">
        <f>'C завтраками| Bed and breakfast'!#REF!*0.75</f>
        <v>#REF!</v>
      </c>
      <c r="O25" s="241" t="e">
        <f>'C завтраками| Bed and breakfast'!#REF!*0.75</f>
        <v>#REF!</v>
      </c>
      <c r="P25" s="241" t="e">
        <f>'C завтраками| Bed and breakfast'!#REF!*0.75</f>
        <v>#REF!</v>
      </c>
      <c r="Q25" s="241" t="e">
        <f>'C завтраками| Bed and breakfast'!#REF!*0.75</f>
        <v>#REF!</v>
      </c>
      <c r="R25" s="241">
        <f>'C завтраками| Bed and breakfast'!B24*0.75</f>
        <v>50700</v>
      </c>
      <c r="S25" s="241">
        <f>'C завтраками| Bed and breakfast'!C24*0.75</f>
        <v>50700</v>
      </c>
      <c r="T25" s="241">
        <f>'C завтраками| Bed and breakfast'!D24*0.75</f>
        <v>53325</v>
      </c>
      <c r="U25" s="241">
        <f>'C завтраками| Bed and breakfast'!F24*0.75</f>
        <v>48450</v>
      </c>
      <c r="V25" s="241">
        <f>'C завтраками| Bed and breakfast'!G24*0.75</f>
        <v>48450</v>
      </c>
      <c r="W25" s="241">
        <f>'C завтраками| Bed and breakfast'!H24*0.75</f>
        <v>48450</v>
      </c>
      <c r="X25" s="241">
        <f>'C завтраками| Bed and breakfast'!I24*0.75</f>
        <v>48450</v>
      </c>
      <c r="Y25" s="241">
        <f>'C завтраками| Bed and breakfast'!K24*0.75</f>
        <v>51825</v>
      </c>
      <c r="Z25" s="241">
        <f>'C завтраками| Bed and breakfast'!M24*0.75</f>
        <v>48450</v>
      </c>
    </row>
    <row r="26" spans="1:26" s="72" customFormat="1" x14ac:dyDescent="0.2">
      <c r="A26" s="241" t="s">
        <v>125</v>
      </c>
      <c r="B26" s="349"/>
      <c r="C26" s="349"/>
      <c r="D26" s="349"/>
      <c r="E26" s="349"/>
      <c r="F26" s="349"/>
      <c r="G26" s="349"/>
      <c r="H26" s="349"/>
      <c r="I26" s="349"/>
      <c r="J26" s="349"/>
      <c r="K26" s="349"/>
      <c r="L26" s="349"/>
      <c r="M26" s="241"/>
      <c r="N26" s="241"/>
      <c r="O26" s="241"/>
      <c r="P26" s="241"/>
      <c r="Q26" s="241"/>
      <c r="R26" s="241"/>
      <c r="S26" s="241"/>
      <c r="T26" s="241"/>
      <c r="U26" s="241"/>
      <c r="V26" s="241"/>
      <c r="W26" s="241"/>
      <c r="X26" s="241"/>
      <c r="Y26" s="241"/>
      <c r="Z26" s="241"/>
    </row>
    <row r="27" spans="1:26" s="72" customFormat="1" x14ac:dyDescent="0.2">
      <c r="A27" s="240" t="s">
        <v>115</v>
      </c>
      <c r="B27" s="349" t="e">
        <f>'C завтраками| Bed and breakfast'!#REF!*0.75</f>
        <v>#REF!</v>
      </c>
      <c r="C27" s="349" t="e">
        <f>'C завтраками| Bed and breakfast'!#REF!*0.75</f>
        <v>#REF!</v>
      </c>
      <c r="D27" s="349" t="e">
        <f>'C завтраками| Bed and breakfast'!#REF!*0.75</f>
        <v>#REF!</v>
      </c>
      <c r="E27" s="349" t="e">
        <f>'C завтраками| Bed and breakfast'!#REF!*0.75</f>
        <v>#REF!</v>
      </c>
      <c r="F27" s="349" t="e">
        <f>'C завтраками| Bed and breakfast'!#REF!*0.75</f>
        <v>#REF!</v>
      </c>
      <c r="G27" s="349" t="e">
        <f>'C завтраками| Bed and breakfast'!#REF!*0.75</f>
        <v>#REF!</v>
      </c>
      <c r="H27" s="349" t="e">
        <f>'C завтраками| Bed and breakfast'!#REF!*0.75</f>
        <v>#REF!</v>
      </c>
      <c r="I27" s="349" t="e">
        <f>'C завтраками| Bed and breakfast'!#REF!*0.75</f>
        <v>#REF!</v>
      </c>
      <c r="J27" s="349" t="e">
        <f>'C завтраками| Bed and breakfast'!#REF!*0.75</f>
        <v>#REF!</v>
      </c>
      <c r="K27" s="349" t="e">
        <f>'C завтраками| Bed and breakfast'!#REF!*0.75</f>
        <v>#REF!</v>
      </c>
      <c r="L27" s="349" t="e">
        <f>'C завтраками| Bed and breakfast'!#REF!*0.75</f>
        <v>#REF!</v>
      </c>
      <c r="M27" s="241" t="e">
        <f>'C завтраками| Bed and breakfast'!#REF!*0.75</f>
        <v>#REF!</v>
      </c>
      <c r="N27" s="241" t="e">
        <f>'C завтраками| Bed and breakfast'!#REF!*0.75</f>
        <v>#REF!</v>
      </c>
      <c r="O27" s="241" t="e">
        <f>'C завтраками| Bed and breakfast'!#REF!*0.75</f>
        <v>#REF!</v>
      </c>
      <c r="P27" s="241" t="e">
        <f>'C завтраками| Bed and breakfast'!#REF!*0.75</f>
        <v>#REF!</v>
      </c>
      <c r="Q27" s="241" t="e">
        <f>'C завтраками| Bed and breakfast'!#REF!*0.75</f>
        <v>#REF!</v>
      </c>
      <c r="R27" s="241">
        <f>'C завтраками| Bed and breakfast'!B26*0.75</f>
        <v>73200</v>
      </c>
      <c r="S27" s="241">
        <f>'C завтраками| Bed and breakfast'!C26*0.75</f>
        <v>73200</v>
      </c>
      <c r="T27" s="241">
        <f>'C завтраками| Bed and breakfast'!D26*0.75</f>
        <v>75825</v>
      </c>
      <c r="U27" s="241">
        <f>'C завтраками| Bed and breakfast'!F26*0.75</f>
        <v>70950</v>
      </c>
      <c r="V27" s="241">
        <f>'C завтраками| Bed and breakfast'!G26*0.75</f>
        <v>70950</v>
      </c>
      <c r="W27" s="241">
        <f>'C завтраками| Bed and breakfast'!H26*0.75</f>
        <v>70950</v>
      </c>
      <c r="X27" s="241">
        <f>'C завтраками| Bed and breakfast'!I26*0.75</f>
        <v>70950</v>
      </c>
      <c r="Y27" s="241">
        <f>'C завтраками| Bed and breakfast'!K26*0.75</f>
        <v>74325</v>
      </c>
      <c r="Z27" s="241">
        <f>'C завтраками| Bed and breakfast'!M26*0.75</f>
        <v>70950</v>
      </c>
    </row>
    <row r="28" spans="1:26" s="72" customFormat="1" x14ac:dyDescent="0.2">
      <c r="A28" s="239" t="s">
        <v>126</v>
      </c>
      <c r="B28" s="349"/>
      <c r="C28" s="349"/>
      <c r="D28" s="349"/>
      <c r="E28" s="349"/>
      <c r="F28" s="349"/>
      <c r="G28" s="349"/>
      <c r="H28" s="349"/>
      <c r="I28" s="349"/>
      <c r="J28" s="349"/>
      <c r="K28" s="349"/>
      <c r="L28" s="349"/>
      <c r="M28" s="241"/>
      <c r="N28" s="241"/>
      <c r="O28" s="241"/>
      <c r="P28" s="241"/>
      <c r="Q28" s="241"/>
      <c r="R28" s="241"/>
      <c r="S28" s="241"/>
      <c r="T28" s="241"/>
      <c r="U28" s="241"/>
      <c r="V28" s="241"/>
      <c r="W28" s="241"/>
      <c r="X28" s="241"/>
      <c r="Y28" s="241"/>
      <c r="Z28" s="241"/>
    </row>
    <row r="29" spans="1:26" s="72" customFormat="1" x14ac:dyDescent="0.2">
      <c r="A29" s="240" t="s">
        <v>115</v>
      </c>
      <c r="B29" s="349" t="e">
        <f>'C завтраками| Bed and breakfast'!#REF!*0.75</f>
        <v>#REF!</v>
      </c>
      <c r="C29" s="349" t="e">
        <f>'C завтраками| Bed and breakfast'!#REF!*0.75</f>
        <v>#REF!</v>
      </c>
      <c r="D29" s="349" t="e">
        <f>'C завтраками| Bed and breakfast'!#REF!*0.75</f>
        <v>#REF!</v>
      </c>
      <c r="E29" s="349" t="e">
        <f>'C завтраками| Bed and breakfast'!#REF!*0.75</f>
        <v>#REF!</v>
      </c>
      <c r="F29" s="349" t="e">
        <f>'C завтраками| Bed and breakfast'!#REF!*0.75</f>
        <v>#REF!</v>
      </c>
      <c r="G29" s="349" t="e">
        <f>'C завтраками| Bed and breakfast'!#REF!*0.75</f>
        <v>#REF!</v>
      </c>
      <c r="H29" s="349" t="e">
        <f>'C завтраками| Bed and breakfast'!#REF!*0.75</f>
        <v>#REF!</v>
      </c>
      <c r="I29" s="349" t="e">
        <f>'C завтраками| Bed and breakfast'!#REF!*0.75</f>
        <v>#REF!</v>
      </c>
      <c r="J29" s="349" t="e">
        <f>'C завтраками| Bed and breakfast'!#REF!*0.75</f>
        <v>#REF!</v>
      </c>
      <c r="K29" s="349" t="e">
        <f>'C завтраками| Bed and breakfast'!#REF!*0.75</f>
        <v>#REF!</v>
      </c>
      <c r="L29" s="349" t="e">
        <f>'C завтраками| Bed and breakfast'!#REF!*0.75</f>
        <v>#REF!</v>
      </c>
      <c r="M29" s="241" t="e">
        <f>'C завтраками| Bed and breakfast'!#REF!*0.75</f>
        <v>#REF!</v>
      </c>
      <c r="N29" s="241" t="e">
        <f>'C завтраками| Bed and breakfast'!#REF!*0.75</f>
        <v>#REF!</v>
      </c>
      <c r="O29" s="241" t="e">
        <f>'C завтраками| Bed and breakfast'!#REF!*0.75</f>
        <v>#REF!</v>
      </c>
      <c r="P29" s="241" t="e">
        <f>'C завтраками| Bed and breakfast'!#REF!*0.75</f>
        <v>#REF!</v>
      </c>
      <c r="Q29" s="241" t="e">
        <f>'C завтраками| Bed and breakfast'!#REF!*0.75</f>
        <v>#REF!</v>
      </c>
      <c r="R29" s="241">
        <f>'C завтраками| Bed and breakfast'!B28*0.75</f>
        <v>88200</v>
      </c>
      <c r="S29" s="241">
        <f>'C завтраками| Bed and breakfast'!C28*0.75</f>
        <v>88200</v>
      </c>
      <c r="T29" s="241">
        <f>'C завтраками| Bed and breakfast'!D28*0.75</f>
        <v>90825</v>
      </c>
      <c r="U29" s="241">
        <f>'C завтраками| Bed and breakfast'!F28*0.75</f>
        <v>85950</v>
      </c>
      <c r="V29" s="241">
        <f>'C завтраками| Bed and breakfast'!G28*0.75</f>
        <v>85950</v>
      </c>
      <c r="W29" s="241">
        <f>'C завтраками| Bed and breakfast'!H28*0.75</f>
        <v>85950</v>
      </c>
      <c r="X29" s="241">
        <f>'C завтраками| Bed and breakfast'!I28*0.75</f>
        <v>85950</v>
      </c>
      <c r="Y29" s="241">
        <f>'C завтраками| Bed and breakfast'!K28*0.75</f>
        <v>89325</v>
      </c>
      <c r="Z29" s="241">
        <f>'C завтраками| Bed and breakfast'!M28*0.75</f>
        <v>85950</v>
      </c>
    </row>
    <row r="30" spans="1:26" ht="11.1" customHeight="1" x14ac:dyDescent="0.2"/>
    <row r="31" spans="1:26" x14ac:dyDescent="0.2">
      <c r="A31" s="319" t="s">
        <v>130</v>
      </c>
    </row>
    <row r="32" spans="1:26" ht="12" customHeight="1" x14ac:dyDescent="0.2">
      <c r="A32" s="378" t="s">
        <v>295</v>
      </c>
    </row>
    <row r="33" spans="1:12" ht="12" customHeight="1" x14ac:dyDescent="0.2">
      <c r="A33" s="385"/>
    </row>
    <row r="34" spans="1:12" s="82" customFormat="1" ht="12" customHeight="1" x14ac:dyDescent="0.2">
      <c r="A34" s="385"/>
      <c r="B34" s="351"/>
      <c r="C34" s="351"/>
      <c r="D34" s="351"/>
      <c r="E34" s="351"/>
      <c r="F34" s="351"/>
      <c r="G34" s="351"/>
      <c r="H34" s="351"/>
      <c r="I34" s="351"/>
      <c r="J34" s="351"/>
      <c r="K34" s="351"/>
      <c r="L34" s="351"/>
    </row>
    <row r="35" spans="1:12" ht="88.5" customHeight="1" x14ac:dyDescent="0.2">
      <c r="A35" s="385"/>
    </row>
    <row r="36" spans="1:12" x14ac:dyDescent="0.2">
      <c r="A36" s="310"/>
    </row>
    <row r="37" spans="1:12" ht="12.75" thickBot="1" x14ac:dyDescent="0.25">
      <c r="A37" s="143" t="s">
        <v>131</v>
      </c>
    </row>
    <row r="38" spans="1:12" ht="72.75" thickBot="1" x14ac:dyDescent="0.25">
      <c r="A38" s="233" t="s">
        <v>393</v>
      </c>
    </row>
    <row r="39" spans="1:12" ht="12.75" thickBot="1" x14ac:dyDescent="0.25">
      <c r="A39" s="311"/>
    </row>
    <row r="40" spans="1:12" ht="12.75" thickBot="1" x14ac:dyDescent="0.25">
      <c r="A40" s="137" t="s">
        <v>293</v>
      </c>
    </row>
    <row r="41" spans="1:12" ht="12.75" thickBot="1" x14ac:dyDescent="0.25">
      <c r="A41" s="246" t="s">
        <v>414</v>
      </c>
    </row>
    <row r="42" spans="1:12" ht="18" customHeight="1" x14ac:dyDescent="0.2">
      <c r="A42" s="248" t="s">
        <v>415</v>
      </c>
    </row>
    <row r="43" spans="1:12" ht="12.75" thickBot="1" x14ac:dyDescent="0.25">
      <c r="A43" s="311"/>
    </row>
    <row r="44" spans="1:12" ht="12.75" thickBot="1" x14ac:dyDescent="0.25">
      <c r="A44" s="365" t="s">
        <v>413</v>
      </c>
    </row>
    <row r="45" spans="1:12" x14ac:dyDescent="0.2">
      <c r="A45" s="311"/>
    </row>
    <row r="46" spans="1:12" x14ac:dyDescent="0.2">
      <c r="A46" s="311"/>
    </row>
    <row r="47" spans="1:12" x14ac:dyDescent="0.2">
      <c r="A47" s="311"/>
    </row>
  </sheetData>
  <mergeCells count="1">
    <mergeCell ref="A32:A35"/>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47"/>
  <sheetViews>
    <sheetView zoomScaleNormal="100" workbookViewId="0">
      <selection activeCell="B10" sqref="B10"/>
    </sheetView>
  </sheetViews>
  <sheetFormatPr defaultColWidth="9" defaultRowHeight="12" x14ac:dyDescent="0.2"/>
  <cols>
    <col min="1" max="1" width="83.85546875" style="194" customWidth="1"/>
    <col min="2" max="12" width="9" style="343"/>
    <col min="13" max="16384" width="9" style="194"/>
  </cols>
  <sheetData>
    <row r="1" spans="1:26" s="10" customFormat="1" ht="12" customHeight="1" x14ac:dyDescent="0.2">
      <c r="A1" s="97" t="s">
        <v>127</v>
      </c>
      <c r="B1" s="342"/>
      <c r="C1" s="342"/>
      <c r="D1" s="342"/>
      <c r="E1" s="342"/>
      <c r="F1" s="342"/>
      <c r="G1" s="342"/>
      <c r="H1" s="342"/>
      <c r="I1" s="342"/>
      <c r="J1" s="342"/>
      <c r="K1" s="342"/>
      <c r="L1" s="342"/>
    </row>
    <row r="2" spans="1:26" s="10" customFormat="1" ht="12" customHeight="1" x14ac:dyDescent="0.2">
      <c r="A2" s="134" t="s">
        <v>367</v>
      </c>
      <c r="B2" s="342"/>
      <c r="C2" s="342"/>
      <c r="D2" s="342"/>
      <c r="E2" s="342"/>
      <c r="F2" s="342"/>
      <c r="G2" s="342"/>
      <c r="H2" s="342"/>
      <c r="I2" s="342"/>
      <c r="J2" s="342"/>
      <c r="K2" s="342"/>
      <c r="L2" s="342"/>
    </row>
    <row r="3" spans="1:26" ht="8.4499999999999993" customHeight="1" x14ac:dyDescent="0.2">
      <c r="A3" s="69"/>
    </row>
    <row r="4" spans="1:26" s="10" customFormat="1" ht="32.450000000000003" customHeight="1" x14ac:dyDescent="0.2">
      <c r="A4" s="340" t="s">
        <v>297</v>
      </c>
      <c r="B4" s="342"/>
      <c r="C4" s="342"/>
      <c r="D4" s="342"/>
      <c r="E4" s="342"/>
      <c r="F4" s="342"/>
      <c r="G4" s="342"/>
      <c r="H4" s="342"/>
      <c r="I4" s="342"/>
      <c r="J4" s="342"/>
      <c r="K4" s="342"/>
      <c r="L4" s="342"/>
    </row>
    <row r="5" spans="1:26" s="70" customFormat="1" ht="23.1" customHeight="1" x14ac:dyDescent="0.2">
      <c r="A5" s="80" t="s">
        <v>129</v>
      </c>
      <c r="B5" s="364" t="e">
        <f>'C завтраками| Bed and breakfast'!#REF!</f>
        <v>#REF!</v>
      </c>
      <c r="C5" s="364" t="e">
        <f>'C завтраками| Bed and breakfast'!#REF!</f>
        <v>#REF!</v>
      </c>
      <c r="D5" s="364" t="e">
        <f>'C завтраками| Bed and breakfast'!#REF!</f>
        <v>#REF!</v>
      </c>
      <c r="E5" s="364" t="e">
        <f>'C завтраками| Bed and breakfast'!#REF!</f>
        <v>#REF!</v>
      </c>
      <c r="F5" s="364" t="e">
        <f>'C завтраками| Bed and breakfast'!#REF!</f>
        <v>#REF!</v>
      </c>
      <c r="G5" s="364" t="e">
        <f>'C завтраками| Bed and breakfast'!#REF!</f>
        <v>#REF!</v>
      </c>
      <c r="H5" s="364" t="e">
        <f>'C завтраками| Bed and breakfast'!#REF!</f>
        <v>#REF!</v>
      </c>
      <c r="I5" s="364" t="e">
        <f>'C завтраками| Bed and breakfast'!#REF!</f>
        <v>#REF!</v>
      </c>
      <c r="J5" s="364" t="e">
        <f>'C завтраками| Bed and breakfast'!#REF!</f>
        <v>#REF!</v>
      </c>
      <c r="K5" s="364" t="e">
        <f>'C завтраками| Bed and breakfast'!#REF!</f>
        <v>#REF!</v>
      </c>
      <c r="L5" s="364" t="e">
        <f>'C завтраками| Bed and breakfast'!#REF!</f>
        <v>#REF!</v>
      </c>
      <c r="M5" s="197" t="e">
        <f>'C завтраками| Bed and breakfast'!#REF!</f>
        <v>#REF!</v>
      </c>
      <c r="N5" s="197" t="e">
        <f>'C завтраками| Bed and breakfast'!#REF!</f>
        <v>#REF!</v>
      </c>
      <c r="O5" s="197" t="e">
        <f>'C завтраками| Bed and breakfast'!#REF!</f>
        <v>#REF!</v>
      </c>
      <c r="P5" s="197" t="e">
        <f>'C завтраками| Bed and breakfast'!#REF!</f>
        <v>#REF!</v>
      </c>
      <c r="Q5" s="197" t="e">
        <f>'C завтраками| Bed and breakfast'!#REF!</f>
        <v>#REF!</v>
      </c>
      <c r="R5" s="197">
        <f>'C завтраками| Bed and breakfast'!B4</f>
        <v>45980</v>
      </c>
      <c r="S5" s="197">
        <f>'C завтраками| Bed and breakfast'!C4</f>
        <v>45981</v>
      </c>
      <c r="T5" s="197">
        <f>'C завтраками| Bed and breakfast'!D4</f>
        <v>45982</v>
      </c>
      <c r="U5" s="197">
        <f>'C завтраками| Bed and breakfast'!F4</f>
        <v>45984</v>
      </c>
      <c r="V5" s="197">
        <f>'C завтраками| Bed and breakfast'!G4</f>
        <v>45985</v>
      </c>
      <c r="W5" s="197">
        <f>'C завтраками| Bed and breakfast'!H4</f>
        <v>45986</v>
      </c>
      <c r="X5" s="197">
        <f>'C завтраками| Bed and breakfast'!I4</f>
        <v>45987</v>
      </c>
      <c r="Y5" s="197">
        <f>'C завтраками| Bed and breakfast'!K4</f>
        <v>45989</v>
      </c>
      <c r="Z5" s="197">
        <f>'C завтраками| Bed and breakfast'!M4</f>
        <v>45991</v>
      </c>
    </row>
    <row r="6" spans="1:26" s="70" customFormat="1" ht="23.1" customHeight="1" x14ac:dyDescent="0.2">
      <c r="A6" s="81"/>
      <c r="B6" s="364" t="e">
        <f>'C завтраками| Bed and breakfast'!#REF!</f>
        <v>#REF!</v>
      </c>
      <c r="C6" s="364" t="e">
        <f>'C завтраками| Bed and breakfast'!#REF!</f>
        <v>#REF!</v>
      </c>
      <c r="D6" s="364" t="e">
        <f>'C завтраками| Bed and breakfast'!#REF!</f>
        <v>#REF!</v>
      </c>
      <c r="E6" s="364" t="e">
        <f>'C завтраками| Bed and breakfast'!#REF!</f>
        <v>#REF!</v>
      </c>
      <c r="F6" s="364" t="e">
        <f>'C завтраками| Bed and breakfast'!#REF!</f>
        <v>#REF!</v>
      </c>
      <c r="G6" s="364" t="e">
        <f>'C завтраками| Bed and breakfast'!#REF!</f>
        <v>#REF!</v>
      </c>
      <c r="H6" s="364" t="e">
        <f>'C завтраками| Bed and breakfast'!#REF!</f>
        <v>#REF!</v>
      </c>
      <c r="I6" s="364" t="e">
        <f>'C завтраками| Bed and breakfast'!#REF!</f>
        <v>#REF!</v>
      </c>
      <c r="J6" s="364" t="e">
        <f>'C завтраками| Bed and breakfast'!#REF!</f>
        <v>#REF!</v>
      </c>
      <c r="K6" s="364" t="e">
        <f>'C завтраками| Bed and breakfast'!#REF!</f>
        <v>#REF!</v>
      </c>
      <c r="L6" s="364" t="e">
        <f>'C завтраками| Bed and breakfast'!#REF!</f>
        <v>#REF!</v>
      </c>
      <c r="M6" s="197" t="e">
        <f>'C завтраками| Bed and breakfast'!#REF!</f>
        <v>#REF!</v>
      </c>
      <c r="N6" s="197" t="e">
        <f>'C завтраками| Bed and breakfast'!#REF!</f>
        <v>#REF!</v>
      </c>
      <c r="O6" s="197" t="e">
        <f>'C завтраками| Bed and breakfast'!#REF!</f>
        <v>#REF!</v>
      </c>
      <c r="P6" s="197" t="e">
        <f>'C завтраками| Bed and breakfast'!#REF!</f>
        <v>#REF!</v>
      </c>
      <c r="Q6" s="197" t="e">
        <f>'C завтраками| Bed and breakfast'!#REF!</f>
        <v>#REF!</v>
      </c>
      <c r="R6" s="197">
        <f>'C завтраками| Bed and breakfast'!B5</f>
        <v>45980</v>
      </c>
      <c r="S6" s="197">
        <f>'C завтраками| Bed and breakfast'!C5</f>
        <v>45981</v>
      </c>
      <c r="T6" s="197">
        <f>'C завтраками| Bed and breakfast'!D5</f>
        <v>45982</v>
      </c>
      <c r="U6" s="197">
        <f>'C завтраками| Bed and breakfast'!F5</f>
        <v>45984</v>
      </c>
      <c r="V6" s="197">
        <f>'C завтраками| Bed and breakfast'!G5</f>
        <v>45985</v>
      </c>
      <c r="W6" s="197">
        <f>'C завтраками| Bed and breakfast'!H5</f>
        <v>45986</v>
      </c>
      <c r="X6" s="197">
        <f>'C завтраками| Bed and breakfast'!I5</f>
        <v>45987</v>
      </c>
      <c r="Y6" s="197">
        <f>'C завтраками| Bed and breakfast'!K5</f>
        <v>45989</v>
      </c>
      <c r="Z6" s="197">
        <f>'C завтраками| Bed and breakfast'!M5</f>
        <v>45991</v>
      </c>
    </row>
    <row r="7" spans="1:26" s="72" customFormat="1" x14ac:dyDescent="0.2">
      <c r="A7" s="239" t="s">
        <v>138</v>
      </c>
      <c r="B7" s="350"/>
      <c r="C7" s="350"/>
      <c r="D7" s="350"/>
      <c r="E7" s="350"/>
      <c r="F7" s="350"/>
      <c r="G7" s="350"/>
      <c r="H7" s="350"/>
      <c r="I7" s="350"/>
      <c r="J7" s="350"/>
      <c r="K7" s="350"/>
      <c r="L7" s="350"/>
    </row>
    <row r="8" spans="1:26" s="72" customFormat="1" x14ac:dyDescent="0.2">
      <c r="A8" s="240">
        <v>1</v>
      </c>
      <c r="B8" s="349" t="e">
        <f>'C завтраками| Bed and breakfast'!#REF!*0.75+25</f>
        <v>#REF!</v>
      </c>
      <c r="C8" s="349" t="e">
        <f>'C завтраками| Bed and breakfast'!#REF!*0.75+25</f>
        <v>#REF!</v>
      </c>
      <c r="D8" s="349" t="e">
        <f>'C завтраками| Bed and breakfast'!#REF!*0.75+25</f>
        <v>#REF!</v>
      </c>
      <c r="E8" s="349" t="e">
        <f>'C завтраками| Bed and breakfast'!#REF!*0.75+25</f>
        <v>#REF!</v>
      </c>
      <c r="F8" s="349" t="e">
        <f>'C завтраками| Bed and breakfast'!#REF!*0.75+25</f>
        <v>#REF!</v>
      </c>
      <c r="G8" s="349" t="e">
        <f>'C завтраками| Bed and breakfast'!#REF!*0.75+25</f>
        <v>#REF!</v>
      </c>
      <c r="H8" s="349" t="e">
        <f>'C завтраками| Bed and breakfast'!#REF!*0.75+25</f>
        <v>#REF!</v>
      </c>
      <c r="I8" s="349" t="e">
        <f>'C завтраками| Bed and breakfast'!#REF!*0.75+25</f>
        <v>#REF!</v>
      </c>
      <c r="J8" s="349" t="e">
        <f>'C завтраками| Bed and breakfast'!#REF!*0.75+25</f>
        <v>#REF!</v>
      </c>
      <c r="K8" s="349" t="e">
        <f>'C завтраками| Bed and breakfast'!#REF!*0.75+25</f>
        <v>#REF!</v>
      </c>
      <c r="L8" s="349" t="e">
        <f>'C завтраками| Bed and breakfast'!#REF!*0.75+25</f>
        <v>#REF!</v>
      </c>
      <c r="M8" s="241" t="e">
        <f>'C завтраками| Bed and breakfast'!#REF!*0.75+25</f>
        <v>#REF!</v>
      </c>
      <c r="N8" s="241" t="e">
        <f>'C завтраками| Bed and breakfast'!#REF!*0.75+25</f>
        <v>#REF!</v>
      </c>
      <c r="O8" s="241" t="e">
        <f>'C завтраками| Bed and breakfast'!#REF!*0.75+25</f>
        <v>#REF!</v>
      </c>
      <c r="P8" s="241" t="e">
        <f>'C завтраками| Bed and breakfast'!#REF!*0.75+25</f>
        <v>#REF!</v>
      </c>
      <c r="Q8" s="241" t="e">
        <f>'C завтраками| Bed and breakfast'!#REF!*0.75+25</f>
        <v>#REF!</v>
      </c>
      <c r="R8" s="241">
        <f>'C завтраками| Bed and breakfast'!B7*0.75+25</f>
        <v>15025</v>
      </c>
      <c r="S8" s="241">
        <f>'C завтраками| Bed and breakfast'!C7*0.75+25</f>
        <v>15025</v>
      </c>
      <c r="T8" s="241">
        <f>'C завтраками| Bed and breakfast'!D7*0.75+25</f>
        <v>17650</v>
      </c>
      <c r="U8" s="241">
        <f>'C завтраками| Bed and breakfast'!F7*0.75+25</f>
        <v>12775</v>
      </c>
      <c r="V8" s="241">
        <f>'C завтраками| Bed and breakfast'!G7*0.75+25</f>
        <v>12775</v>
      </c>
      <c r="W8" s="241">
        <f>'C завтраками| Bed and breakfast'!H7*0.75+25</f>
        <v>12775</v>
      </c>
      <c r="X8" s="241">
        <f>'C завтраками| Bed and breakfast'!I7*0.75+25</f>
        <v>12775</v>
      </c>
      <c r="Y8" s="241">
        <f>'C завтраками| Bed and breakfast'!K7*0.75+25</f>
        <v>16150</v>
      </c>
      <c r="Z8" s="241">
        <f>'C завтраками| Bed and breakfast'!M7*0.75+25</f>
        <v>12775</v>
      </c>
    </row>
    <row r="9" spans="1:26" s="72" customFormat="1" x14ac:dyDescent="0.2">
      <c r="A9" s="240">
        <v>2</v>
      </c>
      <c r="B9" s="349" t="e">
        <f>'C завтраками| Bed and breakfast'!#REF!*0.75+25</f>
        <v>#REF!</v>
      </c>
      <c r="C9" s="349" t="e">
        <f>'C завтраками| Bed and breakfast'!#REF!*0.75+25</f>
        <v>#REF!</v>
      </c>
      <c r="D9" s="349" t="e">
        <f>'C завтраками| Bed and breakfast'!#REF!*0.75+25</f>
        <v>#REF!</v>
      </c>
      <c r="E9" s="349" t="e">
        <f>'C завтраками| Bed and breakfast'!#REF!*0.75+25</f>
        <v>#REF!</v>
      </c>
      <c r="F9" s="349" t="e">
        <f>'C завтраками| Bed and breakfast'!#REF!*0.75+25</f>
        <v>#REF!</v>
      </c>
      <c r="G9" s="349" t="e">
        <f>'C завтраками| Bed and breakfast'!#REF!*0.75+25</f>
        <v>#REF!</v>
      </c>
      <c r="H9" s="349" t="e">
        <f>'C завтраками| Bed and breakfast'!#REF!*0.75+25</f>
        <v>#REF!</v>
      </c>
      <c r="I9" s="349" t="e">
        <f>'C завтраками| Bed and breakfast'!#REF!*0.75+25</f>
        <v>#REF!</v>
      </c>
      <c r="J9" s="349" t="e">
        <f>'C завтраками| Bed and breakfast'!#REF!*0.75+25</f>
        <v>#REF!</v>
      </c>
      <c r="K9" s="349" t="e">
        <f>'C завтраками| Bed and breakfast'!#REF!*0.75+25</f>
        <v>#REF!</v>
      </c>
      <c r="L9" s="349" t="e">
        <f>'C завтраками| Bed and breakfast'!#REF!*0.75+25</f>
        <v>#REF!</v>
      </c>
      <c r="M9" s="241" t="e">
        <f>'C завтраками| Bed and breakfast'!#REF!*0.75+25</f>
        <v>#REF!</v>
      </c>
      <c r="N9" s="241" t="e">
        <f>'C завтраками| Bed and breakfast'!#REF!*0.75+25</f>
        <v>#REF!</v>
      </c>
      <c r="O9" s="241" t="e">
        <f>'C завтраками| Bed and breakfast'!#REF!*0.75+25</f>
        <v>#REF!</v>
      </c>
      <c r="P9" s="241" t="e">
        <f>'C завтраками| Bed and breakfast'!#REF!*0.75+25</f>
        <v>#REF!</v>
      </c>
      <c r="Q9" s="241" t="e">
        <f>'C завтраками| Bed and breakfast'!#REF!*0.75+25</f>
        <v>#REF!</v>
      </c>
      <c r="R9" s="241">
        <f>'C завтраками| Bed and breakfast'!B8*0.75+25</f>
        <v>16975</v>
      </c>
      <c r="S9" s="241">
        <f>'C завтраками| Bed and breakfast'!C8*0.75+25</f>
        <v>16975</v>
      </c>
      <c r="T9" s="241">
        <f>'C завтраками| Bed and breakfast'!D8*0.75+25</f>
        <v>19600</v>
      </c>
      <c r="U9" s="241">
        <f>'C завтраками| Bed and breakfast'!F8*0.75+25</f>
        <v>14725</v>
      </c>
      <c r="V9" s="241">
        <f>'C завтраками| Bed and breakfast'!G8*0.75+25</f>
        <v>14725</v>
      </c>
      <c r="W9" s="241">
        <f>'C завтраками| Bed and breakfast'!H8*0.75+25</f>
        <v>14725</v>
      </c>
      <c r="X9" s="241">
        <f>'C завтраками| Bed and breakfast'!I8*0.75+25</f>
        <v>14725</v>
      </c>
      <c r="Y9" s="241">
        <f>'C завтраками| Bed and breakfast'!K8*0.75+25</f>
        <v>18100</v>
      </c>
      <c r="Z9" s="241">
        <f>'C завтраками| Bed and breakfast'!M8*0.75+25</f>
        <v>14725</v>
      </c>
    </row>
    <row r="10" spans="1:26" s="72" customFormat="1" x14ac:dyDescent="0.2">
      <c r="A10" s="239" t="s">
        <v>140</v>
      </c>
      <c r="B10" s="349"/>
      <c r="C10" s="349"/>
      <c r="D10" s="349"/>
      <c r="E10" s="349"/>
      <c r="F10" s="349"/>
      <c r="G10" s="349"/>
      <c r="H10" s="349"/>
      <c r="I10" s="349"/>
      <c r="J10" s="349"/>
      <c r="K10" s="349"/>
      <c r="L10" s="349"/>
      <c r="M10" s="241"/>
      <c r="N10" s="241"/>
      <c r="O10" s="241"/>
      <c r="P10" s="241"/>
      <c r="Q10" s="241"/>
      <c r="R10" s="241"/>
      <c r="S10" s="241"/>
      <c r="T10" s="241"/>
      <c r="U10" s="241"/>
      <c r="V10" s="241"/>
      <c r="W10" s="241"/>
      <c r="X10" s="241"/>
      <c r="Y10" s="241"/>
      <c r="Z10" s="241"/>
    </row>
    <row r="11" spans="1:26" s="72" customFormat="1" x14ac:dyDescent="0.2">
      <c r="A11" s="240">
        <v>1</v>
      </c>
      <c r="B11" s="349" t="e">
        <f>'C завтраками| Bed and breakfast'!#REF!*0.75+25</f>
        <v>#REF!</v>
      </c>
      <c r="C11" s="349" t="e">
        <f>'C завтраками| Bed and breakfast'!#REF!*0.75+25</f>
        <v>#REF!</v>
      </c>
      <c r="D11" s="349" t="e">
        <f>'C завтраками| Bed and breakfast'!#REF!*0.75+25</f>
        <v>#REF!</v>
      </c>
      <c r="E11" s="349" t="e">
        <f>'C завтраками| Bed and breakfast'!#REF!*0.75+25</f>
        <v>#REF!</v>
      </c>
      <c r="F11" s="349" t="e">
        <f>'C завтраками| Bed and breakfast'!#REF!*0.75+25</f>
        <v>#REF!</v>
      </c>
      <c r="G11" s="349" t="e">
        <f>'C завтраками| Bed and breakfast'!#REF!*0.75+25</f>
        <v>#REF!</v>
      </c>
      <c r="H11" s="349" t="e">
        <f>'C завтраками| Bed and breakfast'!#REF!*0.75+25</f>
        <v>#REF!</v>
      </c>
      <c r="I11" s="349" t="e">
        <f>'C завтраками| Bed and breakfast'!#REF!*0.75+25</f>
        <v>#REF!</v>
      </c>
      <c r="J11" s="349" t="e">
        <f>'C завтраками| Bed and breakfast'!#REF!*0.75+25</f>
        <v>#REF!</v>
      </c>
      <c r="K11" s="349" t="e">
        <f>'C завтраками| Bed and breakfast'!#REF!*0.75+25</f>
        <v>#REF!</v>
      </c>
      <c r="L11" s="349" t="e">
        <f>'C завтраками| Bed and breakfast'!#REF!*0.75+25</f>
        <v>#REF!</v>
      </c>
      <c r="M11" s="241" t="e">
        <f>'C завтраками| Bed and breakfast'!#REF!*0.75+25</f>
        <v>#REF!</v>
      </c>
      <c r="N11" s="241" t="e">
        <f>'C завтраками| Bed and breakfast'!#REF!*0.75+25</f>
        <v>#REF!</v>
      </c>
      <c r="O11" s="241" t="e">
        <f>'C завтраками| Bed and breakfast'!#REF!*0.75+25</f>
        <v>#REF!</v>
      </c>
      <c r="P11" s="241" t="e">
        <f>'C завтраками| Bed and breakfast'!#REF!*0.75+25</f>
        <v>#REF!</v>
      </c>
      <c r="Q11" s="241" t="e">
        <f>'C завтраками| Bed and breakfast'!#REF!*0.75+25</f>
        <v>#REF!</v>
      </c>
      <c r="R11" s="241">
        <f>'C завтраками| Bed and breakfast'!B10*0.75+25</f>
        <v>17275</v>
      </c>
      <c r="S11" s="241">
        <f>'C завтраками| Bed and breakfast'!C10*0.75+25</f>
        <v>17275</v>
      </c>
      <c r="T11" s="241">
        <f>'C завтраками| Bed and breakfast'!D10*0.75+25</f>
        <v>19900</v>
      </c>
      <c r="U11" s="241">
        <f>'C завтраками| Bed and breakfast'!F10*0.75+25</f>
        <v>15025</v>
      </c>
      <c r="V11" s="241">
        <f>'C завтраками| Bed and breakfast'!G10*0.75+25</f>
        <v>15025</v>
      </c>
      <c r="W11" s="241">
        <f>'C завтраками| Bed and breakfast'!H10*0.75+25</f>
        <v>15025</v>
      </c>
      <c r="X11" s="241">
        <f>'C завтраками| Bed and breakfast'!I10*0.75+25</f>
        <v>15025</v>
      </c>
      <c r="Y11" s="241">
        <f>'C завтраками| Bed and breakfast'!K10*0.75+25</f>
        <v>18400</v>
      </c>
      <c r="Z11" s="241">
        <f>'C завтраками| Bed and breakfast'!M10*0.75+25</f>
        <v>15025</v>
      </c>
    </row>
    <row r="12" spans="1:26" s="72" customFormat="1" x14ac:dyDescent="0.2">
      <c r="A12" s="240">
        <v>2</v>
      </c>
      <c r="B12" s="349" t="e">
        <f>'C завтраками| Bed and breakfast'!#REF!*0.75+25</f>
        <v>#REF!</v>
      </c>
      <c r="C12" s="349" t="e">
        <f>'C завтраками| Bed and breakfast'!#REF!*0.75+25</f>
        <v>#REF!</v>
      </c>
      <c r="D12" s="349" t="e">
        <f>'C завтраками| Bed and breakfast'!#REF!*0.75+25</f>
        <v>#REF!</v>
      </c>
      <c r="E12" s="349" t="e">
        <f>'C завтраками| Bed and breakfast'!#REF!*0.75+25</f>
        <v>#REF!</v>
      </c>
      <c r="F12" s="349" t="e">
        <f>'C завтраками| Bed and breakfast'!#REF!*0.75+25</f>
        <v>#REF!</v>
      </c>
      <c r="G12" s="349" t="e">
        <f>'C завтраками| Bed and breakfast'!#REF!*0.75+25</f>
        <v>#REF!</v>
      </c>
      <c r="H12" s="349" t="e">
        <f>'C завтраками| Bed and breakfast'!#REF!*0.75+25</f>
        <v>#REF!</v>
      </c>
      <c r="I12" s="349" t="e">
        <f>'C завтраками| Bed and breakfast'!#REF!*0.75+25</f>
        <v>#REF!</v>
      </c>
      <c r="J12" s="349" t="e">
        <f>'C завтраками| Bed and breakfast'!#REF!*0.75+25</f>
        <v>#REF!</v>
      </c>
      <c r="K12" s="349" t="e">
        <f>'C завтраками| Bed and breakfast'!#REF!*0.75+25</f>
        <v>#REF!</v>
      </c>
      <c r="L12" s="349" t="e">
        <f>'C завтраками| Bed and breakfast'!#REF!*0.75+25</f>
        <v>#REF!</v>
      </c>
      <c r="M12" s="241" t="e">
        <f>'C завтраками| Bed and breakfast'!#REF!*0.75+25</f>
        <v>#REF!</v>
      </c>
      <c r="N12" s="241" t="e">
        <f>'C завтраками| Bed and breakfast'!#REF!*0.75+25</f>
        <v>#REF!</v>
      </c>
      <c r="O12" s="241" t="e">
        <f>'C завтраками| Bed and breakfast'!#REF!*0.75+25</f>
        <v>#REF!</v>
      </c>
      <c r="P12" s="241" t="e">
        <f>'C завтраками| Bed and breakfast'!#REF!*0.75+25</f>
        <v>#REF!</v>
      </c>
      <c r="Q12" s="241" t="e">
        <f>'C завтраками| Bed and breakfast'!#REF!*0.75+25</f>
        <v>#REF!</v>
      </c>
      <c r="R12" s="241">
        <f>'C завтраками| Bed and breakfast'!B11*0.75+25</f>
        <v>19225</v>
      </c>
      <c r="S12" s="241">
        <f>'C завтраками| Bed and breakfast'!C11*0.75+25</f>
        <v>19225</v>
      </c>
      <c r="T12" s="241">
        <f>'C завтраками| Bed and breakfast'!D11*0.75+25</f>
        <v>21850</v>
      </c>
      <c r="U12" s="241">
        <f>'C завтраками| Bed and breakfast'!F11*0.75+25</f>
        <v>16975</v>
      </c>
      <c r="V12" s="241">
        <f>'C завтраками| Bed and breakfast'!G11*0.75+25</f>
        <v>16975</v>
      </c>
      <c r="W12" s="241">
        <f>'C завтраками| Bed and breakfast'!H11*0.75+25</f>
        <v>16975</v>
      </c>
      <c r="X12" s="241">
        <f>'C завтраками| Bed and breakfast'!I11*0.75+25</f>
        <v>16975</v>
      </c>
      <c r="Y12" s="241">
        <f>'C завтраками| Bed and breakfast'!K11*0.75+25</f>
        <v>20350</v>
      </c>
      <c r="Z12" s="241">
        <f>'C завтраками| Bed and breakfast'!M11*0.75+25</f>
        <v>16975</v>
      </c>
    </row>
    <row r="13" spans="1:26" s="72" customFormat="1" x14ac:dyDescent="0.2">
      <c r="A13" s="239" t="s">
        <v>139</v>
      </c>
      <c r="B13" s="349"/>
      <c r="C13" s="349"/>
      <c r="D13" s="349"/>
      <c r="E13" s="349"/>
      <c r="F13" s="349"/>
      <c r="G13" s="349"/>
      <c r="H13" s="349"/>
      <c r="I13" s="349"/>
      <c r="J13" s="349"/>
      <c r="K13" s="349"/>
      <c r="L13" s="349"/>
      <c r="M13" s="241"/>
      <c r="N13" s="241"/>
      <c r="O13" s="241"/>
      <c r="P13" s="241"/>
      <c r="Q13" s="241"/>
      <c r="R13" s="241"/>
      <c r="S13" s="241"/>
      <c r="T13" s="241"/>
      <c r="U13" s="241"/>
      <c r="V13" s="241"/>
      <c r="W13" s="241"/>
      <c r="X13" s="241"/>
      <c r="Y13" s="241"/>
      <c r="Z13" s="241"/>
    </row>
    <row r="14" spans="1:26" s="72" customFormat="1" x14ac:dyDescent="0.2">
      <c r="A14" s="240">
        <v>1</v>
      </c>
      <c r="B14" s="349" t="e">
        <f>'C завтраками| Bed and breakfast'!#REF!*0.75+25</f>
        <v>#REF!</v>
      </c>
      <c r="C14" s="349" t="e">
        <f>'C завтраками| Bed and breakfast'!#REF!*0.75+25</f>
        <v>#REF!</v>
      </c>
      <c r="D14" s="349" t="e">
        <f>'C завтраками| Bed and breakfast'!#REF!*0.75+25</f>
        <v>#REF!</v>
      </c>
      <c r="E14" s="349" t="e">
        <f>'C завтраками| Bed and breakfast'!#REF!*0.75+25</f>
        <v>#REF!</v>
      </c>
      <c r="F14" s="349" t="e">
        <f>'C завтраками| Bed and breakfast'!#REF!*0.75+25</f>
        <v>#REF!</v>
      </c>
      <c r="G14" s="349" t="e">
        <f>'C завтраками| Bed and breakfast'!#REF!*0.75+25</f>
        <v>#REF!</v>
      </c>
      <c r="H14" s="349" t="e">
        <f>'C завтраками| Bed and breakfast'!#REF!*0.75+25</f>
        <v>#REF!</v>
      </c>
      <c r="I14" s="349" t="e">
        <f>'C завтраками| Bed and breakfast'!#REF!*0.75+25</f>
        <v>#REF!</v>
      </c>
      <c r="J14" s="349" t="e">
        <f>'C завтраками| Bed and breakfast'!#REF!*0.75+25</f>
        <v>#REF!</v>
      </c>
      <c r="K14" s="349" t="e">
        <f>'C завтраками| Bed and breakfast'!#REF!*0.75+25</f>
        <v>#REF!</v>
      </c>
      <c r="L14" s="349" t="e">
        <f>'C завтраками| Bed and breakfast'!#REF!*0.75+25</f>
        <v>#REF!</v>
      </c>
      <c r="M14" s="241" t="e">
        <f>'C завтраками| Bed and breakfast'!#REF!*0.75+25</f>
        <v>#REF!</v>
      </c>
      <c r="N14" s="241" t="e">
        <f>'C завтраками| Bed and breakfast'!#REF!*0.75+25</f>
        <v>#REF!</v>
      </c>
      <c r="O14" s="241" t="e">
        <f>'C завтраками| Bed and breakfast'!#REF!*0.75+25</f>
        <v>#REF!</v>
      </c>
      <c r="P14" s="241" t="e">
        <f>'C завтраками| Bed and breakfast'!#REF!*0.75+25</f>
        <v>#REF!</v>
      </c>
      <c r="Q14" s="241" t="e">
        <f>'C завтраками| Bed and breakfast'!#REF!*0.75+25</f>
        <v>#REF!</v>
      </c>
      <c r="R14" s="241">
        <f>'C завтраками| Bed and breakfast'!B13*0.75+25</f>
        <v>18025</v>
      </c>
      <c r="S14" s="241">
        <f>'C завтраками| Bed and breakfast'!C13*0.75+25</f>
        <v>18025</v>
      </c>
      <c r="T14" s="241">
        <f>'C завтраками| Bed and breakfast'!D13*0.75+25</f>
        <v>20650</v>
      </c>
      <c r="U14" s="241">
        <f>'C завтраками| Bed and breakfast'!F13*0.75+25</f>
        <v>15775</v>
      </c>
      <c r="V14" s="241">
        <f>'C завтраками| Bed and breakfast'!G13*0.75+25</f>
        <v>15775</v>
      </c>
      <c r="W14" s="241">
        <f>'C завтраками| Bed and breakfast'!H13*0.75+25</f>
        <v>15775</v>
      </c>
      <c r="X14" s="241">
        <f>'C завтраками| Bed and breakfast'!I13*0.75+25</f>
        <v>15775</v>
      </c>
      <c r="Y14" s="241">
        <f>'C завтраками| Bed and breakfast'!K13*0.75+25</f>
        <v>19150</v>
      </c>
      <c r="Z14" s="241">
        <f>'C завтраками| Bed and breakfast'!M13*0.75+25</f>
        <v>15775</v>
      </c>
    </row>
    <row r="15" spans="1:26" s="72" customFormat="1" x14ac:dyDescent="0.2">
      <c r="A15" s="240">
        <v>2</v>
      </c>
      <c r="B15" s="349" t="e">
        <f>'C завтраками| Bed and breakfast'!#REF!*0.75+25</f>
        <v>#REF!</v>
      </c>
      <c r="C15" s="349" t="e">
        <f>'C завтраками| Bed and breakfast'!#REF!*0.75+25</f>
        <v>#REF!</v>
      </c>
      <c r="D15" s="349" t="e">
        <f>'C завтраками| Bed and breakfast'!#REF!*0.75+25</f>
        <v>#REF!</v>
      </c>
      <c r="E15" s="349" t="e">
        <f>'C завтраками| Bed and breakfast'!#REF!*0.75+25</f>
        <v>#REF!</v>
      </c>
      <c r="F15" s="349" t="e">
        <f>'C завтраками| Bed and breakfast'!#REF!*0.75+25</f>
        <v>#REF!</v>
      </c>
      <c r="G15" s="349" t="e">
        <f>'C завтраками| Bed and breakfast'!#REF!*0.75+25</f>
        <v>#REF!</v>
      </c>
      <c r="H15" s="349" t="e">
        <f>'C завтраками| Bed and breakfast'!#REF!*0.75+25</f>
        <v>#REF!</v>
      </c>
      <c r="I15" s="349" t="e">
        <f>'C завтраками| Bed and breakfast'!#REF!*0.75+25</f>
        <v>#REF!</v>
      </c>
      <c r="J15" s="349" t="e">
        <f>'C завтраками| Bed and breakfast'!#REF!*0.75+25</f>
        <v>#REF!</v>
      </c>
      <c r="K15" s="349" t="e">
        <f>'C завтраками| Bed and breakfast'!#REF!*0.75+25</f>
        <v>#REF!</v>
      </c>
      <c r="L15" s="349" t="e">
        <f>'C завтраками| Bed and breakfast'!#REF!*0.75+25</f>
        <v>#REF!</v>
      </c>
      <c r="M15" s="241" t="e">
        <f>'C завтраками| Bed and breakfast'!#REF!*0.75+25</f>
        <v>#REF!</v>
      </c>
      <c r="N15" s="241" t="e">
        <f>'C завтраками| Bed and breakfast'!#REF!*0.75+25</f>
        <v>#REF!</v>
      </c>
      <c r="O15" s="241" t="e">
        <f>'C завтраками| Bed and breakfast'!#REF!*0.75+25</f>
        <v>#REF!</v>
      </c>
      <c r="P15" s="241" t="e">
        <f>'C завтраками| Bed and breakfast'!#REF!*0.75+25</f>
        <v>#REF!</v>
      </c>
      <c r="Q15" s="241" t="e">
        <f>'C завтраками| Bed and breakfast'!#REF!*0.75+25</f>
        <v>#REF!</v>
      </c>
      <c r="R15" s="241">
        <f>'C завтраками| Bed and breakfast'!B14*0.75+25</f>
        <v>19975</v>
      </c>
      <c r="S15" s="241">
        <f>'C завтраками| Bed and breakfast'!C14*0.75+25</f>
        <v>19975</v>
      </c>
      <c r="T15" s="241">
        <f>'C завтраками| Bed and breakfast'!D14*0.75+25</f>
        <v>22600</v>
      </c>
      <c r="U15" s="241">
        <f>'C завтраками| Bed and breakfast'!F14*0.75+25</f>
        <v>17725</v>
      </c>
      <c r="V15" s="241">
        <f>'C завтраками| Bed and breakfast'!G14*0.75+25</f>
        <v>17725</v>
      </c>
      <c r="W15" s="241">
        <f>'C завтраками| Bed and breakfast'!H14*0.75+25</f>
        <v>17725</v>
      </c>
      <c r="X15" s="241">
        <f>'C завтраками| Bed and breakfast'!I14*0.75+25</f>
        <v>17725</v>
      </c>
      <c r="Y15" s="241">
        <f>'C завтраками| Bed and breakfast'!K14*0.75+25</f>
        <v>21100</v>
      </c>
      <c r="Z15" s="241">
        <f>'C завтраками| Bed and breakfast'!M14*0.75+25</f>
        <v>17725</v>
      </c>
    </row>
    <row r="16" spans="1:26" s="72" customFormat="1" x14ac:dyDescent="0.2">
      <c r="A16" s="239" t="s">
        <v>141</v>
      </c>
      <c r="B16" s="349"/>
      <c r="C16" s="349"/>
      <c r="D16" s="349"/>
      <c r="E16" s="349"/>
      <c r="F16" s="349"/>
      <c r="G16" s="349"/>
      <c r="H16" s="349"/>
      <c r="I16" s="349"/>
      <c r="J16" s="349"/>
      <c r="K16" s="349"/>
      <c r="L16" s="349"/>
      <c r="M16" s="241"/>
      <c r="N16" s="241"/>
      <c r="O16" s="241"/>
      <c r="P16" s="241"/>
      <c r="Q16" s="241"/>
      <c r="R16" s="241"/>
      <c r="S16" s="241"/>
      <c r="T16" s="241"/>
      <c r="U16" s="241"/>
      <c r="V16" s="241"/>
      <c r="W16" s="241"/>
      <c r="X16" s="241"/>
      <c r="Y16" s="241"/>
      <c r="Z16" s="241"/>
    </row>
    <row r="17" spans="1:26" s="72" customFormat="1" x14ac:dyDescent="0.2">
      <c r="A17" s="240">
        <v>1</v>
      </c>
      <c r="B17" s="349" t="e">
        <f>'C завтраками| Bed and breakfast'!#REF!*0.75+25</f>
        <v>#REF!</v>
      </c>
      <c r="C17" s="349" t="e">
        <f>'C завтраками| Bed and breakfast'!#REF!*0.75+25</f>
        <v>#REF!</v>
      </c>
      <c r="D17" s="349" t="e">
        <f>'C завтраками| Bed and breakfast'!#REF!*0.75+25</f>
        <v>#REF!</v>
      </c>
      <c r="E17" s="349" t="e">
        <f>'C завтраками| Bed and breakfast'!#REF!*0.75+25</f>
        <v>#REF!</v>
      </c>
      <c r="F17" s="349" t="e">
        <f>'C завтраками| Bed and breakfast'!#REF!*0.75+25</f>
        <v>#REF!</v>
      </c>
      <c r="G17" s="349" t="e">
        <f>'C завтраками| Bed and breakfast'!#REF!*0.75+25</f>
        <v>#REF!</v>
      </c>
      <c r="H17" s="349" t="e">
        <f>'C завтраками| Bed and breakfast'!#REF!*0.75+25</f>
        <v>#REF!</v>
      </c>
      <c r="I17" s="349" t="e">
        <f>'C завтраками| Bed and breakfast'!#REF!*0.75+25</f>
        <v>#REF!</v>
      </c>
      <c r="J17" s="349" t="e">
        <f>'C завтраками| Bed and breakfast'!#REF!*0.75+25</f>
        <v>#REF!</v>
      </c>
      <c r="K17" s="349" t="e">
        <f>'C завтраками| Bed and breakfast'!#REF!*0.75+25</f>
        <v>#REF!</v>
      </c>
      <c r="L17" s="349" t="e">
        <f>'C завтраками| Bed and breakfast'!#REF!*0.75+25</f>
        <v>#REF!</v>
      </c>
      <c r="M17" s="241" t="e">
        <f>'C завтраками| Bed and breakfast'!#REF!*0.75+25</f>
        <v>#REF!</v>
      </c>
      <c r="N17" s="241" t="e">
        <f>'C завтраками| Bed and breakfast'!#REF!*0.75+25</f>
        <v>#REF!</v>
      </c>
      <c r="O17" s="241" t="e">
        <f>'C завтраками| Bed and breakfast'!#REF!*0.75+25</f>
        <v>#REF!</v>
      </c>
      <c r="P17" s="241" t="e">
        <f>'C завтраками| Bed and breakfast'!#REF!*0.75+25</f>
        <v>#REF!</v>
      </c>
      <c r="Q17" s="241" t="e">
        <f>'C завтраками| Bed and breakfast'!#REF!*0.75+25</f>
        <v>#REF!</v>
      </c>
      <c r="R17" s="241">
        <f>'C завтраками| Bed and breakfast'!B16*0.75+25</f>
        <v>19525</v>
      </c>
      <c r="S17" s="241">
        <f>'C завтраками| Bed and breakfast'!C16*0.75+25</f>
        <v>19525</v>
      </c>
      <c r="T17" s="241">
        <f>'C завтраками| Bed and breakfast'!D16*0.75+25</f>
        <v>22150</v>
      </c>
      <c r="U17" s="241">
        <f>'C завтраками| Bed and breakfast'!F16*0.75+25</f>
        <v>17275</v>
      </c>
      <c r="V17" s="241">
        <f>'C завтраками| Bed and breakfast'!G16*0.75+25</f>
        <v>17275</v>
      </c>
      <c r="W17" s="241">
        <f>'C завтраками| Bed and breakfast'!H16*0.75+25</f>
        <v>17275</v>
      </c>
      <c r="X17" s="241">
        <f>'C завтраками| Bed and breakfast'!I16*0.75+25</f>
        <v>17275</v>
      </c>
      <c r="Y17" s="241">
        <f>'C завтраками| Bed and breakfast'!K16*0.75+25</f>
        <v>20650</v>
      </c>
      <c r="Z17" s="241">
        <f>'C завтраками| Bed and breakfast'!M16*0.75+25</f>
        <v>17275</v>
      </c>
    </row>
    <row r="18" spans="1:26" s="72" customFormat="1" x14ac:dyDescent="0.2">
      <c r="A18" s="240">
        <v>2</v>
      </c>
      <c r="B18" s="349" t="e">
        <f>'C завтраками| Bed and breakfast'!#REF!*0.75+25</f>
        <v>#REF!</v>
      </c>
      <c r="C18" s="349" t="e">
        <f>'C завтраками| Bed and breakfast'!#REF!*0.75+25</f>
        <v>#REF!</v>
      </c>
      <c r="D18" s="349" t="e">
        <f>'C завтраками| Bed and breakfast'!#REF!*0.75+25</f>
        <v>#REF!</v>
      </c>
      <c r="E18" s="349" t="e">
        <f>'C завтраками| Bed and breakfast'!#REF!*0.75+25</f>
        <v>#REF!</v>
      </c>
      <c r="F18" s="349" t="e">
        <f>'C завтраками| Bed and breakfast'!#REF!*0.75+25</f>
        <v>#REF!</v>
      </c>
      <c r="G18" s="349" t="e">
        <f>'C завтраками| Bed and breakfast'!#REF!*0.75+25</f>
        <v>#REF!</v>
      </c>
      <c r="H18" s="349" t="e">
        <f>'C завтраками| Bed and breakfast'!#REF!*0.75+25</f>
        <v>#REF!</v>
      </c>
      <c r="I18" s="349" t="e">
        <f>'C завтраками| Bed and breakfast'!#REF!*0.75+25</f>
        <v>#REF!</v>
      </c>
      <c r="J18" s="349" t="e">
        <f>'C завтраками| Bed and breakfast'!#REF!*0.75+25</f>
        <v>#REF!</v>
      </c>
      <c r="K18" s="349" t="e">
        <f>'C завтраками| Bed and breakfast'!#REF!*0.75+25</f>
        <v>#REF!</v>
      </c>
      <c r="L18" s="349" t="e">
        <f>'C завтраками| Bed and breakfast'!#REF!*0.75+25</f>
        <v>#REF!</v>
      </c>
      <c r="M18" s="241" t="e">
        <f>'C завтраками| Bed and breakfast'!#REF!*0.75+25</f>
        <v>#REF!</v>
      </c>
      <c r="N18" s="241" t="e">
        <f>'C завтраками| Bed and breakfast'!#REF!*0.75+25</f>
        <v>#REF!</v>
      </c>
      <c r="O18" s="241" t="e">
        <f>'C завтраками| Bed and breakfast'!#REF!*0.75+25</f>
        <v>#REF!</v>
      </c>
      <c r="P18" s="241" t="e">
        <f>'C завтраками| Bed and breakfast'!#REF!*0.75+25</f>
        <v>#REF!</v>
      </c>
      <c r="Q18" s="241" t="e">
        <f>'C завтраками| Bed and breakfast'!#REF!*0.75+25</f>
        <v>#REF!</v>
      </c>
      <c r="R18" s="241">
        <f>'C завтраками| Bed and breakfast'!B17*0.75+25</f>
        <v>21475</v>
      </c>
      <c r="S18" s="241">
        <f>'C завтраками| Bed and breakfast'!C17*0.75+25</f>
        <v>21475</v>
      </c>
      <c r="T18" s="241">
        <f>'C завтраками| Bed and breakfast'!D17*0.75+25</f>
        <v>24100</v>
      </c>
      <c r="U18" s="241">
        <f>'C завтраками| Bed and breakfast'!F17*0.75+25</f>
        <v>19225</v>
      </c>
      <c r="V18" s="241">
        <f>'C завтраками| Bed and breakfast'!G17*0.75+25</f>
        <v>19225</v>
      </c>
      <c r="W18" s="241">
        <f>'C завтраками| Bed and breakfast'!H17*0.75+25</f>
        <v>19225</v>
      </c>
      <c r="X18" s="241">
        <f>'C завтраками| Bed and breakfast'!I17*0.75+25</f>
        <v>19225</v>
      </c>
      <c r="Y18" s="241">
        <f>'C завтраками| Bed and breakfast'!K17*0.75+25</f>
        <v>22600</v>
      </c>
      <c r="Z18" s="241">
        <f>'C завтраками| Bed and breakfast'!M17*0.75+25</f>
        <v>19225</v>
      </c>
    </row>
    <row r="19" spans="1:26" s="72" customFormat="1" x14ac:dyDescent="0.2">
      <c r="A19" s="239" t="s">
        <v>122</v>
      </c>
      <c r="B19" s="349"/>
      <c r="C19" s="349"/>
      <c r="D19" s="349"/>
      <c r="E19" s="349"/>
      <c r="F19" s="349"/>
      <c r="G19" s="349"/>
      <c r="H19" s="349"/>
      <c r="I19" s="349"/>
      <c r="J19" s="349"/>
      <c r="K19" s="349"/>
      <c r="L19" s="349"/>
      <c r="M19" s="241"/>
      <c r="N19" s="241"/>
      <c r="O19" s="241"/>
      <c r="P19" s="241"/>
      <c r="Q19" s="241"/>
      <c r="R19" s="241"/>
      <c r="S19" s="241"/>
      <c r="T19" s="241"/>
      <c r="U19" s="241"/>
      <c r="V19" s="241"/>
      <c r="W19" s="241"/>
      <c r="X19" s="241"/>
      <c r="Y19" s="241"/>
      <c r="Z19" s="241"/>
    </row>
    <row r="20" spans="1:26" s="72" customFormat="1" x14ac:dyDescent="0.2">
      <c r="A20" s="240">
        <v>1</v>
      </c>
      <c r="B20" s="349" t="e">
        <f>'C завтраками| Bed and breakfast'!#REF!*0.75+25</f>
        <v>#REF!</v>
      </c>
      <c r="C20" s="349" t="e">
        <f>'C завтраками| Bed and breakfast'!#REF!*0.75+25</f>
        <v>#REF!</v>
      </c>
      <c r="D20" s="349" t="e">
        <f>'C завтраками| Bed and breakfast'!#REF!*0.75+25</f>
        <v>#REF!</v>
      </c>
      <c r="E20" s="349" t="e">
        <f>'C завтраками| Bed and breakfast'!#REF!*0.75+25</f>
        <v>#REF!</v>
      </c>
      <c r="F20" s="349" t="e">
        <f>'C завтраками| Bed and breakfast'!#REF!*0.75+25</f>
        <v>#REF!</v>
      </c>
      <c r="G20" s="349" t="e">
        <f>'C завтраками| Bed and breakfast'!#REF!*0.75+25</f>
        <v>#REF!</v>
      </c>
      <c r="H20" s="349" t="e">
        <f>'C завтраками| Bed and breakfast'!#REF!*0.75+25</f>
        <v>#REF!</v>
      </c>
      <c r="I20" s="349" t="e">
        <f>'C завтраками| Bed and breakfast'!#REF!*0.75+25</f>
        <v>#REF!</v>
      </c>
      <c r="J20" s="349" t="e">
        <f>'C завтраками| Bed and breakfast'!#REF!*0.75+25</f>
        <v>#REF!</v>
      </c>
      <c r="K20" s="349" t="e">
        <f>'C завтраками| Bed and breakfast'!#REF!*0.75+25</f>
        <v>#REF!</v>
      </c>
      <c r="L20" s="349" t="e">
        <f>'C завтраками| Bed and breakfast'!#REF!*0.75+25</f>
        <v>#REF!</v>
      </c>
      <c r="M20" s="241" t="e">
        <f>'C завтраками| Bed and breakfast'!#REF!*0.75+25</f>
        <v>#REF!</v>
      </c>
      <c r="N20" s="241" t="e">
        <f>'C завтраками| Bed and breakfast'!#REF!*0.75+25</f>
        <v>#REF!</v>
      </c>
      <c r="O20" s="241" t="e">
        <f>'C завтраками| Bed and breakfast'!#REF!*0.75+25</f>
        <v>#REF!</v>
      </c>
      <c r="P20" s="241" t="e">
        <f>'C завтраками| Bed and breakfast'!#REF!*0.75+25</f>
        <v>#REF!</v>
      </c>
      <c r="Q20" s="241" t="e">
        <f>'C завтраками| Bed and breakfast'!#REF!*0.75+25</f>
        <v>#REF!</v>
      </c>
      <c r="R20" s="241">
        <f>'C завтраками| Bed and breakfast'!B19*0.75+25</f>
        <v>21025</v>
      </c>
      <c r="S20" s="241">
        <f>'C завтраками| Bed and breakfast'!C19*0.75+25</f>
        <v>21025</v>
      </c>
      <c r="T20" s="241">
        <f>'C завтраками| Bed and breakfast'!D19*0.75+25</f>
        <v>23650</v>
      </c>
      <c r="U20" s="241">
        <f>'C завтраками| Bed and breakfast'!F19*0.75+25</f>
        <v>18775</v>
      </c>
      <c r="V20" s="241">
        <f>'C завтраками| Bed and breakfast'!G19*0.75+25</f>
        <v>18775</v>
      </c>
      <c r="W20" s="241">
        <f>'C завтраками| Bed and breakfast'!H19*0.75+25</f>
        <v>18775</v>
      </c>
      <c r="X20" s="241">
        <f>'C завтраками| Bed and breakfast'!I19*0.75+25</f>
        <v>18775</v>
      </c>
      <c r="Y20" s="241">
        <f>'C завтраками| Bed and breakfast'!K19*0.75+25</f>
        <v>22150</v>
      </c>
      <c r="Z20" s="241">
        <f>'C завтраками| Bed and breakfast'!M19*0.75+25</f>
        <v>18775</v>
      </c>
    </row>
    <row r="21" spans="1:26" s="72" customFormat="1" x14ac:dyDescent="0.2">
      <c r="A21" s="240">
        <v>2</v>
      </c>
      <c r="B21" s="349" t="e">
        <f>'C завтраками| Bed and breakfast'!#REF!*0.75+25</f>
        <v>#REF!</v>
      </c>
      <c r="C21" s="349" t="e">
        <f>'C завтраками| Bed and breakfast'!#REF!*0.75+25</f>
        <v>#REF!</v>
      </c>
      <c r="D21" s="349" t="e">
        <f>'C завтраками| Bed and breakfast'!#REF!*0.75+25</f>
        <v>#REF!</v>
      </c>
      <c r="E21" s="349" t="e">
        <f>'C завтраками| Bed and breakfast'!#REF!*0.75+25</f>
        <v>#REF!</v>
      </c>
      <c r="F21" s="349" t="e">
        <f>'C завтраками| Bed and breakfast'!#REF!*0.75+25</f>
        <v>#REF!</v>
      </c>
      <c r="G21" s="349" t="e">
        <f>'C завтраками| Bed and breakfast'!#REF!*0.75+25</f>
        <v>#REF!</v>
      </c>
      <c r="H21" s="349" t="e">
        <f>'C завтраками| Bed and breakfast'!#REF!*0.75+25</f>
        <v>#REF!</v>
      </c>
      <c r="I21" s="349" t="e">
        <f>'C завтраками| Bed and breakfast'!#REF!*0.75+25</f>
        <v>#REF!</v>
      </c>
      <c r="J21" s="349" t="e">
        <f>'C завтраками| Bed and breakfast'!#REF!*0.75+25</f>
        <v>#REF!</v>
      </c>
      <c r="K21" s="349" t="e">
        <f>'C завтраками| Bed and breakfast'!#REF!*0.75+25</f>
        <v>#REF!</v>
      </c>
      <c r="L21" s="349" t="e">
        <f>'C завтраками| Bed and breakfast'!#REF!*0.75+25</f>
        <v>#REF!</v>
      </c>
      <c r="M21" s="241" t="e">
        <f>'C завтраками| Bed and breakfast'!#REF!*0.75+25</f>
        <v>#REF!</v>
      </c>
      <c r="N21" s="241" t="e">
        <f>'C завтраками| Bed and breakfast'!#REF!*0.75+25</f>
        <v>#REF!</v>
      </c>
      <c r="O21" s="241" t="e">
        <f>'C завтраками| Bed and breakfast'!#REF!*0.75+25</f>
        <v>#REF!</v>
      </c>
      <c r="P21" s="241" t="e">
        <f>'C завтраками| Bed and breakfast'!#REF!*0.75+25</f>
        <v>#REF!</v>
      </c>
      <c r="Q21" s="241" t="e">
        <f>'C завтраками| Bed and breakfast'!#REF!*0.75+25</f>
        <v>#REF!</v>
      </c>
      <c r="R21" s="241">
        <f>'C завтраками| Bed and breakfast'!B20*0.75+25</f>
        <v>22975</v>
      </c>
      <c r="S21" s="241">
        <f>'C завтраками| Bed and breakfast'!C20*0.75+25</f>
        <v>22975</v>
      </c>
      <c r="T21" s="241">
        <f>'C завтраками| Bed and breakfast'!D20*0.75+25</f>
        <v>25600</v>
      </c>
      <c r="U21" s="241">
        <f>'C завтраками| Bed and breakfast'!F20*0.75+25</f>
        <v>20725</v>
      </c>
      <c r="V21" s="241">
        <f>'C завтраками| Bed and breakfast'!G20*0.75+25</f>
        <v>20725</v>
      </c>
      <c r="W21" s="241">
        <f>'C завтраками| Bed and breakfast'!H20*0.75+25</f>
        <v>20725</v>
      </c>
      <c r="X21" s="241">
        <f>'C завтраками| Bed and breakfast'!I20*0.75+25</f>
        <v>20725</v>
      </c>
      <c r="Y21" s="241">
        <f>'C завтраками| Bed and breakfast'!K20*0.75+25</f>
        <v>24100</v>
      </c>
      <c r="Z21" s="241">
        <f>'C завтраками| Bed and breakfast'!M20*0.75+25</f>
        <v>20725</v>
      </c>
    </row>
    <row r="22" spans="1:26" s="72" customFormat="1" x14ac:dyDescent="0.2">
      <c r="A22" s="239" t="s">
        <v>123</v>
      </c>
      <c r="B22" s="349"/>
      <c r="C22" s="349"/>
      <c r="D22" s="349"/>
      <c r="E22" s="349"/>
      <c r="F22" s="349"/>
      <c r="G22" s="349"/>
      <c r="H22" s="349"/>
      <c r="I22" s="349"/>
      <c r="J22" s="349"/>
      <c r="K22" s="349"/>
      <c r="L22" s="349"/>
      <c r="M22" s="241"/>
      <c r="N22" s="241"/>
      <c r="O22" s="241"/>
      <c r="P22" s="241"/>
      <c r="Q22" s="241"/>
      <c r="R22" s="241"/>
      <c r="S22" s="241"/>
      <c r="T22" s="241"/>
      <c r="U22" s="241"/>
      <c r="V22" s="241"/>
      <c r="W22" s="241"/>
      <c r="X22" s="241"/>
      <c r="Y22" s="241"/>
      <c r="Z22" s="241"/>
    </row>
    <row r="23" spans="1:26" s="72" customFormat="1" x14ac:dyDescent="0.2">
      <c r="A23" s="240" t="s">
        <v>115</v>
      </c>
      <c r="B23" s="349" t="e">
        <f>'C завтраками| Bed and breakfast'!#REF!*0.75+25</f>
        <v>#REF!</v>
      </c>
      <c r="C23" s="349" t="e">
        <f>'C завтраками| Bed and breakfast'!#REF!*0.75+25</f>
        <v>#REF!</v>
      </c>
      <c r="D23" s="349" t="e">
        <f>'C завтраками| Bed and breakfast'!#REF!*0.75+25</f>
        <v>#REF!</v>
      </c>
      <c r="E23" s="349" t="e">
        <f>'C завтраками| Bed and breakfast'!#REF!*0.75+25</f>
        <v>#REF!</v>
      </c>
      <c r="F23" s="349" t="e">
        <f>'C завтраками| Bed and breakfast'!#REF!*0.75+25</f>
        <v>#REF!</v>
      </c>
      <c r="G23" s="349" t="e">
        <f>'C завтраками| Bed and breakfast'!#REF!*0.75+25</f>
        <v>#REF!</v>
      </c>
      <c r="H23" s="349" t="e">
        <f>'C завтраками| Bed and breakfast'!#REF!*0.75+25</f>
        <v>#REF!</v>
      </c>
      <c r="I23" s="349" t="e">
        <f>'C завтраками| Bed and breakfast'!#REF!*0.75+25</f>
        <v>#REF!</v>
      </c>
      <c r="J23" s="349" t="e">
        <f>'C завтраками| Bed and breakfast'!#REF!*0.75+25</f>
        <v>#REF!</v>
      </c>
      <c r="K23" s="349" t="e">
        <f>'C завтраками| Bed and breakfast'!#REF!*0.75+25</f>
        <v>#REF!</v>
      </c>
      <c r="L23" s="349" t="e">
        <f>'C завтраками| Bed and breakfast'!#REF!*0.75+25</f>
        <v>#REF!</v>
      </c>
      <c r="M23" s="241" t="e">
        <f>'C завтраками| Bed and breakfast'!#REF!*0.75+25</f>
        <v>#REF!</v>
      </c>
      <c r="N23" s="241" t="e">
        <f>'C завтраками| Bed and breakfast'!#REF!*0.75+25</f>
        <v>#REF!</v>
      </c>
      <c r="O23" s="241" t="e">
        <f>'C завтраками| Bed and breakfast'!#REF!*0.75+25</f>
        <v>#REF!</v>
      </c>
      <c r="P23" s="241" t="e">
        <f>'C завтраками| Bed and breakfast'!#REF!*0.75+25</f>
        <v>#REF!</v>
      </c>
      <c r="Q23" s="241" t="e">
        <f>'C завтраками| Bed and breakfast'!#REF!*0.75+25</f>
        <v>#REF!</v>
      </c>
      <c r="R23" s="241">
        <f>'C завтраками| Bed and breakfast'!B22*0.75+25</f>
        <v>39475</v>
      </c>
      <c r="S23" s="241">
        <f>'C завтраками| Bed and breakfast'!C22*0.75+25</f>
        <v>39475</v>
      </c>
      <c r="T23" s="241">
        <f>'C завтраками| Bed and breakfast'!D22*0.75+25</f>
        <v>42100</v>
      </c>
      <c r="U23" s="241">
        <f>'C завтраками| Bed and breakfast'!F22*0.75+25</f>
        <v>37225</v>
      </c>
      <c r="V23" s="241">
        <f>'C завтраками| Bed and breakfast'!G22*0.75+25</f>
        <v>37225</v>
      </c>
      <c r="W23" s="241">
        <f>'C завтраками| Bed and breakfast'!H22*0.75+25</f>
        <v>37225</v>
      </c>
      <c r="X23" s="241">
        <f>'C завтраками| Bed and breakfast'!I22*0.75+25</f>
        <v>37225</v>
      </c>
      <c r="Y23" s="241">
        <f>'C завтраками| Bed and breakfast'!K22*0.75+25</f>
        <v>40600</v>
      </c>
      <c r="Z23" s="241">
        <f>'C завтраками| Bed and breakfast'!M22*0.75+25</f>
        <v>37225</v>
      </c>
    </row>
    <row r="24" spans="1:26" s="72" customFormat="1" x14ac:dyDescent="0.2">
      <c r="A24" s="239" t="s">
        <v>124</v>
      </c>
      <c r="B24" s="349"/>
      <c r="C24" s="349"/>
      <c r="D24" s="349"/>
      <c r="E24" s="349"/>
      <c r="F24" s="349"/>
      <c r="G24" s="349"/>
      <c r="H24" s="349"/>
      <c r="I24" s="349"/>
      <c r="J24" s="349"/>
      <c r="K24" s="349"/>
      <c r="L24" s="349"/>
      <c r="M24" s="241"/>
      <c r="N24" s="241"/>
      <c r="O24" s="241"/>
      <c r="P24" s="241"/>
      <c r="Q24" s="241"/>
      <c r="R24" s="241"/>
      <c r="S24" s="241"/>
      <c r="T24" s="241"/>
      <c r="U24" s="241"/>
      <c r="V24" s="241"/>
      <c r="W24" s="241"/>
      <c r="X24" s="241"/>
      <c r="Y24" s="241"/>
      <c r="Z24" s="241"/>
    </row>
    <row r="25" spans="1:26" s="72" customFormat="1" x14ac:dyDescent="0.2">
      <c r="A25" s="240" t="s">
        <v>115</v>
      </c>
      <c r="B25" s="349" t="e">
        <f>'C завтраками| Bed and breakfast'!#REF!*0.75+25</f>
        <v>#REF!</v>
      </c>
      <c r="C25" s="349" t="e">
        <f>'C завтраками| Bed and breakfast'!#REF!*0.75+25</f>
        <v>#REF!</v>
      </c>
      <c r="D25" s="349" t="e">
        <f>'C завтраками| Bed and breakfast'!#REF!*0.75+25</f>
        <v>#REF!</v>
      </c>
      <c r="E25" s="349" t="e">
        <f>'C завтраками| Bed and breakfast'!#REF!*0.75+25</f>
        <v>#REF!</v>
      </c>
      <c r="F25" s="349" t="e">
        <f>'C завтраками| Bed and breakfast'!#REF!*0.75+25</f>
        <v>#REF!</v>
      </c>
      <c r="G25" s="349" t="e">
        <f>'C завтраками| Bed and breakfast'!#REF!*0.75+25</f>
        <v>#REF!</v>
      </c>
      <c r="H25" s="349" t="e">
        <f>'C завтраками| Bed and breakfast'!#REF!*0.75+25</f>
        <v>#REF!</v>
      </c>
      <c r="I25" s="349" t="e">
        <f>'C завтраками| Bed and breakfast'!#REF!*0.75+25</f>
        <v>#REF!</v>
      </c>
      <c r="J25" s="349" t="e">
        <f>'C завтраками| Bed and breakfast'!#REF!*0.75+25</f>
        <v>#REF!</v>
      </c>
      <c r="K25" s="349" t="e">
        <f>'C завтраками| Bed and breakfast'!#REF!*0.75+25</f>
        <v>#REF!</v>
      </c>
      <c r="L25" s="349" t="e">
        <f>'C завтраками| Bed and breakfast'!#REF!*0.75+25</f>
        <v>#REF!</v>
      </c>
      <c r="M25" s="241" t="e">
        <f>'C завтраками| Bed and breakfast'!#REF!*0.75+25</f>
        <v>#REF!</v>
      </c>
      <c r="N25" s="241" t="e">
        <f>'C завтраками| Bed and breakfast'!#REF!*0.75+25</f>
        <v>#REF!</v>
      </c>
      <c r="O25" s="241" t="e">
        <f>'C завтраками| Bed and breakfast'!#REF!*0.75+25</f>
        <v>#REF!</v>
      </c>
      <c r="P25" s="241" t="e">
        <f>'C завтраками| Bed and breakfast'!#REF!*0.75+25</f>
        <v>#REF!</v>
      </c>
      <c r="Q25" s="241" t="e">
        <f>'C завтраками| Bed and breakfast'!#REF!*0.75+25</f>
        <v>#REF!</v>
      </c>
      <c r="R25" s="241">
        <f>'C завтраками| Bed and breakfast'!B24*0.75+25</f>
        <v>50725</v>
      </c>
      <c r="S25" s="241">
        <f>'C завтраками| Bed and breakfast'!C24*0.75+25</f>
        <v>50725</v>
      </c>
      <c r="T25" s="241">
        <f>'C завтраками| Bed and breakfast'!D24*0.75+25</f>
        <v>53350</v>
      </c>
      <c r="U25" s="241">
        <f>'C завтраками| Bed and breakfast'!F24*0.75+25</f>
        <v>48475</v>
      </c>
      <c r="V25" s="241">
        <f>'C завтраками| Bed and breakfast'!G24*0.75+25</f>
        <v>48475</v>
      </c>
      <c r="W25" s="241">
        <f>'C завтраками| Bed and breakfast'!H24*0.75+25</f>
        <v>48475</v>
      </c>
      <c r="X25" s="241">
        <f>'C завтраками| Bed and breakfast'!I24*0.75+25</f>
        <v>48475</v>
      </c>
      <c r="Y25" s="241">
        <f>'C завтраками| Bed and breakfast'!K24*0.75+25</f>
        <v>51850</v>
      </c>
      <c r="Z25" s="241">
        <f>'C завтраками| Bed and breakfast'!M24*0.75+25</f>
        <v>48475</v>
      </c>
    </row>
    <row r="26" spans="1:26" s="72" customFormat="1" x14ac:dyDescent="0.2">
      <c r="A26" s="241" t="s">
        <v>125</v>
      </c>
      <c r="B26" s="349"/>
      <c r="C26" s="349"/>
      <c r="D26" s="349"/>
      <c r="E26" s="349"/>
      <c r="F26" s="349"/>
      <c r="G26" s="349"/>
      <c r="H26" s="349"/>
      <c r="I26" s="349"/>
      <c r="J26" s="349"/>
      <c r="K26" s="349"/>
      <c r="L26" s="349"/>
      <c r="M26" s="241"/>
      <c r="N26" s="241"/>
      <c r="O26" s="241"/>
      <c r="P26" s="241"/>
      <c r="Q26" s="241"/>
      <c r="R26" s="241"/>
      <c r="S26" s="241"/>
      <c r="T26" s="241"/>
      <c r="U26" s="241"/>
      <c r="V26" s="241"/>
      <c r="W26" s="241"/>
      <c r="X26" s="241"/>
      <c r="Y26" s="241"/>
      <c r="Z26" s="241"/>
    </row>
    <row r="27" spans="1:26" s="72" customFormat="1" x14ac:dyDescent="0.2">
      <c r="A27" s="240" t="s">
        <v>115</v>
      </c>
      <c r="B27" s="349" t="e">
        <f>'C завтраками| Bed and breakfast'!#REF!*0.75+25</f>
        <v>#REF!</v>
      </c>
      <c r="C27" s="349" t="e">
        <f>'C завтраками| Bed and breakfast'!#REF!*0.75+25</f>
        <v>#REF!</v>
      </c>
      <c r="D27" s="349" t="e">
        <f>'C завтраками| Bed and breakfast'!#REF!*0.75+25</f>
        <v>#REF!</v>
      </c>
      <c r="E27" s="349" t="e">
        <f>'C завтраками| Bed and breakfast'!#REF!*0.75+25</f>
        <v>#REF!</v>
      </c>
      <c r="F27" s="349" t="e">
        <f>'C завтраками| Bed and breakfast'!#REF!*0.75+25</f>
        <v>#REF!</v>
      </c>
      <c r="G27" s="349" t="e">
        <f>'C завтраками| Bed and breakfast'!#REF!*0.75+25</f>
        <v>#REF!</v>
      </c>
      <c r="H27" s="349" t="e">
        <f>'C завтраками| Bed and breakfast'!#REF!*0.75+25</f>
        <v>#REF!</v>
      </c>
      <c r="I27" s="349" t="e">
        <f>'C завтраками| Bed and breakfast'!#REF!*0.75+25</f>
        <v>#REF!</v>
      </c>
      <c r="J27" s="349" t="e">
        <f>'C завтраками| Bed and breakfast'!#REF!*0.75+25</f>
        <v>#REF!</v>
      </c>
      <c r="K27" s="349" t="e">
        <f>'C завтраками| Bed and breakfast'!#REF!*0.75+25</f>
        <v>#REF!</v>
      </c>
      <c r="L27" s="349" t="e">
        <f>'C завтраками| Bed and breakfast'!#REF!*0.75+25</f>
        <v>#REF!</v>
      </c>
      <c r="M27" s="241" t="e">
        <f>'C завтраками| Bed and breakfast'!#REF!*0.75+25</f>
        <v>#REF!</v>
      </c>
      <c r="N27" s="241" t="e">
        <f>'C завтраками| Bed and breakfast'!#REF!*0.75+25</f>
        <v>#REF!</v>
      </c>
      <c r="O27" s="241" t="e">
        <f>'C завтраками| Bed and breakfast'!#REF!*0.75+25</f>
        <v>#REF!</v>
      </c>
      <c r="P27" s="241" t="e">
        <f>'C завтраками| Bed and breakfast'!#REF!*0.75+25</f>
        <v>#REF!</v>
      </c>
      <c r="Q27" s="241" t="e">
        <f>'C завтраками| Bed and breakfast'!#REF!*0.75+25</f>
        <v>#REF!</v>
      </c>
      <c r="R27" s="241">
        <f>'C завтраками| Bed and breakfast'!B26*0.75+25</f>
        <v>73225</v>
      </c>
      <c r="S27" s="241">
        <f>'C завтраками| Bed and breakfast'!C26*0.75+25</f>
        <v>73225</v>
      </c>
      <c r="T27" s="241">
        <f>'C завтраками| Bed and breakfast'!D26*0.75+25</f>
        <v>75850</v>
      </c>
      <c r="U27" s="241">
        <f>'C завтраками| Bed and breakfast'!F26*0.75+25</f>
        <v>70975</v>
      </c>
      <c r="V27" s="241">
        <f>'C завтраками| Bed and breakfast'!G26*0.75+25</f>
        <v>70975</v>
      </c>
      <c r="W27" s="241">
        <f>'C завтраками| Bed and breakfast'!H26*0.75+25</f>
        <v>70975</v>
      </c>
      <c r="X27" s="241">
        <f>'C завтраками| Bed and breakfast'!I26*0.75+25</f>
        <v>70975</v>
      </c>
      <c r="Y27" s="241">
        <f>'C завтраками| Bed and breakfast'!K26*0.75+25</f>
        <v>74350</v>
      </c>
      <c r="Z27" s="241">
        <f>'C завтраками| Bed and breakfast'!M26*0.75+25</f>
        <v>70975</v>
      </c>
    </row>
    <row r="28" spans="1:26" s="72" customFormat="1" x14ac:dyDescent="0.2">
      <c r="A28" s="239" t="s">
        <v>126</v>
      </c>
      <c r="B28" s="349"/>
      <c r="C28" s="349"/>
      <c r="D28" s="349"/>
      <c r="E28" s="349"/>
      <c r="F28" s="349"/>
      <c r="G28" s="349"/>
      <c r="H28" s="349"/>
      <c r="I28" s="349"/>
      <c r="J28" s="349"/>
      <c r="K28" s="349"/>
      <c r="L28" s="349"/>
      <c r="M28" s="241"/>
      <c r="N28" s="241"/>
      <c r="O28" s="241"/>
      <c r="P28" s="241"/>
      <c r="Q28" s="241"/>
      <c r="R28" s="241"/>
      <c r="S28" s="241"/>
      <c r="T28" s="241"/>
      <c r="U28" s="241"/>
      <c r="V28" s="241"/>
      <c r="W28" s="241"/>
      <c r="X28" s="241"/>
      <c r="Y28" s="241"/>
      <c r="Z28" s="241"/>
    </row>
    <row r="29" spans="1:26" s="72" customFormat="1" x14ac:dyDescent="0.2">
      <c r="A29" s="240" t="s">
        <v>115</v>
      </c>
      <c r="B29" s="349" t="e">
        <f>'C завтраками| Bed and breakfast'!#REF!*0.75+25</f>
        <v>#REF!</v>
      </c>
      <c r="C29" s="349" t="e">
        <f>'C завтраками| Bed and breakfast'!#REF!*0.75+25</f>
        <v>#REF!</v>
      </c>
      <c r="D29" s="349" t="e">
        <f>'C завтраками| Bed and breakfast'!#REF!*0.75+25</f>
        <v>#REF!</v>
      </c>
      <c r="E29" s="349" t="e">
        <f>'C завтраками| Bed and breakfast'!#REF!*0.75+25</f>
        <v>#REF!</v>
      </c>
      <c r="F29" s="349" t="e">
        <f>'C завтраками| Bed and breakfast'!#REF!*0.75+25</f>
        <v>#REF!</v>
      </c>
      <c r="G29" s="349" t="e">
        <f>'C завтраками| Bed and breakfast'!#REF!*0.75+25</f>
        <v>#REF!</v>
      </c>
      <c r="H29" s="349" t="e">
        <f>'C завтраками| Bed and breakfast'!#REF!*0.75+25</f>
        <v>#REF!</v>
      </c>
      <c r="I29" s="349" t="e">
        <f>'C завтраками| Bed and breakfast'!#REF!*0.75+25</f>
        <v>#REF!</v>
      </c>
      <c r="J29" s="349" t="e">
        <f>'C завтраками| Bed and breakfast'!#REF!*0.75+25</f>
        <v>#REF!</v>
      </c>
      <c r="K29" s="349" t="e">
        <f>'C завтраками| Bed and breakfast'!#REF!*0.75+25</f>
        <v>#REF!</v>
      </c>
      <c r="L29" s="349" t="e">
        <f>'C завтраками| Bed and breakfast'!#REF!*0.75+25</f>
        <v>#REF!</v>
      </c>
      <c r="M29" s="241" t="e">
        <f>'C завтраками| Bed and breakfast'!#REF!*0.75+25</f>
        <v>#REF!</v>
      </c>
      <c r="N29" s="241" t="e">
        <f>'C завтраками| Bed and breakfast'!#REF!*0.75+25</f>
        <v>#REF!</v>
      </c>
      <c r="O29" s="241" t="e">
        <f>'C завтраками| Bed and breakfast'!#REF!*0.75+25</f>
        <v>#REF!</v>
      </c>
      <c r="P29" s="241" t="e">
        <f>'C завтраками| Bed and breakfast'!#REF!*0.75+25</f>
        <v>#REF!</v>
      </c>
      <c r="Q29" s="241" t="e">
        <f>'C завтраками| Bed and breakfast'!#REF!*0.75+25</f>
        <v>#REF!</v>
      </c>
      <c r="R29" s="241">
        <f>'C завтраками| Bed and breakfast'!B28*0.75+25</f>
        <v>88225</v>
      </c>
      <c r="S29" s="241">
        <f>'C завтраками| Bed and breakfast'!C28*0.75+25</f>
        <v>88225</v>
      </c>
      <c r="T29" s="241">
        <f>'C завтраками| Bed and breakfast'!D28*0.75+25</f>
        <v>90850</v>
      </c>
      <c r="U29" s="241">
        <f>'C завтраками| Bed and breakfast'!F28*0.75+25</f>
        <v>85975</v>
      </c>
      <c r="V29" s="241">
        <f>'C завтраками| Bed and breakfast'!G28*0.75+25</f>
        <v>85975</v>
      </c>
      <c r="W29" s="241">
        <f>'C завтраками| Bed and breakfast'!H28*0.75+25</f>
        <v>85975</v>
      </c>
      <c r="X29" s="241">
        <f>'C завтраками| Bed and breakfast'!I28*0.75+25</f>
        <v>85975</v>
      </c>
      <c r="Y29" s="241">
        <f>'C завтраками| Bed and breakfast'!K28*0.75+25</f>
        <v>89350</v>
      </c>
      <c r="Z29" s="241">
        <f>'C завтраками| Bed and breakfast'!M28*0.75+25</f>
        <v>85975</v>
      </c>
    </row>
    <row r="30" spans="1:26" ht="11.1" customHeight="1" x14ac:dyDescent="0.2"/>
    <row r="31" spans="1:26" x14ac:dyDescent="0.2">
      <c r="A31" s="319" t="s">
        <v>130</v>
      </c>
    </row>
    <row r="32" spans="1:26" ht="12" customHeight="1" x14ac:dyDescent="0.2">
      <c r="A32" s="378" t="s">
        <v>295</v>
      </c>
    </row>
    <row r="33" spans="1:12" ht="12" customHeight="1" x14ac:dyDescent="0.2">
      <c r="A33" s="385"/>
    </row>
    <row r="34" spans="1:12" s="82" customFormat="1" ht="12" customHeight="1" x14ac:dyDescent="0.2">
      <c r="A34" s="385"/>
      <c r="B34" s="351"/>
      <c r="C34" s="351"/>
      <c r="D34" s="351"/>
      <c r="E34" s="351"/>
      <c r="F34" s="351"/>
      <c r="G34" s="351"/>
      <c r="H34" s="351"/>
      <c r="I34" s="351"/>
      <c r="J34" s="351"/>
      <c r="K34" s="351"/>
      <c r="L34" s="351"/>
    </row>
    <row r="35" spans="1:12" ht="88.5" customHeight="1" x14ac:dyDescent="0.2">
      <c r="A35" s="385"/>
    </row>
    <row r="36" spans="1:12" x14ac:dyDescent="0.2">
      <c r="A36" s="310"/>
    </row>
    <row r="37" spans="1:12" ht="12.75" thickBot="1" x14ac:dyDescent="0.25">
      <c r="A37" s="143" t="s">
        <v>131</v>
      </c>
    </row>
    <row r="38" spans="1:12" ht="72.75" thickBot="1" x14ac:dyDescent="0.25">
      <c r="A38" s="233" t="s">
        <v>393</v>
      </c>
    </row>
    <row r="39" spans="1:12" ht="12.75" thickBot="1" x14ac:dyDescent="0.25">
      <c r="A39" s="311"/>
    </row>
    <row r="40" spans="1:12" ht="12.75" thickBot="1" x14ac:dyDescent="0.25">
      <c r="A40" s="137" t="s">
        <v>293</v>
      </c>
    </row>
    <row r="41" spans="1:12" ht="18" customHeight="1" thickBot="1" x14ac:dyDescent="0.25">
      <c r="A41" s="246" t="s">
        <v>414</v>
      </c>
    </row>
    <row r="42" spans="1:12" x14ac:dyDescent="0.2">
      <c r="A42" s="248" t="s">
        <v>415</v>
      </c>
    </row>
    <row r="43" spans="1:12" ht="12.75" thickBot="1" x14ac:dyDescent="0.25">
      <c r="A43" s="311"/>
    </row>
    <row r="44" spans="1:12" ht="12.75" thickBot="1" x14ac:dyDescent="0.25">
      <c r="A44" s="365" t="s">
        <v>413</v>
      </c>
    </row>
    <row r="45" spans="1:12" x14ac:dyDescent="0.2">
      <c r="A45" s="311"/>
    </row>
    <row r="46" spans="1:12" x14ac:dyDescent="0.2">
      <c r="A46" s="311"/>
    </row>
    <row r="47" spans="1:12" x14ac:dyDescent="0.2">
      <c r="A47" s="311"/>
    </row>
  </sheetData>
  <mergeCells count="1">
    <mergeCell ref="A32:A35"/>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WXT60"/>
  <sheetViews>
    <sheetView zoomScaleNormal="100" workbookViewId="0">
      <selection activeCell="B1"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'C завтраками| Bed and breakfast'!#REF!</f>
        <v>#REF!</v>
      </c>
      <c r="C5" s="247" t="e">
        <f>'C завтраками| Bed and breakfast'!#REF!</f>
        <v>#REF!</v>
      </c>
      <c r="D5" s="247" t="e">
        <f>'C завтраками| Bed and breakfast'!#REF!</f>
        <v>#REF!</v>
      </c>
    </row>
    <row r="6" spans="1:4" s="70" customFormat="1" ht="23.1" customHeight="1" x14ac:dyDescent="0.2">
      <c r="A6" s="81"/>
      <c r="B6" s="247" t="e">
        <f>'C завтраками| Bed and breakfast'!#REF!</f>
        <v>#REF!</v>
      </c>
      <c r="C6" s="247" t="e">
        <f>'C завтраками| Bed and breakfast'!#REF!</f>
        <v>#REF!</v>
      </c>
      <c r="D6" s="247" t="e">
        <f>'C завтраками| Bed and breakfast'!#REF!</f>
        <v>#REF!</v>
      </c>
    </row>
    <row r="7" spans="1:4" s="72" customFormat="1" x14ac:dyDescent="0.2">
      <c r="A7" s="239" t="s">
        <v>138</v>
      </c>
      <c r="B7" s="290"/>
      <c r="C7" s="290"/>
      <c r="D7" s="290"/>
    </row>
    <row r="8" spans="1:4" s="72" customFormat="1" x14ac:dyDescent="0.2">
      <c r="A8" s="240">
        <v>1</v>
      </c>
      <c r="B8" s="241" t="e">
        <f>'C завтраками| Bed and breakfast'!#REF!*0.9</f>
        <v>#REF!</v>
      </c>
      <c r="C8" s="241" t="e">
        <f>'C завтраками| Bed and breakfast'!#REF!*0.9</f>
        <v>#REF!</v>
      </c>
      <c r="D8" s="241" t="e">
        <f>'C завтраками| Bed and breakfast'!#REF!*0.9</f>
        <v>#REF!</v>
      </c>
    </row>
    <row r="9" spans="1:4" s="72" customFormat="1" x14ac:dyDescent="0.2">
      <c r="A9" s="240">
        <v>2</v>
      </c>
      <c r="B9" s="241" t="e">
        <f>'C завтраками| Bed and breakfast'!#REF!*0.9</f>
        <v>#REF!</v>
      </c>
      <c r="C9" s="241" t="e">
        <f>'C завтраками| Bed and breakfast'!#REF!*0.9</f>
        <v>#REF!</v>
      </c>
      <c r="D9" s="241" t="e">
        <f>'C завтраками| Bed and breakfast'!#REF!*0.9</f>
        <v>#REF!</v>
      </c>
    </row>
    <row r="10" spans="1:4" s="72" customFormat="1" x14ac:dyDescent="0.2">
      <c r="A10" s="239" t="s">
        <v>140</v>
      </c>
      <c r="B10" s="241"/>
      <c r="C10" s="241"/>
      <c r="D10" s="241"/>
    </row>
    <row r="11" spans="1:4" s="72" customFormat="1" x14ac:dyDescent="0.2">
      <c r="A11" s="240">
        <v>1</v>
      </c>
      <c r="B11" s="241" t="e">
        <f>'C завтраками| Bed and breakfast'!#REF!*0.9</f>
        <v>#REF!</v>
      </c>
      <c r="C11" s="241" t="e">
        <f>'C завтраками| Bed and breakfast'!#REF!*0.9</f>
        <v>#REF!</v>
      </c>
      <c r="D11" s="241" t="e">
        <f>'C завтраками| Bed and breakfast'!#REF!*0.9</f>
        <v>#REF!</v>
      </c>
    </row>
    <row r="12" spans="1:4" s="72" customFormat="1" x14ac:dyDescent="0.2">
      <c r="A12" s="240">
        <v>2</v>
      </c>
      <c r="B12" s="241" t="e">
        <f>'C завтраками| Bed and breakfast'!#REF!*0.9</f>
        <v>#REF!</v>
      </c>
      <c r="C12" s="241" t="e">
        <f>'C завтраками| Bed and breakfast'!#REF!*0.9</f>
        <v>#REF!</v>
      </c>
      <c r="D12" s="241" t="e">
        <f>'C завтраками| Bed and breakfast'!#REF!*0.9</f>
        <v>#REF!</v>
      </c>
    </row>
    <row r="13" spans="1:4" s="72" customFormat="1" x14ac:dyDescent="0.2">
      <c r="A13" s="239" t="s">
        <v>139</v>
      </c>
      <c r="B13" s="241"/>
      <c r="C13" s="241"/>
      <c r="D13" s="241"/>
    </row>
    <row r="14" spans="1:4" s="72" customFormat="1" x14ac:dyDescent="0.2">
      <c r="A14" s="240">
        <v>1</v>
      </c>
      <c r="B14" s="241" t="e">
        <f>'C завтраками| Bed and breakfast'!#REF!*0.9</f>
        <v>#REF!</v>
      </c>
      <c r="C14" s="241" t="e">
        <f>'C завтраками| Bed and breakfast'!#REF!*0.9</f>
        <v>#REF!</v>
      </c>
      <c r="D14" s="241" t="e">
        <f>'C завтраками| Bed and breakfast'!#REF!*0.9</f>
        <v>#REF!</v>
      </c>
    </row>
    <row r="15" spans="1:4" s="72" customFormat="1" x14ac:dyDescent="0.2">
      <c r="A15" s="240">
        <v>2</v>
      </c>
      <c r="B15" s="241" t="e">
        <f>'C завтраками| Bed and breakfast'!#REF!*0.9</f>
        <v>#REF!</v>
      </c>
      <c r="C15" s="241" t="e">
        <f>'C завтраками| Bed and breakfast'!#REF!*0.9</f>
        <v>#REF!</v>
      </c>
      <c r="D15" s="241" t="e">
        <f>'C завтраками| Bed and breakfast'!#REF!*0.9</f>
        <v>#REF!</v>
      </c>
    </row>
    <row r="16" spans="1:4" s="72" customFormat="1" x14ac:dyDescent="0.2">
      <c r="A16" s="239" t="s">
        <v>141</v>
      </c>
      <c r="B16" s="241"/>
      <c r="C16" s="241"/>
      <c r="D16" s="241"/>
    </row>
    <row r="17" spans="1:4" s="72" customFormat="1" x14ac:dyDescent="0.2">
      <c r="A17" s="240">
        <v>1</v>
      </c>
      <c r="B17" s="241" t="e">
        <f>'C завтраками| Bed and breakfast'!#REF!*0.9</f>
        <v>#REF!</v>
      </c>
      <c r="C17" s="241" t="e">
        <f>'C завтраками| Bed and breakfast'!#REF!*0.9</f>
        <v>#REF!</v>
      </c>
      <c r="D17" s="241" t="e">
        <f>'C завтраками| Bed and breakfast'!#REF!*0.9</f>
        <v>#REF!</v>
      </c>
    </row>
    <row r="18" spans="1:4" s="72" customFormat="1" x14ac:dyDescent="0.2">
      <c r="A18" s="240">
        <v>2</v>
      </c>
      <c r="B18" s="241" t="e">
        <f>'C завтраками| Bed and breakfast'!#REF!*0.9</f>
        <v>#REF!</v>
      </c>
      <c r="C18" s="241" t="e">
        <f>'C завтраками| Bed and breakfast'!#REF!*0.9</f>
        <v>#REF!</v>
      </c>
      <c r="D18" s="241" t="e">
        <f>'C завтраками| Bed and breakfast'!#REF!*0.9</f>
        <v>#REF!</v>
      </c>
    </row>
    <row r="19" spans="1:4" s="72" customFormat="1" x14ac:dyDescent="0.2">
      <c r="A19" s="239" t="s">
        <v>122</v>
      </c>
      <c r="B19" s="241"/>
      <c r="C19" s="241"/>
      <c r="D19" s="241"/>
    </row>
    <row r="20" spans="1:4" s="72" customFormat="1" x14ac:dyDescent="0.2">
      <c r="A20" s="240">
        <v>1</v>
      </c>
      <c r="B20" s="241" t="e">
        <f>'C завтраками| Bed and breakfast'!#REF!*0.9</f>
        <v>#REF!</v>
      </c>
      <c r="C20" s="241" t="e">
        <f>'C завтраками| Bed and breakfast'!#REF!*0.9</f>
        <v>#REF!</v>
      </c>
      <c r="D20" s="241" t="e">
        <f>'C завтраками| Bed and breakfast'!#REF!*0.9</f>
        <v>#REF!</v>
      </c>
    </row>
    <row r="21" spans="1:4" s="72" customFormat="1" x14ac:dyDescent="0.2">
      <c r="A21" s="240">
        <v>2</v>
      </c>
      <c r="B21" s="241" t="e">
        <f>'C завтраками| Bed and breakfast'!#REF!*0.9</f>
        <v>#REF!</v>
      </c>
      <c r="C21" s="241" t="e">
        <f>'C завтраками| Bed and breakfast'!#REF!*0.9</f>
        <v>#REF!</v>
      </c>
      <c r="D21" s="241" t="e">
        <f>'C завтраками| Bed and breakfast'!#REF!*0.9</f>
        <v>#REF!</v>
      </c>
    </row>
    <row r="22" spans="1:4" s="72" customFormat="1" x14ac:dyDescent="0.2">
      <c r="A22" s="239" t="s">
        <v>123</v>
      </c>
      <c r="B22" s="241"/>
      <c r="C22" s="241"/>
      <c r="D22" s="241"/>
    </row>
    <row r="23" spans="1:4" s="72" customFormat="1" x14ac:dyDescent="0.2">
      <c r="A23" s="240" t="s">
        <v>115</v>
      </c>
      <c r="B23" s="241" t="e">
        <f>'C завтраками| Bed and breakfast'!#REF!*0.9</f>
        <v>#REF!</v>
      </c>
      <c r="C23" s="241" t="e">
        <f>'C завтраками| Bed and breakfast'!#REF!*0.9</f>
        <v>#REF!</v>
      </c>
      <c r="D23" s="241" t="e">
        <f>'C завтраками| Bed and breakfast'!#REF!*0.9</f>
        <v>#REF!</v>
      </c>
    </row>
    <row r="24" spans="1:4" s="72" customFormat="1" x14ac:dyDescent="0.2">
      <c r="A24" s="239" t="s">
        <v>124</v>
      </c>
      <c r="B24" s="241"/>
      <c r="C24" s="241"/>
      <c r="D24" s="241"/>
    </row>
    <row r="25" spans="1:4" s="72" customFormat="1" x14ac:dyDescent="0.2">
      <c r="A25" s="240" t="s">
        <v>115</v>
      </c>
      <c r="B25" s="241" t="e">
        <f>'C завтраками| Bed and breakfast'!#REF!*0.9</f>
        <v>#REF!</v>
      </c>
      <c r="C25" s="241" t="e">
        <f>'C завтраками| Bed and breakfast'!#REF!*0.9</f>
        <v>#REF!</v>
      </c>
      <c r="D25" s="241" t="e">
        <f>'C завтраками| Bed and breakfast'!#REF!*0.9</f>
        <v>#REF!</v>
      </c>
    </row>
    <row r="26" spans="1:4" s="72" customFormat="1" x14ac:dyDescent="0.2">
      <c r="A26" s="241" t="s">
        <v>125</v>
      </c>
      <c r="B26" s="241"/>
      <c r="C26" s="241"/>
      <c r="D26" s="241"/>
    </row>
    <row r="27" spans="1:4" s="72" customFormat="1" x14ac:dyDescent="0.2">
      <c r="A27" s="240" t="s">
        <v>115</v>
      </c>
      <c r="B27" s="241" t="e">
        <f>'C завтраками| Bed and breakfast'!#REF!*0.9</f>
        <v>#REF!</v>
      </c>
      <c r="C27" s="241" t="e">
        <f>'C завтраками| Bed and breakfast'!#REF!*0.9</f>
        <v>#REF!</v>
      </c>
      <c r="D27" s="241" t="e">
        <f>'C завтраками| Bed and breakfast'!#REF!*0.9</f>
        <v>#REF!</v>
      </c>
    </row>
    <row r="28" spans="1:4" s="72" customFormat="1" x14ac:dyDescent="0.2">
      <c r="A28" s="239" t="s">
        <v>126</v>
      </c>
      <c r="B28" s="241"/>
      <c r="C28" s="241"/>
      <c r="D28" s="241"/>
    </row>
    <row r="29" spans="1:4" s="72" customFormat="1" x14ac:dyDescent="0.2">
      <c r="A29" s="240" t="s">
        <v>115</v>
      </c>
      <c r="B29" s="241" t="e">
        <f>'C завтраками| Bed and breakfast'!#REF!*0.9</f>
        <v>#REF!</v>
      </c>
      <c r="C29" s="241" t="e">
        <f>'C завтраками| Bed and breakfast'!#REF!*0.9</f>
        <v>#REF!</v>
      </c>
      <c r="D29" s="241" t="e">
        <f>'C завтраками| Bed and breakfast'!#REF!*0.9</f>
        <v>#REF!</v>
      </c>
    </row>
    <row r="30" spans="1:4" s="72" customFormat="1" x14ac:dyDescent="0.2">
      <c r="A30" s="85"/>
    </row>
    <row r="31" spans="1:4" s="72" customFormat="1" ht="135" x14ac:dyDescent="0.2">
      <c r="A31" s="331" t="s">
        <v>380</v>
      </c>
    </row>
    <row r="32" spans="1:4" s="72" customFormat="1" x14ac:dyDescent="0.2">
      <c r="A32" s="322" t="s">
        <v>133</v>
      </c>
    </row>
    <row r="33" spans="1:16192" s="72" customFormat="1" x14ac:dyDescent="0.2">
      <c r="A33" s="312" t="s">
        <v>381</v>
      </c>
    </row>
    <row r="34" spans="1:16192" ht="11.1" customHeight="1" x14ac:dyDescent="0.2">
      <c r="A34" s="312" t="s">
        <v>382</v>
      </c>
    </row>
    <row r="35" spans="1:16192" ht="21" customHeight="1" x14ac:dyDescent="0.2">
      <c r="A35" s="307" t="s">
        <v>130</v>
      </c>
    </row>
    <row r="36" spans="1:16192" s="243" customFormat="1" ht="44.25" customHeight="1" x14ac:dyDescent="0.2">
      <c r="A36" s="378" t="s">
        <v>376</v>
      </c>
    </row>
    <row r="37" spans="1:16192" s="309" customFormat="1" ht="39" customHeight="1" x14ac:dyDescent="0.2">
      <c r="A37" s="378"/>
    </row>
    <row r="38" spans="1:16192" ht="44.25" customHeight="1" x14ac:dyDescent="0.2">
      <c r="A38" s="385"/>
    </row>
    <row r="39" spans="1:16192" x14ac:dyDescent="0.2">
      <c r="A39" s="306" t="s">
        <v>325</v>
      </c>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242"/>
      <c r="DP39" s="242"/>
      <c r="DQ39" s="242"/>
      <c r="DR39" s="242"/>
      <c r="DS39" s="242"/>
      <c r="DT39" s="242"/>
      <c r="DU39" s="242"/>
      <c r="DV39" s="242"/>
      <c r="DW39" s="242"/>
      <c r="DX39" s="242"/>
      <c r="DY39" s="242"/>
      <c r="DZ39" s="242"/>
      <c r="EA39" s="242"/>
      <c r="EB39" s="242"/>
      <c r="EC39" s="242"/>
      <c r="ED39" s="242"/>
      <c r="EE39" s="242"/>
      <c r="EF39" s="242"/>
      <c r="EG39" s="242"/>
      <c r="EH39" s="242"/>
      <c r="EI39" s="242"/>
      <c r="EJ39" s="242"/>
      <c r="EK39" s="242"/>
      <c r="EL39" s="242"/>
      <c r="EM39" s="242"/>
      <c r="EN39" s="242"/>
      <c r="EO39" s="242"/>
      <c r="EP39" s="242"/>
      <c r="EQ39" s="242"/>
      <c r="ER39" s="242"/>
      <c r="ES39" s="242"/>
      <c r="ET39" s="242"/>
      <c r="EU39" s="242"/>
      <c r="EV39" s="242"/>
      <c r="EW39" s="242"/>
      <c r="EX39" s="242"/>
      <c r="EY39" s="242"/>
      <c r="EZ39" s="242"/>
      <c r="FA39" s="242"/>
      <c r="FB39" s="242"/>
      <c r="FC39" s="242"/>
      <c r="FD39" s="242"/>
      <c r="FE39" s="242"/>
      <c r="FF39" s="242"/>
      <c r="FG39" s="242"/>
      <c r="FH39" s="242"/>
      <c r="FI39" s="242"/>
      <c r="FJ39" s="242"/>
      <c r="FK39" s="242"/>
      <c r="FL39" s="242"/>
      <c r="FM39" s="242"/>
      <c r="FN39" s="242"/>
      <c r="FO39" s="242"/>
      <c r="FP39" s="242"/>
      <c r="FQ39" s="242"/>
      <c r="FR39" s="242"/>
      <c r="FS39" s="242"/>
      <c r="FT39" s="242"/>
      <c r="FU39" s="242"/>
      <c r="FV39" s="242"/>
      <c r="FW39" s="242"/>
      <c r="FX39" s="242"/>
      <c r="FY39" s="242"/>
      <c r="FZ39" s="242"/>
      <c r="GA39" s="242"/>
      <c r="GB39" s="242"/>
      <c r="GC39" s="242"/>
      <c r="GD39" s="242"/>
      <c r="GE39" s="242"/>
      <c r="GF39" s="242"/>
      <c r="GG39" s="242"/>
      <c r="GH39" s="242"/>
      <c r="GI39" s="242"/>
      <c r="GJ39" s="242"/>
      <c r="GK39" s="242"/>
      <c r="GL39" s="242"/>
      <c r="GM39" s="242"/>
      <c r="GN39" s="242"/>
      <c r="GO39" s="242"/>
      <c r="GP39" s="242"/>
      <c r="GQ39" s="242"/>
      <c r="GR39" s="242"/>
      <c r="GS39" s="242"/>
      <c r="GT39" s="242"/>
      <c r="GU39" s="242"/>
      <c r="GV39" s="242"/>
      <c r="GW39" s="242"/>
      <c r="GX39" s="242"/>
      <c r="GY39" s="242"/>
      <c r="GZ39" s="242"/>
      <c r="HA39" s="242"/>
      <c r="HB39" s="242"/>
      <c r="HC39" s="242"/>
      <c r="HD39" s="242"/>
      <c r="HE39" s="242"/>
      <c r="HF39" s="242"/>
      <c r="HG39" s="242"/>
      <c r="HH39" s="242"/>
      <c r="HI39" s="242"/>
      <c r="HJ39" s="242"/>
      <c r="HK39" s="242"/>
      <c r="HL39" s="242"/>
      <c r="HM39" s="242"/>
      <c r="HN39" s="242"/>
      <c r="HO39" s="242"/>
      <c r="HP39" s="242"/>
      <c r="HQ39" s="242"/>
      <c r="HR39" s="242"/>
      <c r="HS39" s="242"/>
      <c r="HT39" s="242"/>
      <c r="HU39" s="242"/>
      <c r="HV39" s="242"/>
      <c r="HW39" s="242"/>
      <c r="HX39" s="242"/>
      <c r="HY39" s="242"/>
      <c r="HZ39" s="242"/>
      <c r="IA39" s="242"/>
      <c r="IB39" s="242"/>
      <c r="IC39" s="242"/>
      <c r="ID39" s="242"/>
      <c r="IE39" s="242"/>
      <c r="IF39" s="242"/>
      <c r="IG39" s="242"/>
      <c r="IH39" s="242"/>
      <c r="II39" s="242"/>
      <c r="IJ39" s="242"/>
      <c r="IK39" s="242"/>
      <c r="IL39" s="242"/>
      <c r="IM39" s="242"/>
      <c r="IN39" s="242"/>
      <c r="IO39" s="242"/>
      <c r="IP39" s="242"/>
      <c r="IQ39" s="242"/>
      <c r="IR39" s="242"/>
      <c r="IS39" s="242"/>
      <c r="IT39" s="242"/>
      <c r="IU39" s="242"/>
      <c r="IV39" s="242"/>
      <c r="IW39" s="242"/>
      <c r="IX39" s="242"/>
      <c r="IY39" s="242"/>
      <c r="IZ39" s="242"/>
      <c r="JA39" s="242"/>
      <c r="JB39" s="242"/>
      <c r="JC39" s="242"/>
      <c r="JD39" s="242"/>
      <c r="JE39" s="242"/>
      <c r="JF39" s="242"/>
      <c r="JG39" s="242"/>
      <c r="JH39" s="242"/>
      <c r="JI39" s="242"/>
      <c r="JJ39" s="242"/>
      <c r="JK39" s="242"/>
      <c r="JL39" s="242"/>
      <c r="JM39" s="242"/>
      <c r="JN39" s="242"/>
      <c r="JO39" s="242"/>
      <c r="JP39" s="242"/>
      <c r="JQ39" s="242"/>
      <c r="JR39" s="242"/>
      <c r="JS39" s="242"/>
      <c r="JT39" s="242"/>
      <c r="JU39" s="242"/>
      <c r="JV39" s="242"/>
      <c r="JW39" s="242"/>
      <c r="JX39" s="242"/>
      <c r="JY39" s="242"/>
      <c r="JZ39" s="242"/>
      <c r="KA39" s="242"/>
      <c r="KB39" s="242"/>
      <c r="KC39" s="242"/>
      <c r="KD39" s="242"/>
      <c r="KE39" s="242"/>
      <c r="KF39" s="242"/>
      <c r="KG39" s="242"/>
      <c r="KH39" s="242"/>
      <c r="KI39" s="242"/>
      <c r="KJ39" s="242"/>
      <c r="KK39" s="242"/>
      <c r="KL39" s="242"/>
      <c r="KM39" s="242"/>
      <c r="KN39" s="242"/>
      <c r="KO39" s="242"/>
      <c r="KP39" s="242"/>
      <c r="KQ39" s="242"/>
      <c r="KR39" s="242"/>
      <c r="KS39" s="242"/>
      <c r="KT39" s="242"/>
      <c r="KU39" s="242"/>
      <c r="KV39" s="242"/>
      <c r="KW39" s="242"/>
      <c r="KX39" s="242"/>
      <c r="KY39" s="242"/>
      <c r="KZ39" s="242"/>
      <c r="LA39" s="242"/>
      <c r="LB39" s="242"/>
      <c r="LC39" s="242"/>
      <c r="LD39" s="242"/>
      <c r="LE39" s="242"/>
      <c r="LF39" s="242"/>
      <c r="LG39" s="242"/>
      <c r="LH39" s="242"/>
      <c r="LI39" s="242"/>
      <c r="LJ39" s="242"/>
      <c r="LK39" s="242"/>
      <c r="LL39" s="242"/>
      <c r="LM39" s="242"/>
      <c r="LN39" s="242"/>
      <c r="LO39" s="242"/>
      <c r="LP39" s="242"/>
      <c r="LQ39" s="242"/>
      <c r="LR39" s="242"/>
      <c r="LS39" s="242"/>
      <c r="LT39" s="242"/>
      <c r="LU39" s="242"/>
      <c r="LV39" s="242"/>
      <c r="LW39" s="242"/>
      <c r="LX39" s="242"/>
      <c r="LY39" s="242"/>
      <c r="LZ39" s="242"/>
      <c r="MA39" s="242"/>
      <c r="MB39" s="242"/>
      <c r="MC39" s="242"/>
      <c r="MD39" s="242"/>
      <c r="ME39" s="242"/>
      <c r="MF39" s="242"/>
      <c r="MG39" s="242"/>
      <c r="MH39" s="242"/>
      <c r="MI39" s="242"/>
      <c r="MJ39" s="242"/>
      <c r="MK39" s="242"/>
      <c r="ML39" s="242"/>
      <c r="MM39" s="242"/>
      <c r="MN39" s="242"/>
      <c r="MO39" s="242"/>
      <c r="MP39" s="242"/>
      <c r="MQ39" s="242"/>
      <c r="MR39" s="242"/>
      <c r="MS39" s="242"/>
      <c r="MT39" s="242"/>
      <c r="MU39" s="242"/>
      <c r="MV39" s="242"/>
      <c r="MW39" s="242"/>
      <c r="MX39" s="242"/>
      <c r="MY39" s="242"/>
      <c r="MZ39" s="242"/>
      <c r="NA39" s="242"/>
      <c r="NB39" s="242"/>
      <c r="NC39" s="242"/>
      <c r="ND39" s="242"/>
      <c r="NE39" s="242"/>
      <c r="NF39" s="242"/>
      <c r="NG39" s="242"/>
      <c r="NH39" s="242"/>
      <c r="NI39" s="242"/>
      <c r="NJ39" s="242"/>
      <c r="NK39" s="242"/>
      <c r="NL39" s="242"/>
      <c r="NM39" s="242"/>
      <c r="NN39" s="242"/>
      <c r="NO39" s="242"/>
      <c r="NP39" s="242"/>
      <c r="NQ39" s="242"/>
      <c r="NR39" s="242"/>
      <c r="NS39" s="242"/>
      <c r="NT39" s="242"/>
      <c r="NU39" s="242"/>
      <c r="NV39" s="242"/>
      <c r="NW39" s="242"/>
      <c r="NX39" s="242"/>
      <c r="NY39" s="242"/>
      <c r="NZ39" s="242"/>
      <c r="OA39" s="242"/>
      <c r="OB39" s="242"/>
      <c r="OC39" s="242"/>
      <c r="OD39" s="242"/>
      <c r="OE39" s="242"/>
      <c r="OF39" s="242"/>
      <c r="OG39" s="242"/>
      <c r="OH39" s="242"/>
      <c r="OI39" s="242"/>
      <c r="OJ39" s="242"/>
      <c r="OK39" s="242"/>
      <c r="OL39" s="242"/>
      <c r="OM39" s="242"/>
      <c r="ON39" s="242"/>
      <c r="OO39" s="242"/>
      <c r="OP39" s="242"/>
      <c r="OQ39" s="242"/>
      <c r="OR39" s="242"/>
      <c r="OS39" s="242"/>
      <c r="OT39" s="242"/>
      <c r="OU39" s="242"/>
      <c r="OV39" s="242"/>
      <c r="OW39" s="242"/>
      <c r="OX39" s="242"/>
      <c r="OY39" s="242"/>
      <c r="OZ39" s="242"/>
      <c r="PA39" s="242"/>
      <c r="PB39" s="242"/>
      <c r="PC39" s="242"/>
      <c r="PD39" s="242"/>
      <c r="PE39" s="242"/>
      <c r="PF39" s="242"/>
      <c r="PG39" s="242"/>
      <c r="PH39" s="242"/>
      <c r="PI39" s="242"/>
      <c r="PJ39" s="242"/>
      <c r="PK39" s="242"/>
      <c r="PL39" s="242"/>
      <c r="PM39" s="242"/>
      <c r="PN39" s="242"/>
      <c r="PO39" s="242"/>
      <c r="PP39" s="242"/>
      <c r="PQ39" s="242"/>
      <c r="PR39" s="242"/>
      <c r="PS39" s="242"/>
      <c r="PT39" s="242"/>
      <c r="PU39" s="242"/>
      <c r="PV39" s="242"/>
      <c r="PW39" s="242"/>
      <c r="PX39" s="242"/>
      <c r="PY39" s="242"/>
      <c r="PZ39" s="242"/>
      <c r="QA39" s="242"/>
      <c r="QB39" s="242"/>
      <c r="QC39" s="242"/>
      <c r="QD39" s="242"/>
      <c r="QE39" s="242"/>
      <c r="QF39" s="242"/>
      <c r="QG39" s="242"/>
      <c r="QH39" s="242"/>
      <c r="QI39" s="242"/>
      <c r="QJ39" s="242"/>
      <c r="QK39" s="242"/>
      <c r="QL39" s="242"/>
      <c r="QM39" s="242"/>
      <c r="QN39" s="242"/>
      <c r="QO39" s="242"/>
      <c r="QP39" s="242"/>
      <c r="QQ39" s="242"/>
      <c r="QR39" s="242"/>
      <c r="QS39" s="242"/>
      <c r="QT39" s="242"/>
      <c r="QU39" s="242"/>
      <c r="QV39" s="242"/>
      <c r="QW39" s="242"/>
      <c r="QX39" s="242"/>
      <c r="QY39" s="242"/>
      <c r="QZ39" s="242"/>
      <c r="RA39" s="242"/>
      <c r="RB39" s="242"/>
      <c r="RC39" s="242"/>
      <c r="RD39" s="242"/>
      <c r="RE39" s="242"/>
      <c r="RF39" s="242"/>
      <c r="RG39" s="242"/>
      <c r="RH39" s="242"/>
      <c r="RI39" s="242"/>
      <c r="RJ39" s="242"/>
      <c r="RK39" s="242"/>
      <c r="RL39" s="242"/>
      <c r="RM39" s="242"/>
      <c r="RN39" s="242"/>
      <c r="RO39" s="242"/>
      <c r="RP39" s="242"/>
      <c r="RQ39" s="242"/>
      <c r="RR39" s="242"/>
      <c r="RS39" s="242"/>
      <c r="RT39" s="242"/>
      <c r="RU39" s="242"/>
      <c r="RV39" s="242"/>
      <c r="RW39" s="242"/>
      <c r="RX39" s="242"/>
      <c r="RY39" s="242"/>
      <c r="RZ39" s="242"/>
      <c r="SA39" s="242"/>
      <c r="SB39" s="242"/>
      <c r="SC39" s="242"/>
      <c r="SD39" s="242"/>
      <c r="SE39" s="242"/>
      <c r="SF39" s="242"/>
      <c r="SG39" s="242"/>
      <c r="SH39" s="242"/>
      <c r="SI39" s="242"/>
      <c r="SJ39" s="242"/>
      <c r="SK39" s="242"/>
      <c r="SL39" s="242"/>
      <c r="SM39" s="242"/>
      <c r="SN39" s="242"/>
      <c r="SO39" s="242"/>
      <c r="SP39" s="242"/>
      <c r="SQ39" s="242"/>
      <c r="SR39" s="242"/>
      <c r="SS39" s="242"/>
      <c r="ST39" s="242"/>
      <c r="SU39" s="242"/>
      <c r="SV39" s="242"/>
      <c r="SW39" s="242"/>
      <c r="SX39" s="242"/>
      <c r="SY39" s="242"/>
      <c r="SZ39" s="242"/>
      <c r="TA39" s="242"/>
      <c r="TB39" s="242"/>
      <c r="TC39" s="242"/>
      <c r="TD39" s="242"/>
      <c r="TE39" s="242"/>
      <c r="TF39" s="242"/>
      <c r="TG39" s="242"/>
      <c r="TH39" s="242"/>
      <c r="TI39" s="242"/>
      <c r="TJ39" s="242"/>
      <c r="TK39" s="242"/>
      <c r="TL39" s="242"/>
      <c r="TM39" s="242"/>
      <c r="TN39" s="242"/>
      <c r="TO39" s="242"/>
      <c r="TP39" s="242"/>
      <c r="TQ39" s="242"/>
      <c r="TR39" s="242"/>
      <c r="TS39" s="242"/>
      <c r="TT39" s="242"/>
      <c r="TU39" s="242"/>
      <c r="TV39" s="242"/>
      <c r="TW39" s="242"/>
      <c r="TX39" s="242"/>
      <c r="TY39" s="242"/>
      <c r="TZ39" s="242"/>
      <c r="UA39" s="242"/>
      <c r="UB39" s="242"/>
      <c r="UC39" s="242"/>
      <c r="UD39" s="242"/>
      <c r="UE39" s="242"/>
      <c r="UF39" s="242"/>
      <c r="UG39" s="242"/>
      <c r="UH39" s="242"/>
      <c r="UI39" s="242"/>
      <c r="UJ39" s="242"/>
      <c r="UK39" s="242"/>
      <c r="UL39" s="242"/>
      <c r="UM39" s="242"/>
      <c r="UN39" s="242"/>
      <c r="UO39" s="242"/>
      <c r="UP39" s="242"/>
      <c r="UQ39" s="242"/>
      <c r="UR39" s="242"/>
      <c r="US39" s="242"/>
      <c r="UT39" s="242"/>
      <c r="UU39" s="242"/>
      <c r="UV39" s="242"/>
      <c r="UW39" s="242"/>
      <c r="UX39" s="242"/>
      <c r="UY39" s="242"/>
      <c r="UZ39" s="242"/>
      <c r="VA39" s="242"/>
      <c r="VB39" s="242"/>
      <c r="VC39" s="242"/>
      <c r="VD39" s="242"/>
      <c r="VE39" s="242"/>
      <c r="VF39" s="242"/>
      <c r="VG39" s="242"/>
      <c r="VH39" s="242"/>
      <c r="VI39" s="242"/>
      <c r="VJ39" s="242"/>
      <c r="VK39" s="242"/>
      <c r="VL39" s="242"/>
      <c r="VM39" s="242"/>
      <c r="VN39" s="242"/>
      <c r="VO39" s="242"/>
      <c r="VP39" s="242"/>
      <c r="VQ39" s="242"/>
      <c r="VR39" s="242"/>
      <c r="VS39" s="242"/>
      <c r="VT39" s="242"/>
      <c r="VU39" s="242"/>
      <c r="VV39" s="242"/>
      <c r="VW39" s="242"/>
      <c r="VX39" s="242"/>
      <c r="VY39" s="242"/>
      <c r="VZ39" s="242"/>
      <c r="WA39" s="242"/>
      <c r="WB39" s="242"/>
      <c r="WC39" s="242"/>
      <c r="WD39" s="242"/>
      <c r="WE39" s="242"/>
      <c r="WF39" s="242"/>
      <c r="WG39" s="242"/>
      <c r="WH39" s="242"/>
      <c r="WI39" s="242"/>
      <c r="WJ39" s="242"/>
      <c r="WK39" s="242"/>
      <c r="WL39" s="242"/>
      <c r="WM39" s="242"/>
      <c r="WN39" s="242"/>
      <c r="WO39" s="242"/>
      <c r="WP39" s="242"/>
      <c r="WQ39" s="242"/>
      <c r="WR39" s="242"/>
      <c r="WS39" s="242"/>
      <c r="WT39" s="242"/>
      <c r="WU39" s="242"/>
      <c r="WV39" s="242"/>
      <c r="WW39" s="242"/>
      <c r="WX39" s="242"/>
      <c r="WY39" s="242"/>
      <c r="WZ39" s="242"/>
      <c r="XA39" s="242"/>
      <c r="XB39" s="242"/>
      <c r="XC39" s="242"/>
      <c r="XD39" s="242"/>
      <c r="XE39" s="242"/>
      <c r="XF39" s="242"/>
      <c r="XG39" s="242"/>
      <c r="XH39" s="242"/>
      <c r="XI39" s="242"/>
      <c r="XJ39" s="242"/>
      <c r="XK39" s="242"/>
      <c r="XL39" s="242"/>
      <c r="XM39" s="242"/>
      <c r="XN39" s="242"/>
      <c r="XO39" s="242"/>
      <c r="XP39" s="242"/>
      <c r="XQ39" s="242"/>
      <c r="XR39" s="242"/>
      <c r="XS39" s="242"/>
      <c r="XT39" s="242"/>
      <c r="XU39" s="242"/>
      <c r="XV39" s="242"/>
      <c r="XW39" s="242"/>
      <c r="XX39" s="242"/>
      <c r="XY39" s="242"/>
      <c r="XZ39" s="242"/>
      <c r="YA39" s="242"/>
      <c r="YB39" s="242"/>
      <c r="YC39" s="242"/>
      <c r="YD39" s="242"/>
      <c r="YE39" s="242"/>
      <c r="YF39" s="242"/>
      <c r="YG39" s="242"/>
      <c r="YH39" s="242"/>
      <c r="YI39" s="242"/>
      <c r="YJ39" s="242"/>
      <c r="YK39" s="242"/>
      <c r="YL39" s="242"/>
      <c r="YM39" s="242"/>
      <c r="YN39" s="242"/>
      <c r="YO39" s="242"/>
      <c r="YP39" s="242"/>
      <c r="YQ39" s="242"/>
      <c r="YR39" s="242"/>
      <c r="YS39" s="242"/>
      <c r="YT39" s="242"/>
      <c r="YU39" s="242"/>
      <c r="YV39" s="242"/>
      <c r="YW39" s="242"/>
      <c r="YX39" s="242"/>
      <c r="YY39" s="242"/>
      <c r="YZ39" s="242"/>
      <c r="ZA39" s="242"/>
      <c r="ZB39" s="242"/>
      <c r="ZC39" s="242"/>
      <c r="ZD39" s="242"/>
      <c r="ZE39" s="242"/>
      <c r="ZF39" s="242"/>
      <c r="ZG39" s="242"/>
      <c r="ZH39" s="242"/>
      <c r="ZI39" s="242"/>
      <c r="ZJ39" s="242"/>
      <c r="ZK39" s="242"/>
      <c r="ZL39" s="242"/>
      <c r="ZM39" s="242"/>
      <c r="ZN39" s="242"/>
      <c r="ZO39" s="242"/>
      <c r="ZP39" s="242"/>
      <c r="ZQ39" s="242"/>
      <c r="ZR39" s="242"/>
      <c r="ZS39" s="242"/>
      <c r="ZT39" s="242"/>
      <c r="ZU39" s="242"/>
      <c r="ZV39" s="242"/>
      <c r="ZW39" s="242"/>
      <c r="ZX39" s="242"/>
      <c r="ZY39" s="242"/>
      <c r="ZZ39" s="242"/>
      <c r="AAA39" s="242"/>
      <c r="AAB39" s="242"/>
      <c r="AAC39" s="242"/>
      <c r="AAD39" s="242"/>
      <c r="AAE39" s="242"/>
      <c r="AAF39" s="242"/>
      <c r="AAG39" s="242"/>
      <c r="AAH39" s="242"/>
      <c r="AAI39" s="242"/>
      <c r="AAJ39" s="242"/>
      <c r="AAK39" s="242"/>
      <c r="AAL39" s="242"/>
      <c r="AAM39" s="242"/>
      <c r="AAN39" s="242"/>
      <c r="AAO39" s="242"/>
      <c r="AAP39" s="242"/>
      <c r="AAQ39" s="242"/>
      <c r="AAR39" s="242"/>
      <c r="AAS39" s="242"/>
      <c r="AAT39" s="242"/>
      <c r="AAU39" s="242"/>
      <c r="AAV39" s="242"/>
      <c r="AAW39" s="242"/>
      <c r="AAX39" s="242"/>
      <c r="AAY39" s="242"/>
      <c r="AAZ39" s="242"/>
      <c r="ABA39" s="242"/>
      <c r="ABB39" s="242"/>
      <c r="ABC39" s="242"/>
      <c r="ABD39" s="242"/>
      <c r="ABE39" s="242"/>
      <c r="ABF39" s="242"/>
      <c r="ABG39" s="242"/>
      <c r="ABH39" s="242"/>
      <c r="ABI39" s="242"/>
      <c r="ABJ39" s="242"/>
      <c r="ABK39" s="242"/>
      <c r="ABL39" s="242"/>
      <c r="ABM39" s="242"/>
      <c r="ABN39" s="242"/>
      <c r="ABO39" s="242"/>
      <c r="ABP39" s="242"/>
      <c r="ABQ39" s="242"/>
      <c r="ABR39" s="242"/>
      <c r="ABS39" s="242"/>
      <c r="ABT39" s="242"/>
      <c r="ABU39" s="242"/>
      <c r="ABV39" s="242"/>
      <c r="ABW39" s="242"/>
      <c r="ABX39" s="242"/>
      <c r="ABY39" s="242"/>
      <c r="ABZ39" s="242"/>
      <c r="ACA39" s="242"/>
      <c r="ACB39" s="242"/>
      <c r="ACC39" s="242"/>
      <c r="ACD39" s="242"/>
      <c r="ACE39" s="242"/>
      <c r="ACF39" s="242"/>
      <c r="ACG39" s="242"/>
      <c r="ACH39" s="242"/>
      <c r="ACI39" s="242"/>
      <c r="ACJ39" s="242"/>
      <c r="ACK39" s="242"/>
      <c r="ACL39" s="242"/>
      <c r="ACM39" s="242"/>
      <c r="ACN39" s="242"/>
      <c r="ACO39" s="242"/>
      <c r="ACP39" s="242"/>
      <c r="ACQ39" s="242"/>
      <c r="ACR39" s="242"/>
      <c r="ACS39" s="242"/>
      <c r="ACT39" s="242"/>
      <c r="ACU39" s="242"/>
      <c r="ACV39" s="242"/>
      <c r="ACW39" s="242"/>
      <c r="ACX39" s="242"/>
      <c r="ACY39" s="242"/>
      <c r="ACZ39" s="242"/>
      <c r="ADA39" s="242"/>
      <c r="ADB39" s="242"/>
      <c r="ADC39" s="242"/>
      <c r="ADD39" s="242"/>
      <c r="ADE39" s="242"/>
      <c r="ADF39" s="242"/>
      <c r="ADG39" s="242"/>
      <c r="ADH39" s="242"/>
      <c r="ADI39" s="242"/>
      <c r="ADJ39" s="242"/>
      <c r="ADK39" s="242"/>
      <c r="ADL39" s="242"/>
      <c r="ADM39" s="242"/>
      <c r="ADN39" s="242"/>
      <c r="ADO39" s="242"/>
      <c r="ADP39" s="242"/>
      <c r="ADQ39" s="242"/>
      <c r="ADR39" s="242"/>
      <c r="ADS39" s="242"/>
      <c r="ADT39" s="242"/>
      <c r="ADU39" s="242"/>
      <c r="ADV39" s="242"/>
      <c r="ADW39" s="242"/>
      <c r="ADX39" s="242"/>
      <c r="ADY39" s="242"/>
      <c r="ADZ39" s="242"/>
      <c r="AEA39" s="242"/>
      <c r="AEB39" s="242"/>
      <c r="AEC39" s="242"/>
      <c r="AED39" s="242"/>
      <c r="AEE39" s="242"/>
      <c r="AEF39" s="242"/>
      <c r="AEG39" s="242"/>
      <c r="AEH39" s="242"/>
      <c r="AEI39" s="242"/>
      <c r="AEJ39" s="242"/>
      <c r="AEK39" s="242"/>
      <c r="AEL39" s="242"/>
      <c r="AEM39" s="242"/>
      <c r="AEN39" s="242"/>
      <c r="AEO39" s="242"/>
      <c r="AEP39" s="242"/>
      <c r="AEQ39" s="242"/>
      <c r="AER39" s="242"/>
      <c r="AES39" s="242"/>
      <c r="AET39" s="242"/>
      <c r="AEU39" s="242"/>
      <c r="AEV39" s="242"/>
      <c r="AEW39" s="242"/>
      <c r="AEX39" s="242"/>
      <c r="AEY39" s="242"/>
      <c r="AEZ39" s="242"/>
      <c r="AFA39" s="242"/>
      <c r="AFB39" s="242"/>
      <c r="AFC39" s="242"/>
      <c r="AFD39" s="242"/>
      <c r="AFE39" s="242"/>
      <c r="AFF39" s="242"/>
      <c r="AFG39" s="242"/>
      <c r="AFH39" s="242"/>
      <c r="AFI39" s="242"/>
      <c r="AFJ39" s="242"/>
      <c r="AFK39" s="242"/>
      <c r="AFL39" s="242"/>
      <c r="AFM39" s="242"/>
      <c r="AFN39" s="242"/>
      <c r="AFO39" s="242"/>
      <c r="AFP39" s="242"/>
      <c r="AFQ39" s="242"/>
      <c r="AFR39" s="242"/>
      <c r="AFS39" s="242"/>
      <c r="AFT39" s="242"/>
      <c r="AFU39" s="242"/>
      <c r="AFV39" s="242"/>
      <c r="AFW39" s="242"/>
      <c r="AFX39" s="242"/>
      <c r="AFY39" s="242"/>
      <c r="AFZ39" s="242"/>
      <c r="AGA39" s="242"/>
      <c r="AGB39" s="242"/>
      <c r="AGC39" s="242"/>
      <c r="AGD39" s="242"/>
      <c r="AGE39" s="242"/>
      <c r="AGF39" s="242"/>
      <c r="AGG39" s="242"/>
      <c r="AGH39" s="242"/>
      <c r="AGI39" s="242"/>
      <c r="AGJ39" s="242"/>
      <c r="AGK39" s="242"/>
      <c r="AGL39" s="242"/>
      <c r="AGM39" s="242"/>
      <c r="AGN39" s="242"/>
      <c r="AGO39" s="242"/>
      <c r="AGP39" s="242"/>
      <c r="AGQ39" s="242"/>
      <c r="AGR39" s="242"/>
      <c r="AGS39" s="242"/>
      <c r="AGT39" s="242"/>
      <c r="AGU39" s="242"/>
      <c r="AGV39" s="242"/>
      <c r="AGW39" s="242"/>
      <c r="AGX39" s="242"/>
      <c r="AGY39" s="242"/>
      <c r="AGZ39" s="242"/>
      <c r="AHA39" s="242"/>
      <c r="AHB39" s="242"/>
      <c r="AHC39" s="242"/>
      <c r="AHD39" s="242"/>
      <c r="AHE39" s="242"/>
      <c r="AHF39" s="242"/>
      <c r="AHG39" s="242"/>
      <c r="AHH39" s="242"/>
      <c r="AHI39" s="242"/>
      <c r="AHJ39" s="242"/>
      <c r="AHK39" s="242"/>
      <c r="AHL39" s="242"/>
      <c r="AHM39" s="242"/>
      <c r="AHN39" s="242"/>
      <c r="AHO39" s="242"/>
      <c r="AHP39" s="242"/>
      <c r="AHQ39" s="242"/>
      <c r="AHR39" s="242"/>
      <c r="AHS39" s="242"/>
      <c r="AHT39" s="242"/>
      <c r="AHU39" s="242"/>
      <c r="AHV39" s="242"/>
      <c r="AHW39" s="242"/>
      <c r="AHX39" s="242"/>
      <c r="AHY39" s="242"/>
      <c r="AHZ39" s="242"/>
      <c r="AIA39" s="242"/>
      <c r="AIB39" s="242"/>
      <c r="AIC39" s="242"/>
      <c r="AID39" s="242"/>
      <c r="AIE39" s="242"/>
      <c r="AIF39" s="242"/>
      <c r="AIG39" s="242"/>
      <c r="AIH39" s="242"/>
      <c r="AII39" s="242"/>
      <c r="AIJ39" s="242"/>
      <c r="AIK39" s="242"/>
      <c r="AIL39" s="242"/>
      <c r="AIM39" s="242"/>
      <c r="AIN39" s="242"/>
      <c r="AIO39" s="242"/>
      <c r="AIP39" s="242"/>
      <c r="AIQ39" s="242"/>
      <c r="AIR39" s="242"/>
      <c r="AIS39" s="242"/>
      <c r="AIT39" s="242"/>
      <c r="AIU39" s="242"/>
      <c r="AIV39" s="242"/>
      <c r="AIW39" s="242"/>
      <c r="AIX39" s="242"/>
      <c r="AIY39" s="242"/>
      <c r="AIZ39" s="242"/>
      <c r="AJA39" s="242"/>
      <c r="AJB39" s="242"/>
      <c r="AJC39" s="242"/>
      <c r="AJD39" s="242"/>
      <c r="AJE39" s="242"/>
      <c r="AJF39" s="242"/>
      <c r="AJG39" s="242"/>
      <c r="AJH39" s="242"/>
      <c r="AJI39" s="242"/>
      <c r="AJJ39" s="242"/>
      <c r="AJK39" s="242"/>
      <c r="AJL39" s="242"/>
      <c r="AJM39" s="242"/>
      <c r="AJN39" s="242"/>
      <c r="AJO39" s="242"/>
      <c r="AJP39" s="242"/>
      <c r="AJQ39" s="242"/>
      <c r="AJR39" s="242"/>
      <c r="AJS39" s="242"/>
      <c r="AJT39" s="242"/>
      <c r="AJU39" s="242"/>
      <c r="AJV39" s="242"/>
      <c r="AJW39" s="242"/>
      <c r="AJX39" s="242"/>
      <c r="AJY39" s="242"/>
      <c r="AJZ39" s="242"/>
      <c r="AKA39" s="242"/>
      <c r="AKB39" s="242"/>
      <c r="AKC39" s="242"/>
      <c r="AKD39" s="242"/>
      <c r="AKE39" s="242"/>
      <c r="AKF39" s="242"/>
      <c r="AKG39" s="242"/>
      <c r="AKH39" s="242"/>
      <c r="AKI39" s="242"/>
      <c r="AKJ39" s="242"/>
      <c r="AKK39" s="242"/>
      <c r="AKL39" s="242"/>
      <c r="AKM39" s="242"/>
      <c r="AKN39" s="242"/>
      <c r="AKO39" s="242"/>
      <c r="AKP39" s="242"/>
      <c r="AKQ39" s="242"/>
      <c r="AKR39" s="242"/>
      <c r="AKS39" s="242"/>
      <c r="AKT39" s="242"/>
      <c r="AKU39" s="242"/>
      <c r="AKV39" s="242"/>
      <c r="AKW39" s="242"/>
      <c r="AKX39" s="242"/>
      <c r="AKY39" s="242"/>
      <c r="AKZ39" s="242"/>
      <c r="ALA39" s="242"/>
      <c r="ALB39" s="242"/>
      <c r="ALC39" s="242"/>
      <c r="ALD39" s="242"/>
      <c r="ALE39" s="242"/>
      <c r="ALF39" s="242"/>
      <c r="ALG39" s="242"/>
      <c r="ALH39" s="242"/>
      <c r="ALI39" s="242"/>
      <c r="ALJ39" s="242"/>
      <c r="ALK39" s="242"/>
      <c r="ALL39" s="242"/>
      <c r="ALM39" s="242"/>
      <c r="ALN39" s="242"/>
      <c r="ALO39" s="242"/>
      <c r="ALP39" s="242"/>
      <c r="ALQ39" s="242"/>
      <c r="ALR39" s="242"/>
      <c r="ALS39" s="242"/>
      <c r="ALT39" s="242"/>
      <c r="ALU39" s="242"/>
      <c r="ALV39" s="242"/>
      <c r="ALW39" s="242"/>
      <c r="ALX39" s="242"/>
      <c r="ALY39" s="242"/>
      <c r="ALZ39" s="242"/>
      <c r="AMA39" s="242"/>
      <c r="AMB39" s="242"/>
      <c r="AMC39" s="242"/>
      <c r="AMD39" s="242"/>
      <c r="AME39" s="242"/>
      <c r="AMF39" s="242"/>
      <c r="AMG39" s="242"/>
      <c r="AMH39" s="242"/>
      <c r="AMI39" s="242"/>
      <c r="AMJ39" s="242"/>
      <c r="AMK39" s="242"/>
      <c r="AML39" s="242"/>
      <c r="AMM39" s="242"/>
      <c r="AMN39" s="242"/>
      <c r="AMO39" s="242"/>
      <c r="AMP39" s="242"/>
      <c r="AMQ39" s="242"/>
      <c r="AMR39" s="242"/>
      <c r="AMS39" s="242"/>
      <c r="AMT39" s="242"/>
      <c r="AMU39" s="242"/>
      <c r="AMV39" s="242"/>
      <c r="AMW39" s="242"/>
      <c r="AMX39" s="242"/>
      <c r="AMY39" s="242"/>
      <c r="AMZ39" s="242"/>
      <c r="ANA39" s="242"/>
      <c r="ANB39" s="242"/>
      <c r="ANC39" s="242"/>
      <c r="AND39" s="242"/>
      <c r="ANE39" s="242"/>
      <c r="ANF39" s="242"/>
      <c r="ANG39" s="242"/>
      <c r="ANH39" s="242"/>
      <c r="ANI39" s="242"/>
      <c r="ANJ39" s="242"/>
      <c r="ANK39" s="242"/>
      <c r="ANL39" s="242"/>
      <c r="ANM39" s="242"/>
      <c r="ANN39" s="242"/>
      <c r="ANO39" s="242"/>
      <c r="ANP39" s="242"/>
      <c r="ANQ39" s="242"/>
      <c r="ANR39" s="242"/>
      <c r="ANS39" s="242"/>
      <c r="ANT39" s="242"/>
      <c r="ANU39" s="242"/>
      <c r="ANV39" s="242"/>
      <c r="ANW39" s="242"/>
      <c r="ANX39" s="242"/>
      <c r="ANY39" s="242"/>
      <c r="ANZ39" s="242"/>
      <c r="AOA39" s="242"/>
      <c r="AOB39" s="242"/>
      <c r="AOC39" s="242"/>
      <c r="AOD39" s="242"/>
      <c r="AOE39" s="242"/>
      <c r="AOF39" s="242"/>
      <c r="AOG39" s="242"/>
      <c r="AOH39" s="242"/>
      <c r="AOI39" s="242"/>
      <c r="AOJ39" s="242"/>
      <c r="AOK39" s="242"/>
      <c r="AOL39" s="242"/>
      <c r="AOM39" s="242"/>
      <c r="AON39" s="242"/>
      <c r="AOO39" s="242"/>
      <c r="AOP39" s="242"/>
      <c r="AOQ39" s="242"/>
      <c r="AOR39" s="242"/>
      <c r="AOS39" s="242"/>
      <c r="AOT39" s="242"/>
      <c r="AOU39" s="242"/>
      <c r="AOV39" s="242"/>
      <c r="AOW39" s="242"/>
      <c r="AOX39" s="242"/>
      <c r="AOY39" s="242"/>
      <c r="AOZ39" s="242"/>
      <c r="APA39" s="242"/>
      <c r="APB39" s="242"/>
      <c r="APC39" s="242"/>
      <c r="APD39" s="242"/>
      <c r="APE39" s="242"/>
      <c r="APF39" s="242"/>
      <c r="APG39" s="242"/>
      <c r="APH39" s="242"/>
      <c r="API39" s="242"/>
      <c r="APJ39" s="242"/>
      <c r="APK39" s="242"/>
      <c r="APL39" s="242"/>
      <c r="APM39" s="242"/>
      <c r="APN39" s="242"/>
      <c r="APO39" s="242"/>
      <c r="APP39" s="242"/>
      <c r="APQ39" s="242"/>
      <c r="APR39" s="242"/>
      <c r="APS39" s="242"/>
      <c r="APT39" s="242"/>
      <c r="APU39" s="242"/>
      <c r="APV39" s="242"/>
      <c r="APW39" s="242"/>
      <c r="APX39" s="242"/>
      <c r="APY39" s="242"/>
      <c r="APZ39" s="242"/>
      <c r="AQA39" s="242"/>
      <c r="AQB39" s="242"/>
      <c r="AQC39" s="242"/>
      <c r="AQD39" s="242"/>
      <c r="AQE39" s="242"/>
      <c r="AQF39" s="242"/>
      <c r="AQG39" s="242"/>
      <c r="AQH39" s="242"/>
      <c r="AQI39" s="242"/>
      <c r="AQJ39" s="242"/>
      <c r="AQK39" s="242"/>
      <c r="AQL39" s="242"/>
      <c r="AQM39" s="242"/>
      <c r="AQN39" s="242"/>
      <c r="AQO39" s="242"/>
      <c r="AQP39" s="242"/>
      <c r="AQQ39" s="242"/>
      <c r="AQR39" s="242"/>
      <c r="AQS39" s="242"/>
      <c r="AQT39" s="242"/>
      <c r="AQU39" s="242"/>
      <c r="AQV39" s="242"/>
      <c r="AQW39" s="242"/>
      <c r="AQX39" s="242"/>
      <c r="AQY39" s="242"/>
      <c r="AQZ39" s="242"/>
      <c r="ARA39" s="242"/>
      <c r="ARB39" s="242"/>
      <c r="ARC39" s="242"/>
      <c r="ARD39" s="242"/>
      <c r="ARE39" s="242"/>
      <c r="ARF39" s="242"/>
      <c r="ARG39" s="242"/>
      <c r="ARH39" s="242"/>
      <c r="ARI39" s="242"/>
      <c r="ARJ39" s="242"/>
      <c r="ARK39" s="242"/>
      <c r="ARL39" s="242"/>
      <c r="ARM39" s="242"/>
      <c r="ARN39" s="242"/>
      <c r="ARO39" s="242"/>
      <c r="ARP39" s="242"/>
      <c r="ARQ39" s="242"/>
      <c r="ARR39" s="242"/>
      <c r="ARS39" s="242"/>
      <c r="ART39" s="242"/>
      <c r="ARU39" s="242"/>
      <c r="ARV39" s="242"/>
      <c r="ARW39" s="242"/>
      <c r="ARX39" s="242"/>
      <c r="ARY39" s="242"/>
      <c r="ARZ39" s="242"/>
      <c r="ASA39" s="242"/>
      <c r="ASB39" s="242"/>
      <c r="ASC39" s="242"/>
      <c r="ASD39" s="242"/>
      <c r="ASE39" s="242"/>
      <c r="ASF39" s="242"/>
      <c r="ASG39" s="242"/>
      <c r="ASH39" s="242"/>
      <c r="ASI39" s="242"/>
      <c r="ASJ39" s="242"/>
      <c r="ASK39" s="242"/>
      <c r="ASL39" s="242"/>
      <c r="ASM39" s="242"/>
      <c r="ASN39" s="242"/>
      <c r="ASO39" s="242"/>
      <c r="ASP39" s="242"/>
      <c r="ASQ39" s="242"/>
      <c r="ASR39" s="242"/>
      <c r="ASS39" s="242"/>
      <c r="AST39" s="242"/>
      <c r="ASU39" s="242"/>
      <c r="ASV39" s="242"/>
      <c r="ASW39" s="242"/>
      <c r="ASX39" s="242"/>
      <c r="ASY39" s="242"/>
      <c r="ASZ39" s="242"/>
      <c r="ATA39" s="242"/>
      <c r="ATB39" s="242"/>
      <c r="ATC39" s="242"/>
      <c r="ATD39" s="242"/>
      <c r="ATE39" s="242"/>
      <c r="ATF39" s="242"/>
      <c r="ATG39" s="242"/>
      <c r="ATH39" s="242"/>
      <c r="ATI39" s="242"/>
      <c r="ATJ39" s="242"/>
      <c r="ATK39" s="242"/>
      <c r="ATL39" s="242"/>
      <c r="ATM39" s="242"/>
      <c r="ATN39" s="242"/>
      <c r="ATO39" s="242"/>
      <c r="ATP39" s="242"/>
      <c r="ATQ39" s="242"/>
      <c r="ATR39" s="242"/>
      <c r="ATS39" s="242"/>
      <c r="ATT39" s="242"/>
      <c r="ATU39" s="242"/>
      <c r="ATV39" s="242"/>
      <c r="ATW39" s="242"/>
      <c r="ATX39" s="242"/>
      <c r="ATY39" s="242"/>
      <c r="ATZ39" s="242"/>
      <c r="AUA39" s="242"/>
      <c r="AUB39" s="242"/>
      <c r="AUC39" s="242"/>
      <c r="AUD39" s="242"/>
      <c r="AUE39" s="242"/>
      <c r="AUF39" s="242"/>
      <c r="AUG39" s="242"/>
      <c r="AUH39" s="242"/>
      <c r="AUI39" s="242"/>
      <c r="AUJ39" s="242"/>
      <c r="AUK39" s="242"/>
      <c r="AUL39" s="242"/>
      <c r="AUM39" s="242"/>
      <c r="AUN39" s="242"/>
      <c r="AUO39" s="242"/>
      <c r="AUP39" s="242"/>
      <c r="AUQ39" s="242"/>
      <c r="AUR39" s="242"/>
      <c r="AUS39" s="242"/>
      <c r="AUT39" s="242"/>
      <c r="AUU39" s="242"/>
      <c r="AUV39" s="242"/>
      <c r="AUW39" s="242"/>
      <c r="AUX39" s="242"/>
      <c r="AUY39" s="242"/>
      <c r="AUZ39" s="242"/>
      <c r="AVA39" s="242"/>
      <c r="AVB39" s="242"/>
      <c r="AVC39" s="242"/>
      <c r="AVD39" s="242"/>
      <c r="AVE39" s="242"/>
      <c r="AVF39" s="242"/>
      <c r="AVG39" s="242"/>
      <c r="AVH39" s="242"/>
      <c r="AVI39" s="242"/>
      <c r="AVJ39" s="242"/>
      <c r="AVK39" s="242"/>
      <c r="AVL39" s="242"/>
      <c r="AVM39" s="242"/>
      <c r="AVN39" s="242"/>
      <c r="AVO39" s="242"/>
      <c r="AVP39" s="242"/>
      <c r="AVQ39" s="242"/>
      <c r="AVR39" s="242"/>
      <c r="AVS39" s="242"/>
      <c r="AVT39" s="242"/>
      <c r="AVU39" s="242"/>
      <c r="AVV39" s="242"/>
      <c r="AVW39" s="242"/>
      <c r="AVX39" s="242"/>
      <c r="AVY39" s="242"/>
      <c r="AVZ39" s="242"/>
      <c r="AWA39" s="242"/>
      <c r="AWB39" s="242"/>
      <c r="AWC39" s="242"/>
      <c r="AWD39" s="242"/>
      <c r="AWE39" s="242"/>
      <c r="AWF39" s="242"/>
      <c r="AWG39" s="242"/>
      <c r="AWH39" s="242"/>
      <c r="AWI39" s="242"/>
      <c r="AWJ39" s="242"/>
      <c r="AWK39" s="242"/>
      <c r="AWL39" s="242"/>
      <c r="AWM39" s="242"/>
      <c r="AWN39" s="242"/>
      <c r="AWO39" s="242"/>
      <c r="AWP39" s="242"/>
      <c r="AWQ39" s="242"/>
      <c r="AWR39" s="242"/>
      <c r="AWS39" s="242"/>
      <c r="AWT39" s="242"/>
      <c r="AWU39" s="242"/>
      <c r="AWV39" s="242"/>
      <c r="AWW39" s="242"/>
      <c r="AWX39" s="242"/>
      <c r="AWY39" s="242"/>
      <c r="AWZ39" s="242"/>
      <c r="AXA39" s="242"/>
      <c r="AXB39" s="242"/>
      <c r="AXC39" s="242"/>
      <c r="AXD39" s="242"/>
      <c r="AXE39" s="242"/>
      <c r="AXF39" s="242"/>
      <c r="AXG39" s="242"/>
      <c r="AXH39" s="242"/>
      <c r="AXI39" s="242"/>
      <c r="AXJ39" s="242"/>
      <c r="AXK39" s="242"/>
      <c r="AXL39" s="242"/>
      <c r="AXM39" s="242"/>
      <c r="AXN39" s="242"/>
      <c r="AXO39" s="242"/>
      <c r="AXP39" s="242"/>
      <c r="AXQ39" s="242"/>
      <c r="AXR39" s="242"/>
      <c r="AXS39" s="242"/>
      <c r="AXT39" s="242"/>
      <c r="AXU39" s="242"/>
      <c r="AXV39" s="242"/>
      <c r="AXW39" s="242"/>
      <c r="AXX39" s="242"/>
      <c r="AXY39" s="242"/>
      <c r="AXZ39" s="242"/>
      <c r="AYA39" s="242"/>
      <c r="AYB39" s="242"/>
      <c r="AYC39" s="242"/>
      <c r="AYD39" s="242"/>
      <c r="AYE39" s="242"/>
      <c r="AYF39" s="242"/>
      <c r="AYG39" s="242"/>
      <c r="AYH39" s="242"/>
      <c r="AYI39" s="242"/>
      <c r="AYJ39" s="242"/>
      <c r="AYK39" s="242"/>
      <c r="AYL39" s="242"/>
      <c r="AYM39" s="242"/>
      <c r="AYN39" s="242"/>
      <c r="AYO39" s="242"/>
      <c r="AYP39" s="242"/>
      <c r="AYQ39" s="242"/>
      <c r="AYR39" s="242"/>
      <c r="AYS39" s="242"/>
      <c r="AYT39" s="242"/>
      <c r="AYU39" s="242"/>
      <c r="AYV39" s="242"/>
      <c r="AYW39" s="242"/>
      <c r="AYX39" s="242"/>
      <c r="AYY39" s="242"/>
      <c r="AYZ39" s="242"/>
      <c r="AZA39" s="242"/>
      <c r="AZB39" s="242"/>
      <c r="AZC39" s="242"/>
      <c r="AZD39" s="242"/>
      <c r="AZE39" s="242"/>
      <c r="AZF39" s="242"/>
      <c r="AZG39" s="242"/>
      <c r="AZH39" s="242"/>
      <c r="AZI39" s="242"/>
      <c r="AZJ39" s="242"/>
      <c r="AZK39" s="242"/>
      <c r="AZL39" s="242"/>
      <c r="AZM39" s="242"/>
      <c r="AZN39" s="242"/>
      <c r="AZO39" s="242"/>
      <c r="AZP39" s="242"/>
      <c r="AZQ39" s="242"/>
      <c r="AZR39" s="242"/>
      <c r="AZS39" s="242"/>
      <c r="AZT39" s="242"/>
      <c r="AZU39" s="242"/>
      <c r="AZV39" s="242"/>
      <c r="AZW39" s="242"/>
      <c r="AZX39" s="242"/>
      <c r="AZY39" s="242"/>
      <c r="AZZ39" s="242"/>
      <c r="BAA39" s="242"/>
      <c r="BAB39" s="242"/>
      <c r="BAC39" s="242"/>
      <c r="BAD39" s="242"/>
      <c r="BAE39" s="242"/>
      <c r="BAF39" s="242"/>
      <c r="BAG39" s="242"/>
      <c r="BAH39" s="242"/>
      <c r="BAI39" s="242"/>
      <c r="BAJ39" s="242"/>
      <c r="BAK39" s="242"/>
      <c r="BAL39" s="242"/>
      <c r="BAM39" s="242"/>
      <c r="BAN39" s="242"/>
      <c r="BAO39" s="242"/>
      <c r="BAP39" s="242"/>
      <c r="BAQ39" s="242"/>
      <c r="BAR39" s="242"/>
      <c r="BAS39" s="242"/>
      <c r="BAT39" s="242"/>
      <c r="BAU39" s="242"/>
      <c r="BAV39" s="242"/>
      <c r="BAW39" s="242"/>
      <c r="BAX39" s="242"/>
      <c r="BAY39" s="242"/>
      <c r="BAZ39" s="242"/>
      <c r="BBA39" s="242"/>
      <c r="BBB39" s="242"/>
      <c r="BBC39" s="242"/>
      <c r="BBD39" s="242"/>
      <c r="BBE39" s="242"/>
      <c r="BBF39" s="242"/>
      <c r="BBG39" s="242"/>
      <c r="BBH39" s="242"/>
      <c r="BBI39" s="242"/>
      <c r="BBJ39" s="242"/>
      <c r="BBK39" s="242"/>
      <c r="BBL39" s="242"/>
      <c r="BBM39" s="242"/>
      <c r="BBN39" s="242"/>
      <c r="BBO39" s="242"/>
      <c r="BBP39" s="242"/>
      <c r="BBQ39" s="242"/>
      <c r="BBR39" s="242"/>
      <c r="BBS39" s="242"/>
      <c r="BBT39" s="242"/>
      <c r="BBU39" s="242"/>
      <c r="BBV39" s="242"/>
      <c r="BBW39" s="242"/>
      <c r="BBX39" s="242"/>
      <c r="BBY39" s="242"/>
      <c r="BBZ39" s="242"/>
      <c r="BCA39" s="242"/>
      <c r="BCB39" s="242"/>
      <c r="BCC39" s="242"/>
      <c r="BCD39" s="242"/>
      <c r="BCE39" s="242"/>
      <c r="BCF39" s="242"/>
      <c r="BCG39" s="242"/>
      <c r="BCH39" s="242"/>
      <c r="BCI39" s="242"/>
      <c r="BCJ39" s="242"/>
      <c r="BCK39" s="242"/>
      <c r="BCL39" s="242"/>
      <c r="BCM39" s="242"/>
      <c r="BCN39" s="242"/>
      <c r="BCO39" s="242"/>
      <c r="BCP39" s="242"/>
      <c r="BCQ39" s="242"/>
      <c r="BCR39" s="242"/>
      <c r="BCS39" s="242"/>
      <c r="BCT39" s="242"/>
      <c r="BCU39" s="242"/>
      <c r="BCV39" s="242"/>
      <c r="BCW39" s="242"/>
      <c r="BCX39" s="242"/>
      <c r="BCY39" s="242"/>
      <c r="BCZ39" s="242"/>
      <c r="BDA39" s="242"/>
      <c r="BDB39" s="242"/>
      <c r="BDC39" s="242"/>
      <c r="BDD39" s="242"/>
      <c r="BDE39" s="242"/>
      <c r="BDF39" s="242"/>
      <c r="BDG39" s="242"/>
      <c r="BDH39" s="242"/>
      <c r="BDI39" s="242"/>
      <c r="BDJ39" s="242"/>
      <c r="BDK39" s="242"/>
      <c r="BDL39" s="242"/>
      <c r="BDM39" s="242"/>
      <c r="BDN39" s="242"/>
      <c r="BDO39" s="242"/>
      <c r="BDP39" s="242"/>
      <c r="BDQ39" s="242"/>
      <c r="BDR39" s="242"/>
      <c r="BDS39" s="242"/>
      <c r="BDT39" s="242"/>
      <c r="BDU39" s="242"/>
      <c r="BDV39" s="242"/>
      <c r="BDW39" s="242"/>
      <c r="BDX39" s="242"/>
      <c r="BDY39" s="242"/>
      <c r="BDZ39" s="242"/>
      <c r="BEA39" s="242"/>
      <c r="BEB39" s="242"/>
      <c r="BEC39" s="242"/>
      <c r="BED39" s="242"/>
      <c r="BEE39" s="242"/>
      <c r="BEF39" s="242"/>
      <c r="BEG39" s="242"/>
      <c r="BEH39" s="242"/>
      <c r="BEI39" s="242"/>
      <c r="BEJ39" s="242"/>
      <c r="BEK39" s="242"/>
      <c r="BEL39" s="242"/>
      <c r="BEM39" s="242"/>
      <c r="BEN39" s="242"/>
      <c r="BEO39" s="242"/>
      <c r="BEP39" s="242"/>
      <c r="BEQ39" s="242"/>
      <c r="BER39" s="242"/>
      <c r="BES39" s="242"/>
      <c r="BET39" s="242"/>
      <c r="BEU39" s="242"/>
      <c r="BEV39" s="242"/>
      <c r="BEW39" s="242"/>
      <c r="BEX39" s="242"/>
      <c r="BEY39" s="242"/>
      <c r="BEZ39" s="242"/>
      <c r="BFA39" s="242"/>
      <c r="BFB39" s="242"/>
      <c r="BFC39" s="242"/>
      <c r="BFD39" s="242"/>
      <c r="BFE39" s="242"/>
      <c r="BFF39" s="242"/>
      <c r="BFG39" s="242"/>
      <c r="BFH39" s="242"/>
      <c r="BFI39" s="242"/>
      <c r="BFJ39" s="242"/>
      <c r="BFK39" s="242"/>
      <c r="BFL39" s="242"/>
      <c r="BFM39" s="242"/>
      <c r="BFN39" s="242"/>
      <c r="BFO39" s="242"/>
      <c r="BFP39" s="242"/>
      <c r="BFQ39" s="242"/>
      <c r="BFR39" s="242"/>
      <c r="BFS39" s="242"/>
      <c r="BFT39" s="242"/>
      <c r="BFU39" s="242"/>
      <c r="BFV39" s="242"/>
      <c r="BFW39" s="242"/>
      <c r="BFX39" s="242"/>
      <c r="BFY39" s="242"/>
      <c r="BFZ39" s="242"/>
      <c r="BGA39" s="242"/>
      <c r="BGB39" s="242"/>
      <c r="BGC39" s="242"/>
      <c r="BGD39" s="242"/>
      <c r="BGE39" s="242"/>
      <c r="BGF39" s="242"/>
      <c r="BGG39" s="242"/>
      <c r="BGH39" s="242"/>
      <c r="BGI39" s="242"/>
      <c r="BGJ39" s="242"/>
      <c r="BGK39" s="242"/>
      <c r="BGL39" s="242"/>
      <c r="BGM39" s="242"/>
      <c r="BGN39" s="242"/>
      <c r="BGO39" s="242"/>
      <c r="BGP39" s="242"/>
      <c r="BGQ39" s="242"/>
      <c r="BGR39" s="242"/>
      <c r="BGS39" s="242"/>
      <c r="BGT39" s="242"/>
      <c r="BGU39" s="242"/>
      <c r="BGV39" s="242"/>
      <c r="BGW39" s="242"/>
      <c r="BGX39" s="242"/>
      <c r="BGY39" s="242"/>
      <c r="BGZ39" s="242"/>
      <c r="BHA39" s="242"/>
      <c r="BHB39" s="242"/>
      <c r="BHC39" s="242"/>
      <c r="BHD39" s="242"/>
      <c r="BHE39" s="242"/>
      <c r="BHF39" s="242"/>
      <c r="BHG39" s="242"/>
      <c r="BHH39" s="242"/>
      <c r="BHI39" s="242"/>
      <c r="BHJ39" s="242"/>
      <c r="BHK39" s="242"/>
      <c r="BHL39" s="242"/>
      <c r="BHM39" s="242"/>
      <c r="BHN39" s="242"/>
      <c r="BHO39" s="242"/>
      <c r="BHP39" s="242"/>
      <c r="BHQ39" s="242"/>
      <c r="BHR39" s="242"/>
      <c r="BHS39" s="242"/>
      <c r="BHT39" s="242"/>
      <c r="BHU39" s="242"/>
      <c r="BHV39" s="242"/>
      <c r="BHW39" s="242"/>
      <c r="BHX39" s="242"/>
      <c r="BHY39" s="242"/>
      <c r="BHZ39" s="242"/>
      <c r="BIA39" s="242"/>
      <c r="BIB39" s="242"/>
      <c r="BIC39" s="242"/>
      <c r="BID39" s="242"/>
      <c r="BIE39" s="242"/>
      <c r="BIF39" s="242"/>
      <c r="BIG39" s="242"/>
      <c r="BIH39" s="242"/>
      <c r="BII39" s="242"/>
      <c r="BIJ39" s="242"/>
      <c r="BIK39" s="242"/>
      <c r="BIL39" s="242"/>
      <c r="BIM39" s="242"/>
      <c r="BIN39" s="242"/>
      <c r="BIO39" s="242"/>
      <c r="BIP39" s="242"/>
      <c r="BIQ39" s="242"/>
      <c r="BIR39" s="242"/>
      <c r="BIS39" s="242"/>
      <c r="BIT39" s="242"/>
      <c r="BIU39" s="242"/>
      <c r="BIV39" s="242"/>
      <c r="BIW39" s="242"/>
      <c r="BIX39" s="242"/>
      <c r="BIY39" s="242"/>
      <c r="BIZ39" s="242"/>
      <c r="BJA39" s="242"/>
      <c r="BJB39" s="242"/>
      <c r="BJC39" s="242"/>
      <c r="BJD39" s="242"/>
      <c r="BJE39" s="242"/>
      <c r="BJF39" s="242"/>
      <c r="BJG39" s="242"/>
      <c r="BJH39" s="242"/>
      <c r="BJI39" s="242"/>
      <c r="BJJ39" s="242"/>
      <c r="BJK39" s="242"/>
      <c r="BJL39" s="242"/>
      <c r="BJM39" s="242"/>
      <c r="BJN39" s="242"/>
      <c r="BJO39" s="242"/>
      <c r="BJP39" s="242"/>
      <c r="BJQ39" s="242"/>
      <c r="BJR39" s="242"/>
      <c r="BJS39" s="242"/>
      <c r="BJT39" s="242"/>
      <c r="BJU39" s="242"/>
      <c r="BJV39" s="242"/>
      <c r="BJW39" s="242"/>
      <c r="BJX39" s="242"/>
      <c r="BJY39" s="242"/>
      <c r="BJZ39" s="242"/>
      <c r="BKA39" s="242"/>
      <c r="BKB39" s="242"/>
      <c r="BKC39" s="242"/>
      <c r="BKD39" s="242"/>
      <c r="BKE39" s="242"/>
      <c r="BKF39" s="242"/>
      <c r="BKG39" s="242"/>
      <c r="BKH39" s="242"/>
      <c r="BKI39" s="242"/>
      <c r="BKJ39" s="242"/>
      <c r="BKK39" s="242"/>
      <c r="BKL39" s="242"/>
      <c r="BKM39" s="242"/>
      <c r="BKN39" s="242"/>
      <c r="BKO39" s="242"/>
      <c r="BKP39" s="242"/>
      <c r="BKQ39" s="242"/>
      <c r="BKR39" s="242"/>
      <c r="BKS39" s="242"/>
      <c r="BKT39" s="242"/>
      <c r="BKU39" s="242"/>
      <c r="BKV39" s="242"/>
      <c r="BKW39" s="242"/>
      <c r="BKX39" s="242"/>
      <c r="BKY39" s="242"/>
      <c r="BKZ39" s="242"/>
      <c r="BLA39" s="242"/>
      <c r="BLB39" s="242"/>
      <c r="BLC39" s="242"/>
      <c r="BLD39" s="242"/>
      <c r="BLE39" s="242"/>
      <c r="BLF39" s="242"/>
      <c r="BLG39" s="242"/>
      <c r="BLH39" s="242"/>
      <c r="BLI39" s="242"/>
      <c r="BLJ39" s="242"/>
      <c r="BLK39" s="242"/>
      <c r="BLL39" s="242"/>
      <c r="BLM39" s="242"/>
      <c r="BLN39" s="242"/>
      <c r="BLO39" s="242"/>
      <c r="BLP39" s="242"/>
      <c r="BLQ39" s="242"/>
      <c r="BLR39" s="242"/>
      <c r="BLS39" s="242"/>
      <c r="BLT39" s="242"/>
      <c r="BLU39" s="242"/>
      <c r="BLV39" s="242"/>
      <c r="BLW39" s="242"/>
      <c r="BLX39" s="242"/>
      <c r="BLY39" s="242"/>
      <c r="BLZ39" s="242"/>
      <c r="BMA39" s="242"/>
      <c r="BMB39" s="242"/>
      <c r="BMC39" s="242"/>
      <c r="BMD39" s="242"/>
      <c r="BME39" s="242"/>
      <c r="BMF39" s="242"/>
      <c r="BMG39" s="242"/>
      <c r="BMH39" s="242"/>
      <c r="BMI39" s="242"/>
      <c r="BMJ39" s="242"/>
      <c r="BMK39" s="242"/>
      <c r="BML39" s="242"/>
      <c r="BMM39" s="242"/>
      <c r="BMN39" s="242"/>
      <c r="BMO39" s="242"/>
      <c r="BMP39" s="242"/>
      <c r="BMQ39" s="242"/>
      <c r="BMR39" s="242"/>
      <c r="BMS39" s="242"/>
      <c r="BMT39" s="242"/>
      <c r="BMU39" s="242"/>
      <c r="BMV39" s="242"/>
      <c r="BMW39" s="242"/>
      <c r="BMX39" s="242"/>
      <c r="BMY39" s="242"/>
      <c r="BMZ39" s="242"/>
      <c r="BNA39" s="242"/>
      <c r="BNB39" s="242"/>
      <c r="BNC39" s="242"/>
      <c r="BND39" s="242"/>
      <c r="BNE39" s="242"/>
      <c r="BNF39" s="242"/>
      <c r="BNG39" s="242"/>
      <c r="BNH39" s="242"/>
      <c r="BNI39" s="242"/>
      <c r="BNJ39" s="242"/>
      <c r="BNK39" s="242"/>
      <c r="BNL39" s="242"/>
      <c r="BNM39" s="242"/>
      <c r="BNN39" s="242"/>
      <c r="BNO39" s="242"/>
      <c r="BNP39" s="242"/>
      <c r="BNQ39" s="242"/>
      <c r="BNR39" s="242"/>
      <c r="BNS39" s="242"/>
      <c r="BNT39" s="242"/>
      <c r="BNU39" s="242"/>
      <c r="BNV39" s="242"/>
      <c r="BNW39" s="242"/>
      <c r="BNX39" s="242"/>
      <c r="BNY39" s="242"/>
      <c r="BNZ39" s="242"/>
      <c r="BOA39" s="242"/>
      <c r="BOB39" s="242"/>
      <c r="BOC39" s="242"/>
      <c r="BOD39" s="242"/>
      <c r="BOE39" s="242"/>
      <c r="BOF39" s="242"/>
      <c r="BOG39" s="242"/>
      <c r="BOH39" s="242"/>
      <c r="BOI39" s="242"/>
      <c r="BOJ39" s="242"/>
      <c r="BOK39" s="242"/>
      <c r="BOL39" s="242"/>
      <c r="BOM39" s="242"/>
      <c r="BON39" s="242"/>
      <c r="BOO39" s="242"/>
      <c r="BOP39" s="242"/>
      <c r="BOQ39" s="242"/>
      <c r="BOR39" s="242"/>
      <c r="BOS39" s="242"/>
      <c r="BOT39" s="242"/>
      <c r="BOU39" s="242"/>
      <c r="BOV39" s="242"/>
      <c r="BOW39" s="242"/>
      <c r="BOX39" s="242"/>
      <c r="BOY39" s="242"/>
      <c r="BOZ39" s="242"/>
      <c r="BPA39" s="242"/>
      <c r="BPB39" s="242"/>
      <c r="BPC39" s="242"/>
      <c r="BPD39" s="242"/>
      <c r="BPE39" s="242"/>
      <c r="BPF39" s="242"/>
      <c r="BPG39" s="242"/>
      <c r="BPH39" s="242"/>
      <c r="BPI39" s="242"/>
      <c r="BPJ39" s="242"/>
      <c r="BPK39" s="242"/>
      <c r="BPL39" s="242"/>
      <c r="BPM39" s="242"/>
      <c r="BPN39" s="242"/>
      <c r="BPO39" s="242"/>
      <c r="BPP39" s="242"/>
      <c r="BPQ39" s="242"/>
      <c r="BPR39" s="242"/>
      <c r="BPS39" s="242"/>
      <c r="BPT39" s="242"/>
      <c r="BPU39" s="242"/>
      <c r="BPV39" s="242"/>
      <c r="BPW39" s="242"/>
      <c r="BPX39" s="242"/>
      <c r="BPY39" s="242"/>
      <c r="BPZ39" s="242"/>
      <c r="BQA39" s="242"/>
      <c r="BQB39" s="242"/>
      <c r="BQC39" s="242"/>
      <c r="BQD39" s="242"/>
      <c r="BQE39" s="242"/>
      <c r="BQF39" s="242"/>
      <c r="BQG39" s="242"/>
      <c r="BQH39" s="242"/>
      <c r="BQI39" s="242"/>
      <c r="BQJ39" s="242"/>
      <c r="BQK39" s="242"/>
      <c r="BQL39" s="242"/>
      <c r="BQM39" s="242"/>
      <c r="BQN39" s="242"/>
      <c r="BQO39" s="242"/>
      <c r="BQP39" s="242"/>
      <c r="BQQ39" s="242"/>
      <c r="BQR39" s="242"/>
      <c r="BQS39" s="242"/>
      <c r="BQT39" s="242"/>
      <c r="BQU39" s="242"/>
      <c r="BQV39" s="242"/>
      <c r="BQW39" s="242"/>
      <c r="BQX39" s="242"/>
      <c r="BQY39" s="242"/>
      <c r="BQZ39" s="242"/>
      <c r="BRA39" s="242"/>
      <c r="BRB39" s="242"/>
      <c r="BRC39" s="242"/>
      <c r="BRD39" s="242"/>
      <c r="BRE39" s="242"/>
      <c r="BRF39" s="242"/>
      <c r="BRG39" s="242"/>
      <c r="BRH39" s="242"/>
      <c r="BRI39" s="242"/>
      <c r="BRJ39" s="242"/>
      <c r="BRK39" s="242"/>
      <c r="BRL39" s="242"/>
      <c r="BRM39" s="242"/>
      <c r="BRN39" s="242"/>
      <c r="BRO39" s="242"/>
      <c r="BRP39" s="242"/>
      <c r="BRQ39" s="242"/>
      <c r="BRR39" s="242"/>
      <c r="BRS39" s="242"/>
      <c r="BRT39" s="242"/>
      <c r="BRU39" s="242"/>
      <c r="BRV39" s="242"/>
      <c r="BRW39" s="242"/>
      <c r="BRX39" s="242"/>
      <c r="BRY39" s="242"/>
      <c r="BRZ39" s="242"/>
      <c r="BSA39" s="242"/>
      <c r="BSB39" s="242"/>
      <c r="BSC39" s="242"/>
      <c r="BSD39" s="242"/>
      <c r="BSE39" s="242"/>
      <c r="BSF39" s="242"/>
      <c r="BSG39" s="242"/>
      <c r="BSH39" s="242"/>
      <c r="BSI39" s="242"/>
      <c r="BSJ39" s="242"/>
      <c r="BSK39" s="242"/>
      <c r="BSL39" s="242"/>
      <c r="BSM39" s="242"/>
      <c r="BSN39" s="242"/>
      <c r="BSO39" s="242"/>
      <c r="BSP39" s="242"/>
      <c r="BSQ39" s="242"/>
      <c r="BSR39" s="242"/>
      <c r="BSS39" s="242"/>
      <c r="BST39" s="242"/>
      <c r="BSU39" s="242"/>
      <c r="BSV39" s="242"/>
      <c r="BSW39" s="242"/>
      <c r="BSX39" s="242"/>
      <c r="BSY39" s="242"/>
      <c r="BSZ39" s="242"/>
      <c r="BTA39" s="242"/>
      <c r="BTB39" s="242"/>
      <c r="BTC39" s="242"/>
      <c r="BTD39" s="242"/>
      <c r="BTE39" s="242"/>
      <c r="BTF39" s="242"/>
      <c r="BTG39" s="242"/>
      <c r="BTH39" s="242"/>
      <c r="BTI39" s="242"/>
      <c r="BTJ39" s="242"/>
      <c r="BTK39" s="242"/>
      <c r="BTL39" s="242"/>
      <c r="BTM39" s="242"/>
      <c r="BTN39" s="242"/>
      <c r="BTO39" s="242"/>
      <c r="BTP39" s="242"/>
      <c r="BTQ39" s="242"/>
      <c r="BTR39" s="242"/>
      <c r="BTS39" s="242"/>
      <c r="BTT39" s="242"/>
      <c r="BTU39" s="242"/>
      <c r="BTV39" s="242"/>
      <c r="BTW39" s="242"/>
      <c r="BTX39" s="242"/>
      <c r="BTY39" s="242"/>
      <c r="BTZ39" s="242"/>
      <c r="BUA39" s="242"/>
      <c r="BUB39" s="242"/>
      <c r="BUC39" s="242"/>
      <c r="BUD39" s="242"/>
      <c r="BUE39" s="242"/>
      <c r="BUF39" s="242"/>
      <c r="BUG39" s="242"/>
      <c r="BUH39" s="242"/>
      <c r="BUI39" s="242"/>
      <c r="BUJ39" s="242"/>
      <c r="BUK39" s="242"/>
      <c r="BUL39" s="242"/>
      <c r="BUM39" s="242"/>
      <c r="BUN39" s="242"/>
      <c r="BUO39" s="242"/>
      <c r="BUP39" s="242"/>
      <c r="BUQ39" s="242"/>
      <c r="BUR39" s="242"/>
      <c r="BUS39" s="242"/>
      <c r="BUT39" s="242"/>
      <c r="BUU39" s="242"/>
      <c r="BUV39" s="242"/>
      <c r="BUW39" s="242"/>
      <c r="BUX39" s="242"/>
      <c r="BUY39" s="242"/>
      <c r="BUZ39" s="242"/>
      <c r="BVA39" s="242"/>
      <c r="BVB39" s="242"/>
      <c r="BVC39" s="242"/>
      <c r="BVD39" s="242"/>
      <c r="BVE39" s="242"/>
      <c r="BVF39" s="242"/>
      <c r="BVG39" s="242"/>
      <c r="BVH39" s="242"/>
      <c r="BVI39" s="242"/>
      <c r="BVJ39" s="242"/>
      <c r="BVK39" s="242"/>
      <c r="BVL39" s="242"/>
      <c r="BVM39" s="242"/>
      <c r="BVN39" s="242"/>
      <c r="BVO39" s="242"/>
      <c r="BVP39" s="242"/>
      <c r="BVQ39" s="242"/>
      <c r="BVR39" s="242"/>
      <c r="BVS39" s="242"/>
      <c r="BVT39" s="242"/>
      <c r="BVU39" s="242"/>
      <c r="BVV39" s="242"/>
      <c r="BVW39" s="242"/>
      <c r="BVX39" s="242"/>
      <c r="BVY39" s="242"/>
      <c r="BVZ39" s="242"/>
      <c r="BWA39" s="242"/>
      <c r="BWB39" s="242"/>
      <c r="BWC39" s="242"/>
      <c r="BWD39" s="242"/>
      <c r="BWE39" s="242"/>
      <c r="BWF39" s="242"/>
      <c r="BWG39" s="242"/>
      <c r="BWH39" s="242"/>
      <c r="BWI39" s="242"/>
      <c r="BWJ39" s="242"/>
      <c r="BWK39" s="242"/>
      <c r="BWL39" s="242"/>
      <c r="BWM39" s="242"/>
      <c r="BWN39" s="242"/>
      <c r="BWO39" s="242"/>
      <c r="BWP39" s="242"/>
      <c r="BWQ39" s="242"/>
      <c r="BWR39" s="242"/>
      <c r="BWS39" s="242"/>
      <c r="BWT39" s="242"/>
      <c r="BWU39" s="242"/>
      <c r="BWV39" s="242"/>
      <c r="BWW39" s="242"/>
      <c r="BWX39" s="242"/>
      <c r="BWY39" s="242"/>
      <c r="BWZ39" s="242"/>
      <c r="BXA39" s="242"/>
      <c r="BXB39" s="242"/>
      <c r="BXC39" s="242"/>
      <c r="BXD39" s="242"/>
      <c r="BXE39" s="242"/>
      <c r="BXF39" s="242"/>
      <c r="BXG39" s="242"/>
      <c r="BXH39" s="242"/>
      <c r="BXI39" s="242"/>
      <c r="BXJ39" s="242"/>
      <c r="BXK39" s="242"/>
      <c r="BXL39" s="242"/>
      <c r="BXM39" s="242"/>
      <c r="BXN39" s="242"/>
      <c r="BXO39" s="242"/>
      <c r="BXP39" s="242"/>
      <c r="BXQ39" s="242"/>
      <c r="BXR39" s="242"/>
      <c r="BXS39" s="242"/>
      <c r="BXT39" s="242"/>
      <c r="BXU39" s="242"/>
      <c r="BXV39" s="242"/>
      <c r="BXW39" s="242"/>
      <c r="BXX39" s="242"/>
      <c r="BXY39" s="242"/>
      <c r="BXZ39" s="242"/>
      <c r="BYA39" s="242"/>
      <c r="BYB39" s="242"/>
      <c r="BYC39" s="242"/>
      <c r="BYD39" s="242"/>
      <c r="BYE39" s="242"/>
      <c r="BYF39" s="242"/>
      <c r="BYG39" s="242"/>
      <c r="BYH39" s="242"/>
      <c r="BYI39" s="242"/>
      <c r="BYJ39" s="242"/>
      <c r="BYK39" s="242"/>
      <c r="BYL39" s="242"/>
      <c r="BYM39" s="242"/>
      <c r="BYN39" s="242"/>
      <c r="BYO39" s="242"/>
      <c r="BYP39" s="242"/>
      <c r="BYQ39" s="242"/>
      <c r="BYR39" s="242"/>
      <c r="BYS39" s="242"/>
      <c r="BYT39" s="242"/>
      <c r="BYU39" s="242"/>
      <c r="BYV39" s="242"/>
      <c r="BYW39" s="242"/>
      <c r="BYX39" s="242"/>
      <c r="BYY39" s="242"/>
      <c r="BYZ39" s="242"/>
      <c r="BZA39" s="242"/>
      <c r="BZB39" s="242"/>
      <c r="BZC39" s="242"/>
      <c r="BZD39" s="242"/>
      <c r="BZE39" s="242"/>
      <c r="BZF39" s="242"/>
      <c r="BZG39" s="242"/>
      <c r="BZH39" s="242"/>
      <c r="BZI39" s="242"/>
      <c r="BZJ39" s="242"/>
      <c r="BZK39" s="242"/>
      <c r="BZL39" s="242"/>
      <c r="BZM39" s="242"/>
      <c r="BZN39" s="242"/>
      <c r="BZO39" s="242"/>
      <c r="BZP39" s="242"/>
      <c r="BZQ39" s="242"/>
      <c r="BZR39" s="242"/>
      <c r="BZS39" s="242"/>
      <c r="BZT39" s="242"/>
      <c r="BZU39" s="242"/>
      <c r="BZV39" s="242"/>
      <c r="BZW39" s="242"/>
      <c r="BZX39" s="242"/>
      <c r="BZY39" s="242"/>
      <c r="BZZ39" s="242"/>
      <c r="CAA39" s="242"/>
      <c r="CAB39" s="242"/>
      <c r="CAC39" s="242"/>
      <c r="CAD39" s="242"/>
      <c r="CAE39" s="242"/>
      <c r="CAF39" s="242"/>
      <c r="CAG39" s="242"/>
      <c r="CAH39" s="242"/>
      <c r="CAI39" s="242"/>
      <c r="CAJ39" s="242"/>
      <c r="CAK39" s="242"/>
      <c r="CAL39" s="242"/>
      <c r="CAM39" s="242"/>
      <c r="CAN39" s="242"/>
      <c r="CAO39" s="242"/>
      <c r="CAP39" s="242"/>
      <c r="CAQ39" s="242"/>
      <c r="CAR39" s="242"/>
      <c r="CAS39" s="242"/>
      <c r="CAT39" s="242"/>
      <c r="CAU39" s="242"/>
      <c r="CAV39" s="242"/>
      <c r="CAW39" s="242"/>
      <c r="CAX39" s="242"/>
      <c r="CAY39" s="242"/>
      <c r="CAZ39" s="242"/>
      <c r="CBA39" s="242"/>
      <c r="CBB39" s="242"/>
      <c r="CBC39" s="242"/>
      <c r="CBD39" s="242"/>
      <c r="CBE39" s="242"/>
      <c r="CBF39" s="242"/>
      <c r="CBG39" s="242"/>
      <c r="CBH39" s="242"/>
      <c r="CBI39" s="242"/>
      <c r="CBJ39" s="242"/>
      <c r="CBK39" s="242"/>
      <c r="CBL39" s="242"/>
      <c r="CBM39" s="242"/>
      <c r="CBN39" s="242"/>
      <c r="CBO39" s="242"/>
      <c r="CBP39" s="242"/>
      <c r="CBQ39" s="242"/>
      <c r="CBR39" s="242"/>
      <c r="CBS39" s="242"/>
      <c r="CBT39" s="242"/>
      <c r="CBU39" s="242"/>
      <c r="CBV39" s="242"/>
      <c r="CBW39" s="242"/>
      <c r="CBX39" s="242"/>
      <c r="CBY39" s="242"/>
      <c r="CBZ39" s="242"/>
      <c r="CCA39" s="242"/>
      <c r="CCB39" s="242"/>
      <c r="CCC39" s="242"/>
      <c r="CCD39" s="242"/>
      <c r="CCE39" s="242"/>
      <c r="CCF39" s="242"/>
      <c r="CCG39" s="242"/>
      <c r="CCH39" s="242"/>
      <c r="CCI39" s="242"/>
      <c r="CCJ39" s="242"/>
      <c r="CCK39" s="242"/>
      <c r="CCL39" s="242"/>
      <c r="CCM39" s="242"/>
      <c r="CCN39" s="242"/>
      <c r="CCO39" s="242"/>
      <c r="CCP39" s="242"/>
      <c r="CCQ39" s="242"/>
      <c r="CCR39" s="242"/>
      <c r="CCS39" s="242"/>
      <c r="CCT39" s="242"/>
      <c r="CCU39" s="242"/>
      <c r="CCV39" s="242"/>
      <c r="CCW39" s="242"/>
      <c r="CCX39" s="242"/>
      <c r="CCY39" s="242"/>
      <c r="CCZ39" s="242"/>
      <c r="CDA39" s="242"/>
      <c r="CDB39" s="242"/>
      <c r="CDC39" s="242"/>
      <c r="CDD39" s="242"/>
      <c r="CDE39" s="242"/>
      <c r="CDF39" s="242"/>
      <c r="CDG39" s="242"/>
      <c r="CDH39" s="242"/>
      <c r="CDI39" s="242"/>
      <c r="CDJ39" s="242"/>
      <c r="CDK39" s="242"/>
      <c r="CDL39" s="242"/>
      <c r="CDM39" s="242"/>
      <c r="CDN39" s="242"/>
      <c r="CDO39" s="242"/>
      <c r="CDP39" s="242"/>
      <c r="CDQ39" s="242"/>
      <c r="CDR39" s="242"/>
      <c r="CDS39" s="242"/>
      <c r="CDT39" s="242"/>
      <c r="CDU39" s="242"/>
      <c r="CDV39" s="242"/>
      <c r="CDW39" s="242"/>
      <c r="CDX39" s="242"/>
      <c r="CDY39" s="242"/>
      <c r="CDZ39" s="242"/>
      <c r="CEA39" s="242"/>
      <c r="CEB39" s="242"/>
      <c r="CEC39" s="242"/>
      <c r="CED39" s="242"/>
      <c r="CEE39" s="242"/>
      <c r="CEF39" s="242"/>
      <c r="CEG39" s="242"/>
      <c r="CEH39" s="242"/>
      <c r="CEI39" s="242"/>
      <c r="CEJ39" s="242"/>
      <c r="CEK39" s="242"/>
      <c r="CEL39" s="242"/>
      <c r="CEM39" s="242"/>
      <c r="CEN39" s="242"/>
      <c r="CEO39" s="242"/>
      <c r="CEP39" s="242"/>
      <c r="CEQ39" s="242"/>
      <c r="CER39" s="242"/>
      <c r="CES39" s="242"/>
      <c r="CET39" s="242"/>
      <c r="CEU39" s="242"/>
      <c r="CEV39" s="242"/>
      <c r="CEW39" s="242"/>
      <c r="CEX39" s="242"/>
      <c r="CEY39" s="242"/>
      <c r="CEZ39" s="242"/>
      <c r="CFA39" s="242"/>
      <c r="CFB39" s="242"/>
      <c r="CFC39" s="242"/>
      <c r="CFD39" s="242"/>
      <c r="CFE39" s="242"/>
      <c r="CFF39" s="242"/>
      <c r="CFG39" s="242"/>
      <c r="CFH39" s="242"/>
      <c r="CFI39" s="242"/>
      <c r="CFJ39" s="242"/>
      <c r="CFK39" s="242"/>
      <c r="CFL39" s="242"/>
      <c r="CFM39" s="242"/>
      <c r="CFN39" s="242"/>
      <c r="CFO39" s="242"/>
      <c r="CFP39" s="242"/>
      <c r="CFQ39" s="242"/>
      <c r="CFR39" s="242"/>
      <c r="CFS39" s="242"/>
      <c r="CFT39" s="242"/>
      <c r="CFU39" s="242"/>
      <c r="CFV39" s="242"/>
      <c r="CFW39" s="242"/>
      <c r="CFX39" s="242"/>
      <c r="CFY39" s="242"/>
      <c r="CFZ39" s="242"/>
      <c r="CGA39" s="242"/>
      <c r="CGB39" s="242"/>
      <c r="CGC39" s="242"/>
      <c r="CGD39" s="242"/>
      <c r="CGE39" s="242"/>
      <c r="CGF39" s="242"/>
      <c r="CGG39" s="242"/>
      <c r="CGH39" s="242"/>
      <c r="CGI39" s="242"/>
      <c r="CGJ39" s="242"/>
      <c r="CGK39" s="242"/>
      <c r="CGL39" s="242"/>
      <c r="CGM39" s="242"/>
      <c r="CGN39" s="242"/>
      <c r="CGO39" s="242"/>
      <c r="CGP39" s="242"/>
      <c r="CGQ39" s="242"/>
      <c r="CGR39" s="242"/>
      <c r="CGS39" s="242"/>
      <c r="CGT39" s="242"/>
      <c r="CGU39" s="242"/>
      <c r="CGV39" s="242"/>
      <c r="CGW39" s="242"/>
      <c r="CGX39" s="242"/>
      <c r="CGY39" s="242"/>
      <c r="CGZ39" s="242"/>
      <c r="CHA39" s="242"/>
      <c r="CHB39" s="242"/>
      <c r="CHC39" s="242"/>
      <c r="CHD39" s="242"/>
      <c r="CHE39" s="242"/>
      <c r="CHF39" s="242"/>
      <c r="CHG39" s="242"/>
      <c r="CHH39" s="242"/>
      <c r="CHI39" s="242"/>
      <c r="CHJ39" s="242"/>
      <c r="CHK39" s="242"/>
      <c r="CHL39" s="242"/>
      <c r="CHM39" s="242"/>
      <c r="CHN39" s="242"/>
      <c r="CHO39" s="242"/>
      <c r="CHP39" s="242"/>
      <c r="CHQ39" s="242"/>
      <c r="CHR39" s="242"/>
      <c r="CHS39" s="242"/>
      <c r="CHT39" s="242"/>
      <c r="CHU39" s="242"/>
      <c r="CHV39" s="242"/>
      <c r="CHW39" s="242"/>
      <c r="CHX39" s="242"/>
      <c r="CHY39" s="242"/>
      <c r="CHZ39" s="242"/>
      <c r="CIA39" s="242"/>
      <c r="CIB39" s="242"/>
      <c r="CIC39" s="242"/>
      <c r="CID39" s="242"/>
      <c r="CIE39" s="242"/>
      <c r="CIF39" s="242"/>
      <c r="CIG39" s="242"/>
      <c r="CIH39" s="242"/>
      <c r="CII39" s="242"/>
      <c r="CIJ39" s="242"/>
      <c r="CIK39" s="242"/>
      <c r="CIL39" s="242"/>
      <c r="CIM39" s="242"/>
      <c r="CIN39" s="242"/>
      <c r="CIO39" s="242"/>
      <c r="CIP39" s="242"/>
      <c r="CIQ39" s="242"/>
      <c r="CIR39" s="242"/>
      <c r="CIS39" s="242"/>
      <c r="CIT39" s="242"/>
      <c r="CIU39" s="242"/>
      <c r="CIV39" s="242"/>
      <c r="CIW39" s="242"/>
      <c r="CIX39" s="242"/>
      <c r="CIY39" s="242"/>
      <c r="CIZ39" s="242"/>
      <c r="CJA39" s="242"/>
      <c r="CJB39" s="242"/>
      <c r="CJC39" s="242"/>
      <c r="CJD39" s="242"/>
      <c r="CJE39" s="242"/>
      <c r="CJF39" s="242"/>
      <c r="CJG39" s="242"/>
      <c r="CJH39" s="242"/>
      <c r="CJI39" s="242"/>
      <c r="CJJ39" s="242"/>
      <c r="CJK39" s="242"/>
      <c r="CJL39" s="242"/>
      <c r="CJM39" s="242"/>
      <c r="CJN39" s="242"/>
      <c r="CJO39" s="242"/>
      <c r="CJP39" s="242"/>
      <c r="CJQ39" s="242"/>
      <c r="CJR39" s="242"/>
      <c r="CJS39" s="242"/>
      <c r="CJT39" s="242"/>
      <c r="CJU39" s="242"/>
      <c r="CJV39" s="242"/>
      <c r="CJW39" s="242"/>
      <c r="CJX39" s="242"/>
      <c r="CJY39" s="242"/>
      <c r="CJZ39" s="242"/>
      <c r="CKA39" s="242"/>
      <c r="CKB39" s="242"/>
      <c r="CKC39" s="242"/>
      <c r="CKD39" s="242"/>
      <c r="CKE39" s="242"/>
      <c r="CKF39" s="242"/>
      <c r="CKG39" s="242"/>
      <c r="CKH39" s="242"/>
      <c r="CKI39" s="242"/>
      <c r="CKJ39" s="242"/>
      <c r="CKK39" s="242"/>
      <c r="CKL39" s="242"/>
      <c r="CKM39" s="242"/>
      <c r="CKN39" s="242"/>
      <c r="CKO39" s="242"/>
      <c r="CKP39" s="242"/>
      <c r="CKQ39" s="242"/>
      <c r="CKR39" s="242"/>
      <c r="CKS39" s="242"/>
      <c r="CKT39" s="242"/>
      <c r="CKU39" s="242"/>
      <c r="CKV39" s="242"/>
      <c r="CKW39" s="242"/>
      <c r="CKX39" s="242"/>
      <c r="CKY39" s="242"/>
      <c r="CKZ39" s="242"/>
      <c r="CLA39" s="242"/>
      <c r="CLB39" s="242"/>
      <c r="CLC39" s="242"/>
      <c r="CLD39" s="242"/>
      <c r="CLE39" s="242"/>
      <c r="CLF39" s="242"/>
      <c r="CLG39" s="242"/>
      <c r="CLH39" s="242"/>
      <c r="CLI39" s="242"/>
      <c r="CLJ39" s="242"/>
      <c r="CLK39" s="242"/>
      <c r="CLL39" s="242"/>
      <c r="CLM39" s="242"/>
      <c r="CLN39" s="242"/>
      <c r="CLO39" s="242"/>
      <c r="CLP39" s="242"/>
      <c r="CLQ39" s="242"/>
      <c r="CLR39" s="242"/>
      <c r="CLS39" s="242"/>
      <c r="CLT39" s="242"/>
      <c r="CLU39" s="242"/>
      <c r="CLV39" s="242"/>
      <c r="CLW39" s="242"/>
      <c r="CLX39" s="242"/>
      <c r="CLY39" s="242"/>
      <c r="CLZ39" s="242"/>
      <c r="CMA39" s="242"/>
      <c r="CMB39" s="242"/>
      <c r="CMC39" s="242"/>
      <c r="CMD39" s="242"/>
      <c r="CME39" s="242"/>
      <c r="CMF39" s="242"/>
      <c r="CMG39" s="242"/>
      <c r="CMH39" s="242"/>
      <c r="CMI39" s="242"/>
      <c r="CMJ39" s="242"/>
      <c r="CMK39" s="242"/>
      <c r="CML39" s="242"/>
      <c r="CMM39" s="242"/>
      <c r="CMN39" s="242"/>
      <c r="CMO39" s="242"/>
      <c r="CMP39" s="242"/>
      <c r="CMQ39" s="242"/>
      <c r="CMR39" s="242"/>
      <c r="CMS39" s="242"/>
      <c r="CMT39" s="242"/>
      <c r="CMU39" s="242"/>
      <c r="CMV39" s="242"/>
      <c r="CMW39" s="242"/>
      <c r="CMX39" s="242"/>
      <c r="CMY39" s="242"/>
      <c r="CMZ39" s="242"/>
      <c r="CNA39" s="242"/>
      <c r="CNB39" s="242"/>
      <c r="CNC39" s="242"/>
      <c r="CND39" s="242"/>
      <c r="CNE39" s="242"/>
      <c r="CNF39" s="242"/>
      <c r="CNG39" s="242"/>
      <c r="CNH39" s="242"/>
      <c r="CNI39" s="242"/>
      <c r="CNJ39" s="242"/>
      <c r="CNK39" s="242"/>
      <c r="CNL39" s="242"/>
      <c r="CNM39" s="242"/>
      <c r="CNN39" s="242"/>
      <c r="CNO39" s="242"/>
      <c r="CNP39" s="242"/>
      <c r="CNQ39" s="242"/>
      <c r="CNR39" s="242"/>
      <c r="CNS39" s="242"/>
      <c r="CNT39" s="242"/>
      <c r="CNU39" s="242"/>
      <c r="CNV39" s="242"/>
      <c r="CNW39" s="242"/>
      <c r="CNX39" s="242"/>
      <c r="CNY39" s="242"/>
      <c r="CNZ39" s="242"/>
      <c r="COA39" s="242"/>
      <c r="COB39" s="242"/>
      <c r="COC39" s="242"/>
      <c r="COD39" s="242"/>
      <c r="COE39" s="242"/>
      <c r="COF39" s="242"/>
      <c r="COG39" s="242"/>
      <c r="COH39" s="242"/>
      <c r="COI39" s="242"/>
      <c r="COJ39" s="242"/>
      <c r="COK39" s="242"/>
      <c r="COL39" s="242"/>
      <c r="COM39" s="242"/>
      <c r="CON39" s="242"/>
      <c r="COO39" s="242"/>
      <c r="COP39" s="242"/>
      <c r="COQ39" s="242"/>
      <c r="COR39" s="242"/>
      <c r="COS39" s="242"/>
      <c r="COT39" s="242"/>
      <c r="COU39" s="242"/>
      <c r="COV39" s="242"/>
      <c r="COW39" s="242"/>
      <c r="COX39" s="242"/>
      <c r="COY39" s="242"/>
      <c r="COZ39" s="242"/>
      <c r="CPA39" s="242"/>
      <c r="CPB39" s="242"/>
      <c r="CPC39" s="242"/>
      <c r="CPD39" s="242"/>
      <c r="CPE39" s="242"/>
      <c r="CPF39" s="242"/>
      <c r="CPG39" s="242"/>
      <c r="CPH39" s="242"/>
      <c r="CPI39" s="242"/>
      <c r="CPJ39" s="242"/>
      <c r="CPK39" s="242"/>
      <c r="CPL39" s="242"/>
      <c r="CPM39" s="242"/>
      <c r="CPN39" s="242"/>
      <c r="CPO39" s="242"/>
      <c r="CPP39" s="242"/>
      <c r="CPQ39" s="242"/>
      <c r="CPR39" s="242"/>
      <c r="CPS39" s="242"/>
      <c r="CPT39" s="242"/>
      <c r="CPU39" s="242"/>
      <c r="CPV39" s="242"/>
      <c r="CPW39" s="242"/>
      <c r="CPX39" s="242"/>
      <c r="CPY39" s="242"/>
      <c r="CPZ39" s="242"/>
      <c r="CQA39" s="242"/>
      <c r="CQB39" s="242"/>
      <c r="CQC39" s="242"/>
      <c r="CQD39" s="242"/>
      <c r="CQE39" s="242"/>
      <c r="CQF39" s="242"/>
      <c r="CQG39" s="242"/>
      <c r="CQH39" s="242"/>
      <c r="CQI39" s="242"/>
      <c r="CQJ39" s="242"/>
      <c r="CQK39" s="242"/>
      <c r="CQL39" s="242"/>
      <c r="CQM39" s="242"/>
      <c r="CQN39" s="242"/>
      <c r="CQO39" s="242"/>
      <c r="CQP39" s="242"/>
      <c r="CQQ39" s="242"/>
      <c r="CQR39" s="242"/>
      <c r="CQS39" s="242"/>
      <c r="CQT39" s="242"/>
      <c r="CQU39" s="242"/>
      <c r="CQV39" s="242"/>
      <c r="CQW39" s="242"/>
      <c r="CQX39" s="242"/>
      <c r="CQY39" s="242"/>
      <c r="CQZ39" s="242"/>
      <c r="CRA39" s="242"/>
      <c r="CRB39" s="242"/>
      <c r="CRC39" s="242"/>
      <c r="CRD39" s="242"/>
      <c r="CRE39" s="242"/>
      <c r="CRF39" s="242"/>
      <c r="CRG39" s="242"/>
      <c r="CRH39" s="242"/>
      <c r="CRI39" s="242"/>
      <c r="CRJ39" s="242"/>
      <c r="CRK39" s="242"/>
      <c r="CRL39" s="242"/>
      <c r="CRM39" s="242"/>
      <c r="CRN39" s="242"/>
      <c r="CRO39" s="242"/>
      <c r="CRP39" s="242"/>
      <c r="CRQ39" s="242"/>
      <c r="CRR39" s="242"/>
      <c r="CRS39" s="242"/>
      <c r="CRT39" s="242"/>
      <c r="CRU39" s="242"/>
      <c r="CRV39" s="242"/>
      <c r="CRW39" s="242"/>
      <c r="CRX39" s="242"/>
      <c r="CRY39" s="242"/>
      <c r="CRZ39" s="242"/>
      <c r="CSA39" s="242"/>
      <c r="CSB39" s="242"/>
      <c r="CSC39" s="242"/>
      <c r="CSD39" s="242"/>
      <c r="CSE39" s="242"/>
      <c r="CSF39" s="242"/>
      <c r="CSG39" s="242"/>
      <c r="CSH39" s="242"/>
      <c r="CSI39" s="242"/>
      <c r="CSJ39" s="242"/>
      <c r="CSK39" s="242"/>
      <c r="CSL39" s="242"/>
      <c r="CSM39" s="242"/>
      <c r="CSN39" s="242"/>
      <c r="CSO39" s="242"/>
      <c r="CSP39" s="242"/>
      <c r="CSQ39" s="242"/>
      <c r="CSR39" s="242"/>
      <c r="CSS39" s="242"/>
      <c r="CST39" s="242"/>
      <c r="CSU39" s="242"/>
      <c r="CSV39" s="242"/>
      <c r="CSW39" s="242"/>
      <c r="CSX39" s="242"/>
      <c r="CSY39" s="242"/>
      <c r="CSZ39" s="242"/>
      <c r="CTA39" s="242"/>
      <c r="CTB39" s="242"/>
      <c r="CTC39" s="242"/>
      <c r="CTD39" s="242"/>
      <c r="CTE39" s="242"/>
      <c r="CTF39" s="242"/>
      <c r="CTG39" s="242"/>
      <c r="CTH39" s="242"/>
      <c r="CTI39" s="242"/>
      <c r="CTJ39" s="242"/>
      <c r="CTK39" s="242"/>
      <c r="CTL39" s="242"/>
      <c r="CTM39" s="242"/>
      <c r="CTN39" s="242"/>
      <c r="CTO39" s="242"/>
      <c r="CTP39" s="242"/>
      <c r="CTQ39" s="242"/>
      <c r="CTR39" s="242"/>
      <c r="CTS39" s="242"/>
      <c r="CTT39" s="242"/>
      <c r="CTU39" s="242"/>
      <c r="CTV39" s="242"/>
      <c r="CTW39" s="242"/>
      <c r="CTX39" s="242"/>
      <c r="CTY39" s="242"/>
      <c r="CTZ39" s="242"/>
      <c r="CUA39" s="242"/>
      <c r="CUB39" s="242"/>
      <c r="CUC39" s="242"/>
      <c r="CUD39" s="242"/>
      <c r="CUE39" s="242"/>
      <c r="CUF39" s="242"/>
      <c r="CUG39" s="242"/>
      <c r="CUH39" s="242"/>
      <c r="CUI39" s="242"/>
      <c r="CUJ39" s="242"/>
      <c r="CUK39" s="242"/>
      <c r="CUL39" s="242"/>
      <c r="CUM39" s="242"/>
      <c r="CUN39" s="242"/>
      <c r="CUO39" s="242"/>
      <c r="CUP39" s="242"/>
      <c r="CUQ39" s="242"/>
      <c r="CUR39" s="242"/>
      <c r="CUS39" s="242"/>
      <c r="CUT39" s="242"/>
      <c r="CUU39" s="242"/>
      <c r="CUV39" s="242"/>
      <c r="CUW39" s="242"/>
      <c r="CUX39" s="242"/>
      <c r="CUY39" s="242"/>
      <c r="CUZ39" s="242"/>
      <c r="CVA39" s="242"/>
      <c r="CVB39" s="242"/>
      <c r="CVC39" s="242"/>
      <c r="CVD39" s="242"/>
      <c r="CVE39" s="242"/>
      <c r="CVF39" s="242"/>
      <c r="CVG39" s="242"/>
      <c r="CVH39" s="242"/>
      <c r="CVI39" s="242"/>
      <c r="CVJ39" s="242"/>
      <c r="CVK39" s="242"/>
      <c r="CVL39" s="242"/>
      <c r="CVM39" s="242"/>
      <c r="CVN39" s="242"/>
      <c r="CVO39" s="242"/>
      <c r="CVP39" s="242"/>
      <c r="CVQ39" s="242"/>
      <c r="CVR39" s="242"/>
      <c r="CVS39" s="242"/>
      <c r="CVT39" s="242"/>
      <c r="CVU39" s="242"/>
      <c r="CVV39" s="242"/>
      <c r="CVW39" s="242"/>
      <c r="CVX39" s="242"/>
      <c r="CVY39" s="242"/>
      <c r="CVZ39" s="242"/>
      <c r="CWA39" s="242"/>
      <c r="CWB39" s="242"/>
      <c r="CWC39" s="242"/>
      <c r="CWD39" s="242"/>
      <c r="CWE39" s="242"/>
      <c r="CWF39" s="242"/>
      <c r="CWG39" s="242"/>
      <c r="CWH39" s="242"/>
      <c r="CWI39" s="242"/>
      <c r="CWJ39" s="242"/>
      <c r="CWK39" s="242"/>
      <c r="CWL39" s="242"/>
      <c r="CWM39" s="242"/>
      <c r="CWN39" s="242"/>
      <c r="CWO39" s="242"/>
      <c r="CWP39" s="242"/>
      <c r="CWQ39" s="242"/>
      <c r="CWR39" s="242"/>
      <c r="CWS39" s="242"/>
      <c r="CWT39" s="242"/>
      <c r="CWU39" s="242"/>
      <c r="CWV39" s="242"/>
      <c r="CWW39" s="242"/>
      <c r="CWX39" s="242"/>
      <c r="CWY39" s="242"/>
      <c r="CWZ39" s="242"/>
      <c r="CXA39" s="242"/>
      <c r="CXB39" s="242"/>
      <c r="CXC39" s="242"/>
      <c r="CXD39" s="242"/>
      <c r="CXE39" s="242"/>
      <c r="CXF39" s="242"/>
      <c r="CXG39" s="242"/>
      <c r="CXH39" s="242"/>
      <c r="CXI39" s="242"/>
      <c r="CXJ39" s="242"/>
      <c r="CXK39" s="242"/>
      <c r="CXL39" s="242"/>
      <c r="CXM39" s="242"/>
      <c r="CXN39" s="242"/>
      <c r="CXO39" s="242"/>
      <c r="CXP39" s="242"/>
      <c r="CXQ39" s="242"/>
      <c r="CXR39" s="242"/>
      <c r="CXS39" s="242"/>
      <c r="CXT39" s="242"/>
      <c r="CXU39" s="242"/>
      <c r="CXV39" s="242"/>
      <c r="CXW39" s="242"/>
      <c r="CXX39" s="242"/>
      <c r="CXY39" s="242"/>
      <c r="CXZ39" s="242"/>
      <c r="CYA39" s="242"/>
      <c r="CYB39" s="242"/>
      <c r="CYC39" s="242"/>
      <c r="CYD39" s="242"/>
      <c r="CYE39" s="242"/>
      <c r="CYF39" s="242"/>
      <c r="CYG39" s="242"/>
      <c r="CYH39" s="242"/>
      <c r="CYI39" s="242"/>
      <c r="CYJ39" s="242"/>
      <c r="CYK39" s="242"/>
      <c r="CYL39" s="242"/>
      <c r="CYM39" s="242"/>
      <c r="CYN39" s="242"/>
      <c r="CYO39" s="242"/>
      <c r="CYP39" s="242"/>
      <c r="CYQ39" s="242"/>
      <c r="CYR39" s="242"/>
      <c r="CYS39" s="242"/>
      <c r="CYT39" s="242"/>
      <c r="CYU39" s="242"/>
      <c r="CYV39" s="242"/>
      <c r="CYW39" s="242"/>
      <c r="CYX39" s="242"/>
      <c r="CYY39" s="242"/>
      <c r="CYZ39" s="242"/>
      <c r="CZA39" s="242"/>
      <c r="CZB39" s="242"/>
      <c r="CZC39" s="242"/>
      <c r="CZD39" s="242"/>
      <c r="CZE39" s="242"/>
      <c r="CZF39" s="242"/>
      <c r="CZG39" s="242"/>
      <c r="CZH39" s="242"/>
      <c r="CZI39" s="242"/>
      <c r="CZJ39" s="242"/>
      <c r="CZK39" s="242"/>
      <c r="CZL39" s="242"/>
      <c r="CZM39" s="242"/>
      <c r="CZN39" s="242"/>
      <c r="CZO39" s="242"/>
      <c r="CZP39" s="242"/>
      <c r="CZQ39" s="242"/>
      <c r="CZR39" s="242"/>
      <c r="CZS39" s="242"/>
      <c r="CZT39" s="242"/>
      <c r="CZU39" s="242"/>
      <c r="CZV39" s="242"/>
      <c r="CZW39" s="242"/>
      <c r="CZX39" s="242"/>
      <c r="CZY39" s="242"/>
      <c r="CZZ39" s="242"/>
      <c r="DAA39" s="242"/>
      <c r="DAB39" s="242"/>
      <c r="DAC39" s="242"/>
      <c r="DAD39" s="242"/>
      <c r="DAE39" s="242"/>
      <c r="DAF39" s="242"/>
      <c r="DAG39" s="242"/>
      <c r="DAH39" s="242"/>
      <c r="DAI39" s="242"/>
      <c r="DAJ39" s="242"/>
      <c r="DAK39" s="242"/>
      <c r="DAL39" s="242"/>
      <c r="DAM39" s="242"/>
      <c r="DAN39" s="242"/>
      <c r="DAO39" s="242"/>
      <c r="DAP39" s="242"/>
      <c r="DAQ39" s="242"/>
      <c r="DAR39" s="242"/>
      <c r="DAS39" s="242"/>
      <c r="DAT39" s="242"/>
      <c r="DAU39" s="242"/>
      <c r="DAV39" s="242"/>
      <c r="DAW39" s="242"/>
      <c r="DAX39" s="242"/>
      <c r="DAY39" s="242"/>
      <c r="DAZ39" s="242"/>
      <c r="DBA39" s="242"/>
      <c r="DBB39" s="242"/>
      <c r="DBC39" s="242"/>
      <c r="DBD39" s="242"/>
      <c r="DBE39" s="242"/>
      <c r="DBF39" s="242"/>
      <c r="DBG39" s="242"/>
      <c r="DBH39" s="242"/>
      <c r="DBI39" s="242"/>
      <c r="DBJ39" s="242"/>
      <c r="DBK39" s="242"/>
      <c r="DBL39" s="242"/>
      <c r="DBM39" s="242"/>
      <c r="DBN39" s="242"/>
      <c r="DBO39" s="242"/>
      <c r="DBP39" s="242"/>
      <c r="DBQ39" s="242"/>
      <c r="DBR39" s="242"/>
      <c r="DBS39" s="242"/>
      <c r="DBT39" s="242"/>
      <c r="DBU39" s="242"/>
      <c r="DBV39" s="242"/>
      <c r="DBW39" s="242"/>
      <c r="DBX39" s="242"/>
      <c r="DBY39" s="242"/>
      <c r="DBZ39" s="242"/>
      <c r="DCA39" s="242"/>
      <c r="DCB39" s="242"/>
      <c r="DCC39" s="242"/>
      <c r="DCD39" s="242"/>
      <c r="DCE39" s="242"/>
      <c r="DCF39" s="242"/>
      <c r="DCG39" s="242"/>
      <c r="DCH39" s="242"/>
      <c r="DCI39" s="242"/>
      <c r="DCJ39" s="242"/>
      <c r="DCK39" s="242"/>
      <c r="DCL39" s="242"/>
      <c r="DCM39" s="242"/>
      <c r="DCN39" s="242"/>
      <c r="DCO39" s="242"/>
      <c r="DCP39" s="242"/>
      <c r="DCQ39" s="242"/>
      <c r="DCR39" s="242"/>
      <c r="DCS39" s="242"/>
      <c r="DCT39" s="242"/>
      <c r="DCU39" s="242"/>
      <c r="DCV39" s="242"/>
      <c r="DCW39" s="242"/>
      <c r="DCX39" s="242"/>
      <c r="DCY39" s="242"/>
      <c r="DCZ39" s="242"/>
      <c r="DDA39" s="242"/>
      <c r="DDB39" s="242"/>
      <c r="DDC39" s="242"/>
      <c r="DDD39" s="242"/>
      <c r="DDE39" s="242"/>
      <c r="DDF39" s="242"/>
      <c r="DDG39" s="242"/>
      <c r="DDH39" s="242"/>
      <c r="DDI39" s="242"/>
      <c r="DDJ39" s="242"/>
      <c r="DDK39" s="242"/>
      <c r="DDL39" s="242"/>
      <c r="DDM39" s="242"/>
      <c r="DDN39" s="242"/>
      <c r="DDO39" s="242"/>
      <c r="DDP39" s="242"/>
      <c r="DDQ39" s="242"/>
      <c r="DDR39" s="242"/>
      <c r="DDS39" s="242"/>
      <c r="DDT39" s="242"/>
      <c r="DDU39" s="242"/>
      <c r="DDV39" s="242"/>
      <c r="DDW39" s="242"/>
      <c r="DDX39" s="242"/>
      <c r="DDY39" s="242"/>
      <c r="DDZ39" s="242"/>
      <c r="DEA39" s="242"/>
      <c r="DEB39" s="242"/>
      <c r="DEC39" s="242"/>
      <c r="DED39" s="242"/>
      <c r="DEE39" s="242"/>
      <c r="DEF39" s="242"/>
      <c r="DEG39" s="242"/>
      <c r="DEH39" s="242"/>
      <c r="DEI39" s="242"/>
      <c r="DEJ39" s="242"/>
      <c r="DEK39" s="242"/>
      <c r="DEL39" s="242"/>
      <c r="DEM39" s="242"/>
      <c r="DEN39" s="242"/>
      <c r="DEO39" s="242"/>
      <c r="DEP39" s="242"/>
      <c r="DEQ39" s="242"/>
      <c r="DER39" s="242"/>
      <c r="DES39" s="242"/>
      <c r="DET39" s="242"/>
      <c r="DEU39" s="242"/>
      <c r="DEV39" s="242"/>
      <c r="DEW39" s="242"/>
      <c r="DEX39" s="242"/>
      <c r="DEY39" s="242"/>
      <c r="DEZ39" s="242"/>
      <c r="DFA39" s="242"/>
      <c r="DFB39" s="242"/>
      <c r="DFC39" s="242"/>
      <c r="DFD39" s="242"/>
      <c r="DFE39" s="242"/>
      <c r="DFF39" s="242"/>
      <c r="DFG39" s="242"/>
      <c r="DFH39" s="242"/>
      <c r="DFI39" s="242"/>
      <c r="DFJ39" s="242"/>
      <c r="DFK39" s="242"/>
      <c r="DFL39" s="242"/>
      <c r="DFM39" s="242"/>
      <c r="DFN39" s="242"/>
      <c r="DFO39" s="242"/>
      <c r="DFP39" s="242"/>
      <c r="DFQ39" s="242"/>
      <c r="DFR39" s="242"/>
      <c r="DFS39" s="242"/>
      <c r="DFT39" s="242"/>
      <c r="DFU39" s="242"/>
      <c r="DFV39" s="242"/>
      <c r="DFW39" s="242"/>
      <c r="DFX39" s="242"/>
      <c r="DFY39" s="242"/>
      <c r="DFZ39" s="242"/>
      <c r="DGA39" s="242"/>
      <c r="DGB39" s="242"/>
      <c r="DGC39" s="242"/>
      <c r="DGD39" s="242"/>
      <c r="DGE39" s="242"/>
      <c r="DGF39" s="242"/>
      <c r="DGG39" s="242"/>
      <c r="DGH39" s="242"/>
      <c r="DGI39" s="242"/>
      <c r="DGJ39" s="242"/>
      <c r="DGK39" s="242"/>
      <c r="DGL39" s="242"/>
      <c r="DGM39" s="242"/>
      <c r="DGN39" s="242"/>
      <c r="DGO39" s="242"/>
      <c r="DGP39" s="242"/>
      <c r="DGQ39" s="242"/>
      <c r="DGR39" s="242"/>
      <c r="DGS39" s="242"/>
      <c r="DGT39" s="242"/>
      <c r="DGU39" s="242"/>
      <c r="DGV39" s="242"/>
      <c r="DGW39" s="242"/>
      <c r="DGX39" s="242"/>
      <c r="DGY39" s="242"/>
      <c r="DGZ39" s="242"/>
      <c r="DHA39" s="242"/>
      <c r="DHB39" s="242"/>
      <c r="DHC39" s="242"/>
      <c r="DHD39" s="242"/>
      <c r="DHE39" s="242"/>
      <c r="DHF39" s="242"/>
      <c r="DHG39" s="242"/>
      <c r="DHH39" s="242"/>
      <c r="DHI39" s="242"/>
      <c r="DHJ39" s="242"/>
      <c r="DHK39" s="242"/>
      <c r="DHL39" s="242"/>
      <c r="DHM39" s="242"/>
      <c r="DHN39" s="242"/>
      <c r="DHO39" s="242"/>
      <c r="DHP39" s="242"/>
      <c r="DHQ39" s="242"/>
      <c r="DHR39" s="242"/>
      <c r="DHS39" s="242"/>
      <c r="DHT39" s="242"/>
      <c r="DHU39" s="242"/>
      <c r="DHV39" s="242"/>
      <c r="DHW39" s="242"/>
      <c r="DHX39" s="242"/>
      <c r="DHY39" s="242"/>
      <c r="DHZ39" s="242"/>
      <c r="DIA39" s="242"/>
      <c r="DIB39" s="242"/>
      <c r="DIC39" s="242"/>
      <c r="DID39" s="242"/>
      <c r="DIE39" s="242"/>
      <c r="DIF39" s="242"/>
      <c r="DIG39" s="242"/>
      <c r="DIH39" s="242"/>
      <c r="DII39" s="242"/>
      <c r="DIJ39" s="242"/>
      <c r="DIK39" s="242"/>
      <c r="DIL39" s="242"/>
      <c r="DIM39" s="242"/>
      <c r="DIN39" s="242"/>
      <c r="DIO39" s="242"/>
      <c r="DIP39" s="242"/>
      <c r="DIQ39" s="242"/>
      <c r="DIR39" s="242"/>
      <c r="DIS39" s="242"/>
      <c r="DIT39" s="242"/>
      <c r="DIU39" s="242"/>
      <c r="DIV39" s="242"/>
      <c r="DIW39" s="242"/>
      <c r="DIX39" s="242"/>
      <c r="DIY39" s="242"/>
      <c r="DIZ39" s="242"/>
      <c r="DJA39" s="242"/>
      <c r="DJB39" s="242"/>
      <c r="DJC39" s="242"/>
      <c r="DJD39" s="242"/>
      <c r="DJE39" s="242"/>
      <c r="DJF39" s="242"/>
      <c r="DJG39" s="242"/>
      <c r="DJH39" s="242"/>
      <c r="DJI39" s="242"/>
      <c r="DJJ39" s="242"/>
      <c r="DJK39" s="242"/>
      <c r="DJL39" s="242"/>
      <c r="DJM39" s="242"/>
      <c r="DJN39" s="242"/>
      <c r="DJO39" s="242"/>
      <c r="DJP39" s="242"/>
      <c r="DJQ39" s="242"/>
      <c r="DJR39" s="242"/>
      <c r="DJS39" s="242"/>
      <c r="DJT39" s="242"/>
      <c r="DJU39" s="242"/>
      <c r="DJV39" s="242"/>
      <c r="DJW39" s="242"/>
      <c r="DJX39" s="242"/>
      <c r="DJY39" s="242"/>
      <c r="DJZ39" s="242"/>
      <c r="DKA39" s="242"/>
      <c r="DKB39" s="242"/>
      <c r="DKC39" s="242"/>
      <c r="DKD39" s="242"/>
      <c r="DKE39" s="242"/>
      <c r="DKF39" s="242"/>
      <c r="DKG39" s="242"/>
      <c r="DKH39" s="242"/>
      <c r="DKI39" s="242"/>
      <c r="DKJ39" s="242"/>
      <c r="DKK39" s="242"/>
      <c r="DKL39" s="242"/>
      <c r="DKM39" s="242"/>
      <c r="DKN39" s="242"/>
      <c r="DKO39" s="242"/>
      <c r="DKP39" s="242"/>
      <c r="DKQ39" s="242"/>
      <c r="DKR39" s="242"/>
      <c r="DKS39" s="242"/>
      <c r="DKT39" s="242"/>
      <c r="DKU39" s="242"/>
      <c r="DKV39" s="242"/>
      <c r="DKW39" s="242"/>
      <c r="DKX39" s="242"/>
      <c r="DKY39" s="242"/>
      <c r="DKZ39" s="242"/>
      <c r="DLA39" s="242"/>
      <c r="DLB39" s="242"/>
      <c r="DLC39" s="242"/>
      <c r="DLD39" s="242"/>
      <c r="DLE39" s="242"/>
      <c r="DLF39" s="242"/>
      <c r="DLG39" s="242"/>
      <c r="DLH39" s="242"/>
      <c r="DLI39" s="242"/>
      <c r="DLJ39" s="242"/>
      <c r="DLK39" s="242"/>
      <c r="DLL39" s="242"/>
      <c r="DLM39" s="242"/>
      <c r="DLN39" s="242"/>
      <c r="DLO39" s="242"/>
      <c r="DLP39" s="242"/>
      <c r="DLQ39" s="242"/>
      <c r="DLR39" s="242"/>
      <c r="DLS39" s="242"/>
      <c r="DLT39" s="242"/>
      <c r="DLU39" s="242"/>
      <c r="DLV39" s="242"/>
      <c r="DLW39" s="242"/>
      <c r="DLX39" s="242"/>
      <c r="DLY39" s="242"/>
      <c r="DLZ39" s="242"/>
      <c r="DMA39" s="242"/>
      <c r="DMB39" s="242"/>
      <c r="DMC39" s="242"/>
      <c r="DMD39" s="242"/>
      <c r="DME39" s="242"/>
      <c r="DMF39" s="242"/>
      <c r="DMG39" s="242"/>
      <c r="DMH39" s="242"/>
      <c r="DMI39" s="242"/>
      <c r="DMJ39" s="242"/>
      <c r="DMK39" s="242"/>
      <c r="DML39" s="242"/>
      <c r="DMM39" s="242"/>
      <c r="DMN39" s="242"/>
      <c r="DMO39" s="242"/>
      <c r="DMP39" s="242"/>
      <c r="DMQ39" s="242"/>
      <c r="DMR39" s="242"/>
      <c r="DMS39" s="242"/>
      <c r="DMT39" s="242"/>
      <c r="DMU39" s="242"/>
      <c r="DMV39" s="242"/>
      <c r="DMW39" s="242"/>
      <c r="DMX39" s="242"/>
      <c r="DMY39" s="242"/>
      <c r="DMZ39" s="242"/>
      <c r="DNA39" s="242"/>
      <c r="DNB39" s="242"/>
      <c r="DNC39" s="242"/>
      <c r="DND39" s="242"/>
      <c r="DNE39" s="242"/>
      <c r="DNF39" s="242"/>
      <c r="DNG39" s="242"/>
      <c r="DNH39" s="242"/>
      <c r="DNI39" s="242"/>
      <c r="DNJ39" s="242"/>
      <c r="DNK39" s="242"/>
      <c r="DNL39" s="242"/>
      <c r="DNM39" s="242"/>
      <c r="DNN39" s="242"/>
      <c r="DNO39" s="242"/>
      <c r="DNP39" s="242"/>
      <c r="DNQ39" s="242"/>
      <c r="DNR39" s="242"/>
      <c r="DNS39" s="242"/>
      <c r="DNT39" s="242"/>
      <c r="DNU39" s="242"/>
      <c r="DNV39" s="242"/>
      <c r="DNW39" s="242"/>
      <c r="DNX39" s="242"/>
      <c r="DNY39" s="242"/>
      <c r="DNZ39" s="242"/>
      <c r="DOA39" s="242"/>
      <c r="DOB39" s="242"/>
      <c r="DOC39" s="242"/>
      <c r="DOD39" s="242"/>
      <c r="DOE39" s="242"/>
      <c r="DOF39" s="242"/>
      <c r="DOG39" s="242"/>
      <c r="DOH39" s="242"/>
      <c r="DOI39" s="242"/>
      <c r="DOJ39" s="242"/>
      <c r="DOK39" s="242"/>
      <c r="DOL39" s="242"/>
      <c r="DOM39" s="242"/>
      <c r="DON39" s="242"/>
      <c r="DOO39" s="242"/>
      <c r="DOP39" s="242"/>
      <c r="DOQ39" s="242"/>
      <c r="DOR39" s="242"/>
      <c r="DOS39" s="242"/>
      <c r="DOT39" s="242"/>
      <c r="DOU39" s="242"/>
      <c r="DOV39" s="242"/>
      <c r="DOW39" s="242"/>
      <c r="DOX39" s="242"/>
      <c r="DOY39" s="242"/>
      <c r="DOZ39" s="242"/>
      <c r="DPA39" s="242"/>
      <c r="DPB39" s="242"/>
      <c r="DPC39" s="242"/>
      <c r="DPD39" s="242"/>
      <c r="DPE39" s="242"/>
      <c r="DPF39" s="242"/>
      <c r="DPG39" s="242"/>
      <c r="DPH39" s="242"/>
      <c r="DPI39" s="242"/>
      <c r="DPJ39" s="242"/>
      <c r="DPK39" s="242"/>
      <c r="DPL39" s="242"/>
      <c r="DPM39" s="242"/>
      <c r="DPN39" s="242"/>
      <c r="DPO39" s="242"/>
      <c r="DPP39" s="242"/>
      <c r="DPQ39" s="242"/>
      <c r="DPR39" s="242"/>
      <c r="DPS39" s="242"/>
      <c r="DPT39" s="242"/>
      <c r="DPU39" s="242"/>
      <c r="DPV39" s="242"/>
      <c r="DPW39" s="242"/>
      <c r="DPX39" s="242"/>
      <c r="DPY39" s="242"/>
      <c r="DPZ39" s="242"/>
      <c r="DQA39" s="242"/>
      <c r="DQB39" s="242"/>
      <c r="DQC39" s="242"/>
      <c r="DQD39" s="242"/>
      <c r="DQE39" s="242"/>
      <c r="DQF39" s="242"/>
      <c r="DQG39" s="242"/>
      <c r="DQH39" s="242"/>
      <c r="DQI39" s="242"/>
      <c r="DQJ39" s="242"/>
      <c r="DQK39" s="242"/>
      <c r="DQL39" s="242"/>
      <c r="DQM39" s="242"/>
      <c r="DQN39" s="242"/>
      <c r="DQO39" s="242"/>
      <c r="DQP39" s="242"/>
      <c r="DQQ39" s="242"/>
      <c r="DQR39" s="242"/>
      <c r="DQS39" s="242"/>
      <c r="DQT39" s="242"/>
      <c r="DQU39" s="242"/>
      <c r="DQV39" s="242"/>
      <c r="DQW39" s="242"/>
      <c r="DQX39" s="242"/>
      <c r="DQY39" s="242"/>
      <c r="DQZ39" s="242"/>
      <c r="DRA39" s="242"/>
      <c r="DRB39" s="242"/>
      <c r="DRC39" s="242"/>
      <c r="DRD39" s="242"/>
      <c r="DRE39" s="242"/>
      <c r="DRF39" s="242"/>
      <c r="DRG39" s="242"/>
      <c r="DRH39" s="242"/>
      <c r="DRI39" s="242"/>
      <c r="DRJ39" s="242"/>
      <c r="DRK39" s="242"/>
      <c r="DRL39" s="242"/>
      <c r="DRM39" s="242"/>
      <c r="DRN39" s="242"/>
      <c r="DRO39" s="242"/>
      <c r="DRP39" s="242"/>
      <c r="DRQ39" s="242"/>
      <c r="DRR39" s="242"/>
      <c r="DRS39" s="242"/>
      <c r="DRT39" s="242"/>
      <c r="DRU39" s="242"/>
      <c r="DRV39" s="242"/>
      <c r="DRW39" s="242"/>
      <c r="DRX39" s="242"/>
      <c r="DRY39" s="242"/>
      <c r="DRZ39" s="242"/>
      <c r="DSA39" s="242"/>
      <c r="DSB39" s="242"/>
      <c r="DSC39" s="242"/>
      <c r="DSD39" s="242"/>
      <c r="DSE39" s="242"/>
      <c r="DSF39" s="242"/>
      <c r="DSG39" s="242"/>
      <c r="DSH39" s="242"/>
      <c r="DSI39" s="242"/>
      <c r="DSJ39" s="242"/>
      <c r="DSK39" s="242"/>
      <c r="DSL39" s="242"/>
      <c r="DSM39" s="242"/>
      <c r="DSN39" s="242"/>
      <c r="DSO39" s="242"/>
      <c r="DSP39" s="242"/>
      <c r="DSQ39" s="242"/>
      <c r="DSR39" s="242"/>
      <c r="DSS39" s="242"/>
      <c r="DST39" s="242"/>
      <c r="DSU39" s="242"/>
      <c r="DSV39" s="242"/>
      <c r="DSW39" s="242"/>
      <c r="DSX39" s="242"/>
      <c r="DSY39" s="242"/>
      <c r="DSZ39" s="242"/>
      <c r="DTA39" s="242"/>
      <c r="DTB39" s="242"/>
      <c r="DTC39" s="242"/>
      <c r="DTD39" s="242"/>
      <c r="DTE39" s="242"/>
      <c r="DTF39" s="242"/>
      <c r="DTG39" s="242"/>
      <c r="DTH39" s="242"/>
      <c r="DTI39" s="242"/>
      <c r="DTJ39" s="242"/>
      <c r="DTK39" s="242"/>
      <c r="DTL39" s="242"/>
      <c r="DTM39" s="242"/>
      <c r="DTN39" s="242"/>
      <c r="DTO39" s="242"/>
      <c r="DTP39" s="242"/>
      <c r="DTQ39" s="242"/>
      <c r="DTR39" s="242"/>
      <c r="DTS39" s="242"/>
      <c r="DTT39" s="242"/>
      <c r="DTU39" s="242"/>
      <c r="DTV39" s="242"/>
      <c r="DTW39" s="242"/>
      <c r="DTX39" s="242"/>
      <c r="DTY39" s="242"/>
      <c r="DTZ39" s="242"/>
      <c r="DUA39" s="242"/>
      <c r="DUB39" s="242"/>
      <c r="DUC39" s="242"/>
      <c r="DUD39" s="242"/>
      <c r="DUE39" s="242"/>
      <c r="DUF39" s="242"/>
      <c r="DUG39" s="242"/>
      <c r="DUH39" s="242"/>
      <c r="DUI39" s="242"/>
      <c r="DUJ39" s="242"/>
      <c r="DUK39" s="242"/>
      <c r="DUL39" s="242"/>
      <c r="DUM39" s="242"/>
      <c r="DUN39" s="242"/>
      <c r="DUO39" s="242"/>
      <c r="DUP39" s="242"/>
      <c r="DUQ39" s="242"/>
      <c r="DUR39" s="242"/>
      <c r="DUS39" s="242"/>
      <c r="DUT39" s="242"/>
      <c r="DUU39" s="242"/>
      <c r="DUV39" s="242"/>
      <c r="DUW39" s="242"/>
      <c r="DUX39" s="242"/>
      <c r="DUY39" s="242"/>
      <c r="DUZ39" s="242"/>
      <c r="DVA39" s="242"/>
      <c r="DVB39" s="242"/>
      <c r="DVC39" s="242"/>
      <c r="DVD39" s="242"/>
      <c r="DVE39" s="242"/>
      <c r="DVF39" s="242"/>
      <c r="DVG39" s="242"/>
      <c r="DVH39" s="242"/>
      <c r="DVI39" s="242"/>
      <c r="DVJ39" s="242"/>
      <c r="DVK39" s="242"/>
      <c r="DVL39" s="242"/>
      <c r="DVM39" s="242"/>
      <c r="DVN39" s="242"/>
      <c r="DVO39" s="242"/>
      <c r="DVP39" s="242"/>
      <c r="DVQ39" s="242"/>
      <c r="DVR39" s="242"/>
      <c r="DVS39" s="242"/>
      <c r="DVT39" s="242"/>
      <c r="DVU39" s="242"/>
      <c r="DVV39" s="242"/>
      <c r="DVW39" s="242"/>
      <c r="DVX39" s="242"/>
      <c r="DVY39" s="242"/>
      <c r="DVZ39" s="242"/>
      <c r="DWA39" s="242"/>
      <c r="DWB39" s="242"/>
      <c r="DWC39" s="242"/>
      <c r="DWD39" s="242"/>
      <c r="DWE39" s="242"/>
      <c r="DWF39" s="242"/>
      <c r="DWG39" s="242"/>
      <c r="DWH39" s="242"/>
      <c r="DWI39" s="242"/>
      <c r="DWJ39" s="242"/>
      <c r="DWK39" s="242"/>
      <c r="DWL39" s="242"/>
      <c r="DWM39" s="242"/>
      <c r="DWN39" s="242"/>
      <c r="DWO39" s="242"/>
      <c r="DWP39" s="242"/>
      <c r="DWQ39" s="242"/>
      <c r="DWR39" s="242"/>
      <c r="DWS39" s="242"/>
      <c r="DWT39" s="242"/>
      <c r="DWU39" s="242"/>
      <c r="DWV39" s="242"/>
      <c r="DWW39" s="242"/>
      <c r="DWX39" s="242"/>
      <c r="DWY39" s="242"/>
      <c r="DWZ39" s="242"/>
      <c r="DXA39" s="242"/>
      <c r="DXB39" s="242"/>
      <c r="DXC39" s="242"/>
      <c r="DXD39" s="242"/>
      <c r="DXE39" s="242"/>
      <c r="DXF39" s="242"/>
      <c r="DXG39" s="242"/>
      <c r="DXH39" s="242"/>
      <c r="DXI39" s="242"/>
      <c r="DXJ39" s="242"/>
      <c r="DXK39" s="242"/>
      <c r="DXL39" s="242"/>
      <c r="DXM39" s="242"/>
      <c r="DXN39" s="242"/>
      <c r="DXO39" s="242"/>
      <c r="DXP39" s="242"/>
      <c r="DXQ39" s="242"/>
      <c r="DXR39" s="242"/>
      <c r="DXS39" s="242"/>
      <c r="DXT39" s="242"/>
      <c r="DXU39" s="242"/>
      <c r="DXV39" s="242"/>
      <c r="DXW39" s="242"/>
      <c r="DXX39" s="242"/>
      <c r="DXY39" s="242"/>
      <c r="DXZ39" s="242"/>
      <c r="DYA39" s="242"/>
      <c r="DYB39" s="242"/>
      <c r="DYC39" s="242"/>
      <c r="DYD39" s="242"/>
      <c r="DYE39" s="242"/>
      <c r="DYF39" s="242"/>
      <c r="DYG39" s="242"/>
      <c r="DYH39" s="242"/>
      <c r="DYI39" s="242"/>
      <c r="DYJ39" s="242"/>
      <c r="DYK39" s="242"/>
      <c r="DYL39" s="242"/>
      <c r="DYM39" s="242"/>
      <c r="DYN39" s="242"/>
      <c r="DYO39" s="242"/>
      <c r="DYP39" s="242"/>
      <c r="DYQ39" s="242"/>
      <c r="DYR39" s="242"/>
      <c r="DYS39" s="242"/>
      <c r="DYT39" s="242"/>
      <c r="DYU39" s="242"/>
      <c r="DYV39" s="242"/>
      <c r="DYW39" s="242"/>
      <c r="DYX39" s="242"/>
      <c r="DYY39" s="242"/>
      <c r="DYZ39" s="242"/>
      <c r="DZA39" s="242"/>
      <c r="DZB39" s="242"/>
      <c r="DZC39" s="242"/>
      <c r="DZD39" s="242"/>
      <c r="DZE39" s="242"/>
      <c r="DZF39" s="242"/>
      <c r="DZG39" s="242"/>
      <c r="DZH39" s="242"/>
      <c r="DZI39" s="242"/>
      <c r="DZJ39" s="242"/>
      <c r="DZK39" s="242"/>
      <c r="DZL39" s="242"/>
      <c r="DZM39" s="242"/>
      <c r="DZN39" s="242"/>
      <c r="DZO39" s="242"/>
      <c r="DZP39" s="242"/>
      <c r="DZQ39" s="242"/>
      <c r="DZR39" s="242"/>
      <c r="DZS39" s="242"/>
      <c r="DZT39" s="242"/>
      <c r="DZU39" s="242"/>
      <c r="DZV39" s="242"/>
      <c r="DZW39" s="242"/>
      <c r="DZX39" s="242"/>
      <c r="DZY39" s="242"/>
      <c r="DZZ39" s="242"/>
      <c r="EAA39" s="242"/>
      <c r="EAB39" s="242"/>
      <c r="EAC39" s="242"/>
      <c r="EAD39" s="242"/>
      <c r="EAE39" s="242"/>
      <c r="EAF39" s="242"/>
      <c r="EAG39" s="242"/>
      <c r="EAH39" s="242"/>
      <c r="EAI39" s="242"/>
      <c r="EAJ39" s="242"/>
      <c r="EAK39" s="242"/>
      <c r="EAL39" s="242"/>
      <c r="EAM39" s="242"/>
      <c r="EAN39" s="242"/>
      <c r="EAO39" s="242"/>
      <c r="EAP39" s="242"/>
      <c r="EAQ39" s="242"/>
      <c r="EAR39" s="242"/>
      <c r="EAS39" s="242"/>
      <c r="EAT39" s="242"/>
      <c r="EAU39" s="242"/>
      <c r="EAV39" s="242"/>
      <c r="EAW39" s="242"/>
      <c r="EAX39" s="242"/>
      <c r="EAY39" s="242"/>
      <c r="EAZ39" s="242"/>
      <c r="EBA39" s="242"/>
      <c r="EBB39" s="242"/>
      <c r="EBC39" s="242"/>
      <c r="EBD39" s="242"/>
      <c r="EBE39" s="242"/>
      <c r="EBF39" s="242"/>
      <c r="EBG39" s="242"/>
      <c r="EBH39" s="242"/>
      <c r="EBI39" s="242"/>
      <c r="EBJ39" s="242"/>
      <c r="EBK39" s="242"/>
      <c r="EBL39" s="242"/>
      <c r="EBM39" s="242"/>
      <c r="EBN39" s="242"/>
      <c r="EBO39" s="242"/>
      <c r="EBP39" s="242"/>
      <c r="EBQ39" s="242"/>
      <c r="EBR39" s="242"/>
      <c r="EBS39" s="242"/>
      <c r="EBT39" s="242"/>
      <c r="EBU39" s="242"/>
      <c r="EBV39" s="242"/>
      <c r="EBW39" s="242"/>
      <c r="EBX39" s="242"/>
      <c r="EBY39" s="242"/>
      <c r="EBZ39" s="242"/>
      <c r="ECA39" s="242"/>
      <c r="ECB39" s="242"/>
      <c r="ECC39" s="242"/>
      <c r="ECD39" s="242"/>
      <c r="ECE39" s="242"/>
      <c r="ECF39" s="242"/>
      <c r="ECG39" s="242"/>
      <c r="ECH39" s="242"/>
      <c r="ECI39" s="242"/>
      <c r="ECJ39" s="242"/>
      <c r="ECK39" s="242"/>
      <c r="ECL39" s="242"/>
      <c r="ECM39" s="242"/>
      <c r="ECN39" s="242"/>
      <c r="ECO39" s="242"/>
      <c r="ECP39" s="242"/>
      <c r="ECQ39" s="242"/>
      <c r="ECR39" s="242"/>
      <c r="ECS39" s="242"/>
      <c r="ECT39" s="242"/>
      <c r="ECU39" s="242"/>
      <c r="ECV39" s="242"/>
      <c r="ECW39" s="242"/>
      <c r="ECX39" s="242"/>
      <c r="ECY39" s="242"/>
      <c r="ECZ39" s="242"/>
      <c r="EDA39" s="242"/>
      <c r="EDB39" s="242"/>
      <c r="EDC39" s="242"/>
      <c r="EDD39" s="242"/>
      <c r="EDE39" s="242"/>
      <c r="EDF39" s="242"/>
      <c r="EDG39" s="242"/>
      <c r="EDH39" s="242"/>
      <c r="EDI39" s="242"/>
      <c r="EDJ39" s="242"/>
      <c r="EDK39" s="242"/>
      <c r="EDL39" s="242"/>
      <c r="EDM39" s="242"/>
      <c r="EDN39" s="242"/>
      <c r="EDO39" s="242"/>
      <c r="EDP39" s="242"/>
      <c r="EDQ39" s="242"/>
      <c r="EDR39" s="242"/>
      <c r="EDS39" s="242"/>
      <c r="EDT39" s="242"/>
      <c r="EDU39" s="242"/>
      <c r="EDV39" s="242"/>
      <c r="EDW39" s="242"/>
      <c r="EDX39" s="242"/>
      <c r="EDY39" s="242"/>
      <c r="EDZ39" s="242"/>
      <c r="EEA39" s="242"/>
      <c r="EEB39" s="242"/>
      <c r="EEC39" s="242"/>
      <c r="EED39" s="242"/>
      <c r="EEE39" s="242"/>
      <c r="EEF39" s="242"/>
      <c r="EEG39" s="242"/>
      <c r="EEH39" s="242"/>
      <c r="EEI39" s="242"/>
      <c r="EEJ39" s="242"/>
      <c r="EEK39" s="242"/>
      <c r="EEL39" s="242"/>
      <c r="EEM39" s="242"/>
      <c r="EEN39" s="242"/>
      <c r="EEO39" s="242"/>
      <c r="EEP39" s="242"/>
      <c r="EEQ39" s="242"/>
      <c r="EER39" s="242"/>
      <c r="EES39" s="242"/>
      <c r="EET39" s="242"/>
      <c r="EEU39" s="242"/>
      <c r="EEV39" s="242"/>
      <c r="EEW39" s="242"/>
      <c r="EEX39" s="242"/>
      <c r="EEY39" s="242"/>
      <c r="EEZ39" s="242"/>
      <c r="EFA39" s="242"/>
      <c r="EFB39" s="242"/>
      <c r="EFC39" s="242"/>
      <c r="EFD39" s="242"/>
      <c r="EFE39" s="242"/>
      <c r="EFF39" s="242"/>
      <c r="EFG39" s="242"/>
      <c r="EFH39" s="242"/>
      <c r="EFI39" s="242"/>
      <c r="EFJ39" s="242"/>
      <c r="EFK39" s="242"/>
      <c r="EFL39" s="242"/>
      <c r="EFM39" s="242"/>
      <c r="EFN39" s="242"/>
      <c r="EFO39" s="242"/>
      <c r="EFP39" s="242"/>
      <c r="EFQ39" s="242"/>
      <c r="EFR39" s="242"/>
      <c r="EFS39" s="242"/>
      <c r="EFT39" s="242"/>
      <c r="EFU39" s="242"/>
      <c r="EFV39" s="242"/>
      <c r="EFW39" s="242"/>
      <c r="EFX39" s="242"/>
      <c r="EFY39" s="242"/>
      <c r="EFZ39" s="242"/>
      <c r="EGA39" s="242"/>
      <c r="EGB39" s="242"/>
      <c r="EGC39" s="242"/>
      <c r="EGD39" s="242"/>
      <c r="EGE39" s="242"/>
      <c r="EGF39" s="242"/>
      <c r="EGG39" s="242"/>
      <c r="EGH39" s="242"/>
      <c r="EGI39" s="242"/>
      <c r="EGJ39" s="242"/>
      <c r="EGK39" s="242"/>
      <c r="EGL39" s="242"/>
      <c r="EGM39" s="242"/>
      <c r="EGN39" s="242"/>
      <c r="EGO39" s="242"/>
      <c r="EGP39" s="242"/>
      <c r="EGQ39" s="242"/>
      <c r="EGR39" s="242"/>
      <c r="EGS39" s="242"/>
      <c r="EGT39" s="242"/>
      <c r="EGU39" s="242"/>
      <c r="EGV39" s="242"/>
      <c r="EGW39" s="242"/>
      <c r="EGX39" s="242"/>
      <c r="EGY39" s="242"/>
      <c r="EGZ39" s="242"/>
      <c r="EHA39" s="242"/>
      <c r="EHB39" s="242"/>
      <c r="EHC39" s="242"/>
      <c r="EHD39" s="242"/>
      <c r="EHE39" s="242"/>
      <c r="EHF39" s="242"/>
      <c r="EHG39" s="242"/>
      <c r="EHH39" s="242"/>
      <c r="EHI39" s="242"/>
      <c r="EHJ39" s="242"/>
      <c r="EHK39" s="242"/>
      <c r="EHL39" s="242"/>
      <c r="EHM39" s="242"/>
      <c r="EHN39" s="242"/>
      <c r="EHO39" s="242"/>
      <c r="EHP39" s="242"/>
      <c r="EHQ39" s="242"/>
      <c r="EHR39" s="242"/>
      <c r="EHS39" s="242"/>
      <c r="EHT39" s="242"/>
      <c r="EHU39" s="242"/>
      <c r="EHV39" s="242"/>
      <c r="EHW39" s="242"/>
      <c r="EHX39" s="242"/>
      <c r="EHY39" s="242"/>
      <c r="EHZ39" s="242"/>
      <c r="EIA39" s="242"/>
      <c r="EIB39" s="242"/>
      <c r="EIC39" s="242"/>
      <c r="EID39" s="242"/>
      <c r="EIE39" s="242"/>
      <c r="EIF39" s="242"/>
      <c r="EIG39" s="242"/>
      <c r="EIH39" s="242"/>
      <c r="EII39" s="242"/>
      <c r="EIJ39" s="242"/>
      <c r="EIK39" s="242"/>
      <c r="EIL39" s="242"/>
      <c r="EIM39" s="242"/>
      <c r="EIN39" s="242"/>
      <c r="EIO39" s="242"/>
      <c r="EIP39" s="242"/>
      <c r="EIQ39" s="242"/>
      <c r="EIR39" s="242"/>
      <c r="EIS39" s="242"/>
      <c r="EIT39" s="242"/>
      <c r="EIU39" s="242"/>
      <c r="EIV39" s="242"/>
      <c r="EIW39" s="242"/>
      <c r="EIX39" s="242"/>
      <c r="EIY39" s="242"/>
      <c r="EIZ39" s="242"/>
      <c r="EJA39" s="242"/>
      <c r="EJB39" s="242"/>
      <c r="EJC39" s="242"/>
      <c r="EJD39" s="242"/>
      <c r="EJE39" s="242"/>
      <c r="EJF39" s="242"/>
      <c r="EJG39" s="242"/>
      <c r="EJH39" s="242"/>
      <c r="EJI39" s="242"/>
      <c r="EJJ39" s="242"/>
      <c r="EJK39" s="242"/>
      <c r="EJL39" s="242"/>
      <c r="EJM39" s="242"/>
      <c r="EJN39" s="242"/>
      <c r="EJO39" s="242"/>
      <c r="EJP39" s="242"/>
      <c r="EJQ39" s="242"/>
      <c r="EJR39" s="242"/>
      <c r="EJS39" s="242"/>
      <c r="EJT39" s="242"/>
      <c r="EJU39" s="242"/>
      <c r="EJV39" s="242"/>
      <c r="EJW39" s="242"/>
      <c r="EJX39" s="242"/>
      <c r="EJY39" s="242"/>
      <c r="EJZ39" s="242"/>
      <c r="EKA39" s="242"/>
      <c r="EKB39" s="242"/>
      <c r="EKC39" s="242"/>
      <c r="EKD39" s="242"/>
      <c r="EKE39" s="242"/>
      <c r="EKF39" s="242"/>
      <c r="EKG39" s="242"/>
      <c r="EKH39" s="242"/>
      <c r="EKI39" s="242"/>
      <c r="EKJ39" s="242"/>
      <c r="EKK39" s="242"/>
      <c r="EKL39" s="242"/>
      <c r="EKM39" s="242"/>
      <c r="EKN39" s="242"/>
      <c r="EKO39" s="242"/>
      <c r="EKP39" s="242"/>
      <c r="EKQ39" s="242"/>
      <c r="EKR39" s="242"/>
      <c r="EKS39" s="242"/>
      <c r="EKT39" s="242"/>
      <c r="EKU39" s="242"/>
      <c r="EKV39" s="242"/>
      <c r="EKW39" s="242"/>
      <c r="EKX39" s="242"/>
      <c r="EKY39" s="242"/>
      <c r="EKZ39" s="242"/>
      <c r="ELA39" s="242"/>
      <c r="ELB39" s="242"/>
      <c r="ELC39" s="242"/>
      <c r="ELD39" s="242"/>
      <c r="ELE39" s="242"/>
      <c r="ELF39" s="242"/>
      <c r="ELG39" s="242"/>
      <c r="ELH39" s="242"/>
      <c r="ELI39" s="242"/>
      <c r="ELJ39" s="242"/>
      <c r="ELK39" s="242"/>
      <c r="ELL39" s="242"/>
      <c r="ELM39" s="242"/>
      <c r="ELN39" s="242"/>
      <c r="ELO39" s="242"/>
      <c r="ELP39" s="242"/>
      <c r="ELQ39" s="242"/>
      <c r="ELR39" s="242"/>
      <c r="ELS39" s="242"/>
      <c r="ELT39" s="242"/>
      <c r="ELU39" s="242"/>
      <c r="ELV39" s="242"/>
      <c r="ELW39" s="242"/>
      <c r="ELX39" s="242"/>
      <c r="ELY39" s="242"/>
      <c r="ELZ39" s="242"/>
      <c r="EMA39" s="242"/>
      <c r="EMB39" s="242"/>
      <c r="EMC39" s="242"/>
      <c r="EMD39" s="242"/>
      <c r="EME39" s="242"/>
      <c r="EMF39" s="242"/>
      <c r="EMG39" s="242"/>
      <c r="EMH39" s="242"/>
      <c r="EMI39" s="242"/>
      <c r="EMJ39" s="242"/>
      <c r="EMK39" s="242"/>
      <c r="EML39" s="242"/>
      <c r="EMM39" s="242"/>
      <c r="EMN39" s="242"/>
      <c r="EMO39" s="242"/>
      <c r="EMP39" s="242"/>
      <c r="EMQ39" s="242"/>
      <c r="EMR39" s="242"/>
      <c r="EMS39" s="242"/>
      <c r="EMT39" s="242"/>
      <c r="EMU39" s="242"/>
      <c r="EMV39" s="242"/>
      <c r="EMW39" s="242"/>
      <c r="EMX39" s="242"/>
      <c r="EMY39" s="242"/>
      <c r="EMZ39" s="242"/>
      <c r="ENA39" s="242"/>
      <c r="ENB39" s="242"/>
      <c r="ENC39" s="242"/>
      <c r="END39" s="242"/>
      <c r="ENE39" s="242"/>
      <c r="ENF39" s="242"/>
      <c r="ENG39" s="242"/>
      <c r="ENH39" s="242"/>
      <c r="ENI39" s="242"/>
      <c r="ENJ39" s="242"/>
      <c r="ENK39" s="242"/>
      <c r="ENL39" s="242"/>
      <c r="ENM39" s="242"/>
      <c r="ENN39" s="242"/>
      <c r="ENO39" s="242"/>
      <c r="ENP39" s="242"/>
      <c r="ENQ39" s="242"/>
      <c r="ENR39" s="242"/>
      <c r="ENS39" s="242"/>
      <c r="ENT39" s="242"/>
      <c r="ENU39" s="242"/>
      <c r="ENV39" s="242"/>
      <c r="ENW39" s="242"/>
      <c r="ENX39" s="242"/>
      <c r="ENY39" s="242"/>
      <c r="ENZ39" s="242"/>
      <c r="EOA39" s="242"/>
      <c r="EOB39" s="242"/>
      <c r="EOC39" s="242"/>
      <c r="EOD39" s="242"/>
      <c r="EOE39" s="242"/>
      <c r="EOF39" s="242"/>
      <c r="EOG39" s="242"/>
      <c r="EOH39" s="242"/>
      <c r="EOI39" s="242"/>
      <c r="EOJ39" s="242"/>
      <c r="EOK39" s="242"/>
      <c r="EOL39" s="242"/>
      <c r="EOM39" s="242"/>
      <c r="EON39" s="242"/>
      <c r="EOO39" s="242"/>
      <c r="EOP39" s="242"/>
      <c r="EOQ39" s="242"/>
      <c r="EOR39" s="242"/>
      <c r="EOS39" s="242"/>
      <c r="EOT39" s="242"/>
      <c r="EOU39" s="242"/>
      <c r="EOV39" s="242"/>
      <c r="EOW39" s="242"/>
      <c r="EOX39" s="242"/>
      <c r="EOY39" s="242"/>
      <c r="EOZ39" s="242"/>
      <c r="EPA39" s="242"/>
      <c r="EPB39" s="242"/>
      <c r="EPC39" s="242"/>
      <c r="EPD39" s="242"/>
      <c r="EPE39" s="242"/>
      <c r="EPF39" s="242"/>
      <c r="EPG39" s="242"/>
      <c r="EPH39" s="242"/>
      <c r="EPI39" s="242"/>
      <c r="EPJ39" s="242"/>
      <c r="EPK39" s="242"/>
      <c r="EPL39" s="242"/>
      <c r="EPM39" s="242"/>
      <c r="EPN39" s="242"/>
      <c r="EPO39" s="242"/>
      <c r="EPP39" s="242"/>
      <c r="EPQ39" s="242"/>
      <c r="EPR39" s="242"/>
      <c r="EPS39" s="242"/>
      <c r="EPT39" s="242"/>
      <c r="EPU39" s="242"/>
      <c r="EPV39" s="242"/>
      <c r="EPW39" s="242"/>
      <c r="EPX39" s="242"/>
      <c r="EPY39" s="242"/>
      <c r="EPZ39" s="242"/>
      <c r="EQA39" s="242"/>
      <c r="EQB39" s="242"/>
      <c r="EQC39" s="242"/>
      <c r="EQD39" s="242"/>
      <c r="EQE39" s="242"/>
      <c r="EQF39" s="242"/>
      <c r="EQG39" s="242"/>
      <c r="EQH39" s="242"/>
      <c r="EQI39" s="242"/>
      <c r="EQJ39" s="242"/>
      <c r="EQK39" s="242"/>
      <c r="EQL39" s="242"/>
      <c r="EQM39" s="242"/>
      <c r="EQN39" s="242"/>
      <c r="EQO39" s="242"/>
      <c r="EQP39" s="242"/>
      <c r="EQQ39" s="242"/>
      <c r="EQR39" s="242"/>
      <c r="EQS39" s="242"/>
      <c r="EQT39" s="242"/>
      <c r="EQU39" s="242"/>
      <c r="EQV39" s="242"/>
      <c r="EQW39" s="242"/>
      <c r="EQX39" s="242"/>
      <c r="EQY39" s="242"/>
      <c r="EQZ39" s="242"/>
      <c r="ERA39" s="242"/>
      <c r="ERB39" s="242"/>
      <c r="ERC39" s="242"/>
      <c r="ERD39" s="242"/>
      <c r="ERE39" s="242"/>
      <c r="ERF39" s="242"/>
      <c r="ERG39" s="242"/>
      <c r="ERH39" s="242"/>
      <c r="ERI39" s="242"/>
      <c r="ERJ39" s="242"/>
      <c r="ERK39" s="242"/>
      <c r="ERL39" s="242"/>
      <c r="ERM39" s="242"/>
      <c r="ERN39" s="242"/>
      <c r="ERO39" s="242"/>
      <c r="ERP39" s="242"/>
      <c r="ERQ39" s="242"/>
      <c r="ERR39" s="242"/>
      <c r="ERS39" s="242"/>
      <c r="ERT39" s="242"/>
      <c r="ERU39" s="242"/>
      <c r="ERV39" s="242"/>
      <c r="ERW39" s="242"/>
      <c r="ERX39" s="242"/>
      <c r="ERY39" s="242"/>
      <c r="ERZ39" s="242"/>
      <c r="ESA39" s="242"/>
      <c r="ESB39" s="242"/>
      <c r="ESC39" s="242"/>
      <c r="ESD39" s="242"/>
      <c r="ESE39" s="242"/>
      <c r="ESF39" s="242"/>
      <c r="ESG39" s="242"/>
      <c r="ESH39" s="242"/>
      <c r="ESI39" s="242"/>
      <c r="ESJ39" s="242"/>
      <c r="ESK39" s="242"/>
      <c r="ESL39" s="242"/>
      <c r="ESM39" s="242"/>
      <c r="ESN39" s="242"/>
      <c r="ESO39" s="242"/>
      <c r="ESP39" s="242"/>
      <c r="ESQ39" s="242"/>
      <c r="ESR39" s="242"/>
      <c r="ESS39" s="242"/>
      <c r="EST39" s="242"/>
      <c r="ESU39" s="242"/>
      <c r="ESV39" s="242"/>
      <c r="ESW39" s="242"/>
      <c r="ESX39" s="242"/>
      <c r="ESY39" s="242"/>
      <c r="ESZ39" s="242"/>
      <c r="ETA39" s="242"/>
      <c r="ETB39" s="242"/>
      <c r="ETC39" s="242"/>
      <c r="ETD39" s="242"/>
      <c r="ETE39" s="242"/>
      <c r="ETF39" s="242"/>
      <c r="ETG39" s="242"/>
      <c r="ETH39" s="242"/>
      <c r="ETI39" s="242"/>
      <c r="ETJ39" s="242"/>
      <c r="ETK39" s="242"/>
      <c r="ETL39" s="242"/>
      <c r="ETM39" s="242"/>
      <c r="ETN39" s="242"/>
      <c r="ETO39" s="242"/>
      <c r="ETP39" s="242"/>
      <c r="ETQ39" s="242"/>
      <c r="ETR39" s="242"/>
      <c r="ETS39" s="242"/>
      <c r="ETT39" s="242"/>
      <c r="ETU39" s="242"/>
      <c r="ETV39" s="242"/>
      <c r="ETW39" s="242"/>
      <c r="ETX39" s="242"/>
      <c r="ETY39" s="242"/>
      <c r="ETZ39" s="242"/>
      <c r="EUA39" s="242"/>
      <c r="EUB39" s="242"/>
      <c r="EUC39" s="242"/>
      <c r="EUD39" s="242"/>
      <c r="EUE39" s="242"/>
      <c r="EUF39" s="242"/>
      <c r="EUG39" s="242"/>
      <c r="EUH39" s="242"/>
      <c r="EUI39" s="242"/>
      <c r="EUJ39" s="242"/>
      <c r="EUK39" s="242"/>
      <c r="EUL39" s="242"/>
      <c r="EUM39" s="242"/>
      <c r="EUN39" s="242"/>
      <c r="EUO39" s="242"/>
      <c r="EUP39" s="242"/>
      <c r="EUQ39" s="242"/>
      <c r="EUR39" s="242"/>
      <c r="EUS39" s="242"/>
      <c r="EUT39" s="242"/>
      <c r="EUU39" s="242"/>
      <c r="EUV39" s="242"/>
      <c r="EUW39" s="242"/>
      <c r="EUX39" s="242"/>
      <c r="EUY39" s="242"/>
      <c r="EUZ39" s="242"/>
      <c r="EVA39" s="242"/>
      <c r="EVB39" s="242"/>
      <c r="EVC39" s="242"/>
      <c r="EVD39" s="242"/>
      <c r="EVE39" s="242"/>
      <c r="EVF39" s="242"/>
      <c r="EVG39" s="242"/>
      <c r="EVH39" s="242"/>
      <c r="EVI39" s="242"/>
      <c r="EVJ39" s="242"/>
      <c r="EVK39" s="242"/>
      <c r="EVL39" s="242"/>
      <c r="EVM39" s="242"/>
      <c r="EVN39" s="242"/>
      <c r="EVO39" s="242"/>
      <c r="EVP39" s="242"/>
      <c r="EVQ39" s="242"/>
      <c r="EVR39" s="242"/>
      <c r="EVS39" s="242"/>
      <c r="EVT39" s="242"/>
      <c r="EVU39" s="242"/>
      <c r="EVV39" s="242"/>
      <c r="EVW39" s="242"/>
      <c r="EVX39" s="242"/>
      <c r="EVY39" s="242"/>
      <c r="EVZ39" s="242"/>
      <c r="EWA39" s="242"/>
      <c r="EWB39" s="242"/>
      <c r="EWC39" s="242"/>
      <c r="EWD39" s="242"/>
      <c r="EWE39" s="242"/>
      <c r="EWF39" s="242"/>
      <c r="EWG39" s="242"/>
      <c r="EWH39" s="242"/>
      <c r="EWI39" s="242"/>
      <c r="EWJ39" s="242"/>
      <c r="EWK39" s="242"/>
      <c r="EWL39" s="242"/>
      <c r="EWM39" s="242"/>
      <c r="EWN39" s="242"/>
      <c r="EWO39" s="242"/>
      <c r="EWP39" s="242"/>
      <c r="EWQ39" s="242"/>
      <c r="EWR39" s="242"/>
      <c r="EWS39" s="242"/>
      <c r="EWT39" s="242"/>
      <c r="EWU39" s="242"/>
      <c r="EWV39" s="242"/>
      <c r="EWW39" s="242"/>
      <c r="EWX39" s="242"/>
      <c r="EWY39" s="242"/>
      <c r="EWZ39" s="242"/>
      <c r="EXA39" s="242"/>
      <c r="EXB39" s="242"/>
      <c r="EXC39" s="242"/>
      <c r="EXD39" s="242"/>
      <c r="EXE39" s="242"/>
      <c r="EXF39" s="242"/>
      <c r="EXG39" s="242"/>
      <c r="EXH39" s="242"/>
      <c r="EXI39" s="242"/>
      <c r="EXJ39" s="242"/>
      <c r="EXK39" s="242"/>
      <c r="EXL39" s="242"/>
      <c r="EXM39" s="242"/>
      <c r="EXN39" s="242"/>
      <c r="EXO39" s="242"/>
      <c r="EXP39" s="242"/>
      <c r="EXQ39" s="242"/>
      <c r="EXR39" s="242"/>
      <c r="EXS39" s="242"/>
      <c r="EXT39" s="242"/>
      <c r="EXU39" s="242"/>
      <c r="EXV39" s="242"/>
      <c r="EXW39" s="242"/>
      <c r="EXX39" s="242"/>
      <c r="EXY39" s="242"/>
      <c r="EXZ39" s="242"/>
      <c r="EYA39" s="242"/>
      <c r="EYB39" s="242"/>
      <c r="EYC39" s="242"/>
      <c r="EYD39" s="242"/>
      <c r="EYE39" s="242"/>
      <c r="EYF39" s="242"/>
      <c r="EYG39" s="242"/>
      <c r="EYH39" s="242"/>
      <c r="EYI39" s="242"/>
      <c r="EYJ39" s="242"/>
      <c r="EYK39" s="242"/>
      <c r="EYL39" s="242"/>
      <c r="EYM39" s="242"/>
      <c r="EYN39" s="242"/>
      <c r="EYO39" s="242"/>
      <c r="EYP39" s="242"/>
      <c r="EYQ39" s="242"/>
      <c r="EYR39" s="242"/>
      <c r="EYS39" s="242"/>
      <c r="EYT39" s="242"/>
      <c r="EYU39" s="242"/>
      <c r="EYV39" s="242"/>
      <c r="EYW39" s="242"/>
      <c r="EYX39" s="242"/>
      <c r="EYY39" s="242"/>
      <c r="EYZ39" s="242"/>
      <c r="EZA39" s="242"/>
      <c r="EZB39" s="242"/>
      <c r="EZC39" s="242"/>
      <c r="EZD39" s="242"/>
      <c r="EZE39" s="242"/>
      <c r="EZF39" s="242"/>
      <c r="EZG39" s="242"/>
      <c r="EZH39" s="242"/>
      <c r="EZI39" s="242"/>
      <c r="EZJ39" s="242"/>
      <c r="EZK39" s="242"/>
      <c r="EZL39" s="242"/>
      <c r="EZM39" s="242"/>
      <c r="EZN39" s="242"/>
      <c r="EZO39" s="242"/>
      <c r="EZP39" s="242"/>
      <c r="EZQ39" s="242"/>
      <c r="EZR39" s="242"/>
      <c r="EZS39" s="242"/>
      <c r="EZT39" s="242"/>
      <c r="EZU39" s="242"/>
      <c r="EZV39" s="242"/>
      <c r="EZW39" s="242"/>
      <c r="EZX39" s="242"/>
      <c r="EZY39" s="242"/>
      <c r="EZZ39" s="242"/>
      <c r="FAA39" s="242"/>
      <c r="FAB39" s="242"/>
      <c r="FAC39" s="242"/>
      <c r="FAD39" s="242"/>
      <c r="FAE39" s="242"/>
      <c r="FAF39" s="242"/>
      <c r="FAG39" s="242"/>
      <c r="FAH39" s="242"/>
      <c r="FAI39" s="242"/>
      <c r="FAJ39" s="242"/>
      <c r="FAK39" s="242"/>
      <c r="FAL39" s="242"/>
      <c r="FAM39" s="242"/>
      <c r="FAN39" s="242"/>
      <c r="FAO39" s="242"/>
      <c r="FAP39" s="242"/>
      <c r="FAQ39" s="242"/>
      <c r="FAR39" s="242"/>
      <c r="FAS39" s="242"/>
      <c r="FAT39" s="242"/>
      <c r="FAU39" s="242"/>
      <c r="FAV39" s="242"/>
      <c r="FAW39" s="242"/>
      <c r="FAX39" s="242"/>
      <c r="FAY39" s="242"/>
      <c r="FAZ39" s="242"/>
      <c r="FBA39" s="242"/>
      <c r="FBB39" s="242"/>
      <c r="FBC39" s="242"/>
      <c r="FBD39" s="242"/>
      <c r="FBE39" s="242"/>
      <c r="FBF39" s="242"/>
      <c r="FBG39" s="242"/>
      <c r="FBH39" s="242"/>
      <c r="FBI39" s="242"/>
      <c r="FBJ39" s="242"/>
      <c r="FBK39" s="242"/>
      <c r="FBL39" s="242"/>
      <c r="FBM39" s="242"/>
      <c r="FBN39" s="242"/>
      <c r="FBO39" s="242"/>
      <c r="FBP39" s="242"/>
      <c r="FBQ39" s="242"/>
      <c r="FBR39" s="242"/>
      <c r="FBS39" s="242"/>
      <c r="FBT39" s="242"/>
      <c r="FBU39" s="242"/>
      <c r="FBV39" s="242"/>
      <c r="FBW39" s="242"/>
      <c r="FBX39" s="242"/>
      <c r="FBY39" s="242"/>
      <c r="FBZ39" s="242"/>
      <c r="FCA39" s="242"/>
      <c r="FCB39" s="242"/>
      <c r="FCC39" s="242"/>
      <c r="FCD39" s="242"/>
      <c r="FCE39" s="242"/>
      <c r="FCF39" s="242"/>
      <c r="FCG39" s="242"/>
      <c r="FCH39" s="242"/>
      <c r="FCI39" s="242"/>
      <c r="FCJ39" s="242"/>
      <c r="FCK39" s="242"/>
      <c r="FCL39" s="242"/>
      <c r="FCM39" s="242"/>
      <c r="FCN39" s="242"/>
      <c r="FCO39" s="242"/>
      <c r="FCP39" s="242"/>
      <c r="FCQ39" s="242"/>
      <c r="FCR39" s="242"/>
      <c r="FCS39" s="242"/>
      <c r="FCT39" s="242"/>
      <c r="FCU39" s="242"/>
      <c r="FCV39" s="242"/>
      <c r="FCW39" s="242"/>
      <c r="FCX39" s="242"/>
      <c r="FCY39" s="242"/>
      <c r="FCZ39" s="242"/>
      <c r="FDA39" s="242"/>
      <c r="FDB39" s="242"/>
      <c r="FDC39" s="242"/>
      <c r="FDD39" s="242"/>
      <c r="FDE39" s="242"/>
      <c r="FDF39" s="242"/>
      <c r="FDG39" s="242"/>
      <c r="FDH39" s="242"/>
      <c r="FDI39" s="242"/>
      <c r="FDJ39" s="242"/>
      <c r="FDK39" s="242"/>
      <c r="FDL39" s="242"/>
      <c r="FDM39" s="242"/>
      <c r="FDN39" s="242"/>
      <c r="FDO39" s="242"/>
      <c r="FDP39" s="242"/>
      <c r="FDQ39" s="242"/>
      <c r="FDR39" s="242"/>
      <c r="FDS39" s="242"/>
      <c r="FDT39" s="242"/>
      <c r="FDU39" s="242"/>
      <c r="FDV39" s="242"/>
      <c r="FDW39" s="242"/>
      <c r="FDX39" s="242"/>
      <c r="FDY39" s="242"/>
      <c r="FDZ39" s="242"/>
      <c r="FEA39" s="242"/>
      <c r="FEB39" s="242"/>
      <c r="FEC39" s="242"/>
      <c r="FED39" s="242"/>
      <c r="FEE39" s="242"/>
      <c r="FEF39" s="242"/>
      <c r="FEG39" s="242"/>
      <c r="FEH39" s="242"/>
      <c r="FEI39" s="242"/>
      <c r="FEJ39" s="242"/>
      <c r="FEK39" s="242"/>
      <c r="FEL39" s="242"/>
      <c r="FEM39" s="242"/>
      <c r="FEN39" s="242"/>
      <c r="FEO39" s="242"/>
      <c r="FEP39" s="242"/>
      <c r="FEQ39" s="242"/>
      <c r="FER39" s="242"/>
      <c r="FES39" s="242"/>
      <c r="FET39" s="242"/>
      <c r="FEU39" s="242"/>
      <c r="FEV39" s="242"/>
      <c r="FEW39" s="242"/>
      <c r="FEX39" s="242"/>
      <c r="FEY39" s="242"/>
      <c r="FEZ39" s="242"/>
      <c r="FFA39" s="242"/>
      <c r="FFB39" s="242"/>
      <c r="FFC39" s="242"/>
      <c r="FFD39" s="242"/>
      <c r="FFE39" s="242"/>
      <c r="FFF39" s="242"/>
      <c r="FFG39" s="242"/>
      <c r="FFH39" s="242"/>
      <c r="FFI39" s="242"/>
      <c r="FFJ39" s="242"/>
      <c r="FFK39" s="242"/>
      <c r="FFL39" s="242"/>
      <c r="FFM39" s="242"/>
      <c r="FFN39" s="242"/>
      <c r="FFO39" s="242"/>
      <c r="FFP39" s="242"/>
      <c r="FFQ39" s="242"/>
      <c r="FFR39" s="242"/>
      <c r="FFS39" s="242"/>
      <c r="FFT39" s="242"/>
      <c r="FFU39" s="242"/>
      <c r="FFV39" s="242"/>
      <c r="FFW39" s="242"/>
      <c r="FFX39" s="242"/>
      <c r="FFY39" s="242"/>
      <c r="FFZ39" s="242"/>
      <c r="FGA39" s="242"/>
      <c r="FGB39" s="242"/>
      <c r="FGC39" s="242"/>
      <c r="FGD39" s="242"/>
      <c r="FGE39" s="242"/>
      <c r="FGF39" s="242"/>
      <c r="FGG39" s="242"/>
      <c r="FGH39" s="242"/>
      <c r="FGI39" s="242"/>
      <c r="FGJ39" s="242"/>
      <c r="FGK39" s="242"/>
      <c r="FGL39" s="242"/>
      <c r="FGM39" s="242"/>
      <c r="FGN39" s="242"/>
      <c r="FGO39" s="242"/>
      <c r="FGP39" s="242"/>
      <c r="FGQ39" s="242"/>
      <c r="FGR39" s="242"/>
      <c r="FGS39" s="242"/>
      <c r="FGT39" s="242"/>
      <c r="FGU39" s="242"/>
      <c r="FGV39" s="242"/>
      <c r="FGW39" s="242"/>
      <c r="FGX39" s="242"/>
      <c r="FGY39" s="242"/>
      <c r="FGZ39" s="242"/>
      <c r="FHA39" s="242"/>
      <c r="FHB39" s="242"/>
      <c r="FHC39" s="242"/>
      <c r="FHD39" s="242"/>
      <c r="FHE39" s="242"/>
      <c r="FHF39" s="242"/>
      <c r="FHG39" s="242"/>
      <c r="FHH39" s="242"/>
      <c r="FHI39" s="242"/>
      <c r="FHJ39" s="242"/>
      <c r="FHK39" s="242"/>
      <c r="FHL39" s="242"/>
      <c r="FHM39" s="242"/>
      <c r="FHN39" s="242"/>
      <c r="FHO39" s="242"/>
      <c r="FHP39" s="242"/>
      <c r="FHQ39" s="242"/>
      <c r="FHR39" s="242"/>
      <c r="FHS39" s="242"/>
      <c r="FHT39" s="242"/>
      <c r="FHU39" s="242"/>
      <c r="FHV39" s="242"/>
      <c r="FHW39" s="242"/>
      <c r="FHX39" s="242"/>
      <c r="FHY39" s="242"/>
      <c r="FHZ39" s="242"/>
      <c r="FIA39" s="242"/>
      <c r="FIB39" s="242"/>
      <c r="FIC39" s="242"/>
      <c r="FID39" s="242"/>
      <c r="FIE39" s="242"/>
      <c r="FIF39" s="242"/>
      <c r="FIG39" s="242"/>
      <c r="FIH39" s="242"/>
      <c r="FII39" s="242"/>
      <c r="FIJ39" s="242"/>
      <c r="FIK39" s="242"/>
      <c r="FIL39" s="242"/>
      <c r="FIM39" s="242"/>
      <c r="FIN39" s="242"/>
      <c r="FIO39" s="242"/>
      <c r="FIP39" s="242"/>
      <c r="FIQ39" s="242"/>
      <c r="FIR39" s="242"/>
      <c r="FIS39" s="242"/>
      <c r="FIT39" s="242"/>
      <c r="FIU39" s="242"/>
      <c r="FIV39" s="242"/>
      <c r="FIW39" s="242"/>
      <c r="FIX39" s="242"/>
      <c r="FIY39" s="242"/>
      <c r="FIZ39" s="242"/>
      <c r="FJA39" s="242"/>
      <c r="FJB39" s="242"/>
      <c r="FJC39" s="242"/>
      <c r="FJD39" s="242"/>
      <c r="FJE39" s="242"/>
      <c r="FJF39" s="242"/>
      <c r="FJG39" s="242"/>
      <c r="FJH39" s="242"/>
      <c r="FJI39" s="242"/>
      <c r="FJJ39" s="242"/>
      <c r="FJK39" s="242"/>
      <c r="FJL39" s="242"/>
      <c r="FJM39" s="242"/>
      <c r="FJN39" s="242"/>
      <c r="FJO39" s="242"/>
      <c r="FJP39" s="242"/>
      <c r="FJQ39" s="242"/>
      <c r="FJR39" s="242"/>
      <c r="FJS39" s="242"/>
      <c r="FJT39" s="242"/>
      <c r="FJU39" s="242"/>
      <c r="FJV39" s="242"/>
      <c r="FJW39" s="242"/>
      <c r="FJX39" s="242"/>
      <c r="FJY39" s="242"/>
      <c r="FJZ39" s="242"/>
      <c r="FKA39" s="242"/>
      <c r="FKB39" s="242"/>
      <c r="FKC39" s="242"/>
      <c r="FKD39" s="242"/>
      <c r="FKE39" s="242"/>
      <c r="FKF39" s="242"/>
      <c r="FKG39" s="242"/>
      <c r="FKH39" s="242"/>
      <c r="FKI39" s="242"/>
      <c r="FKJ39" s="242"/>
      <c r="FKK39" s="242"/>
      <c r="FKL39" s="242"/>
      <c r="FKM39" s="242"/>
      <c r="FKN39" s="242"/>
      <c r="FKO39" s="242"/>
      <c r="FKP39" s="242"/>
      <c r="FKQ39" s="242"/>
      <c r="FKR39" s="242"/>
      <c r="FKS39" s="242"/>
      <c r="FKT39" s="242"/>
      <c r="FKU39" s="242"/>
      <c r="FKV39" s="242"/>
      <c r="FKW39" s="242"/>
      <c r="FKX39" s="242"/>
      <c r="FKY39" s="242"/>
      <c r="FKZ39" s="242"/>
      <c r="FLA39" s="242"/>
      <c r="FLB39" s="242"/>
      <c r="FLC39" s="242"/>
      <c r="FLD39" s="242"/>
      <c r="FLE39" s="242"/>
      <c r="FLF39" s="242"/>
      <c r="FLG39" s="242"/>
      <c r="FLH39" s="242"/>
      <c r="FLI39" s="242"/>
      <c r="FLJ39" s="242"/>
      <c r="FLK39" s="242"/>
      <c r="FLL39" s="242"/>
      <c r="FLM39" s="242"/>
      <c r="FLN39" s="242"/>
      <c r="FLO39" s="242"/>
      <c r="FLP39" s="242"/>
      <c r="FLQ39" s="242"/>
      <c r="FLR39" s="242"/>
      <c r="FLS39" s="242"/>
      <c r="FLT39" s="242"/>
      <c r="FLU39" s="242"/>
      <c r="FLV39" s="242"/>
      <c r="FLW39" s="242"/>
      <c r="FLX39" s="242"/>
      <c r="FLY39" s="242"/>
      <c r="FLZ39" s="242"/>
      <c r="FMA39" s="242"/>
      <c r="FMB39" s="242"/>
      <c r="FMC39" s="242"/>
      <c r="FMD39" s="242"/>
      <c r="FME39" s="242"/>
      <c r="FMF39" s="242"/>
      <c r="FMG39" s="242"/>
      <c r="FMH39" s="242"/>
      <c r="FMI39" s="242"/>
      <c r="FMJ39" s="242"/>
      <c r="FMK39" s="242"/>
      <c r="FML39" s="242"/>
      <c r="FMM39" s="242"/>
      <c r="FMN39" s="242"/>
      <c r="FMO39" s="242"/>
      <c r="FMP39" s="242"/>
      <c r="FMQ39" s="242"/>
      <c r="FMR39" s="242"/>
      <c r="FMS39" s="242"/>
      <c r="FMT39" s="242"/>
      <c r="FMU39" s="242"/>
      <c r="FMV39" s="242"/>
      <c r="FMW39" s="242"/>
      <c r="FMX39" s="242"/>
      <c r="FMY39" s="242"/>
      <c r="FMZ39" s="242"/>
      <c r="FNA39" s="242"/>
      <c r="FNB39" s="242"/>
      <c r="FNC39" s="242"/>
      <c r="FND39" s="242"/>
      <c r="FNE39" s="242"/>
      <c r="FNF39" s="242"/>
      <c r="FNG39" s="242"/>
      <c r="FNH39" s="242"/>
      <c r="FNI39" s="242"/>
      <c r="FNJ39" s="242"/>
      <c r="FNK39" s="242"/>
      <c r="FNL39" s="242"/>
      <c r="FNM39" s="242"/>
      <c r="FNN39" s="242"/>
      <c r="FNO39" s="242"/>
      <c r="FNP39" s="242"/>
      <c r="FNQ39" s="242"/>
      <c r="FNR39" s="242"/>
      <c r="FNS39" s="242"/>
      <c r="FNT39" s="242"/>
      <c r="FNU39" s="242"/>
      <c r="FNV39" s="242"/>
      <c r="FNW39" s="242"/>
      <c r="FNX39" s="242"/>
      <c r="FNY39" s="242"/>
      <c r="FNZ39" s="242"/>
      <c r="FOA39" s="242"/>
      <c r="FOB39" s="242"/>
      <c r="FOC39" s="242"/>
      <c r="FOD39" s="242"/>
      <c r="FOE39" s="242"/>
      <c r="FOF39" s="242"/>
      <c r="FOG39" s="242"/>
      <c r="FOH39" s="242"/>
      <c r="FOI39" s="242"/>
      <c r="FOJ39" s="242"/>
      <c r="FOK39" s="242"/>
      <c r="FOL39" s="242"/>
      <c r="FOM39" s="242"/>
      <c r="FON39" s="242"/>
      <c r="FOO39" s="242"/>
      <c r="FOP39" s="242"/>
      <c r="FOQ39" s="242"/>
      <c r="FOR39" s="242"/>
      <c r="FOS39" s="242"/>
      <c r="FOT39" s="242"/>
      <c r="FOU39" s="242"/>
      <c r="FOV39" s="242"/>
      <c r="FOW39" s="242"/>
      <c r="FOX39" s="242"/>
      <c r="FOY39" s="242"/>
      <c r="FOZ39" s="242"/>
      <c r="FPA39" s="242"/>
      <c r="FPB39" s="242"/>
      <c r="FPC39" s="242"/>
      <c r="FPD39" s="242"/>
      <c r="FPE39" s="242"/>
      <c r="FPF39" s="242"/>
      <c r="FPG39" s="242"/>
      <c r="FPH39" s="242"/>
      <c r="FPI39" s="242"/>
      <c r="FPJ39" s="242"/>
      <c r="FPK39" s="242"/>
      <c r="FPL39" s="242"/>
      <c r="FPM39" s="242"/>
      <c r="FPN39" s="242"/>
      <c r="FPO39" s="242"/>
      <c r="FPP39" s="242"/>
      <c r="FPQ39" s="242"/>
      <c r="FPR39" s="242"/>
      <c r="FPS39" s="242"/>
      <c r="FPT39" s="242"/>
      <c r="FPU39" s="242"/>
      <c r="FPV39" s="242"/>
      <c r="FPW39" s="242"/>
      <c r="FPX39" s="242"/>
      <c r="FPY39" s="242"/>
      <c r="FPZ39" s="242"/>
      <c r="FQA39" s="242"/>
      <c r="FQB39" s="242"/>
      <c r="FQC39" s="242"/>
      <c r="FQD39" s="242"/>
      <c r="FQE39" s="242"/>
      <c r="FQF39" s="242"/>
      <c r="FQG39" s="242"/>
      <c r="FQH39" s="242"/>
      <c r="FQI39" s="242"/>
      <c r="FQJ39" s="242"/>
      <c r="FQK39" s="242"/>
      <c r="FQL39" s="242"/>
      <c r="FQM39" s="242"/>
      <c r="FQN39" s="242"/>
      <c r="FQO39" s="242"/>
      <c r="FQP39" s="242"/>
      <c r="FQQ39" s="242"/>
      <c r="FQR39" s="242"/>
      <c r="FQS39" s="242"/>
      <c r="FQT39" s="242"/>
      <c r="FQU39" s="242"/>
      <c r="FQV39" s="242"/>
      <c r="FQW39" s="242"/>
      <c r="FQX39" s="242"/>
      <c r="FQY39" s="242"/>
      <c r="FQZ39" s="242"/>
      <c r="FRA39" s="242"/>
      <c r="FRB39" s="242"/>
      <c r="FRC39" s="242"/>
      <c r="FRD39" s="242"/>
      <c r="FRE39" s="242"/>
      <c r="FRF39" s="242"/>
      <c r="FRG39" s="242"/>
      <c r="FRH39" s="242"/>
      <c r="FRI39" s="242"/>
      <c r="FRJ39" s="242"/>
      <c r="FRK39" s="242"/>
      <c r="FRL39" s="242"/>
      <c r="FRM39" s="242"/>
      <c r="FRN39" s="242"/>
      <c r="FRO39" s="242"/>
      <c r="FRP39" s="242"/>
      <c r="FRQ39" s="242"/>
      <c r="FRR39" s="242"/>
      <c r="FRS39" s="242"/>
      <c r="FRT39" s="242"/>
      <c r="FRU39" s="242"/>
      <c r="FRV39" s="242"/>
      <c r="FRW39" s="242"/>
      <c r="FRX39" s="242"/>
      <c r="FRY39" s="242"/>
      <c r="FRZ39" s="242"/>
      <c r="FSA39" s="242"/>
      <c r="FSB39" s="242"/>
      <c r="FSC39" s="242"/>
      <c r="FSD39" s="242"/>
      <c r="FSE39" s="242"/>
      <c r="FSF39" s="242"/>
      <c r="FSG39" s="242"/>
      <c r="FSH39" s="242"/>
      <c r="FSI39" s="242"/>
      <c r="FSJ39" s="242"/>
      <c r="FSK39" s="242"/>
      <c r="FSL39" s="242"/>
      <c r="FSM39" s="242"/>
      <c r="FSN39" s="242"/>
      <c r="FSO39" s="242"/>
      <c r="FSP39" s="242"/>
      <c r="FSQ39" s="242"/>
      <c r="FSR39" s="242"/>
      <c r="FSS39" s="242"/>
      <c r="FST39" s="242"/>
      <c r="FSU39" s="242"/>
      <c r="FSV39" s="242"/>
      <c r="FSW39" s="242"/>
      <c r="FSX39" s="242"/>
      <c r="FSY39" s="242"/>
      <c r="FSZ39" s="242"/>
      <c r="FTA39" s="242"/>
      <c r="FTB39" s="242"/>
      <c r="FTC39" s="242"/>
      <c r="FTD39" s="242"/>
      <c r="FTE39" s="242"/>
      <c r="FTF39" s="242"/>
      <c r="FTG39" s="242"/>
      <c r="FTH39" s="242"/>
      <c r="FTI39" s="242"/>
      <c r="FTJ39" s="242"/>
      <c r="FTK39" s="242"/>
      <c r="FTL39" s="242"/>
      <c r="FTM39" s="242"/>
      <c r="FTN39" s="242"/>
      <c r="FTO39" s="242"/>
      <c r="FTP39" s="242"/>
      <c r="FTQ39" s="242"/>
      <c r="FTR39" s="242"/>
      <c r="FTS39" s="242"/>
      <c r="FTT39" s="242"/>
      <c r="FTU39" s="242"/>
      <c r="FTV39" s="242"/>
      <c r="FTW39" s="242"/>
      <c r="FTX39" s="242"/>
      <c r="FTY39" s="242"/>
      <c r="FTZ39" s="242"/>
      <c r="FUA39" s="242"/>
      <c r="FUB39" s="242"/>
      <c r="FUC39" s="242"/>
      <c r="FUD39" s="242"/>
      <c r="FUE39" s="242"/>
      <c r="FUF39" s="242"/>
      <c r="FUG39" s="242"/>
      <c r="FUH39" s="242"/>
      <c r="FUI39" s="242"/>
      <c r="FUJ39" s="242"/>
      <c r="FUK39" s="242"/>
      <c r="FUL39" s="242"/>
      <c r="FUM39" s="242"/>
      <c r="FUN39" s="242"/>
      <c r="FUO39" s="242"/>
      <c r="FUP39" s="242"/>
      <c r="FUQ39" s="242"/>
      <c r="FUR39" s="242"/>
      <c r="FUS39" s="242"/>
      <c r="FUT39" s="242"/>
      <c r="FUU39" s="242"/>
      <c r="FUV39" s="242"/>
      <c r="FUW39" s="242"/>
      <c r="FUX39" s="242"/>
      <c r="FUY39" s="242"/>
      <c r="FUZ39" s="242"/>
      <c r="FVA39" s="242"/>
      <c r="FVB39" s="242"/>
      <c r="FVC39" s="242"/>
      <c r="FVD39" s="242"/>
      <c r="FVE39" s="242"/>
      <c r="FVF39" s="242"/>
      <c r="FVG39" s="242"/>
      <c r="FVH39" s="242"/>
      <c r="FVI39" s="242"/>
      <c r="FVJ39" s="242"/>
      <c r="FVK39" s="242"/>
      <c r="FVL39" s="242"/>
      <c r="FVM39" s="242"/>
      <c r="FVN39" s="242"/>
      <c r="FVO39" s="242"/>
      <c r="FVP39" s="242"/>
      <c r="FVQ39" s="242"/>
      <c r="FVR39" s="242"/>
      <c r="FVS39" s="242"/>
      <c r="FVT39" s="242"/>
      <c r="FVU39" s="242"/>
      <c r="FVV39" s="242"/>
      <c r="FVW39" s="242"/>
      <c r="FVX39" s="242"/>
      <c r="FVY39" s="242"/>
      <c r="FVZ39" s="242"/>
      <c r="FWA39" s="242"/>
      <c r="FWB39" s="242"/>
      <c r="FWC39" s="242"/>
      <c r="FWD39" s="242"/>
      <c r="FWE39" s="242"/>
      <c r="FWF39" s="242"/>
      <c r="FWG39" s="242"/>
      <c r="FWH39" s="242"/>
      <c r="FWI39" s="242"/>
      <c r="FWJ39" s="242"/>
      <c r="FWK39" s="242"/>
      <c r="FWL39" s="242"/>
      <c r="FWM39" s="242"/>
      <c r="FWN39" s="242"/>
      <c r="FWO39" s="242"/>
      <c r="FWP39" s="242"/>
      <c r="FWQ39" s="242"/>
      <c r="FWR39" s="242"/>
      <c r="FWS39" s="242"/>
      <c r="FWT39" s="242"/>
      <c r="FWU39" s="242"/>
      <c r="FWV39" s="242"/>
      <c r="FWW39" s="242"/>
      <c r="FWX39" s="242"/>
      <c r="FWY39" s="242"/>
      <c r="FWZ39" s="242"/>
      <c r="FXA39" s="242"/>
      <c r="FXB39" s="242"/>
      <c r="FXC39" s="242"/>
      <c r="FXD39" s="242"/>
      <c r="FXE39" s="242"/>
      <c r="FXF39" s="242"/>
      <c r="FXG39" s="242"/>
      <c r="FXH39" s="242"/>
      <c r="FXI39" s="242"/>
      <c r="FXJ39" s="242"/>
      <c r="FXK39" s="242"/>
      <c r="FXL39" s="242"/>
      <c r="FXM39" s="242"/>
      <c r="FXN39" s="242"/>
      <c r="FXO39" s="242"/>
      <c r="FXP39" s="242"/>
      <c r="FXQ39" s="242"/>
      <c r="FXR39" s="242"/>
      <c r="FXS39" s="242"/>
      <c r="FXT39" s="242"/>
      <c r="FXU39" s="242"/>
      <c r="FXV39" s="242"/>
      <c r="FXW39" s="242"/>
      <c r="FXX39" s="242"/>
      <c r="FXY39" s="242"/>
      <c r="FXZ39" s="242"/>
      <c r="FYA39" s="242"/>
      <c r="FYB39" s="242"/>
      <c r="FYC39" s="242"/>
      <c r="FYD39" s="242"/>
      <c r="FYE39" s="242"/>
      <c r="FYF39" s="242"/>
      <c r="FYG39" s="242"/>
      <c r="FYH39" s="242"/>
      <c r="FYI39" s="242"/>
      <c r="FYJ39" s="242"/>
      <c r="FYK39" s="242"/>
      <c r="FYL39" s="242"/>
      <c r="FYM39" s="242"/>
      <c r="FYN39" s="242"/>
      <c r="FYO39" s="242"/>
      <c r="FYP39" s="242"/>
      <c r="FYQ39" s="242"/>
      <c r="FYR39" s="242"/>
      <c r="FYS39" s="242"/>
      <c r="FYT39" s="242"/>
      <c r="FYU39" s="242"/>
      <c r="FYV39" s="242"/>
      <c r="FYW39" s="242"/>
      <c r="FYX39" s="242"/>
      <c r="FYY39" s="242"/>
      <c r="FYZ39" s="242"/>
      <c r="FZA39" s="242"/>
      <c r="FZB39" s="242"/>
      <c r="FZC39" s="242"/>
      <c r="FZD39" s="242"/>
      <c r="FZE39" s="242"/>
      <c r="FZF39" s="242"/>
      <c r="FZG39" s="242"/>
      <c r="FZH39" s="242"/>
      <c r="FZI39" s="242"/>
      <c r="FZJ39" s="242"/>
      <c r="FZK39" s="242"/>
      <c r="FZL39" s="242"/>
      <c r="FZM39" s="242"/>
      <c r="FZN39" s="242"/>
      <c r="FZO39" s="242"/>
      <c r="FZP39" s="242"/>
      <c r="FZQ39" s="242"/>
      <c r="FZR39" s="242"/>
      <c r="FZS39" s="242"/>
      <c r="FZT39" s="242"/>
      <c r="FZU39" s="242"/>
      <c r="FZV39" s="242"/>
      <c r="FZW39" s="242"/>
      <c r="FZX39" s="242"/>
      <c r="FZY39" s="242"/>
      <c r="FZZ39" s="242"/>
      <c r="GAA39" s="242"/>
      <c r="GAB39" s="242"/>
      <c r="GAC39" s="242"/>
      <c r="GAD39" s="242"/>
      <c r="GAE39" s="242"/>
      <c r="GAF39" s="242"/>
      <c r="GAG39" s="242"/>
      <c r="GAH39" s="242"/>
      <c r="GAI39" s="242"/>
      <c r="GAJ39" s="242"/>
      <c r="GAK39" s="242"/>
      <c r="GAL39" s="242"/>
      <c r="GAM39" s="242"/>
      <c r="GAN39" s="242"/>
      <c r="GAO39" s="242"/>
      <c r="GAP39" s="242"/>
      <c r="GAQ39" s="242"/>
      <c r="GAR39" s="242"/>
      <c r="GAS39" s="242"/>
      <c r="GAT39" s="242"/>
      <c r="GAU39" s="242"/>
      <c r="GAV39" s="242"/>
      <c r="GAW39" s="242"/>
      <c r="GAX39" s="242"/>
      <c r="GAY39" s="242"/>
      <c r="GAZ39" s="242"/>
      <c r="GBA39" s="242"/>
      <c r="GBB39" s="242"/>
      <c r="GBC39" s="242"/>
      <c r="GBD39" s="242"/>
      <c r="GBE39" s="242"/>
      <c r="GBF39" s="242"/>
      <c r="GBG39" s="242"/>
      <c r="GBH39" s="242"/>
      <c r="GBI39" s="242"/>
      <c r="GBJ39" s="242"/>
      <c r="GBK39" s="242"/>
      <c r="GBL39" s="242"/>
      <c r="GBM39" s="242"/>
      <c r="GBN39" s="242"/>
      <c r="GBO39" s="242"/>
      <c r="GBP39" s="242"/>
      <c r="GBQ39" s="242"/>
      <c r="GBR39" s="242"/>
      <c r="GBS39" s="242"/>
      <c r="GBT39" s="242"/>
      <c r="GBU39" s="242"/>
      <c r="GBV39" s="242"/>
      <c r="GBW39" s="242"/>
      <c r="GBX39" s="242"/>
      <c r="GBY39" s="242"/>
      <c r="GBZ39" s="242"/>
      <c r="GCA39" s="242"/>
      <c r="GCB39" s="242"/>
      <c r="GCC39" s="242"/>
      <c r="GCD39" s="242"/>
      <c r="GCE39" s="242"/>
      <c r="GCF39" s="242"/>
      <c r="GCG39" s="242"/>
      <c r="GCH39" s="242"/>
      <c r="GCI39" s="242"/>
      <c r="GCJ39" s="242"/>
      <c r="GCK39" s="242"/>
      <c r="GCL39" s="242"/>
      <c r="GCM39" s="242"/>
      <c r="GCN39" s="242"/>
      <c r="GCO39" s="242"/>
      <c r="GCP39" s="242"/>
      <c r="GCQ39" s="242"/>
      <c r="GCR39" s="242"/>
      <c r="GCS39" s="242"/>
      <c r="GCT39" s="242"/>
      <c r="GCU39" s="242"/>
      <c r="GCV39" s="242"/>
      <c r="GCW39" s="242"/>
      <c r="GCX39" s="242"/>
      <c r="GCY39" s="242"/>
      <c r="GCZ39" s="242"/>
      <c r="GDA39" s="242"/>
      <c r="GDB39" s="242"/>
      <c r="GDC39" s="242"/>
      <c r="GDD39" s="242"/>
      <c r="GDE39" s="242"/>
      <c r="GDF39" s="242"/>
      <c r="GDG39" s="242"/>
      <c r="GDH39" s="242"/>
      <c r="GDI39" s="242"/>
      <c r="GDJ39" s="242"/>
      <c r="GDK39" s="242"/>
      <c r="GDL39" s="242"/>
      <c r="GDM39" s="242"/>
      <c r="GDN39" s="242"/>
      <c r="GDO39" s="242"/>
      <c r="GDP39" s="242"/>
      <c r="GDQ39" s="242"/>
      <c r="GDR39" s="242"/>
      <c r="GDS39" s="242"/>
      <c r="GDT39" s="242"/>
      <c r="GDU39" s="242"/>
      <c r="GDV39" s="242"/>
      <c r="GDW39" s="242"/>
      <c r="GDX39" s="242"/>
      <c r="GDY39" s="242"/>
      <c r="GDZ39" s="242"/>
      <c r="GEA39" s="242"/>
      <c r="GEB39" s="242"/>
      <c r="GEC39" s="242"/>
      <c r="GED39" s="242"/>
      <c r="GEE39" s="242"/>
      <c r="GEF39" s="242"/>
      <c r="GEG39" s="242"/>
      <c r="GEH39" s="242"/>
      <c r="GEI39" s="242"/>
      <c r="GEJ39" s="242"/>
      <c r="GEK39" s="242"/>
      <c r="GEL39" s="242"/>
      <c r="GEM39" s="242"/>
      <c r="GEN39" s="242"/>
      <c r="GEO39" s="242"/>
      <c r="GEP39" s="242"/>
      <c r="GEQ39" s="242"/>
      <c r="GER39" s="242"/>
      <c r="GES39" s="242"/>
      <c r="GET39" s="242"/>
      <c r="GEU39" s="242"/>
      <c r="GEV39" s="242"/>
      <c r="GEW39" s="242"/>
      <c r="GEX39" s="242"/>
      <c r="GEY39" s="242"/>
      <c r="GEZ39" s="242"/>
      <c r="GFA39" s="242"/>
      <c r="GFB39" s="242"/>
      <c r="GFC39" s="242"/>
      <c r="GFD39" s="242"/>
      <c r="GFE39" s="242"/>
      <c r="GFF39" s="242"/>
      <c r="GFG39" s="242"/>
      <c r="GFH39" s="242"/>
      <c r="GFI39" s="242"/>
      <c r="GFJ39" s="242"/>
      <c r="GFK39" s="242"/>
      <c r="GFL39" s="242"/>
      <c r="GFM39" s="242"/>
      <c r="GFN39" s="242"/>
      <c r="GFO39" s="242"/>
      <c r="GFP39" s="242"/>
      <c r="GFQ39" s="242"/>
      <c r="GFR39" s="242"/>
      <c r="GFS39" s="242"/>
      <c r="GFT39" s="242"/>
      <c r="GFU39" s="242"/>
      <c r="GFV39" s="242"/>
      <c r="GFW39" s="242"/>
      <c r="GFX39" s="242"/>
      <c r="GFY39" s="242"/>
      <c r="GFZ39" s="242"/>
      <c r="GGA39" s="242"/>
      <c r="GGB39" s="242"/>
      <c r="GGC39" s="242"/>
      <c r="GGD39" s="242"/>
      <c r="GGE39" s="242"/>
      <c r="GGF39" s="242"/>
      <c r="GGG39" s="242"/>
      <c r="GGH39" s="242"/>
      <c r="GGI39" s="242"/>
      <c r="GGJ39" s="242"/>
      <c r="GGK39" s="242"/>
      <c r="GGL39" s="242"/>
      <c r="GGM39" s="242"/>
      <c r="GGN39" s="242"/>
      <c r="GGO39" s="242"/>
      <c r="GGP39" s="242"/>
      <c r="GGQ39" s="242"/>
      <c r="GGR39" s="242"/>
      <c r="GGS39" s="242"/>
      <c r="GGT39" s="242"/>
      <c r="GGU39" s="242"/>
      <c r="GGV39" s="242"/>
      <c r="GGW39" s="242"/>
      <c r="GGX39" s="242"/>
      <c r="GGY39" s="242"/>
      <c r="GGZ39" s="242"/>
      <c r="GHA39" s="242"/>
      <c r="GHB39" s="242"/>
      <c r="GHC39" s="242"/>
      <c r="GHD39" s="242"/>
      <c r="GHE39" s="242"/>
      <c r="GHF39" s="242"/>
      <c r="GHG39" s="242"/>
      <c r="GHH39" s="242"/>
      <c r="GHI39" s="242"/>
      <c r="GHJ39" s="242"/>
      <c r="GHK39" s="242"/>
      <c r="GHL39" s="242"/>
      <c r="GHM39" s="242"/>
      <c r="GHN39" s="242"/>
      <c r="GHO39" s="242"/>
      <c r="GHP39" s="242"/>
      <c r="GHQ39" s="242"/>
      <c r="GHR39" s="242"/>
      <c r="GHS39" s="242"/>
      <c r="GHT39" s="242"/>
      <c r="GHU39" s="242"/>
      <c r="GHV39" s="242"/>
      <c r="GHW39" s="242"/>
      <c r="GHX39" s="242"/>
      <c r="GHY39" s="242"/>
      <c r="GHZ39" s="242"/>
      <c r="GIA39" s="242"/>
      <c r="GIB39" s="242"/>
      <c r="GIC39" s="242"/>
      <c r="GID39" s="242"/>
      <c r="GIE39" s="242"/>
      <c r="GIF39" s="242"/>
      <c r="GIG39" s="242"/>
      <c r="GIH39" s="242"/>
      <c r="GII39" s="242"/>
      <c r="GIJ39" s="242"/>
      <c r="GIK39" s="242"/>
      <c r="GIL39" s="242"/>
      <c r="GIM39" s="242"/>
      <c r="GIN39" s="242"/>
      <c r="GIO39" s="242"/>
      <c r="GIP39" s="242"/>
      <c r="GIQ39" s="242"/>
      <c r="GIR39" s="242"/>
      <c r="GIS39" s="242"/>
      <c r="GIT39" s="242"/>
      <c r="GIU39" s="242"/>
      <c r="GIV39" s="242"/>
      <c r="GIW39" s="242"/>
      <c r="GIX39" s="242"/>
      <c r="GIY39" s="242"/>
      <c r="GIZ39" s="242"/>
      <c r="GJA39" s="242"/>
      <c r="GJB39" s="242"/>
      <c r="GJC39" s="242"/>
      <c r="GJD39" s="242"/>
      <c r="GJE39" s="242"/>
      <c r="GJF39" s="242"/>
      <c r="GJG39" s="242"/>
      <c r="GJH39" s="242"/>
      <c r="GJI39" s="242"/>
      <c r="GJJ39" s="242"/>
      <c r="GJK39" s="242"/>
      <c r="GJL39" s="242"/>
      <c r="GJM39" s="242"/>
      <c r="GJN39" s="242"/>
      <c r="GJO39" s="242"/>
      <c r="GJP39" s="242"/>
      <c r="GJQ39" s="242"/>
      <c r="GJR39" s="242"/>
      <c r="GJS39" s="242"/>
      <c r="GJT39" s="242"/>
      <c r="GJU39" s="242"/>
      <c r="GJV39" s="242"/>
      <c r="GJW39" s="242"/>
      <c r="GJX39" s="242"/>
      <c r="GJY39" s="242"/>
      <c r="GJZ39" s="242"/>
      <c r="GKA39" s="242"/>
      <c r="GKB39" s="242"/>
      <c r="GKC39" s="242"/>
      <c r="GKD39" s="242"/>
      <c r="GKE39" s="242"/>
      <c r="GKF39" s="242"/>
      <c r="GKG39" s="242"/>
      <c r="GKH39" s="242"/>
      <c r="GKI39" s="242"/>
      <c r="GKJ39" s="242"/>
      <c r="GKK39" s="242"/>
      <c r="GKL39" s="242"/>
      <c r="GKM39" s="242"/>
      <c r="GKN39" s="242"/>
      <c r="GKO39" s="242"/>
      <c r="GKP39" s="242"/>
      <c r="GKQ39" s="242"/>
      <c r="GKR39" s="242"/>
      <c r="GKS39" s="242"/>
      <c r="GKT39" s="242"/>
      <c r="GKU39" s="242"/>
      <c r="GKV39" s="242"/>
      <c r="GKW39" s="242"/>
      <c r="GKX39" s="242"/>
      <c r="GKY39" s="242"/>
      <c r="GKZ39" s="242"/>
      <c r="GLA39" s="242"/>
      <c r="GLB39" s="242"/>
      <c r="GLC39" s="242"/>
      <c r="GLD39" s="242"/>
      <c r="GLE39" s="242"/>
      <c r="GLF39" s="242"/>
      <c r="GLG39" s="242"/>
      <c r="GLH39" s="242"/>
      <c r="GLI39" s="242"/>
      <c r="GLJ39" s="242"/>
      <c r="GLK39" s="242"/>
      <c r="GLL39" s="242"/>
      <c r="GLM39" s="242"/>
      <c r="GLN39" s="242"/>
      <c r="GLO39" s="242"/>
      <c r="GLP39" s="242"/>
      <c r="GLQ39" s="242"/>
      <c r="GLR39" s="242"/>
      <c r="GLS39" s="242"/>
      <c r="GLT39" s="242"/>
      <c r="GLU39" s="242"/>
      <c r="GLV39" s="242"/>
      <c r="GLW39" s="242"/>
      <c r="GLX39" s="242"/>
      <c r="GLY39" s="242"/>
      <c r="GLZ39" s="242"/>
      <c r="GMA39" s="242"/>
      <c r="GMB39" s="242"/>
      <c r="GMC39" s="242"/>
      <c r="GMD39" s="242"/>
      <c r="GME39" s="242"/>
      <c r="GMF39" s="242"/>
      <c r="GMG39" s="242"/>
      <c r="GMH39" s="242"/>
      <c r="GMI39" s="242"/>
      <c r="GMJ39" s="242"/>
      <c r="GMK39" s="242"/>
      <c r="GML39" s="242"/>
      <c r="GMM39" s="242"/>
      <c r="GMN39" s="242"/>
      <c r="GMO39" s="242"/>
      <c r="GMP39" s="242"/>
      <c r="GMQ39" s="242"/>
      <c r="GMR39" s="242"/>
      <c r="GMS39" s="242"/>
      <c r="GMT39" s="242"/>
      <c r="GMU39" s="242"/>
      <c r="GMV39" s="242"/>
      <c r="GMW39" s="242"/>
      <c r="GMX39" s="242"/>
      <c r="GMY39" s="242"/>
      <c r="GMZ39" s="242"/>
      <c r="GNA39" s="242"/>
      <c r="GNB39" s="242"/>
      <c r="GNC39" s="242"/>
      <c r="GND39" s="242"/>
      <c r="GNE39" s="242"/>
      <c r="GNF39" s="242"/>
      <c r="GNG39" s="242"/>
      <c r="GNH39" s="242"/>
      <c r="GNI39" s="242"/>
      <c r="GNJ39" s="242"/>
      <c r="GNK39" s="242"/>
      <c r="GNL39" s="242"/>
      <c r="GNM39" s="242"/>
      <c r="GNN39" s="242"/>
      <c r="GNO39" s="242"/>
      <c r="GNP39" s="242"/>
      <c r="GNQ39" s="242"/>
      <c r="GNR39" s="242"/>
      <c r="GNS39" s="242"/>
      <c r="GNT39" s="242"/>
      <c r="GNU39" s="242"/>
      <c r="GNV39" s="242"/>
      <c r="GNW39" s="242"/>
      <c r="GNX39" s="242"/>
      <c r="GNY39" s="242"/>
      <c r="GNZ39" s="242"/>
      <c r="GOA39" s="242"/>
      <c r="GOB39" s="242"/>
      <c r="GOC39" s="242"/>
      <c r="GOD39" s="242"/>
      <c r="GOE39" s="242"/>
      <c r="GOF39" s="242"/>
      <c r="GOG39" s="242"/>
      <c r="GOH39" s="242"/>
      <c r="GOI39" s="242"/>
      <c r="GOJ39" s="242"/>
      <c r="GOK39" s="242"/>
      <c r="GOL39" s="242"/>
      <c r="GOM39" s="242"/>
      <c r="GON39" s="242"/>
      <c r="GOO39" s="242"/>
      <c r="GOP39" s="242"/>
      <c r="GOQ39" s="242"/>
      <c r="GOR39" s="242"/>
      <c r="GOS39" s="242"/>
      <c r="GOT39" s="242"/>
      <c r="GOU39" s="242"/>
      <c r="GOV39" s="242"/>
      <c r="GOW39" s="242"/>
      <c r="GOX39" s="242"/>
      <c r="GOY39" s="242"/>
      <c r="GOZ39" s="242"/>
      <c r="GPA39" s="242"/>
      <c r="GPB39" s="242"/>
      <c r="GPC39" s="242"/>
      <c r="GPD39" s="242"/>
      <c r="GPE39" s="242"/>
      <c r="GPF39" s="242"/>
      <c r="GPG39" s="242"/>
      <c r="GPH39" s="242"/>
      <c r="GPI39" s="242"/>
      <c r="GPJ39" s="242"/>
      <c r="GPK39" s="242"/>
      <c r="GPL39" s="242"/>
      <c r="GPM39" s="242"/>
      <c r="GPN39" s="242"/>
      <c r="GPO39" s="242"/>
      <c r="GPP39" s="242"/>
      <c r="GPQ39" s="242"/>
      <c r="GPR39" s="242"/>
      <c r="GPS39" s="242"/>
      <c r="GPT39" s="242"/>
      <c r="GPU39" s="242"/>
      <c r="GPV39" s="242"/>
      <c r="GPW39" s="242"/>
      <c r="GPX39" s="242"/>
      <c r="GPY39" s="242"/>
      <c r="GPZ39" s="242"/>
      <c r="GQA39" s="242"/>
      <c r="GQB39" s="242"/>
      <c r="GQC39" s="242"/>
      <c r="GQD39" s="242"/>
      <c r="GQE39" s="242"/>
      <c r="GQF39" s="242"/>
      <c r="GQG39" s="242"/>
      <c r="GQH39" s="242"/>
      <c r="GQI39" s="242"/>
      <c r="GQJ39" s="242"/>
      <c r="GQK39" s="242"/>
      <c r="GQL39" s="242"/>
      <c r="GQM39" s="242"/>
      <c r="GQN39" s="242"/>
      <c r="GQO39" s="242"/>
      <c r="GQP39" s="242"/>
      <c r="GQQ39" s="242"/>
      <c r="GQR39" s="242"/>
      <c r="GQS39" s="242"/>
      <c r="GQT39" s="242"/>
      <c r="GQU39" s="242"/>
      <c r="GQV39" s="242"/>
      <c r="GQW39" s="242"/>
      <c r="GQX39" s="242"/>
      <c r="GQY39" s="242"/>
      <c r="GQZ39" s="242"/>
      <c r="GRA39" s="242"/>
      <c r="GRB39" s="242"/>
      <c r="GRC39" s="242"/>
      <c r="GRD39" s="242"/>
      <c r="GRE39" s="242"/>
      <c r="GRF39" s="242"/>
      <c r="GRG39" s="242"/>
      <c r="GRH39" s="242"/>
      <c r="GRI39" s="242"/>
      <c r="GRJ39" s="242"/>
      <c r="GRK39" s="242"/>
      <c r="GRL39" s="242"/>
      <c r="GRM39" s="242"/>
      <c r="GRN39" s="242"/>
      <c r="GRO39" s="242"/>
      <c r="GRP39" s="242"/>
      <c r="GRQ39" s="242"/>
      <c r="GRR39" s="242"/>
      <c r="GRS39" s="242"/>
      <c r="GRT39" s="242"/>
      <c r="GRU39" s="242"/>
      <c r="GRV39" s="242"/>
      <c r="GRW39" s="242"/>
      <c r="GRX39" s="242"/>
      <c r="GRY39" s="242"/>
      <c r="GRZ39" s="242"/>
      <c r="GSA39" s="242"/>
      <c r="GSB39" s="242"/>
      <c r="GSC39" s="242"/>
      <c r="GSD39" s="242"/>
      <c r="GSE39" s="242"/>
      <c r="GSF39" s="242"/>
      <c r="GSG39" s="242"/>
      <c r="GSH39" s="242"/>
      <c r="GSI39" s="242"/>
      <c r="GSJ39" s="242"/>
      <c r="GSK39" s="242"/>
      <c r="GSL39" s="242"/>
      <c r="GSM39" s="242"/>
      <c r="GSN39" s="242"/>
      <c r="GSO39" s="242"/>
      <c r="GSP39" s="242"/>
      <c r="GSQ39" s="242"/>
      <c r="GSR39" s="242"/>
      <c r="GSS39" s="242"/>
      <c r="GST39" s="242"/>
      <c r="GSU39" s="242"/>
      <c r="GSV39" s="242"/>
      <c r="GSW39" s="242"/>
      <c r="GSX39" s="242"/>
      <c r="GSY39" s="242"/>
      <c r="GSZ39" s="242"/>
      <c r="GTA39" s="242"/>
      <c r="GTB39" s="242"/>
      <c r="GTC39" s="242"/>
      <c r="GTD39" s="242"/>
      <c r="GTE39" s="242"/>
      <c r="GTF39" s="242"/>
      <c r="GTG39" s="242"/>
      <c r="GTH39" s="242"/>
      <c r="GTI39" s="242"/>
      <c r="GTJ39" s="242"/>
      <c r="GTK39" s="242"/>
      <c r="GTL39" s="242"/>
      <c r="GTM39" s="242"/>
      <c r="GTN39" s="242"/>
      <c r="GTO39" s="242"/>
      <c r="GTP39" s="242"/>
      <c r="GTQ39" s="242"/>
      <c r="GTR39" s="242"/>
      <c r="GTS39" s="242"/>
      <c r="GTT39" s="242"/>
      <c r="GTU39" s="242"/>
      <c r="GTV39" s="242"/>
      <c r="GTW39" s="242"/>
      <c r="GTX39" s="242"/>
      <c r="GTY39" s="242"/>
      <c r="GTZ39" s="242"/>
      <c r="GUA39" s="242"/>
      <c r="GUB39" s="242"/>
      <c r="GUC39" s="242"/>
      <c r="GUD39" s="242"/>
      <c r="GUE39" s="242"/>
      <c r="GUF39" s="242"/>
      <c r="GUG39" s="242"/>
      <c r="GUH39" s="242"/>
      <c r="GUI39" s="242"/>
      <c r="GUJ39" s="242"/>
      <c r="GUK39" s="242"/>
      <c r="GUL39" s="242"/>
      <c r="GUM39" s="242"/>
      <c r="GUN39" s="242"/>
      <c r="GUO39" s="242"/>
      <c r="GUP39" s="242"/>
      <c r="GUQ39" s="242"/>
      <c r="GUR39" s="242"/>
      <c r="GUS39" s="242"/>
      <c r="GUT39" s="242"/>
      <c r="GUU39" s="242"/>
      <c r="GUV39" s="242"/>
      <c r="GUW39" s="242"/>
      <c r="GUX39" s="242"/>
      <c r="GUY39" s="242"/>
      <c r="GUZ39" s="242"/>
      <c r="GVA39" s="242"/>
      <c r="GVB39" s="242"/>
      <c r="GVC39" s="242"/>
      <c r="GVD39" s="242"/>
      <c r="GVE39" s="242"/>
      <c r="GVF39" s="242"/>
      <c r="GVG39" s="242"/>
      <c r="GVH39" s="242"/>
      <c r="GVI39" s="242"/>
      <c r="GVJ39" s="242"/>
      <c r="GVK39" s="242"/>
      <c r="GVL39" s="242"/>
      <c r="GVM39" s="242"/>
      <c r="GVN39" s="242"/>
      <c r="GVO39" s="242"/>
      <c r="GVP39" s="242"/>
      <c r="GVQ39" s="242"/>
      <c r="GVR39" s="242"/>
      <c r="GVS39" s="242"/>
      <c r="GVT39" s="242"/>
      <c r="GVU39" s="242"/>
      <c r="GVV39" s="242"/>
      <c r="GVW39" s="242"/>
      <c r="GVX39" s="242"/>
      <c r="GVY39" s="242"/>
      <c r="GVZ39" s="242"/>
      <c r="GWA39" s="242"/>
      <c r="GWB39" s="242"/>
      <c r="GWC39" s="242"/>
      <c r="GWD39" s="242"/>
      <c r="GWE39" s="242"/>
      <c r="GWF39" s="242"/>
      <c r="GWG39" s="242"/>
      <c r="GWH39" s="242"/>
      <c r="GWI39" s="242"/>
      <c r="GWJ39" s="242"/>
      <c r="GWK39" s="242"/>
      <c r="GWL39" s="242"/>
      <c r="GWM39" s="242"/>
      <c r="GWN39" s="242"/>
      <c r="GWO39" s="242"/>
      <c r="GWP39" s="242"/>
      <c r="GWQ39" s="242"/>
      <c r="GWR39" s="242"/>
      <c r="GWS39" s="242"/>
      <c r="GWT39" s="242"/>
      <c r="GWU39" s="242"/>
      <c r="GWV39" s="242"/>
      <c r="GWW39" s="242"/>
      <c r="GWX39" s="242"/>
      <c r="GWY39" s="242"/>
      <c r="GWZ39" s="242"/>
      <c r="GXA39" s="242"/>
      <c r="GXB39" s="242"/>
      <c r="GXC39" s="242"/>
      <c r="GXD39" s="242"/>
      <c r="GXE39" s="242"/>
      <c r="GXF39" s="242"/>
      <c r="GXG39" s="242"/>
      <c r="GXH39" s="242"/>
      <c r="GXI39" s="242"/>
      <c r="GXJ39" s="242"/>
      <c r="GXK39" s="242"/>
      <c r="GXL39" s="242"/>
      <c r="GXM39" s="242"/>
      <c r="GXN39" s="242"/>
      <c r="GXO39" s="242"/>
      <c r="GXP39" s="242"/>
      <c r="GXQ39" s="242"/>
      <c r="GXR39" s="242"/>
      <c r="GXS39" s="242"/>
      <c r="GXT39" s="242"/>
      <c r="GXU39" s="242"/>
      <c r="GXV39" s="242"/>
      <c r="GXW39" s="242"/>
      <c r="GXX39" s="242"/>
      <c r="GXY39" s="242"/>
      <c r="GXZ39" s="242"/>
      <c r="GYA39" s="242"/>
      <c r="GYB39" s="242"/>
      <c r="GYC39" s="242"/>
      <c r="GYD39" s="242"/>
      <c r="GYE39" s="242"/>
      <c r="GYF39" s="242"/>
      <c r="GYG39" s="242"/>
      <c r="GYH39" s="242"/>
      <c r="GYI39" s="242"/>
      <c r="GYJ39" s="242"/>
      <c r="GYK39" s="242"/>
      <c r="GYL39" s="242"/>
      <c r="GYM39" s="242"/>
      <c r="GYN39" s="242"/>
      <c r="GYO39" s="242"/>
      <c r="GYP39" s="242"/>
      <c r="GYQ39" s="242"/>
      <c r="GYR39" s="242"/>
      <c r="GYS39" s="242"/>
      <c r="GYT39" s="242"/>
      <c r="GYU39" s="242"/>
      <c r="GYV39" s="242"/>
      <c r="GYW39" s="242"/>
      <c r="GYX39" s="242"/>
      <c r="GYY39" s="242"/>
      <c r="GYZ39" s="242"/>
      <c r="GZA39" s="242"/>
      <c r="GZB39" s="242"/>
      <c r="GZC39" s="242"/>
      <c r="GZD39" s="242"/>
      <c r="GZE39" s="242"/>
      <c r="GZF39" s="242"/>
      <c r="GZG39" s="242"/>
      <c r="GZH39" s="242"/>
      <c r="GZI39" s="242"/>
      <c r="GZJ39" s="242"/>
      <c r="GZK39" s="242"/>
      <c r="GZL39" s="242"/>
      <c r="GZM39" s="242"/>
      <c r="GZN39" s="242"/>
      <c r="GZO39" s="242"/>
      <c r="GZP39" s="242"/>
      <c r="GZQ39" s="242"/>
      <c r="GZR39" s="242"/>
      <c r="GZS39" s="242"/>
      <c r="GZT39" s="242"/>
      <c r="GZU39" s="242"/>
      <c r="GZV39" s="242"/>
      <c r="GZW39" s="242"/>
      <c r="GZX39" s="242"/>
      <c r="GZY39" s="242"/>
      <c r="GZZ39" s="242"/>
      <c r="HAA39" s="242"/>
      <c r="HAB39" s="242"/>
      <c r="HAC39" s="242"/>
      <c r="HAD39" s="242"/>
      <c r="HAE39" s="242"/>
      <c r="HAF39" s="242"/>
      <c r="HAG39" s="242"/>
      <c r="HAH39" s="242"/>
      <c r="HAI39" s="242"/>
      <c r="HAJ39" s="242"/>
      <c r="HAK39" s="242"/>
      <c r="HAL39" s="242"/>
      <c r="HAM39" s="242"/>
      <c r="HAN39" s="242"/>
      <c r="HAO39" s="242"/>
      <c r="HAP39" s="242"/>
      <c r="HAQ39" s="242"/>
      <c r="HAR39" s="242"/>
      <c r="HAS39" s="242"/>
      <c r="HAT39" s="242"/>
      <c r="HAU39" s="242"/>
      <c r="HAV39" s="242"/>
      <c r="HAW39" s="242"/>
      <c r="HAX39" s="242"/>
      <c r="HAY39" s="242"/>
      <c r="HAZ39" s="242"/>
      <c r="HBA39" s="242"/>
      <c r="HBB39" s="242"/>
      <c r="HBC39" s="242"/>
      <c r="HBD39" s="242"/>
      <c r="HBE39" s="242"/>
      <c r="HBF39" s="242"/>
      <c r="HBG39" s="242"/>
      <c r="HBH39" s="242"/>
      <c r="HBI39" s="242"/>
      <c r="HBJ39" s="242"/>
      <c r="HBK39" s="242"/>
      <c r="HBL39" s="242"/>
      <c r="HBM39" s="242"/>
      <c r="HBN39" s="242"/>
      <c r="HBO39" s="242"/>
      <c r="HBP39" s="242"/>
      <c r="HBQ39" s="242"/>
      <c r="HBR39" s="242"/>
      <c r="HBS39" s="242"/>
      <c r="HBT39" s="242"/>
      <c r="HBU39" s="242"/>
      <c r="HBV39" s="242"/>
      <c r="HBW39" s="242"/>
      <c r="HBX39" s="242"/>
      <c r="HBY39" s="242"/>
      <c r="HBZ39" s="242"/>
      <c r="HCA39" s="242"/>
      <c r="HCB39" s="242"/>
      <c r="HCC39" s="242"/>
      <c r="HCD39" s="242"/>
      <c r="HCE39" s="242"/>
      <c r="HCF39" s="242"/>
      <c r="HCG39" s="242"/>
      <c r="HCH39" s="242"/>
      <c r="HCI39" s="242"/>
      <c r="HCJ39" s="242"/>
      <c r="HCK39" s="242"/>
      <c r="HCL39" s="242"/>
      <c r="HCM39" s="242"/>
      <c r="HCN39" s="242"/>
      <c r="HCO39" s="242"/>
      <c r="HCP39" s="242"/>
      <c r="HCQ39" s="242"/>
      <c r="HCR39" s="242"/>
      <c r="HCS39" s="242"/>
      <c r="HCT39" s="242"/>
      <c r="HCU39" s="242"/>
      <c r="HCV39" s="242"/>
      <c r="HCW39" s="242"/>
      <c r="HCX39" s="242"/>
      <c r="HCY39" s="242"/>
      <c r="HCZ39" s="242"/>
      <c r="HDA39" s="242"/>
      <c r="HDB39" s="242"/>
      <c r="HDC39" s="242"/>
      <c r="HDD39" s="242"/>
      <c r="HDE39" s="242"/>
      <c r="HDF39" s="242"/>
      <c r="HDG39" s="242"/>
      <c r="HDH39" s="242"/>
      <c r="HDI39" s="242"/>
      <c r="HDJ39" s="242"/>
      <c r="HDK39" s="242"/>
      <c r="HDL39" s="242"/>
      <c r="HDM39" s="242"/>
      <c r="HDN39" s="242"/>
      <c r="HDO39" s="242"/>
      <c r="HDP39" s="242"/>
      <c r="HDQ39" s="242"/>
      <c r="HDR39" s="242"/>
      <c r="HDS39" s="242"/>
      <c r="HDT39" s="242"/>
      <c r="HDU39" s="242"/>
      <c r="HDV39" s="242"/>
      <c r="HDW39" s="242"/>
      <c r="HDX39" s="242"/>
      <c r="HDY39" s="242"/>
      <c r="HDZ39" s="242"/>
      <c r="HEA39" s="242"/>
      <c r="HEB39" s="242"/>
      <c r="HEC39" s="242"/>
      <c r="HED39" s="242"/>
      <c r="HEE39" s="242"/>
      <c r="HEF39" s="242"/>
      <c r="HEG39" s="242"/>
      <c r="HEH39" s="242"/>
      <c r="HEI39" s="242"/>
      <c r="HEJ39" s="242"/>
      <c r="HEK39" s="242"/>
      <c r="HEL39" s="242"/>
      <c r="HEM39" s="242"/>
      <c r="HEN39" s="242"/>
      <c r="HEO39" s="242"/>
      <c r="HEP39" s="242"/>
      <c r="HEQ39" s="242"/>
      <c r="HER39" s="242"/>
      <c r="HES39" s="242"/>
      <c r="HET39" s="242"/>
      <c r="HEU39" s="242"/>
      <c r="HEV39" s="242"/>
      <c r="HEW39" s="242"/>
      <c r="HEX39" s="242"/>
      <c r="HEY39" s="242"/>
      <c r="HEZ39" s="242"/>
      <c r="HFA39" s="242"/>
      <c r="HFB39" s="242"/>
      <c r="HFC39" s="242"/>
      <c r="HFD39" s="242"/>
      <c r="HFE39" s="242"/>
      <c r="HFF39" s="242"/>
      <c r="HFG39" s="242"/>
      <c r="HFH39" s="242"/>
      <c r="HFI39" s="242"/>
      <c r="HFJ39" s="242"/>
      <c r="HFK39" s="242"/>
      <c r="HFL39" s="242"/>
      <c r="HFM39" s="242"/>
      <c r="HFN39" s="242"/>
      <c r="HFO39" s="242"/>
      <c r="HFP39" s="242"/>
      <c r="HFQ39" s="242"/>
      <c r="HFR39" s="242"/>
      <c r="HFS39" s="242"/>
      <c r="HFT39" s="242"/>
      <c r="HFU39" s="242"/>
      <c r="HFV39" s="242"/>
      <c r="HFW39" s="242"/>
      <c r="HFX39" s="242"/>
      <c r="HFY39" s="242"/>
      <c r="HFZ39" s="242"/>
      <c r="HGA39" s="242"/>
      <c r="HGB39" s="242"/>
      <c r="HGC39" s="242"/>
      <c r="HGD39" s="242"/>
      <c r="HGE39" s="242"/>
      <c r="HGF39" s="242"/>
      <c r="HGG39" s="242"/>
      <c r="HGH39" s="242"/>
      <c r="HGI39" s="242"/>
      <c r="HGJ39" s="242"/>
      <c r="HGK39" s="242"/>
      <c r="HGL39" s="242"/>
      <c r="HGM39" s="242"/>
      <c r="HGN39" s="242"/>
      <c r="HGO39" s="242"/>
      <c r="HGP39" s="242"/>
      <c r="HGQ39" s="242"/>
      <c r="HGR39" s="242"/>
      <c r="HGS39" s="242"/>
      <c r="HGT39" s="242"/>
      <c r="HGU39" s="242"/>
      <c r="HGV39" s="242"/>
      <c r="HGW39" s="242"/>
      <c r="HGX39" s="242"/>
      <c r="HGY39" s="242"/>
      <c r="HGZ39" s="242"/>
      <c r="HHA39" s="242"/>
      <c r="HHB39" s="242"/>
      <c r="HHC39" s="242"/>
      <c r="HHD39" s="242"/>
      <c r="HHE39" s="242"/>
      <c r="HHF39" s="242"/>
      <c r="HHG39" s="242"/>
      <c r="HHH39" s="242"/>
      <c r="HHI39" s="242"/>
      <c r="HHJ39" s="242"/>
      <c r="HHK39" s="242"/>
      <c r="HHL39" s="242"/>
      <c r="HHM39" s="242"/>
      <c r="HHN39" s="242"/>
      <c r="HHO39" s="242"/>
      <c r="HHP39" s="242"/>
      <c r="HHQ39" s="242"/>
      <c r="HHR39" s="242"/>
      <c r="HHS39" s="242"/>
      <c r="HHT39" s="242"/>
      <c r="HHU39" s="242"/>
      <c r="HHV39" s="242"/>
      <c r="HHW39" s="242"/>
      <c r="HHX39" s="242"/>
      <c r="HHY39" s="242"/>
      <c r="HHZ39" s="242"/>
      <c r="HIA39" s="242"/>
      <c r="HIB39" s="242"/>
      <c r="HIC39" s="242"/>
      <c r="HID39" s="242"/>
      <c r="HIE39" s="242"/>
      <c r="HIF39" s="242"/>
      <c r="HIG39" s="242"/>
      <c r="HIH39" s="242"/>
      <c r="HII39" s="242"/>
      <c r="HIJ39" s="242"/>
      <c r="HIK39" s="242"/>
      <c r="HIL39" s="242"/>
      <c r="HIM39" s="242"/>
      <c r="HIN39" s="242"/>
      <c r="HIO39" s="242"/>
      <c r="HIP39" s="242"/>
      <c r="HIQ39" s="242"/>
      <c r="HIR39" s="242"/>
      <c r="HIS39" s="242"/>
      <c r="HIT39" s="242"/>
      <c r="HIU39" s="242"/>
      <c r="HIV39" s="242"/>
      <c r="HIW39" s="242"/>
      <c r="HIX39" s="242"/>
      <c r="HIY39" s="242"/>
      <c r="HIZ39" s="242"/>
      <c r="HJA39" s="242"/>
      <c r="HJB39" s="242"/>
      <c r="HJC39" s="242"/>
      <c r="HJD39" s="242"/>
      <c r="HJE39" s="242"/>
      <c r="HJF39" s="242"/>
      <c r="HJG39" s="242"/>
      <c r="HJH39" s="242"/>
      <c r="HJI39" s="242"/>
      <c r="HJJ39" s="242"/>
      <c r="HJK39" s="242"/>
      <c r="HJL39" s="242"/>
      <c r="HJM39" s="242"/>
      <c r="HJN39" s="242"/>
      <c r="HJO39" s="242"/>
      <c r="HJP39" s="242"/>
      <c r="HJQ39" s="242"/>
      <c r="HJR39" s="242"/>
      <c r="HJS39" s="242"/>
      <c r="HJT39" s="242"/>
      <c r="HJU39" s="242"/>
      <c r="HJV39" s="242"/>
      <c r="HJW39" s="242"/>
      <c r="HJX39" s="242"/>
      <c r="HJY39" s="242"/>
      <c r="HJZ39" s="242"/>
      <c r="HKA39" s="242"/>
      <c r="HKB39" s="242"/>
      <c r="HKC39" s="242"/>
      <c r="HKD39" s="242"/>
      <c r="HKE39" s="242"/>
      <c r="HKF39" s="242"/>
      <c r="HKG39" s="242"/>
      <c r="HKH39" s="242"/>
      <c r="HKI39" s="242"/>
      <c r="HKJ39" s="242"/>
      <c r="HKK39" s="242"/>
      <c r="HKL39" s="242"/>
      <c r="HKM39" s="242"/>
      <c r="HKN39" s="242"/>
      <c r="HKO39" s="242"/>
      <c r="HKP39" s="242"/>
      <c r="HKQ39" s="242"/>
      <c r="HKR39" s="242"/>
      <c r="HKS39" s="242"/>
      <c r="HKT39" s="242"/>
      <c r="HKU39" s="242"/>
      <c r="HKV39" s="242"/>
      <c r="HKW39" s="242"/>
      <c r="HKX39" s="242"/>
      <c r="HKY39" s="242"/>
      <c r="HKZ39" s="242"/>
      <c r="HLA39" s="242"/>
      <c r="HLB39" s="242"/>
      <c r="HLC39" s="242"/>
      <c r="HLD39" s="242"/>
      <c r="HLE39" s="242"/>
      <c r="HLF39" s="242"/>
      <c r="HLG39" s="242"/>
      <c r="HLH39" s="242"/>
      <c r="HLI39" s="242"/>
      <c r="HLJ39" s="242"/>
      <c r="HLK39" s="242"/>
      <c r="HLL39" s="242"/>
      <c r="HLM39" s="242"/>
      <c r="HLN39" s="242"/>
      <c r="HLO39" s="242"/>
      <c r="HLP39" s="242"/>
      <c r="HLQ39" s="242"/>
      <c r="HLR39" s="242"/>
      <c r="HLS39" s="242"/>
      <c r="HLT39" s="242"/>
      <c r="HLU39" s="242"/>
      <c r="HLV39" s="242"/>
      <c r="HLW39" s="242"/>
      <c r="HLX39" s="242"/>
      <c r="HLY39" s="242"/>
      <c r="HLZ39" s="242"/>
      <c r="HMA39" s="242"/>
      <c r="HMB39" s="242"/>
      <c r="HMC39" s="242"/>
      <c r="HMD39" s="242"/>
      <c r="HME39" s="242"/>
      <c r="HMF39" s="242"/>
      <c r="HMG39" s="242"/>
      <c r="HMH39" s="242"/>
      <c r="HMI39" s="242"/>
      <c r="HMJ39" s="242"/>
      <c r="HMK39" s="242"/>
      <c r="HML39" s="242"/>
      <c r="HMM39" s="242"/>
      <c r="HMN39" s="242"/>
      <c r="HMO39" s="242"/>
      <c r="HMP39" s="242"/>
      <c r="HMQ39" s="242"/>
      <c r="HMR39" s="242"/>
      <c r="HMS39" s="242"/>
      <c r="HMT39" s="242"/>
      <c r="HMU39" s="242"/>
      <c r="HMV39" s="242"/>
      <c r="HMW39" s="242"/>
      <c r="HMX39" s="242"/>
      <c r="HMY39" s="242"/>
      <c r="HMZ39" s="242"/>
      <c r="HNA39" s="242"/>
      <c r="HNB39" s="242"/>
      <c r="HNC39" s="242"/>
      <c r="HND39" s="242"/>
      <c r="HNE39" s="242"/>
      <c r="HNF39" s="242"/>
      <c r="HNG39" s="242"/>
      <c r="HNH39" s="242"/>
      <c r="HNI39" s="242"/>
      <c r="HNJ39" s="242"/>
      <c r="HNK39" s="242"/>
      <c r="HNL39" s="242"/>
      <c r="HNM39" s="242"/>
      <c r="HNN39" s="242"/>
      <c r="HNO39" s="242"/>
      <c r="HNP39" s="242"/>
      <c r="HNQ39" s="242"/>
      <c r="HNR39" s="242"/>
      <c r="HNS39" s="242"/>
      <c r="HNT39" s="242"/>
      <c r="HNU39" s="242"/>
      <c r="HNV39" s="242"/>
      <c r="HNW39" s="242"/>
      <c r="HNX39" s="242"/>
      <c r="HNY39" s="242"/>
      <c r="HNZ39" s="242"/>
      <c r="HOA39" s="242"/>
      <c r="HOB39" s="242"/>
      <c r="HOC39" s="242"/>
      <c r="HOD39" s="242"/>
      <c r="HOE39" s="242"/>
      <c r="HOF39" s="242"/>
      <c r="HOG39" s="242"/>
      <c r="HOH39" s="242"/>
      <c r="HOI39" s="242"/>
      <c r="HOJ39" s="242"/>
      <c r="HOK39" s="242"/>
      <c r="HOL39" s="242"/>
      <c r="HOM39" s="242"/>
      <c r="HON39" s="242"/>
      <c r="HOO39" s="242"/>
      <c r="HOP39" s="242"/>
      <c r="HOQ39" s="242"/>
      <c r="HOR39" s="242"/>
      <c r="HOS39" s="242"/>
      <c r="HOT39" s="242"/>
      <c r="HOU39" s="242"/>
      <c r="HOV39" s="242"/>
      <c r="HOW39" s="242"/>
      <c r="HOX39" s="242"/>
      <c r="HOY39" s="242"/>
      <c r="HOZ39" s="242"/>
      <c r="HPA39" s="242"/>
      <c r="HPB39" s="242"/>
      <c r="HPC39" s="242"/>
      <c r="HPD39" s="242"/>
      <c r="HPE39" s="242"/>
      <c r="HPF39" s="242"/>
      <c r="HPG39" s="242"/>
      <c r="HPH39" s="242"/>
      <c r="HPI39" s="242"/>
      <c r="HPJ39" s="242"/>
      <c r="HPK39" s="242"/>
      <c r="HPL39" s="242"/>
      <c r="HPM39" s="242"/>
      <c r="HPN39" s="242"/>
      <c r="HPO39" s="242"/>
      <c r="HPP39" s="242"/>
      <c r="HPQ39" s="242"/>
      <c r="HPR39" s="242"/>
      <c r="HPS39" s="242"/>
      <c r="HPT39" s="242"/>
      <c r="HPU39" s="242"/>
      <c r="HPV39" s="242"/>
      <c r="HPW39" s="242"/>
      <c r="HPX39" s="242"/>
      <c r="HPY39" s="242"/>
      <c r="HPZ39" s="242"/>
      <c r="HQA39" s="242"/>
      <c r="HQB39" s="242"/>
      <c r="HQC39" s="242"/>
      <c r="HQD39" s="242"/>
      <c r="HQE39" s="242"/>
      <c r="HQF39" s="242"/>
      <c r="HQG39" s="242"/>
      <c r="HQH39" s="242"/>
      <c r="HQI39" s="242"/>
      <c r="HQJ39" s="242"/>
      <c r="HQK39" s="242"/>
      <c r="HQL39" s="242"/>
      <c r="HQM39" s="242"/>
      <c r="HQN39" s="242"/>
      <c r="HQO39" s="242"/>
      <c r="HQP39" s="242"/>
      <c r="HQQ39" s="242"/>
      <c r="HQR39" s="242"/>
      <c r="HQS39" s="242"/>
      <c r="HQT39" s="242"/>
      <c r="HQU39" s="242"/>
      <c r="HQV39" s="242"/>
      <c r="HQW39" s="242"/>
      <c r="HQX39" s="242"/>
      <c r="HQY39" s="242"/>
      <c r="HQZ39" s="242"/>
      <c r="HRA39" s="242"/>
      <c r="HRB39" s="242"/>
      <c r="HRC39" s="242"/>
      <c r="HRD39" s="242"/>
      <c r="HRE39" s="242"/>
      <c r="HRF39" s="242"/>
      <c r="HRG39" s="242"/>
      <c r="HRH39" s="242"/>
      <c r="HRI39" s="242"/>
      <c r="HRJ39" s="242"/>
      <c r="HRK39" s="242"/>
      <c r="HRL39" s="242"/>
      <c r="HRM39" s="242"/>
      <c r="HRN39" s="242"/>
      <c r="HRO39" s="242"/>
      <c r="HRP39" s="242"/>
      <c r="HRQ39" s="242"/>
      <c r="HRR39" s="242"/>
      <c r="HRS39" s="242"/>
      <c r="HRT39" s="242"/>
      <c r="HRU39" s="242"/>
      <c r="HRV39" s="242"/>
      <c r="HRW39" s="242"/>
      <c r="HRX39" s="242"/>
      <c r="HRY39" s="242"/>
      <c r="HRZ39" s="242"/>
      <c r="HSA39" s="242"/>
      <c r="HSB39" s="242"/>
      <c r="HSC39" s="242"/>
      <c r="HSD39" s="242"/>
      <c r="HSE39" s="242"/>
      <c r="HSF39" s="242"/>
      <c r="HSG39" s="242"/>
      <c r="HSH39" s="242"/>
      <c r="HSI39" s="242"/>
      <c r="HSJ39" s="242"/>
      <c r="HSK39" s="242"/>
      <c r="HSL39" s="242"/>
      <c r="HSM39" s="242"/>
      <c r="HSN39" s="242"/>
      <c r="HSO39" s="242"/>
      <c r="HSP39" s="242"/>
      <c r="HSQ39" s="242"/>
      <c r="HSR39" s="242"/>
      <c r="HSS39" s="242"/>
      <c r="HST39" s="242"/>
      <c r="HSU39" s="242"/>
      <c r="HSV39" s="242"/>
      <c r="HSW39" s="242"/>
      <c r="HSX39" s="242"/>
      <c r="HSY39" s="242"/>
      <c r="HSZ39" s="242"/>
      <c r="HTA39" s="242"/>
      <c r="HTB39" s="242"/>
      <c r="HTC39" s="242"/>
      <c r="HTD39" s="242"/>
      <c r="HTE39" s="242"/>
      <c r="HTF39" s="242"/>
      <c r="HTG39" s="242"/>
      <c r="HTH39" s="242"/>
      <c r="HTI39" s="242"/>
      <c r="HTJ39" s="242"/>
      <c r="HTK39" s="242"/>
      <c r="HTL39" s="242"/>
      <c r="HTM39" s="242"/>
      <c r="HTN39" s="242"/>
      <c r="HTO39" s="242"/>
      <c r="HTP39" s="242"/>
      <c r="HTQ39" s="242"/>
      <c r="HTR39" s="242"/>
      <c r="HTS39" s="242"/>
      <c r="HTT39" s="242"/>
      <c r="HTU39" s="242"/>
      <c r="HTV39" s="242"/>
      <c r="HTW39" s="242"/>
      <c r="HTX39" s="242"/>
      <c r="HTY39" s="242"/>
      <c r="HTZ39" s="242"/>
      <c r="HUA39" s="242"/>
      <c r="HUB39" s="242"/>
      <c r="HUC39" s="242"/>
      <c r="HUD39" s="242"/>
      <c r="HUE39" s="242"/>
      <c r="HUF39" s="242"/>
      <c r="HUG39" s="242"/>
      <c r="HUH39" s="242"/>
      <c r="HUI39" s="242"/>
      <c r="HUJ39" s="242"/>
      <c r="HUK39" s="242"/>
      <c r="HUL39" s="242"/>
      <c r="HUM39" s="242"/>
      <c r="HUN39" s="242"/>
      <c r="HUO39" s="242"/>
      <c r="HUP39" s="242"/>
      <c r="HUQ39" s="242"/>
      <c r="HUR39" s="242"/>
      <c r="HUS39" s="242"/>
      <c r="HUT39" s="242"/>
      <c r="HUU39" s="242"/>
      <c r="HUV39" s="242"/>
      <c r="HUW39" s="242"/>
      <c r="HUX39" s="242"/>
      <c r="HUY39" s="242"/>
      <c r="HUZ39" s="242"/>
      <c r="HVA39" s="242"/>
      <c r="HVB39" s="242"/>
      <c r="HVC39" s="242"/>
      <c r="HVD39" s="242"/>
      <c r="HVE39" s="242"/>
      <c r="HVF39" s="242"/>
      <c r="HVG39" s="242"/>
      <c r="HVH39" s="242"/>
      <c r="HVI39" s="242"/>
      <c r="HVJ39" s="242"/>
      <c r="HVK39" s="242"/>
      <c r="HVL39" s="242"/>
      <c r="HVM39" s="242"/>
      <c r="HVN39" s="242"/>
      <c r="HVO39" s="242"/>
      <c r="HVP39" s="242"/>
      <c r="HVQ39" s="242"/>
      <c r="HVR39" s="242"/>
      <c r="HVS39" s="242"/>
      <c r="HVT39" s="242"/>
      <c r="HVU39" s="242"/>
      <c r="HVV39" s="242"/>
      <c r="HVW39" s="242"/>
      <c r="HVX39" s="242"/>
      <c r="HVY39" s="242"/>
      <c r="HVZ39" s="242"/>
      <c r="HWA39" s="242"/>
      <c r="HWB39" s="242"/>
      <c r="HWC39" s="242"/>
      <c r="HWD39" s="242"/>
      <c r="HWE39" s="242"/>
      <c r="HWF39" s="242"/>
      <c r="HWG39" s="242"/>
      <c r="HWH39" s="242"/>
      <c r="HWI39" s="242"/>
      <c r="HWJ39" s="242"/>
      <c r="HWK39" s="242"/>
      <c r="HWL39" s="242"/>
      <c r="HWM39" s="242"/>
      <c r="HWN39" s="242"/>
      <c r="HWO39" s="242"/>
      <c r="HWP39" s="242"/>
      <c r="HWQ39" s="242"/>
      <c r="HWR39" s="242"/>
      <c r="HWS39" s="242"/>
      <c r="HWT39" s="242"/>
      <c r="HWU39" s="242"/>
      <c r="HWV39" s="242"/>
      <c r="HWW39" s="242"/>
      <c r="HWX39" s="242"/>
      <c r="HWY39" s="242"/>
      <c r="HWZ39" s="242"/>
      <c r="HXA39" s="242"/>
      <c r="HXB39" s="242"/>
      <c r="HXC39" s="242"/>
      <c r="HXD39" s="242"/>
      <c r="HXE39" s="242"/>
      <c r="HXF39" s="242"/>
      <c r="HXG39" s="242"/>
      <c r="HXH39" s="242"/>
      <c r="HXI39" s="242"/>
      <c r="HXJ39" s="242"/>
      <c r="HXK39" s="242"/>
      <c r="HXL39" s="242"/>
      <c r="HXM39" s="242"/>
      <c r="HXN39" s="242"/>
      <c r="HXO39" s="242"/>
      <c r="HXP39" s="242"/>
      <c r="HXQ39" s="242"/>
      <c r="HXR39" s="242"/>
      <c r="HXS39" s="242"/>
      <c r="HXT39" s="242"/>
      <c r="HXU39" s="242"/>
      <c r="HXV39" s="242"/>
      <c r="HXW39" s="242"/>
      <c r="HXX39" s="242"/>
      <c r="HXY39" s="242"/>
      <c r="HXZ39" s="242"/>
      <c r="HYA39" s="242"/>
      <c r="HYB39" s="242"/>
      <c r="HYC39" s="242"/>
      <c r="HYD39" s="242"/>
      <c r="HYE39" s="242"/>
      <c r="HYF39" s="242"/>
      <c r="HYG39" s="242"/>
      <c r="HYH39" s="242"/>
      <c r="HYI39" s="242"/>
      <c r="HYJ39" s="242"/>
      <c r="HYK39" s="242"/>
      <c r="HYL39" s="242"/>
      <c r="HYM39" s="242"/>
      <c r="HYN39" s="242"/>
      <c r="HYO39" s="242"/>
      <c r="HYP39" s="242"/>
      <c r="HYQ39" s="242"/>
      <c r="HYR39" s="242"/>
      <c r="HYS39" s="242"/>
      <c r="HYT39" s="242"/>
      <c r="HYU39" s="242"/>
      <c r="HYV39" s="242"/>
      <c r="HYW39" s="242"/>
      <c r="HYX39" s="242"/>
      <c r="HYY39" s="242"/>
      <c r="HYZ39" s="242"/>
      <c r="HZA39" s="242"/>
      <c r="HZB39" s="242"/>
      <c r="HZC39" s="242"/>
      <c r="HZD39" s="242"/>
      <c r="HZE39" s="242"/>
      <c r="HZF39" s="242"/>
      <c r="HZG39" s="242"/>
      <c r="HZH39" s="242"/>
      <c r="HZI39" s="242"/>
      <c r="HZJ39" s="242"/>
      <c r="HZK39" s="242"/>
      <c r="HZL39" s="242"/>
      <c r="HZM39" s="242"/>
      <c r="HZN39" s="242"/>
      <c r="HZO39" s="242"/>
      <c r="HZP39" s="242"/>
      <c r="HZQ39" s="242"/>
      <c r="HZR39" s="242"/>
      <c r="HZS39" s="242"/>
      <c r="HZT39" s="242"/>
      <c r="HZU39" s="242"/>
      <c r="HZV39" s="242"/>
      <c r="HZW39" s="242"/>
      <c r="HZX39" s="242"/>
      <c r="HZY39" s="242"/>
      <c r="HZZ39" s="242"/>
      <c r="IAA39" s="242"/>
      <c r="IAB39" s="242"/>
      <c r="IAC39" s="242"/>
      <c r="IAD39" s="242"/>
      <c r="IAE39" s="242"/>
      <c r="IAF39" s="242"/>
      <c r="IAG39" s="242"/>
      <c r="IAH39" s="242"/>
      <c r="IAI39" s="242"/>
      <c r="IAJ39" s="242"/>
      <c r="IAK39" s="242"/>
      <c r="IAL39" s="242"/>
      <c r="IAM39" s="242"/>
      <c r="IAN39" s="242"/>
      <c r="IAO39" s="242"/>
      <c r="IAP39" s="242"/>
      <c r="IAQ39" s="242"/>
      <c r="IAR39" s="242"/>
      <c r="IAS39" s="242"/>
      <c r="IAT39" s="242"/>
      <c r="IAU39" s="242"/>
      <c r="IAV39" s="242"/>
      <c r="IAW39" s="242"/>
      <c r="IAX39" s="242"/>
      <c r="IAY39" s="242"/>
      <c r="IAZ39" s="242"/>
      <c r="IBA39" s="242"/>
      <c r="IBB39" s="242"/>
      <c r="IBC39" s="242"/>
      <c r="IBD39" s="242"/>
      <c r="IBE39" s="242"/>
      <c r="IBF39" s="242"/>
      <c r="IBG39" s="242"/>
      <c r="IBH39" s="242"/>
      <c r="IBI39" s="242"/>
      <c r="IBJ39" s="242"/>
      <c r="IBK39" s="242"/>
      <c r="IBL39" s="242"/>
      <c r="IBM39" s="242"/>
      <c r="IBN39" s="242"/>
      <c r="IBO39" s="242"/>
      <c r="IBP39" s="242"/>
      <c r="IBQ39" s="242"/>
      <c r="IBR39" s="242"/>
      <c r="IBS39" s="242"/>
      <c r="IBT39" s="242"/>
      <c r="IBU39" s="242"/>
      <c r="IBV39" s="242"/>
      <c r="IBW39" s="242"/>
      <c r="IBX39" s="242"/>
      <c r="IBY39" s="242"/>
      <c r="IBZ39" s="242"/>
      <c r="ICA39" s="242"/>
      <c r="ICB39" s="242"/>
      <c r="ICC39" s="242"/>
      <c r="ICD39" s="242"/>
      <c r="ICE39" s="242"/>
      <c r="ICF39" s="242"/>
      <c r="ICG39" s="242"/>
      <c r="ICH39" s="242"/>
      <c r="ICI39" s="242"/>
      <c r="ICJ39" s="242"/>
      <c r="ICK39" s="242"/>
      <c r="ICL39" s="242"/>
      <c r="ICM39" s="242"/>
      <c r="ICN39" s="242"/>
      <c r="ICO39" s="242"/>
      <c r="ICP39" s="242"/>
      <c r="ICQ39" s="242"/>
      <c r="ICR39" s="242"/>
      <c r="ICS39" s="242"/>
      <c r="ICT39" s="242"/>
      <c r="ICU39" s="242"/>
      <c r="ICV39" s="242"/>
      <c r="ICW39" s="242"/>
      <c r="ICX39" s="242"/>
      <c r="ICY39" s="242"/>
      <c r="ICZ39" s="242"/>
      <c r="IDA39" s="242"/>
      <c r="IDB39" s="242"/>
      <c r="IDC39" s="242"/>
      <c r="IDD39" s="242"/>
      <c r="IDE39" s="242"/>
      <c r="IDF39" s="242"/>
      <c r="IDG39" s="242"/>
      <c r="IDH39" s="242"/>
      <c r="IDI39" s="242"/>
      <c r="IDJ39" s="242"/>
      <c r="IDK39" s="242"/>
      <c r="IDL39" s="242"/>
      <c r="IDM39" s="242"/>
      <c r="IDN39" s="242"/>
      <c r="IDO39" s="242"/>
      <c r="IDP39" s="242"/>
      <c r="IDQ39" s="242"/>
      <c r="IDR39" s="242"/>
      <c r="IDS39" s="242"/>
      <c r="IDT39" s="242"/>
      <c r="IDU39" s="242"/>
      <c r="IDV39" s="242"/>
      <c r="IDW39" s="242"/>
      <c r="IDX39" s="242"/>
      <c r="IDY39" s="242"/>
      <c r="IDZ39" s="242"/>
      <c r="IEA39" s="242"/>
      <c r="IEB39" s="242"/>
      <c r="IEC39" s="242"/>
      <c r="IED39" s="242"/>
      <c r="IEE39" s="242"/>
      <c r="IEF39" s="242"/>
      <c r="IEG39" s="242"/>
      <c r="IEH39" s="242"/>
      <c r="IEI39" s="242"/>
      <c r="IEJ39" s="242"/>
      <c r="IEK39" s="242"/>
      <c r="IEL39" s="242"/>
      <c r="IEM39" s="242"/>
      <c r="IEN39" s="242"/>
      <c r="IEO39" s="242"/>
      <c r="IEP39" s="242"/>
      <c r="IEQ39" s="242"/>
      <c r="IER39" s="242"/>
      <c r="IES39" s="242"/>
      <c r="IET39" s="242"/>
      <c r="IEU39" s="242"/>
      <c r="IEV39" s="242"/>
      <c r="IEW39" s="242"/>
      <c r="IEX39" s="242"/>
      <c r="IEY39" s="242"/>
      <c r="IEZ39" s="242"/>
      <c r="IFA39" s="242"/>
      <c r="IFB39" s="242"/>
      <c r="IFC39" s="242"/>
      <c r="IFD39" s="242"/>
      <c r="IFE39" s="242"/>
      <c r="IFF39" s="242"/>
      <c r="IFG39" s="242"/>
      <c r="IFH39" s="242"/>
      <c r="IFI39" s="242"/>
      <c r="IFJ39" s="242"/>
      <c r="IFK39" s="242"/>
      <c r="IFL39" s="242"/>
      <c r="IFM39" s="242"/>
      <c r="IFN39" s="242"/>
      <c r="IFO39" s="242"/>
      <c r="IFP39" s="242"/>
      <c r="IFQ39" s="242"/>
      <c r="IFR39" s="242"/>
      <c r="IFS39" s="242"/>
      <c r="IFT39" s="242"/>
      <c r="IFU39" s="242"/>
      <c r="IFV39" s="242"/>
      <c r="IFW39" s="242"/>
      <c r="IFX39" s="242"/>
      <c r="IFY39" s="242"/>
      <c r="IFZ39" s="242"/>
      <c r="IGA39" s="242"/>
      <c r="IGB39" s="242"/>
      <c r="IGC39" s="242"/>
      <c r="IGD39" s="242"/>
      <c r="IGE39" s="242"/>
      <c r="IGF39" s="242"/>
      <c r="IGG39" s="242"/>
      <c r="IGH39" s="242"/>
      <c r="IGI39" s="242"/>
      <c r="IGJ39" s="242"/>
      <c r="IGK39" s="242"/>
      <c r="IGL39" s="242"/>
      <c r="IGM39" s="242"/>
      <c r="IGN39" s="242"/>
      <c r="IGO39" s="242"/>
      <c r="IGP39" s="242"/>
      <c r="IGQ39" s="242"/>
      <c r="IGR39" s="242"/>
      <c r="IGS39" s="242"/>
      <c r="IGT39" s="242"/>
      <c r="IGU39" s="242"/>
      <c r="IGV39" s="242"/>
      <c r="IGW39" s="242"/>
      <c r="IGX39" s="242"/>
      <c r="IGY39" s="242"/>
      <c r="IGZ39" s="242"/>
      <c r="IHA39" s="242"/>
      <c r="IHB39" s="242"/>
      <c r="IHC39" s="242"/>
      <c r="IHD39" s="242"/>
      <c r="IHE39" s="242"/>
      <c r="IHF39" s="242"/>
      <c r="IHG39" s="242"/>
      <c r="IHH39" s="242"/>
      <c r="IHI39" s="242"/>
      <c r="IHJ39" s="242"/>
      <c r="IHK39" s="242"/>
      <c r="IHL39" s="242"/>
      <c r="IHM39" s="242"/>
      <c r="IHN39" s="242"/>
      <c r="IHO39" s="242"/>
      <c r="IHP39" s="242"/>
      <c r="IHQ39" s="242"/>
      <c r="IHR39" s="242"/>
      <c r="IHS39" s="242"/>
      <c r="IHT39" s="242"/>
      <c r="IHU39" s="242"/>
      <c r="IHV39" s="242"/>
      <c r="IHW39" s="242"/>
      <c r="IHX39" s="242"/>
      <c r="IHY39" s="242"/>
      <c r="IHZ39" s="242"/>
      <c r="IIA39" s="242"/>
      <c r="IIB39" s="242"/>
      <c r="IIC39" s="242"/>
      <c r="IID39" s="242"/>
      <c r="IIE39" s="242"/>
      <c r="IIF39" s="242"/>
      <c r="IIG39" s="242"/>
      <c r="IIH39" s="242"/>
      <c r="III39" s="242"/>
      <c r="IIJ39" s="242"/>
      <c r="IIK39" s="242"/>
      <c r="IIL39" s="242"/>
      <c r="IIM39" s="242"/>
      <c r="IIN39" s="242"/>
      <c r="IIO39" s="242"/>
      <c r="IIP39" s="242"/>
      <c r="IIQ39" s="242"/>
      <c r="IIR39" s="242"/>
      <c r="IIS39" s="242"/>
      <c r="IIT39" s="242"/>
      <c r="IIU39" s="242"/>
      <c r="IIV39" s="242"/>
      <c r="IIW39" s="242"/>
      <c r="IIX39" s="242"/>
      <c r="IIY39" s="242"/>
      <c r="IIZ39" s="242"/>
      <c r="IJA39" s="242"/>
      <c r="IJB39" s="242"/>
      <c r="IJC39" s="242"/>
      <c r="IJD39" s="242"/>
      <c r="IJE39" s="242"/>
      <c r="IJF39" s="242"/>
      <c r="IJG39" s="242"/>
      <c r="IJH39" s="242"/>
      <c r="IJI39" s="242"/>
      <c r="IJJ39" s="242"/>
      <c r="IJK39" s="242"/>
      <c r="IJL39" s="242"/>
      <c r="IJM39" s="242"/>
      <c r="IJN39" s="242"/>
      <c r="IJO39" s="242"/>
      <c r="IJP39" s="242"/>
      <c r="IJQ39" s="242"/>
      <c r="IJR39" s="242"/>
      <c r="IJS39" s="242"/>
      <c r="IJT39" s="242"/>
      <c r="IJU39" s="242"/>
      <c r="IJV39" s="242"/>
      <c r="IJW39" s="242"/>
      <c r="IJX39" s="242"/>
      <c r="IJY39" s="242"/>
      <c r="IJZ39" s="242"/>
      <c r="IKA39" s="242"/>
      <c r="IKB39" s="242"/>
      <c r="IKC39" s="242"/>
      <c r="IKD39" s="242"/>
      <c r="IKE39" s="242"/>
      <c r="IKF39" s="242"/>
      <c r="IKG39" s="242"/>
      <c r="IKH39" s="242"/>
      <c r="IKI39" s="242"/>
      <c r="IKJ39" s="242"/>
      <c r="IKK39" s="242"/>
      <c r="IKL39" s="242"/>
      <c r="IKM39" s="242"/>
      <c r="IKN39" s="242"/>
      <c r="IKO39" s="242"/>
      <c r="IKP39" s="242"/>
      <c r="IKQ39" s="242"/>
      <c r="IKR39" s="242"/>
      <c r="IKS39" s="242"/>
      <c r="IKT39" s="242"/>
      <c r="IKU39" s="242"/>
      <c r="IKV39" s="242"/>
      <c r="IKW39" s="242"/>
      <c r="IKX39" s="242"/>
      <c r="IKY39" s="242"/>
      <c r="IKZ39" s="242"/>
      <c r="ILA39" s="242"/>
      <c r="ILB39" s="242"/>
      <c r="ILC39" s="242"/>
      <c r="ILD39" s="242"/>
      <c r="ILE39" s="242"/>
      <c r="ILF39" s="242"/>
      <c r="ILG39" s="242"/>
      <c r="ILH39" s="242"/>
      <c r="ILI39" s="242"/>
      <c r="ILJ39" s="242"/>
      <c r="ILK39" s="242"/>
      <c r="ILL39" s="242"/>
      <c r="ILM39" s="242"/>
      <c r="ILN39" s="242"/>
      <c r="ILO39" s="242"/>
      <c r="ILP39" s="242"/>
      <c r="ILQ39" s="242"/>
      <c r="ILR39" s="242"/>
      <c r="ILS39" s="242"/>
      <c r="ILT39" s="242"/>
      <c r="ILU39" s="242"/>
      <c r="ILV39" s="242"/>
      <c r="ILW39" s="242"/>
      <c r="ILX39" s="242"/>
      <c r="ILY39" s="242"/>
      <c r="ILZ39" s="242"/>
      <c r="IMA39" s="242"/>
      <c r="IMB39" s="242"/>
      <c r="IMC39" s="242"/>
      <c r="IMD39" s="242"/>
      <c r="IME39" s="242"/>
      <c r="IMF39" s="242"/>
      <c r="IMG39" s="242"/>
      <c r="IMH39" s="242"/>
      <c r="IMI39" s="242"/>
      <c r="IMJ39" s="242"/>
      <c r="IMK39" s="242"/>
      <c r="IML39" s="242"/>
      <c r="IMM39" s="242"/>
      <c r="IMN39" s="242"/>
      <c r="IMO39" s="242"/>
      <c r="IMP39" s="242"/>
      <c r="IMQ39" s="242"/>
      <c r="IMR39" s="242"/>
      <c r="IMS39" s="242"/>
      <c r="IMT39" s="242"/>
      <c r="IMU39" s="242"/>
      <c r="IMV39" s="242"/>
      <c r="IMW39" s="242"/>
      <c r="IMX39" s="242"/>
      <c r="IMY39" s="242"/>
      <c r="IMZ39" s="242"/>
      <c r="INA39" s="242"/>
      <c r="INB39" s="242"/>
      <c r="INC39" s="242"/>
      <c r="IND39" s="242"/>
      <c r="INE39" s="242"/>
      <c r="INF39" s="242"/>
      <c r="ING39" s="242"/>
      <c r="INH39" s="242"/>
      <c r="INI39" s="242"/>
      <c r="INJ39" s="242"/>
      <c r="INK39" s="242"/>
      <c r="INL39" s="242"/>
      <c r="INM39" s="242"/>
      <c r="INN39" s="242"/>
      <c r="INO39" s="242"/>
      <c r="INP39" s="242"/>
      <c r="INQ39" s="242"/>
      <c r="INR39" s="242"/>
      <c r="INS39" s="242"/>
      <c r="INT39" s="242"/>
      <c r="INU39" s="242"/>
      <c r="INV39" s="242"/>
      <c r="INW39" s="242"/>
      <c r="INX39" s="242"/>
      <c r="INY39" s="242"/>
      <c r="INZ39" s="242"/>
      <c r="IOA39" s="242"/>
      <c r="IOB39" s="242"/>
      <c r="IOC39" s="242"/>
      <c r="IOD39" s="242"/>
      <c r="IOE39" s="242"/>
      <c r="IOF39" s="242"/>
      <c r="IOG39" s="242"/>
      <c r="IOH39" s="242"/>
      <c r="IOI39" s="242"/>
      <c r="IOJ39" s="242"/>
      <c r="IOK39" s="242"/>
      <c r="IOL39" s="242"/>
      <c r="IOM39" s="242"/>
      <c r="ION39" s="242"/>
      <c r="IOO39" s="242"/>
      <c r="IOP39" s="242"/>
      <c r="IOQ39" s="242"/>
      <c r="IOR39" s="242"/>
      <c r="IOS39" s="242"/>
      <c r="IOT39" s="242"/>
      <c r="IOU39" s="242"/>
      <c r="IOV39" s="242"/>
      <c r="IOW39" s="242"/>
      <c r="IOX39" s="242"/>
      <c r="IOY39" s="242"/>
      <c r="IOZ39" s="242"/>
      <c r="IPA39" s="242"/>
      <c r="IPB39" s="242"/>
      <c r="IPC39" s="242"/>
      <c r="IPD39" s="242"/>
      <c r="IPE39" s="242"/>
      <c r="IPF39" s="242"/>
      <c r="IPG39" s="242"/>
      <c r="IPH39" s="242"/>
      <c r="IPI39" s="242"/>
      <c r="IPJ39" s="242"/>
      <c r="IPK39" s="242"/>
      <c r="IPL39" s="242"/>
      <c r="IPM39" s="242"/>
      <c r="IPN39" s="242"/>
      <c r="IPO39" s="242"/>
      <c r="IPP39" s="242"/>
      <c r="IPQ39" s="242"/>
      <c r="IPR39" s="242"/>
      <c r="IPS39" s="242"/>
      <c r="IPT39" s="242"/>
      <c r="IPU39" s="242"/>
      <c r="IPV39" s="242"/>
      <c r="IPW39" s="242"/>
      <c r="IPX39" s="242"/>
      <c r="IPY39" s="242"/>
      <c r="IPZ39" s="242"/>
      <c r="IQA39" s="242"/>
      <c r="IQB39" s="242"/>
      <c r="IQC39" s="242"/>
      <c r="IQD39" s="242"/>
      <c r="IQE39" s="242"/>
      <c r="IQF39" s="242"/>
      <c r="IQG39" s="242"/>
      <c r="IQH39" s="242"/>
      <c r="IQI39" s="242"/>
      <c r="IQJ39" s="242"/>
      <c r="IQK39" s="242"/>
      <c r="IQL39" s="242"/>
      <c r="IQM39" s="242"/>
      <c r="IQN39" s="242"/>
      <c r="IQO39" s="242"/>
      <c r="IQP39" s="242"/>
      <c r="IQQ39" s="242"/>
      <c r="IQR39" s="242"/>
      <c r="IQS39" s="242"/>
      <c r="IQT39" s="242"/>
      <c r="IQU39" s="242"/>
      <c r="IQV39" s="242"/>
      <c r="IQW39" s="242"/>
      <c r="IQX39" s="242"/>
      <c r="IQY39" s="242"/>
      <c r="IQZ39" s="242"/>
      <c r="IRA39" s="242"/>
      <c r="IRB39" s="242"/>
      <c r="IRC39" s="242"/>
      <c r="IRD39" s="242"/>
      <c r="IRE39" s="242"/>
      <c r="IRF39" s="242"/>
      <c r="IRG39" s="242"/>
      <c r="IRH39" s="242"/>
      <c r="IRI39" s="242"/>
      <c r="IRJ39" s="242"/>
      <c r="IRK39" s="242"/>
      <c r="IRL39" s="242"/>
      <c r="IRM39" s="242"/>
      <c r="IRN39" s="242"/>
      <c r="IRO39" s="242"/>
      <c r="IRP39" s="242"/>
      <c r="IRQ39" s="242"/>
      <c r="IRR39" s="242"/>
      <c r="IRS39" s="242"/>
      <c r="IRT39" s="242"/>
      <c r="IRU39" s="242"/>
      <c r="IRV39" s="242"/>
      <c r="IRW39" s="242"/>
      <c r="IRX39" s="242"/>
      <c r="IRY39" s="242"/>
      <c r="IRZ39" s="242"/>
      <c r="ISA39" s="242"/>
      <c r="ISB39" s="242"/>
      <c r="ISC39" s="242"/>
      <c r="ISD39" s="242"/>
      <c r="ISE39" s="242"/>
      <c r="ISF39" s="242"/>
      <c r="ISG39" s="242"/>
      <c r="ISH39" s="242"/>
      <c r="ISI39" s="242"/>
      <c r="ISJ39" s="242"/>
      <c r="ISK39" s="242"/>
      <c r="ISL39" s="242"/>
      <c r="ISM39" s="242"/>
      <c r="ISN39" s="242"/>
      <c r="ISO39" s="242"/>
      <c r="ISP39" s="242"/>
      <c r="ISQ39" s="242"/>
      <c r="ISR39" s="242"/>
      <c r="ISS39" s="242"/>
      <c r="IST39" s="242"/>
      <c r="ISU39" s="242"/>
      <c r="ISV39" s="242"/>
      <c r="ISW39" s="242"/>
      <c r="ISX39" s="242"/>
      <c r="ISY39" s="242"/>
      <c r="ISZ39" s="242"/>
      <c r="ITA39" s="242"/>
      <c r="ITB39" s="242"/>
      <c r="ITC39" s="242"/>
      <c r="ITD39" s="242"/>
      <c r="ITE39" s="242"/>
      <c r="ITF39" s="242"/>
      <c r="ITG39" s="242"/>
      <c r="ITH39" s="242"/>
      <c r="ITI39" s="242"/>
      <c r="ITJ39" s="242"/>
      <c r="ITK39" s="242"/>
      <c r="ITL39" s="242"/>
      <c r="ITM39" s="242"/>
      <c r="ITN39" s="242"/>
      <c r="ITO39" s="242"/>
      <c r="ITP39" s="242"/>
      <c r="ITQ39" s="242"/>
      <c r="ITR39" s="242"/>
      <c r="ITS39" s="242"/>
      <c r="ITT39" s="242"/>
      <c r="ITU39" s="242"/>
      <c r="ITV39" s="242"/>
      <c r="ITW39" s="242"/>
      <c r="ITX39" s="242"/>
      <c r="ITY39" s="242"/>
      <c r="ITZ39" s="242"/>
      <c r="IUA39" s="242"/>
      <c r="IUB39" s="242"/>
      <c r="IUC39" s="242"/>
      <c r="IUD39" s="242"/>
      <c r="IUE39" s="242"/>
      <c r="IUF39" s="242"/>
      <c r="IUG39" s="242"/>
      <c r="IUH39" s="242"/>
      <c r="IUI39" s="242"/>
      <c r="IUJ39" s="242"/>
      <c r="IUK39" s="242"/>
      <c r="IUL39" s="242"/>
      <c r="IUM39" s="242"/>
      <c r="IUN39" s="242"/>
      <c r="IUO39" s="242"/>
      <c r="IUP39" s="242"/>
      <c r="IUQ39" s="242"/>
      <c r="IUR39" s="242"/>
      <c r="IUS39" s="242"/>
      <c r="IUT39" s="242"/>
      <c r="IUU39" s="242"/>
      <c r="IUV39" s="242"/>
      <c r="IUW39" s="242"/>
      <c r="IUX39" s="242"/>
      <c r="IUY39" s="242"/>
      <c r="IUZ39" s="242"/>
      <c r="IVA39" s="242"/>
      <c r="IVB39" s="242"/>
      <c r="IVC39" s="242"/>
      <c r="IVD39" s="242"/>
      <c r="IVE39" s="242"/>
      <c r="IVF39" s="242"/>
      <c r="IVG39" s="242"/>
      <c r="IVH39" s="242"/>
      <c r="IVI39" s="242"/>
      <c r="IVJ39" s="242"/>
      <c r="IVK39" s="242"/>
      <c r="IVL39" s="242"/>
      <c r="IVM39" s="242"/>
      <c r="IVN39" s="242"/>
      <c r="IVO39" s="242"/>
      <c r="IVP39" s="242"/>
      <c r="IVQ39" s="242"/>
      <c r="IVR39" s="242"/>
      <c r="IVS39" s="242"/>
      <c r="IVT39" s="242"/>
      <c r="IVU39" s="242"/>
      <c r="IVV39" s="242"/>
      <c r="IVW39" s="242"/>
      <c r="IVX39" s="242"/>
      <c r="IVY39" s="242"/>
      <c r="IVZ39" s="242"/>
      <c r="IWA39" s="242"/>
      <c r="IWB39" s="242"/>
      <c r="IWC39" s="242"/>
      <c r="IWD39" s="242"/>
      <c r="IWE39" s="242"/>
      <c r="IWF39" s="242"/>
      <c r="IWG39" s="242"/>
      <c r="IWH39" s="242"/>
      <c r="IWI39" s="242"/>
      <c r="IWJ39" s="242"/>
      <c r="IWK39" s="242"/>
      <c r="IWL39" s="242"/>
      <c r="IWM39" s="242"/>
      <c r="IWN39" s="242"/>
      <c r="IWO39" s="242"/>
      <c r="IWP39" s="242"/>
      <c r="IWQ39" s="242"/>
      <c r="IWR39" s="242"/>
      <c r="IWS39" s="242"/>
      <c r="IWT39" s="242"/>
      <c r="IWU39" s="242"/>
      <c r="IWV39" s="242"/>
      <c r="IWW39" s="242"/>
      <c r="IWX39" s="242"/>
      <c r="IWY39" s="242"/>
      <c r="IWZ39" s="242"/>
      <c r="IXA39" s="242"/>
      <c r="IXB39" s="242"/>
      <c r="IXC39" s="242"/>
      <c r="IXD39" s="242"/>
      <c r="IXE39" s="242"/>
      <c r="IXF39" s="242"/>
      <c r="IXG39" s="242"/>
      <c r="IXH39" s="242"/>
      <c r="IXI39" s="242"/>
      <c r="IXJ39" s="242"/>
      <c r="IXK39" s="242"/>
      <c r="IXL39" s="242"/>
      <c r="IXM39" s="242"/>
      <c r="IXN39" s="242"/>
      <c r="IXO39" s="242"/>
      <c r="IXP39" s="242"/>
      <c r="IXQ39" s="242"/>
      <c r="IXR39" s="242"/>
      <c r="IXS39" s="242"/>
      <c r="IXT39" s="242"/>
      <c r="IXU39" s="242"/>
      <c r="IXV39" s="242"/>
      <c r="IXW39" s="242"/>
      <c r="IXX39" s="242"/>
      <c r="IXY39" s="242"/>
      <c r="IXZ39" s="242"/>
      <c r="IYA39" s="242"/>
      <c r="IYB39" s="242"/>
      <c r="IYC39" s="242"/>
      <c r="IYD39" s="242"/>
      <c r="IYE39" s="242"/>
      <c r="IYF39" s="242"/>
      <c r="IYG39" s="242"/>
      <c r="IYH39" s="242"/>
      <c r="IYI39" s="242"/>
      <c r="IYJ39" s="242"/>
      <c r="IYK39" s="242"/>
      <c r="IYL39" s="242"/>
      <c r="IYM39" s="242"/>
      <c r="IYN39" s="242"/>
      <c r="IYO39" s="242"/>
      <c r="IYP39" s="242"/>
      <c r="IYQ39" s="242"/>
      <c r="IYR39" s="242"/>
      <c r="IYS39" s="242"/>
      <c r="IYT39" s="242"/>
      <c r="IYU39" s="242"/>
      <c r="IYV39" s="242"/>
      <c r="IYW39" s="242"/>
      <c r="IYX39" s="242"/>
      <c r="IYY39" s="242"/>
      <c r="IYZ39" s="242"/>
      <c r="IZA39" s="242"/>
      <c r="IZB39" s="242"/>
      <c r="IZC39" s="242"/>
      <c r="IZD39" s="242"/>
      <c r="IZE39" s="242"/>
      <c r="IZF39" s="242"/>
      <c r="IZG39" s="242"/>
      <c r="IZH39" s="242"/>
      <c r="IZI39" s="242"/>
      <c r="IZJ39" s="242"/>
      <c r="IZK39" s="242"/>
      <c r="IZL39" s="242"/>
      <c r="IZM39" s="242"/>
      <c r="IZN39" s="242"/>
      <c r="IZO39" s="242"/>
      <c r="IZP39" s="242"/>
      <c r="IZQ39" s="242"/>
      <c r="IZR39" s="242"/>
      <c r="IZS39" s="242"/>
      <c r="IZT39" s="242"/>
      <c r="IZU39" s="242"/>
      <c r="IZV39" s="242"/>
      <c r="IZW39" s="242"/>
      <c r="IZX39" s="242"/>
      <c r="IZY39" s="242"/>
      <c r="IZZ39" s="242"/>
      <c r="JAA39" s="242"/>
      <c r="JAB39" s="242"/>
      <c r="JAC39" s="242"/>
      <c r="JAD39" s="242"/>
      <c r="JAE39" s="242"/>
      <c r="JAF39" s="242"/>
      <c r="JAG39" s="242"/>
      <c r="JAH39" s="242"/>
      <c r="JAI39" s="242"/>
      <c r="JAJ39" s="242"/>
      <c r="JAK39" s="242"/>
      <c r="JAL39" s="242"/>
      <c r="JAM39" s="242"/>
      <c r="JAN39" s="242"/>
      <c r="JAO39" s="242"/>
      <c r="JAP39" s="242"/>
      <c r="JAQ39" s="242"/>
      <c r="JAR39" s="242"/>
      <c r="JAS39" s="242"/>
      <c r="JAT39" s="242"/>
      <c r="JAU39" s="242"/>
      <c r="JAV39" s="242"/>
      <c r="JAW39" s="242"/>
      <c r="JAX39" s="242"/>
      <c r="JAY39" s="242"/>
      <c r="JAZ39" s="242"/>
      <c r="JBA39" s="242"/>
      <c r="JBB39" s="242"/>
      <c r="JBC39" s="242"/>
      <c r="JBD39" s="242"/>
      <c r="JBE39" s="242"/>
      <c r="JBF39" s="242"/>
      <c r="JBG39" s="242"/>
      <c r="JBH39" s="242"/>
      <c r="JBI39" s="242"/>
      <c r="JBJ39" s="242"/>
      <c r="JBK39" s="242"/>
      <c r="JBL39" s="242"/>
      <c r="JBM39" s="242"/>
      <c r="JBN39" s="242"/>
      <c r="JBO39" s="242"/>
      <c r="JBP39" s="242"/>
      <c r="JBQ39" s="242"/>
      <c r="JBR39" s="242"/>
      <c r="JBS39" s="242"/>
      <c r="JBT39" s="242"/>
      <c r="JBU39" s="242"/>
      <c r="JBV39" s="242"/>
      <c r="JBW39" s="242"/>
      <c r="JBX39" s="242"/>
      <c r="JBY39" s="242"/>
      <c r="JBZ39" s="242"/>
      <c r="JCA39" s="242"/>
      <c r="JCB39" s="242"/>
      <c r="JCC39" s="242"/>
      <c r="JCD39" s="242"/>
      <c r="JCE39" s="242"/>
      <c r="JCF39" s="242"/>
      <c r="JCG39" s="242"/>
      <c r="JCH39" s="242"/>
      <c r="JCI39" s="242"/>
      <c r="JCJ39" s="242"/>
      <c r="JCK39" s="242"/>
      <c r="JCL39" s="242"/>
      <c r="JCM39" s="242"/>
      <c r="JCN39" s="242"/>
      <c r="JCO39" s="242"/>
      <c r="JCP39" s="242"/>
      <c r="JCQ39" s="242"/>
      <c r="JCR39" s="242"/>
      <c r="JCS39" s="242"/>
      <c r="JCT39" s="242"/>
      <c r="JCU39" s="242"/>
      <c r="JCV39" s="242"/>
      <c r="JCW39" s="242"/>
      <c r="JCX39" s="242"/>
      <c r="JCY39" s="242"/>
      <c r="JCZ39" s="242"/>
      <c r="JDA39" s="242"/>
      <c r="JDB39" s="242"/>
      <c r="JDC39" s="242"/>
      <c r="JDD39" s="242"/>
      <c r="JDE39" s="242"/>
      <c r="JDF39" s="242"/>
      <c r="JDG39" s="242"/>
      <c r="JDH39" s="242"/>
      <c r="JDI39" s="242"/>
      <c r="JDJ39" s="242"/>
      <c r="JDK39" s="242"/>
      <c r="JDL39" s="242"/>
      <c r="JDM39" s="242"/>
      <c r="JDN39" s="242"/>
      <c r="JDO39" s="242"/>
      <c r="JDP39" s="242"/>
      <c r="JDQ39" s="242"/>
      <c r="JDR39" s="242"/>
      <c r="JDS39" s="242"/>
      <c r="JDT39" s="242"/>
      <c r="JDU39" s="242"/>
      <c r="JDV39" s="242"/>
      <c r="JDW39" s="242"/>
      <c r="JDX39" s="242"/>
      <c r="JDY39" s="242"/>
      <c r="JDZ39" s="242"/>
      <c r="JEA39" s="242"/>
      <c r="JEB39" s="242"/>
      <c r="JEC39" s="242"/>
      <c r="JED39" s="242"/>
      <c r="JEE39" s="242"/>
      <c r="JEF39" s="242"/>
      <c r="JEG39" s="242"/>
      <c r="JEH39" s="242"/>
      <c r="JEI39" s="242"/>
      <c r="JEJ39" s="242"/>
      <c r="JEK39" s="242"/>
      <c r="JEL39" s="242"/>
      <c r="JEM39" s="242"/>
      <c r="JEN39" s="242"/>
      <c r="JEO39" s="242"/>
      <c r="JEP39" s="242"/>
      <c r="JEQ39" s="242"/>
      <c r="JER39" s="242"/>
      <c r="JES39" s="242"/>
      <c r="JET39" s="242"/>
      <c r="JEU39" s="242"/>
      <c r="JEV39" s="242"/>
      <c r="JEW39" s="242"/>
      <c r="JEX39" s="242"/>
      <c r="JEY39" s="242"/>
      <c r="JEZ39" s="242"/>
      <c r="JFA39" s="242"/>
      <c r="JFB39" s="242"/>
      <c r="JFC39" s="242"/>
      <c r="JFD39" s="242"/>
      <c r="JFE39" s="242"/>
      <c r="JFF39" s="242"/>
      <c r="JFG39" s="242"/>
      <c r="JFH39" s="242"/>
      <c r="JFI39" s="242"/>
      <c r="JFJ39" s="242"/>
      <c r="JFK39" s="242"/>
      <c r="JFL39" s="242"/>
      <c r="JFM39" s="242"/>
      <c r="JFN39" s="242"/>
      <c r="JFO39" s="242"/>
      <c r="JFP39" s="242"/>
      <c r="JFQ39" s="242"/>
      <c r="JFR39" s="242"/>
      <c r="JFS39" s="242"/>
      <c r="JFT39" s="242"/>
      <c r="JFU39" s="242"/>
      <c r="JFV39" s="242"/>
      <c r="JFW39" s="242"/>
      <c r="JFX39" s="242"/>
      <c r="JFY39" s="242"/>
      <c r="JFZ39" s="242"/>
      <c r="JGA39" s="242"/>
      <c r="JGB39" s="242"/>
      <c r="JGC39" s="242"/>
      <c r="JGD39" s="242"/>
      <c r="JGE39" s="242"/>
      <c r="JGF39" s="242"/>
      <c r="JGG39" s="242"/>
      <c r="JGH39" s="242"/>
      <c r="JGI39" s="242"/>
      <c r="JGJ39" s="242"/>
      <c r="JGK39" s="242"/>
      <c r="JGL39" s="242"/>
      <c r="JGM39" s="242"/>
      <c r="JGN39" s="242"/>
      <c r="JGO39" s="242"/>
      <c r="JGP39" s="242"/>
      <c r="JGQ39" s="242"/>
      <c r="JGR39" s="242"/>
      <c r="JGS39" s="242"/>
      <c r="JGT39" s="242"/>
      <c r="JGU39" s="242"/>
      <c r="JGV39" s="242"/>
      <c r="JGW39" s="242"/>
      <c r="JGX39" s="242"/>
      <c r="JGY39" s="242"/>
      <c r="JGZ39" s="242"/>
      <c r="JHA39" s="242"/>
      <c r="JHB39" s="242"/>
      <c r="JHC39" s="242"/>
      <c r="JHD39" s="242"/>
      <c r="JHE39" s="242"/>
      <c r="JHF39" s="242"/>
      <c r="JHG39" s="242"/>
      <c r="JHH39" s="242"/>
      <c r="JHI39" s="242"/>
      <c r="JHJ39" s="242"/>
      <c r="JHK39" s="242"/>
      <c r="JHL39" s="242"/>
      <c r="JHM39" s="242"/>
      <c r="JHN39" s="242"/>
      <c r="JHO39" s="242"/>
      <c r="JHP39" s="242"/>
      <c r="JHQ39" s="242"/>
      <c r="JHR39" s="242"/>
      <c r="JHS39" s="242"/>
      <c r="JHT39" s="242"/>
      <c r="JHU39" s="242"/>
      <c r="JHV39" s="242"/>
      <c r="JHW39" s="242"/>
      <c r="JHX39" s="242"/>
      <c r="JHY39" s="242"/>
      <c r="JHZ39" s="242"/>
      <c r="JIA39" s="242"/>
      <c r="JIB39" s="242"/>
      <c r="JIC39" s="242"/>
      <c r="JID39" s="242"/>
      <c r="JIE39" s="242"/>
      <c r="JIF39" s="242"/>
      <c r="JIG39" s="242"/>
      <c r="JIH39" s="242"/>
      <c r="JII39" s="242"/>
      <c r="JIJ39" s="242"/>
      <c r="JIK39" s="242"/>
      <c r="JIL39" s="242"/>
      <c r="JIM39" s="242"/>
      <c r="JIN39" s="242"/>
      <c r="JIO39" s="242"/>
      <c r="JIP39" s="242"/>
      <c r="JIQ39" s="242"/>
      <c r="JIR39" s="242"/>
      <c r="JIS39" s="242"/>
      <c r="JIT39" s="242"/>
      <c r="JIU39" s="242"/>
      <c r="JIV39" s="242"/>
      <c r="JIW39" s="242"/>
      <c r="JIX39" s="242"/>
      <c r="JIY39" s="242"/>
      <c r="JIZ39" s="242"/>
      <c r="JJA39" s="242"/>
      <c r="JJB39" s="242"/>
      <c r="JJC39" s="242"/>
      <c r="JJD39" s="242"/>
      <c r="JJE39" s="242"/>
      <c r="JJF39" s="242"/>
      <c r="JJG39" s="242"/>
      <c r="JJH39" s="242"/>
      <c r="JJI39" s="242"/>
      <c r="JJJ39" s="242"/>
      <c r="JJK39" s="242"/>
      <c r="JJL39" s="242"/>
      <c r="JJM39" s="242"/>
      <c r="JJN39" s="242"/>
      <c r="JJO39" s="242"/>
      <c r="JJP39" s="242"/>
      <c r="JJQ39" s="242"/>
      <c r="JJR39" s="242"/>
      <c r="JJS39" s="242"/>
      <c r="JJT39" s="242"/>
      <c r="JJU39" s="242"/>
      <c r="JJV39" s="242"/>
      <c r="JJW39" s="242"/>
      <c r="JJX39" s="242"/>
      <c r="JJY39" s="242"/>
      <c r="JJZ39" s="242"/>
      <c r="JKA39" s="242"/>
      <c r="JKB39" s="242"/>
      <c r="JKC39" s="242"/>
      <c r="JKD39" s="242"/>
      <c r="JKE39" s="242"/>
      <c r="JKF39" s="242"/>
      <c r="JKG39" s="242"/>
      <c r="JKH39" s="242"/>
      <c r="JKI39" s="242"/>
      <c r="JKJ39" s="242"/>
      <c r="JKK39" s="242"/>
      <c r="JKL39" s="242"/>
      <c r="JKM39" s="242"/>
      <c r="JKN39" s="242"/>
      <c r="JKO39" s="242"/>
      <c r="JKP39" s="242"/>
      <c r="JKQ39" s="242"/>
      <c r="JKR39" s="242"/>
      <c r="JKS39" s="242"/>
      <c r="JKT39" s="242"/>
      <c r="JKU39" s="242"/>
      <c r="JKV39" s="242"/>
      <c r="JKW39" s="242"/>
      <c r="JKX39" s="242"/>
      <c r="JKY39" s="242"/>
      <c r="JKZ39" s="242"/>
      <c r="JLA39" s="242"/>
      <c r="JLB39" s="242"/>
      <c r="JLC39" s="242"/>
      <c r="JLD39" s="242"/>
      <c r="JLE39" s="242"/>
      <c r="JLF39" s="242"/>
      <c r="JLG39" s="242"/>
      <c r="JLH39" s="242"/>
      <c r="JLI39" s="242"/>
      <c r="JLJ39" s="242"/>
      <c r="JLK39" s="242"/>
      <c r="JLL39" s="242"/>
      <c r="JLM39" s="242"/>
      <c r="JLN39" s="242"/>
      <c r="JLO39" s="242"/>
      <c r="JLP39" s="242"/>
      <c r="JLQ39" s="242"/>
      <c r="JLR39" s="242"/>
      <c r="JLS39" s="242"/>
      <c r="JLT39" s="242"/>
      <c r="JLU39" s="242"/>
      <c r="JLV39" s="242"/>
      <c r="JLW39" s="242"/>
      <c r="JLX39" s="242"/>
      <c r="JLY39" s="242"/>
      <c r="JLZ39" s="242"/>
      <c r="JMA39" s="242"/>
      <c r="JMB39" s="242"/>
      <c r="JMC39" s="242"/>
      <c r="JMD39" s="242"/>
      <c r="JME39" s="242"/>
      <c r="JMF39" s="242"/>
      <c r="JMG39" s="242"/>
      <c r="JMH39" s="242"/>
      <c r="JMI39" s="242"/>
      <c r="JMJ39" s="242"/>
      <c r="JMK39" s="242"/>
      <c r="JML39" s="242"/>
      <c r="JMM39" s="242"/>
      <c r="JMN39" s="242"/>
      <c r="JMO39" s="242"/>
      <c r="JMP39" s="242"/>
      <c r="JMQ39" s="242"/>
      <c r="JMR39" s="242"/>
      <c r="JMS39" s="242"/>
      <c r="JMT39" s="242"/>
      <c r="JMU39" s="242"/>
      <c r="JMV39" s="242"/>
      <c r="JMW39" s="242"/>
      <c r="JMX39" s="242"/>
      <c r="JMY39" s="242"/>
      <c r="JMZ39" s="242"/>
      <c r="JNA39" s="242"/>
      <c r="JNB39" s="242"/>
      <c r="JNC39" s="242"/>
      <c r="JND39" s="242"/>
      <c r="JNE39" s="242"/>
      <c r="JNF39" s="242"/>
      <c r="JNG39" s="242"/>
      <c r="JNH39" s="242"/>
      <c r="JNI39" s="242"/>
      <c r="JNJ39" s="242"/>
      <c r="JNK39" s="242"/>
      <c r="JNL39" s="242"/>
      <c r="JNM39" s="242"/>
      <c r="JNN39" s="242"/>
      <c r="JNO39" s="242"/>
      <c r="JNP39" s="242"/>
      <c r="JNQ39" s="242"/>
      <c r="JNR39" s="242"/>
      <c r="JNS39" s="242"/>
      <c r="JNT39" s="242"/>
      <c r="JNU39" s="242"/>
      <c r="JNV39" s="242"/>
      <c r="JNW39" s="242"/>
      <c r="JNX39" s="242"/>
      <c r="JNY39" s="242"/>
      <c r="JNZ39" s="242"/>
      <c r="JOA39" s="242"/>
      <c r="JOB39" s="242"/>
      <c r="JOC39" s="242"/>
      <c r="JOD39" s="242"/>
      <c r="JOE39" s="242"/>
      <c r="JOF39" s="242"/>
      <c r="JOG39" s="242"/>
      <c r="JOH39" s="242"/>
      <c r="JOI39" s="242"/>
      <c r="JOJ39" s="242"/>
      <c r="JOK39" s="242"/>
      <c r="JOL39" s="242"/>
      <c r="JOM39" s="242"/>
      <c r="JON39" s="242"/>
      <c r="JOO39" s="242"/>
      <c r="JOP39" s="242"/>
      <c r="JOQ39" s="242"/>
      <c r="JOR39" s="242"/>
      <c r="JOS39" s="242"/>
      <c r="JOT39" s="242"/>
      <c r="JOU39" s="242"/>
      <c r="JOV39" s="242"/>
      <c r="JOW39" s="242"/>
      <c r="JOX39" s="242"/>
      <c r="JOY39" s="242"/>
      <c r="JOZ39" s="242"/>
      <c r="JPA39" s="242"/>
      <c r="JPB39" s="242"/>
      <c r="JPC39" s="242"/>
      <c r="JPD39" s="242"/>
      <c r="JPE39" s="242"/>
      <c r="JPF39" s="242"/>
      <c r="JPG39" s="242"/>
      <c r="JPH39" s="242"/>
      <c r="JPI39" s="242"/>
      <c r="JPJ39" s="242"/>
      <c r="JPK39" s="242"/>
      <c r="JPL39" s="242"/>
      <c r="JPM39" s="242"/>
      <c r="JPN39" s="242"/>
      <c r="JPO39" s="242"/>
      <c r="JPP39" s="242"/>
      <c r="JPQ39" s="242"/>
      <c r="JPR39" s="242"/>
      <c r="JPS39" s="242"/>
      <c r="JPT39" s="242"/>
      <c r="JPU39" s="242"/>
      <c r="JPV39" s="242"/>
      <c r="JPW39" s="242"/>
      <c r="JPX39" s="242"/>
      <c r="JPY39" s="242"/>
      <c r="JPZ39" s="242"/>
      <c r="JQA39" s="242"/>
      <c r="JQB39" s="242"/>
      <c r="JQC39" s="242"/>
      <c r="JQD39" s="242"/>
      <c r="JQE39" s="242"/>
      <c r="JQF39" s="242"/>
      <c r="JQG39" s="242"/>
      <c r="JQH39" s="242"/>
      <c r="JQI39" s="242"/>
      <c r="JQJ39" s="242"/>
      <c r="JQK39" s="242"/>
      <c r="JQL39" s="242"/>
      <c r="JQM39" s="242"/>
      <c r="JQN39" s="242"/>
      <c r="JQO39" s="242"/>
      <c r="JQP39" s="242"/>
      <c r="JQQ39" s="242"/>
      <c r="JQR39" s="242"/>
      <c r="JQS39" s="242"/>
      <c r="JQT39" s="242"/>
      <c r="JQU39" s="242"/>
      <c r="JQV39" s="242"/>
      <c r="JQW39" s="242"/>
      <c r="JQX39" s="242"/>
      <c r="JQY39" s="242"/>
      <c r="JQZ39" s="242"/>
      <c r="JRA39" s="242"/>
      <c r="JRB39" s="242"/>
      <c r="JRC39" s="242"/>
      <c r="JRD39" s="242"/>
      <c r="JRE39" s="242"/>
      <c r="JRF39" s="242"/>
      <c r="JRG39" s="242"/>
      <c r="JRH39" s="242"/>
      <c r="JRI39" s="242"/>
      <c r="JRJ39" s="242"/>
      <c r="JRK39" s="242"/>
      <c r="JRL39" s="242"/>
      <c r="JRM39" s="242"/>
      <c r="JRN39" s="242"/>
      <c r="JRO39" s="242"/>
      <c r="JRP39" s="242"/>
      <c r="JRQ39" s="242"/>
      <c r="JRR39" s="242"/>
      <c r="JRS39" s="242"/>
      <c r="JRT39" s="242"/>
      <c r="JRU39" s="242"/>
      <c r="JRV39" s="242"/>
      <c r="JRW39" s="242"/>
      <c r="JRX39" s="242"/>
      <c r="JRY39" s="242"/>
      <c r="JRZ39" s="242"/>
      <c r="JSA39" s="242"/>
      <c r="JSB39" s="242"/>
      <c r="JSC39" s="242"/>
      <c r="JSD39" s="242"/>
      <c r="JSE39" s="242"/>
      <c r="JSF39" s="242"/>
      <c r="JSG39" s="242"/>
      <c r="JSH39" s="242"/>
      <c r="JSI39" s="242"/>
      <c r="JSJ39" s="242"/>
      <c r="JSK39" s="242"/>
      <c r="JSL39" s="242"/>
      <c r="JSM39" s="242"/>
      <c r="JSN39" s="242"/>
      <c r="JSO39" s="242"/>
      <c r="JSP39" s="242"/>
      <c r="JSQ39" s="242"/>
      <c r="JSR39" s="242"/>
      <c r="JSS39" s="242"/>
      <c r="JST39" s="242"/>
      <c r="JSU39" s="242"/>
      <c r="JSV39" s="242"/>
      <c r="JSW39" s="242"/>
      <c r="JSX39" s="242"/>
      <c r="JSY39" s="242"/>
      <c r="JSZ39" s="242"/>
      <c r="JTA39" s="242"/>
      <c r="JTB39" s="242"/>
      <c r="JTC39" s="242"/>
      <c r="JTD39" s="242"/>
      <c r="JTE39" s="242"/>
      <c r="JTF39" s="242"/>
      <c r="JTG39" s="242"/>
      <c r="JTH39" s="242"/>
      <c r="JTI39" s="242"/>
      <c r="JTJ39" s="242"/>
      <c r="JTK39" s="242"/>
      <c r="JTL39" s="242"/>
      <c r="JTM39" s="242"/>
      <c r="JTN39" s="242"/>
      <c r="JTO39" s="242"/>
      <c r="JTP39" s="242"/>
      <c r="JTQ39" s="242"/>
      <c r="JTR39" s="242"/>
      <c r="JTS39" s="242"/>
      <c r="JTT39" s="242"/>
      <c r="JTU39" s="242"/>
      <c r="JTV39" s="242"/>
      <c r="JTW39" s="242"/>
      <c r="JTX39" s="242"/>
      <c r="JTY39" s="242"/>
      <c r="JTZ39" s="242"/>
      <c r="JUA39" s="242"/>
      <c r="JUB39" s="242"/>
      <c r="JUC39" s="242"/>
      <c r="JUD39" s="242"/>
      <c r="JUE39" s="242"/>
      <c r="JUF39" s="242"/>
      <c r="JUG39" s="242"/>
      <c r="JUH39" s="242"/>
      <c r="JUI39" s="242"/>
      <c r="JUJ39" s="242"/>
      <c r="JUK39" s="242"/>
      <c r="JUL39" s="242"/>
      <c r="JUM39" s="242"/>
      <c r="JUN39" s="242"/>
      <c r="JUO39" s="242"/>
      <c r="JUP39" s="242"/>
      <c r="JUQ39" s="242"/>
      <c r="JUR39" s="242"/>
      <c r="JUS39" s="242"/>
      <c r="JUT39" s="242"/>
      <c r="JUU39" s="242"/>
      <c r="JUV39" s="242"/>
      <c r="JUW39" s="242"/>
      <c r="JUX39" s="242"/>
      <c r="JUY39" s="242"/>
      <c r="JUZ39" s="242"/>
      <c r="JVA39" s="242"/>
      <c r="JVB39" s="242"/>
      <c r="JVC39" s="242"/>
      <c r="JVD39" s="242"/>
      <c r="JVE39" s="242"/>
      <c r="JVF39" s="242"/>
      <c r="JVG39" s="242"/>
      <c r="JVH39" s="242"/>
      <c r="JVI39" s="242"/>
      <c r="JVJ39" s="242"/>
      <c r="JVK39" s="242"/>
      <c r="JVL39" s="242"/>
      <c r="JVM39" s="242"/>
      <c r="JVN39" s="242"/>
      <c r="JVO39" s="242"/>
      <c r="JVP39" s="242"/>
      <c r="JVQ39" s="242"/>
      <c r="JVR39" s="242"/>
      <c r="JVS39" s="242"/>
      <c r="JVT39" s="242"/>
      <c r="JVU39" s="242"/>
      <c r="JVV39" s="242"/>
      <c r="JVW39" s="242"/>
      <c r="JVX39" s="242"/>
      <c r="JVY39" s="242"/>
      <c r="JVZ39" s="242"/>
      <c r="JWA39" s="242"/>
      <c r="JWB39" s="242"/>
      <c r="JWC39" s="242"/>
      <c r="JWD39" s="242"/>
      <c r="JWE39" s="242"/>
      <c r="JWF39" s="242"/>
      <c r="JWG39" s="242"/>
      <c r="JWH39" s="242"/>
      <c r="JWI39" s="242"/>
      <c r="JWJ39" s="242"/>
      <c r="JWK39" s="242"/>
      <c r="JWL39" s="242"/>
      <c r="JWM39" s="242"/>
      <c r="JWN39" s="242"/>
      <c r="JWO39" s="242"/>
      <c r="JWP39" s="242"/>
      <c r="JWQ39" s="242"/>
      <c r="JWR39" s="242"/>
      <c r="JWS39" s="242"/>
      <c r="JWT39" s="242"/>
      <c r="JWU39" s="242"/>
      <c r="JWV39" s="242"/>
      <c r="JWW39" s="242"/>
      <c r="JWX39" s="242"/>
      <c r="JWY39" s="242"/>
      <c r="JWZ39" s="242"/>
      <c r="JXA39" s="242"/>
      <c r="JXB39" s="242"/>
      <c r="JXC39" s="242"/>
      <c r="JXD39" s="242"/>
      <c r="JXE39" s="242"/>
      <c r="JXF39" s="242"/>
      <c r="JXG39" s="242"/>
      <c r="JXH39" s="242"/>
      <c r="JXI39" s="242"/>
      <c r="JXJ39" s="242"/>
      <c r="JXK39" s="242"/>
      <c r="JXL39" s="242"/>
      <c r="JXM39" s="242"/>
      <c r="JXN39" s="242"/>
      <c r="JXO39" s="242"/>
      <c r="JXP39" s="242"/>
      <c r="JXQ39" s="242"/>
      <c r="JXR39" s="242"/>
      <c r="JXS39" s="242"/>
      <c r="JXT39" s="242"/>
      <c r="JXU39" s="242"/>
      <c r="JXV39" s="242"/>
      <c r="JXW39" s="242"/>
      <c r="JXX39" s="242"/>
      <c r="JXY39" s="242"/>
      <c r="JXZ39" s="242"/>
      <c r="JYA39" s="242"/>
      <c r="JYB39" s="242"/>
      <c r="JYC39" s="242"/>
      <c r="JYD39" s="242"/>
      <c r="JYE39" s="242"/>
      <c r="JYF39" s="242"/>
      <c r="JYG39" s="242"/>
      <c r="JYH39" s="242"/>
      <c r="JYI39" s="242"/>
      <c r="JYJ39" s="242"/>
      <c r="JYK39" s="242"/>
      <c r="JYL39" s="242"/>
      <c r="JYM39" s="242"/>
      <c r="JYN39" s="242"/>
      <c r="JYO39" s="242"/>
      <c r="JYP39" s="242"/>
      <c r="JYQ39" s="242"/>
      <c r="JYR39" s="242"/>
      <c r="JYS39" s="242"/>
      <c r="JYT39" s="242"/>
      <c r="JYU39" s="242"/>
      <c r="JYV39" s="242"/>
      <c r="JYW39" s="242"/>
      <c r="JYX39" s="242"/>
      <c r="JYY39" s="242"/>
      <c r="JYZ39" s="242"/>
      <c r="JZA39" s="242"/>
      <c r="JZB39" s="242"/>
      <c r="JZC39" s="242"/>
      <c r="JZD39" s="242"/>
      <c r="JZE39" s="242"/>
      <c r="JZF39" s="242"/>
      <c r="JZG39" s="242"/>
      <c r="JZH39" s="242"/>
      <c r="JZI39" s="242"/>
      <c r="JZJ39" s="242"/>
      <c r="JZK39" s="242"/>
      <c r="JZL39" s="242"/>
      <c r="JZM39" s="242"/>
      <c r="JZN39" s="242"/>
      <c r="JZO39" s="242"/>
      <c r="JZP39" s="242"/>
      <c r="JZQ39" s="242"/>
      <c r="JZR39" s="242"/>
      <c r="JZS39" s="242"/>
      <c r="JZT39" s="242"/>
      <c r="JZU39" s="242"/>
      <c r="JZV39" s="242"/>
      <c r="JZW39" s="242"/>
      <c r="JZX39" s="242"/>
      <c r="JZY39" s="242"/>
      <c r="JZZ39" s="242"/>
      <c r="KAA39" s="242"/>
      <c r="KAB39" s="242"/>
      <c r="KAC39" s="242"/>
      <c r="KAD39" s="242"/>
      <c r="KAE39" s="242"/>
      <c r="KAF39" s="242"/>
      <c r="KAG39" s="242"/>
      <c r="KAH39" s="242"/>
      <c r="KAI39" s="242"/>
      <c r="KAJ39" s="242"/>
      <c r="KAK39" s="242"/>
      <c r="KAL39" s="242"/>
      <c r="KAM39" s="242"/>
      <c r="KAN39" s="242"/>
      <c r="KAO39" s="242"/>
      <c r="KAP39" s="242"/>
      <c r="KAQ39" s="242"/>
      <c r="KAR39" s="242"/>
      <c r="KAS39" s="242"/>
      <c r="KAT39" s="242"/>
      <c r="KAU39" s="242"/>
      <c r="KAV39" s="242"/>
      <c r="KAW39" s="242"/>
      <c r="KAX39" s="242"/>
      <c r="KAY39" s="242"/>
      <c r="KAZ39" s="242"/>
      <c r="KBA39" s="242"/>
      <c r="KBB39" s="242"/>
      <c r="KBC39" s="242"/>
      <c r="KBD39" s="242"/>
      <c r="KBE39" s="242"/>
      <c r="KBF39" s="242"/>
      <c r="KBG39" s="242"/>
      <c r="KBH39" s="242"/>
      <c r="KBI39" s="242"/>
      <c r="KBJ39" s="242"/>
      <c r="KBK39" s="242"/>
      <c r="KBL39" s="242"/>
      <c r="KBM39" s="242"/>
      <c r="KBN39" s="242"/>
      <c r="KBO39" s="242"/>
      <c r="KBP39" s="242"/>
      <c r="KBQ39" s="242"/>
      <c r="KBR39" s="242"/>
      <c r="KBS39" s="242"/>
      <c r="KBT39" s="242"/>
      <c r="KBU39" s="242"/>
      <c r="KBV39" s="242"/>
      <c r="KBW39" s="242"/>
      <c r="KBX39" s="242"/>
      <c r="KBY39" s="242"/>
      <c r="KBZ39" s="242"/>
      <c r="KCA39" s="242"/>
      <c r="KCB39" s="242"/>
      <c r="KCC39" s="242"/>
      <c r="KCD39" s="242"/>
      <c r="KCE39" s="242"/>
      <c r="KCF39" s="242"/>
      <c r="KCG39" s="242"/>
      <c r="KCH39" s="242"/>
      <c r="KCI39" s="242"/>
      <c r="KCJ39" s="242"/>
      <c r="KCK39" s="242"/>
      <c r="KCL39" s="242"/>
      <c r="KCM39" s="242"/>
      <c r="KCN39" s="242"/>
      <c r="KCO39" s="242"/>
      <c r="KCP39" s="242"/>
      <c r="KCQ39" s="242"/>
      <c r="KCR39" s="242"/>
      <c r="KCS39" s="242"/>
      <c r="KCT39" s="242"/>
      <c r="KCU39" s="242"/>
      <c r="KCV39" s="242"/>
      <c r="KCW39" s="242"/>
      <c r="KCX39" s="242"/>
      <c r="KCY39" s="242"/>
      <c r="KCZ39" s="242"/>
      <c r="KDA39" s="242"/>
      <c r="KDB39" s="242"/>
      <c r="KDC39" s="242"/>
      <c r="KDD39" s="242"/>
      <c r="KDE39" s="242"/>
      <c r="KDF39" s="242"/>
      <c r="KDG39" s="242"/>
      <c r="KDH39" s="242"/>
      <c r="KDI39" s="242"/>
      <c r="KDJ39" s="242"/>
      <c r="KDK39" s="242"/>
      <c r="KDL39" s="242"/>
      <c r="KDM39" s="242"/>
      <c r="KDN39" s="242"/>
      <c r="KDO39" s="242"/>
      <c r="KDP39" s="242"/>
      <c r="KDQ39" s="242"/>
      <c r="KDR39" s="242"/>
      <c r="KDS39" s="242"/>
      <c r="KDT39" s="242"/>
      <c r="KDU39" s="242"/>
      <c r="KDV39" s="242"/>
      <c r="KDW39" s="242"/>
      <c r="KDX39" s="242"/>
      <c r="KDY39" s="242"/>
      <c r="KDZ39" s="242"/>
      <c r="KEA39" s="242"/>
      <c r="KEB39" s="242"/>
      <c r="KEC39" s="242"/>
      <c r="KED39" s="242"/>
      <c r="KEE39" s="242"/>
      <c r="KEF39" s="242"/>
      <c r="KEG39" s="242"/>
      <c r="KEH39" s="242"/>
      <c r="KEI39" s="242"/>
      <c r="KEJ39" s="242"/>
      <c r="KEK39" s="242"/>
      <c r="KEL39" s="242"/>
      <c r="KEM39" s="242"/>
      <c r="KEN39" s="242"/>
      <c r="KEO39" s="242"/>
      <c r="KEP39" s="242"/>
      <c r="KEQ39" s="242"/>
      <c r="KER39" s="242"/>
      <c r="KES39" s="242"/>
      <c r="KET39" s="242"/>
      <c r="KEU39" s="242"/>
      <c r="KEV39" s="242"/>
      <c r="KEW39" s="242"/>
      <c r="KEX39" s="242"/>
      <c r="KEY39" s="242"/>
      <c r="KEZ39" s="242"/>
      <c r="KFA39" s="242"/>
      <c r="KFB39" s="242"/>
      <c r="KFC39" s="242"/>
      <c r="KFD39" s="242"/>
      <c r="KFE39" s="242"/>
      <c r="KFF39" s="242"/>
      <c r="KFG39" s="242"/>
      <c r="KFH39" s="242"/>
      <c r="KFI39" s="242"/>
      <c r="KFJ39" s="242"/>
      <c r="KFK39" s="242"/>
      <c r="KFL39" s="242"/>
      <c r="KFM39" s="242"/>
      <c r="KFN39" s="242"/>
      <c r="KFO39" s="242"/>
      <c r="KFP39" s="242"/>
      <c r="KFQ39" s="242"/>
      <c r="KFR39" s="242"/>
      <c r="KFS39" s="242"/>
      <c r="KFT39" s="242"/>
      <c r="KFU39" s="242"/>
      <c r="KFV39" s="242"/>
      <c r="KFW39" s="242"/>
      <c r="KFX39" s="242"/>
      <c r="KFY39" s="242"/>
      <c r="KFZ39" s="242"/>
      <c r="KGA39" s="242"/>
      <c r="KGB39" s="242"/>
      <c r="KGC39" s="242"/>
      <c r="KGD39" s="242"/>
      <c r="KGE39" s="242"/>
      <c r="KGF39" s="242"/>
      <c r="KGG39" s="242"/>
      <c r="KGH39" s="242"/>
      <c r="KGI39" s="242"/>
      <c r="KGJ39" s="242"/>
      <c r="KGK39" s="242"/>
      <c r="KGL39" s="242"/>
      <c r="KGM39" s="242"/>
      <c r="KGN39" s="242"/>
      <c r="KGO39" s="242"/>
      <c r="KGP39" s="242"/>
      <c r="KGQ39" s="242"/>
      <c r="KGR39" s="242"/>
      <c r="KGS39" s="242"/>
      <c r="KGT39" s="242"/>
      <c r="KGU39" s="242"/>
      <c r="KGV39" s="242"/>
      <c r="KGW39" s="242"/>
      <c r="KGX39" s="242"/>
      <c r="KGY39" s="242"/>
      <c r="KGZ39" s="242"/>
      <c r="KHA39" s="242"/>
      <c r="KHB39" s="242"/>
      <c r="KHC39" s="242"/>
      <c r="KHD39" s="242"/>
      <c r="KHE39" s="242"/>
      <c r="KHF39" s="242"/>
      <c r="KHG39" s="242"/>
      <c r="KHH39" s="242"/>
      <c r="KHI39" s="242"/>
      <c r="KHJ39" s="242"/>
      <c r="KHK39" s="242"/>
      <c r="KHL39" s="242"/>
      <c r="KHM39" s="242"/>
      <c r="KHN39" s="242"/>
      <c r="KHO39" s="242"/>
      <c r="KHP39" s="242"/>
      <c r="KHQ39" s="242"/>
      <c r="KHR39" s="242"/>
      <c r="KHS39" s="242"/>
      <c r="KHT39" s="242"/>
      <c r="KHU39" s="242"/>
      <c r="KHV39" s="242"/>
      <c r="KHW39" s="242"/>
      <c r="KHX39" s="242"/>
      <c r="KHY39" s="242"/>
      <c r="KHZ39" s="242"/>
      <c r="KIA39" s="242"/>
      <c r="KIB39" s="242"/>
      <c r="KIC39" s="242"/>
      <c r="KID39" s="242"/>
      <c r="KIE39" s="242"/>
      <c r="KIF39" s="242"/>
      <c r="KIG39" s="242"/>
      <c r="KIH39" s="242"/>
      <c r="KII39" s="242"/>
      <c r="KIJ39" s="242"/>
      <c r="KIK39" s="242"/>
      <c r="KIL39" s="242"/>
      <c r="KIM39" s="242"/>
      <c r="KIN39" s="242"/>
      <c r="KIO39" s="242"/>
      <c r="KIP39" s="242"/>
      <c r="KIQ39" s="242"/>
      <c r="KIR39" s="242"/>
      <c r="KIS39" s="242"/>
      <c r="KIT39" s="242"/>
      <c r="KIU39" s="242"/>
      <c r="KIV39" s="242"/>
      <c r="KIW39" s="242"/>
      <c r="KIX39" s="242"/>
      <c r="KIY39" s="242"/>
      <c r="KIZ39" s="242"/>
      <c r="KJA39" s="242"/>
      <c r="KJB39" s="242"/>
      <c r="KJC39" s="242"/>
      <c r="KJD39" s="242"/>
      <c r="KJE39" s="242"/>
      <c r="KJF39" s="242"/>
      <c r="KJG39" s="242"/>
      <c r="KJH39" s="242"/>
      <c r="KJI39" s="242"/>
      <c r="KJJ39" s="242"/>
      <c r="KJK39" s="242"/>
      <c r="KJL39" s="242"/>
      <c r="KJM39" s="242"/>
      <c r="KJN39" s="242"/>
      <c r="KJO39" s="242"/>
      <c r="KJP39" s="242"/>
      <c r="KJQ39" s="242"/>
      <c r="KJR39" s="242"/>
      <c r="KJS39" s="242"/>
      <c r="KJT39" s="242"/>
      <c r="KJU39" s="242"/>
      <c r="KJV39" s="242"/>
      <c r="KJW39" s="242"/>
      <c r="KJX39" s="242"/>
      <c r="KJY39" s="242"/>
      <c r="KJZ39" s="242"/>
      <c r="KKA39" s="242"/>
      <c r="KKB39" s="242"/>
      <c r="KKC39" s="242"/>
      <c r="KKD39" s="242"/>
      <c r="KKE39" s="242"/>
      <c r="KKF39" s="242"/>
      <c r="KKG39" s="242"/>
      <c r="KKH39" s="242"/>
      <c r="KKI39" s="242"/>
      <c r="KKJ39" s="242"/>
      <c r="KKK39" s="242"/>
      <c r="KKL39" s="242"/>
      <c r="KKM39" s="242"/>
      <c r="KKN39" s="242"/>
      <c r="KKO39" s="242"/>
      <c r="KKP39" s="242"/>
      <c r="KKQ39" s="242"/>
      <c r="KKR39" s="242"/>
      <c r="KKS39" s="242"/>
      <c r="KKT39" s="242"/>
      <c r="KKU39" s="242"/>
      <c r="KKV39" s="242"/>
      <c r="KKW39" s="242"/>
      <c r="KKX39" s="242"/>
      <c r="KKY39" s="242"/>
      <c r="KKZ39" s="242"/>
      <c r="KLA39" s="242"/>
      <c r="KLB39" s="242"/>
      <c r="KLC39" s="242"/>
      <c r="KLD39" s="242"/>
      <c r="KLE39" s="242"/>
      <c r="KLF39" s="242"/>
      <c r="KLG39" s="242"/>
      <c r="KLH39" s="242"/>
      <c r="KLI39" s="242"/>
      <c r="KLJ39" s="242"/>
      <c r="KLK39" s="242"/>
      <c r="KLL39" s="242"/>
      <c r="KLM39" s="242"/>
      <c r="KLN39" s="242"/>
      <c r="KLO39" s="242"/>
      <c r="KLP39" s="242"/>
      <c r="KLQ39" s="242"/>
      <c r="KLR39" s="242"/>
      <c r="KLS39" s="242"/>
      <c r="KLT39" s="242"/>
      <c r="KLU39" s="242"/>
      <c r="KLV39" s="242"/>
      <c r="KLW39" s="242"/>
      <c r="KLX39" s="242"/>
      <c r="KLY39" s="242"/>
      <c r="KLZ39" s="242"/>
      <c r="KMA39" s="242"/>
      <c r="KMB39" s="242"/>
      <c r="KMC39" s="242"/>
      <c r="KMD39" s="242"/>
      <c r="KME39" s="242"/>
      <c r="KMF39" s="242"/>
      <c r="KMG39" s="242"/>
      <c r="KMH39" s="242"/>
      <c r="KMI39" s="242"/>
      <c r="KMJ39" s="242"/>
      <c r="KMK39" s="242"/>
      <c r="KML39" s="242"/>
      <c r="KMM39" s="242"/>
      <c r="KMN39" s="242"/>
      <c r="KMO39" s="242"/>
      <c r="KMP39" s="242"/>
      <c r="KMQ39" s="242"/>
      <c r="KMR39" s="242"/>
      <c r="KMS39" s="242"/>
      <c r="KMT39" s="242"/>
      <c r="KMU39" s="242"/>
      <c r="KMV39" s="242"/>
      <c r="KMW39" s="242"/>
      <c r="KMX39" s="242"/>
      <c r="KMY39" s="242"/>
      <c r="KMZ39" s="242"/>
      <c r="KNA39" s="242"/>
      <c r="KNB39" s="242"/>
      <c r="KNC39" s="242"/>
      <c r="KND39" s="242"/>
      <c r="KNE39" s="242"/>
      <c r="KNF39" s="242"/>
      <c r="KNG39" s="242"/>
      <c r="KNH39" s="242"/>
      <c r="KNI39" s="242"/>
      <c r="KNJ39" s="242"/>
      <c r="KNK39" s="242"/>
      <c r="KNL39" s="242"/>
      <c r="KNM39" s="242"/>
      <c r="KNN39" s="242"/>
      <c r="KNO39" s="242"/>
      <c r="KNP39" s="242"/>
      <c r="KNQ39" s="242"/>
      <c r="KNR39" s="242"/>
      <c r="KNS39" s="242"/>
      <c r="KNT39" s="242"/>
      <c r="KNU39" s="242"/>
      <c r="KNV39" s="242"/>
      <c r="KNW39" s="242"/>
      <c r="KNX39" s="242"/>
      <c r="KNY39" s="242"/>
      <c r="KNZ39" s="242"/>
      <c r="KOA39" s="242"/>
      <c r="KOB39" s="242"/>
      <c r="KOC39" s="242"/>
      <c r="KOD39" s="242"/>
      <c r="KOE39" s="242"/>
      <c r="KOF39" s="242"/>
      <c r="KOG39" s="242"/>
      <c r="KOH39" s="242"/>
      <c r="KOI39" s="242"/>
      <c r="KOJ39" s="242"/>
      <c r="KOK39" s="242"/>
      <c r="KOL39" s="242"/>
      <c r="KOM39" s="242"/>
      <c r="KON39" s="242"/>
      <c r="KOO39" s="242"/>
      <c r="KOP39" s="242"/>
      <c r="KOQ39" s="242"/>
      <c r="KOR39" s="242"/>
      <c r="KOS39" s="242"/>
      <c r="KOT39" s="242"/>
      <c r="KOU39" s="242"/>
      <c r="KOV39" s="242"/>
      <c r="KOW39" s="242"/>
      <c r="KOX39" s="242"/>
      <c r="KOY39" s="242"/>
      <c r="KOZ39" s="242"/>
      <c r="KPA39" s="242"/>
      <c r="KPB39" s="242"/>
      <c r="KPC39" s="242"/>
      <c r="KPD39" s="242"/>
      <c r="KPE39" s="242"/>
      <c r="KPF39" s="242"/>
      <c r="KPG39" s="242"/>
      <c r="KPH39" s="242"/>
      <c r="KPI39" s="242"/>
      <c r="KPJ39" s="242"/>
      <c r="KPK39" s="242"/>
      <c r="KPL39" s="242"/>
      <c r="KPM39" s="242"/>
      <c r="KPN39" s="242"/>
      <c r="KPO39" s="242"/>
      <c r="KPP39" s="242"/>
      <c r="KPQ39" s="242"/>
      <c r="KPR39" s="242"/>
      <c r="KPS39" s="242"/>
      <c r="KPT39" s="242"/>
      <c r="KPU39" s="242"/>
      <c r="KPV39" s="242"/>
      <c r="KPW39" s="242"/>
      <c r="KPX39" s="242"/>
      <c r="KPY39" s="242"/>
      <c r="KPZ39" s="242"/>
      <c r="KQA39" s="242"/>
      <c r="KQB39" s="242"/>
      <c r="KQC39" s="242"/>
      <c r="KQD39" s="242"/>
      <c r="KQE39" s="242"/>
      <c r="KQF39" s="242"/>
      <c r="KQG39" s="242"/>
      <c r="KQH39" s="242"/>
      <c r="KQI39" s="242"/>
      <c r="KQJ39" s="242"/>
      <c r="KQK39" s="242"/>
      <c r="KQL39" s="242"/>
      <c r="KQM39" s="242"/>
      <c r="KQN39" s="242"/>
      <c r="KQO39" s="242"/>
      <c r="KQP39" s="242"/>
      <c r="KQQ39" s="242"/>
      <c r="KQR39" s="242"/>
      <c r="KQS39" s="242"/>
      <c r="KQT39" s="242"/>
      <c r="KQU39" s="242"/>
      <c r="KQV39" s="242"/>
      <c r="KQW39" s="242"/>
      <c r="KQX39" s="242"/>
      <c r="KQY39" s="242"/>
      <c r="KQZ39" s="242"/>
      <c r="KRA39" s="242"/>
      <c r="KRB39" s="242"/>
      <c r="KRC39" s="242"/>
      <c r="KRD39" s="242"/>
      <c r="KRE39" s="242"/>
      <c r="KRF39" s="242"/>
      <c r="KRG39" s="242"/>
      <c r="KRH39" s="242"/>
      <c r="KRI39" s="242"/>
      <c r="KRJ39" s="242"/>
      <c r="KRK39" s="242"/>
      <c r="KRL39" s="242"/>
      <c r="KRM39" s="242"/>
      <c r="KRN39" s="242"/>
      <c r="KRO39" s="242"/>
      <c r="KRP39" s="242"/>
      <c r="KRQ39" s="242"/>
      <c r="KRR39" s="242"/>
      <c r="KRS39" s="242"/>
      <c r="KRT39" s="242"/>
      <c r="KRU39" s="242"/>
      <c r="KRV39" s="242"/>
      <c r="KRW39" s="242"/>
      <c r="KRX39" s="242"/>
      <c r="KRY39" s="242"/>
      <c r="KRZ39" s="242"/>
      <c r="KSA39" s="242"/>
      <c r="KSB39" s="242"/>
      <c r="KSC39" s="242"/>
      <c r="KSD39" s="242"/>
      <c r="KSE39" s="242"/>
      <c r="KSF39" s="242"/>
      <c r="KSG39" s="242"/>
      <c r="KSH39" s="242"/>
      <c r="KSI39" s="242"/>
      <c r="KSJ39" s="242"/>
      <c r="KSK39" s="242"/>
      <c r="KSL39" s="242"/>
      <c r="KSM39" s="242"/>
      <c r="KSN39" s="242"/>
      <c r="KSO39" s="242"/>
      <c r="KSP39" s="242"/>
      <c r="KSQ39" s="242"/>
      <c r="KSR39" s="242"/>
      <c r="KSS39" s="242"/>
      <c r="KST39" s="242"/>
      <c r="KSU39" s="242"/>
      <c r="KSV39" s="242"/>
      <c r="KSW39" s="242"/>
      <c r="KSX39" s="242"/>
      <c r="KSY39" s="242"/>
      <c r="KSZ39" s="242"/>
      <c r="KTA39" s="242"/>
      <c r="KTB39" s="242"/>
      <c r="KTC39" s="242"/>
      <c r="KTD39" s="242"/>
      <c r="KTE39" s="242"/>
      <c r="KTF39" s="242"/>
      <c r="KTG39" s="242"/>
      <c r="KTH39" s="242"/>
      <c r="KTI39" s="242"/>
      <c r="KTJ39" s="242"/>
      <c r="KTK39" s="242"/>
      <c r="KTL39" s="242"/>
      <c r="KTM39" s="242"/>
      <c r="KTN39" s="242"/>
      <c r="KTO39" s="242"/>
      <c r="KTP39" s="242"/>
      <c r="KTQ39" s="242"/>
      <c r="KTR39" s="242"/>
      <c r="KTS39" s="242"/>
      <c r="KTT39" s="242"/>
      <c r="KTU39" s="242"/>
      <c r="KTV39" s="242"/>
      <c r="KTW39" s="242"/>
      <c r="KTX39" s="242"/>
      <c r="KTY39" s="242"/>
      <c r="KTZ39" s="242"/>
      <c r="KUA39" s="242"/>
      <c r="KUB39" s="242"/>
      <c r="KUC39" s="242"/>
      <c r="KUD39" s="242"/>
      <c r="KUE39" s="242"/>
      <c r="KUF39" s="242"/>
      <c r="KUG39" s="242"/>
      <c r="KUH39" s="242"/>
      <c r="KUI39" s="242"/>
      <c r="KUJ39" s="242"/>
      <c r="KUK39" s="242"/>
      <c r="KUL39" s="242"/>
      <c r="KUM39" s="242"/>
      <c r="KUN39" s="242"/>
      <c r="KUO39" s="242"/>
      <c r="KUP39" s="242"/>
      <c r="KUQ39" s="242"/>
      <c r="KUR39" s="242"/>
      <c r="KUS39" s="242"/>
      <c r="KUT39" s="242"/>
      <c r="KUU39" s="242"/>
      <c r="KUV39" s="242"/>
      <c r="KUW39" s="242"/>
      <c r="KUX39" s="242"/>
      <c r="KUY39" s="242"/>
      <c r="KUZ39" s="242"/>
      <c r="KVA39" s="242"/>
      <c r="KVB39" s="242"/>
      <c r="KVC39" s="242"/>
      <c r="KVD39" s="242"/>
      <c r="KVE39" s="242"/>
      <c r="KVF39" s="242"/>
      <c r="KVG39" s="242"/>
      <c r="KVH39" s="242"/>
      <c r="KVI39" s="242"/>
      <c r="KVJ39" s="242"/>
      <c r="KVK39" s="242"/>
      <c r="KVL39" s="242"/>
      <c r="KVM39" s="242"/>
      <c r="KVN39" s="242"/>
      <c r="KVO39" s="242"/>
      <c r="KVP39" s="242"/>
      <c r="KVQ39" s="242"/>
      <c r="KVR39" s="242"/>
      <c r="KVS39" s="242"/>
      <c r="KVT39" s="242"/>
      <c r="KVU39" s="242"/>
      <c r="KVV39" s="242"/>
      <c r="KVW39" s="242"/>
      <c r="KVX39" s="242"/>
      <c r="KVY39" s="242"/>
      <c r="KVZ39" s="242"/>
      <c r="KWA39" s="242"/>
      <c r="KWB39" s="242"/>
      <c r="KWC39" s="242"/>
      <c r="KWD39" s="242"/>
      <c r="KWE39" s="242"/>
      <c r="KWF39" s="242"/>
      <c r="KWG39" s="242"/>
      <c r="KWH39" s="242"/>
      <c r="KWI39" s="242"/>
      <c r="KWJ39" s="242"/>
      <c r="KWK39" s="242"/>
      <c r="KWL39" s="242"/>
      <c r="KWM39" s="242"/>
      <c r="KWN39" s="242"/>
      <c r="KWO39" s="242"/>
      <c r="KWP39" s="242"/>
      <c r="KWQ39" s="242"/>
      <c r="KWR39" s="242"/>
      <c r="KWS39" s="242"/>
      <c r="KWT39" s="242"/>
      <c r="KWU39" s="242"/>
      <c r="KWV39" s="242"/>
      <c r="KWW39" s="242"/>
      <c r="KWX39" s="242"/>
      <c r="KWY39" s="242"/>
      <c r="KWZ39" s="242"/>
      <c r="KXA39" s="242"/>
      <c r="KXB39" s="242"/>
      <c r="KXC39" s="242"/>
      <c r="KXD39" s="242"/>
      <c r="KXE39" s="242"/>
      <c r="KXF39" s="242"/>
      <c r="KXG39" s="242"/>
      <c r="KXH39" s="242"/>
      <c r="KXI39" s="242"/>
      <c r="KXJ39" s="242"/>
      <c r="KXK39" s="242"/>
      <c r="KXL39" s="242"/>
      <c r="KXM39" s="242"/>
      <c r="KXN39" s="242"/>
      <c r="KXO39" s="242"/>
      <c r="KXP39" s="242"/>
      <c r="KXQ39" s="242"/>
      <c r="KXR39" s="242"/>
      <c r="KXS39" s="242"/>
      <c r="KXT39" s="242"/>
      <c r="KXU39" s="242"/>
      <c r="KXV39" s="242"/>
      <c r="KXW39" s="242"/>
      <c r="KXX39" s="242"/>
      <c r="KXY39" s="242"/>
      <c r="KXZ39" s="242"/>
      <c r="KYA39" s="242"/>
      <c r="KYB39" s="242"/>
      <c r="KYC39" s="242"/>
      <c r="KYD39" s="242"/>
      <c r="KYE39" s="242"/>
      <c r="KYF39" s="242"/>
      <c r="KYG39" s="242"/>
      <c r="KYH39" s="242"/>
      <c r="KYI39" s="242"/>
      <c r="KYJ39" s="242"/>
      <c r="KYK39" s="242"/>
      <c r="KYL39" s="242"/>
      <c r="KYM39" s="242"/>
      <c r="KYN39" s="242"/>
      <c r="KYO39" s="242"/>
      <c r="KYP39" s="242"/>
      <c r="KYQ39" s="242"/>
      <c r="KYR39" s="242"/>
      <c r="KYS39" s="242"/>
      <c r="KYT39" s="242"/>
      <c r="KYU39" s="242"/>
      <c r="KYV39" s="242"/>
      <c r="KYW39" s="242"/>
      <c r="KYX39" s="242"/>
      <c r="KYY39" s="242"/>
      <c r="KYZ39" s="242"/>
      <c r="KZA39" s="242"/>
      <c r="KZB39" s="242"/>
      <c r="KZC39" s="242"/>
      <c r="KZD39" s="242"/>
      <c r="KZE39" s="242"/>
      <c r="KZF39" s="242"/>
      <c r="KZG39" s="242"/>
      <c r="KZH39" s="242"/>
      <c r="KZI39" s="242"/>
      <c r="KZJ39" s="242"/>
      <c r="KZK39" s="242"/>
      <c r="KZL39" s="242"/>
      <c r="KZM39" s="242"/>
      <c r="KZN39" s="242"/>
      <c r="KZO39" s="242"/>
      <c r="KZP39" s="242"/>
      <c r="KZQ39" s="242"/>
      <c r="KZR39" s="242"/>
      <c r="KZS39" s="242"/>
      <c r="KZT39" s="242"/>
      <c r="KZU39" s="242"/>
      <c r="KZV39" s="242"/>
      <c r="KZW39" s="242"/>
      <c r="KZX39" s="242"/>
      <c r="KZY39" s="242"/>
      <c r="KZZ39" s="242"/>
      <c r="LAA39" s="242"/>
      <c r="LAB39" s="242"/>
      <c r="LAC39" s="242"/>
      <c r="LAD39" s="242"/>
      <c r="LAE39" s="242"/>
      <c r="LAF39" s="242"/>
      <c r="LAG39" s="242"/>
      <c r="LAH39" s="242"/>
      <c r="LAI39" s="242"/>
      <c r="LAJ39" s="242"/>
      <c r="LAK39" s="242"/>
      <c r="LAL39" s="242"/>
      <c r="LAM39" s="242"/>
      <c r="LAN39" s="242"/>
      <c r="LAO39" s="242"/>
      <c r="LAP39" s="242"/>
      <c r="LAQ39" s="242"/>
      <c r="LAR39" s="242"/>
      <c r="LAS39" s="242"/>
      <c r="LAT39" s="242"/>
      <c r="LAU39" s="242"/>
      <c r="LAV39" s="242"/>
      <c r="LAW39" s="242"/>
      <c r="LAX39" s="242"/>
      <c r="LAY39" s="242"/>
      <c r="LAZ39" s="242"/>
      <c r="LBA39" s="242"/>
      <c r="LBB39" s="242"/>
      <c r="LBC39" s="242"/>
      <c r="LBD39" s="242"/>
      <c r="LBE39" s="242"/>
      <c r="LBF39" s="242"/>
      <c r="LBG39" s="242"/>
      <c r="LBH39" s="242"/>
      <c r="LBI39" s="242"/>
      <c r="LBJ39" s="242"/>
      <c r="LBK39" s="242"/>
      <c r="LBL39" s="242"/>
      <c r="LBM39" s="242"/>
      <c r="LBN39" s="242"/>
      <c r="LBO39" s="242"/>
      <c r="LBP39" s="242"/>
      <c r="LBQ39" s="242"/>
      <c r="LBR39" s="242"/>
      <c r="LBS39" s="242"/>
      <c r="LBT39" s="242"/>
      <c r="LBU39" s="242"/>
      <c r="LBV39" s="242"/>
      <c r="LBW39" s="242"/>
      <c r="LBX39" s="242"/>
      <c r="LBY39" s="242"/>
      <c r="LBZ39" s="242"/>
      <c r="LCA39" s="242"/>
      <c r="LCB39" s="242"/>
      <c r="LCC39" s="242"/>
      <c r="LCD39" s="242"/>
      <c r="LCE39" s="242"/>
      <c r="LCF39" s="242"/>
      <c r="LCG39" s="242"/>
      <c r="LCH39" s="242"/>
      <c r="LCI39" s="242"/>
      <c r="LCJ39" s="242"/>
      <c r="LCK39" s="242"/>
      <c r="LCL39" s="242"/>
      <c r="LCM39" s="242"/>
      <c r="LCN39" s="242"/>
      <c r="LCO39" s="242"/>
      <c r="LCP39" s="242"/>
      <c r="LCQ39" s="242"/>
      <c r="LCR39" s="242"/>
      <c r="LCS39" s="242"/>
      <c r="LCT39" s="242"/>
      <c r="LCU39" s="242"/>
      <c r="LCV39" s="242"/>
      <c r="LCW39" s="242"/>
      <c r="LCX39" s="242"/>
      <c r="LCY39" s="242"/>
      <c r="LCZ39" s="242"/>
      <c r="LDA39" s="242"/>
      <c r="LDB39" s="242"/>
      <c r="LDC39" s="242"/>
      <c r="LDD39" s="242"/>
      <c r="LDE39" s="242"/>
      <c r="LDF39" s="242"/>
      <c r="LDG39" s="242"/>
      <c r="LDH39" s="242"/>
      <c r="LDI39" s="242"/>
      <c r="LDJ39" s="242"/>
      <c r="LDK39" s="242"/>
      <c r="LDL39" s="242"/>
      <c r="LDM39" s="242"/>
      <c r="LDN39" s="242"/>
      <c r="LDO39" s="242"/>
      <c r="LDP39" s="242"/>
      <c r="LDQ39" s="242"/>
      <c r="LDR39" s="242"/>
      <c r="LDS39" s="242"/>
      <c r="LDT39" s="242"/>
      <c r="LDU39" s="242"/>
      <c r="LDV39" s="242"/>
      <c r="LDW39" s="242"/>
      <c r="LDX39" s="242"/>
      <c r="LDY39" s="242"/>
      <c r="LDZ39" s="242"/>
      <c r="LEA39" s="242"/>
      <c r="LEB39" s="242"/>
      <c r="LEC39" s="242"/>
      <c r="LED39" s="242"/>
      <c r="LEE39" s="242"/>
      <c r="LEF39" s="242"/>
      <c r="LEG39" s="242"/>
      <c r="LEH39" s="242"/>
      <c r="LEI39" s="242"/>
      <c r="LEJ39" s="242"/>
      <c r="LEK39" s="242"/>
      <c r="LEL39" s="242"/>
      <c r="LEM39" s="242"/>
      <c r="LEN39" s="242"/>
      <c r="LEO39" s="242"/>
      <c r="LEP39" s="242"/>
      <c r="LEQ39" s="242"/>
      <c r="LER39" s="242"/>
      <c r="LES39" s="242"/>
      <c r="LET39" s="242"/>
      <c r="LEU39" s="242"/>
      <c r="LEV39" s="242"/>
      <c r="LEW39" s="242"/>
      <c r="LEX39" s="242"/>
      <c r="LEY39" s="242"/>
      <c r="LEZ39" s="242"/>
      <c r="LFA39" s="242"/>
      <c r="LFB39" s="242"/>
      <c r="LFC39" s="242"/>
      <c r="LFD39" s="242"/>
      <c r="LFE39" s="242"/>
      <c r="LFF39" s="242"/>
      <c r="LFG39" s="242"/>
      <c r="LFH39" s="242"/>
      <c r="LFI39" s="242"/>
      <c r="LFJ39" s="242"/>
      <c r="LFK39" s="242"/>
      <c r="LFL39" s="242"/>
      <c r="LFM39" s="242"/>
      <c r="LFN39" s="242"/>
      <c r="LFO39" s="242"/>
      <c r="LFP39" s="242"/>
      <c r="LFQ39" s="242"/>
      <c r="LFR39" s="242"/>
      <c r="LFS39" s="242"/>
      <c r="LFT39" s="242"/>
      <c r="LFU39" s="242"/>
      <c r="LFV39" s="242"/>
      <c r="LFW39" s="242"/>
      <c r="LFX39" s="242"/>
      <c r="LFY39" s="242"/>
      <c r="LFZ39" s="242"/>
      <c r="LGA39" s="242"/>
      <c r="LGB39" s="242"/>
      <c r="LGC39" s="242"/>
      <c r="LGD39" s="242"/>
      <c r="LGE39" s="242"/>
      <c r="LGF39" s="242"/>
      <c r="LGG39" s="242"/>
      <c r="LGH39" s="242"/>
      <c r="LGI39" s="242"/>
      <c r="LGJ39" s="242"/>
      <c r="LGK39" s="242"/>
      <c r="LGL39" s="242"/>
      <c r="LGM39" s="242"/>
      <c r="LGN39" s="242"/>
      <c r="LGO39" s="242"/>
      <c r="LGP39" s="242"/>
      <c r="LGQ39" s="242"/>
      <c r="LGR39" s="242"/>
      <c r="LGS39" s="242"/>
      <c r="LGT39" s="242"/>
      <c r="LGU39" s="242"/>
      <c r="LGV39" s="242"/>
      <c r="LGW39" s="242"/>
      <c r="LGX39" s="242"/>
      <c r="LGY39" s="242"/>
      <c r="LGZ39" s="242"/>
      <c r="LHA39" s="242"/>
      <c r="LHB39" s="242"/>
      <c r="LHC39" s="242"/>
      <c r="LHD39" s="242"/>
      <c r="LHE39" s="242"/>
      <c r="LHF39" s="242"/>
      <c r="LHG39" s="242"/>
      <c r="LHH39" s="242"/>
      <c r="LHI39" s="242"/>
      <c r="LHJ39" s="242"/>
      <c r="LHK39" s="242"/>
      <c r="LHL39" s="242"/>
      <c r="LHM39" s="242"/>
      <c r="LHN39" s="242"/>
      <c r="LHO39" s="242"/>
      <c r="LHP39" s="242"/>
      <c r="LHQ39" s="242"/>
      <c r="LHR39" s="242"/>
      <c r="LHS39" s="242"/>
      <c r="LHT39" s="242"/>
      <c r="LHU39" s="242"/>
      <c r="LHV39" s="242"/>
      <c r="LHW39" s="242"/>
      <c r="LHX39" s="242"/>
      <c r="LHY39" s="242"/>
      <c r="LHZ39" s="242"/>
      <c r="LIA39" s="242"/>
      <c r="LIB39" s="242"/>
      <c r="LIC39" s="242"/>
      <c r="LID39" s="242"/>
      <c r="LIE39" s="242"/>
      <c r="LIF39" s="242"/>
      <c r="LIG39" s="242"/>
      <c r="LIH39" s="242"/>
      <c r="LII39" s="242"/>
      <c r="LIJ39" s="242"/>
      <c r="LIK39" s="242"/>
      <c r="LIL39" s="242"/>
      <c r="LIM39" s="242"/>
      <c r="LIN39" s="242"/>
      <c r="LIO39" s="242"/>
      <c r="LIP39" s="242"/>
      <c r="LIQ39" s="242"/>
      <c r="LIR39" s="242"/>
      <c r="LIS39" s="242"/>
      <c r="LIT39" s="242"/>
      <c r="LIU39" s="242"/>
      <c r="LIV39" s="242"/>
      <c r="LIW39" s="242"/>
      <c r="LIX39" s="242"/>
      <c r="LIY39" s="242"/>
      <c r="LIZ39" s="242"/>
      <c r="LJA39" s="242"/>
      <c r="LJB39" s="242"/>
      <c r="LJC39" s="242"/>
      <c r="LJD39" s="242"/>
      <c r="LJE39" s="242"/>
      <c r="LJF39" s="242"/>
      <c r="LJG39" s="242"/>
      <c r="LJH39" s="242"/>
      <c r="LJI39" s="242"/>
      <c r="LJJ39" s="242"/>
      <c r="LJK39" s="242"/>
      <c r="LJL39" s="242"/>
      <c r="LJM39" s="242"/>
      <c r="LJN39" s="242"/>
      <c r="LJO39" s="242"/>
      <c r="LJP39" s="242"/>
      <c r="LJQ39" s="242"/>
      <c r="LJR39" s="242"/>
      <c r="LJS39" s="242"/>
      <c r="LJT39" s="242"/>
      <c r="LJU39" s="242"/>
      <c r="LJV39" s="242"/>
      <c r="LJW39" s="242"/>
      <c r="LJX39" s="242"/>
      <c r="LJY39" s="242"/>
      <c r="LJZ39" s="242"/>
      <c r="LKA39" s="242"/>
      <c r="LKB39" s="242"/>
      <c r="LKC39" s="242"/>
      <c r="LKD39" s="242"/>
      <c r="LKE39" s="242"/>
      <c r="LKF39" s="242"/>
      <c r="LKG39" s="242"/>
      <c r="LKH39" s="242"/>
      <c r="LKI39" s="242"/>
      <c r="LKJ39" s="242"/>
      <c r="LKK39" s="242"/>
      <c r="LKL39" s="242"/>
      <c r="LKM39" s="242"/>
      <c r="LKN39" s="242"/>
      <c r="LKO39" s="242"/>
      <c r="LKP39" s="242"/>
      <c r="LKQ39" s="242"/>
      <c r="LKR39" s="242"/>
      <c r="LKS39" s="242"/>
      <c r="LKT39" s="242"/>
      <c r="LKU39" s="242"/>
      <c r="LKV39" s="242"/>
      <c r="LKW39" s="242"/>
      <c r="LKX39" s="242"/>
      <c r="LKY39" s="242"/>
      <c r="LKZ39" s="242"/>
      <c r="LLA39" s="242"/>
      <c r="LLB39" s="242"/>
      <c r="LLC39" s="242"/>
      <c r="LLD39" s="242"/>
      <c r="LLE39" s="242"/>
      <c r="LLF39" s="242"/>
      <c r="LLG39" s="242"/>
      <c r="LLH39" s="242"/>
      <c r="LLI39" s="242"/>
      <c r="LLJ39" s="242"/>
      <c r="LLK39" s="242"/>
      <c r="LLL39" s="242"/>
      <c r="LLM39" s="242"/>
      <c r="LLN39" s="242"/>
      <c r="LLO39" s="242"/>
      <c r="LLP39" s="242"/>
      <c r="LLQ39" s="242"/>
      <c r="LLR39" s="242"/>
      <c r="LLS39" s="242"/>
      <c r="LLT39" s="242"/>
      <c r="LLU39" s="242"/>
      <c r="LLV39" s="242"/>
      <c r="LLW39" s="242"/>
      <c r="LLX39" s="242"/>
      <c r="LLY39" s="242"/>
      <c r="LLZ39" s="242"/>
      <c r="LMA39" s="242"/>
      <c r="LMB39" s="242"/>
      <c r="LMC39" s="242"/>
      <c r="LMD39" s="242"/>
      <c r="LME39" s="242"/>
      <c r="LMF39" s="242"/>
      <c r="LMG39" s="242"/>
      <c r="LMH39" s="242"/>
      <c r="LMI39" s="242"/>
      <c r="LMJ39" s="242"/>
      <c r="LMK39" s="242"/>
      <c r="LML39" s="242"/>
      <c r="LMM39" s="242"/>
      <c r="LMN39" s="242"/>
      <c r="LMO39" s="242"/>
      <c r="LMP39" s="242"/>
      <c r="LMQ39" s="242"/>
      <c r="LMR39" s="242"/>
      <c r="LMS39" s="242"/>
      <c r="LMT39" s="242"/>
      <c r="LMU39" s="242"/>
      <c r="LMV39" s="242"/>
      <c r="LMW39" s="242"/>
      <c r="LMX39" s="242"/>
      <c r="LMY39" s="242"/>
      <c r="LMZ39" s="242"/>
      <c r="LNA39" s="242"/>
      <c r="LNB39" s="242"/>
      <c r="LNC39" s="242"/>
      <c r="LND39" s="242"/>
      <c r="LNE39" s="242"/>
      <c r="LNF39" s="242"/>
      <c r="LNG39" s="242"/>
      <c r="LNH39" s="242"/>
      <c r="LNI39" s="242"/>
      <c r="LNJ39" s="242"/>
      <c r="LNK39" s="242"/>
      <c r="LNL39" s="242"/>
      <c r="LNM39" s="242"/>
      <c r="LNN39" s="242"/>
      <c r="LNO39" s="242"/>
      <c r="LNP39" s="242"/>
      <c r="LNQ39" s="242"/>
      <c r="LNR39" s="242"/>
      <c r="LNS39" s="242"/>
      <c r="LNT39" s="242"/>
      <c r="LNU39" s="242"/>
      <c r="LNV39" s="242"/>
      <c r="LNW39" s="242"/>
      <c r="LNX39" s="242"/>
      <c r="LNY39" s="242"/>
      <c r="LNZ39" s="242"/>
      <c r="LOA39" s="242"/>
      <c r="LOB39" s="242"/>
      <c r="LOC39" s="242"/>
      <c r="LOD39" s="242"/>
      <c r="LOE39" s="242"/>
      <c r="LOF39" s="242"/>
      <c r="LOG39" s="242"/>
      <c r="LOH39" s="242"/>
      <c r="LOI39" s="242"/>
      <c r="LOJ39" s="242"/>
      <c r="LOK39" s="242"/>
      <c r="LOL39" s="242"/>
      <c r="LOM39" s="242"/>
      <c r="LON39" s="242"/>
      <c r="LOO39" s="242"/>
      <c r="LOP39" s="242"/>
      <c r="LOQ39" s="242"/>
      <c r="LOR39" s="242"/>
      <c r="LOS39" s="242"/>
      <c r="LOT39" s="242"/>
      <c r="LOU39" s="242"/>
      <c r="LOV39" s="242"/>
      <c r="LOW39" s="242"/>
      <c r="LOX39" s="242"/>
      <c r="LOY39" s="242"/>
      <c r="LOZ39" s="242"/>
      <c r="LPA39" s="242"/>
      <c r="LPB39" s="242"/>
      <c r="LPC39" s="242"/>
      <c r="LPD39" s="242"/>
      <c r="LPE39" s="242"/>
      <c r="LPF39" s="242"/>
      <c r="LPG39" s="242"/>
      <c r="LPH39" s="242"/>
      <c r="LPI39" s="242"/>
      <c r="LPJ39" s="242"/>
      <c r="LPK39" s="242"/>
      <c r="LPL39" s="242"/>
      <c r="LPM39" s="242"/>
      <c r="LPN39" s="242"/>
      <c r="LPO39" s="242"/>
      <c r="LPP39" s="242"/>
      <c r="LPQ39" s="242"/>
      <c r="LPR39" s="242"/>
      <c r="LPS39" s="242"/>
      <c r="LPT39" s="242"/>
      <c r="LPU39" s="242"/>
      <c r="LPV39" s="242"/>
      <c r="LPW39" s="242"/>
      <c r="LPX39" s="242"/>
      <c r="LPY39" s="242"/>
      <c r="LPZ39" s="242"/>
      <c r="LQA39" s="242"/>
      <c r="LQB39" s="242"/>
      <c r="LQC39" s="242"/>
      <c r="LQD39" s="242"/>
      <c r="LQE39" s="242"/>
      <c r="LQF39" s="242"/>
      <c r="LQG39" s="242"/>
      <c r="LQH39" s="242"/>
      <c r="LQI39" s="242"/>
      <c r="LQJ39" s="242"/>
      <c r="LQK39" s="242"/>
      <c r="LQL39" s="242"/>
      <c r="LQM39" s="242"/>
      <c r="LQN39" s="242"/>
      <c r="LQO39" s="242"/>
      <c r="LQP39" s="242"/>
      <c r="LQQ39" s="242"/>
      <c r="LQR39" s="242"/>
      <c r="LQS39" s="242"/>
      <c r="LQT39" s="242"/>
      <c r="LQU39" s="242"/>
      <c r="LQV39" s="242"/>
      <c r="LQW39" s="242"/>
      <c r="LQX39" s="242"/>
      <c r="LQY39" s="242"/>
      <c r="LQZ39" s="242"/>
      <c r="LRA39" s="242"/>
      <c r="LRB39" s="242"/>
      <c r="LRC39" s="242"/>
      <c r="LRD39" s="242"/>
      <c r="LRE39" s="242"/>
      <c r="LRF39" s="242"/>
      <c r="LRG39" s="242"/>
      <c r="LRH39" s="242"/>
      <c r="LRI39" s="242"/>
      <c r="LRJ39" s="242"/>
      <c r="LRK39" s="242"/>
      <c r="LRL39" s="242"/>
      <c r="LRM39" s="242"/>
      <c r="LRN39" s="242"/>
      <c r="LRO39" s="242"/>
      <c r="LRP39" s="242"/>
      <c r="LRQ39" s="242"/>
      <c r="LRR39" s="242"/>
      <c r="LRS39" s="242"/>
      <c r="LRT39" s="242"/>
      <c r="LRU39" s="242"/>
      <c r="LRV39" s="242"/>
      <c r="LRW39" s="242"/>
      <c r="LRX39" s="242"/>
      <c r="LRY39" s="242"/>
      <c r="LRZ39" s="242"/>
      <c r="LSA39" s="242"/>
      <c r="LSB39" s="242"/>
      <c r="LSC39" s="242"/>
      <c r="LSD39" s="242"/>
      <c r="LSE39" s="242"/>
      <c r="LSF39" s="242"/>
      <c r="LSG39" s="242"/>
      <c r="LSH39" s="242"/>
      <c r="LSI39" s="242"/>
      <c r="LSJ39" s="242"/>
      <c r="LSK39" s="242"/>
      <c r="LSL39" s="242"/>
      <c r="LSM39" s="242"/>
      <c r="LSN39" s="242"/>
      <c r="LSO39" s="242"/>
      <c r="LSP39" s="242"/>
      <c r="LSQ39" s="242"/>
      <c r="LSR39" s="242"/>
      <c r="LSS39" s="242"/>
      <c r="LST39" s="242"/>
      <c r="LSU39" s="242"/>
      <c r="LSV39" s="242"/>
      <c r="LSW39" s="242"/>
      <c r="LSX39" s="242"/>
      <c r="LSY39" s="242"/>
      <c r="LSZ39" s="242"/>
      <c r="LTA39" s="242"/>
      <c r="LTB39" s="242"/>
      <c r="LTC39" s="242"/>
      <c r="LTD39" s="242"/>
      <c r="LTE39" s="242"/>
      <c r="LTF39" s="242"/>
      <c r="LTG39" s="242"/>
      <c r="LTH39" s="242"/>
      <c r="LTI39" s="242"/>
      <c r="LTJ39" s="242"/>
      <c r="LTK39" s="242"/>
      <c r="LTL39" s="242"/>
      <c r="LTM39" s="242"/>
      <c r="LTN39" s="242"/>
      <c r="LTO39" s="242"/>
      <c r="LTP39" s="242"/>
      <c r="LTQ39" s="242"/>
      <c r="LTR39" s="242"/>
      <c r="LTS39" s="242"/>
      <c r="LTT39" s="242"/>
      <c r="LTU39" s="242"/>
      <c r="LTV39" s="242"/>
      <c r="LTW39" s="242"/>
      <c r="LTX39" s="242"/>
      <c r="LTY39" s="242"/>
      <c r="LTZ39" s="242"/>
      <c r="LUA39" s="242"/>
      <c r="LUB39" s="242"/>
      <c r="LUC39" s="242"/>
      <c r="LUD39" s="242"/>
      <c r="LUE39" s="242"/>
      <c r="LUF39" s="242"/>
      <c r="LUG39" s="242"/>
      <c r="LUH39" s="242"/>
      <c r="LUI39" s="242"/>
      <c r="LUJ39" s="242"/>
      <c r="LUK39" s="242"/>
      <c r="LUL39" s="242"/>
      <c r="LUM39" s="242"/>
      <c r="LUN39" s="242"/>
      <c r="LUO39" s="242"/>
      <c r="LUP39" s="242"/>
      <c r="LUQ39" s="242"/>
      <c r="LUR39" s="242"/>
      <c r="LUS39" s="242"/>
      <c r="LUT39" s="242"/>
      <c r="LUU39" s="242"/>
      <c r="LUV39" s="242"/>
      <c r="LUW39" s="242"/>
      <c r="LUX39" s="242"/>
      <c r="LUY39" s="242"/>
      <c r="LUZ39" s="242"/>
      <c r="LVA39" s="242"/>
      <c r="LVB39" s="242"/>
      <c r="LVC39" s="242"/>
      <c r="LVD39" s="242"/>
      <c r="LVE39" s="242"/>
      <c r="LVF39" s="242"/>
      <c r="LVG39" s="242"/>
      <c r="LVH39" s="242"/>
      <c r="LVI39" s="242"/>
      <c r="LVJ39" s="242"/>
      <c r="LVK39" s="242"/>
      <c r="LVL39" s="242"/>
      <c r="LVM39" s="242"/>
      <c r="LVN39" s="242"/>
      <c r="LVO39" s="242"/>
      <c r="LVP39" s="242"/>
      <c r="LVQ39" s="242"/>
      <c r="LVR39" s="242"/>
      <c r="LVS39" s="242"/>
      <c r="LVT39" s="242"/>
      <c r="LVU39" s="242"/>
      <c r="LVV39" s="242"/>
      <c r="LVW39" s="242"/>
      <c r="LVX39" s="242"/>
      <c r="LVY39" s="242"/>
      <c r="LVZ39" s="242"/>
      <c r="LWA39" s="242"/>
      <c r="LWB39" s="242"/>
      <c r="LWC39" s="242"/>
      <c r="LWD39" s="242"/>
      <c r="LWE39" s="242"/>
      <c r="LWF39" s="242"/>
      <c r="LWG39" s="242"/>
      <c r="LWH39" s="242"/>
      <c r="LWI39" s="242"/>
      <c r="LWJ39" s="242"/>
      <c r="LWK39" s="242"/>
      <c r="LWL39" s="242"/>
      <c r="LWM39" s="242"/>
      <c r="LWN39" s="242"/>
      <c r="LWO39" s="242"/>
      <c r="LWP39" s="242"/>
      <c r="LWQ39" s="242"/>
      <c r="LWR39" s="242"/>
      <c r="LWS39" s="242"/>
      <c r="LWT39" s="242"/>
      <c r="LWU39" s="242"/>
      <c r="LWV39" s="242"/>
      <c r="LWW39" s="242"/>
      <c r="LWX39" s="242"/>
      <c r="LWY39" s="242"/>
      <c r="LWZ39" s="242"/>
      <c r="LXA39" s="242"/>
      <c r="LXB39" s="242"/>
      <c r="LXC39" s="242"/>
      <c r="LXD39" s="242"/>
      <c r="LXE39" s="242"/>
      <c r="LXF39" s="242"/>
      <c r="LXG39" s="242"/>
      <c r="LXH39" s="242"/>
      <c r="LXI39" s="242"/>
      <c r="LXJ39" s="242"/>
      <c r="LXK39" s="242"/>
      <c r="LXL39" s="242"/>
      <c r="LXM39" s="242"/>
      <c r="LXN39" s="242"/>
      <c r="LXO39" s="242"/>
      <c r="LXP39" s="242"/>
      <c r="LXQ39" s="242"/>
      <c r="LXR39" s="242"/>
      <c r="LXS39" s="242"/>
      <c r="LXT39" s="242"/>
      <c r="LXU39" s="242"/>
      <c r="LXV39" s="242"/>
      <c r="LXW39" s="242"/>
      <c r="LXX39" s="242"/>
      <c r="LXY39" s="242"/>
      <c r="LXZ39" s="242"/>
      <c r="LYA39" s="242"/>
      <c r="LYB39" s="242"/>
      <c r="LYC39" s="242"/>
      <c r="LYD39" s="242"/>
      <c r="LYE39" s="242"/>
      <c r="LYF39" s="242"/>
      <c r="LYG39" s="242"/>
      <c r="LYH39" s="242"/>
      <c r="LYI39" s="242"/>
      <c r="LYJ39" s="242"/>
      <c r="LYK39" s="242"/>
      <c r="LYL39" s="242"/>
      <c r="LYM39" s="242"/>
      <c r="LYN39" s="242"/>
      <c r="LYO39" s="242"/>
      <c r="LYP39" s="242"/>
      <c r="LYQ39" s="242"/>
      <c r="LYR39" s="242"/>
      <c r="LYS39" s="242"/>
      <c r="LYT39" s="242"/>
      <c r="LYU39" s="242"/>
      <c r="LYV39" s="242"/>
      <c r="LYW39" s="242"/>
      <c r="LYX39" s="242"/>
      <c r="LYY39" s="242"/>
      <c r="LYZ39" s="242"/>
      <c r="LZA39" s="242"/>
      <c r="LZB39" s="242"/>
      <c r="LZC39" s="242"/>
      <c r="LZD39" s="242"/>
      <c r="LZE39" s="242"/>
      <c r="LZF39" s="242"/>
      <c r="LZG39" s="242"/>
      <c r="LZH39" s="242"/>
      <c r="LZI39" s="242"/>
      <c r="LZJ39" s="242"/>
      <c r="LZK39" s="242"/>
      <c r="LZL39" s="242"/>
      <c r="LZM39" s="242"/>
      <c r="LZN39" s="242"/>
      <c r="LZO39" s="242"/>
      <c r="LZP39" s="242"/>
      <c r="LZQ39" s="242"/>
      <c r="LZR39" s="242"/>
      <c r="LZS39" s="242"/>
      <c r="LZT39" s="242"/>
      <c r="LZU39" s="242"/>
      <c r="LZV39" s="242"/>
      <c r="LZW39" s="242"/>
      <c r="LZX39" s="242"/>
      <c r="LZY39" s="242"/>
      <c r="LZZ39" s="242"/>
      <c r="MAA39" s="242"/>
      <c r="MAB39" s="242"/>
      <c r="MAC39" s="242"/>
      <c r="MAD39" s="242"/>
      <c r="MAE39" s="242"/>
      <c r="MAF39" s="242"/>
      <c r="MAG39" s="242"/>
      <c r="MAH39" s="242"/>
      <c r="MAI39" s="242"/>
      <c r="MAJ39" s="242"/>
      <c r="MAK39" s="242"/>
      <c r="MAL39" s="242"/>
      <c r="MAM39" s="242"/>
      <c r="MAN39" s="242"/>
      <c r="MAO39" s="242"/>
      <c r="MAP39" s="242"/>
      <c r="MAQ39" s="242"/>
      <c r="MAR39" s="242"/>
      <c r="MAS39" s="242"/>
      <c r="MAT39" s="242"/>
      <c r="MAU39" s="242"/>
      <c r="MAV39" s="242"/>
      <c r="MAW39" s="242"/>
      <c r="MAX39" s="242"/>
      <c r="MAY39" s="242"/>
      <c r="MAZ39" s="242"/>
      <c r="MBA39" s="242"/>
      <c r="MBB39" s="242"/>
      <c r="MBC39" s="242"/>
      <c r="MBD39" s="242"/>
      <c r="MBE39" s="242"/>
      <c r="MBF39" s="242"/>
      <c r="MBG39" s="242"/>
      <c r="MBH39" s="242"/>
      <c r="MBI39" s="242"/>
      <c r="MBJ39" s="242"/>
      <c r="MBK39" s="242"/>
      <c r="MBL39" s="242"/>
      <c r="MBM39" s="242"/>
      <c r="MBN39" s="242"/>
      <c r="MBO39" s="242"/>
      <c r="MBP39" s="242"/>
      <c r="MBQ39" s="242"/>
      <c r="MBR39" s="242"/>
      <c r="MBS39" s="242"/>
      <c r="MBT39" s="242"/>
      <c r="MBU39" s="242"/>
      <c r="MBV39" s="242"/>
      <c r="MBW39" s="242"/>
      <c r="MBX39" s="242"/>
      <c r="MBY39" s="242"/>
      <c r="MBZ39" s="242"/>
      <c r="MCA39" s="242"/>
      <c r="MCB39" s="242"/>
      <c r="MCC39" s="242"/>
      <c r="MCD39" s="242"/>
      <c r="MCE39" s="242"/>
      <c r="MCF39" s="242"/>
      <c r="MCG39" s="242"/>
      <c r="MCH39" s="242"/>
      <c r="MCI39" s="242"/>
      <c r="MCJ39" s="242"/>
      <c r="MCK39" s="242"/>
      <c r="MCL39" s="242"/>
      <c r="MCM39" s="242"/>
      <c r="MCN39" s="242"/>
      <c r="MCO39" s="242"/>
      <c r="MCP39" s="242"/>
      <c r="MCQ39" s="242"/>
      <c r="MCR39" s="242"/>
      <c r="MCS39" s="242"/>
      <c r="MCT39" s="242"/>
      <c r="MCU39" s="242"/>
      <c r="MCV39" s="242"/>
      <c r="MCW39" s="242"/>
      <c r="MCX39" s="242"/>
      <c r="MCY39" s="242"/>
      <c r="MCZ39" s="242"/>
      <c r="MDA39" s="242"/>
      <c r="MDB39" s="242"/>
      <c r="MDC39" s="242"/>
      <c r="MDD39" s="242"/>
      <c r="MDE39" s="242"/>
      <c r="MDF39" s="242"/>
      <c r="MDG39" s="242"/>
      <c r="MDH39" s="242"/>
      <c r="MDI39" s="242"/>
      <c r="MDJ39" s="242"/>
      <c r="MDK39" s="242"/>
      <c r="MDL39" s="242"/>
      <c r="MDM39" s="242"/>
      <c r="MDN39" s="242"/>
      <c r="MDO39" s="242"/>
      <c r="MDP39" s="242"/>
      <c r="MDQ39" s="242"/>
      <c r="MDR39" s="242"/>
      <c r="MDS39" s="242"/>
      <c r="MDT39" s="242"/>
      <c r="MDU39" s="242"/>
      <c r="MDV39" s="242"/>
      <c r="MDW39" s="242"/>
      <c r="MDX39" s="242"/>
      <c r="MDY39" s="242"/>
      <c r="MDZ39" s="242"/>
      <c r="MEA39" s="242"/>
      <c r="MEB39" s="242"/>
      <c r="MEC39" s="242"/>
      <c r="MED39" s="242"/>
      <c r="MEE39" s="242"/>
      <c r="MEF39" s="242"/>
      <c r="MEG39" s="242"/>
      <c r="MEH39" s="242"/>
      <c r="MEI39" s="242"/>
      <c r="MEJ39" s="242"/>
      <c r="MEK39" s="242"/>
      <c r="MEL39" s="242"/>
      <c r="MEM39" s="242"/>
      <c r="MEN39" s="242"/>
      <c r="MEO39" s="242"/>
      <c r="MEP39" s="242"/>
      <c r="MEQ39" s="242"/>
      <c r="MER39" s="242"/>
      <c r="MES39" s="242"/>
      <c r="MET39" s="242"/>
      <c r="MEU39" s="242"/>
      <c r="MEV39" s="242"/>
      <c r="MEW39" s="242"/>
      <c r="MEX39" s="242"/>
      <c r="MEY39" s="242"/>
      <c r="MEZ39" s="242"/>
      <c r="MFA39" s="242"/>
      <c r="MFB39" s="242"/>
      <c r="MFC39" s="242"/>
      <c r="MFD39" s="242"/>
      <c r="MFE39" s="242"/>
      <c r="MFF39" s="242"/>
      <c r="MFG39" s="242"/>
      <c r="MFH39" s="242"/>
      <c r="MFI39" s="242"/>
      <c r="MFJ39" s="242"/>
      <c r="MFK39" s="242"/>
      <c r="MFL39" s="242"/>
      <c r="MFM39" s="242"/>
      <c r="MFN39" s="242"/>
      <c r="MFO39" s="242"/>
      <c r="MFP39" s="242"/>
      <c r="MFQ39" s="242"/>
      <c r="MFR39" s="242"/>
      <c r="MFS39" s="242"/>
      <c r="MFT39" s="242"/>
      <c r="MFU39" s="242"/>
      <c r="MFV39" s="242"/>
      <c r="MFW39" s="242"/>
      <c r="MFX39" s="242"/>
      <c r="MFY39" s="242"/>
      <c r="MFZ39" s="242"/>
      <c r="MGA39" s="242"/>
      <c r="MGB39" s="242"/>
      <c r="MGC39" s="242"/>
      <c r="MGD39" s="242"/>
      <c r="MGE39" s="242"/>
      <c r="MGF39" s="242"/>
      <c r="MGG39" s="242"/>
      <c r="MGH39" s="242"/>
      <c r="MGI39" s="242"/>
      <c r="MGJ39" s="242"/>
      <c r="MGK39" s="242"/>
      <c r="MGL39" s="242"/>
      <c r="MGM39" s="242"/>
      <c r="MGN39" s="242"/>
      <c r="MGO39" s="242"/>
      <c r="MGP39" s="242"/>
      <c r="MGQ39" s="242"/>
      <c r="MGR39" s="242"/>
      <c r="MGS39" s="242"/>
      <c r="MGT39" s="242"/>
      <c r="MGU39" s="242"/>
      <c r="MGV39" s="242"/>
      <c r="MGW39" s="242"/>
      <c r="MGX39" s="242"/>
      <c r="MGY39" s="242"/>
      <c r="MGZ39" s="242"/>
      <c r="MHA39" s="242"/>
      <c r="MHB39" s="242"/>
      <c r="MHC39" s="242"/>
      <c r="MHD39" s="242"/>
      <c r="MHE39" s="242"/>
      <c r="MHF39" s="242"/>
      <c r="MHG39" s="242"/>
      <c r="MHH39" s="242"/>
      <c r="MHI39" s="242"/>
      <c r="MHJ39" s="242"/>
      <c r="MHK39" s="242"/>
      <c r="MHL39" s="242"/>
      <c r="MHM39" s="242"/>
      <c r="MHN39" s="242"/>
      <c r="MHO39" s="242"/>
      <c r="MHP39" s="242"/>
      <c r="MHQ39" s="242"/>
      <c r="MHR39" s="242"/>
      <c r="MHS39" s="242"/>
      <c r="MHT39" s="242"/>
      <c r="MHU39" s="242"/>
      <c r="MHV39" s="242"/>
      <c r="MHW39" s="242"/>
      <c r="MHX39" s="242"/>
      <c r="MHY39" s="242"/>
      <c r="MHZ39" s="242"/>
      <c r="MIA39" s="242"/>
      <c r="MIB39" s="242"/>
      <c r="MIC39" s="242"/>
      <c r="MID39" s="242"/>
      <c r="MIE39" s="242"/>
      <c r="MIF39" s="242"/>
      <c r="MIG39" s="242"/>
      <c r="MIH39" s="242"/>
      <c r="MII39" s="242"/>
      <c r="MIJ39" s="242"/>
      <c r="MIK39" s="242"/>
      <c r="MIL39" s="242"/>
      <c r="MIM39" s="242"/>
      <c r="MIN39" s="242"/>
      <c r="MIO39" s="242"/>
      <c r="MIP39" s="242"/>
      <c r="MIQ39" s="242"/>
      <c r="MIR39" s="242"/>
      <c r="MIS39" s="242"/>
      <c r="MIT39" s="242"/>
      <c r="MIU39" s="242"/>
      <c r="MIV39" s="242"/>
      <c r="MIW39" s="242"/>
      <c r="MIX39" s="242"/>
      <c r="MIY39" s="242"/>
      <c r="MIZ39" s="242"/>
      <c r="MJA39" s="242"/>
      <c r="MJB39" s="242"/>
      <c r="MJC39" s="242"/>
      <c r="MJD39" s="242"/>
      <c r="MJE39" s="242"/>
      <c r="MJF39" s="242"/>
      <c r="MJG39" s="242"/>
      <c r="MJH39" s="242"/>
      <c r="MJI39" s="242"/>
      <c r="MJJ39" s="242"/>
      <c r="MJK39" s="242"/>
      <c r="MJL39" s="242"/>
      <c r="MJM39" s="242"/>
      <c r="MJN39" s="242"/>
      <c r="MJO39" s="242"/>
      <c r="MJP39" s="242"/>
      <c r="MJQ39" s="242"/>
      <c r="MJR39" s="242"/>
      <c r="MJS39" s="242"/>
      <c r="MJT39" s="242"/>
      <c r="MJU39" s="242"/>
      <c r="MJV39" s="242"/>
      <c r="MJW39" s="242"/>
      <c r="MJX39" s="242"/>
      <c r="MJY39" s="242"/>
      <c r="MJZ39" s="242"/>
      <c r="MKA39" s="242"/>
      <c r="MKB39" s="242"/>
      <c r="MKC39" s="242"/>
      <c r="MKD39" s="242"/>
      <c r="MKE39" s="242"/>
      <c r="MKF39" s="242"/>
      <c r="MKG39" s="242"/>
      <c r="MKH39" s="242"/>
      <c r="MKI39" s="242"/>
      <c r="MKJ39" s="242"/>
      <c r="MKK39" s="242"/>
      <c r="MKL39" s="242"/>
      <c r="MKM39" s="242"/>
      <c r="MKN39" s="242"/>
      <c r="MKO39" s="242"/>
      <c r="MKP39" s="242"/>
      <c r="MKQ39" s="242"/>
      <c r="MKR39" s="242"/>
      <c r="MKS39" s="242"/>
      <c r="MKT39" s="242"/>
      <c r="MKU39" s="242"/>
      <c r="MKV39" s="242"/>
      <c r="MKW39" s="242"/>
      <c r="MKX39" s="242"/>
      <c r="MKY39" s="242"/>
      <c r="MKZ39" s="242"/>
      <c r="MLA39" s="242"/>
      <c r="MLB39" s="242"/>
      <c r="MLC39" s="242"/>
      <c r="MLD39" s="242"/>
      <c r="MLE39" s="242"/>
      <c r="MLF39" s="242"/>
      <c r="MLG39" s="242"/>
      <c r="MLH39" s="242"/>
      <c r="MLI39" s="242"/>
      <c r="MLJ39" s="242"/>
      <c r="MLK39" s="242"/>
      <c r="MLL39" s="242"/>
      <c r="MLM39" s="242"/>
      <c r="MLN39" s="242"/>
      <c r="MLO39" s="242"/>
      <c r="MLP39" s="242"/>
      <c r="MLQ39" s="242"/>
      <c r="MLR39" s="242"/>
      <c r="MLS39" s="242"/>
      <c r="MLT39" s="242"/>
      <c r="MLU39" s="242"/>
      <c r="MLV39" s="242"/>
      <c r="MLW39" s="242"/>
      <c r="MLX39" s="242"/>
      <c r="MLY39" s="242"/>
      <c r="MLZ39" s="242"/>
      <c r="MMA39" s="242"/>
      <c r="MMB39" s="242"/>
      <c r="MMC39" s="242"/>
      <c r="MMD39" s="242"/>
      <c r="MME39" s="242"/>
      <c r="MMF39" s="242"/>
      <c r="MMG39" s="242"/>
      <c r="MMH39" s="242"/>
      <c r="MMI39" s="242"/>
      <c r="MMJ39" s="242"/>
      <c r="MMK39" s="242"/>
      <c r="MML39" s="242"/>
      <c r="MMM39" s="242"/>
      <c r="MMN39" s="242"/>
      <c r="MMO39" s="242"/>
      <c r="MMP39" s="242"/>
      <c r="MMQ39" s="242"/>
      <c r="MMR39" s="242"/>
      <c r="MMS39" s="242"/>
      <c r="MMT39" s="242"/>
      <c r="MMU39" s="242"/>
      <c r="MMV39" s="242"/>
      <c r="MMW39" s="242"/>
      <c r="MMX39" s="242"/>
      <c r="MMY39" s="242"/>
      <c r="MMZ39" s="242"/>
      <c r="MNA39" s="242"/>
      <c r="MNB39" s="242"/>
      <c r="MNC39" s="242"/>
      <c r="MND39" s="242"/>
      <c r="MNE39" s="242"/>
      <c r="MNF39" s="242"/>
      <c r="MNG39" s="242"/>
      <c r="MNH39" s="242"/>
      <c r="MNI39" s="242"/>
      <c r="MNJ39" s="242"/>
      <c r="MNK39" s="242"/>
      <c r="MNL39" s="242"/>
      <c r="MNM39" s="242"/>
      <c r="MNN39" s="242"/>
      <c r="MNO39" s="242"/>
      <c r="MNP39" s="242"/>
      <c r="MNQ39" s="242"/>
      <c r="MNR39" s="242"/>
      <c r="MNS39" s="242"/>
      <c r="MNT39" s="242"/>
      <c r="MNU39" s="242"/>
      <c r="MNV39" s="242"/>
      <c r="MNW39" s="242"/>
      <c r="MNX39" s="242"/>
      <c r="MNY39" s="242"/>
      <c r="MNZ39" s="242"/>
      <c r="MOA39" s="242"/>
      <c r="MOB39" s="242"/>
      <c r="MOC39" s="242"/>
      <c r="MOD39" s="242"/>
      <c r="MOE39" s="242"/>
      <c r="MOF39" s="242"/>
      <c r="MOG39" s="242"/>
      <c r="MOH39" s="242"/>
      <c r="MOI39" s="242"/>
      <c r="MOJ39" s="242"/>
      <c r="MOK39" s="242"/>
      <c r="MOL39" s="242"/>
      <c r="MOM39" s="242"/>
      <c r="MON39" s="242"/>
      <c r="MOO39" s="242"/>
      <c r="MOP39" s="242"/>
      <c r="MOQ39" s="242"/>
      <c r="MOR39" s="242"/>
      <c r="MOS39" s="242"/>
      <c r="MOT39" s="242"/>
      <c r="MOU39" s="242"/>
      <c r="MOV39" s="242"/>
      <c r="MOW39" s="242"/>
      <c r="MOX39" s="242"/>
      <c r="MOY39" s="242"/>
      <c r="MOZ39" s="242"/>
      <c r="MPA39" s="242"/>
      <c r="MPB39" s="242"/>
      <c r="MPC39" s="242"/>
      <c r="MPD39" s="242"/>
      <c r="MPE39" s="242"/>
      <c r="MPF39" s="242"/>
      <c r="MPG39" s="242"/>
      <c r="MPH39" s="242"/>
      <c r="MPI39" s="242"/>
      <c r="MPJ39" s="242"/>
      <c r="MPK39" s="242"/>
      <c r="MPL39" s="242"/>
      <c r="MPM39" s="242"/>
      <c r="MPN39" s="242"/>
      <c r="MPO39" s="242"/>
      <c r="MPP39" s="242"/>
      <c r="MPQ39" s="242"/>
      <c r="MPR39" s="242"/>
      <c r="MPS39" s="242"/>
      <c r="MPT39" s="242"/>
      <c r="MPU39" s="242"/>
      <c r="MPV39" s="242"/>
      <c r="MPW39" s="242"/>
      <c r="MPX39" s="242"/>
      <c r="MPY39" s="242"/>
      <c r="MPZ39" s="242"/>
      <c r="MQA39" s="242"/>
      <c r="MQB39" s="242"/>
      <c r="MQC39" s="242"/>
      <c r="MQD39" s="242"/>
      <c r="MQE39" s="242"/>
      <c r="MQF39" s="242"/>
      <c r="MQG39" s="242"/>
      <c r="MQH39" s="242"/>
      <c r="MQI39" s="242"/>
      <c r="MQJ39" s="242"/>
      <c r="MQK39" s="242"/>
      <c r="MQL39" s="242"/>
      <c r="MQM39" s="242"/>
      <c r="MQN39" s="242"/>
      <c r="MQO39" s="242"/>
      <c r="MQP39" s="242"/>
      <c r="MQQ39" s="242"/>
      <c r="MQR39" s="242"/>
      <c r="MQS39" s="242"/>
      <c r="MQT39" s="242"/>
      <c r="MQU39" s="242"/>
      <c r="MQV39" s="242"/>
      <c r="MQW39" s="242"/>
      <c r="MQX39" s="242"/>
      <c r="MQY39" s="242"/>
      <c r="MQZ39" s="242"/>
      <c r="MRA39" s="242"/>
      <c r="MRB39" s="242"/>
      <c r="MRC39" s="242"/>
      <c r="MRD39" s="242"/>
      <c r="MRE39" s="242"/>
      <c r="MRF39" s="242"/>
      <c r="MRG39" s="242"/>
      <c r="MRH39" s="242"/>
      <c r="MRI39" s="242"/>
      <c r="MRJ39" s="242"/>
      <c r="MRK39" s="242"/>
      <c r="MRL39" s="242"/>
      <c r="MRM39" s="242"/>
      <c r="MRN39" s="242"/>
      <c r="MRO39" s="242"/>
      <c r="MRP39" s="242"/>
      <c r="MRQ39" s="242"/>
      <c r="MRR39" s="242"/>
      <c r="MRS39" s="242"/>
      <c r="MRT39" s="242"/>
      <c r="MRU39" s="242"/>
      <c r="MRV39" s="242"/>
      <c r="MRW39" s="242"/>
      <c r="MRX39" s="242"/>
      <c r="MRY39" s="242"/>
      <c r="MRZ39" s="242"/>
      <c r="MSA39" s="242"/>
      <c r="MSB39" s="242"/>
      <c r="MSC39" s="242"/>
      <c r="MSD39" s="242"/>
      <c r="MSE39" s="242"/>
      <c r="MSF39" s="242"/>
      <c r="MSG39" s="242"/>
      <c r="MSH39" s="242"/>
      <c r="MSI39" s="242"/>
      <c r="MSJ39" s="242"/>
      <c r="MSK39" s="242"/>
      <c r="MSL39" s="242"/>
      <c r="MSM39" s="242"/>
      <c r="MSN39" s="242"/>
      <c r="MSO39" s="242"/>
      <c r="MSP39" s="242"/>
      <c r="MSQ39" s="242"/>
      <c r="MSR39" s="242"/>
      <c r="MSS39" s="242"/>
      <c r="MST39" s="242"/>
      <c r="MSU39" s="242"/>
      <c r="MSV39" s="242"/>
      <c r="MSW39" s="242"/>
      <c r="MSX39" s="242"/>
      <c r="MSY39" s="242"/>
      <c r="MSZ39" s="242"/>
      <c r="MTA39" s="242"/>
      <c r="MTB39" s="242"/>
      <c r="MTC39" s="242"/>
      <c r="MTD39" s="242"/>
      <c r="MTE39" s="242"/>
      <c r="MTF39" s="242"/>
      <c r="MTG39" s="242"/>
      <c r="MTH39" s="242"/>
      <c r="MTI39" s="242"/>
      <c r="MTJ39" s="242"/>
      <c r="MTK39" s="242"/>
      <c r="MTL39" s="242"/>
      <c r="MTM39" s="242"/>
      <c r="MTN39" s="242"/>
      <c r="MTO39" s="242"/>
      <c r="MTP39" s="242"/>
      <c r="MTQ39" s="242"/>
      <c r="MTR39" s="242"/>
      <c r="MTS39" s="242"/>
      <c r="MTT39" s="242"/>
      <c r="MTU39" s="242"/>
      <c r="MTV39" s="242"/>
      <c r="MTW39" s="242"/>
      <c r="MTX39" s="242"/>
      <c r="MTY39" s="242"/>
      <c r="MTZ39" s="242"/>
      <c r="MUA39" s="242"/>
      <c r="MUB39" s="242"/>
      <c r="MUC39" s="242"/>
      <c r="MUD39" s="242"/>
      <c r="MUE39" s="242"/>
      <c r="MUF39" s="242"/>
      <c r="MUG39" s="242"/>
      <c r="MUH39" s="242"/>
      <c r="MUI39" s="242"/>
      <c r="MUJ39" s="242"/>
      <c r="MUK39" s="242"/>
      <c r="MUL39" s="242"/>
      <c r="MUM39" s="242"/>
      <c r="MUN39" s="242"/>
      <c r="MUO39" s="242"/>
      <c r="MUP39" s="242"/>
      <c r="MUQ39" s="242"/>
      <c r="MUR39" s="242"/>
      <c r="MUS39" s="242"/>
      <c r="MUT39" s="242"/>
      <c r="MUU39" s="242"/>
      <c r="MUV39" s="242"/>
      <c r="MUW39" s="242"/>
      <c r="MUX39" s="242"/>
      <c r="MUY39" s="242"/>
      <c r="MUZ39" s="242"/>
      <c r="MVA39" s="242"/>
      <c r="MVB39" s="242"/>
      <c r="MVC39" s="242"/>
      <c r="MVD39" s="242"/>
      <c r="MVE39" s="242"/>
      <c r="MVF39" s="242"/>
      <c r="MVG39" s="242"/>
      <c r="MVH39" s="242"/>
      <c r="MVI39" s="242"/>
      <c r="MVJ39" s="242"/>
      <c r="MVK39" s="242"/>
      <c r="MVL39" s="242"/>
      <c r="MVM39" s="242"/>
      <c r="MVN39" s="242"/>
      <c r="MVO39" s="242"/>
      <c r="MVP39" s="242"/>
      <c r="MVQ39" s="242"/>
      <c r="MVR39" s="242"/>
      <c r="MVS39" s="242"/>
      <c r="MVT39" s="242"/>
      <c r="MVU39" s="242"/>
      <c r="MVV39" s="242"/>
      <c r="MVW39" s="242"/>
      <c r="MVX39" s="242"/>
      <c r="MVY39" s="242"/>
      <c r="MVZ39" s="242"/>
      <c r="MWA39" s="242"/>
      <c r="MWB39" s="242"/>
      <c r="MWC39" s="242"/>
      <c r="MWD39" s="242"/>
      <c r="MWE39" s="242"/>
      <c r="MWF39" s="242"/>
      <c r="MWG39" s="242"/>
      <c r="MWH39" s="242"/>
      <c r="MWI39" s="242"/>
      <c r="MWJ39" s="242"/>
      <c r="MWK39" s="242"/>
      <c r="MWL39" s="242"/>
      <c r="MWM39" s="242"/>
      <c r="MWN39" s="242"/>
      <c r="MWO39" s="242"/>
      <c r="MWP39" s="242"/>
      <c r="MWQ39" s="242"/>
      <c r="MWR39" s="242"/>
      <c r="MWS39" s="242"/>
      <c r="MWT39" s="242"/>
      <c r="MWU39" s="242"/>
      <c r="MWV39" s="242"/>
      <c r="MWW39" s="242"/>
      <c r="MWX39" s="242"/>
      <c r="MWY39" s="242"/>
      <c r="MWZ39" s="242"/>
      <c r="MXA39" s="242"/>
      <c r="MXB39" s="242"/>
      <c r="MXC39" s="242"/>
      <c r="MXD39" s="242"/>
      <c r="MXE39" s="242"/>
      <c r="MXF39" s="242"/>
      <c r="MXG39" s="242"/>
      <c r="MXH39" s="242"/>
      <c r="MXI39" s="242"/>
      <c r="MXJ39" s="242"/>
      <c r="MXK39" s="242"/>
      <c r="MXL39" s="242"/>
      <c r="MXM39" s="242"/>
      <c r="MXN39" s="242"/>
      <c r="MXO39" s="242"/>
      <c r="MXP39" s="242"/>
      <c r="MXQ39" s="242"/>
      <c r="MXR39" s="242"/>
      <c r="MXS39" s="242"/>
      <c r="MXT39" s="242"/>
      <c r="MXU39" s="242"/>
      <c r="MXV39" s="242"/>
      <c r="MXW39" s="242"/>
      <c r="MXX39" s="242"/>
      <c r="MXY39" s="242"/>
      <c r="MXZ39" s="242"/>
      <c r="MYA39" s="242"/>
      <c r="MYB39" s="242"/>
      <c r="MYC39" s="242"/>
      <c r="MYD39" s="242"/>
      <c r="MYE39" s="242"/>
      <c r="MYF39" s="242"/>
      <c r="MYG39" s="242"/>
      <c r="MYH39" s="242"/>
      <c r="MYI39" s="242"/>
      <c r="MYJ39" s="242"/>
      <c r="MYK39" s="242"/>
      <c r="MYL39" s="242"/>
      <c r="MYM39" s="242"/>
      <c r="MYN39" s="242"/>
      <c r="MYO39" s="242"/>
      <c r="MYP39" s="242"/>
      <c r="MYQ39" s="242"/>
      <c r="MYR39" s="242"/>
      <c r="MYS39" s="242"/>
      <c r="MYT39" s="242"/>
      <c r="MYU39" s="242"/>
      <c r="MYV39" s="242"/>
      <c r="MYW39" s="242"/>
      <c r="MYX39" s="242"/>
      <c r="MYY39" s="242"/>
      <c r="MYZ39" s="242"/>
      <c r="MZA39" s="242"/>
      <c r="MZB39" s="242"/>
      <c r="MZC39" s="242"/>
      <c r="MZD39" s="242"/>
      <c r="MZE39" s="242"/>
      <c r="MZF39" s="242"/>
      <c r="MZG39" s="242"/>
      <c r="MZH39" s="242"/>
      <c r="MZI39" s="242"/>
      <c r="MZJ39" s="242"/>
      <c r="MZK39" s="242"/>
      <c r="MZL39" s="242"/>
      <c r="MZM39" s="242"/>
      <c r="MZN39" s="242"/>
      <c r="MZO39" s="242"/>
      <c r="MZP39" s="242"/>
      <c r="MZQ39" s="242"/>
      <c r="MZR39" s="242"/>
      <c r="MZS39" s="242"/>
      <c r="MZT39" s="242"/>
      <c r="MZU39" s="242"/>
      <c r="MZV39" s="242"/>
      <c r="MZW39" s="242"/>
      <c r="MZX39" s="242"/>
      <c r="MZY39" s="242"/>
      <c r="MZZ39" s="242"/>
      <c r="NAA39" s="242"/>
      <c r="NAB39" s="242"/>
      <c r="NAC39" s="242"/>
      <c r="NAD39" s="242"/>
      <c r="NAE39" s="242"/>
      <c r="NAF39" s="242"/>
      <c r="NAG39" s="242"/>
      <c r="NAH39" s="242"/>
      <c r="NAI39" s="242"/>
      <c r="NAJ39" s="242"/>
      <c r="NAK39" s="242"/>
      <c r="NAL39" s="242"/>
      <c r="NAM39" s="242"/>
      <c r="NAN39" s="242"/>
      <c r="NAO39" s="242"/>
      <c r="NAP39" s="242"/>
      <c r="NAQ39" s="242"/>
      <c r="NAR39" s="242"/>
      <c r="NAS39" s="242"/>
      <c r="NAT39" s="242"/>
      <c r="NAU39" s="242"/>
      <c r="NAV39" s="242"/>
      <c r="NAW39" s="242"/>
      <c r="NAX39" s="242"/>
      <c r="NAY39" s="242"/>
      <c r="NAZ39" s="242"/>
      <c r="NBA39" s="242"/>
      <c r="NBB39" s="242"/>
      <c r="NBC39" s="242"/>
      <c r="NBD39" s="242"/>
      <c r="NBE39" s="242"/>
      <c r="NBF39" s="242"/>
      <c r="NBG39" s="242"/>
      <c r="NBH39" s="242"/>
      <c r="NBI39" s="242"/>
      <c r="NBJ39" s="242"/>
      <c r="NBK39" s="242"/>
      <c r="NBL39" s="242"/>
      <c r="NBM39" s="242"/>
      <c r="NBN39" s="242"/>
      <c r="NBO39" s="242"/>
      <c r="NBP39" s="242"/>
      <c r="NBQ39" s="242"/>
      <c r="NBR39" s="242"/>
      <c r="NBS39" s="242"/>
      <c r="NBT39" s="242"/>
      <c r="NBU39" s="242"/>
      <c r="NBV39" s="242"/>
      <c r="NBW39" s="242"/>
      <c r="NBX39" s="242"/>
      <c r="NBY39" s="242"/>
      <c r="NBZ39" s="242"/>
      <c r="NCA39" s="242"/>
      <c r="NCB39" s="242"/>
      <c r="NCC39" s="242"/>
      <c r="NCD39" s="242"/>
      <c r="NCE39" s="242"/>
      <c r="NCF39" s="242"/>
      <c r="NCG39" s="242"/>
      <c r="NCH39" s="242"/>
      <c r="NCI39" s="242"/>
      <c r="NCJ39" s="242"/>
      <c r="NCK39" s="242"/>
      <c r="NCL39" s="242"/>
      <c r="NCM39" s="242"/>
      <c r="NCN39" s="242"/>
      <c r="NCO39" s="242"/>
      <c r="NCP39" s="242"/>
      <c r="NCQ39" s="242"/>
      <c r="NCR39" s="242"/>
      <c r="NCS39" s="242"/>
      <c r="NCT39" s="242"/>
      <c r="NCU39" s="242"/>
      <c r="NCV39" s="242"/>
      <c r="NCW39" s="242"/>
      <c r="NCX39" s="242"/>
      <c r="NCY39" s="242"/>
      <c r="NCZ39" s="242"/>
      <c r="NDA39" s="242"/>
      <c r="NDB39" s="242"/>
      <c r="NDC39" s="242"/>
      <c r="NDD39" s="242"/>
      <c r="NDE39" s="242"/>
      <c r="NDF39" s="242"/>
      <c r="NDG39" s="242"/>
      <c r="NDH39" s="242"/>
      <c r="NDI39" s="242"/>
      <c r="NDJ39" s="242"/>
      <c r="NDK39" s="242"/>
      <c r="NDL39" s="242"/>
      <c r="NDM39" s="242"/>
      <c r="NDN39" s="242"/>
      <c r="NDO39" s="242"/>
      <c r="NDP39" s="242"/>
      <c r="NDQ39" s="242"/>
      <c r="NDR39" s="242"/>
      <c r="NDS39" s="242"/>
      <c r="NDT39" s="242"/>
      <c r="NDU39" s="242"/>
      <c r="NDV39" s="242"/>
      <c r="NDW39" s="242"/>
      <c r="NDX39" s="242"/>
      <c r="NDY39" s="242"/>
      <c r="NDZ39" s="242"/>
      <c r="NEA39" s="242"/>
      <c r="NEB39" s="242"/>
      <c r="NEC39" s="242"/>
      <c r="NED39" s="242"/>
      <c r="NEE39" s="242"/>
      <c r="NEF39" s="242"/>
      <c r="NEG39" s="242"/>
      <c r="NEH39" s="242"/>
      <c r="NEI39" s="242"/>
      <c r="NEJ39" s="242"/>
      <c r="NEK39" s="242"/>
      <c r="NEL39" s="242"/>
      <c r="NEM39" s="242"/>
      <c r="NEN39" s="242"/>
      <c r="NEO39" s="242"/>
      <c r="NEP39" s="242"/>
      <c r="NEQ39" s="242"/>
      <c r="NER39" s="242"/>
      <c r="NES39" s="242"/>
      <c r="NET39" s="242"/>
      <c r="NEU39" s="242"/>
      <c r="NEV39" s="242"/>
      <c r="NEW39" s="242"/>
      <c r="NEX39" s="242"/>
      <c r="NEY39" s="242"/>
      <c r="NEZ39" s="242"/>
      <c r="NFA39" s="242"/>
      <c r="NFB39" s="242"/>
      <c r="NFC39" s="242"/>
      <c r="NFD39" s="242"/>
      <c r="NFE39" s="242"/>
      <c r="NFF39" s="242"/>
      <c r="NFG39" s="242"/>
      <c r="NFH39" s="242"/>
      <c r="NFI39" s="242"/>
      <c r="NFJ39" s="242"/>
      <c r="NFK39" s="242"/>
      <c r="NFL39" s="242"/>
      <c r="NFM39" s="242"/>
      <c r="NFN39" s="242"/>
      <c r="NFO39" s="242"/>
      <c r="NFP39" s="242"/>
      <c r="NFQ39" s="242"/>
      <c r="NFR39" s="242"/>
      <c r="NFS39" s="242"/>
      <c r="NFT39" s="242"/>
      <c r="NFU39" s="242"/>
      <c r="NFV39" s="242"/>
      <c r="NFW39" s="242"/>
      <c r="NFX39" s="242"/>
      <c r="NFY39" s="242"/>
      <c r="NFZ39" s="242"/>
      <c r="NGA39" s="242"/>
      <c r="NGB39" s="242"/>
      <c r="NGC39" s="242"/>
      <c r="NGD39" s="242"/>
      <c r="NGE39" s="242"/>
      <c r="NGF39" s="242"/>
      <c r="NGG39" s="242"/>
      <c r="NGH39" s="242"/>
      <c r="NGI39" s="242"/>
      <c r="NGJ39" s="242"/>
      <c r="NGK39" s="242"/>
      <c r="NGL39" s="242"/>
      <c r="NGM39" s="242"/>
      <c r="NGN39" s="242"/>
      <c r="NGO39" s="242"/>
      <c r="NGP39" s="242"/>
      <c r="NGQ39" s="242"/>
      <c r="NGR39" s="242"/>
      <c r="NGS39" s="242"/>
      <c r="NGT39" s="242"/>
      <c r="NGU39" s="242"/>
      <c r="NGV39" s="242"/>
      <c r="NGW39" s="242"/>
      <c r="NGX39" s="242"/>
      <c r="NGY39" s="242"/>
      <c r="NGZ39" s="242"/>
      <c r="NHA39" s="242"/>
      <c r="NHB39" s="242"/>
      <c r="NHC39" s="242"/>
      <c r="NHD39" s="242"/>
      <c r="NHE39" s="242"/>
      <c r="NHF39" s="242"/>
      <c r="NHG39" s="242"/>
      <c r="NHH39" s="242"/>
      <c r="NHI39" s="242"/>
      <c r="NHJ39" s="242"/>
      <c r="NHK39" s="242"/>
      <c r="NHL39" s="242"/>
      <c r="NHM39" s="242"/>
      <c r="NHN39" s="242"/>
      <c r="NHO39" s="242"/>
      <c r="NHP39" s="242"/>
      <c r="NHQ39" s="242"/>
      <c r="NHR39" s="242"/>
      <c r="NHS39" s="242"/>
      <c r="NHT39" s="242"/>
      <c r="NHU39" s="242"/>
      <c r="NHV39" s="242"/>
      <c r="NHW39" s="242"/>
      <c r="NHX39" s="242"/>
      <c r="NHY39" s="242"/>
      <c r="NHZ39" s="242"/>
      <c r="NIA39" s="242"/>
      <c r="NIB39" s="242"/>
      <c r="NIC39" s="242"/>
      <c r="NID39" s="242"/>
      <c r="NIE39" s="242"/>
      <c r="NIF39" s="242"/>
      <c r="NIG39" s="242"/>
      <c r="NIH39" s="242"/>
      <c r="NII39" s="242"/>
      <c r="NIJ39" s="242"/>
      <c r="NIK39" s="242"/>
      <c r="NIL39" s="242"/>
      <c r="NIM39" s="242"/>
      <c r="NIN39" s="242"/>
      <c r="NIO39" s="242"/>
      <c r="NIP39" s="242"/>
      <c r="NIQ39" s="242"/>
      <c r="NIR39" s="242"/>
      <c r="NIS39" s="242"/>
      <c r="NIT39" s="242"/>
      <c r="NIU39" s="242"/>
      <c r="NIV39" s="242"/>
      <c r="NIW39" s="242"/>
      <c r="NIX39" s="242"/>
      <c r="NIY39" s="242"/>
      <c r="NIZ39" s="242"/>
      <c r="NJA39" s="242"/>
      <c r="NJB39" s="242"/>
      <c r="NJC39" s="242"/>
      <c r="NJD39" s="242"/>
      <c r="NJE39" s="242"/>
      <c r="NJF39" s="242"/>
      <c r="NJG39" s="242"/>
      <c r="NJH39" s="242"/>
      <c r="NJI39" s="242"/>
      <c r="NJJ39" s="242"/>
      <c r="NJK39" s="242"/>
      <c r="NJL39" s="242"/>
      <c r="NJM39" s="242"/>
      <c r="NJN39" s="242"/>
      <c r="NJO39" s="242"/>
      <c r="NJP39" s="242"/>
      <c r="NJQ39" s="242"/>
      <c r="NJR39" s="242"/>
      <c r="NJS39" s="242"/>
      <c r="NJT39" s="242"/>
      <c r="NJU39" s="242"/>
      <c r="NJV39" s="242"/>
      <c r="NJW39" s="242"/>
      <c r="NJX39" s="242"/>
      <c r="NJY39" s="242"/>
      <c r="NJZ39" s="242"/>
      <c r="NKA39" s="242"/>
      <c r="NKB39" s="242"/>
      <c r="NKC39" s="242"/>
      <c r="NKD39" s="242"/>
      <c r="NKE39" s="242"/>
      <c r="NKF39" s="242"/>
      <c r="NKG39" s="242"/>
      <c r="NKH39" s="242"/>
      <c r="NKI39" s="242"/>
      <c r="NKJ39" s="242"/>
      <c r="NKK39" s="242"/>
      <c r="NKL39" s="242"/>
      <c r="NKM39" s="242"/>
      <c r="NKN39" s="242"/>
      <c r="NKO39" s="242"/>
      <c r="NKP39" s="242"/>
      <c r="NKQ39" s="242"/>
      <c r="NKR39" s="242"/>
      <c r="NKS39" s="242"/>
      <c r="NKT39" s="242"/>
      <c r="NKU39" s="242"/>
      <c r="NKV39" s="242"/>
      <c r="NKW39" s="242"/>
      <c r="NKX39" s="242"/>
      <c r="NKY39" s="242"/>
      <c r="NKZ39" s="242"/>
      <c r="NLA39" s="242"/>
      <c r="NLB39" s="242"/>
      <c r="NLC39" s="242"/>
      <c r="NLD39" s="242"/>
      <c r="NLE39" s="242"/>
      <c r="NLF39" s="242"/>
      <c r="NLG39" s="242"/>
      <c r="NLH39" s="242"/>
      <c r="NLI39" s="242"/>
      <c r="NLJ39" s="242"/>
      <c r="NLK39" s="242"/>
      <c r="NLL39" s="242"/>
      <c r="NLM39" s="242"/>
      <c r="NLN39" s="242"/>
      <c r="NLO39" s="242"/>
      <c r="NLP39" s="242"/>
      <c r="NLQ39" s="242"/>
      <c r="NLR39" s="242"/>
      <c r="NLS39" s="242"/>
      <c r="NLT39" s="242"/>
      <c r="NLU39" s="242"/>
      <c r="NLV39" s="242"/>
      <c r="NLW39" s="242"/>
      <c r="NLX39" s="242"/>
      <c r="NLY39" s="242"/>
      <c r="NLZ39" s="242"/>
      <c r="NMA39" s="242"/>
      <c r="NMB39" s="242"/>
      <c r="NMC39" s="242"/>
      <c r="NMD39" s="242"/>
      <c r="NME39" s="242"/>
      <c r="NMF39" s="242"/>
      <c r="NMG39" s="242"/>
      <c r="NMH39" s="242"/>
      <c r="NMI39" s="242"/>
      <c r="NMJ39" s="242"/>
      <c r="NMK39" s="242"/>
      <c r="NML39" s="242"/>
      <c r="NMM39" s="242"/>
      <c r="NMN39" s="242"/>
      <c r="NMO39" s="242"/>
      <c r="NMP39" s="242"/>
      <c r="NMQ39" s="242"/>
      <c r="NMR39" s="242"/>
      <c r="NMS39" s="242"/>
      <c r="NMT39" s="242"/>
      <c r="NMU39" s="242"/>
      <c r="NMV39" s="242"/>
      <c r="NMW39" s="242"/>
      <c r="NMX39" s="242"/>
      <c r="NMY39" s="242"/>
      <c r="NMZ39" s="242"/>
      <c r="NNA39" s="242"/>
      <c r="NNB39" s="242"/>
      <c r="NNC39" s="242"/>
      <c r="NND39" s="242"/>
      <c r="NNE39" s="242"/>
      <c r="NNF39" s="242"/>
      <c r="NNG39" s="242"/>
      <c r="NNH39" s="242"/>
      <c r="NNI39" s="242"/>
      <c r="NNJ39" s="242"/>
      <c r="NNK39" s="242"/>
      <c r="NNL39" s="242"/>
      <c r="NNM39" s="242"/>
      <c r="NNN39" s="242"/>
      <c r="NNO39" s="242"/>
      <c r="NNP39" s="242"/>
      <c r="NNQ39" s="242"/>
      <c r="NNR39" s="242"/>
      <c r="NNS39" s="242"/>
      <c r="NNT39" s="242"/>
      <c r="NNU39" s="242"/>
      <c r="NNV39" s="242"/>
      <c r="NNW39" s="242"/>
      <c r="NNX39" s="242"/>
      <c r="NNY39" s="242"/>
      <c r="NNZ39" s="242"/>
      <c r="NOA39" s="242"/>
      <c r="NOB39" s="242"/>
      <c r="NOC39" s="242"/>
      <c r="NOD39" s="242"/>
      <c r="NOE39" s="242"/>
      <c r="NOF39" s="242"/>
      <c r="NOG39" s="242"/>
      <c r="NOH39" s="242"/>
      <c r="NOI39" s="242"/>
      <c r="NOJ39" s="242"/>
      <c r="NOK39" s="242"/>
      <c r="NOL39" s="242"/>
      <c r="NOM39" s="242"/>
      <c r="NON39" s="242"/>
      <c r="NOO39" s="242"/>
      <c r="NOP39" s="242"/>
      <c r="NOQ39" s="242"/>
      <c r="NOR39" s="242"/>
      <c r="NOS39" s="242"/>
      <c r="NOT39" s="242"/>
      <c r="NOU39" s="242"/>
      <c r="NOV39" s="242"/>
      <c r="NOW39" s="242"/>
      <c r="NOX39" s="242"/>
      <c r="NOY39" s="242"/>
      <c r="NOZ39" s="242"/>
      <c r="NPA39" s="242"/>
      <c r="NPB39" s="242"/>
      <c r="NPC39" s="242"/>
      <c r="NPD39" s="242"/>
      <c r="NPE39" s="242"/>
      <c r="NPF39" s="242"/>
      <c r="NPG39" s="242"/>
      <c r="NPH39" s="242"/>
      <c r="NPI39" s="242"/>
      <c r="NPJ39" s="242"/>
      <c r="NPK39" s="242"/>
      <c r="NPL39" s="242"/>
      <c r="NPM39" s="242"/>
      <c r="NPN39" s="242"/>
      <c r="NPO39" s="242"/>
      <c r="NPP39" s="242"/>
      <c r="NPQ39" s="242"/>
      <c r="NPR39" s="242"/>
      <c r="NPS39" s="242"/>
      <c r="NPT39" s="242"/>
      <c r="NPU39" s="242"/>
      <c r="NPV39" s="242"/>
      <c r="NPW39" s="242"/>
      <c r="NPX39" s="242"/>
      <c r="NPY39" s="242"/>
      <c r="NPZ39" s="242"/>
      <c r="NQA39" s="242"/>
      <c r="NQB39" s="242"/>
      <c r="NQC39" s="242"/>
      <c r="NQD39" s="242"/>
      <c r="NQE39" s="242"/>
      <c r="NQF39" s="242"/>
      <c r="NQG39" s="242"/>
      <c r="NQH39" s="242"/>
      <c r="NQI39" s="242"/>
      <c r="NQJ39" s="242"/>
      <c r="NQK39" s="242"/>
      <c r="NQL39" s="242"/>
      <c r="NQM39" s="242"/>
      <c r="NQN39" s="242"/>
      <c r="NQO39" s="242"/>
      <c r="NQP39" s="242"/>
      <c r="NQQ39" s="242"/>
      <c r="NQR39" s="242"/>
      <c r="NQS39" s="242"/>
      <c r="NQT39" s="242"/>
      <c r="NQU39" s="242"/>
      <c r="NQV39" s="242"/>
      <c r="NQW39" s="242"/>
      <c r="NQX39" s="242"/>
      <c r="NQY39" s="242"/>
      <c r="NQZ39" s="242"/>
      <c r="NRA39" s="242"/>
      <c r="NRB39" s="242"/>
      <c r="NRC39" s="242"/>
      <c r="NRD39" s="242"/>
      <c r="NRE39" s="242"/>
      <c r="NRF39" s="242"/>
      <c r="NRG39" s="242"/>
      <c r="NRH39" s="242"/>
      <c r="NRI39" s="242"/>
      <c r="NRJ39" s="242"/>
      <c r="NRK39" s="242"/>
      <c r="NRL39" s="242"/>
      <c r="NRM39" s="242"/>
      <c r="NRN39" s="242"/>
      <c r="NRO39" s="242"/>
      <c r="NRP39" s="242"/>
      <c r="NRQ39" s="242"/>
      <c r="NRR39" s="242"/>
      <c r="NRS39" s="242"/>
      <c r="NRT39" s="242"/>
      <c r="NRU39" s="242"/>
      <c r="NRV39" s="242"/>
      <c r="NRW39" s="242"/>
      <c r="NRX39" s="242"/>
      <c r="NRY39" s="242"/>
      <c r="NRZ39" s="242"/>
      <c r="NSA39" s="242"/>
      <c r="NSB39" s="242"/>
      <c r="NSC39" s="242"/>
      <c r="NSD39" s="242"/>
      <c r="NSE39" s="242"/>
      <c r="NSF39" s="242"/>
      <c r="NSG39" s="242"/>
      <c r="NSH39" s="242"/>
      <c r="NSI39" s="242"/>
      <c r="NSJ39" s="242"/>
      <c r="NSK39" s="242"/>
      <c r="NSL39" s="242"/>
      <c r="NSM39" s="242"/>
      <c r="NSN39" s="242"/>
      <c r="NSO39" s="242"/>
      <c r="NSP39" s="242"/>
      <c r="NSQ39" s="242"/>
      <c r="NSR39" s="242"/>
      <c r="NSS39" s="242"/>
      <c r="NST39" s="242"/>
      <c r="NSU39" s="242"/>
      <c r="NSV39" s="242"/>
      <c r="NSW39" s="242"/>
      <c r="NSX39" s="242"/>
      <c r="NSY39" s="242"/>
      <c r="NSZ39" s="242"/>
      <c r="NTA39" s="242"/>
      <c r="NTB39" s="242"/>
      <c r="NTC39" s="242"/>
      <c r="NTD39" s="242"/>
      <c r="NTE39" s="242"/>
      <c r="NTF39" s="242"/>
      <c r="NTG39" s="242"/>
      <c r="NTH39" s="242"/>
      <c r="NTI39" s="242"/>
      <c r="NTJ39" s="242"/>
      <c r="NTK39" s="242"/>
      <c r="NTL39" s="242"/>
      <c r="NTM39" s="242"/>
      <c r="NTN39" s="242"/>
      <c r="NTO39" s="242"/>
      <c r="NTP39" s="242"/>
      <c r="NTQ39" s="242"/>
      <c r="NTR39" s="242"/>
      <c r="NTS39" s="242"/>
      <c r="NTT39" s="242"/>
      <c r="NTU39" s="242"/>
      <c r="NTV39" s="242"/>
      <c r="NTW39" s="242"/>
      <c r="NTX39" s="242"/>
      <c r="NTY39" s="242"/>
      <c r="NTZ39" s="242"/>
      <c r="NUA39" s="242"/>
      <c r="NUB39" s="242"/>
      <c r="NUC39" s="242"/>
      <c r="NUD39" s="242"/>
      <c r="NUE39" s="242"/>
      <c r="NUF39" s="242"/>
      <c r="NUG39" s="242"/>
      <c r="NUH39" s="242"/>
      <c r="NUI39" s="242"/>
      <c r="NUJ39" s="242"/>
      <c r="NUK39" s="242"/>
      <c r="NUL39" s="242"/>
      <c r="NUM39" s="242"/>
      <c r="NUN39" s="242"/>
      <c r="NUO39" s="242"/>
      <c r="NUP39" s="242"/>
      <c r="NUQ39" s="242"/>
      <c r="NUR39" s="242"/>
      <c r="NUS39" s="242"/>
      <c r="NUT39" s="242"/>
      <c r="NUU39" s="242"/>
      <c r="NUV39" s="242"/>
      <c r="NUW39" s="242"/>
      <c r="NUX39" s="242"/>
      <c r="NUY39" s="242"/>
      <c r="NUZ39" s="242"/>
      <c r="NVA39" s="242"/>
      <c r="NVB39" s="242"/>
      <c r="NVC39" s="242"/>
      <c r="NVD39" s="242"/>
      <c r="NVE39" s="242"/>
      <c r="NVF39" s="242"/>
      <c r="NVG39" s="242"/>
      <c r="NVH39" s="242"/>
      <c r="NVI39" s="242"/>
      <c r="NVJ39" s="242"/>
      <c r="NVK39" s="242"/>
      <c r="NVL39" s="242"/>
      <c r="NVM39" s="242"/>
      <c r="NVN39" s="242"/>
      <c r="NVO39" s="242"/>
      <c r="NVP39" s="242"/>
      <c r="NVQ39" s="242"/>
      <c r="NVR39" s="242"/>
      <c r="NVS39" s="242"/>
      <c r="NVT39" s="242"/>
      <c r="NVU39" s="242"/>
      <c r="NVV39" s="242"/>
      <c r="NVW39" s="242"/>
      <c r="NVX39" s="242"/>
      <c r="NVY39" s="242"/>
      <c r="NVZ39" s="242"/>
      <c r="NWA39" s="242"/>
      <c r="NWB39" s="242"/>
      <c r="NWC39" s="242"/>
      <c r="NWD39" s="242"/>
      <c r="NWE39" s="242"/>
      <c r="NWF39" s="242"/>
      <c r="NWG39" s="242"/>
      <c r="NWH39" s="242"/>
      <c r="NWI39" s="242"/>
      <c r="NWJ39" s="242"/>
      <c r="NWK39" s="242"/>
      <c r="NWL39" s="242"/>
      <c r="NWM39" s="242"/>
      <c r="NWN39" s="242"/>
      <c r="NWO39" s="242"/>
      <c r="NWP39" s="242"/>
      <c r="NWQ39" s="242"/>
      <c r="NWR39" s="242"/>
      <c r="NWS39" s="242"/>
      <c r="NWT39" s="242"/>
      <c r="NWU39" s="242"/>
      <c r="NWV39" s="242"/>
      <c r="NWW39" s="242"/>
      <c r="NWX39" s="242"/>
      <c r="NWY39" s="242"/>
      <c r="NWZ39" s="242"/>
      <c r="NXA39" s="242"/>
      <c r="NXB39" s="242"/>
      <c r="NXC39" s="242"/>
      <c r="NXD39" s="242"/>
      <c r="NXE39" s="242"/>
      <c r="NXF39" s="242"/>
      <c r="NXG39" s="242"/>
      <c r="NXH39" s="242"/>
      <c r="NXI39" s="242"/>
      <c r="NXJ39" s="242"/>
      <c r="NXK39" s="242"/>
      <c r="NXL39" s="242"/>
      <c r="NXM39" s="242"/>
      <c r="NXN39" s="242"/>
      <c r="NXO39" s="242"/>
      <c r="NXP39" s="242"/>
      <c r="NXQ39" s="242"/>
      <c r="NXR39" s="242"/>
      <c r="NXS39" s="242"/>
      <c r="NXT39" s="242"/>
      <c r="NXU39" s="242"/>
      <c r="NXV39" s="242"/>
      <c r="NXW39" s="242"/>
      <c r="NXX39" s="242"/>
      <c r="NXY39" s="242"/>
      <c r="NXZ39" s="242"/>
      <c r="NYA39" s="242"/>
      <c r="NYB39" s="242"/>
      <c r="NYC39" s="242"/>
      <c r="NYD39" s="242"/>
      <c r="NYE39" s="242"/>
      <c r="NYF39" s="242"/>
      <c r="NYG39" s="242"/>
      <c r="NYH39" s="242"/>
      <c r="NYI39" s="242"/>
      <c r="NYJ39" s="242"/>
      <c r="NYK39" s="242"/>
      <c r="NYL39" s="242"/>
      <c r="NYM39" s="242"/>
      <c r="NYN39" s="242"/>
      <c r="NYO39" s="242"/>
      <c r="NYP39" s="242"/>
      <c r="NYQ39" s="242"/>
      <c r="NYR39" s="242"/>
      <c r="NYS39" s="242"/>
      <c r="NYT39" s="242"/>
      <c r="NYU39" s="242"/>
      <c r="NYV39" s="242"/>
      <c r="NYW39" s="242"/>
      <c r="NYX39" s="242"/>
      <c r="NYY39" s="242"/>
      <c r="NYZ39" s="242"/>
      <c r="NZA39" s="242"/>
      <c r="NZB39" s="242"/>
      <c r="NZC39" s="242"/>
      <c r="NZD39" s="242"/>
      <c r="NZE39" s="242"/>
      <c r="NZF39" s="242"/>
      <c r="NZG39" s="242"/>
      <c r="NZH39" s="242"/>
      <c r="NZI39" s="242"/>
      <c r="NZJ39" s="242"/>
      <c r="NZK39" s="242"/>
      <c r="NZL39" s="242"/>
      <c r="NZM39" s="242"/>
      <c r="NZN39" s="242"/>
      <c r="NZO39" s="242"/>
      <c r="NZP39" s="242"/>
      <c r="NZQ39" s="242"/>
      <c r="NZR39" s="242"/>
      <c r="NZS39" s="242"/>
      <c r="NZT39" s="242"/>
      <c r="NZU39" s="242"/>
      <c r="NZV39" s="242"/>
      <c r="NZW39" s="242"/>
      <c r="NZX39" s="242"/>
      <c r="NZY39" s="242"/>
      <c r="NZZ39" s="242"/>
      <c r="OAA39" s="242"/>
      <c r="OAB39" s="242"/>
      <c r="OAC39" s="242"/>
      <c r="OAD39" s="242"/>
      <c r="OAE39" s="242"/>
      <c r="OAF39" s="242"/>
      <c r="OAG39" s="242"/>
      <c r="OAH39" s="242"/>
      <c r="OAI39" s="242"/>
      <c r="OAJ39" s="242"/>
      <c r="OAK39" s="242"/>
      <c r="OAL39" s="242"/>
      <c r="OAM39" s="242"/>
      <c r="OAN39" s="242"/>
      <c r="OAO39" s="242"/>
      <c r="OAP39" s="242"/>
      <c r="OAQ39" s="242"/>
      <c r="OAR39" s="242"/>
      <c r="OAS39" s="242"/>
      <c r="OAT39" s="242"/>
      <c r="OAU39" s="242"/>
      <c r="OAV39" s="242"/>
      <c r="OAW39" s="242"/>
      <c r="OAX39" s="242"/>
      <c r="OAY39" s="242"/>
      <c r="OAZ39" s="242"/>
      <c r="OBA39" s="242"/>
      <c r="OBB39" s="242"/>
      <c r="OBC39" s="242"/>
      <c r="OBD39" s="242"/>
      <c r="OBE39" s="242"/>
      <c r="OBF39" s="242"/>
      <c r="OBG39" s="242"/>
      <c r="OBH39" s="242"/>
      <c r="OBI39" s="242"/>
      <c r="OBJ39" s="242"/>
      <c r="OBK39" s="242"/>
      <c r="OBL39" s="242"/>
      <c r="OBM39" s="242"/>
      <c r="OBN39" s="242"/>
      <c r="OBO39" s="242"/>
      <c r="OBP39" s="242"/>
      <c r="OBQ39" s="242"/>
      <c r="OBR39" s="242"/>
      <c r="OBS39" s="242"/>
      <c r="OBT39" s="242"/>
      <c r="OBU39" s="242"/>
      <c r="OBV39" s="242"/>
      <c r="OBW39" s="242"/>
      <c r="OBX39" s="242"/>
      <c r="OBY39" s="242"/>
      <c r="OBZ39" s="242"/>
      <c r="OCA39" s="242"/>
      <c r="OCB39" s="242"/>
      <c r="OCC39" s="242"/>
      <c r="OCD39" s="242"/>
      <c r="OCE39" s="242"/>
      <c r="OCF39" s="242"/>
      <c r="OCG39" s="242"/>
      <c r="OCH39" s="242"/>
      <c r="OCI39" s="242"/>
      <c r="OCJ39" s="242"/>
      <c r="OCK39" s="242"/>
      <c r="OCL39" s="242"/>
      <c r="OCM39" s="242"/>
      <c r="OCN39" s="242"/>
      <c r="OCO39" s="242"/>
      <c r="OCP39" s="242"/>
      <c r="OCQ39" s="242"/>
      <c r="OCR39" s="242"/>
      <c r="OCS39" s="242"/>
      <c r="OCT39" s="242"/>
      <c r="OCU39" s="242"/>
      <c r="OCV39" s="242"/>
      <c r="OCW39" s="242"/>
      <c r="OCX39" s="242"/>
      <c r="OCY39" s="242"/>
      <c r="OCZ39" s="242"/>
      <c r="ODA39" s="242"/>
      <c r="ODB39" s="242"/>
      <c r="ODC39" s="242"/>
      <c r="ODD39" s="242"/>
      <c r="ODE39" s="242"/>
      <c r="ODF39" s="242"/>
      <c r="ODG39" s="242"/>
      <c r="ODH39" s="242"/>
      <c r="ODI39" s="242"/>
      <c r="ODJ39" s="242"/>
      <c r="ODK39" s="242"/>
      <c r="ODL39" s="242"/>
      <c r="ODM39" s="242"/>
      <c r="ODN39" s="242"/>
      <c r="ODO39" s="242"/>
      <c r="ODP39" s="242"/>
      <c r="ODQ39" s="242"/>
      <c r="ODR39" s="242"/>
      <c r="ODS39" s="242"/>
      <c r="ODT39" s="242"/>
      <c r="ODU39" s="242"/>
      <c r="ODV39" s="242"/>
      <c r="ODW39" s="242"/>
      <c r="ODX39" s="242"/>
      <c r="ODY39" s="242"/>
      <c r="ODZ39" s="242"/>
      <c r="OEA39" s="242"/>
      <c r="OEB39" s="242"/>
      <c r="OEC39" s="242"/>
      <c r="OED39" s="242"/>
      <c r="OEE39" s="242"/>
      <c r="OEF39" s="242"/>
      <c r="OEG39" s="242"/>
      <c r="OEH39" s="242"/>
      <c r="OEI39" s="242"/>
      <c r="OEJ39" s="242"/>
      <c r="OEK39" s="242"/>
      <c r="OEL39" s="242"/>
      <c r="OEM39" s="242"/>
      <c r="OEN39" s="242"/>
      <c r="OEO39" s="242"/>
      <c r="OEP39" s="242"/>
      <c r="OEQ39" s="242"/>
      <c r="OER39" s="242"/>
      <c r="OES39" s="242"/>
      <c r="OET39" s="242"/>
      <c r="OEU39" s="242"/>
      <c r="OEV39" s="242"/>
      <c r="OEW39" s="242"/>
      <c r="OEX39" s="242"/>
      <c r="OEY39" s="242"/>
      <c r="OEZ39" s="242"/>
      <c r="OFA39" s="242"/>
      <c r="OFB39" s="242"/>
      <c r="OFC39" s="242"/>
      <c r="OFD39" s="242"/>
      <c r="OFE39" s="242"/>
      <c r="OFF39" s="242"/>
      <c r="OFG39" s="242"/>
      <c r="OFH39" s="242"/>
      <c r="OFI39" s="242"/>
      <c r="OFJ39" s="242"/>
      <c r="OFK39" s="242"/>
      <c r="OFL39" s="242"/>
      <c r="OFM39" s="242"/>
      <c r="OFN39" s="242"/>
      <c r="OFO39" s="242"/>
      <c r="OFP39" s="242"/>
      <c r="OFQ39" s="242"/>
      <c r="OFR39" s="242"/>
      <c r="OFS39" s="242"/>
      <c r="OFT39" s="242"/>
      <c r="OFU39" s="242"/>
      <c r="OFV39" s="242"/>
      <c r="OFW39" s="242"/>
      <c r="OFX39" s="242"/>
      <c r="OFY39" s="242"/>
      <c r="OFZ39" s="242"/>
      <c r="OGA39" s="242"/>
      <c r="OGB39" s="242"/>
      <c r="OGC39" s="242"/>
      <c r="OGD39" s="242"/>
      <c r="OGE39" s="242"/>
      <c r="OGF39" s="242"/>
      <c r="OGG39" s="242"/>
      <c r="OGH39" s="242"/>
      <c r="OGI39" s="242"/>
      <c r="OGJ39" s="242"/>
      <c r="OGK39" s="242"/>
      <c r="OGL39" s="242"/>
      <c r="OGM39" s="242"/>
      <c r="OGN39" s="242"/>
      <c r="OGO39" s="242"/>
      <c r="OGP39" s="242"/>
      <c r="OGQ39" s="242"/>
      <c r="OGR39" s="242"/>
      <c r="OGS39" s="242"/>
      <c r="OGT39" s="242"/>
      <c r="OGU39" s="242"/>
      <c r="OGV39" s="242"/>
      <c r="OGW39" s="242"/>
      <c r="OGX39" s="242"/>
      <c r="OGY39" s="242"/>
      <c r="OGZ39" s="242"/>
      <c r="OHA39" s="242"/>
      <c r="OHB39" s="242"/>
      <c r="OHC39" s="242"/>
      <c r="OHD39" s="242"/>
      <c r="OHE39" s="242"/>
      <c r="OHF39" s="242"/>
      <c r="OHG39" s="242"/>
      <c r="OHH39" s="242"/>
      <c r="OHI39" s="242"/>
      <c r="OHJ39" s="242"/>
      <c r="OHK39" s="242"/>
      <c r="OHL39" s="242"/>
      <c r="OHM39" s="242"/>
      <c r="OHN39" s="242"/>
      <c r="OHO39" s="242"/>
      <c r="OHP39" s="242"/>
      <c r="OHQ39" s="242"/>
      <c r="OHR39" s="242"/>
      <c r="OHS39" s="242"/>
      <c r="OHT39" s="242"/>
      <c r="OHU39" s="242"/>
      <c r="OHV39" s="242"/>
      <c r="OHW39" s="242"/>
      <c r="OHX39" s="242"/>
      <c r="OHY39" s="242"/>
      <c r="OHZ39" s="242"/>
      <c r="OIA39" s="242"/>
      <c r="OIB39" s="242"/>
      <c r="OIC39" s="242"/>
      <c r="OID39" s="242"/>
      <c r="OIE39" s="242"/>
      <c r="OIF39" s="242"/>
      <c r="OIG39" s="242"/>
      <c r="OIH39" s="242"/>
      <c r="OII39" s="242"/>
      <c r="OIJ39" s="242"/>
      <c r="OIK39" s="242"/>
      <c r="OIL39" s="242"/>
      <c r="OIM39" s="242"/>
      <c r="OIN39" s="242"/>
      <c r="OIO39" s="242"/>
      <c r="OIP39" s="242"/>
      <c r="OIQ39" s="242"/>
      <c r="OIR39" s="242"/>
      <c r="OIS39" s="242"/>
      <c r="OIT39" s="242"/>
      <c r="OIU39" s="242"/>
      <c r="OIV39" s="242"/>
      <c r="OIW39" s="242"/>
      <c r="OIX39" s="242"/>
      <c r="OIY39" s="242"/>
      <c r="OIZ39" s="242"/>
      <c r="OJA39" s="242"/>
      <c r="OJB39" s="242"/>
      <c r="OJC39" s="242"/>
      <c r="OJD39" s="242"/>
      <c r="OJE39" s="242"/>
      <c r="OJF39" s="242"/>
      <c r="OJG39" s="242"/>
      <c r="OJH39" s="242"/>
      <c r="OJI39" s="242"/>
      <c r="OJJ39" s="242"/>
      <c r="OJK39" s="242"/>
      <c r="OJL39" s="242"/>
      <c r="OJM39" s="242"/>
      <c r="OJN39" s="242"/>
      <c r="OJO39" s="242"/>
      <c r="OJP39" s="242"/>
      <c r="OJQ39" s="242"/>
      <c r="OJR39" s="242"/>
      <c r="OJS39" s="242"/>
      <c r="OJT39" s="242"/>
      <c r="OJU39" s="242"/>
      <c r="OJV39" s="242"/>
      <c r="OJW39" s="242"/>
      <c r="OJX39" s="242"/>
      <c r="OJY39" s="242"/>
      <c r="OJZ39" s="242"/>
      <c r="OKA39" s="242"/>
      <c r="OKB39" s="242"/>
      <c r="OKC39" s="242"/>
      <c r="OKD39" s="242"/>
      <c r="OKE39" s="242"/>
      <c r="OKF39" s="242"/>
      <c r="OKG39" s="242"/>
      <c r="OKH39" s="242"/>
      <c r="OKI39" s="242"/>
      <c r="OKJ39" s="242"/>
      <c r="OKK39" s="242"/>
      <c r="OKL39" s="242"/>
      <c r="OKM39" s="242"/>
      <c r="OKN39" s="242"/>
      <c r="OKO39" s="242"/>
      <c r="OKP39" s="242"/>
      <c r="OKQ39" s="242"/>
      <c r="OKR39" s="242"/>
      <c r="OKS39" s="242"/>
      <c r="OKT39" s="242"/>
      <c r="OKU39" s="242"/>
      <c r="OKV39" s="242"/>
      <c r="OKW39" s="242"/>
      <c r="OKX39" s="242"/>
      <c r="OKY39" s="242"/>
      <c r="OKZ39" s="242"/>
      <c r="OLA39" s="242"/>
      <c r="OLB39" s="242"/>
      <c r="OLC39" s="242"/>
      <c r="OLD39" s="242"/>
      <c r="OLE39" s="242"/>
      <c r="OLF39" s="242"/>
      <c r="OLG39" s="242"/>
      <c r="OLH39" s="242"/>
      <c r="OLI39" s="242"/>
      <c r="OLJ39" s="242"/>
      <c r="OLK39" s="242"/>
      <c r="OLL39" s="242"/>
      <c r="OLM39" s="242"/>
      <c r="OLN39" s="242"/>
      <c r="OLO39" s="242"/>
      <c r="OLP39" s="242"/>
      <c r="OLQ39" s="242"/>
      <c r="OLR39" s="242"/>
      <c r="OLS39" s="242"/>
      <c r="OLT39" s="242"/>
      <c r="OLU39" s="242"/>
      <c r="OLV39" s="242"/>
      <c r="OLW39" s="242"/>
      <c r="OLX39" s="242"/>
      <c r="OLY39" s="242"/>
      <c r="OLZ39" s="242"/>
      <c r="OMA39" s="242"/>
      <c r="OMB39" s="242"/>
      <c r="OMC39" s="242"/>
      <c r="OMD39" s="242"/>
      <c r="OME39" s="242"/>
      <c r="OMF39" s="242"/>
      <c r="OMG39" s="242"/>
      <c r="OMH39" s="242"/>
      <c r="OMI39" s="242"/>
      <c r="OMJ39" s="242"/>
      <c r="OMK39" s="242"/>
      <c r="OML39" s="242"/>
      <c r="OMM39" s="242"/>
      <c r="OMN39" s="242"/>
      <c r="OMO39" s="242"/>
      <c r="OMP39" s="242"/>
      <c r="OMQ39" s="242"/>
      <c r="OMR39" s="242"/>
      <c r="OMS39" s="242"/>
      <c r="OMT39" s="242"/>
      <c r="OMU39" s="242"/>
      <c r="OMV39" s="242"/>
      <c r="OMW39" s="242"/>
      <c r="OMX39" s="242"/>
      <c r="OMY39" s="242"/>
      <c r="OMZ39" s="242"/>
      <c r="ONA39" s="242"/>
      <c r="ONB39" s="242"/>
      <c r="ONC39" s="242"/>
      <c r="OND39" s="242"/>
      <c r="ONE39" s="242"/>
      <c r="ONF39" s="242"/>
      <c r="ONG39" s="242"/>
      <c r="ONH39" s="242"/>
      <c r="ONI39" s="242"/>
      <c r="ONJ39" s="242"/>
      <c r="ONK39" s="242"/>
      <c r="ONL39" s="242"/>
      <c r="ONM39" s="242"/>
      <c r="ONN39" s="242"/>
      <c r="ONO39" s="242"/>
      <c r="ONP39" s="242"/>
      <c r="ONQ39" s="242"/>
      <c r="ONR39" s="242"/>
      <c r="ONS39" s="242"/>
      <c r="ONT39" s="242"/>
      <c r="ONU39" s="242"/>
      <c r="ONV39" s="242"/>
      <c r="ONW39" s="242"/>
      <c r="ONX39" s="242"/>
      <c r="ONY39" s="242"/>
      <c r="ONZ39" s="242"/>
      <c r="OOA39" s="242"/>
      <c r="OOB39" s="242"/>
      <c r="OOC39" s="242"/>
      <c r="OOD39" s="242"/>
      <c r="OOE39" s="242"/>
      <c r="OOF39" s="242"/>
      <c r="OOG39" s="242"/>
      <c r="OOH39" s="242"/>
      <c r="OOI39" s="242"/>
      <c r="OOJ39" s="242"/>
      <c r="OOK39" s="242"/>
      <c r="OOL39" s="242"/>
      <c r="OOM39" s="242"/>
      <c r="OON39" s="242"/>
      <c r="OOO39" s="242"/>
      <c r="OOP39" s="242"/>
      <c r="OOQ39" s="242"/>
      <c r="OOR39" s="242"/>
      <c r="OOS39" s="242"/>
      <c r="OOT39" s="242"/>
      <c r="OOU39" s="242"/>
      <c r="OOV39" s="242"/>
      <c r="OOW39" s="242"/>
      <c r="OOX39" s="242"/>
      <c r="OOY39" s="242"/>
      <c r="OOZ39" s="242"/>
      <c r="OPA39" s="242"/>
      <c r="OPB39" s="242"/>
      <c r="OPC39" s="242"/>
      <c r="OPD39" s="242"/>
      <c r="OPE39" s="242"/>
      <c r="OPF39" s="242"/>
      <c r="OPG39" s="242"/>
      <c r="OPH39" s="242"/>
      <c r="OPI39" s="242"/>
      <c r="OPJ39" s="242"/>
      <c r="OPK39" s="242"/>
      <c r="OPL39" s="242"/>
      <c r="OPM39" s="242"/>
      <c r="OPN39" s="242"/>
      <c r="OPO39" s="242"/>
      <c r="OPP39" s="242"/>
      <c r="OPQ39" s="242"/>
      <c r="OPR39" s="242"/>
      <c r="OPS39" s="242"/>
      <c r="OPT39" s="242"/>
      <c r="OPU39" s="242"/>
      <c r="OPV39" s="242"/>
      <c r="OPW39" s="242"/>
      <c r="OPX39" s="242"/>
      <c r="OPY39" s="242"/>
      <c r="OPZ39" s="242"/>
      <c r="OQA39" s="242"/>
      <c r="OQB39" s="242"/>
      <c r="OQC39" s="242"/>
      <c r="OQD39" s="242"/>
      <c r="OQE39" s="242"/>
      <c r="OQF39" s="242"/>
      <c r="OQG39" s="242"/>
      <c r="OQH39" s="242"/>
      <c r="OQI39" s="242"/>
      <c r="OQJ39" s="242"/>
      <c r="OQK39" s="242"/>
      <c r="OQL39" s="242"/>
      <c r="OQM39" s="242"/>
      <c r="OQN39" s="242"/>
      <c r="OQO39" s="242"/>
      <c r="OQP39" s="242"/>
      <c r="OQQ39" s="242"/>
      <c r="OQR39" s="242"/>
      <c r="OQS39" s="242"/>
      <c r="OQT39" s="242"/>
      <c r="OQU39" s="242"/>
      <c r="OQV39" s="242"/>
      <c r="OQW39" s="242"/>
      <c r="OQX39" s="242"/>
      <c r="OQY39" s="242"/>
      <c r="OQZ39" s="242"/>
      <c r="ORA39" s="242"/>
      <c r="ORB39" s="242"/>
      <c r="ORC39" s="242"/>
      <c r="ORD39" s="242"/>
      <c r="ORE39" s="242"/>
      <c r="ORF39" s="242"/>
      <c r="ORG39" s="242"/>
      <c r="ORH39" s="242"/>
      <c r="ORI39" s="242"/>
      <c r="ORJ39" s="242"/>
      <c r="ORK39" s="242"/>
      <c r="ORL39" s="242"/>
      <c r="ORM39" s="242"/>
      <c r="ORN39" s="242"/>
      <c r="ORO39" s="242"/>
      <c r="ORP39" s="242"/>
      <c r="ORQ39" s="242"/>
      <c r="ORR39" s="242"/>
      <c r="ORS39" s="242"/>
      <c r="ORT39" s="242"/>
      <c r="ORU39" s="242"/>
      <c r="ORV39" s="242"/>
      <c r="ORW39" s="242"/>
      <c r="ORX39" s="242"/>
      <c r="ORY39" s="242"/>
      <c r="ORZ39" s="242"/>
      <c r="OSA39" s="242"/>
      <c r="OSB39" s="242"/>
      <c r="OSC39" s="242"/>
      <c r="OSD39" s="242"/>
      <c r="OSE39" s="242"/>
      <c r="OSF39" s="242"/>
      <c r="OSG39" s="242"/>
      <c r="OSH39" s="242"/>
      <c r="OSI39" s="242"/>
      <c r="OSJ39" s="242"/>
      <c r="OSK39" s="242"/>
      <c r="OSL39" s="242"/>
      <c r="OSM39" s="242"/>
      <c r="OSN39" s="242"/>
      <c r="OSO39" s="242"/>
      <c r="OSP39" s="242"/>
      <c r="OSQ39" s="242"/>
      <c r="OSR39" s="242"/>
      <c r="OSS39" s="242"/>
      <c r="OST39" s="242"/>
      <c r="OSU39" s="242"/>
      <c r="OSV39" s="242"/>
      <c r="OSW39" s="242"/>
      <c r="OSX39" s="242"/>
      <c r="OSY39" s="242"/>
      <c r="OSZ39" s="242"/>
      <c r="OTA39" s="242"/>
      <c r="OTB39" s="242"/>
      <c r="OTC39" s="242"/>
      <c r="OTD39" s="242"/>
      <c r="OTE39" s="242"/>
      <c r="OTF39" s="242"/>
      <c r="OTG39" s="242"/>
      <c r="OTH39" s="242"/>
      <c r="OTI39" s="242"/>
      <c r="OTJ39" s="242"/>
      <c r="OTK39" s="242"/>
      <c r="OTL39" s="242"/>
      <c r="OTM39" s="242"/>
      <c r="OTN39" s="242"/>
      <c r="OTO39" s="242"/>
      <c r="OTP39" s="242"/>
      <c r="OTQ39" s="242"/>
      <c r="OTR39" s="242"/>
      <c r="OTS39" s="242"/>
      <c r="OTT39" s="242"/>
      <c r="OTU39" s="242"/>
      <c r="OTV39" s="242"/>
      <c r="OTW39" s="242"/>
      <c r="OTX39" s="242"/>
      <c r="OTY39" s="242"/>
      <c r="OTZ39" s="242"/>
      <c r="OUA39" s="242"/>
      <c r="OUB39" s="242"/>
      <c r="OUC39" s="242"/>
      <c r="OUD39" s="242"/>
      <c r="OUE39" s="242"/>
      <c r="OUF39" s="242"/>
      <c r="OUG39" s="242"/>
      <c r="OUH39" s="242"/>
      <c r="OUI39" s="242"/>
      <c r="OUJ39" s="242"/>
      <c r="OUK39" s="242"/>
      <c r="OUL39" s="242"/>
      <c r="OUM39" s="242"/>
      <c r="OUN39" s="242"/>
      <c r="OUO39" s="242"/>
      <c r="OUP39" s="242"/>
      <c r="OUQ39" s="242"/>
      <c r="OUR39" s="242"/>
      <c r="OUS39" s="242"/>
      <c r="OUT39" s="242"/>
      <c r="OUU39" s="242"/>
      <c r="OUV39" s="242"/>
      <c r="OUW39" s="242"/>
      <c r="OUX39" s="242"/>
      <c r="OUY39" s="242"/>
      <c r="OUZ39" s="242"/>
      <c r="OVA39" s="242"/>
      <c r="OVB39" s="242"/>
      <c r="OVC39" s="242"/>
      <c r="OVD39" s="242"/>
      <c r="OVE39" s="242"/>
      <c r="OVF39" s="242"/>
      <c r="OVG39" s="242"/>
      <c r="OVH39" s="242"/>
      <c r="OVI39" s="242"/>
      <c r="OVJ39" s="242"/>
      <c r="OVK39" s="242"/>
      <c r="OVL39" s="242"/>
      <c r="OVM39" s="242"/>
      <c r="OVN39" s="242"/>
      <c r="OVO39" s="242"/>
      <c r="OVP39" s="242"/>
      <c r="OVQ39" s="242"/>
      <c r="OVR39" s="242"/>
      <c r="OVS39" s="242"/>
      <c r="OVT39" s="242"/>
      <c r="OVU39" s="242"/>
      <c r="OVV39" s="242"/>
      <c r="OVW39" s="242"/>
      <c r="OVX39" s="242"/>
      <c r="OVY39" s="242"/>
      <c r="OVZ39" s="242"/>
      <c r="OWA39" s="242"/>
      <c r="OWB39" s="242"/>
      <c r="OWC39" s="242"/>
      <c r="OWD39" s="242"/>
      <c r="OWE39" s="242"/>
      <c r="OWF39" s="242"/>
      <c r="OWG39" s="242"/>
      <c r="OWH39" s="242"/>
      <c r="OWI39" s="242"/>
      <c r="OWJ39" s="242"/>
      <c r="OWK39" s="242"/>
      <c r="OWL39" s="242"/>
      <c r="OWM39" s="242"/>
      <c r="OWN39" s="242"/>
      <c r="OWO39" s="242"/>
      <c r="OWP39" s="242"/>
      <c r="OWQ39" s="242"/>
      <c r="OWR39" s="242"/>
      <c r="OWS39" s="242"/>
      <c r="OWT39" s="242"/>
      <c r="OWU39" s="242"/>
      <c r="OWV39" s="242"/>
      <c r="OWW39" s="242"/>
      <c r="OWX39" s="242"/>
      <c r="OWY39" s="242"/>
      <c r="OWZ39" s="242"/>
      <c r="OXA39" s="242"/>
      <c r="OXB39" s="242"/>
      <c r="OXC39" s="242"/>
      <c r="OXD39" s="242"/>
      <c r="OXE39" s="242"/>
      <c r="OXF39" s="242"/>
      <c r="OXG39" s="242"/>
      <c r="OXH39" s="242"/>
      <c r="OXI39" s="242"/>
      <c r="OXJ39" s="242"/>
      <c r="OXK39" s="242"/>
      <c r="OXL39" s="242"/>
      <c r="OXM39" s="242"/>
      <c r="OXN39" s="242"/>
      <c r="OXO39" s="242"/>
      <c r="OXP39" s="242"/>
      <c r="OXQ39" s="242"/>
      <c r="OXR39" s="242"/>
      <c r="OXS39" s="242"/>
      <c r="OXT39" s="242"/>
      <c r="OXU39" s="242"/>
      <c r="OXV39" s="242"/>
      <c r="OXW39" s="242"/>
      <c r="OXX39" s="242"/>
      <c r="OXY39" s="242"/>
      <c r="OXZ39" s="242"/>
      <c r="OYA39" s="242"/>
      <c r="OYB39" s="242"/>
      <c r="OYC39" s="242"/>
      <c r="OYD39" s="242"/>
      <c r="OYE39" s="242"/>
      <c r="OYF39" s="242"/>
      <c r="OYG39" s="242"/>
      <c r="OYH39" s="242"/>
      <c r="OYI39" s="242"/>
      <c r="OYJ39" s="242"/>
      <c r="OYK39" s="242"/>
      <c r="OYL39" s="242"/>
      <c r="OYM39" s="242"/>
      <c r="OYN39" s="242"/>
      <c r="OYO39" s="242"/>
      <c r="OYP39" s="242"/>
      <c r="OYQ39" s="242"/>
      <c r="OYR39" s="242"/>
      <c r="OYS39" s="242"/>
      <c r="OYT39" s="242"/>
      <c r="OYU39" s="242"/>
      <c r="OYV39" s="242"/>
      <c r="OYW39" s="242"/>
      <c r="OYX39" s="242"/>
      <c r="OYY39" s="242"/>
      <c r="OYZ39" s="242"/>
      <c r="OZA39" s="242"/>
      <c r="OZB39" s="242"/>
      <c r="OZC39" s="242"/>
      <c r="OZD39" s="242"/>
      <c r="OZE39" s="242"/>
      <c r="OZF39" s="242"/>
      <c r="OZG39" s="242"/>
      <c r="OZH39" s="242"/>
      <c r="OZI39" s="242"/>
      <c r="OZJ39" s="242"/>
      <c r="OZK39" s="242"/>
      <c r="OZL39" s="242"/>
      <c r="OZM39" s="242"/>
      <c r="OZN39" s="242"/>
      <c r="OZO39" s="242"/>
      <c r="OZP39" s="242"/>
      <c r="OZQ39" s="242"/>
      <c r="OZR39" s="242"/>
      <c r="OZS39" s="242"/>
      <c r="OZT39" s="242"/>
      <c r="OZU39" s="242"/>
      <c r="OZV39" s="242"/>
      <c r="OZW39" s="242"/>
      <c r="OZX39" s="242"/>
      <c r="OZY39" s="242"/>
      <c r="OZZ39" s="242"/>
      <c r="PAA39" s="242"/>
      <c r="PAB39" s="242"/>
      <c r="PAC39" s="242"/>
      <c r="PAD39" s="242"/>
      <c r="PAE39" s="242"/>
      <c r="PAF39" s="242"/>
      <c r="PAG39" s="242"/>
      <c r="PAH39" s="242"/>
      <c r="PAI39" s="242"/>
      <c r="PAJ39" s="242"/>
      <c r="PAK39" s="242"/>
      <c r="PAL39" s="242"/>
      <c r="PAM39" s="242"/>
      <c r="PAN39" s="242"/>
      <c r="PAO39" s="242"/>
      <c r="PAP39" s="242"/>
      <c r="PAQ39" s="242"/>
      <c r="PAR39" s="242"/>
      <c r="PAS39" s="242"/>
      <c r="PAT39" s="242"/>
      <c r="PAU39" s="242"/>
      <c r="PAV39" s="242"/>
      <c r="PAW39" s="242"/>
      <c r="PAX39" s="242"/>
      <c r="PAY39" s="242"/>
      <c r="PAZ39" s="242"/>
      <c r="PBA39" s="242"/>
      <c r="PBB39" s="242"/>
      <c r="PBC39" s="242"/>
      <c r="PBD39" s="242"/>
      <c r="PBE39" s="242"/>
      <c r="PBF39" s="242"/>
      <c r="PBG39" s="242"/>
      <c r="PBH39" s="242"/>
      <c r="PBI39" s="242"/>
      <c r="PBJ39" s="242"/>
      <c r="PBK39" s="242"/>
      <c r="PBL39" s="242"/>
      <c r="PBM39" s="242"/>
      <c r="PBN39" s="242"/>
      <c r="PBO39" s="242"/>
      <c r="PBP39" s="242"/>
      <c r="PBQ39" s="242"/>
      <c r="PBR39" s="242"/>
      <c r="PBS39" s="242"/>
      <c r="PBT39" s="242"/>
      <c r="PBU39" s="242"/>
      <c r="PBV39" s="242"/>
      <c r="PBW39" s="242"/>
      <c r="PBX39" s="242"/>
      <c r="PBY39" s="242"/>
      <c r="PBZ39" s="242"/>
      <c r="PCA39" s="242"/>
      <c r="PCB39" s="242"/>
      <c r="PCC39" s="242"/>
      <c r="PCD39" s="242"/>
      <c r="PCE39" s="242"/>
      <c r="PCF39" s="242"/>
      <c r="PCG39" s="242"/>
      <c r="PCH39" s="242"/>
      <c r="PCI39" s="242"/>
      <c r="PCJ39" s="242"/>
      <c r="PCK39" s="242"/>
      <c r="PCL39" s="242"/>
      <c r="PCM39" s="242"/>
      <c r="PCN39" s="242"/>
      <c r="PCO39" s="242"/>
      <c r="PCP39" s="242"/>
      <c r="PCQ39" s="242"/>
      <c r="PCR39" s="242"/>
      <c r="PCS39" s="242"/>
      <c r="PCT39" s="242"/>
      <c r="PCU39" s="242"/>
      <c r="PCV39" s="242"/>
      <c r="PCW39" s="242"/>
      <c r="PCX39" s="242"/>
      <c r="PCY39" s="242"/>
      <c r="PCZ39" s="242"/>
      <c r="PDA39" s="242"/>
      <c r="PDB39" s="242"/>
      <c r="PDC39" s="242"/>
      <c r="PDD39" s="242"/>
      <c r="PDE39" s="242"/>
      <c r="PDF39" s="242"/>
      <c r="PDG39" s="242"/>
      <c r="PDH39" s="242"/>
      <c r="PDI39" s="242"/>
      <c r="PDJ39" s="242"/>
      <c r="PDK39" s="242"/>
      <c r="PDL39" s="242"/>
      <c r="PDM39" s="242"/>
      <c r="PDN39" s="242"/>
      <c r="PDO39" s="242"/>
      <c r="PDP39" s="242"/>
      <c r="PDQ39" s="242"/>
      <c r="PDR39" s="242"/>
      <c r="PDS39" s="242"/>
      <c r="PDT39" s="242"/>
      <c r="PDU39" s="242"/>
      <c r="PDV39" s="242"/>
      <c r="PDW39" s="242"/>
      <c r="PDX39" s="242"/>
      <c r="PDY39" s="242"/>
      <c r="PDZ39" s="242"/>
      <c r="PEA39" s="242"/>
      <c r="PEB39" s="242"/>
      <c r="PEC39" s="242"/>
      <c r="PED39" s="242"/>
      <c r="PEE39" s="242"/>
      <c r="PEF39" s="242"/>
      <c r="PEG39" s="242"/>
      <c r="PEH39" s="242"/>
      <c r="PEI39" s="242"/>
      <c r="PEJ39" s="242"/>
      <c r="PEK39" s="242"/>
      <c r="PEL39" s="242"/>
      <c r="PEM39" s="242"/>
      <c r="PEN39" s="242"/>
      <c r="PEO39" s="242"/>
      <c r="PEP39" s="242"/>
      <c r="PEQ39" s="242"/>
      <c r="PER39" s="242"/>
      <c r="PES39" s="242"/>
      <c r="PET39" s="242"/>
      <c r="PEU39" s="242"/>
      <c r="PEV39" s="242"/>
      <c r="PEW39" s="242"/>
      <c r="PEX39" s="242"/>
      <c r="PEY39" s="242"/>
      <c r="PEZ39" s="242"/>
      <c r="PFA39" s="242"/>
      <c r="PFB39" s="242"/>
      <c r="PFC39" s="242"/>
      <c r="PFD39" s="242"/>
      <c r="PFE39" s="242"/>
      <c r="PFF39" s="242"/>
      <c r="PFG39" s="242"/>
      <c r="PFH39" s="242"/>
      <c r="PFI39" s="242"/>
      <c r="PFJ39" s="242"/>
      <c r="PFK39" s="242"/>
      <c r="PFL39" s="242"/>
      <c r="PFM39" s="242"/>
      <c r="PFN39" s="242"/>
      <c r="PFO39" s="242"/>
      <c r="PFP39" s="242"/>
      <c r="PFQ39" s="242"/>
      <c r="PFR39" s="242"/>
      <c r="PFS39" s="242"/>
      <c r="PFT39" s="242"/>
      <c r="PFU39" s="242"/>
      <c r="PFV39" s="242"/>
      <c r="PFW39" s="242"/>
      <c r="PFX39" s="242"/>
      <c r="PFY39" s="242"/>
      <c r="PFZ39" s="242"/>
      <c r="PGA39" s="242"/>
      <c r="PGB39" s="242"/>
      <c r="PGC39" s="242"/>
      <c r="PGD39" s="242"/>
      <c r="PGE39" s="242"/>
      <c r="PGF39" s="242"/>
      <c r="PGG39" s="242"/>
      <c r="PGH39" s="242"/>
      <c r="PGI39" s="242"/>
      <c r="PGJ39" s="242"/>
      <c r="PGK39" s="242"/>
      <c r="PGL39" s="242"/>
      <c r="PGM39" s="242"/>
      <c r="PGN39" s="242"/>
      <c r="PGO39" s="242"/>
      <c r="PGP39" s="242"/>
      <c r="PGQ39" s="242"/>
      <c r="PGR39" s="242"/>
      <c r="PGS39" s="242"/>
      <c r="PGT39" s="242"/>
      <c r="PGU39" s="242"/>
      <c r="PGV39" s="242"/>
      <c r="PGW39" s="242"/>
      <c r="PGX39" s="242"/>
      <c r="PGY39" s="242"/>
      <c r="PGZ39" s="242"/>
      <c r="PHA39" s="242"/>
      <c r="PHB39" s="242"/>
      <c r="PHC39" s="242"/>
      <c r="PHD39" s="242"/>
      <c r="PHE39" s="242"/>
      <c r="PHF39" s="242"/>
      <c r="PHG39" s="242"/>
      <c r="PHH39" s="242"/>
      <c r="PHI39" s="242"/>
      <c r="PHJ39" s="242"/>
      <c r="PHK39" s="242"/>
      <c r="PHL39" s="242"/>
      <c r="PHM39" s="242"/>
      <c r="PHN39" s="242"/>
      <c r="PHO39" s="242"/>
      <c r="PHP39" s="242"/>
      <c r="PHQ39" s="242"/>
      <c r="PHR39" s="242"/>
      <c r="PHS39" s="242"/>
      <c r="PHT39" s="242"/>
      <c r="PHU39" s="242"/>
      <c r="PHV39" s="242"/>
      <c r="PHW39" s="242"/>
      <c r="PHX39" s="242"/>
      <c r="PHY39" s="242"/>
      <c r="PHZ39" s="242"/>
      <c r="PIA39" s="242"/>
      <c r="PIB39" s="242"/>
      <c r="PIC39" s="242"/>
      <c r="PID39" s="242"/>
      <c r="PIE39" s="242"/>
      <c r="PIF39" s="242"/>
      <c r="PIG39" s="242"/>
      <c r="PIH39" s="242"/>
      <c r="PII39" s="242"/>
      <c r="PIJ39" s="242"/>
      <c r="PIK39" s="242"/>
      <c r="PIL39" s="242"/>
      <c r="PIM39" s="242"/>
      <c r="PIN39" s="242"/>
      <c r="PIO39" s="242"/>
      <c r="PIP39" s="242"/>
      <c r="PIQ39" s="242"/>
      <c r="PIR39" s="242"/>
      <c r="PIS39" s="242"/>
      <c r="PIT39" s="242"/>
      <c r="PIU39" s="242"/>
      <c r="PIV39" s="242"/>
      <c r="PIW39" s="242"/>
      <c r="PIX39" s="242"/>
      <c r="PIY39" s="242"/>
      <c r="PIZ39" s="242"/>
      <c r="PJA39" s="242"/>
      <c r="PJB39" s="242"/>
      <c r="PJC39" s="242"/>
      <c r="PJD39" s="242"/>
      <c r="PJE39" s="242"/>
      <c r="PJF39" s="242"/>
      <c r="PJG39" s="242"/>
      <c r="PJH39" s="242"/>
      <c r="PJI39" s="242"/>
      <c r="PJJ39" s="242"/>
      <c r="PJK39" s="242"/>
      <c r="PJL39" s="242"/>
      <c r="PJM39" s="242"/>
      <c r="PJN39" s="242"/>
      <c r="PJO39" s="242"/>
      <c r="PJP39" s="242"/>
      <c r="PJQ39" s="242"/>
      <c r="PJR39" s="242"/>
      <c r="PJS39" s="242"/>
      <c r="PJT39" s="242"/>
      <c r="PJU39" s="242"/>
      <c r="PJV39" s="242"/>
      <c r="PJW39" s="242"/>
      <c r="PJX39" s="242"/>
      <c r="PJY39" s="242"/>
      <c r="PJZ39" s="242"/>
      <c r="PKA39" s="242"/>
      <c r="PKB39" s="242"/>
      <c r="PKC39" s="242"/>
      <c r="PKD39" s="242"/>
      <c r="PKE39" s="242"/>
      <c r="PKF39" s="242"/>
      <c r="PKG39" s="242"/>
      <c r="PKH39" s="242"/>
      <c r="PKI39" s="242"/>
      <c r="PKJ39" s="242"/>
      <c r="PKK39" s="242"/>
      <c r="PKL39" s="242"/>
      <c r="PKM39" s="242"/>
      <c r="PKN39" s="242"/>
      <c r="PKO39" s="242"/>
      <c r="PKP39" s="242"/>
      <c r="PKQ39" s="242"/>
      <c r="PKR39" s="242"/>
      <c r="PKS39" s="242"/>
      <c r="PKT39" s="242"/>
      <c r="PKU39" s="242"/>
      <c r="PKV39" s="242"/>
      <c r="PKW39" s="242"/>
      <c r="PKX39" s="242"/>
      <c r="PKY39" s="242"/>
      <c r="PKZ39" s="242"/>
      <c r="PLA39" s="242"/>
      <c r="PLB39" s="242"/>
      <c r="PLC39" s="242"/>
      <c r="PLD39" s="242"/>
      <c r="PLE39" s="242"/>
      <c r="PLF39" s="242"/>
      <c r="PLG39" s="242"/>
      <c r="PLH39" s="242"/>
      <c r="PLI39" s="242"/>
      <c r="PLJ39" s="242"/>
      <c r="PLK39" s="242"/>
      <c r="PLL39" s="242"/>
      <c r="PLM39" s="242"/>
      <c r="PLN39" s="242"/>
      <c r="PLO39" s="242"/>
      <c r="PLP39" s="242"/>
      <c r="PLQ39" s="242"/>
      <c r="PLR39" s="242"/>
      <c r="PLS39" s="242"/>
      <c r="PLT39" s="242"/>
      <c r="PLU39" s="242"/>
      <c r="PLV39" s="242"/>
      <c r="PLW39" s="242"/>
      <c r="PLX39" s="242"/>
      <c r="PLY39" s="242"/>
      <c r="PLZ39" s="242"/>
      <c r="PMA39" s="242"/>
      <c r="PMB39" s="242"/>
      <c r="PMC39" s="242"/>
      <c r="PMD39" s="242"/>
      <c r="PME39" s="242"/>
      <c r="PMF39" s="242"/>
      <c r="PMG39" s="242"/>
      <c r="PMH39" s="242"/>
      <c r="PMI39" s="242"/>
      <c r="PMJ39" s="242"/>
      <c r="PMK39" s="242"/>
      <c r="PML39" s="242"/>
      <c r="PMM39" s="242"/>
      <c r="PMN39" s="242"/>
      <c r="PMO39" s="242"/>
      <c r="PMP39" s="242"/>
      <c r="PMQ39" s="242"/>
      <c r="PMR39" s="242"/>
      <c r="PMS39" s="242"/>
      <c r="PMT39" s="242"/>
      <c r="PMU39" s="242"/>
      <c r="PMV39" s="242"/>
      <c r="PMW39" s="242"/>
      <c r="PMX39" s="242"/>
      <c r="PMY39" s="242"/>
      <c r="PMZ39" s="242"/>
      <c r="PNA39" s="242"/>
      <c r="PNB39" s="242"/>
      <c r="PNC39" s="242"/>
      <c r="PND39" s="242"/>
      <c r="PNE39" s="242"/>
      <c r="PNF39" s="242"/>
      <c r="PNG39" s="242"/>
      <c r="PNH39" s="242"/>
      <c r="PNI39" s="242"/>
      <c r="PNJ39" s="242"/>
      <c r="PNK39" s="242"/>
      <c r="PNL39" s="242"/>
      <c r="PNM39" s="242"/>
      <c r="PNN39" s="242"/>
      <c r="PNO39" s="242"/>
      <c r="PNP39" s="242"/>
      <c r="PNQ39" s="242"/>
      <c r="PNR39" s="242"/>
      <c r="PNS39" s="242"/>
      <c r="PNT39" s="242"/>
      <c r="PNU39" s="242"/>
      <c r="PNV39" s="242"/>
      <c r="PNW39" s="242"/>
      <c r="PNX39" s="242"/>
      <c r="PNY39" s="242"/>
      <c r="PNZ39" s="242"/>
      <c r="POA39" s="242"/>
      <c r="POB39" s="242"/>
      <c r="POC39" s="242"/>
      <c r="POD39" s="242"/>
      <c r="POE39" s="242"/>
      <c r="POF39" s="242"/>
      <c r="POG39" s="242"/>
      <c r="POH39" s="242"/>
      <c r="POI39" s="242"/>
      <c r="POJ39" s="242"/>
      <c r="POK39" s="242"/>
      <c r="POL39" s="242"/>
      <c r="POM39" s="242"/>
      <c r="PON39" s="242"/>
      <c r="POO39" s="242"/>
      <c r="POP39" s="242"/>
      <c r="POQ39" s="242"/>
      <c r="POR39" s="242"/>
      <c r="POS39" s="242"/>
      <c r="POT39" s="242"/>
      <c r="POU39" s="242"/>
      <c r="POV39" s="242"/>
      <c r="POW39" s="242"/>
      <c r="POX39" s="242"/>
      <c r="POY39" s="242"/>
      <c r="POZ39" s="242"/>
      <c r="PPA39" s="242"/>
      <c r="PPB39" s="242"/>
      <c r="PPC39" s="242"/>
      <c r="PPD39" s="242"/>
      <c r="PPE39" s="242"/>
      <c r="PPF39" s="242"/>
      <c r="PPG39" s="242"/>
      <c r="PPH39" s="242"/>
      <c r="PPI39" s="242"/>
      <c r="PPJ39" s="242"/>
      <c r="PPK39" s="242"/>
      <c r="PPL39" s="242"/>
      <c r="PPM39" s="242"/>
      <c r="PPN39" s="242"/>
      <c r="PPO39" s="242"/>
      <c r="PPP39" s="242"/>
      <c r="PPQ39" s="242"/>
      <c r="PPR39" s="242"/>
      <c r="PPS39" s="242"/>
      <c r="PPT39" s="242"/>
      <c r="PPU39" s="242"/>
      <c r="PPV39" s="242"/>
      <c r="PPW39" s="242"/>
      <c r="PPX39" s="242"/>
      <c r="PPY39" s="242"/>
      <c r="PPZ39" s="242"/>
      <c r="PQA39" s="242"/>
      <c r="PQB39" s="242"/>
      <c r="PQC39" s="242"/>
      <c r="PQD39" s="242"/>
      <c r="PQE39" s="242"/>
      <c r="PQF39" s="242"/>
      <c r="PQG39" s="242"/>
      <c r="PQH39" s="242"/>
      <c r="PQI39" s="242"/>
      <c r="PQJ39" s="242"/>
      <c r="PQK39" s="242"/>
      <c r="PQL39" s="242"/>
      <c r="PQM39" s="242"/>
      <c r="PQN39" s="242"/>
      <c r="PQO39" s="242"/>
      <c r="PQP39" s="242"/>
      <c r="PQQ39" s="242"/>
      <c r="PQR39" s="242"/>
      <c r="PQS39" s="242"/>
      <c r="PQT39" s="242"/>
      <c r="PQU39" s="242"/>
      <c r="PQV39" s="242"/>
      <c r="PQW39" s="242"/>
      <c r="PQX39" s="242"/>
      <c r="PQY39" s="242"/>
      <c r="PQZ39" s="242"/>
      <c r="PRA39" s="242"/>
      <c r="PRB39" s="242"/>
      <c r="PRC39" s="242"/>
      <c r="PRD39" s="242"/>
      <c r="PRE39" s="242"/>
      <c r="PRF39" s="242"/>
      <c r="PRG39" s="242"/>
      <c r="PRH39" s="242"/>
      <c r="PRI39" s="242"/>
      <c r="PRJ39" s="242"/>
      <c r="PRK39" s="242"/>
      <c r="PRL39" s="242"/>
      <c r="PRM39" s="242"/>
      <c r="PRN39" s="242"/>
      <c r="PRO39" s="242"/>
      <c r="PRP39" s="242"/>
      <c r="PRQ39" s="242"/>
      <c r="PRR39" s="242"/>
      <c r="PRS39" s="242"/>
      <c r="PRT39" s="242"/>
      <c r="PRU39" s="242"/>
      <c r="PRV39" s="242"/>
      <c r="PRW39" s="242"/>
      <c r="PRX39" s="242"/>
      <c r="PRY39" s="242"/>
      <c r="PRZ39" s="242"/>
      <c r="PSA39" s="242"/>
      <c r="PSB39" s="242"/>
      <c r="PSC39" s="242"/>
      <c r="PSD39" s="242"/>
      <c r="PSE39" s="242"/>
      <c r="PSF39" s="242"/>
      <c r="PSG39" s="242"/>
      <c r="PSH39" s="242"/>
      <c r="PSI39" s="242"/>
      <c r="PSJ39" s="242"/>
      <c r="PSK39" s="242"/>
      <c r="PSL39" s="242"/>
      <c r="PSM39" s="242"/>
      <c r="PSN39" s="242"/>
      <c r="PSO39" s="242"/>
      <c r="PSP39" s="242"/>
      <c r="PSQ39" s="242"/>
      <c r="PSR39" s="242"/>
      <c r="PSS39" s="242"/>
      <c r="PST39" s="242"/>
      <c r="PSU39" s="242"/>
      <c r="PSV39" s="242"/>
      <c r="PSW39" s="242"/>
      <c r="PSX39" s="242"/>
      <c r="PSY39" s="242"/>
      <c r="PSZ39" s="242"/>
      <c r="PTA39" s="242"/>
      <c r="PTB39" s="242"/>
      <c r="PTC39" s="242"/>
      <c r="PTD39" s="242"/>
      <c r="PTE39" s="242"/>
      <c r="PTF39" s="242"/>
      <c r="PTG39" s="242"/>
      <c r="PTH39" s="242"/>
      <c r="PTI39" s="242"/>
      <c r="PTJ39" s="242"/>
      <c r="PTK39" s="242"/>
      <c r="PTL39" s="242"/>
      <c r="PTM39" s="242"/>
      <c r="PTN39" s="242"/>
      <c r="PTO39" s="242"/>
      <c r="PTP39" s="242"/>
      <c r="PTQ39" s="242"/>
      <c r="PTR39" s="242"/>
      <c r="PTS39" s="242"/>
      <c r="PTT39" s="242"/>
      <c r="PTU39" s="242"/>
      <c r="PTV39" s="242"/>
      <c r="PTW39" s="242"/>
      <c r="PTX39" s="242"/>
      <c r="PTY39" s="242"/>
      <c r="PTZ39" s="242"/>
      <c r="PUA39" s="242"/>
      <c r="PUB39" s="242"/>
      <c r="PUC39" s="242"/>
      <c r="PUD39" s="242"/>
      <c r="PUE39" s="242"/>
      <c r="PUF39" s="242"/>
      <c r="PUG39" s="242"/>
      <c r="PUH39" s="242"/>
      <c r="PUI39" s="242"/>
      <c r="PUJ39" s="242"/>
      <c r="PUK39" s="242"/>
      <c r="PUL39" s="242"/>
      <c r="PUM39" s="242"/>
      <c r="PUN39" s="242"/>
      <c r="PUO39" s="242"/>
      <c r="PUP39" s="242"/>
      <c r="PUQ39" s="242"/>
      <c r="PUR39" s="242"/>
      <c r="PUS39" s="242"/>
      <c r="PUT39" s="242"/>
      <c r="PUU39" s="242"/>
      <c r="PUV39" s="242"/>
      <c r="PUW39" s="242"/>
      <c r="PUX39" s="242"/>
      <c r="PUY39" s="242"/>
      <c r="PUZ39" s="242"/>
      <c r="PVA39" s="242"/>
      <c r="PVB39" s="242"/>
      <c r="PVC39" s="242"/>
      <c r="PVD39" s="242"/>
      <c r="PVE39" s="242"/>
      <c r="PVF39" s="242"/>
      <c r="PVG39" s="242"/>
      <c r="PVH39" s="242"/>
      <c r="PVI39" s="242"/>
      <c r="PVJ39" s="242"/>
      <c r="PVK39" s="242"/>
      <c r="PVL39" s="242"/>
      <c r="PVM39" s="242"/>
      <c r="PVN39" s="242"/>
      <c r="PVO39" s="242"/>
      <c r="PVP39" s="242"/>
      <c r="PVQ39" s="242"/>
      <c r="PVR39" s="242"/>
      <c r="PVS39" s="242"/>
      <c r="PVT39" s="242"/>
      <c r="PVU39" s="242"/>
      <c r="PVV39" s="242"/>
      <c r="PVW39" s="242"/>
      <c r="PVX39" s="242"/>
      <c r="PVY39" s="242"/>
      <c r="PVZ39" s="242"/>
      <c r="PWA39" s="242"/>
      <c r="PWB39" s="242"/>
      <c r="PWC39" s="242"/>
      <c r="PWD39" s="242"/>
      <c r="PWE39" s="242"/>
      <c r="PWF39" s="242"/>
      <c r="PWG39" s="242"/>
      <c r="PWH39" s="242"/>
      <c r="PWI39" s="242"/>
      <c r="PWJ39" s="242"/>
      <c r="PWK39" s="242"/>
      <c r="PWL39" s="242"/>
      <c r="PWM39" s="242"/>
      <c r="PWN39" s="242"/>
      <c r="PWO39" s="242"/>
      <c r="PWP39" s="242"/>
      <c r="PWQ39" s="242"/>
      <c r="PWR39" s="242"/>
      <c r="PWS39" s="242"/>
      <c r="PWT39" s="242"/>
      <c r="PWU39" s="242"/>
      <c r="PWV39" s="242"/>
      <c r="PWW39" s="242"/>
      <c r="PWX39" s="242"/>
      <c r="PWY39" s="242"/>
      <c r="PWZ39" s="242"/>
      <c r="PXA39" s="242"/>
      <c r="PXB39" s="242"/>
      <c r="PXC39" s="242"/>
      <c r="PXD39" s="242"/>
      <c r="PXE39" s="242"/>
      <c r="PXF39" s="242"/>
      <c r="PXG39" s="242"/>
      <c r="PXH39" s="242"/>
      <c r="PXI39" s="242"/>
      <c r="PXJ39" s="242"/>
      <c r="PXK39" s="242"/>
      <c r="PXL39" s="242"/>
      <c r="PXM39" s="242"/>
      <c r="PXN39" s="242"/>
      <c r="PXO39" s="242"/>
      <c r="PXP39" s="242"/>
      <c r="PXQ39" s="242"/>
      <c r="PXR39" s="242"/>
      <c r="PXS39" s="242"/>
      <c r="PXT39" s="242"/>
      <c r="PXU39" s="242"/>
      <c r="PXV39" s="242"/>
      <c r="PXW39" s="242"/>
      <c r="PXX39" s="242"/>
      <c r="PXY39" s="242"/>
      <c r="PXZ39" s="242"/>
      <c r="PYA39" s="242"/>
      <c r="PYB39" s="242"/>
      <c r="PYC39" s="242"/>
      <c r="PYD39" s="242"/>
      <c r="PYE39" s="242"/>
      <c r="PYF39" s="242"/>
      <c r="PYG39" s="242"/>
      <c r="PYH39" s="242"/>
      <c r="PYI39" s="242"/>
      <c r="PYJ39" s="242"/>
      <c r="PYK39" s="242"/>
      <c r="PYL39" s="242"/>
      <c r="PYM39" s="242"/>
      <c r="PYN39" s="242"/>
      <c r="PYO39" s="242"/>
      <c r="PYP39" s="242"/>
      <c r="PYQ39" s="242"/>
      <c r="PYR39" s="242"/>
      <c r="PYS39" s="242"/>
      <c r="PYT39" s="242"/>
      <c r="PYU39" s="242"/>
      <c r="PYV39" s="242"/>
      <c r="PYW39" s="242"/>
      <c r="PYX39" s="242"/>
      <c r="PYY39" s="242"/>
      <c r="PYZ39" s="242"/>
      <c r="PZA39" s="242"/>
      <c r="PZB39" s="242"/>
      <c r="PZC39" s="242"/>
      <c r="PZD39" s="242"/>
      <c r="PZE39" s="242"/>
      <c r="PZF39" s="242"/>
      <c r="PZG39" s="242"/>
      <c r="PZH39" s="242"/>
      <c r="PZI39" s="242"/>
      <c r="PZJ39" s="242"/>
      <c r="PZK39" s="242"/>
      <c r="PZL39" s="242"/>
      <c r="PZM39" s="242"/>
      <c r="PZN39" s="242"/>
      <c r="PZO39" s="242"/>
      <c r="PZP39" s="242"/>
      <c r="PZQ39" s="242"/>
      <c r="PZR39" s="242"/>
      <c r="PZS39" s="242"/>
      <c r="PZT39" s="242"/>
      <c r="PZU39" s="242"/>
      <c r="PZV39" s="242"/>
      <c r="PZW39" s="242"/>
      <c r="PZX39" s="242"/>
      <c r="PZY39" s="242"/>
      <c r="PZZ39" s="242"/>
      <c r="QAA39" s="242"/>
      <c r="QAB39" s="242"/>
      <c r="QAC39" s="242"/>
      <c r="QAD39" s="242"/>
      <c r="QAE39" s="242"/>
      <c r="QAF39" s="242"/>
      <c r="QAG39" s="242"/>
      <c r="QAH39" s="242"/>
      <c r="QAI39" s="242"/>
      <c r="QAJ39" s="242"/>
      <c r="QAK39" s="242"/>
      <c r="QAL39" s="242"/>
      <c r="QAM39" s="242"/>
      <c r="QAN39" s="242"/>
      <c r="QAO39" s="242"/>
      <c r="QAP39" s="242"/>
      <c r="QAQ39" s="242"/>
      <c r="QAR39" s="242"/>
      <c r="QAS39" s="242"/>
      <c r="QAT39" s="242"/>
      <c r="QAU39" s="242"/>
      <c r="QAV39" s="242"/>
      <c r="QAW39" s="242"/>
      <c r="QAX39" s="242"/>
      <c r="QAY39" s="242"/>
      <c r="QAZ39" s="242"/>
      <c r="QBA39" s="242"/>
      <c r="QBB39" s="242"/>
      <c r="QBC39" s="242"/>
      <c r="QBD39" s="242"/>
      <c r="QBE39" s="242"/>
      <c r="QBF39" s="242"/>
      <c r="QBG39" s="242"/>
      <c r="QBH39" s="242"/>
      <c r="QBI39" s="242"/>
      <c r="QBJ39" s="242"/>
      <c r="QBK39" s="242"/>
      <c r="QBL39" s="242"/>
      <c r="QBM39" s="242"/>
      <c r="QBN39" s="242"/>
      <c r="QBO39" s="242"/>
      <c r="QBP39" s="242"/>
      <c r="QBQ39" s="242"/>
      <c r="QBR39" s="242"/>
      <c r="QBS39" s="242"/>
      <c r="QBT39" s="242"/>
      <c r="QBU39" s="242"/>
      <c r="QBV39" s="242"/>
      <c r="QBW39" s="242"/>
      <c r="QBX39" s="242"/>
      <c r="QBY39" s="242"/>
      <c r="QBZ39" s="242"/>
      <c r="QCA39" s="242"/>
      <c r="QCB39" s="242"/>
      <c r="QCC39" s="242"/>
      <c r="QCD39" s="242"/>
      <c r="QCE39" s="242"/>
      <c r="QCF39" s="242"/>
      <c r="QCG39" s="242"/>
      <c r="QCH39" s="242"/>
      <c r="QCI39" s="242"/>
      <c r="QCJ39" s="242"/>
      <c r="QCK39" s="242"/>
      <c r="QCL39" s="242"/>
      <c r="QCM39" s="242"/>
      <c r="QCN39" s="242"/>
      <c r="QCO39" s="242"/>
      <c r="QCP39" s="242"/>
      <c r="QCQ39" s="242"/>
      <c r="QCR39" s="242"/>
      <c r="QCS39" s="242"/>
      <c r="QCT39" s="242"/>
      <c r="QCU39" s="242"/>
      <c r="QCV39" s="242"/>
      <c r="QCW39" s="242"/>
      <c r="QCX39" s="242"/>
      <c r="QCY39" s="242"/>
      <c r="QCZ39" s="242"/>
      <c r="QDA39" s="242"/>
      <c r="QDB39" s="242"/>
      <c r="QDC39" s="242"/>
      <c r="QDD39" s="242"/>
      <c r="QDE39" s="242"/>
      <c r="QDF39" s="242"/>
      <c r="QDG39" s="242"/>
      <c r="QDH39" s="242"/>
      <c r="QDI39" s="242"/>
      <c r="QDJ39" s="242"/>
      <c r="QDK39" s="242"/>
      <c r="QDL39" s="242"/>
      <c r="QDM39" s="242"/>
      <c r="QDN39" s="242"/>
      <c r="QDO39" s="242"/>
      <c r="QDP39" s="242"/>
      <c r="QDQ39" s="242"/>
      <c r="QDR39" s="242"/>
      <c r="QDS39" s="242"/>
      <c r="QDT39" s="242"/>
      <c r="QDU39" s="242"/>
      <c r="QDV39" s="242"/>
      <c r="QDW39" s="242"/>
      <c r="QDX39" s="242"/>
      <c r="QDY39" s="242"/>
      <c r="QDZ39" s="242"/>
      <c r="QEA39" s="242"/>
      <c r="QEB39" s="242"/>
      <c r="QEC39" s="242"/>
      <c r="QED39" s="242"/>
      <c r="QEE39" s="242"/>
      <c r="QEF39" s="242"/>
      <c r="QEG39" s="242"/>
      <c r="QEH39" s="242"/>
      <c r="QEI39" s="242"/>
      <c r="QEJ39" s="242"/>
      <c r="QEK39" s="242"/>
      <c r="QEL39" s="242"/>
      <c r="QEM39" s="242"/>
      <c r="QEN39" s="242"/>
      <c r="QEO39" s="242"/>
      <c r="QEP39" s="242"/>
      <c r="QEQ39" s="242"/>
      <c r="QER39" s="242"/>
      <c r="QES39" s="242"/>
      <c r="QET39" s="242"/>
      <c r="QEU39" s="242"/>
      <c r="QEV39" s="242"/>
      <c r="QEW39" s="242"/>
      <c r="QEX39" s="242"/>
      <c r="QEY39" s="242"/>
      <c r="QEZ39" s="242"/>
      <c r="QFA39" s="242"/>
      <c r="QFB39" s="242"/>
      <c r="QFC39" s="242"/>
      <c r="QFD39" s="242"/>
      <c r="QFE39" s="242"/>
      <c r="QFF39" s="242"/>
      <c r="QFG39" s="242"/>
      <c r="QFH39" s="242"/>
      <c r="QFI39" s="242"/>
      <c r="QFJ39" s="242"/>
      <c r="QFK39" s="242"/>
      <c r="QFL39" s="242"/>
      <c r="QFM39" s="242"/>
      <c r="QFN39" s="242"/>
      <c r="QFO39" s="242"/>
      <c r="QFP39" s="242"/>
      <c r="QFQ39" s="242"/>
      <c r="QFR39" s="242"/>
      <c r="QFS39" s="242"/>
      <c r="QFT39" s="242"/>
      <c r="QFU39" s="242"/>
      <c r="QFV39" s="242"/>
      <c r="QFW39" s="242"/>
      <c r="QFX39" s="242"/>
      <c r="QFY39" s="242"/>
      <c r="QFZ39" s="242"/>
      <c r="QGA39" s="242"/>
      <c r="QGB39" s="242"/>
      <c r="QGC39" s="242"/>
      <c r="QGD39" s="242"/>
      <c r="QGE39" s="242"/>
      <c r="QGF39" s="242"/>
      <c r="QGG39" s="242"/>
      <c r="QGH39" s="242"/>
      <c r="QGI39" s="242"/>
      <c r="QGJ39" s="242"/>
      <c r="QGK39" s="242"/>
      <c r="QGL39" s="242"/>
      <c r="QGM39" s="242"/>
      <c r="QGN39" s="242"/>
      <c r="QGO39" s="242"/>
      <c r="QGP39" s="242"/>
      <c r="QGQ39" s="242"/>
      <c r="QGR39" s="242"/>
      <c r="QGS39" s="242"/>
      <c r="QGT39" s="242"/>
      <c r="QGU39" s="242"/>
      <c r="QGV39" s="242"/>
      <c r="QGW39" s="242"/>
      <c r="QGX39" s="242"/>
      <c r="QGY39" s="242"/>
      <c r="QGZ39" s="242"/>
      <c r="QHA39" s="242"/>
      <c r="QHB39" s="242"/>
      <c r="QHC39" s="242"/>
      <c r="QHD39" s="242"/>
      <c r="QHE39" s="242"/>
      <c r="QHF39" s="242"/>
      <c r="QHG39" s="242"/>
      <c r="QHH39" s="242"/>
      <c r="QHI39" s="242"/>
      <c r="QHJ39" s="242"/>
      <c r="QHK39" s="242"/>
      <c r="QHL39" s="242"/>
      <c r="QHM39" s="242"/>
      <c r="QHN39" s="242"/>
      <c r="QHO39" s="242"/>
      <c r="QHP39" s="242"/>
      <c r="QHQ39" s="242"/>
      <c r="QHR39" s="242"/>
      <c r="QHS39" s="242"/>
      <c r="QHT39" s="242"/>
      <c r="QHU39" s="242"/>
      <c r="QHV39" s="242"/>
      <c r="QHW39" s="242"/>
      <c r="QHX39" s="242"/>
      <c r="QHY39" s="242"/>
      <c r="QHZ39" s="242"/>
      <c r="QIA39" s="242"/>
      <c r="QIB39" s="242"/>
      <c r="QIC39" s="242"/>
      <c r="QID39" s="242"/>
      <c r="QIE39" s="242"/>
      <c r="QIF39" s="242"/>
      <c r="QIG39" s="242"/>
      <c r="QIH39" s="242"/>
      <c r="QII39" s="242"/>
      <c r="QIJ39" s="242"/>
      <c r="QIK39" s="242"/>
      <c r="QIL39" s="242"/>
      <c r="QIM39" s="242"/>
      <c r="QIN39" s="242"/>
      <c r="QIO39" s="242"/>
      <c r="QIP39" s="242"/>
      <c r="QIQ39" s="242"/>
      <c r="QIR39" s="242"/>
      <c r="QIS39" s="242"/>
      <c r="QIT39" s="242"/>
      <c r="QIU39" s="242"/>
      <c r="QIV39" s="242"/>
      <c r="QIW39" s="242"/>
      <c r="QIX39" s="242"/>
      <c r="QIY39" s="242"/>
      <c r="QIZ39" s="242"/>
      <c r="QJA39" s="242"/>
      <c r="QJB39" s="242"/>
      <c r="QJC39" s="242"/>
      <c r="QJD39" s="242"/>
      <c r="QJE39" s="242"/>
      <c r="QJF39" s="242"/>
      <c r="QJG39" s="242"/>
      <c r="QJH39" s="242"/>
      <c r="QJI39" s="242"/>
      <c r="QJJ39" s="242"/>
      <c r="QJK39" s="242"/>
      <c r="QJL39" s="242"/>
      <c r="QJM39" s="242"/>
      <c r="QJN39" s="242"/>
      <c r="QJO39" s="242"/>
      <c r="QJP39" s="242"/>
      <c r="QJQ39" s="242"/>
      <c r="QJR39" s="242"/>
      <c r="QJS39" s="242"/>
      <c r="QJT39" s="242"/>
      <c r="QJU39" s="242"/>
      <c r="QJV39" s="242"/>
      <c r="QJW39" s="242"/>
      <c r="QJX39" s="242"/>
      <c r="QJY39" s="242"/>
      <c r="QJZ39" s="242"/>
      <c r="QKA39" s="242"/>
      <c r="QKB39" s="242"/>
      <c r="QKC39" s="242"/>
      <c r="QKD39" s="242"/>
      <c r="QKE39" s="242"/>
      <c r="QKF39" s="242"/>
      <c r="QKG39" s="242"/>
      <c r="QKH39" s="242"/>
      <c r="QKI39" s="242"/>
      <c r="QKJ39" s="242"/>
      <c r="QKK39" s="242"/>
      <c r="QKL39" s="242"/>
      <c r="QKM39" s="242"/>
      <c r="QKN39" s="242"/>
      <c r="QKO39" s="242"/>
      <c r="QKP39" s="242"/>
      <c r="QKQ39" s="242"/>
      <c r="QKR39" s="242"/>
      <c r="QKS39" s="242"/>
      <c r="QKT39" s="242"/>
      <c r="QKU39" s="242"/>
      <c r="QKV39" s="242"/>
      <c r="QKW39" s="242"/>
      <c r="QKX39" s="242"/>
      <c r="QKY39" s="242"/>
      <c r="QKZ39" s="242"/>
      <c r="QLA39" s="242"/>
      <c r="QLB39" s="242"/>
      <c r="QLC39" s="242"/>
      <c r="QLD39" s="242"/>
      <c r="QLE39" s="242"/>
      <c r="QLF39" s="242"/>
      <c r="QLG39" s="242"/>
      <c r="QLH39" s="242"/>
      <c r="QLI39" s="242"/>
      <c r="QLJ39" s="242"/>
      <c r="QLK39" s="242"/>
      <c r="QLL39" s="242"/>
      <c r="QLM39" s="242"/>
      <c r="QLN39" s="242"/>
      <c r="QLO39" s="242"/>
      <c r="QLP39" s="242"/>
      <c r="QLQ39" s="242"/>
      <c r="QLR39" s="242"/>
      <c r="QLS39" s="242"/>
      <c r="QLT39" s="242"/>
      <c r="QLU39" s="242"/>
      <c r="QLV39" s="242"/>
      <c r="QLW39" s="242"/>
      <c r="QLX39" s="242"/>
      <c r="QLY39" s="242"/>
      <c r="QLZ39" s="242"/>
      <c r="QMA39" s="242"/>
      <c r="QMB39" s="242"/>
      <c r="QMC39" s="242"/>
      <c r="QMD39" s="242"/>
      <c r="QME39" s="242"/>
      <c r="QMF39" s="242"/>
      <c r="QMG39" s="242"/>
      <c r="QMH39" s="242"/>
      <c r="QMI39" s="242"/>
      <c r="QMJ39" s="242"/>
      <c r="QMK39" s="242"/>
      <c r="QML39" s="242"/>
      <c r="QMM39" s="242"/>
      <c r="QMN39" s="242"/>
      <c r="QMO39" s="242"/>
      <c r="QMP39" s="242"/>
      <c r="QMQ39" s="242"/>
      <c r="QMR39" s="242"/>
      <c r="QMS39" s="242"/>
      <c r="QMT39" s="242"/>
      <c r="QMU39" s="242"/>
      <c r="QMV39" s="242"/>
      <c r="QMW39" s="242"/>
      <c r="QMX39" s="242"/>
      <c r="QMY39" s="242"/>
      <c r="QMZ39" s="242"/>
      <c r="QNA39" s="242"/>
      <c r="QNB39" s="242"/>
      <c r="QNC39" s="242"/>
      <c r="QND39" s="242"/>
      <c r="QNE39" s="242"/>
      <c r="QNF39" s="242"/>
      <c r="QNG39" s="242"/>
      <c r="QNH39" s="242"/>
      <c r="QNI39" s="242"/>
      <c r="QNJ39" s="242"/>
      <c r="QNK39" s="242"/>
      <c r="QNL39" s="242"/>
      <c r="QNM39" s="242"/>
      <c r="QNN39" s="242"/>
      <c r="QNO39" s="242"/>
      <c r="QNP39" s="242"/>
      <c r="QNQ39" s="242"/>
      <c r="QNR39" s="242"/>
      <c r="QNS39" s="242"/>
      <c r="QNT39" s="242"/>
      <c r="QNU39" s="242"/>
      <c r="QNV39" s="242"/>
      <c r="QNW39" s="242"/>
      <c r="QNX39" s="242"/>
      <c r="QNY39" s="242"/>
      <c r="QNZ39" s="242"/>
      <c r="QOA39" s="242"/>
      <c r="QOB39" s="242"/>
      <c r="QOC39" s="242"/>
      <c r="QOD39" s="242"/>
      <c r="QOE39" s="242"/>
      <c r="QOF39" s="242"/>
      <c r="QOG39" s="242"/>
      <c r="QOH39" s="242"/>
      <c r="QOI39" s="242"/>
      <c r="QOJ39" s="242"/>
      <c r="QOK39" s="242"/>
      <c r="QOL39" s="242"/>
      <c r="QOM39" s="242"/>
      <c r="QON39" s="242"/>
      <c r="QOO39" s="242"/>
      <c r="QOP39" s="242"/>
      <c r="QOQ39" s="242"/>
      <c r="QOR39" s="242"/>
      <c r="QOS39" s="242"/>
      <c r="QOT39" s="242"/>
      <c r="QOU39" s="242"/>
      <c r="QOV39" s="242"/>
      <c r="QOW39" s="242"/>
      <c r="QOX39" s="242"/>
      <c r="QOY39" s="242"/>
      <c r="QOZ39" s="242"/>
      <c r="QPA39" s="242"/>
      <c r="QPB39" s="242"/>
      <c r="QPC39" s="242"/>
      <c r="QPD39" s="242"/>
      <c r="QPE39" s="242"/>
      <c r="QPF39" s="242"/>
      <c r="QPG39" s="242"/>
      <c r="QPH39" s="242"/>
      <c r="QPI39" s="242"/>
      <c r="QPJ39" s="242"/>
      <c r="QPK39" s="242"/>
      <c r="QPL39" s="242"/>
      <c r="QPM39" s="242"/>
      <c r="QPN39" s="242"/>
      <c r="QPO39" s="242"/>
      <c r="QPP39" s="242"/>
      <c r="QPQ39" s="242"/>
      <c r="QPR39" s="242"/>
      <c r="QPS39" s="242"/>
      <c r="QPT39" s="242"/>
      <c r="QPU39" s="242"/>
      <c r="QPV39" s="242"/>
      <c r="QPW39" s="242"/>
      <c r="QPX39" s="242"/>
      <c r="QPY39" s="242"/>
      <c r="QPZ39" s="242"/>
      <c r="QQA39" s="242"/>
      <c r="QQB39" s="242"/>
      <c r="QQC39" s="242"/>
      <c r="QQD39" s="242"/>
      <c r="QQE39" s="242"/>
      <c r="QQF39" s="242"/>
      <c r="QQG39" s="242"/>
      <c r="QQH39" s="242"/>
      <c r="QQI39" s="242"/>
      <c r="QQJ39" s="242"/>
      <c r="QQK39" s="242"/>
      <c r="QQL39" s="242"/>
      <c r="QQM39" s="242"/>
      <c r="QQN39" s="242"/>
      <c r="QQO39" s="242"/>
      <c r="QQP39" s="242"/>
      <c r="QQQ39" s="242"/>
      <c r="QQR39" s="242"/>
      <c r="QQS39" s="242"/>
      <c r="QQT39" s="242"/>
      <c r="QQU39" s="242"/>
      <c r="QQV39" s="242"/>
      <c r="QQW39" s="242"/>
      <c r="QQX39" s="242"/>
      <c r="QQY39" s="242"/>
      <c r="QQZ39" s="242"/>
      <c r="QRA39" s="242"/>
      <c r="QRB39" s="242"/>
      <c r="QRC39" s="242"/>
      <c r="QRD39" s="242"/>
      <c r="QRE39" s="242"/>
      <c r="QRF39" s="242"/>
      <c r="QRG39" s="242"/>
      <c r="QRH39" s="242"/>
      <c r="QRI39" s="242"/>
      <c r="QRJ39" s="242"/>
      <c r="QRK39" s="242"/>
      <c r="QRL39" s="242"/>
      <c r="QRM39" s="242"/>
      <c r="QRN39" s="242"/>
      <c r="QRO39" s="242"/>
      <c r="QRP39" s="242"/>
      <c r="QRQ39" s="242"/>
      <c r="QRR39" s="242"/>
      <c r="QRS39" s="242"/>
      <c r="QRT39" s="242"/>
      <c r="QRU39" s="242"/>
      <c r="QRV39" s="242"/>
      <c r="QRW39" s="242"/>
      <c r="QRX39" s="242"/>
      <c r="QRY39" s="242"/>
      <c r="QRZ39" s="242"/>
      <c r="QSA39" s="242"/>
      <c r="QSB39" s="242"/>
      <c r="QSC39" s="242"/>
      <c r="QSD39" s="242"/>
      <c r="QSE39" s="242"/>
      <c r="QSF39" s="242"/>
      <c r="QSG39" s="242"/>
      <c r="QSH39" s="242"/>
      <c r="QSI39" s="242"/>
      <c r="QSJ39" s="242"/>
      <c r="QSK39" s="242"/>
      <c r="QSL39" s="242"/>
      <c r="QSM39" s="242"/>
      <c r="QSN39" s="242"/>
      <c r="QSO39" s="242"/>
      <c r="QSP39" s="242"/>
      <c r="QSQ39" s="242"/>
      <c r="QSR39" s="242"/>
      <c r="QSS39" s="242"/>
      <c r="QST39" s="242"/>
      <c r="QSU39" s="242"/>
      <c r="QSV39" s="242"/>
      <c r="QSW39" s="242"/>
      <c r="QSX39" s="242"/>
      <c r="QSY39" s="242"/>
      <c r="QSZ39" s="242"/>
      <c r="QTA39" s="242"/>
      <c r="QTB39" s="242"/>
      <c r="QTC39" s="242"/>
      <c r="QTD39" s="242"/>
      <c r="QTE39" s="242"/>
      <c r="QTF39" s="242"/>
      <c r="QTG39" s="242"/>
      <c r="QTH39" s="242"/>
      <c r="QTI39" s="242"/>
      <c r="QTJ39" s="242"/>
      <c r="QTK39" s="242"/>
      <c r="QTL39" s="242"/>
      <c r="QTM39" s="242"/>
      <c r="QTN39" s="242"/>
      <c r="QTO39" s="242"/>
      <c r="QTP39" s="242"/>
      <c r="QTQ39" s="242"/>
      <c r="QTR39" s="242"/>
      <c r="QTS39" s="242"/>
      <c r="QTT39" s="242"/>
      <c r="QTU39" s="242"/>
      <c r="QTV39" s="242"/>
      <c r="QTW39" s="242"/>
      <c r="QTX39" s="242"/>
      <c r="QTY39" s="242"/>
      <c r="QTZ39" s="242"/>
      <c r="QUA39" s="242"/>
      <c r="QUB39" s="242"/>
      <c r="QUC39" s="242"/>
      <c r="QUD39" s="242"/>
      <c r="QUE39" s="242"/>
      <c r="QUF39" s="242"/>
      <c r="QUG39" s="242"/>
      <c r="QUH39" s="242"/>
      <c r="QUI39" s="242"/>
      <c r="QUJ39" s="242"/>
      <c r="QUK39" s="242"/>
      <c r="QUL39" s="242"/>
      <c r="QUM39" s="242"/>
      <c r="QUN39" s="242"/>
      <c r="QUO39" s="242"/>
      <c r="QUP39" s="242"/>
      <c r="QUQ39" s="242"/>
      <c r="QUR39" s="242"/>
      <c r="QUS39" s="242"/>
      <c r="QUT39" s="242"/>
      <c r="QUU39" s="242"/>
      <c r="QUV39" s="242"/>
      <c r="QUW39" s="242"/>
      <c r="QUX39" s="242"/>
      <c r="QUY39" s="242"/>
      <c r="QUZ39" s="242"/>
      <c r="QVA39" s="242"/>
      <c r="QVB39" s="242"/>
      <c r="QVC39" s="242"/>
      <c r="QVD39" s="242"/>
      <c r="QVE39" s="242"/>
      <c r="QVF39" s="242"/>
      <c r="QVG39" s="242"/>
      <c r="QVH39" s="242"/>
      <c r="QVI39" s="242"/>
      <c r="QVJ39" s="242"/>
      <c r="QVK39" s="242"/>
      <c r="QVL39" s="242"/>
      <c r="QVM39" s="242"/>
      <c r="QVN39" s="242"/>
      <c r="QVO39" s="242"/>
      <c r="QVP39" s="242"/>
      <c r="QVQ39" s="242"/>
      <c r="QVR39" s="242"/>
      <c r="QVS39" s="242"/>
      <c r="QVT39" s="242"/>
      <c r="QVU39" s="242"/>
      <c r="QVV39" s="242"/>
      <c r="QVW39" s="242"/>
      <c r="QVX39" s="242"/>
      <c r="QVY39" s="242"/>
      <c r="QVZ39" s="242"/>
      <c r="QWA39" s="242"/>
      <c r="QWB39" s="242"/>
      <c r="QWC39" s="242"/>
      <c r="QWD39" s="242"/>
      <c r="QWE39" s="242"/>
      <c r="QWF39" s="242"/>
      <c r="QWG39" s="242"/>
      <c r="QWH39" s="242"/>
      <c r="QWI39" s="242"/>
      <c r="QWJ39" s="242"/>
      <c r="QWK39" s="242"/>
      <c r="QWL39" s="242"/>
      <c r="QWM39" s="242"/>
      <c r="QWN39" s="242"/>
      <c r="QWO39" s="242"/>
      <c r="QWP39" s="242"/>
      <c r="QWQ39" s="242"/>
      <c r="QWR39" s="242"/>
      <c r="QWS39" s="242"/>
      <c r="QWT39" s="242"/>
      <c r="QWU39" s="242"/>
      <c r="QWV39" s="242"/>
      <c r="QWW39" s="242"/>
      <c r="QWX39" s="242"/>
      <c r="QWY39" s="242"/>
      <c r="QWZ39" s="242"/>
      <c r="QXA39" s="242"/>
      <c r="QXB39" s="242"/>
      <c r="QXC39" s="242"/>
      <c r="QXD39" s="242"/>
      <c r="QXE39" s="242"/>
      <c r="QXF39" s="242"/>
      <c r="QXG39" s="242"/>
      <c r="QXH39" s="242"/>
      <c r="QXI39" s="242"/>
      <c r="QXJ39" s="242"/>
      <c r="QXK39" s="242"/>
      <c r="QXL39" s="242"/>
      <c r="QXM39" s="242"/>
      <c r="QXN39" s="242"/>
      <c r="QXO39" s="242"/>
      <c r="QXP39" s="242"/>
      <c r="QXQ39" s="242"/>
      <c r="QXR39" s="242"/>
      <c r="QXS39" s="242"/>
      <c r="QXT39" s="242"/>
      <c r="QXU39" s="242"/>
      <c r="QXV39" s="242"/>
      <c r="QXW39" s="242"/>
      <c r="QXX39" s="242"/>
      <c r="QXY39" s="242"/>
      <c r="QXZ39" s="242"/>
      <c r="QYA39" s="242"/>
      <c r="QYB39" s="242"/>
      <c r="QYC39" s="242"/>
      <c r="QYD39" s="242"/>
      <c r="QYE39" s="242"/>
      <c r="QYF39" s="242"/>
      <c r="QYG39" s="242"/>
      <c r="QYH39" s="242"/>
      <c r="QYI39" s="242"/>
      <c r="QYJ39" s="242"/>
      <c r="QYK39" s="242"/>
      <c r="QYL39" s="242"/>
      <c r="QYM39" s="242"/>
      <c r="QYN39" s="242"/>
      <c r="QYO39" s="242"/>
      <c r="QYP39" s="242"/>
      <c r="QYQ39" s="242"/>
      <c r="QYR39" s="242"/>
      <c r="QYS39" s="242"/>
      <c r="QYT39" s="242"/>
      <c r="QYU39" s="242"/>
      <c r="QYV39" s="242"/>
      <c r="QYW39" s="242"/>
      <c r="QYX39" s="242"/>
      <c r="QYY39" s="242"/>
      <c r="QYZ39" s="242"/>
      <c r="QZA39" s="242"/>
      <c r="QZB39" s="242"/>
      <c r="QZC39" s="242"/>
      <c r="QZD39" s="242"/>
      <c r="QZE39" s="242"/>
      <c r="QZF39" s="242"/>
      <c r="QZG39" s="242"/>
      <c r="QZH39" s="242"/>
      <c r="QZI39" s="242"/>
      <c r="QZJ39" s="242"/>
      <c r="QZK39" s="242"/>
      <c r="QZL39" s="242"/>
      <c r="QZM39" s="242"/>
      <c r="QZN39" s="242"/>
      <c r="QZO39" s="242"/>
      <c r="QZP39" s="242"/>
      <c r="QZQ39" s="242"/>
      <c r="QZR39" s="242"/>
      <c r="QZS39" s="242"/>
      <c r="QZT39" s="242"/>
      <c r="QZU39" s="242"/>
      <c r="QZV39" s="242"/>
      <c r="QZW39" s="242"/>
      <c r="QZX39" s="242"/>
      <c r="QZY39" s="242"/>
      <c r="QZZ39" s="242"/>
      <c r="RAA39" s="242"/>
      <c r="RAB39" s="242"/>
      <c r="RAC39" s="242"/>
      <c r="RAD39" s="242"/>
      <c r="RAE39" s="242"/>
      <c r="RAF39" s="242"/>
      <c r="RAG39" s="242"/>
      <c r="RAH39" s="242"/>
      <c r="RAI39" s="242"/>
      <c r="RAJ39" s="242"/>
      <c r="RAK39" s="242"/>
      <c r="RAL39" s="242"/>
      <c r="RAM39" s="242"/>
      <c r="RAN39" s="242"/>
      <c r="RAO39" s="242"/>
      <c r="RAP39" s="242"/>
      <c r="RAQ39" s="242"/>
      <c r="RAR39" s="242"/>
      <c r="RAS39" s="242"/>
      <c r="RAT39" s="242"/>
      <c r="RAU39" s="242"/>
      <c r="RAV39" s="242"/>
      <c r="RAW39" s="242"/>
      <c r="RAX39" s="242"/>
      <c r="RAY39" s="242"/>
      <c r="RAZ39" s="242"/>
      <c r="RBA39" s="242"/>
      <c r="RBB39" s="242"/>
      <c r="RBC39" s="242"/>
      <c r="RBD39" s="242"/>
      <c r="RBE39" s="242"/>
      <c r="RBF39" s="242"/>
      <c r="RBG39" s="242"/>
      <c r="RBH39" s="242"/>
      <c r="RBI39" s="242"/>
      <c r="RBJ39" s="242"/>
      <c r="RBK39" s="242"/>
      <c r="RBL39" s="242"/>
      <c r="RBM39" s="242"/>
      <c r="RBN39" s="242"/>
      <c r="RBO39" s="242"/>
      <c r="RBP39" s="242"/>
      <c r="RBQ39" s="242"/>
      <c r="RBR39" s="242"/>
      <c r="RBS39" s="242"/>
      <c r="RBT39" s="242"/>
      <c r="RBU39" s="242"/>
      <c r="RBV39" s="242"/>
      <c r="RBW39" s="242"/>
      <c r="RBX39" s="242"/>
      <c r="RBY39" s="242"/>
      <c r="RBZ39" s="242"/>
      <c r="RCA39" s="242"/>
      <c r="RCB39" s="242"/>
      <c r="RCC39" s="242"/>
      <c r="RCD39" s="242"/>
      <c r="RCE39" s="242"/>
      <c r="RCF39" s="242"/>
      <c r="RCG39" s="242"/>
      <c r="RCH39" s="242"/>
      <c r="RCI39" s="242"/>
      <c r="RCJ39" s="242"/>
      <c r="RCK39" s="242"/>
      <c r="RCL39" s="242"/>
      <c r="RCM39" s="242"/>
      <c r="RCN39" s="242"/>
      <c r="RCO39" s="242"/>
      <c r="RCP39" s="242"/>
      <c r="RCQ39" s="242"/>
      <c r="RCR39" s="242"/>
      <c r="RCS39" s="242"/>
      <c r="RCT39" s="242"/>
      <c r="RCU39" s="242"/>
      <c r="RCV39" s="242"/>
      <c r="RCW39" s="242"/>
      <c r="RCX39" s="242"/>
      <c r="RCY39" s="242"/>
      <c r="RCZ39" s="242"/>
      <c r="RDA39" s="242"/>
      <c r="RDB39" s="242"/>
      <c r="RDC39" s="242"/>
      <c r="RDD39" s="242"/>
      <c r="RDE39" s="242"/>
      <c r="RDF39" s="242"/>
      <c r="RDG39" s="242"/>
      <c r="RDH39" s="242"/>
      <c r="RDI39" s="242"/>
      <c r="RDJ39" s="242"/>
      <c r="RDK39" s="242"/>
      <c r="RDL39" s="242"/>
      <c r="RDM39" s="242"/>
      <c r="RDN39" s="242"/>
      <c r="RDO39" s="242"/>
      <c r="RDP39" s="242"/>
      <c r="RDQ39" s="242"/>
      <c r="RDR39" s="242"/>
      <c r="RDS39" s="242"/>
      <c r="RDT39" s="242"/>
      <c r="RDU39" s="242"/>
      <c r="RDV39" s="242"/>
      <c r="RDW39" s="242"/>
      <c r="RDX39" s="242"/>
      <c r="RDY39" s="242"/>
      <c r="RDZ39" s="242"/>
      <c r="REA39" s="242"/>
      <c r="REB39" s="242"/>
      <c r="REC39" s="242"/>
      <c r="RED39" s="242"/>
      <c r="REE39" s="242"/>
      <c r="REF39" s="242"/>
      <c r="REG39" s="242"/>
      <c r="REH39" s="242"/>
      <c r="REI39" s="242"/>
      <c r="REJ39" s="242"/>
      <c r="REK39" s="242"/>
      <c r="REL39" s="242"/>
      <c r="REM39" s="242"/>
      <c r="REN39" s="242"/>
      <c r="REO39" s="242"/>
      <c r="REP39" s="242"/>
      <c r="REQ39" s="242"/>
      <c r="RER39" s="242"/>
      <c r="RES39" s="242"/>
      <c r="RET39" s="242"/>
      <c r="REU39" s="242"/>
      <c r="REV39" s="242"/>
      <c r="REW39" s="242"/>
      <c r="REX39" s="242"/>
      <c r="REY39" s="242"/>
      <c r="REZ39" s="242"/>
      <c r="RFA39" s="242"/>
      <c r="RFB39" s="242"/>
      <c r="RFC39" s="242"/>
      <c r="RFD39" s="242"/>
      <c r="RFE39" s="242"/>
      <c r="RFF39" s="242"/>
      <c r="RFG39" s="242"/>
      <c r="RFH39" s="242"/>
      <c r="RFI39" s="242"/>
      <c r="RFJ39" s="242"/>
      <c r="RFK39" s="242"/>
      <c r="RFL39" s="242"/>
      <c r="RFM39" s="242"/>
      <c r="RFN39" s="242"/>
      <c r="RFO39" s="242"/>
      <c r="RFP39" s="242"/>
      <c r="RFQ39" s="242"/>
      <c r="RFR39" s="242"/>
      <c r="RFS39" s="242"/>
      <c r="RFT39" s="242"/>
      <c r="RFU39" s="242"/>
      <c r="RFV39" s="242"/>
      <c r="RFW39" s="242"/>
      <c r="RFX39" s="242"/>
      <c r="RFY39" s="242"/>
      <c r="RFZ39" s="242"/>
      <c r="RGA39" s="242"/>
      <c r="RGB39" s="242"/>
      <c r="RGC39" s="242"/>
      <c r="RGD39" s="242"/>
      <c r="RGE39" s="242"/>
      <c r="RGF39" s="242"/>
      <c r="RGG39" s="242"/>
      <c r="RGH39" s="242"/>
      <c r="RGI39" s="242"/>
      <c r="RGJ39" s="242"/>
      <c r="RGK39" s="242"/>
      <c r="RGL39" s="242"/>
      <c r="RGM39" s="242"/>
      <c r="RGN39" s="242"/>
      <c r="RGO39" s="242"/>
      <c r="RGP39" s="242"/>
      <c r="RGQ39" s="242"/>
      <c r="RGR39" s="242"/>
      <c r="RGS39" s="242"/>
      <c r="RGT39" s="242"/>
      <c r="RGU39" s="242"/>
      <c r="RGV39" s="242"/>
      <c r="RGW39" s="242"/>
      <c r="RGX39" s="242"/>
      <c r="RGY39" s="242"/>
      <c r="RGZ39" s="242"/>
      <c r="RHA39" s="242"/>
      <c r="RHB39" s="242"/>
      <c r="RHC39" s="242"/>
      <c r="RHD39" s="242"/>
      <c r="RHE39" s="242"/>
      <c r="RHF39" s="242"/>
      <c r="RHG39" s="242"/>
      <c r="RHH39" s="242"/>
      <c r="RHI39" s="242"/>
      <c r="RHJ39" s="242"/>
      <c r="RHK39" s="242"/>
      <c r="RHL39" s="242"/>
      <c r="RHM39" s="242"/>
      <c r="RHN39" s="242"/>
      <c r="RHO39" s="242"/>
      <c r="RHP39" s="242"/>
      <c r="RHQ39" s="242"/>
      <c r="RHR39" s="242"/>
      <c r="RHS39" s="242"/>
      <c r="RHT39" s="242"/>
      <c r="RHU39" s="242"/>
      <c r="RHV39" s="242"/>
      <c r="RHW39" s="242"/>
      <c r="RHX39" s="242"/>
      <c r="RHY39" s="242"/>
      <c r="RHZ39" s="242"/>
      <c r="RIA39" s="242"/>
      <c r="RIB39" s="242"/>
      <c r="RIC39" s="242"/>
      <c r="RID39" s="242"/>
      <c r="RIE39" s="242"/>
      <c r="RIF39" s="242"/>
      <c r="RIG39" s="242"/>
      <c r="RIH39" s="242"/>
      <c r="RII39" s="242"/>
      <c r="RIJ39" s="242"/>
      <c r="RIK39" s="242"/>
      <c r="RIL39" s="242"/>
      <c r="RIM39" s="242"/>
      <c r="RIN39" s="242"/>
      <c r="RIO39" s="242"/>
      <c r="RIP39" s="242"/>
      <c r="RIQ39" s="242"/>
      <c r="RIR39" s="242"/>
      <c r="RIS39" s="242"/>
      <c r="RIT39" s="242"/>
      <c r="RIU39" s="242"/>
      <c r="RIV39" s="242"/>
      <c r="RIW39" s="242"/>
      <c r="RIX39" s="242"/>
      <c r="RIY39" s="242"/>
      <c r="RIZ39" s="242"/>
      <c r="RJA39" s="242"/>
      <c r="RJB39" s="242"/>
      <c r="RJC39" s="242"/>
      <c r="RJD39" s="242"/>
      <c r="RJE39" s="242"/>
      <c r="RJF39" s="242"/>
      <c r="RJG39" s="242"/>
      <c r="RJH39" s="242"/>
      <c r="RJI39" s="242"/>
      <c r="RJJ39" s="242"/>
      <c r="RJK39" s="242"/>
      <c r="RJL39" s="242"/>
      <c r="RJM39" s="242"/>
      <c r="RJN39" s="242"/>
      <c r="RJO39" s="242"/>
      <c r="RJP39" s="242"/>
      <c r="RJQ39" s="242"/>
      <c r="RJR39" s="242"/>
      <c r="RJS39" s="242"/>
      <c r="RJT39" s="242"/>
      <c r="RJU39" s="242"/>
      <c r="RJV39" s="242"/>
      <c r="RJW39" s="242"/>
      <c r="RJX39" s="242"/>
      <c r="RJY39" s="242"/>
      <c r="RJZ39" s="242"/>
      <c r="RKA39" s="242"/>
      <c r="RKB39" s="242"/>
      <c r="RKC39" s="242"/>
      <c r="RKD39" s="242"/>
      <c r="RKE39" s="242"/>
      <c r="RKF39" s="242"/>
      <c r="RKG39" s="242"/>
      <c r="RKH39" s="242"/>
      <c r="RKI39" s="242"/>
      <c r="RKJ39" s="242"/>
      <c r="RKK39" s="242"/>
      <c r="RKL39" s="242"/>
      <c r="RKM39" s="242"/>
      <c r="RKN39" s="242"/>
      <c r="RKO39" s="242"/>
      <c r="RKP39" s="242"/>
      <c r="RKQ39" s="242"/>
      <c r="RKR39" s="242"/>
      <c r="RKS39" s="242"/>
      <c r="RKT39" s="242"/>
      <c r="RKU39" s="242"/>
      <c r="RKV39" s="242"/>
      <c r="RKW39" s="242"/>
      <c r="RKX39" s="242"/>
      <c r="RKY39" s="242"/>
      <c r="RKZ39" s="242"/>
      <c r="RLA39" s="242"/>
      <c r="RLB39" s="242"/>
      <c r="RLC39" s="242"/>
      <c r="RLD39" s="242"/>
      <c r="RLE39" s="242"/>
      <c r="RLF39" s="242"/>
      <c r="RLG39" s="242"/>
      <c r="RLH39" s="242"/>
      <c r="RLI39" s="242"/>
      <c r="RLJ39" s="242"/>
      <c r="RLK39" s="242"/>
      <c r="RLL39" s="242"/>
      <c r="RLM39" s="242"/>
      <c r="RLN39" s="242"/>
      <c r="RLO39" s="242"/>
      <c r="RLP39" s="242"/>
      <c r="RLQ39" s="242"/>
      <c r="RLR39" s="242"/>
      <c r="RLS39" s="242"/>
      <c r="RLT39" s="242"/>
      <c r="RLU39" s="242"/>
      <c r="RLV39" s="242"/>
      <c r="RLW39" s="242"/>
      <c r="RLX39" s="242"/>
      <c r="RLY39" s="242"/>
      <c r="RLZ39" s="242"/>
      <c r="RMA39" s="242"/>
      <c r="RMB39" s="242"/>
      <c r="RMC39" s="242"/>
      <c r="RMD39" s="242"/>
      <c r="RME39" s="242"/>
      <c r="RMF39" s="242"/>
      <c r="RMG39" s="242"/>
      <c r="RMH39" s="242"/>
      <c r="RMI39" s="242"/>
      <c r="RMJ39" s="242"/>
      <c r="RMK39" s="242"/>
      <c r="RML39" s="242"/>
      <c r="RMM39" s="242"/>
      <c r="RMN39" s="242"/>
      <c r="RMO39" s="242"/>
      <c r="RMP39" s="242"/>
      <c r="RMQ39" s="242"/>
      <c r="RMR39" s="242"/>
      <c r="RMS39" s="242"/>
      <c r="RMT39" s="242"/>
      <c r="RMU39" s="242"/>
      <c r="RMV39" s="242"/>
      <c r="RMW39" s="242"/>
      <c r="RMX39" s="242"/>
      <c r="RMY39" s="242"/>
      <c r="RMZ39" s="242"/>
      <c r="RNA39" s="242"/>
      <c r="RNB39" s="242"/>
      <c r="RNC39" s="242"/>
      <c r="RND39" s="242"/>
      <c r="RNE39" s="242"/>
      <c r="RNF39" s="242"/>
      <c r="RNG39" s="242"/>
      <c r="RNH39" s="242"/>
      <c r="RNI39" s="242"/>
      <c r="RNJ39" s="242"/>
      <c r="RNK39" s="242"/>
      <c r="RNL39" s="242"/>
      <c r="RNM39" s="242"/>
      <c r="RNN39" s="242"/>
      <c r="RNO39" s="242"/>
      <c r="RNP39" s="242"/>
      <c r="RNQ39" s="242"/>
      <c r="RNR39" s="242"/>
      <c r="RNS39" s="242"/>
      <c r="RNT39" s="242"/>
      <c r="RNU39" s="242"/>
      <c r="RNV39" s="242"/>
      <c r="RNW39" s="242"/>
      <c r="RNX39" s="242"/>
      <c r="RNY39" s="242"/>
      <c r="RNZ39" s="242"/>
      <c r="ROA39" s="242"/>
      <c r="ROB39" s="242"/>
      <c r="ROC39" s="242"/>
      <c r="ROD39" s="242"/>
      <c r="ROE39" s="242"/>
      <c r="ROF39" s="242"/>
      <c r="ROG39" s="242"/>
      <c r="ROH39" s="242"/>
      <c r="ROI39" s="242"/>
      <c r="ROJ39" s="242"/>
      <c r="ROK39" s="242"/>
      <c r="ROL39" s="242"/>
      <c r="ROM39" s="242"/>
      <c r="RON39" s="242"/>
      <c r="ROO39" s="242"/>
      <c r="ROP39" s="242"/>
      <c r="ROQ39" s="242"/>
      <c r="ROR39" s="242"/>
      <c r="ROS39" s="242"/>
      <c r="ROT39" s="242"/>
      <c r="ROU39" s="242"/>
      <c r="ROV39" s="242"/>
      <c r="ROW39" s="242"/>
      <c r="ROX39" s="242"/>
      <c r="ROY39" s="242"/>
      <c r="ROZ39" s="242"/>
      <c r="RPA39" s="242"/>
      <c r="RPB39" s="242"/>
      <c r="RPC39" s="242"/>
      <c r="RPD39" s="242"/>
      <c r="RPE39" s="242"/>
      <c r="RPF39" s="242"/>
      <c r="RPG39" s="242"/>
      <c r="RPH39" s="242"/>
      <c r="RPI39" s="242"/>
      <c r="RPJ39" s="242"/>
      <c r="RPK39" s="242"/>
      <c r="RPL39" s="242"/>
      <c r="RPM39" s="242"/>
      <c r="RPN39" s="242"/>
      <c r="RPO39" s="242"/>
      <c r="RPP39" s="242"/>
      <c r="RPQ39" s="242"/>
      <c r="RPR39" s="242"/>
      <c r="RPS39" s="242"/>
      <c r="RPT39" s="242"/>
      <c r="RPU39" s="242"/>
      <c r="RPV39" s="242"/>
      <c r="RPW39" s="242"/>
      <c r="RPX39" s="242"/>
      <c r="RPY39" s="242"/>
      <c r="RPZ39" s="242"/>
      <c r="RQA39" s="242"/>
      <c r="RQB39" s="242"/>
      <c r="RQC39" s="242"/>
      <c r="RQD39" s="242"/>
      <c r="RQE39" s="242"/>
      <c r="RQF39" s="242"/>
      <c r="RQG39" s="242"/>
      <c r="RQH39" s="242"/>
      <c r="RQI39" s="242"/>
      <c r="RQJ39" s="242"/>
      <c r="RQK39" s="242"/>
      <c r="RQL39" s="242"/>
      <c r="RQM39" s="242"/>
      <c r="RQN39" s="242"/>
      <c r="RQO39" s="242"/>
      <c r="RQP39" s="242"/>
      <c r="RQQ39" s="242"/>
      <c r="RQR39" s="242"/>
      <c r="RQS39" s="242"/>
      <c r="RQT39" s="242"/>
      <c r="RQU39" s="242"/>
      <c r="RQV39" s="242"/>
      <c r="RQW39" s="242"/>
      <c r="RQX39" s="242"/>
      <c r="RQY39" s="242"/>
      <c r="RQZ39" s="242"/>
      <c r="RRA39" s="242"/>
      <c r="RRB39" s="242"/>
      <c r="RRC39" s="242"/>
      <c r="RRD39" s="242"/>
      <c r="RRE39" s="242"/>
      <c r="RRF39" s="242"/>
      <c r="RRG39" s="242"/>
      <c r="RRH39" s="242"/>
      <c r="RRI39" s="242"/>
      <c r="RRJ39" s="242"/>
      <c r="RRK39" s="242"/>
      <c r="RRL39" s="242"/>
      <c r="RRM39" s="242"/>
      <c r="RRN39" s="242"/>
      <c r="RRO39" s="242"/>
      <c r="RRP39" s="242"/>
      <c r="RRQ39" s="242"/>
      <c r="RRR39" s="242"/>
      <c r="RRS39" s="242"/>
      <c r="RRT39" s="242"/>
      <c r="RRU39" s="242"/>
      <c r="RRV39" s="242"/>
      <c r="RRW39" s="242"/>
      <c r="RRX39" s="242"/>
      <c r="RRY39" s="242"/>
      <c r="RRZ39" s="242"/>
      <c r="RSA39" s="242"/>
      <c r="RSB39" s="242"/>
      <c r="RSC39" s="242"/>
      <c r="RSD39" s="242"/>
      <c r="RSE39" s="242"/>
      <c r="RSF39" s="242"/>
      <c r="RSG39" s="242"/>
      <c r="RSH39" s="242"/>
      <c r="RSI39" s="242"/>
      <c r="RSJ39" s="242"/>
      <c r="RSK39" s="242"/>
      <c r="RSL39" s="242"/>
      <c r="RSM39" s="242"/>
      <c r="RSN39" s="242"/>
      <c r="RSO39" s="242"/>
      <c r="RSP39" s="242"/>
      <c r="RSQ39" s="242"/>
      <c r="RSR39" s="242"/>
      <c r="RSS39" s="242"/>
      <c r="RST39" s="242"/>
      <c r="RSU39" s="242"/>
      <c r="RSV39" s="242"/>
      <c r="RSW39" s="242"/>
      <c r="RSX39" s="242"/>
      <c r="RSY39" s="242"/>
      <c r="RSZ39" s="242"/>
      <c r="RTA39" s="242"/>
      <c r="RTB39" s="242"/>
      <c r="RTC39" s="242"/>
      <c r="RTD39" s="242"/>
      <c r="RTE39" s="242"/>
      <c r="RTF39" s="242"/>
      <c r="RTG39" s="242"/>
      <c r="RTH39" s="242"/>
      <c r="RTI39" s="242"/>
      <c r="RTJ39" s="242"/>
      <c r="RTK39" s="242"/>
      <c r="RTL39" s="242"/>
      <c r="RTM39" s="242"/>
      <c r="RTN39" s="242"/>
      <c r="RTO39" s="242"/>
      <c r="RTP39" s="242"/>
      <c r="RTQ39" s="242"/>
      <c r="RTR39" s="242"/>
      <c r="RTS39" s="242"/>
      <c r="RTT39" s="242"/>
      <c r="RTU39" s="242"/>
      <c r="RTV39" s="242"/>
      <c r="RTW39" s="242"/>
      <c r="RTX39" s="242"/>
      <c r="RTY39" s="242"/>
      <c r="RTZ39" s="242"/>
      <c r="RUA39" s="242"/>
      <c r="RUB39" s="242"/>
      <c r="RUC39" s="242"/>
      <c r="RUD39" s="242"/>
      <c r="RUE39" s="242"/>
      <c r="RUF39" s="242"/>
      <c r="RUG39" s="242"/>
      <c r="RUH39" s="242"/>
      <c r="RUI39" s="242"/>
      <c r="RUJ39" s="242"/>
      <c r="RUK39" s="242"/>
      <c r="RUL39" s="242"/>
      <c r="RUM39" s="242"/>
      <c r="RUN39" s="242"/>
      <c r="RUO39" s="242"/>
      <c r="RUP39" s="242"/>
      <c r="RUQ39" s="242"/>
      <c r="RUR39" s="242"/>
      <c r="RUS39" s="242"/>
      <c r="RUT39" s="242"/>
      <c r="RUU39" s="242"/>
      <c r="RUV39" s="242"/>
      <c r="RUW39" s="242"/>
      <c r="RUX39" s="242"/>
      <c r="RUY39" s="242"/>
      <c r="RUZ39" s="242"/>
      <c r="RVA39" s="242"/>
      <c r="RVB39" s="242"/>
      <c r="RVC39" s="242"/>
      <c r="RVD39" s="242"/>
      <c r="RVE39" s="242"/>
      <c r="RVF39" s="242"/>
      <c r="RVG39" s="242"/>
      <c r="RVH39" s="242"/>
      <c r="RVI39" s="242"/>
      <c r="RVJ39" s="242"/>
      <c r="RVK39" s="242"/>
      <c r="RVL39" s="242"/>
      <c r="RVM39" s="242"/>
      <c r="RVN39" s="242"/>
      <c r="RVO39" s="242"/>
      <c r="RVP39" s="242"/>
      <c r="RVQ39" s="242"/>
      <c r="RVR39" s="242"/>
      <c r="RVS39" s="242"/>
      <c r="RVT39" s="242"/>
      <c r="RVU39" s="242"/>
      <c r="RVV39" s="242"/>
      <c r="RVW39" s="242"/>
      <c r="RVX39" s="242"/>
      <c r="RVY39" s="242"/>
      <c r="RVZ39" s="242"/>
      <c r="RWA39" s="242"/>
      <c r="RWB39" s="242"/>
      <c r="RWC39" s="242"/>
      <c r="RWD39" s="242"/>
      <c r="RWE39" s="242"/>
      <c r="RWF39" s="242"/>
      <c r="RWG39" s="242"/>
      <c r="RWH39" s="242"/>
      <c r="RWI39" s="242"/>
      <c r="RWJ39" s="242"/>
      <c r="RWK39" s="242"/>
      <c r="RWL39" s="242"/>
      <c r="RWM39" s="242"/>
      <c r="RWN39" s="242"/>
      <c r="RWO39" s="242"/>
      <c r="RWP39" s="242"/>
      <c r="RWQ39" s="242"/>
      <c r="RWR39" s="242"/>
      <c r="RWS39" s="242"/>
      <c r="RWT39" s="242"/>
      <c r="RWU39" s="242"/>
      <c r="RWV39" s="242"/>
      <c r="RWW39" s="242"/>
      <c r="RWX39" s="242"/>
      <c r="RWY39" s="242"/>
      <c r="RWZ39" s="242"/>
      <c r="RXA39" s="242"/>
      <c r="RXB39" s="242"/>
      <c r="RXC39" s="242"/>
      <c r="RXD39" s="242"/>
      <c r="RXE39" s="242"/>
      <c r="RXF39" s="242"/>
      <c r="RXG39" s="242"/>
      <c r="RXH39" s="242"/>
      <c r="RXI39" s="242"/>
      <c r="RXJ39" s="242"/>
      <c r="RXK39" s="242"/>
      <c r="RXL39" s="242"/>
      <c r="RXM39" s="242"/>
      <c r="RXN39" s="242"/>
      <c r="RXO39" s="242"/>
      <c r="RXP39" s="242"/>
      <c r="RXQ39" s="242"/>
      <c r="RXR39" s="242"/>
      <c r="RXS39" s="242"/>
      <c r="RXT39" s="242"/>
      <c r="RXU39" s="242"/>
      <c r="RXV39" s="242"/>
      <c r="RXW39" s="242"/>
      <c r="RXX39" s="242"/>
      <c r="RXY39" s="242"/>
      <c r="RXZ39" s="242"/>
      <c r="RYA39" s="242"/>
      <c r="RYB39" s="242"/>
      <c r="RYC39" s="242"/>
      <c r="RYD39" s="242"/>
      <c r="RYE39" s="242"/>
      <c r="RYF39" s="242"/>
      <c r="RYG39" s="242"/>
      <c r="RYH39" s="242"/>
      <c r="RYI39" s="242"/>
      <c r="RYJ39" s="242"/>
      <c r="RYK39" s="242"/>
      <c r="RYL39" s="242"/>
      <c r="RYM39" s="242"/>
      <c r="RYN39" s="242"/>
      <c r="RYO39" s="242"/>
      <c r="RYP39" s="242"/>
      <c r="RYQ39" s="242"/>
      <c r="RYR39" s="242"/>
      <c r="RYS39" s="242"/>
      <c r="RYT39" s="242"/>
      <c r="RYU39" s="242"/>
      <c r="RYV39" s="242"/>
      <c r="RYW39" s="242"/>
      <c r="RYX39" s="242"/>
      <c r="RYY39" s="242"/>
      <c r="RYZ39" s="242"/>
      <c r="RZA39" s="242"/>
      <c r="RZB39" s="242"/>
      <c r="RZC39" s="242"/>
      <c r="RZD39" s="242"/>
      <c r="RZE39" s="242"/>
      <c r="RZF39" s="242"/>
      <c r="RZG39" s="242"/>
      <c r="RZH39" s="242"/>
      <c r="RZI39" s="242"/>
      <c r="RZJ39" s="242"/>
      <c r="RZK39" s="242"/>
      <c r="RZL39" s="242"/>
      <c r="RZM39" s="242"/>
      <c r="RZN39" s="242"/>
      <c r="RZO39" s="242"/>
      <c r="RZP39" s="242"/>
      <c r="RZQ39" s="242"/>
      <c r="RZR39" s="242"/>
      <c r="RZS39" s="242"/>
      <c r="RZT39" s="242"/>
      <c r="RZU39" s="242"/>
      <c r="RZV39" s="242"/>
      <c r="RZW39" s="242"/>
      <c r="RZX39" s="242"/>
      <c r="RZY39" s="242"/>
      <c r="RZZ39" s="242"/>
      <c r="SAA39" s="242"/>
      <c r="SAB39" s="242"/>
      <c r="SAC39" s="242"/>
      <c r="SAD39" s="242"/>
      <c r="SAE39" s="242"/>
      <c r="SAF39" s="242"/>
      <c r="SAG39" s="242"/>
      <c r="SAH39" s="242"/>
      <c r="SAI39" s="242"/>
      <c r="SAJ39" s="242"/>
      <c r="SAK39" s="242"/>
      <c r="SAL39" s="242"/>
      <c r="SAM39" s="242"/>
      <c r="SAN39" s="242"/>
      <c r="SAO39" s="242"/>
      <c r="SAP39" s="242"/>
      <c r="SAQ39" s="242"/>
      <c r="SAR39" s="242"/>
      <c r="SAS39" s="242"/>
      <c r="SAT39" s="242"/>
      <c r="SAU39" s="242"/>
      <c r="SAV39" s="242"/>
      <c r="SAW39" s="242"/>
      <c r="SAX39" s="242"/>
      <c r="SAY39" s="242"/>
      <c r="SAZ39" s="242"/>
      <c r="SBA39" s="242"/>
      <c r="SBB39" s="242"/>
      <c r="SBC39" s="242"/>
      <c r="SBD39" s="242"/>
      <c r="SBE39" s="242"/>
      <c r="SBF39" s="242"/>
      <c r="SBG39" s="242"/>
      <c r="SBH39" s="242"/>
      <c r="SBI39" s="242"/>
      <c r="SBJ39" s="242"/>
      <c r="SBK39" s="242"/>
      <c r="SBL39" s="242"/>
      <c r="SBM39" s="242"/>
      <c r="SBN39" s="242"/>
      <c r="SBO39" s="242"/>
      <c r="SBP39" s="242"/>
      <c r="SBQ39" s="242"/>
      <c r="SBR39" s="242"/>
      <c r="SBS39" s="242"/>
      <c r="SBT39" s="242"/>
      <c r="SBU39" s="242"/>
      <c r="SBV39" s="242"/>
      <c r="SBW39" s="242"/>
      <c r="SBX39" s="242"/>
      <c r="SBY39" s="242"/>
      <c r="SBZ39" s="242"/>
      <c r="SCA39" s="242"/>
      <c r="SCB39" s="242"/>
      <c r="SCC39" s="242"/>
      <c r="SCD39" s="242"/>
      <c r="SCE39" s="242"/>
      <c r="SCF39" s="242"/>
      <c r="SCG39" s="242"/>
      <c r="SCH39" s="242"/>
      <c r="SCI39" s="242"/>
      <c r="SCJ39" s="242"/>
      <c r="SCK39" s="242"/>
      <c r="SCL39" s="242"/>
      <c r="SCM39" s="242"/>
      <c r="SCN39" s="242"/>
      <c r="SCO39" s="242"/>
      <c r="SCP39" s="242"/>
      <c r="SCQ39" s="242"/>
      <c r="SCR39" s="242"/>
      <c r="SCS39" s="242"/>
      <c r="SCT39" s="242"/>
      <c r="SCU39" s="242"/>
      <c r="SCV39" s="242"/>
      <c r="SCW39" s="242"/>
      <c r="SCX39" s="242"/>
      <c r="SCY39" s="242"/>
      <c r="SCZ39" s="242"/>
      <c r="SDA39" s="242"/>
      <c r="SDB39" s="242"/>
      <c r="SDC39" s="242"/>
      <c r="SDD39" s="242"/>
      <c r="SDE39" s="242"/>
      <c r="SDF39" s="242"/>
      <c r="SDG39" s="242"/>
      <c r="SDH39" s="242"/>
      <c r="SDI39" s="242"/>
      <c r="SDJ39" s="242"/>
      <c r="SDK39" s="242"/>
      <c r="SDL39" s="242"/>
      <c r="SDM39" s="242"/>
      <c r="SDN39" s="242"/>
      <c r="SDO39" s="242"/>
      <c r="SDP39" s="242"/>
      <c r="SDQ39" s="242"/>
      <c r="SDR39" s="242"/>
      <c r="SDS39" s="242"/>
      <c r="SDT39" s="242"/>
      <c r="SDU39" s="242"/>
      <c r="SDV39" s="242"/>
      <c r="SDW39" s="242"/>
      <c r="SDX39" s="242"/>
      <c r="SDY39" s="242"/>
      <c r="SDZ39" s="242"/>
      <c r="SEA39" s="242"/>
      <c r="SEB39" s="242"/>
      <c r="SEC39" s="242"/>
      <c r="SED39" s="242"/>
      <c r="SEE39" s="242"/>
      <c r="SEF39" s="242"/>
      <c r="SEG39" s="242"/>
      <c r="SEH39" s="242"/>
      <c r="SEI39" s="242"/>
      <c r="SEJ39" s="242"/>
      <c r="SEK39" s="242"/>
      <c r="SEL39" s="242"/>
      <c r="SEM39" s="242"/>
      <c r="SEN39" s="242"/>
      <c r="SEO39" s="242"/>
      <c r="SEP39" s="242"/>
      <c r="SEQ39" s="242"/>
      <c r="SER39" s="242"/>
      <c r="SES39" s="242"/>
      <c r="SET39" s="242"/>
      <c r="SEU39" s="242"/>
      <c r="SEV39" s="242"/>
      <c r="SEW39" s="242"/>
      <c r="SEX39" s="242"/>
      <c r="SEY39" s="242"/>
      <c r="SEZ39" s="242"/>
      <c r="SFA39" s="242"/>
      <c r="SFB39" s="242"/>
      <c r="SFC39" s="242"/>
      <c r="SFD39" s="242"/>
      <c r="SFE39" s="242"/>
      <c r="SFF39" s="242"/>
      <c r="SFG39" s="242"/>
      <c r="SFH39" s="242"/>
      <c r="SFI39" s="242"/>
      <c r="SFJ39" s="242"/>
      <c r="SFK39" s="242"/>
      <c r="SFL39" s="242"/>
      <c r="SFM39" s="242"/>
      <c r="SFN39" s="242"/>
      <c r="SFO39" s="242"/>
      <c r="SFP39" s="242"/>
      <c r="SFQ39" s="242"/>
      <c r="SFR39" s="242"/>
      <c r="SFS39" s="242"/>
      <c r="SFT39" s="242"/>
      <c r="SFU39" s="242"/>
      <c r="SFV39" s="242"/>
      <c r="SFW39" s="242"/>
      <c r="SFX39" s="242"/>
      <c r="SFY39" s="242"/>
      <c r="SFZ39" s="242"/>
      <c r="SGA39" s="242"/>
      <c r="SGB39" s="242"/>
      <c r="SGC39" s="242"/>
      <c r="SGD39" s="242"/>
      <c r="SGE39" s="242"/>
      <c r="SGF39" s="242"/>
      <c r="SGG39" s="242"/>
      <c r="SGH39" s="242"/>
      <c r="SGI39" s="242"/>
      <c r="SGJ39" s="242"/>
      <c r="SGK39" s="242"/>
      <c r="SGL39" s="242"/>
      <c r="SGM39" s="242"/>
      <c r="SGN39" s="242"/>
      <c r="SGO39" s="242"/>
      <c r="SGP39" s="242"/>
      <c r="SGQ39" s="242"/>
      <c r="SGR39" s="242"/>
      <c r="SGS39" s="242"/>
      <c r="SGT39" s="242"/>
      <c r="SGU39" s="242"/>
      <c r="SGV39" s="242"/>
      <c r="SGW39" s="242"/>
      <c r="SGX39" s="242"/>
      <c r="SGY39" s="242"/>
      <c r="SGZ39" s="242"/>
      <c r="SHA39" s="242"/>
      <c r="SHB39" s="242"/>
      <c r="SHC39" s="242"/>
      <c r="SHD39" s="242"/>
      <c r="SHE39" s="242"/>
      <c r="SHF39" s="242"/>
      <c r="SHG39" s="242"/>
      <c r="SHH39" s="242"/>
      <c r="SHI39" s="242"/>
      <c r="SHJ39" s="242"/>
      <c r="SHK39" s="242"/>
      <c r="SHL39" s="242"/>
      <c r="SHM39" s="242"/>
      <c r="SHN39" s="242"/>
      <c r="SHO39" s="242"/>
      <c r="SHP39" s="242"/>
      <c r="SHQ39" s="242"/>
      <c r="SHR39" s="242"/>
      <c r="SHS39" s="242"/>
      <c r="SHT39" s="242"/>
      <c r="SHU39" s="242"/>
      <c r="SHV39" s="242"/>
      <c r="SHW39" s="242"/>
      <c r="SHX39" s="242"/>
      <c r="SHY39" s="242"/>
      <c r="SHZ39" s="242"/>
      <c r="SIA39" s="242"/>
      <c r="SIB39" s="242"/>
      <c r="SIC39" s="242"/>
      <c r="SID39" s="242"/>
      <c r="SIE39" s="242"/>
      <c r="SIF39" s="242"/>
      <c r="SIG39" s="242"/>
      <c r="SIH39" s="242"/>
      <c r="SII39" s="242"/>
      <c r="SIJ39" s="242"/>
      <c r="SIK39" s="242"/>
      <c r="SIL39" s="242"/>
      <c r="SIM39" s="242"/>
      <c r="SIN39" s="242"/>
      <c r="SIO39" s="242"/>
      <c r="SIP39" s="242"/>
      <c r="SIQ39" s="242"/>
      <c r="SIR39" s="242"/>
      <c r="SIS39" s="242"/>
      <c r="SIT39" s="242"/>
      <c r="SIU39" s="242"/>
      <c r="SIV39" s="242"/>
      <c r="SIW39" s="242"/>
      <c r="SIX39" s="242"/>
      <c r="SIY39" s="242"/>
      <c r="SIZ39" s="242"/>
      <c r="SJA39" s="242"/>
      <c r="SJB39" s="242"/>
      <c r="SJC39" s="242"/>
      <c r="SJD39" s="242"/>
      <c r="SJE39" s="242"/>
      <c r="SJF39" s="242"/>
      <c r="SJG39" s="242"/>
      <c r="SJH39" s="242"/>
      <c r="SJI39" s="242"/>
      <c r="SJJ39" s="242"/>
      <c r="SJK39" s="242"/>
      <c r="SJL39" s="242"/>
      <c r="SJM39" s="242"/>
      <c r="SJN39" s="242"/>
      <c r="SJO39" s="242"/>
      <c r="SJP39" s="242"/>
      <c r="SJQ39" s="242"/>
      <c r="SJR39" s="242"/>
      <c r="SJS39" s="242"/>
      <c r="SJT39" s="242"/>
      <c r="SJU39" s="242"/>
      <c r="SJV39" s="242"/>
      <c r="SJW39" s="242"/>
      <c r="SJX39" s="242"/>
      <c r="SJY39" s="242"/>
      <c r="SJZ39" s="242"/>
      <c r="SKA39" s="242"/>
      <c r="SKB39" s="242"/>
      <c r="SKC39" s="242"/>
      <c r="SKD39" s="242"/>
      <c r="SKE39" s="242"/>
      <c r="SKF39" s="242"/>
      <c r="SKG39" s="242"/>
      <c r="SKH39" s="242"/>
      <c r="SKI39" s="242"/>
      <c r="SKJ39" s="242"/>
      <c r="SKK39" s="242"/>
      <c r="SKL39" s="242"/>
      <c r="SKM39" s="242"/>
      <c r="SKN39" s="242"/>
      <c r="SKO39" s="242"/>
      <c r="SKP39" s="242"/>
      <c r="SKQ39" s="242"/>
      <c r="SKR39" s="242"/>
      <c r="SKS39" s="242"/>
      <c r="SKT39" s="242"/>
      <c r="SKU39" s="242"/>
      <c r="SKV39" s="242"/>
      <c r="SKW39" s="242"/>
      <c r="SKX39" s="242"/>
      <c r="SKY39" s="242"/>
      <c r="SKZ39" s="242"/>
      <c r="SLA39" s="242"/>
      <c r="SLB39" s="242"/>
      <c r="SLC39" s="242"/>
      <c r="SLD39" s="242"/>
      <c r="SLE39" s="242"/>
      <c r="SLF39" s="242"/>
      <c r="SLG39" s="242"/>
      <c r="SLH39" s="242"/>
      <c r="SLI39" s="242"/>
      <c r="SLJ39" s="242"/>
      <c r="SLK39" s="242"/>
      <c r="SLL39" s="242"/>
      <c r="SLM39" s="242"/>
      <c r="SLN39" s="242"/>
      <c r="SLO39" s="242"/>
      <c r="SLP39" s="242"/>
      <c r="SLQ39" s="242"/>
      <c r="SLR39" s="242"/>
      <c r="SLS39" s="242"/>
      <c r="SLT39" s="242"/>
      <c r="SLU39" s="242"/>
      <c r="SLV39" s="242"/>
      <c r="SLW39" s="242"/>
      <c r="SLX39" s="242"/>
      <c r="SLY39" s="242"/>
      <c r="SLZ39" s="242"/>
      <c r="SMA39" s="242"/>
      <c r="SMB39" s="242"/>
      <c r="SMC39" s="242"/>
      <c r="SMD39" s="242"/>
      <c r="SME39" s="242"/>
      <c r="SMF39" s="242"/>
      <c r="SMG39" s="242"/>
      <c r="SMH39" s="242"/>
      <c r="SMI39" s="242"/>
      <c r="SMJ39" s="242"/>
      <c r="SMK39" s="242"/>
      <c r="SML39" s="242"/>
      <c r="SMM39" s="242"/>
      <c r="SMN39" s="242"/>
      <c r="SMO39" s="242"/>
      <c r="SMP39" s="242"/>
      <c r="SMQ39" s="242"/>
      <c r="SMR39" s="242"/>
      <c r="SMS39" s="242"/>
      <c r="SMT39" s="242"/>
      <c r="SMU39" s="242"/>
      <c r="SMV39" s="242"/>
      <c r="SMW39" s="242"/>
      <c r="SMX39" s="242"/>
      <c r="SMY39" s="242"/>
      <c r="SMZ39" s="242"/>
      <c r="SNA39" s="242"/>
      <c r="SNB39" s="242"/>
      <c r="SNC39" s="242"/>
      <c r="SND39" s="242"/>
      <c r="SNE39" s="242"/>
      <c r="SNF39" s="242"/>
      <c r="SNG39" s="242"/>
      <c r="SNH39" s="242"/>
      <c r="SNI39" s="242"/>
      <c r="SNJ39" s="242"/>
      <c r="SNK39" s="242"/>
      <c r="SNL39" s="242"/>
      <c r="SNM39" s="242"/>
      <c r="SNN39" s="242"/>
      <c r="SNO39" s="242"/>
      <c r="SNP39" s="242"/>
      <c r="SNQ39" s="242"/>
      <c r="SNR39" s="242"/>
      <c r="SNS39" s="242"/>
      <c r="SNT39" s="242"/>
      <c r="SNU39" s="242"/>
      <c r="SNV39" s="242"/>
      <c r="SNW39" s="242"/>
      <c r="SNX39" s="242"/>
      <c r="SNY39" s="242"/>
      <c r="SNZ39" s="242"/>
      <c r="SOA39" s="242"/>
      <c r="SOB39" s="242"/>
      <c r="SOC39" s="242"/>
      <c r="SOD39" s="242"/>
      <c r="SOE39" s="242"/>
      <c r="SOF39" s="242"/>
      <c r="SOG39" s="242"/>
      <c r="SOH39" s="242"/>
      <c r="SOI39" s="242"/>
      <c r="SOJ39" s="242"/>
      <c r="SOK39" s="242"/>
      <c r="SOL39" s="242"/>
      <c r="SOM39" s="242"/>
      <c r="SON39" s="242"/>
      <c r="SOO39" s="242"/>
      <c r="SOP39" s="242"/>
      <c r="SOQ39" s="242"/>
      <c r="SOR39" s="242"/>
      <c r="SOS39" s="242"/>
      <c r="SOT39" s="242"/>
      <c r="SOU39" s="242"/>
      <c r="SOV39" s="242"/>
      <c r="SOW39" s="242"/>
      <c r="SOX39" s="242"/>
      <c r="SOY39" s="242"/>
      <c r="SOZ39" s="242"/>
      <c r="SPA39" s="242"/>
      <c r="SPB39" s="242"/>
      <c r="SPC39" s="242"/>
      <c r="SPD39" s="242"/>
      <c r="SPE39" s="242"/>
      <c r="SPF39" s="242"/>
      <c r="SPG39" s="242"/>
      <c r="SPH39" s="242"/>
      <c r="SPI39" s="242"/>
      <c r="SPJ39" s="242"/>
      <c r="SPK39" s="242"/>
      <c r="SPL39" s="242"/>
      <c r="SPM39" s="242"/>
      <c r="SPN39" s="242"/>
      <c r="SPO39" s="242"/>
      <c r="SPP39" s="242"/>
      <c r="SPQ39" s="242"/>
      <c r="SPR39" s="242"/>
      <c r="SPS39" s="242"/>
      <c r="SPT39" s="242"/>
      <c r="SPU39" s="242"/>
      <c r="SPV39" s="242"/>
      <c r="SPW39" s="242"/>
      <c r="SPX39" s="242"/>
      <c r="SPY39" s="242"/>
      <c r="SPZ39" s="242"/>
      <c r="SQA39" s="242"/>
      <c r="SQB39" s="242"/>
      <c r="SQC39" s="242"/>
      <c r="SQD39" s="242"/>
      <c r="SQE39" s="242"/>
      <c r="SQF39" s="242"/>
      <c r="SQG39" s="242"/>
      <c r="SQH39" s="242"/>
      <c r="SQI39" s="242"/>
      <c r="SQJ39" s="242"/>
      <c r="SQK39" s="242"/>
      <c r="SQL39" s="242"/>
      <c r="SQM39" s="242"/>
      <c r="SQN39" s="242"/>
      <c r="SQO39" s="242"/>
      <c r="SQP39" s="242"/>
      <c r="SQQ39" s="242"/>
      <c r="SQR39" s="242"/>
      <c r="SQS39" s="242"/>
      <c r="SQT39" s="242"/>
      <c r="SQU39" s="242"/>
      <c r="SQV39" s="242"/>
      <c r="SQW39" s="242"/>
      <c r="SQX39" s="242"/>
      <c r="SQY39" s="242"/>
      <c r="SQZ39" s="242"/>
      <c r="SRA39" s="242"/>
      <c r="SRB39" s="242"/>
      <c r="SRC39" s="242"/>
      <c r="SRD39" s="242"/>
      <c r="SRE39" s="242"/>
      <c r="SRF39" s="242"/>
      <c r="SRG39" s="242"/>
      <c r="SRH39" s="242"/>
      <c r="SRI39" s="242"/>
      <c r="SRJ39" s="242"/>
      <c r="SRK39" s="242"/>
      <c r="SRL39" s="242"/>
      <c r="SRM39" s="242"/>
      <c r="SRN39" s="242"/>
      <c r="SRO39" s="242"/>
      <c r="SRP39" s="242"/>
      <c r="SRQ39" s="242"/>
      <c r="SRR39" s="242"/>
      <c r="SRS39" s="242"/>
      <c r="SRT39" s="242"/>
      <c r="SRU39" s="242"/>
      <c r="SRV39" s="242"/>
      <c r="SRW39" s="242"/>
      <c r="SRX39" s="242"/>
      <c r="SRY39" s="242"/>
      <c r="SRZ39" s="242"/>
      <c r="SSA39" s="242"/>
      <c r="SSB39" s="242"/>
      <c r="SSC39" s="242"/>
      <c r="SSD39" s="242"/>
      <c r="SSE39" s="242"/>
      <c r="SSF39" s="242"/>
      <c r="SSG39" s="242"/>
      <c r="SSH39" s="242"/>
      <c r="SSI39" s="242"/>
      <c r="SSJ39" s="242"/>
      <c r="SSK39" s="242"/>
      <c r="SSL39" s="242"/>
      <c r="SSM39" s="242"/>
      <c r="SSN39" s="242"/>
      <c r="SSO39" s="242"/>
      <c r="SSP39" s="242"/>
      <c r="SSQ39" s="242"/>
      <c r="SSR39" s="242"/>
      <c r="SSS39" s="242"/>
      <c r="SST39" s="242"/>
      <c r="SSU39" s="242"/>
      <c r="SSV39" s="242"/>
      <c r="SSW39" s="242"/>
      <c r="SSX39" s="242"/>
      <c r="SSY39" s="242"/>
      <c r="SSZ39" s="242"/>
      <c r="STA39" s="242"/>
      <c r="STB39" s="242"/>
      <c r="STC39" s="242"/>
      <c r="STD39" s="242"/>
      <c r="STE39" s="242"/>
      <c r="STF39" s="242"/>
      <c r="STG39" s="242"/>
      <c r="STH39" s="242"/>
      <c r="STI39" s="242"/>
      <c r="STJ39" s="242"/>
      <c r="STK39" s="242"/>
      <c r="STL39" s="242"/>
      <c r="STM39" s="242"/>
      <c r="STN39" s="242"/>
      <c r="STO39" s="242"/>
      <c r="STP39" s="242"/>
      <c r="STQ39" s="242"/>
      <c r="STR39" s="242"/>
      <c r="STS39" s="242"/>
      <c r="STT39" s="242"/>
      <c r="STU39" s="242"/>
      <c r="STV39" s="242"/>
      <c r="STW39" s="242"/>
      <c r="STX39" s="242"/>
      <c r="STY39" s="242"/>
      <c r="STZ39" s="242"/>
      <c r="SUA39" s="242"/>
      <c r="SUB39" s="242"/>
      <c r="SUC39" s="242"/>
      <c r="SUD39" s="242"/>
      <c r="SUE39" s="242"/>
      <c r="SUF39" s="242"/>
      <c r="SUG39" s="242"/>
      <c r="SUH39" s="242"/>
      <c r="SUI39" s="242"/>
      <c r="SUJ39" s="242"/>
      <c r="SUK39" s="242"/>
      <c r="SUL39" s="242"/>
      <c r="SUM39" s="242"/>
      <c r="SUN39" s="242"/>
      <c r="SUO39" s="242"/>
      <c r="SUP39" s="242"/>
      <c r="SUQ39" s="242"/>
      <c r="SUR39" s="242"/>
      <c r="SUS39" s="242"/>
      <c r="SUT39" s="242"/>
      <c r="SUU39" s="242"/>
      <c r="SUV39" s="242"/>
      <c r="SUW39" s="242"/>
      <c r="SUX39" s="242"/>
      <c r="SUY39" s="242"/>
      <c r="SUZ39" s="242"/>
      <c r="SVA39" s="242"/>
      <c r="SVB39" s="242"/>
      <c r="SVC39" s="242"/>
      <c r="SVD39" s="242"/>
      <c r="SVE39" s="242"/>
      <c r="SVF39" s="242"/>
      <c r="SVG39" s="242"/>
      <c r="SVH39" s="242"/>
      <c r="SVI39" s="242"/>
      <c r="SVJ39" s="242"/>
      <c r="SVK39" s="242"/>
      <c r="SVL39" s="242"/>
      <c r="SVM39" s="242"/>
      <c r="SVN39" s="242"/>
      <c r="SVO39" s="242"/>
      <c r="SVP39" s="242"/>
      <c r="SVQ39" s="242"/>
      <c r="SVR39" s="242"/>
      <c r="SVS39" s="242"/>
      <c r="SVT39" s="242"/>
      <c r="SVU39" s="242"/>
      <c r="SVV39" s="242"/>
      <c r="SVW39" s="242"/>
      <c r="SVX39" s="242"/>
      <c r="SVY39" s="242"/>
      <c r="SVZ39" s="242"/>
      <c r="SWA39" s="242"/>
      <c r="SWB39" s="242"/>
      <c r="SWC39" s="242"/>
      <c r="SWD39" s="242"/>
      <c r="SWE39" s="242"/>
      <c r="SWF39" s="242"/>
      <c r="SWG39" s="242"/>
      <c r="SWH39" s="242"/>
      <c r="SWI39" s="242"/>
      <c r="SWJ39" s="242"/>
      <c r="SWK39" s="242"/>
      <c r="SWL39" s="242"/>
      <c r="SWM39" s="242"/>
      <c r="SWN39" s="242"/>
      <c r="SWO39" s="242"/>
      <c r="SWP39" s="242"/>
      <c r="SWQ39" s="242"/>
      <c r="SWR39" s="242"/>
      <c r="SWS39" s="242"/>
      <c r="SWT39" s="242"/>
      <c r="SWU39" s="242"/>
      <c r="SWV39" s="242"/>
      <c r="SWW39" s="242"/>
      <c r="SWX39" s="242"/>
      <c r="SWY39" s="242"/>
      <c r="SWZ39" s="242"/>
      <c r="SXA39" s="242"/>
      <c r="SXB39" s="242"/>
      <c r="SXC39" s="242"/>
      <c r="SXD39" s="242"/>
      <c r="SXE39" s="242"/>
      <c r="SXF39" s="242"/>
      <c r="SXG39" s="242"/>
      <c r="SXH39" s="242"/>
      <c r="SXI39" s="242"/>
      <c r="SXJ39" s="242"/>
      <c r="SXK39" s="242"/>
      <c r="SXL39" s="242"/>
      <c r="SXM39" s="242"/>
      <c r="SXN39" s="242"/>
      <c r="SXO39" s="242"/>
      <c r="SXP39" s="242"/>
      <c r="SXQ39" s="242"/>
      <c r="SXR39" s="242"/>
      <c r="SXS39" s="242"/>
      <c r="SXT39" s="242"/>
      <c r="SXU39" s="242"/>
      <c r="SXV39" s="242"/>
      <c r="SXW39" s="242"/>
      <c r="SXX39" s="242"/>
      <c r="SXY39" s="242"/>
      <c r="SXZ39" s="242"/>
      <c r="SYA39" s="242"/>
      <c r="SYB39" s="242"/>
      <c r="SYC39" s="242"/>
      <c r="SYD39" s="242"/>
      <c r="SYE39" s="242"/>
      <c r="SYF39" s="242"/>
      <c r="SYG39" s="242"/>
      <c r="SYH39" s="242"/>
      <c r="SYI39" s="242"/>
      <c r="SYJ39" s="242"/>
      <c r="SYK39" s="242"/>
      <c r="SYL39" s="242"/>
      <c r="SYM39" s="242"/>
      <c r="SYN39" s="242"/>
      <c r="SYO39" s="242"/>
      <c r="SYP39" s="242"/>
      <c r="SYQ39" s="242"/>
      <c r="SYR39" s="242"/>
      <c r="SYS39" s="242"/>
      <c r="SYT39" s="242"/>
      <c r="SYU39" s="242"/>
      <c r="SYV39" s="242"/>
      <c r="SYW39" s="242"/>
      <c r="SYX39" s="242"/>
      <c r="SYY39" s="242"/>
      <c r="SYZ39" s="242"/>
      <c r="SZA39" s="242"/>
      <c r="SZB39" s="242"/>
      <c r="SZC39" s="242"/>
      <c r="SZD39" s="242"/>
      <c r="SZE39" s="242"/>
      <c r="SZF39" s="242"/>
      <c r="SZG39" s="242"/>
      <c r="SZH39" s="242"/>
      <c r="SZI39" s="242"/>
      <c r="SZJ39" s="242"/>
      <c r="SZK39" s="242"/>
      <c r="SZL39" s="242"/>
      <c r="SZM39" s="242"/>
      <c r="SZN39" s="242"/>
      <c r="SZO39" s="242"/>
      <c r="SZP39" s="242"/>
      <c r="SZQ39" s="242"/>
      <c r="SZR39" s="242"/>
      <c r="SZS39" s="242"/>
      <c r="SZT39" s="242"/>
      <c r="SZU39" s="242"/>
      <c r="SZV39" s="242"/>
      <c r="SZW39" s="242"/>
      <c r="SZX39" s="242"/>
      <c r="SZY39" s="242"/>
      <c r="SZZ39" s="242"/>
      <c r="TAA39" s="242"/>
      <c r="TAB39" s="242"/>
      <c r="TAC39" s="242"/>
      <c r="TAD39" s="242"/>
      <c r="TAE39" s="242"/>
      <c r="TAF39" s="242"/>
      <c r="TAG39" s="242"/>
      <c r="TAH39" s="242"/>
      <c r="TAI39" s="242"/>
      <c r="TAJ39" s="242"/>
      <c r="TAK39" s="242"/>
      <c r="TAL39" s="242"/>
      <c r="TAM39" s="242"/>
      <c r="TAN39" s="242"/>
      <c r="TAO39" s="242"/>
      <c r="TAP39" s="242"/>
      <c r="TAQ39" s="242"/>
      <c r="TAR39" s="242"/>
      <c r="TAS39" s="242"/>
      <c r="TAT39" s="242"/>
      <c r="TAU39" s="242"/>
      <c r="TAV39" s="242"/>
      <c r="TAW39" s="242"/>
      <c r="TAX39" s="242"/>
      <c r="TAY39" s="242"/>
      <c r="TAZ39" s="242"/>
      <c r="TBA39" s="242"/>
      <c r="TBB39" s="242"/>
      <c r="TBC39" s="242"/>
      <c r="TBD39" s="242"/>
      <c r="TBE39" s="242"/>
      <c r="TBF39" s="242"/>
      <c r="TBG39" s="242"/>
      <c r="TBH39" s="242"/>
      <c r="TBI39" s="242"/>
      <c r="TBJ39" s="242"/>
      <c r="TBK39" s="242"/>
      <c r="TBL39" s="242"/>
      <c r="TBM39" s="242"/>
      <c r="TBN39" s="242"/>
      <c r="TBO39" s="242"/>
      <c r="TBP39" s="242"/>
      <c r="TBQ39" s="242"/>
      <c r="TBR39" s="242"/>
      <c r="TBS39" s="242"/>
      <c r="TBT39" s="242"/>
      <c r="TBU39" s="242"/>
      <c r="TBV39" s="242"/>
      <c r="TBW39" s="242"/>
      <c r="TBX39" s="242"/>
      <c r="TBY39" s="242"/>
      <c r="TBZ39" s="242"/>
      <c r="TCA39" s="242"/>
      <c r="TCB39" s="242"/>
      <c r="TCC39" s="242"/>
      <c r="TCD39" s="242"/>
      <c r="TCE39" s="242"/>
      <c r="TCF39" s="242"/>
      <c r="TCG39" s="242"/>
      <c r="TCH39" s="242"/>
      <c r="TCI39" s="242"/>
      <c r="TCJ39" s="242"/>
      <c r="TCK39" s="242"/>
      <c r="TCL39" s="242"/>
      <c r="TCM39" s="242"/>
      <c r="TCN39" s="242"/>
      <c r="TCO39" s="242"/>
      <c r="TCP39" s="242"/>
      <c r="TCQ39" s="242"/>
      <c r="TCR39" s="242"/>
      <c r="TCS39" s="242"/>
      <c r="TCT39" s="242"/>
      <c r="TCU39" s="242"/>
      <c r="TCV39" s="242"/>
      <c r="TCW39" s="242"/>
      <c r="TCX39" s="242"/>
      <c r="TCY39" s="242"/>
      <c r="TCZ39" s="242"/>
      <c r="TDA39" s="242"/>
      <c r="TDB39" s="242"/>
      <c r="TDC39" s="242"/>
      <c r="TDD39" s="242"/>
      <c r="TDE39" s="242"/>
      <c r="TDF39" s="242"/>
      <c r="TDG39" s="242"/>
      <c r="TDH39" s="242"/>
      <c r="TDI39" s="242"/>
      <c r="TDJ39" s="242"/>
      <c r="TDK39" s="242"/>
      <c r="TDL39" s="242"/>
      <c r="TDM39" s="242"/>
      <c r="TDN39" s="242"/>
      <c r="TDO39" s="242"/>
      <c r="TDP39" s="242"/>
      <c r="TDQ39" s="242"/>
      <c r="TDR39" s="242"/>
      <c r="TDS39" s="242"/>
      <c r="TDT39" s="242"/>
      <c r="TDU39" s="242"/>
      <c r="TDV39" s="242"/>
      <c r="TDW39" s="242"/>
      <c r="TDX39" s="242"/>
      <c r="TDY39" s="242"/>
      <c r="TDZ39" s="242"/>
      <c r="TEA39" s="242"/>
      <c r="TEB39" s="242"/>
      <c r="TEC39" s="242"/>
      <c r="TED39" s="242"/>
      <c r="TEE39" s="242"/>
      <c r="TEF39" s="242"/>
      <c r="TEG39" s="242"/>
      <c r="TEH39" s="242"/>
      <c r="TEI39" s="242"/>
      <c r="TEJ39" s="242"/>
      <c r="TEK39" s="242"/>
      <c r="TEL39" s="242"/>
      <c r="TEM39" s="242"/>
      <c r="TEN39" s="242"/>
      <c r="TEO39" s="242"/>
      <c r="TEP39" s="242"/>
      <c r="TEQ39" s="242"/>
      <c r="TER39" s="242"/>
      <c r="TES39" s="242"/>
      <c r="TET39" s="242"/>
      <c r="TEU39" s="242"/>
      <c r="TEV39" s="242"/>
      <c r="TEW39" s="242"/>
      <c r="TEX39" s="242"/>
      <c r="TEY39" s="242"/>
      <c r="TEZ39" s="242"/>
      <c r="TFA39" s="242"/>
      <c r="TFB39" s="242"/>
      <c r="TFC39" s="242"/>
      <c r="TFD39" s="242"/>
      <c r="TFE39" s="242"/>
      <c r="TFF39" s="242"/>
      <c r="TFG39" s="242"/>
      <c r="TFH39" s="242"/>
      <c r="TFI39" s="242"/>
      <c r="TFJ39" s="242"/>
      <c r="TFK39" s="242"/>
      <c r="TFL39" s="242"/>
      <c r="TFM39" s="242"/>
      <c r="TFN39" s="242"/>
      <c r="TFO39" s="242"/>
      <c r="TFP39" s="242"/>
      <c r="TFQ39" s="242"/>
      <c r="TFR39" s="242"/>
      <c r="TFS39" s="242"/>
      <c r="TFT39" s="242"/>
      <c r="TFU39" s="242"/>
      <c r="TFV39" s="242"/>
      <c r="TFW39" s="242"/>
      <c r="TFX39" s="242"/>
      <c r="TFY39" s="242"/>
      <c r="TFZ39" s="242"/>
      <c r="TGA39" s="242"/>
      <c r="TGB39" s="242"/>
      <c r="TGC39" s="242"/>
      <c r="TGD39" s="242"/>
      <c r="TGE39" s="242"/>
      <c r="TGF39" s="242"/>
      <c r="TGG39" s="242"/>
      <c r="TGH39" s="242"/>
      <c r="TGI39" s="242"/>
      <c r="TGJ39" s="242"/>
      <c r="TGK39" s="242"/>
      <c r="TGL39" s="242"/>
      <c r="TGM39" s="242"/>
      <c r="TGN39" s="242"/>
      <c r="TGO39" s="242"/>
      <c r="TGP39" s="242"/>
      <c r="TGQ39" s="242"/>
      <c r="TGR39" s="242"/>
      <c r="TGS39" s="242"/>
      <c r="TGT39" s="242"/>
      <c r="TGU39" s="242"/>
      <c r="TGV39" s="242"/>
      <c r="TGW39" s="242"/>
      <c r="TGX39" s="242"/>
      <c r="TGY39" s="242"/>
      <c r="TGZ39" s="242"/>
      <c r="THA39" s="242"/>
      <c r="THB39" s="242"/>
      <c r="THC39" s="242"/>
      <c r="THD39" s="242"/>
      <c r="THE39" s="242"/>
      <c r="THF39" s="242"/>
      <c r="THG39" s="242"/>
      <c r="THH39" s="242"/>
      <c r="THI39" s="242"/>
      <c r="THJ39" s="242"/>
      <c r="THK39" s="242"/>
      <c r="THL39" s="242"/>
      <c r="THM39" s="242"/>
      <c r="THN39" s="242"/>
      <c r="THO39" s="242"/>
      <c r="THP39" s="242"/>
      <c r="THQ39" s="242"/>
      <c r="THR39" s="242"/>
      <c r="THS39" s="242"/>
      <c r="THT39" s="242"/>
      <c r="THU39" s="242"/>
      <c r="THV39" s="242"/>
      <c r="THW39" s="242"/>
      <c r="THX39" s="242"/>
      <c r="THY39" s="242"/>
      <c r="THZ39" s="242"/>
      <c r="TIA39" s="242"/>
      <c r="TIB39" s="242"/>
      <c r="TIC39" s="242"/>
      <c r="TID39" s="242"/>
      <c r="TIE39" s="242"/>
      <c r="TIF39" s="242"/>
      <c r="TIG39" s="242"/>
      <c r="TIH39" s="242"/>
      <c r="TII39" s="242"/>
      <c r="TIJ39" s="242"/>
      <c r="TIK39" s="242"/>
      <c r="TIL39" s="242"/>
      <c r="TIM39" s="242"/>
      <c r="TIN39" s="242"/>
      <c r="TIO39" s="242"/>
      <c r="TIP39" s="242"/>
      <c r="TIQ39" s="242"/>
      <c r="TIR39" s="242"/>
      <c r="TIS39" s="242"/>
      <c r="TIT39" s="242"/>
      <c r="TIU39" s="242"/>
      <c r="TIV39" s="242"/>
      <c r="TIW39" s="242"/>
      <c r="TIX39" s="242"/>
      <c r="TIY39" s="242"/>
      <c r="TIZ39" s="242"/>
      <c r="TJA39" s="242"/>
      <c r="TJB39" s="242"/>
      <c r="TJC39" s="242"/>
      <c r="TJD39" s="242"/>
      <c r="TJE39" s="242"/>
      <c r="TJF39" s="242"/>
      <c r="TJG39" s="242"/>
      <c r="TJH39" s="242"/>
      <c r="TJI39" s="242"/>
      <c r="TJJ39" s="242"/>
      <c r="TJK39" s="242"/>
      <c r="TJL39" s="242"/>
      <c r="TJM39" s="242"/>
      <c r="TJN39" s="242"/>
      <c r="TJO39" s="242"/>
      <c r="TJP39" s="242"/>
      <c r="TJQ39" s="242"/>
      <c r="TJR39" s="242"/>
      <c r="TJS39" s="242"/>
      <c r="TJT39" s="242"/>
      <c r="TJU39" s="242"/>
      <c r="TJV39" s="242"/>
      <c r="TJW39" s="242"/>
      <c r="TJX39" s="242"/>
      <c r="TJY39" s="242"/>
      <c r="TJZ39" s="242"/>
      <c r="TKA39" s="242"/>
      <c r="TKB39" s="242"/>
      <c r="TKC39" s="242"/>
      <c r="TKD39" s="242"/>
      <c r="TKE39" s="242"/>
      <c r="TKF39" s="242"/>
      <c r="TKG39" s="242"/>
      <c r="TKH39" s="242"/>
      <c r="TKI39" s="242"/>
      <c r="TKJ39" s="242"/>
      <c r="TKK39" s="242"/>
      <c r="TKL39" s="242"/>
      <c r="TKM39" s="242"/>
      <c r="TKN39" s="242"/>
      <c r="TKO39" s="242"/>
      <c r="TKP39" s="242"/>
      <c r="TKQ39" s="242"/>
      <c r="TKR39" s="242"/>
      <c r="TKS39" s="242"/>
      <c r="TKT39" s="242"/>
      <c r="TKU39" s="242"/>
      <c r="TKV39" s="242"/>
      <c r="TKW39" s="242"/>
      <c r="TKX39" s="242"/>
      <c r="TKY39" s="242"/>
      <c r="TKZ39" s="242"/>
      <c r="TLA39" s="242"/>
      <c r="TLB39" s="242"/>
      <c r="TLC39" s="242"/>
      <c r="TLD39" s="242"/>
      <c r="TLE39" s="242"/>
      <c r="TLF39" s="242"/>
      <c r="TLG39" s="242"/>
      <c r="TLH39" s="242"/>
      <c r="TLI39" s="242"/>
      <c r="TLJ39" s="242"/>
      <c r="TLK39" s="242"/>
      <c r="TLL39" s="242"/>
      <c r="TLM39" s="242"/>
      <c r="TLN39" s="242"/>
      <c r="TLO39" s="242"/>
      <c r="TLP39" s="242"/>
      <c r="TLQ39" s="242"/>
      <c r="TLR39" s="242"/>
      <c r="TLS39" s="242"/>
      <c r="TLT39" s="242"/>
      <c r="TLU39" s="242"/>
      <c r="TLV39" s="242"/>
      <c r="TLW39" s="242"/>
      <c r="TLX39" s="242"/>
      <c r="TLY39" s="242"/>
      <c r="TLZ39" s="242"/>
      <c r="TMA39" s="242"/>
      <c r="TMB39" s="242"/>
      <c r="TMC39" s="242"/>
      <c r="TMD39" s="242"/>
      <c r="TME39" s="242"/>
      <c r="TMF39" s="242"/>
      <c r="TMG39" s="242"/>
      <c r="TMH39" s="242"/>
      <c r="TMI39" s="242"/>
      <c r="TMJ39" s="242"/>
      <c r="TMK39" s="242"/>
      <c r="TML39" s="242"/>
      <c r="TMM39" s="242"/>
      <c r="TMN39" s="242"/>
      <c r="TMO39" s="242"/>
      <c r="TMP39" s="242"/>
      <c r="TMQ39" s="242"/>
      <c r="TMR39" s="242"/>
      <c r="TMS39" s="242"/>
      <c r="TMT39" s="242"/>
      <c r="TMU39" s="242"/>
      <c r="TMV39" s="242"/>
      <c r="TMW39" s="242"/>
      <c r="TMX39" s="242"/>
      <c r="TMY39" s="242"/>
      <c r="TMZ39" s="242"/>
      <c r="TNA39" s="242"/>
      <c r="TNB39" s="242"/>
      <c r="TNC39" s="242"/>
      <c r="TND39" s="242"/>
      <c r="TNE39" s="242"/>
      <c r="TNF39" s="242"/>
      <c r="TNG39" s="242"/>
      <c r="TNH39" s="242"/>
      <c r="TNI39" s="242"/>
      <c r="TNJ39" s="242"/>
      <c r="TNK39" s="242"/>
      <c r="TNL39" s="242"/>
      <c r="TNM39" s="242"/>
      <c r="TNN39" s="242"/>
      <c r="TNO39" s="242"/>
      <c r="TNP39" s="242"/>
      <c r="TNQ39" s="242"/>
      <c r="TNR39" s="242"/>
      <c r="TNS39" s="242"/>
      <c r="TNT39" s="242"/>
      <c r="TNU39" s="242"/>
      <c r="TNV39" s="242"/>
      <c r="TNW39" s="242"/>
      <c r="TNX39" s="242"/>
      <c r="TNY39" s="242"/>
      <c r="TNZ39" s="242"/>
      <c r="TOA39" s="242"/>
      <c r="TOB39" s="242"/>
      <c r="TOC39" s="242"/>
      <c r="TOD39" s="242"/>
      <c r="TOE39" s="242"/>
      <c r="TOF39" s="242"/>
      <c r="TOG39" s="242"/>
      <c r="TOH39" s="242"/>
      <c r="TOI39" s="242"/>
      <c r="TOJ39" s="242"/>
      <c r="TOK39" s="242"/>
      <c r="TOL39" s="242"/>
      <c r="TOM39" s="242"/>
      <c r="TON39" s="242"/>
      <c r="TOO39" s="242"/>
      <c r="TOP39" s="242"/>
      <c r="TOQ39" s="242"/>
      <c r="TOR39" s="242"/>
      <c r="TOS39" s="242"/>
      <c r="TOT39" s="242"/>
      <c r="TOU39" s="242"/>
      <c r="TOV39" s="242"/>
      <c r="TOW39" s="242"/>
      <c r="TOX39" s="242"/>
      <c r="TOY39" s="242"/>
      <c r="TOZ39" s="242"/>
      <c r="TPA39" s="242"/>
      <c r="TPB39" s="242"/>
      <c r="TPC39" s="242"/>
      <c r="TPD39" s="242"/>
      <c r="TPE39" s="242"/>
      <c r="TPF39" s="242"/>
      <c r="TPG39" s="242"/>
      <c r="TPH39" s="242"/>
      <c r="TPI39" s="242"/>
      <c r="TPJ39" s="242"/>
      <c r="TPK39" s="242"/>
      <c r="TPL39" s="242"/>
      <c r="TPM39" s="242"/>
      <c r="TPN39" s="242"/>
      <c r="TPO39" s="242"/>
      <c r="TPP39" s="242"/>
      <c r="TPQ39" s="242"/>
      <c r="TPR39" s="242"/>
      <c r="TPS39" s="242"/>
      <c r="TPT39" s="242"/>
      <c r="TPU39" s="242"/>
      <c r="TPV39" s="242"/>
      <c r="TPW39" s="242"/>
      <c r="TPX39" s="242"/>
      <c r="TPY39" s="242"/>
      <c r="TPZ39" s="242"/>
      <c r="TQA39" s="242"/>
      <c r="TQB39" s="242"/>
      <c r="TQC39" s="242"/>
      <c r="TQD39" s="242"/>
      <c r="TQE39" s="242"/>
      <c r="TQF39" s="242"/>
      <c r="TQG39" s="242"/>
      <c r="TQH39" s="242"/>
      <c r="TQI39" s="242"/>
      <c r="TQJ39" s="242"/>
      <c r="TQK39" s="242"/>
      <c r="TQL39" s="242"/>
      <c r="TQM39" s="242"/>
      <c r="TQN39" s="242"/>
      <c r="TQO39" s="242"/>
      <c r="TQP39" s="242"/>
      <c r="TQQ39" s="242"/>
      <c r="TQR39" s="242"/>
      <c r="TQS39" s="242"/>
      <c r="TQT39" s="242"/>
      <c r="TQU39" s="242"/>
      <c r="TQV39" s="242"/>
      <c r="TQW39" s="242"/>
      <c r="TQX39" s="242"/>
      <c r="TQY39" s="242"/>
      <c r="TQZ39" s="242"/>
      <c r="TRA39" s="242"/>
      <c r="TRB39" s="242"/>
      <c r="TRC39" s="242"/>
      <c r="TRD39" s="242"/>
      <c r="TRE39" s="242"/>
      <c r="TRF39" s="242"/>
      <c r="TRG39" s="242"/>
      <c r="TRH39" s="242"/>
      <c r="TRI39" s="242"/>
      <c r="TRJ39" s="242"/>
      <c r="TRK39" s="242"/>
      <c r="TRL39" s="242"/>
      <c r="TRM39" s="242"/>
      <c r="TRN39" s="242"/>
      <c r="TRO39" s="242"/>
      <c r="TRP39" s="242"/>
      <c r="TRQ39" s="242"/>
      <c r="TRR39" s="242"/>
      <c r="TRS39" s="242"/>
      <c r="TRT39" s="242"/>
      <c r="TRU39" s="242"/>
      <c r="TRV39" s="242"/>
      <c r="TRW39" s="242"/>
      <c r="TRX39" s="242"/>
      <c r="TRY39" s="242"/>
      <c r="TRZ39" s="242"/>
      <c r="TSA39" s="242"/>
      <c r="TSB39" s="242"/>
      <c r="TSC39" s="242"/>
      <c r="TSD39" s="242"/>
      <c r="TSE39" s="242"/>
      <c r="TSF39" s="242"/>
      <c r="TSG39" s="242"/>
      <c r="TSH39" s="242"/>
      <c r="TSI39" s="242"/>
      <c r="TSJ39" s="242"/>
      <c r="TSK39" s="242"/>
      <c r="TSL39" s="242"/>
      <c r="TSM39" s="242"/>
      <c r="TSN39" s="242"/>
      <c r="TSO39" s="242"/>
      <c r="TSP39" s="242"/>
      <c r="TSQ39" s="242"/>
      <c r="TSR39" s="242"/>
      <c r="TSS39" s="242"/>
      <c r="TST39" s="242"/>
      <c r="TSU39" s="242"/>
      <c r="TSV39" s="242"/>
      <c r="TSW39" s="242"/>
      <c r="TSX39" s="242"/>
      <c r="TSY39" s="242"/>
      <c r="TSZ39" s="242"/>
      <c r="TTA39" s="242"/>
      <c r="TTB39" s="242"/>
      <c r="TTC39" s="242"/>
      <c r="TTD39" s="242"/>
      <c r="TTE39" s="242"/>
      <c r="TTF39" s="242"/>
      <c r="TTG39" s="242"/>
      <c r="TTH39" s="242"/>
      <c r="TTI39" s="242"/>
      <c r="TTJ39" s="242"/>
      <c r="TTK39" s="242"/>
      <c r="TTL39" s="242"/>
      <c r="TTM39" s="242"/>
      <c r="TTN39" s="242"/>
      <c r="TTO39" s="242"/>
      <c r="TTP39" s="242"/>
      <c r="TTQ39" s="242"/>
      <c r="TTR39" s="242"/>
      <c r="TTS39" s="242"/>
      <c r="TTT39" s="242"/>
      <c r="TTU39" s="242"/>
      <c r="TTV39" s="242"/>
      <c r="TTW39" s="242"/>
      <c r="TTX39" s="242"/>
      <c r="TTY39" s="242"/>
      <c r="TTZ39" s="242"/>
      <c r="TUA39" s="242"/>
      <c r="TUB39" s="242"/>
      <c r="TUC39" s="242"/>
      <c r="TUD39" s="242"/>
      <c r="TUE39" s="242"/>
      <c r="TUF39" s="242"/>
      <c r="TUG39" s="242"/>
      <c r="TUH39" s="242"/>
      <c r="TUI39" s="242"/>
      <c r="TUJ39" s="242"/>
      <c r="TUK39" s="242"/>
      <c r="TUL39" s="242"/>
      <c r="TUM39" s="242"/>
      <c r="TUN39" s="242"/>
      <c r="TUO39" s="242"/>
      <c r="TUP39" s="242"/>
      <c r="TUQ39" s="242"/>
      <c r="TUR39" s="242"/>
      <c r="TUS39" s="242"/>
      <c r="TUT39" s="242"/>
      <c r="TUU39" s="242"/>
      <c r="TUV39" s="242"/>
      <c r="TUW39" s="242"/>
      <c r="TUX39" s="242"/>
      <c r="TUY39" s="242"/>
      <c r="TUZ39" s="242"/>
      <c r="TVA39" s="242"/>
      <c r="TVB39" s="242"/>
      <c r="TVC39" s="242"/>
      <c r="TVD39" s="242"/>
      <c r="TVE39" s="242"/>
      <c r="TVF39" s="242"/>
      <c r="TVG39" s="242"/>
      <c r="TVH39" s="242"/>
      <c r="TVI39" s="242"/>
      <c r="TVJ39" s="242"/>
      <c r="TVK39" s="242"/>
      <c r="TVL39" s="242"/>
      <c r="TVM39" s="242"/>
      <c r="TVN39" s="242"/>
      <c r="TVO39" s="242"/>
      <c r="TVP39" s="242"/>
      <c r="TVQ39" s="242"/>
      <c r="TVR39" s="242"/>
      <c r="TVS39" s="242"/>
      <c r="TVT39" s="242"/>
      <c r="TVU39" s="242"/>
      <c r="TVV39" s="242"/>
      <c r="TVW39" s="242"/>
      <c r="TVX39" s="242"/>
      <c r="TVY39" s="242"/>
      <c r="TVZ39" s="242"/>
      <c r="TWA39" s="242"/>
      <c r="TWB39" s="242"/>
      <c r="TWC39" s="242"/>
      <c r="TWD39" s="242"/>
      <c r="TWE39" s="242"/>
      <c r="TWF39" s="242"/>
      <c r="TWG39" s="242"/>
      <c r="TWH39" s="242"/>
      <c r="TWI39" s="242"/>
      <c r="TWJ39" s="242"/>
      <c r="TWK39" s="242"/>
      <c r="TWL39" s="242"/>
      <c r="TWM39" s="242"/>
      <c r="TWN39" s="242"/>
      <c r="TWO39" s="242"/>
      <c r="TWP39" s="242"/>
      <c r="TWQ39" s="242"/>
      <c r="TWR39" s="242"/>
      <c r="TWS39" s="242"/>
      <c r="TWT39" s="242"/>
      <c r="TWU39" s="242"/>
      <c r="TWV39" s="242"/>
      <c r="TWW39" s="242"/>
      <c r="TWX39" s="242"/>
      <c r="TWY39" s="242"/>
      <c r="TWZ39" s="242"/>
      <c r="TXA39" s="242"/>
      <c r="TXB39" s="242"/>
      <c r="TXC39" s="242"/>
      <c r="TXD39" s="242"/>
      <c r="TXE39" s="242"/>
      <c r="TXF39" s="242"/>
      <c r="TXG39" s="242"/>
      <c r="TXH39" s="242"/>
      <c r="TXI39" s="242"/>
      <c r="TXJ39" s="242"/>
      <c r="TXK39" s="242"/>
      <c r="TXL39" s="242"/>
      <c r="TXM39" s="242"/>
      <c r="TXN39" s="242"/>
      <c r="TXO39" s="242"/>
      <c r="TXP39" s="242"/>
      <c r="TXQ39" s="242"/>
      <c r="TXR39" s="242"/>
      <c r="TXS39" s="242"/>
      <c r="TXT39" s="242"/>
      <c r="TXU39" s="242"/>
      <c r="TXV39" s="242"/>
      <c r="TXW39" s="242"/>
      <c r="TXX39" s="242"/>
      <c r="TXY39" s="242"/>
      <c r="TXZ39" s="242"/>
      <c r="TYA39" s="242"/>
      <c r="TYB39" s="242"/>
      <c r="TYC39" s="242"/>
      <c r="TYD39" s="242"/>
      <c r="TYE39" s="242"/>
      <c r="TYF39" s="242"/>
      <c r="TYG39" s="242"/>
      <c r="TYH39" s="242"/>
      <c r="TYI39" s="242"/>
      <c r="TYJ39" s="242"/>
      <c r="TYK39" s="242"/>
      <c r="TYL39" s="242"/>
      <c r="TYM39" s="242"/>
      <c r="TYN39" s="242"/>
      <c r="TYO39" s="242"/>
      <c r="TYP39" s="242"/>
      <c r="TYQ39" s="242"/>
      <c r="TYR39" s="242"/>
      <c r="TYS39" s="242"/>
      <c r="TYT39" s="242"/>
      <c r="TYU39" s="242"/>
      <c r="TYV39" s="242"/>
      <c r="TYW39" s="242"/>
      <c r="TYX39" s="242"/>
      <c r="TYY39" s="242"/>
      <c r="TYZ39" s="242"/>
      <c r="TZA39" s="242"/>
      <c r="TZB39" s="242"/>
      <c r="TZC39" s="242"/>
      <c r="TZD39" s="242"/>
      <c r="TZE39" s="242"/>
      <c r="TZF39" s="242"/>
      <c r="TZG39" s="242"/>
      <c r="TZH39" s="242"/>
      <c r="TZI39" s="242"/>
      <c r="TZJ39" s="242"/>
      <c r="TZK39" s="242"/>
      <c r="TZL39" s="242"/>
      <c r="TZM39" s="242"/>
      <c r="TZN39" s="242"/>
      <c r="TZO39" s="242"/>
      <c r="TZP39" s="242"/>
      <c r="TZQ39" s="242"/>
      <c r="TZR39" s="242"/>
      <c r="TZS39" s="242"/>
      <c r="TZT39" s="242"/>
      <c r="TZU39" s="242"/>
      <c r="TZV39" s="242"/>
      <c r="TZW39" s="242"/>
      <c r="TZX39" s="242"/>
      <c r="TZY39" s="242"/>
      <c r="TZZ39" s="242"/>
      <c r="UAA39" s="242"/>
      <c r="UAB39" s="242"/>
      <c r="UAC39" s="242"/>
      <c r="UAD39" s="242"/>
      <c r="UAE39" s="242"/>
      <c r="UAF39" s="242"/>
      <c r="UAG39" s="242"/>
      <c r="UAH39" s="242"/>
      <c r="UAI39" s="242"/>
      <c r="UAJ39" s="242"/>
      <c r="UAK39" s="242"/>
      <c r="UAL39" s="242"/>
      <c r="UAM39" s="242"/>
      <c r="UAN39" s="242"/>
      <c r="UAO39" s="242"/>
      <c r="UAP39" s="242"/>
      <c r="UAQ39" s="242"/>
      <c r="UAR39" s="242"/>
      <c r="UAS39" s="242"/>
      <c r="UAT39" s="242"/>
      <c r="UAU39" s="242"/>
      <c r="UAV39" s="242"/>
      <c r="UAW39" s="242"/>
      <c r="UAX39" s="242"/>
      <c r="UAY39" s="242"/>
      <c r="UAZ39" s="242"/>
      <c r="UBA39" s="242"/>
      <c r="UBB39" s="242"/>
      <c r="UBC39" s="242"/>
      <c r="UBD39" s="242"/>
      <c r="UBE39" s="242"/>
      <c r="UBF39" s="242"/>
      <c r="UBG39" s="242"/>
      <c r="UBH39" s="242"/>
      <c r="UBI39" s="242"/>
      <c r="UBJ39" s="242"/>
      <c r="UBK39" s="242"/>
      <c r="UBL39" s="242"/>
      <c r="UBM39" s="242"/>
      <c r="UBN39" s="242"/>
      <c r="UBO39" s="242"/>
      <c r="UBP39" s="242"/>
      <c r="UBQ39" s="242"/>
      <c r="UBR39" s="242"/>
      <c r="UBS39" s="242"/>
      <c r="UBT39" s="242"/>
      <c r="UBU39" s="242"/>
      <c r="UBV39" s="242"/>
      <c r="UBW39" s="242"/>
      <c r="UBX39" s="242"/>
      <c r="UBY39" s="242"/>
      <c r="UBZ39" s="242"/>
      <c r="UCA39" s="242"/>
      <c r="UCB39" s="242"/>
      <c r="UCC39" s="242"/>
      <c r="UCD39" s="242"/>
      <c r="UCE39" s="242"/>
      <c r="UCF39" s="242"/>
      <c r="UCG39" s="242"/>
      <c r="UCH39" s="242"/>
      <c r="UCI39" s="242"/>
      <c r="UCJ39" s="242"/>
      <c r="UCK39" s="242"/>
      <c r="UCL39" s="242"/>
      <c r="UCM39" s="242"/>
      <c r="UCN39" s="242"/>
      <c r="UCO39" s="242"/>
      <c r="UCP39" s="242"/>
      <c r="UCQ39" s="242"/>
      <c r="UCR39" s="242"/>
      <c r="UCS39" s="242"/>
      <c r="UCT39" s="242"/>
      <c r="UCU39" s="242"/>
      <c r="UCV39" s="242"/>
      <c r="UCW39" s="242"/>
      <c r="UCX39" s="242"/>
      <c r="UCY39" s="242"/>
      <c r="UCZ39" s="242"/>
      <c r="UDA39" s="242"/>
      <c r="UDB39" s="242"/>
      <c r="UDC39" s="242"/>
      <c r="UDD39" s="242"/>
      <c r="UDE39" s="242"/>
      <c r="UDF39" s="242"/>
      <c r="UDG39" s="242"/>
      <c r="UDH39" s="242"/>
      <c r="UDI39" s="242"/>
      <c r="UDJ39" s="242"/>
      <c r="UDK39" s="242"/>
      <c r="UDL39" s="242"/>
      <c r="UDM39" s="242"/>
      <c r="UDN39" s="242"/>
      <c r="UDO39" s="242"/>
      <c r="UDP39" s="242"/>
      <c r="UDQ39" s="242"/>
      <c r="UDR39" s="242"/>
      <c r="UDS39" s="242"/>
      <c r="UDT39" s="242"/>
      <c r="UDU39" s="242"/>
      <c r="UDV39" s="242"/>
      <c r="UDW39" s="242"/>
      <c r="UDX39" s="242"/>
      <c r="UDY39" s="242"/>
      <c r="UDZ39" s="242"/>
      <c r="UEA39" s="242"/>
      <c r="UEB39" s="242"/>
      <c r="UEC39" s="242"/>
      <c r="UED39" s="242"/>
      <c r="UEE39" s="242"/>
      <c r="UEF39" s="242"/>
      <c r="UEG39" s="242"/>
      <c r="UEH39" s="242"/>
      <c r="UEI39" s="242"/>
      <c r="UEJ39" s="242"/>
      <c r="UEK39" s="242"/>
      <c r="UEL39" s="242"/>
      <c r="UEM39" s="242"/>
      <c r="UEN39" s="242"/>
      <c r="UEO39" s="242"/>
      <c r="UEP39" s="242"/>
      <c r="UEQ39" s="242"/>
      <c r="UER39" s="242"/>
      <c r="UES39" s="242"/>
      <c r="UET39" s="242"/>
      <c r="UEU39" s="242"/>
      <c r="UEV39" s="242"/>
      <c r="UEW39" s="242"/>
      <c r="UEX39" s="242"/>
      <c r="UEY39" s="242"/>
      <c r="UEZ39" s="242"/>
      <c r="UFA39" s="242"/>
      <c r="UFB39" s="242"/>
      <c r="UFC39" s="242"/>
      <c r="UFD39" s="242"/>
      <c r="UFE39" s="242"/>
      <c r="UFF39" s="242"/>
      <c r="UFG39" s="242"/>
      <c r="UFH39" s="242"/>
      <c r="UFI39" s="242"/>
      <c r="UFJ39" s="242"/>
      <c r="UFK39" s="242"/>
      <c r="UFL39" s="242"/>
      <c r="UFM39" s="242"/>
      <c r="UFN39" s="242"/>
      <c r="UFO39" s="242"/>
      <c r="UFP39" s="242"/>
      <c r="UFQ39" s="242"/>
      <c r="UFR39" s="242"/>
      <c r="UFS39" s="242"/>
      <c r="UFT39" s="242"/>
      <c r="UFU39" s="242"/>
      <c r="UFV39" s="242"/>
      <c r="UFW39" s="242"/>
      <c r="UFX39" s="242"/>
      <c r="UFY39" s="242"/>
      <c r="UFZ39" s="242"/>
      <c r="UGA39" s="242"/>
      <c r="UGB39" s="242"/>
      <c r="UGC39" s="242"/>
      <c r="UGD39" s="242"/>
      <c r="UGE39" s="242"/>
      <c r="UGF39" s="242"/>
      <c r="UGG39" s="242"/>
      <c r="UGH39" s="242"/>
      <c r="UGI39" s="242"/>
      <c r="UGJ39" s="242"/>
      <c r="UGK39" s="242"/>
      <c r="UGL39" s="242"/>
      <c r="UGM39" s="242"/>
      <c r="UGN39" s="242"/>
      <c r="UGO39" s="242"/>
      <c r="UGP39" s="242"/>
      <c r="UGQ39" s="242"/>
      <c r="UGR39" s="242"/>
      <c r="UGS39" s="242"/>
      <c r="UGT39" s="242"/>
      <c r="UGU39" s="242"/>
      <c r="UGV39" s="242"/>
      <c r="UGW39" s="242"/>
      <c r="UGX39" s="242"/>
      <c r="UGY39" s="242"/>
      <c r="UGZ39" s="242"/>
      <c r="UHA39" s="242"/>
      <c r="UHB39" s="242"/>
      <c r="UHC39" s="242"/>
      <c r="UHD39" s="242"/>
      <c r="UHE39" s="242"/>
      <c r="UHF39" s="242"/>
      <c r="UHG39" s="242"/>
      <c r="UHH39" s="242"/>
      <c r="UHI39" s="242"/>
      <c r="UHJ39" s="242"/>
      <c r="UHK39" s="242"/>
      <c r="UHL39" s="242"/>
      <c r="UHM39" s="242"/>
      <c r="UHN39" s="242"/>
      <c r="UHO39" s="242"/>
      <c r="UHP39" s="242"/>
      <c r="UHQ39" s="242"/>
      <c r="UHR39" s="242"/>
      <c r="UHS39" s="242"/>
      <c r="UHT39" s="242"/>
      <c r="UHU39" s="242"/>
      <c r="UHV39" s="242"/>
      <c r="UHW39" s="242"/>
      <c r="UHX39" s="242"/>
      <c r="UHY39" s="242"/>
      <c r="UHZ39" s="242"/>
      <c r="UIA39" s="242"/>
      <c r="UIB39" s="242"/>
      <c r="UIC39" s="242"/>
      <c r="UID39" s="242"/>
      <c r="UIE39" s="242"/>
      <c r="UIF39" s="242"/>
      <c r="UIG39" s="242"/>
      <c r="UIH39" s="242"/>
      <c r="UII39" s="242"/>
      <c r="UIJ39" s="242"/>
      <c r="UIK39" s="242"/>
      <c r="UIL39" s="242"/>
      <c r="UIM39" s="242"/>
      <c r="UIN39" s="242"/>
      <c r="UIO39" s="242"/>
      <c r="UIP39" s="242"/>
      <c r="UIQ39" s="242"/>
      <c r="UIR39" s="242"/>
      <c r="UIS39" s="242"/>
      <c r="UIT39" s="242"/>
      <c r="UIU39" s="242"/>
      <c r="UIV39" s="242"/>
      <c r="UIW39" s="242"/>
      <c r="UIX39" s="242"/>
      <c r="UIY39" s="242"/>
      <c r="UIZ39" s="242"/>
      <c r="UJA39" s="242"/>
      <c r="UJB39" s="242"/>
      <c r="UJC39" s="242"/>
      <c r="UJD39" s="242"/>
      <c r="UJE39" s="242"/>
      <c r="UJF39" s="242"/>
      <c r="UJG39" s="242"/>
      <c r="UJH39" s="242"/>
      <c r="UJI39" s="242"/>
      <c r="UJJ39" s="242"/>
      <c r="UJK39" s="242"/>
      <c r="UJL39" s="242"/>
      <c r="UJM39" s="242"/>
      <c r="UJN39" s="242"/>
      <c r="UJO39" s="242"/>
      <c r="UJP39" s="242"/>
      <c r="UJQ39" s="242"/>
      <c r="UJR39" s="242"/>
      <c r="UJS39" s="242"/>
      <c r="UJT39" s="242"/>
      <c r="UJU39" s="242"/>
      <c r="UJV39" s="242"/>
      <c r="UJW39" s="242"/>
      <c r="UJX39" s="242"/>
      <c r="UJY39" s="242"/>
      <c r="UJZ39" s="242"/>
      <c r="UKA39" s="242"/>
      <c r="UKB39" s="242"/>
      <c r="UKC39" s="242"/>
      <c r="UKD39" s="242"/>
      <c r="UKE39" s="242"/>
      <c r="UKF39" s="242"/>
      <c r="UKG39" s="242"/>
      <c r="UKH39" s="242"/>
      <c r="UKI39" s="242"/>
      <c r="UKJ39" s="242"/>
      <c r="UKK39" s="242"/>
      <c r="UKL39" s="242"/>
      <c r="UKM39" s="242"/>
      <c r="UKN39" s="242"/>
      <c r="UKO39" s="242"/>
      <c r="UKP39" s="242"/>
      <c r="UKQ39" s="242"/>
      <c r="UKR39" s="242"/>
      <c r="UKS39" s="242"/>
      <c r="UKT39" s="242"/>
      <c r="UKU39" s="242"/>
      <c r="UKV39" s="242"/>
      <c r="UKW39" s="242"/>
      <c r="UKX39" s="242"/>
      <c r="UKY39" s="242"/>
      <c r="UKZ39" s="242"/>
      <c r="ULA39" s="242"/>
      <c r="ULB39" s="242"/>
      <c r="ULC39" s="242"/>
      <c r="ULD39" s="242"/>
      <c r="ULE39" s="242"/>
      <c r="ULF39" s="242"/>
      <c r="ULG39" s="242"/>
      <c r="ULH39" s="242"/>
      <c r="ULI39" s="242"/>
      <c r="ULJ39" s="242"/>
      <c r="ULK39" s="242"/>
      <c r="ULL39" s="242"/>
      <c r="ULM39" s="242"/>
      <c r="ULN39" s="242"/>
      <c r="ULO39" s="242"/>
      <c r="ULP39" s="242"/>
      <c r="ULQ39" s="242"/>
      <c r="ULR39" s="242"/>
      <c r="ULS39" s="242"/>
      <c r="ULT39" s="242"/>
      <c r="ULU39" s="242"/>
      <c r="ULV39" s="242"/>
      <c r="ULW39" s="242"/>
      <c r="ULX39" s="242"/>
      <c r="ULY39" s="242"/>
      <c r="ULZ39" s="242"/>
      <c r="UMA39" s="242"/>
      <c r="UMB39" s="242"/>
      <c r="UMC39" s="242"/>
      <c r="UMD39" s="242"/>
      <c r="UME39" s="242"/>
      <c r="UMF39" s="242"/>
      <c r="UMG39" s="242"/>
      <c r="UMH39" s="242"/>
      <c r="UMI39" s="242"/>
      <c r="UMJ39" s="242"/>
      <c r="UMK39" s="242"/>
      <c r="UML39" s="242"/>
      <c r="UMM39" s="242"/>
      <c r="UMN39" s="242"/>
      <c r="UMO39" s="242"/>
      <c r="UMP39" s="242"/>
      <c r="UMQ39" s="242"/>
      <c r="UMR39" s="242"/>
      <c r="UMS39" s="242"/>
      <c r="UMT39" s="242"/>
      <c r="UMU39" s="242"/>
      <c r="UMV39" s="242"/>
      <c r="UMW39" s="242"/>
      <c r="UMX39" s="242"/>
      <c r="UMY39" s="242"/>
      <c r="UMZ39" s="242"/>
      <c r="UNA39" s="242"/>
      <c r="UNB39" s="242"/>
      <c r="UNC39" s="242"/>
      <c r="UND39" s="242"/>
      <c r="UNE39" s="242"/>
      <c r="UNF39" s="242"/>
      <c r="UNG39" s="242"/>
      <c r="UNH39" s="242"/>
      <c r="UNI39" s="242"/>
      <c r="UNJ39" s="242"/>
      <c r="UNK39" s="242"/>
      <c r="UNL39" s="242"/>
      <c r="UNM39" s="242"/>
      <c r="UNN39" s="242"/>
      <c r="UNO39" s="242"/>
      <c r="UNP39" s="242"/>
      <c r="UNQ39" s="242"/>
      <c r="UNR39" s="242"/>
      <c r="UNS39" s="242"/>
      <c r="UNT39" s="242"/>
      <c r="UNU39" s="242"/>
      <c r="UNV39" s="242"/>
      <c r="UNW39" s="242"/>
      <c r="UNX39" s="242"/>
      <c r="UNY39" s="242"/>
      <c r="UNZ39" s="242"/>
      <c r="UOA39" s="242"/>
      <c r="UOB39" s="242"/>
      <c r="UOC39" s="242"/>
      <c r="UOD39" s="242"/>
      <c r="UOE39" s="242"/>
      <c r="UOF39" s="242"/>
      <c r="UOG39" s="242"/>
      <c r="UOH39" s="242"/>
      <c r="UOI39" s="242"/>
      <c r="UOJ39" s="242"/>
      <c r="UOK39" s="242"/>
      <c r="UOL39" s="242"/>
      <c r="UOM39" s="242"/>
      <c r="UON39" s="242"/>
      <c r="UOO39" s="242"/>
      <c r="UOP39" s="242"/>
      <c r="UOQ39" s="242"/>
      <c r="UOR39" s="242"/>
      <c r="UOS39" s="242"/>
      <c r="UOT39" s="242"/>
      <c r="UOU39" s="242"/>
      <c r="UOV39" s="242"/>
      <c r="UOW39" s="242"/>
      <c r="UOX39" s="242"/>
      <c r="UOY39" s="242"/>
      <c r="UOZ39" s="242"/>
      <c r="UPA39" s="242"/>
      <c r="UPB39" s="242"/>
      <c r="UPC39" s="242"/>
      <c r="UPD39" s="242"/>
      <c r="UPE39" s="242"/>
      <c r="UPF39" s="242"/>
      <c r="UPG39" s="242"/>
      <c r="UPH39" s="242"/>
      <c r="UPI39" s="242"/>
      <c r="UPJ39" s="242"/>
      <c r="UPK39" s="242"/>
      <c r="UPL39" s="242"/>
      <c r="UPM39" s="242"/>
      <c r="UPN39" s="242"/>
      <c r="UPO39" s="242"/>
      <c r="UPP39" s="242"/>
      <c r="UPQ39" s="242"/>
      <c r="UPR39" s="242"/>
      <c r="UPS39" s="242"/>
      <c r="UPT39" s="242"/>
      <c r="UPU39" s="242"/>
      <c r="UPV39" s="242"/>
      <c r="UPW39" s="242"/>
      <c r="UPX39" s="242"/>
      <c r="UPY39" s="242"/>
      <c r="UPZ39" s="242"/>
      <c r="UQA39" s="242"/>
      <c r="UQB39" s="242"/>
      <c r="UQC39" s="242"/>
      <c r="UQD39" s="242"/>
      <c r="UQE39" s="242"/>
      <c r="UQF39" s="242"/>
      <c r="UQG39" s="242"/>
      <c r="UQH39" s="242"/>
      <c r="UQI39" s="242"/>
      <c r="UQJ39" s="242"/>
      <c r="UQK39" s="242"/>
      <c r="UQL39" s="242"/>
      <c r="UQM39" s="242"/>
      <c r="UQN39" s="242"/>
      <c r="UQO39" s="242"/>
      <c r="UQP39" s="242"/>
      <c r="UQQ39" s="242"/>
      <c r="UQR39" s="242"/>
      <c r="UQS39" s="242"/>
      <c r="UQT39" s="242"/>
      <c r="UQU39" s="242"/>
      <c r="UQV39" s="242"/>
      <c r="UQW39" s="242"/>
      <c r="UQX39" s="242"/>
      <c r="UQY39" s="242"/>
      <c r="UQZ39" s="242"/>
      <c r="URA39" s="242"/>
      <c r="URB39" s="242"/>
      <c r="URC39" s="242"/>
      <c r="URD39" s="242"/>
      <c r="URE39" s="242"/>
      <c r="URF39" s="242"/>
      <c r="URG39" s="242"/>
      <c r="URH39" s="242"/>
      <c r="URI39" s="242"/>
      <c r="URJ39" s="242"/>
      <c r="URK39" s="242"/>
      <c r="URL39" s="242"/>
      <c r="URM39" s="242"/>
      <c r="URN39" s="242"/>
      <c r="URO39" s="242"/>
      <c r="URP39" s="242"/>
      <c r="URQ39" s="242"/>
      <c r="URR39" s="242"/>
      <c r="URS39" s="242"/>
      <c r="URT39" s="242"/>
      <c r="URU39" s="242"/>
      <c r="URV39" s="242"/>
      <c r="URW39" s="242"/>
      <c r="URX39" s="242"/>
      <c r="URY39" s="242"/>
      <c r="URZ39" s="242"/>
      <c r="USA39" s="242"/>
      <c r="USB39" s="242"/>
      <c r="USC39" s="242"/>
      <c r="USD39" s="242"/>
      <c r="USE39" s="242"/>
      <c r="USF39" s="242"/>
      <c r="USG39" s="242"/>
      <c r="USH39" s="242"/>
      <c r="USI39" s="242"/>
      <c r="USJ39" s="242"/>
      <c r="USK39" s="242"/>
      <c r="USL39" s="242"/>
      <c r="USM39" s="242"/>
      <c r="USN39" s="242"/>
      <c r="USO39" s="242"/>
      <c r="USP39" s="242"/>
      <c r="USQ39" s="242"/>
      <c r="USR39" s="242"/>
      <c r="USS39" s="242"/>
      <c r="UST39" s="242"/>
      <c r="USU39" s="242"/>
      <c r="USV39" s="242"/>
      <c r="USW39" s="242"/>
      <c r="USX39" s="242"/>
      <c r="USY39" s="242"/>
      <c r="USZ39" s="242"/>
      <c r="UTA39" s="242"/>
      <c r="UTB39" s="242"/>
      <c r="UTC39" s="242"/>
      <c r="UTD39" s="242"/>
      <c r="UTE39" s="242"/>
      <c r="UTF39" s="242"/>
      <c r="UTG39" s="242"/>
      <c r="UTH39" s="242"/>
      <c r="UTI39" s="242"/>
      <c r="UTJ39" s="242"/>
      <c r="UTK39" s="242"/>
      <c r="UTL39" s="242"/>
      <c r="UTM39" s="242"/>
      <c r="UTN39" s="242"/>
      <c r="UTO39" s="242"/>
      <c r="UTP39" s="242"/>
      <c r="UTQ39" s="242"/>
      <c r="UTR39" s="242"/>
      <c r="UTS39" s="242"/>
      <c r="UTT39" s="242"/>
      <c r="UTU39" s="242"/>
      <c r="UTV39" s="242"/>
      <c r="UTW39" s="242"/>
      <c r="UTX39" s="242"/>
      <c r="UTY39" s="242"/>
      <c r="UTZ39" s="242"/>
      <c r="UUA39" s="242"/>
      <c r="UUB39" s="242"/>
      <c r="UUC39" s="242"/>
      <c r="UUD39" s="242"/>
      <c r="UUE39" s="242"/>
      <c r="UUF39" s="242"/>
      <c r="UUG39" s="242"/>
      <c r="UUH39" s="242"/>
      <c r="UUI39" s="242"/>
      <c r="UUJ39" s="242"/>
      <c r="UUK39" s="242"/>
      <c r="UUL39" s="242"/>
      <c r="UUM39" s="242"/>
      <c r="UUN39" s="242"/>
      <c r="UUO39" s="242"/>
      <c r="UUP39" s="242"/>
      <c r="UUQ39" s="242"/>
      <c r="UUR39" s="242"/>
      <c r="UUS39" s="242"/>
      <c r="UUT39" s="242"/>
      <c r="UUU39" s="242"/>
      <c r="UUV39" s="242"/>
      <c r="UUW39" s="242"/>
      <c r="UUX39" s="242"/>
      <c r="UUY39" s="242"/>
      <c r="UUZ39" s="242"/>
      <c r="UVA39" s="242"/>
      <c r="UVB39" s="242"/>
      <c r="UVC39" s="242"/>
      <c r="UVD39" s="242"/>
      <c r="UVE39" s="242"/>
      <c r="UVF39" s="242"/>
      <c r="UVG39" s="242"/>
      <c r="UVH39" s="242"/>
      <c r="UVI39" s="242"/>
      <c r="UVJ39" s="242"/>
      <c r="UVK39" s="242"/>
      <c r="UVL39" s="242"/>
      <c r="UVM39" s="242"/>
      <c r="UVN39" s="242"/>
      <c r="UVO39" s="242"/>
      <c r="UVP39" s="242"/>
      <c r="UVQ39" s="242"/>
      <c r="UVR39" s="242"/>
      <c r="UVS39" s="242"/>
      <c r="UVT39" s="242"/>
      <c r="UVU39" s="242"/>
      <c r="UVV39" s="242"/>
      <c r="UVW39" s="242"/>
      <c r="UVX39" s="242"/>
      <c r="UVY39" s="242"/>
      <c r="UVZ39" s="242"/>
      <c r="UWA39" s="242"/>
      <c r="UWB39" s="242"/>
      <c r="UWC39" s="242"/>
      <c r="UWD39" s="242"/>
      <c r="UWE39" s="242"/>
      <c r="UWF39" s="242"/>
      <c r="UWG39" s="242"/>
      <c r="UWH39" s="242"/>
      <c r="UWI39" s="242"/>
      <c r="UWJ39" s="242"/>
      <c r="UWK39" s="242"/>
      <c r="UWL39" s="242"/>
      <c r="UWM39" s="242"/>
      <c r="UWN39" s="242"/>
      <c r="UWO39" s="242"/>
      <c r="UWP39" s="242"/>
      <c r="UWQ39" s="242"/>
      <c r="UWR39" s="242"/>
      <c r="UWS39" s="242"/>
      <c r="UWT39" s="242"/>
      <c r="UWU39" s="242"/>
      <c r="UWV39" s="242"/>
      <c r="UWW39" s="242"/>
      <c r="UWX39" s="242"/>
      <c r="UWY39" s="242"/>
      <c r="UWZ39" s="242"/>
      <c r="UXA39" s="242"/>
      <c r="UXB39" s="242"/>
      <c r="UXC39" s="242"/>
      <c r="UXD39" s="242"/>
      <c r="UXE39" s="242"/>
      <c r="UXF39" s="242"/>
      <c r="UXG39" s="242"/>
      <c r="UXH39" s="242"/>
      <c r="UXI39" s="242"/>
      <c r="UXJ39" s="242"/>
      <c r="UXK39" s="242"/>
      <c r="UXL39" s="242"/>
      <c r="UXM39" s="242"/>
      <c r="UXN39" s="242"/>
      <c r="UXO39" s="242"/>
      <c r="UXP39" s="242"/>
      <c r="UXQ39" s="242"/>
      <c r="UXR39" s="242"/>
      <c r="UXS39" s="242"/>
      <c r="UXT39" s="242"/>
      <c r="UXU39" s="242"/>
      <c r="UXV39" s="242"/>
      <c r="UXW39" s="242"/>
      <c r="UXX39" s="242"/>
      <c r="UXY39" s="242"/>
      <c r="UXZ39" s="242"/>
      <c r="UYA39" s="242"/>
      <c r="UYB39" s="242"/>
      <c r="UYC39" s="242"/>
      <c r="UYD39" s="242"/>
      <c r="UYE39" s="242"/>
      <c r="UYF39" s="242"/>
      <c r="UYG39" s="242"/>
      <c r="UYH39" s="242"/>
      <c r="UYI39" s="242"/>
      <c r="UYJ39" s="242"/>
      <c r="UYK39" s="242"/>
      <c r="UYL39" s="242"/>
      <c r="UYM39" s="242"/>
      <c r="UYN39" s="242"/>
      <c r="UYO39" s="242"/>
      <c r="UYP39" s="242"/>
      <c r="UYQ39" s="242"/>
      <c r="UYR39" s="242"/>
      <c r="UYS39" s="242"/>
      <c r="UYT39" s="242"/>
      <c r="UYU39" s="242"/>
      <c r="UYV39" s="242"/>
      <c r="UYW39" s="242"/>
      <c r="UYX39" s="242"/>
      <c r="UYY39" s="242"/>
      <c r="UYZ39" s="242"/>
      <c r="UZA39" s="242"/>
      <c r="UZB39" s="242"/>
      <c r="UZC39" s="242"/>
      <c r="UZD39" s="242"/>
      <c r="UZE39" s="242"/>
      <c r="UZF39" s="242"/>
      <c r="UZG39" s="242"/>
      <c r="UZH39" s="242"/>
      <c r="UZI39" s="242"/>
      <c r="UZJ39" s="242"/>
      <c r="UZK39" s="242"/>
      <c r="UZL39" s="242"/>
      <c r="UZM39" s="242"/>
      <c r="UZN39" s="242"/>
      <c r="UZO39" s="242"/>
      <c r="UZP39" s="242"/>
      <c r="UZQ39" s="242"/>
      <c r="UZR39" s="242"/>
      <c r="UZS39" s="242"/>
      <c r="UZT39" s="242"/>
      <c r="UZU39" s="242"/>
      <c r="UZV39" s="242"/>
      <c r="UZW39" s="242"/>
      <c r="UZX39" s="242"/>
      <c r="UZY39" s="242"/>
      <c r="UZZ39" s="242"/>
      <c r="VAA39" s="242"/>
      <c r="VAB39" s="242"/>
      <c r="VAC39" s="242"/>
      <c r="VAD39" s="242"/>
      <c r="VAE39" s="242"/>
      <c r="VAF39" s="242"/>
      <c r="VAG39" s="242"/>
      <c r="VAH39" s="242"/>
      <c r="VAI39" s="242"/>
      <c r="VAJ39" s="242"/>
      <c r="VAK39" s="242"/>
      <c r="VAL39" s="242"/>
      <c r="VAM39" s="242"/>
      <c r="VAN39" s="242"/>
      <c r="VAO39" s="242"/>
      <c r="VAP39" s="242"/>
      <c r="VAQ39" s="242"/>
      <c r="VAR39" s="242"/>
      <c r="VAS39" s="242"/>
      <c r="VAT39" s="242"/>
      <c r="VAU39" s="242"/>
      <c r="VAV39" s="242"/>
      <c r="VAW39" s="242"/>
      <c r="VAX39" s="242"/>
      <c r="VAY39" s="242"/>
      <c r="VAZ39" s="242"/>
      <c r="VBA39" s="242"/>
      <c r="VBB39" s="242"/>
      <c r="VBC39" s="242"/>
      <c r="VBD39" s="242"/>
      <c r="VBE39" s="242"/>
      <c r="VBF39" s="242"/>
      <c r="VBG39" s="242"/>
      <c r="VBH39" s="242"/>
      <c r="VBI39" s="242"/>
      <c r="VBJ39" s="242"/>
      <c r="VBK39" s="242"/>
      <c r="VBL39" s="242"/>
      <c r="VBM39" s="242"/>
      <c r="VBN39" s="242"/>
      <c r="VBO39" s="242"/>
      <c r="VBP39" s="242"/>
      <c r="VBQ39" s="242"/>
      <c r="VBR39" s="242"/>
      <c r="VBS39" s="242"/>
      <c r="VBT39" s="242"/>
      <c r="VBU39" s="242"/>
      <c r="VBV39" s="242"/>
      <c r="VBW39" s="242"/>
      <c r="VBX39" s="242"/>
      <c r="VBY39" s="242"/>
      <c r="VBZ39" s="242"/>
      <c r="VCA39" s="242"/>
      <c r="VCB39" s="242"/>
      <c r="VCC39" s="242"/>
      <c r="VCD39" s="242"/>
      <c r="VCE39" s="242"/>
      <c r="VCF39" s="242"/>
      <c r="VCG39" s="242"/>
      <c r="VCH39" s="242"/>
      <c r="VCI39" s="242"/>
      <c r="VCJ39" s="242"/>
      <c r="VCK39" s="242"/>
      <c r="VCL39" s="242"/>
      <c r="VCM39" s="242"/>
      <c r="VCN39" s="242"/>
      <c r="VCO39" s="242"/>
      <c r="VCP39" s="242"/>
      <c r="VCQ39" s="242"/>
      <c r="VCR39" s="242"/>
      <c r="VCS39" s="242"/>
      <c r="VCT39" s="242"/>
      <c r="VCU39" s="242"/>
      <c r="VCV39" s="242"/>
      <c r="VCW39" s="242"/>
      <c r="VCX39" s="242"/>
      <c r="VCY39" s="242"/>
      <c r="VCZ39" s="242"/>
      <c r="VDA39" s="242"/>
      <c r="VDB39" s="242"/>
      <c r="VDC39" s="242"/>
      <c r="VDD39" s="242"/>
      <c r="VDE39" s="242"/>
      <c r="VDF39" s="242"/>
      <c r="VDG39" s="242"/>
      <c r="VDH39" s="242"/>
      <c r="VDI39" s="242"/>
      <c r="VDJ39" s="242"/>
      <c r="VDK39" s="242"/>
      <c r="VDL39" s="242"/>
      <c r="VDM39" s="242"/>
      <c r="VDN39" s="242"/>
      <c r="VDO39" s="242"/>
      <c r="VDP39" s="242"/>
      <c r="VDQ39" s="242"/>
      <c r="VDR39" s="242"/>
      <c r="VDS39" s="242"/>
      <c r="VDT39" s="242"/>
      <c r="VDU39" s="242"/>
      <c r="VDV39" s="242"/>
      <c r="VDW39" s="242"/>
      <c r="VDX39" s="242"/>
      <c r="VDY39" s="242"/>
      <c r="VDZ39" s="242"/>
      <c r="VEA39" s="242"/>
      <c r="VEB39" s="242"/>
      <c r="VEC39" s="242"/>
      <c r="VED39" s="242"/>
      <c r="VEE39" s="242"/>
      <c r="VEF39" s="242"/>
      <c r="VEG39" s="242"/>
      <c r="VEH39" s="242"/>
      <c r="VEI39" s="242"/>
      <c r="VEJ39" s="242"/>
      <c r="VEK39" s="242"/>
      <c r="VEL39" s="242"/>
      <c r="VEM39" s="242"/>
      <c r="VEN39" s="242"/>
      <c r="VEO39" s="242"/>
      <c r="VEP39" s="242"/>
      <c r="VEQ39" s="242"/>
      <c r="VER39" s="242"/>
      <c r="VES39" s="242"/>
      <c r="VET39" s="242"/>
      <c r="VEU39" s="242"/>
      <c r="VEV39" s="242"/>
      <c r="VEW39" s="242"/>
      <c r="VEX39" s="242"/>
      <c r="VEY39" s="242"/>
      <c r="VEZ39" s="242"/>
      <c r="VFA39" s="242"/>
      <c r="VFB39" s="242"/>
      <c r="VFC39" s="242"/>
      <c r="VFD39" s="242"/>
      <c r="VFE39" s="242"/>
      <c r="VFF39" s="242"/>
      <c r="VFG39" s="242"/>
      <c r="VFH39" s="242"/>
      <c r="VFI39" s="242"/>
      <c r="VFJ39" s="242"/>
      <c r="VFK39" s="242"/>
      <c r="VFL39" s="242"/>
      <c r="VFM39" s="242"/>
      <c r="VFN39" s="242"/>
      <c r="VFO39" s="242"/>
      <c r="VFP39" s="242"/>
      <c r="VFQ39" s="242"/>
      <c r="VFR39" s="242"/>
      <c r="VFS39" s="242"/>
      <c r="VFT39" s="242"/>
      <c r="VFU39" s="242"/>
      <c r="VFV39" s="242"/>
      <c r="VFW39" s="242"/>
      <c r="VFX39" s="242"/>
      <c r="VFY39" s="242"/>
      <c r="VFZ39" s="242"/>
      <c r="VGA39" s="242"/>
      <c r="VGB39" s="242"/>
      <c r="VGC39" s="242"/>
      <c r="VGD39" s="242"/>
      <c r="VGE39" s="242"/>
      <c r="VGF39" s="242"/>
      <c r="VGG39" s="242"/>
      <c r="VGH39" s="242"/>
      <c r="VGI39" s="242"/>
      <c r="VGJ39" s="242"/>
      <c r="VGK39" s="242"/>
      <c r="VGL39" s="242"/>
      <c r="VGM39" s="242"/>
      <c r="VGN39" s="242"/>
      <c r="VGO39" s="242"/>
      <c r="VGP39" s="242"/>
      <c r="VGQ39" s="242"/>
      <c r="VGR39" s="242"/>
      <c r="VGS39" s="242"/>
      <c r="VGT39" s="242"/>
      <c r="VGU39" s="242"/>
      <c r="VGV39" s="242"/>
      <c r="VGW39" s="242"/>
      <c r="VGX39" s="242"/>
      <c r="VGY39" s="242"/>
      <c r="VGZ39" s="242"/>
      <c r="VHA39" s="242"/>
      <c r="VHB39" s="242"/>
      <c r="VHC39" s="242"/>
      <c r="VHD39" s="242"/>
      <c r="VHE39" s="242"/>
      <c r="VHF39" s="242"/>
      <c r="VHG39" s="242"/>
      <c r="VHH39" s="242"/>
      <c r="VHI39" s="242"/>
      <c r="VHJ39" s="242"/>
      <c r="VHK39" s="242"/>
      <c r="VHL39" s="242"/>
      <c r="VHM39" s="242"/>
      <c r="VHN39" s="242"/>
      <c r="VHO39" s="242"/>
      <c r="VHP39" s="242"/>
      <c r="VHQ39" s="242"/>
      <c r="VHR39" s="242"/>
      <c r="VHS39" s="242"/>
      <c r="VHT39" s="242"/>
      <c r="VHU39" s="242"/>
      <c r="VHV39" s="242"/>
      <c r="VHW39" s="242"/>
      <c r="VHX39" s="242"/>
      <c r="VHY39" s="242"/>
      <c r="VHZ39" s="242"/>
      <c r="VIA39" s="242"/>
      <c r="VIB39" s="242"/>
      <c r="VIC39" s="242"/>
      <c r="VID39" s="242"/>
      <c r="VIE39" s="242"/>
      <c r="VIF39" s="242"/>
      <c r="VIG39" s="242"/>
      <c r="VIH39" s="242"/>
      <c r="VII39" s="242"/>
      <c r="VIJ39" s="242"/>
      <c r="VIK39" s="242"/>
      <c r="VIL39" s="242"/>
      <c r="VIM39" s="242"/>
      <c r="VIN39" s="242"/>
      <c r="VIO39" s="242"/>
      <c r="VIP39" s="242"/>
      <c r="VIQ39" s="242"/>
      <c r="VIR39" s="242"/>
      <c r="VIS39" s="242"/>
      <c r="VIT39" s="242"/>
      <c r="VIU39" s="242"/>
      <c r="VIV39" s="242"/>
      <c r="VIW39" s="242"/>
      <c r="VIX39" s="242"/>
      <c r="VIY39" s="242"/>
      <c r="VIZ39" s="242"/>
      <c r="VJA39" s="242"/>
      <c r="VJB39" s="242"/>
      <c r="VJC39" s="242"/>
      <c r="VJD39" s="242"/>
      <c r="VJE39" s="242"/>
      <c r="VJF39" s="242"/>
      <c r="VJG39" s="242"/>
      <c r="VJH39" s="242"/>
      <c r="VJI39" s="242"/>
      <c r="VJJ39" s="242"/>
      <c r="VJK39" s="242"/>
      <c r="VJL39" s="242"/>
      <c r="VJM39" s="242"/>
      <c r="VJN39" s="242"/>
      <c r="VJO39" s="242"/>
      <c r="VJP39" s="242"/>
      <c r="VJQ39" s="242"/>
      <c r="VJR39" s="242"/>
      <c r="VJS39" s="242"/>
      <c r="VJT39" s="242"/>
      <c r="VJU39" s="242"/>
      <c r="VJV39" s="242"/>
      <c r="VJW39" s="242"/>
      <c r="VJX39" s="242"/>
      <c r="VJY39" s="242"/>
      <c r="VJZ39" s="242"/>
      <c r="VKA39" s="242"/>
      <c r="VKB39" s="242"/>
      <c r="VKC39" s="242"/>
      <c r="VKD39" s="242"/>
      <c r="VKE39" s="242"/>
      <c r="VKF39" s="242"/>
      <c r="VKG39" s="242"/>
      <c r="VKH39" s="242"/>
      <c r="VKI39" s="242"/>
      <c r="VKJ39" s="242"/>
      <c r="VKK39" s="242"/>
      <c r="VKL39" s="242"/>
      <c r="VKM39" s="242"/>
      <c r="VKN39" s="242"/>
      <c r="VKO39" s="242"/>
      <c r="VKP39" s="242"/>
      <c r="VKQ39" s="242"/>
      <c r="VKR39" s="242"/>
      <c r="VKS39" s="242"/>
      <c r="VKT39" s="242"/>
      <c r="VKU39" s="242"/>
      <c r="VKV39" s="242"/>
      <c r="VKW39" s="242"/>
      <c r="VKX39" s="242"/>
      <c r="VKY39" s="242"/>
      <c r="VKZ39" s="242"/>
      <c r="VLA39" s="242"/>
      <c r="VLB39" s="242"/>
      <c r="VLC39" s="242"/>
      <c r="VLD39" s="242"/>
      <c r="VLE39" s="242"/>
      <c r="VLF39" s="242"/>
      <c r="VLG39" s="242"/>
      <c r="VLH39" s="242"/>
      <c r="VLI39" s="242"/>
      <c r="VLJ39" s="242"/>
      <c r="VLK39" s="242"/>
      <c r="VLL39" s="242"/>
      <c r="VLM39" s="242"/>
      <c r="VLN39" s="242"/>
      <c r="VLO39" s="242"/>
      <c r="VLP39" s="242"/>
      <c r="VLQ39" s="242"/>
      <c r="VLR39" s="242"/>
      <c r="VLS39" s="242"/>
      <c r="VLT39" s="242"/>
      <c r="VLU39" s="242"/>
      <c r="VLV39" s="242"/>
      <c r="VLW39" s="242"/>
      <c r="VLX39" s="242"/>
      <c r="VLY39" s="242"/>
      <c r="VLZ39" s="242"/>
      <c r="VMA39" s="242"/>
      <c r="VMB39" s="242"/>
      <c r="VMC39" s="242"/>
      <c r="VMD39" s="242"/>
      <c r="VME39" s="242"/>
      <c r="VMF39" s="242"/>
      <c r="VMG39" s="242"/>
      <c r="VMH39" s="242"/>
      <c r="VMI39" s="242"/>
      <c r="VMJ39" s="242"/>
      <c r="VMK39" s="242"/>
      <c r="VML39" s="242"/>
      <c r="VMM39" s="242"/>
      <c r="VMN39" s="242"/>
      <c r="VMO39" s="242"/>
      <c r="VMP39" s="242"/>
      <c r="VMQ39" s="242"/>
      <c r="VMR39" s="242"/>
      <c r="VMS39" s="242"/>
      <c r="VMT39" s="242"/>
      <c r="VMU39" s="242"/>
      <c r="VMV39" s="242"/>
      <c r="VMW39" s="242"/>
      <c r="VMX39" s="242"/>
      <c r="VMY39" s="242"/>
      <c r="VMZ39" s="242"/>
      <c r="VNA39" s="242"/>
      <c r="VNB39" s="242"/>
      <c r="VNC39" s="242"/>
      <c r="VND39" s="242"/>
      <c r="VNE39" s="242"/>
      <c r="VNF39" s="242"/>
      <c r="VNG39" s="242"/>
      <c r="VNH39" s="242"/>
      <c r="VNI39" s="242"/>
      <c r="VNJ39" s="242"/>
      <c r="VNK39" s="242"/>
      <c r="VNL39" s="242"/>
      <c r="VNM39" s="242"/>
      <c r="VNN39" s="242"/>
      <c r="VNO39" s="242"/>
      <c r="VNP39" s="242"/>
      <c r="VNQ39" s="242"/>
      <c r="VNR39" s="242"/>
      <c r="VNS39" s="242"/>
      <c r="VNT39" s="242"/>
      <c r="VNU39" s="242"/>
      <c r="VNV39" s="242"/>
      <c r="VNW39" s="242"/>
      <c r="VNX39" s="242"/>
      <c r="VNY39" s="242"/>
      <c r="VNZ39" s="242"/>
      <c r="VOA39" s="242"/>
      <c r="VOB39" s="242"/>
      <c r="VOC39" s="242"/>
      <c r="VOD39" s="242"/>
      <c r="VOE39" s="242"/>
      <c r="VOF39" s="242"/>
      <c r="VOG39" s="242"/>
      <c r="VOH39" s="242"/>
      <c r="VOI39" s="242"/>
      <c r="VOJ39" s="242"/>
      <c r="VOK39" s="242"/>
      <c r="VOL39" s="242"/>
      <c r="VOM39" s="242"/>
      <c r="VON39" s="242"/>
      <c r="VOO39" s="242"/>
      <c r="VOP39" s="242"/>
      <c r="VOQ39" s="242"/>
      <c r="VOR39" s="242"/>
      <c r="VOS39" s="242"/>
      <c r="VOT39" s="242"/>
      <c r="VOU39" s="242"/>
      <c r="VOV39" s="242"/>
      <c r="VOW39" s="242"/>
      <c r="VOX39" s="242"/>
      <c r="VOY39" s="242"/>
      <c r="VOZ39" s="242"/>
      <c r="VPA39" s="242"/>
      <c r="VPB39" s="242"/>
      <c r="VPC39" s="242"/>
      <c r="VPD39" s="242"/>
      <c r="VPE39" s="242"/>
      <c r="VPF39" s="242"/>
      <c r="VPG39" s="242"/>
      <c r="VPH39" s="242"/>
      <c r="VPI39" s="242"/>
      <c r="VPJ39" s="242"/>
      <c r="VPK39" s="242"/>
      <c r="VPL39" s="242"/>
      <c r="VPM39" s="242"/>
      <c r="VPN39" s="242"/>
      <c r="VPO39" s="242"/>
      <c r="VPP39" s="242"/>
      <c r="VPQ39" s="242"/>
      <c r="VPR39" s="242"/>
      <c r="VPS39" s="242"/>
      <c r="VPT39" s="242"/>
      <c r="VPU39" s="242"/>
      <c r="VPV39" s="242"/>
      <c r="VPW39" s="242"/>
      <c r="VPX39" s="242"/>
      <c r="VPY39" s="242"/>
      <c r="VPZ39" s="242"/>
      <c r="VQA39" s="242"/>
      <c r="VQB39" s="242"/>
      <c r="VQC39" s="242"/>
      <c r="VQD39" s="242"/>
      <c r="VQE39" s="242"/>
      <c r="VQF39" s="242"/>
      <c r="VQG39" s="242"/>
      <c r="VQH39" s="242"/>
      <c r="VQI39" s="242"/>
      <c r="VQJ39" s="242"/>
      <c r="VQK39" s="242"/>
      <c r="VQL39" s="242"/>
      <c r="VQM39" s="242"/>
      <c r="VQN39" s="242"/>
      <c r="VQO39" s="242"/>
      <c r="VQP39" s="242"/>
      <c r="VQQ39" s="242"/>
      <c r="VQR39" s="242"/>
      <c r="VQS39" s="242"/>
      <c r="VQT39" s="242"/>
      <c r="VQU39" s="242"/>
      <c r="VQV39" s="242"/>
      <c r="VQW39" s="242"/>
      <c r="VQX39" s="242"/>
      <c r="VQY39" s="242"/>
      <c r="VQZ39" s="242"/>
      <c r="VRA39" s="242"/>
      <c r="VRB39" s="242"/>
      <c r="VRC39" s="242"/>
      <c r="VRD39" s="242"/>
      <c r="VRE39" s="242"/>
      <c r="VRF39" s="242"/>
      <c r="VRG39" s="242"/>
      <c r="VRH39" s="242"/>
      <c r="VRI39" s="242"/>
      <c r="VRJ39" s="242"/>
      <c r="VRK39" s="242"/>
      <c r="VRL39" s="242"/>
      <c r="VRM39" s="242"/>
      <c r="VRN39" s="242"/>
      <c r="VRO39" s="242"/>
      <c r="VRP39" s="242"/>
      <c r="VRQ39" s="242"/>
      <c r="VRR39" s="242"/>
      <c r="VRS39" s="242"/>
      <c r="VRT39" s="242"/>
      <c r="VRU39" s="242"/>
      <c r="VRV39" s="242"/>
      <c r="VRW39" s="242"/>
      <c r="VRX39" s="242"/>
      <c r="VRY39" s="242"/>
      <c r="VRZ39" s="242"/>
      <c r="VSA39" s="242"/>
      <c r="VSB39" s="242"/>
      <c r="VSC39" s="242"/>
      <c r="VSD39" s="242"/>
      <c r="VSE39" s="242"/>
      <c r="VSF39" s="242"/>
      <c r="VSG39" s="242"/>
      <c r="VSH39" s="242"/>
      <c r="VSI39" s="242"/>
      <c r="VSJ39" s="242"/>
      <c r="VSK39" s="242"/>
      <c r="VSL39" s="242"/>
      <c r="VSM39" s="242"/>
      <c r="VSN39" s="242"/>
      <c r="VSO39" s="242"/>
      <c r="VSP39" s="242"/>
      <c r="VSQ39" s="242"/>
      <c r="VSR39" s="242"/>
      <c r="VSS39" s="242"/>
      <c r="VST39" s="242"/>
      <c r="VSU39" s="242"/>
      <c r="VSV39" s="242"/>
      <c r="VSW39" s="242"/>
      <c r="VSX39" s="242"/>
      <c r="VSY39" s="242"/>
      <c r="VSZ39" s="242"/>
      <c r="VTA39" s="242"/>
      <c r="VTB39" s="242"/>
      <c r="VTC39" s="242"/>
      <c r="VTD39" s="242"/>
      <c r="VTE39" s="242"/>
      <c r="VTF39" s="242"/>
      <c r="VTG39" s="242"/>
      <c r="VTH39" s="242"/>
      <c r="VTI39" s="242"/>
      <c r="VTJ39" s="242"/>
      <c r="VTK39" s="242"/>
      <c r="VTL39" s="242"/>
      <c r="VTM39" s="242"/>
      <c r="VTN39" s="242"/>
      <c r="VTO39" s="242"/>
      <c r="VTP39" s="242"/>
      <c r="VTQ39" s="242"/>
      <c r="VTR39" s="242"/>
      <c r="VTS39" s="242"/>
      <c r="VTT39" s="242"/>
      <c r="VTU39" s="242"/>
      <c r="VTV39" s="242"/>
      <c r="VTW39" s="242"/>
      <c r="VTX39" s="242"/>
      <c r="VTY39" s="242"/>
      <c r="VTZ39" s="242"/>
      <c r="VUA39" s="242"/>
      <c r="VUB39" s="242"/>
      <c r="VUC39" s="242"/>
      <c r="VUD39" s="242"/>
      <c r="VUE39" s="242"/>
      <c r="VUF39" s="242"/>
      <c r="VUG39" s="242"/>
      <c r="VUH39" s="242"/>
      <c r="VUI39" s="242"/>
      <c r="VUJ39" s="242"/>
      <c r="VUK39" s="242"/>
      <c r="VUL39" s="242"/>
      <c r="VUM39" s="242"/>
      <c r="VUN39" s="242"/>
      <c r="VUO39" s="242"/>
      <c r="VUP39" s="242"/>
      <c r="VUQ39" s="242"/>
      <c r="VUR39" s="242"/>
      <c r="VUS39" s="242"/>
      <c r="VUT39" s="242"/>
      <c r="VUU39" s="242"/>
      <c r="VUV39" s="242"/>
      <c r="VUW39" s="242"/>
      <c r="VUX39" s="242"/>
      <c r="VUY39" s="242"/>
      <c r="VUZ39" s="242"/>
      <c r="VVA39" s="242"/>
      <c r="VVB39" s="242"/>
      <c r="VVC39" s="242"/>
      <c r="VVD39" s="242"/>
      <c r="VVE39" s="242"/>
      <c r="VVF39" s="242"/>
      <c r="VVG39" s="242"/>
      <c r="VVH39" s="242"/>
      <c r="VVI39" s="242"/>
      <c r="VVJ39" s="242"/>
      <c r="VVK39" s="242"/>
      <c r="VVL39" s="242"/>
      <c r="VVM39" s="242"/>
      <c r="VVN39" s="242"/>
      <c r="VVO39" s="242"/>
      <c r="VVP39" s="242"/>
      <c r="VVQ39" s="242"/>
      <c r="VVR39" s="242"/>
      <c r="VVS39" s="242"/>
      <c r="VVT39" s="242"/>
      <c r="VVU39" s="242"/>
      <c r="VVV39" s="242"/>
      <c r="VVW39" s="242"/>
      <c r="VVX39" s="242"/>
      <c r="VVY39" s="242"/>
      <c r="VVZ39" s="242"/>
      <c r="VWA39" s="242"/>
      <c r="VWB39" s="242"/>
      <c r="VWC39" s="242"/>
      <c r="VWD39" s="242"/>
      <c r="VWE39" s="242"/>
      <c r="VWF39" s="242"/>
      <c r="VWG39" s="242"/>
      <c r="VWH39" s="242"/>
      <c r="VWI39" s="242"/>
      <c r="VWJ39" s="242"/>
      <c r="VWK39" s="242"/>
      <c r="VWL39" s="242"/>
      <c r="VWM39" s="242"/>
      <c r="VWN39" s="242"/>
      <c r="VWO39" s="242"/>
      <c r="VWP39" s="242"/>
      <c r="VWQ39" s="242"/>
      <c r="VWR39" s="242"/>
      <c r="VWS39" s="242"/>
      <c r="VWT39" s="242"/>
      <c r="VWU39" s="242"/>
      <c r="VWV39" s="242"/>
      <c r="VWW39" s="242"/>
      <c r="VWX39" s="242"/>
      <c r="VWY39" s="242"/>
      <c r="VWZ39" s="242"/>
      <c r="VXA39" s="242"/>
      <c r="VXB39" s="242"/>
      <c r="VXC39" s="242"/>
      <c r="VXD39" s="242"/>
      <c r="VXE39" s="242"/>
      <c r="VXF39" s="242"/>
      <c r="VXG39" s="242"/>
      <c r="VXH39" s="242"/>
      <c r="VXI39" s="242"/>
      <c r="VXJ39" s="242"/>
      <c r="VXK39" s="242"/>
      <c r="VXL39" s="242"/>
      <c r="VXM39" s="242"/>
      <c r="VXN39" s="242"/>
      <c r="VXO39" s="242"/>
      <c r="VXP39" s="242"/>
      <c r="VXQ39" s="242"/>
      <c r="VXR39" s="242"/>
      <c r="VXS39" s="242"/>
      <c r="VXT39" s="242"/>
      <c r="VXU39" s="242"/>
      <c r="VXV39" s="242"/>
      <c r="VXW39" s="242"/>
      <c r="VXX39" s="242"/>
      <c r="VXY39" s="242"/>
      <c r="VXZ39" s="242"/>
      <c r="VYA39" s="242"/>
      <c r="VYB39" s="242"/>
      <c r="VYC39" s="242"/>
      <c r="VYD39" s="242"/>
      <c r="VYE39" s="242"/>
      <c r="VYF39" s="242"/>
      <c r="VYG39" s="242"/>
      <c r="VYH39" s="242"/>
      <c r="VYI39" s="242"/>
      <c r="VYJ39" s="242"/>
      <c r="VYK39" s="242"/>
      <c r="VYL39" s="242"/>
      <c r="VYM39" s="242"/>
      <c r="VYN39" s="242"/>
      <c r="VYO39" s="242"/>
      <c r="VYP39" s="242"/>
      <c r="VYQ39" s="242"/>
      <c r="VYR39" s="242"/>
      <c r="VYS39" s="242"/>
      <c r="VYT39" s="242"/>
      <c r="VYU39" s="242"/>
      <c r="VYV39" s="242"/>
      <c r="VYW39" s="242"/>
      <c r="VYX39" s="242"/>
      <c r="VYY39" s="242"/>
      <c r="VYZ39" s="242"/>
      <c r="VZA39" s="242"/>
      <c r="VZB39" s="242"/>
      <c r="VZC39" s="242"/>
      <c r="VZD39" s="242"/>
      <c r="VZE39" s="242"/>
      <c r="VZF39" s="242"/>
      <c r="VZG39" s="242"/>
      <c r="VZH39" s="242"/>
      <c r="VZI39" s="242"/>
      <c r="VZJ39" s="242"/>
      <c r="VZK39" s="242"/>
      <c r="VZL39" s="242"/>
      <c r="VZM39" s="242"/>
      <c r="VZN39" s="242"/>
      <c r="VZO39" s="242"/>
      <c r="VZP39" s="242"/>
      <c r="VZQ39" s="242"/>
      <c r="VZR39" s="242"/>
      <c r="VZS39" s="242"/>
      <c r="VZT39" s="242"/>
      <c r="VZU39" s="242"/>
      <c r="VZV39" s="242"/>
      <c r="VZW39" s="242"/>
      <c r="VZX39" s="242"/>
      <c r="VZY39" s="242"/>
      <c r="VZZ39" s="242"/>
      <c r="WAA39" s="242"/>
      <c r="WAB39" s="242"/>
      <c r="WAC39" s="242"/>
      <c r="WAD39" s="242"/>
      <c r="WAE39" s="242"/>
      <c r="WAF39" s="242"/>
      <c r="WAG39" s="242"/>
      <c r="WAH39" s="242"/>
      <c r="WAI39" s="242"/>
      <c r="WAJ39" s="242"/>
      <c r="WAK39" s="242"/>
      <c r="WAL39" s="242"/>
      <c r="WAM39" s="242"/>
      <c r="WAN39" s="242"/>
      <c r="WAO39" s="242"/>
      <c r="WAP39" s="242"/>
      <c r="WAQ39" s="242"/>
      <c r="WAR39" s="242"/>
      <c r="WAS39" s="242"/>
      <c r="WAT39" s="242"/>
      <c r="WAU39" s="242"/>
      <c r="WAV39" s="242"/>
      <c r="WAW39" s="242"/>
      <c r="WAX39" s="242"/>
      <c r="WAY39" s="242"/>
      <c r="WAZ39" s="242"/>
      <c r="WBA39" s="242"/>
      <c r="WBB39" s="242"/>
      <c r="WBC39" s="242"/>
      <c r="WBD39" s="242"/>
      <c r="WBE39" s="242"/>
      <c r="WBF39" s="242"/>
      <c r="WBG39" s="242"/>
      <c r="WBH39" s="242"/>
      <c r="WBI39" s="242"/>
      <c r="WBJ39" s="242"/>
      <c r="WBK39" s="242"/>
      <c r="WBL39" s="242"/>
      <c r="WBM39" s="242"/>
      <c r="WBN39" s="242"/>
      <c r="WBO39" s="242"/>
      <c r="WBP39" s="242"/>
      <c r="WBQ39" s="242"/>
      <c r="WBR39" s="242"/>
      <c r="WBS39" s="242"/>
      <c r="WBT39" s="242"/>
      <c r="WBU39" s="242"/>
      <c r="WBV39" s="242"/>
      <c r="WBW39" s="242"/>
      <c r="WBX39" s="242"/>
      <c r="WBY39" s="242"/>
      <c r="WBZ39" s="242"/>
      <c r="WCA39" s="242"/>
      <c r="WCB39" s="242"/>
      <c r="WCC39" s="242"/>
      <c r="WCD39" s="242"/>
      <c r="WCE39" s="242"/>
      <c r="WCF39" s="242"/>
      <c r="WCG39" s="242"/>
      <c r="WCH39" s="242"/>
      <c r="WCI39" s="242"/>
      <c r="WCJ39" s="242"/>
      <c r="WCK39" s="242"/>
      <c r="WCL39" s="242"/>
      <c r="WCM39" s="242"/>
      <c r="WCN39" s="242"/>
      <c r="WCO39" s="242"/>
      <c r="WCP39" s="242"/>
      <c r="WCQ39" s="242"/>
      <c r="WCR39" s="242"/>
      <c r="WCS39" s="242"/>
      <c r="WCT39" s="242"/>
      <c r="WCU39" s="242"/>
      <c r="WCV39" s="242"/>
      <c r="WCW39" s="242"/>
      <c r="WCX39" s="242"/>
      <c r="WCY39" s="242"/>
      <c r="WCZ39" s="242"/>
      <c r="WDA39" s="242"/>
      <c r="WDB39" s="242"/>
      <c r="WDC39" s="242"/>
      <c r="WDD39" s="242"/>
      <c r="WDE39" s="242"/>
      <c r="WDF39" s="242"/>
      <c r="WDG39" s="242"/>
      <c r="WDH39" s="242"/>
      <c r="WDI39" s="242"/>
      <c r="WDJ39" s="242"/>
      <c r="WDK39" s="242"/>
      <c r="WDL39" s="242"/>
      <c r="WDM39" s="242"/>
      <c r="WDN39" s="242"/>
      <c r="WDO39" s="242"/>
      <c r="WDP39" s="242"/>
      <c r="WDQ39" s="242"/>
      <c r="WDR39" s="242"/>
      <c r="WDS39" s="242"/>
      <c r="WDT39" s="242"/>
      <c r="WDU39" s="242"/>
      <c r="WDV39" s="242"/>
      <c r="WDW39" s="242"/>
      <c r="WDX39" s="242"/>
      <c r="WDY39" s="242"/>
      <c r="WDZ39" s="242"/>
      <c r="WEA39" s="242"/>
      <c r="WEB39" s="242"/>
      <c r="WEC39" s="242"/>
      <c r="WED39" s="242"/>
      <c r="WEE39" s="242"/>
      <c r="WEF39" s="242"/>
      <c r="WEG39" s="242"/>
      <c r="WEH39" s="242"/>
      <c r="WEI39" s="242"/>
      <c r="WEJ39" s="242"/>
      <c r="WEK39" s="242"/>
      <c r="WEL39" s="242"/>
      <c r="WEM39" s="242"/>
      <c r="WEN39" s="242"/>
      <c r="WEO39" s="242"/>
      <c r="WEP39" s="242"/>
      <c r="WEQ39" s="242"/>
      <c r="WER39" s="242"/>
      <c r="WES39" s="242"/>
      <c r="WET39" s="242"/>
      <c r="WEU39" s="242"/>
      <c r="WEV39" s="242"/>
      <c r="WEW39" s="242"/>
      <c r="WEX39" s="242"/>
      <c r="WEY39" s="242"/>
      <c r="WEZ39" s="242"/>
      <c r="WFA39" s="242"/>
      <c r="WFB39" s="242"/>
      <c r="WFC39" s="242"/>
      <c r="WFD39" s="242"/>
      <c r="WFE39" s="242"/>
      <c r="WFF39" s="242"/>
      <c r="WFG39" s="242"/>
      <c r="WFH39" s="242"/>
      <c r="WFI39" s="242"/>
      <c r="WFJ39" s="242"/>
      <c r="WFK39" s="242"/>
      <c r="WFL39" s="242"/>
      <c r="WFM39" s="242"/>
      <c r="WFN39" s="242"/>
      <c r="WFO39" s="242"/>
      <c r="WFP39" s="242"/>
      <c r="WFQ39" s="242"/>
      <c r="WFR39" s="242"/>
      <c r="WFS39" s="242"/>
      <c r="WFT39" s="242"/>
      <c r="WFU39" s="242"/>
      <c r="WFV39" s="242"/>
      <c r="WFW39" s="242"/>
      <c r="WFX39" s="242"/>
      <c r="WFY39" s="242"/>
      <c r="WFZ39" s="242"/>
      <c r="WGA39" s="242"/>
      <c r="WGB39" s="242"/>
      <c r="WGC39" s="242"/>
      <c r="WGD39" s="242"/>
      <c r="WGE39" s="242"/>
      <c r="WGF39" s="242"/>
      <c r="WGG39" s="242"/>
      <c r="WGH39" s="242"/>
      <c r="WGI39" s="242"/>
      <c r="WGJ39" s="242"/>
      <c r="WGK39" s="242"/>
      <c r="WGL39" s="242"/>
      <c r="WGM39" s="242"/>
      <c r="WGN39" s="242"/>
      <c r="WGO39" s="242"/>
      <c r="WGP39" s="242"/>
      <c r="WGQ39" s="242"/>
      <c r="WGR39" s="242"/>
      <c r="WGS39" s="242"/>
      <c r="WGT39" s="242"/>
      <c r="WGU39" s="242"/>
      <c r="WGV39" s="242"/>
      <c r="WGW39" s="242"/>
      <c r="WGX39" s="242"/>
      <c r="WGY39" s="242"/>
      <c r="WGZ39" s="242"/>
      <c r="WHA39" s="242"/>
      <c r="WHB39" s="242"/>
      <c r="WHC39" s="242"/>
      <c r="WHD39" s="242"/>
      <c r="WHE39" s="242"/>
      <c r="WHF39" s="242"/>
      <c r="WHG39" s="242"/>
      <c r="WHH39" s="242"/>
      <c r="WHI39" s="242"/>
      <c r="WHJ39" s="242"/>
      <c r="WHK39" s="242"/>
      <c r="WHL39" s="242"/>
      <c r="WHM39" s="242"/>
      <c r="WHN39" s="242"/>
      <c r="WHO39" s="242"/>
      <c r="WHP39" s="242"/>
      <c r="WHQ39" s="242"/>
      <c r="WHR39" s="242"/>
      <c r="WHS39" s="242"/>
      <c r="WHT39" s="242"/>
      <c r="WHU39" s="242"/>
      <c r="WHV39" s="242"/>
      <c r="WHW39" s="242"/>
      <c r="WHX39" s="242"/>
      <c r="WHY39" s="242"/>
      <c r="WHZ39" s="242"/>
      <c r="WIA39" s="242"/>
      <c r="WIB39" s="242"/>
      <c r="WIC39" s="242"/>
      <c r="WID39" s="242"/>
      <c r="WIE39" s="242"/>
      <c r="WIF39" s="242"/>
      <c r="WIG39" s="242"/>
      <c r="WIH39" s="242"/>
      <c r="WII39" s="242"/>
      <c r="WIJ39" s="242"/>
      <c r="WIK39" s="242"/>
      <c r="WIL39" s="242"/>
      <c r="WIM39" s="242"/>
      <c r="WIN39" s="242"/>
      <c r="WIO39" s="242"/>
      <c r="WIP39" s="242"/>
      <c r="WIQ39" s="242"/>
      <c r="WIR39" s="242"/>
      <c r="WIS39" s="242"/>
      <c r="WIT39" s="242"/>
      <c r="WIU39" s="242"/>
      <c r="WIV39" s="242"/>
      <c r="WIW39" s="242"/>
      <c r="WIX39" s="242"/>
      <c r="WIY39" s="242"/>
      <c r="WIZ39" s="242"/>
      <c r="WJA39" s="242"/>
      <c r="WJB39" s="242"/>
      <c r="WJC39" s="242"/>
      <c r="WJD39" s="242"/>
      <c r="WJE39" s="242"/>
      <c r="WJF39" s="242"/>
      <c r="WJG39" s="242"/>
      <c r="WJH39" s="242"/>
      <c r="WJI39" s="242"/>
      <c r="WJJ39" s="242"/>
      <c r="WJK39" s="242"/>
      <c r="WJL39" s="242"/>
      <c r="WJM39" s="242"/>
      <c r="WJN39" s="242"/>
      <c r="WJO39" s="242"/>
      <c r="WJP39" s="242"/>
      <c r="WJQ39" s="242"/>
      <c r="WJR39" s="242"/>
      <c r="WJS39" s="242"/>
      <c r="WJT39" s="242"/>
      <c r="WJU39" s="242"/>
      <c r="WJV39" s="242"/>
      <c r="WJW39" s="242"/>
      <c r="WJX39" s="242"/>
      <c r="WJY39" s="242"/>
      <c r="WJZ39" s="242"/>
      <c r="WKA39" s="242"/>
      <c r="WKB39" s="242"/>
      <c r="WKC39" s="242"/>
      <c r="WKD39" s="242"/>
      <c r="WKE39" s="242"/>
      <c r="WKF39" s="242"/>
      <c r="WKG39" s="242"/>
      <c r="WKH39" s="242"/>
      <c r="WKI39" s="242"/>
      <c r="WKJ39" s="242"/>
      <c r="WKK39" s="242"/>
      <c r="WKL39" s="242"/>
      <c r="WKM39" s="242"/>
      <c r="WKN39" s="242"/>
      <c r="WKO39" s="242"/>
      <c r="WKP39" s="242"/>
      <c r="WKQ39" s="242"/>
      <c r="WKR39" s="242"/>
      <c r="WKS39" s="242"/>
      <c r="WKT39" s="242"/>
      <c r="WKU39" s="242"/>
      <c r="WKV39" s="242"/>
      <c r="WKW39" s="242"/>
      <c r="WKX39" s="242"/>
      <c r="WKY39" s="242"/>
      <c r="WKZ39" s="242"/>
      <c r="WLA39" s="242"/>
      <c r="WLB39" s="242"/>
      <c r="WLC39" s="242"/>
      <c r="WLD39" s="242"/>
      <c r="WLE39" s="242"/>
      <c r="WLF39" s="242"/>
      <c r="WLG39" s="242"/>
      <c r="WLH39" s="242"/>
      <c r="WLI39" s="242"/>
      <c r="WLJ39" s="242"/>
      <c r="WLK39" s="242"/>
      <c r="WLL39" s="242"/>
      <c r="WLM39" s="242"/>
      <c r="WLN39" s="242"/>
      <c r="WLO39" s="242"/>
      <c r="WLP39" s="242"/>
      <c r="WLQ39" s="242"/>
      <c r="WLR39" s="242"/>
      <c r="WLS39" s="242"/>
      <c r="WLT39" s="242"/>
      <c r="WLU39" s="242"/>
      <c r="WLV39" s="242"/>
      <c r="WLW39" s="242"/>
      <c r="WLX39" s="242"/>
      <c r="WLY39" s="242"/>
      <c r="WLZ39" s="242"/>
      <c r="WMA39" s="242"/>
      <c r="WMB39" s="242"/>
      <c r="WMC39" s="242"/>
      <c r="WMD39" s="242"/>
      <c r="WME39" s="242"/>
      <c r="WMF39" s="242"/>
      <c r="WMG39" s="242"/>
      <c r="WMH39" s="242"/>
      <c r="WMI39" s="242"/>
      <c r="WMJ39" s="242"/>
      <c r="WMK39" s="242"/>
      <c r="WML39" s="242"/>
      <c r="WMM39" s="242"/>
      <c r="WMN39" s="242"/>
      <c r="WMO39" s="242"/>
      <c r="WMP39" s="242"/>
      <c r="WMQ39" s="242"/>
      <c r="WMR39" s="242"/>
      <c r="WMS39" s="242"/>
      <c r="WMT39" s="242"/>
      <c r="WMU39" s="242"/>
      <c r="WMV39" s="242"/>
      <c r="WMW39" s="242"/>
      <c r="WMX39" s="242"/>
      <c r="WMY39" s="242"/>
      <c r="WMZ39" s="242"/>
      <c r="WNA39" s="242"/>
      <c r="WNB39" s="242"/>
      <c r="WNC39" s="242"/>
      <c r="WND39" s="242"/>
      <c r="WNE39" s="242"/>
      <c r="WNF39" s="242"/>
      <c r="WNG39" s="242"/>
      <c r="WNH39" s="242"/>
      <c r="WNI39" s="242"/>
      <c r="WNJ39" s="242"/>
      <c r="WNK39" s="242"/>
      <c r="WNL39" s="242"/>
      <c r="WNM39" s="242"/>
      <c r="WNN39" s="242"/>
      <c r="WNO39" s="242"/>
      <c r="WNP39" s="242"/>
      <c r="WNQ39" s="242"/>
      <c r="WNR39" s="242"/>
      <c r="WNS39" s="242"/>
      <c r="WNT39" s="242"/>
      <c r="WNU39" s="242"/>
      <c r="WNV39" s="242"/>
      <c r="WNW39" s="242"/>
      <c r="WNX39" s="242"/>
      <c r="WNY39" s="242"/>
      <c r="WNZ39" s="242"/>
      <c r="WOA39" s="242"/>
      <c r="WOB39" s="242"/>
      <c r="WOC39" s="242"/>
      <c r="WOD39" s="242"/>
      <c r="WOE39" s="242"/>
      <c r="WOF39" s="242"/>
      <c r="WOG39" s="242"/>
      <c r="WOH39" s="242"/>
      <c r="WOI39" s="242"/>
      <c r="WOJ39" s="242"/>
      <c r="WOK39" s="242"/>
      <c r="WOL39" s="242"/>
      <c r="WOM39" s="242"/>
      <c r="WON39" s="242"/>
      <c r="WOO39" s="242"/>
      <c r="WOP39" s="242"/>
      <c r="WOQ39" s="242"/>
      <c r="WOR39" s="242"/>
      <c r="WOS39" s="242"/>
      <c r="WOT39" s="242"/>
      <c r="WOU39" s="242"/>
      <c r="WOV39" s="242"/>
      <c r="WOW39" s="242"/>
      <c r="WOX39" s="242"/>
      <c r="WOY39" s="242"/>
      <c r="WOZ39" s="242"/>
      <c r="WPA39" s="242"/>
      <c r="WPB39" s="242"/>
      <c r="WPC39" s="242"/>
      <c r="WPD39" s="242"/>
      <c r="WPE39" s="242"/>
      <c r="WPF39" s="242"/>
      <c r="WPG39" s="242"/>
      <c r="WPH39" s="242"/>
      <c r="WPI39" s="242"/>
      <c r="WPJ39" s="242"/>
      <c r="WPK39" s="242"/>
      <c r="WPL39" s="242"/>
      <c r="WPM39" s="242"/>
      <c r="WPN39" s="242"/>
      <c r="WPO39" s="242"/>
      <c r="WPP39" s="242"/>
      <c r="WPQ39" s="242"/>
      <c r="WPR39" s="242"/>
      <c r="WPS39" s="242"/>
      <c r="WPT39" s="242"/>
      <c r="WPU39" s="242"/>
      <c r="WPV39" s="242"/>
      <c r="WPW39" s="242"/>
      <c r="WPX39" s="242"/>
      <c r="WPY39" s="242"/>
      <c r="WPZ39" s="242"/>
      <c r="WQA39" s="242"/>
      <c r="WQB39" s="242"/>
      <c r="WQC39" s="242"/>
      <c r="WQD39" s="242"/>
      <c r="WQE39" s="242"/>
      <c r="WQF39" s="242"/>
      <c r="WQG39" s="242"/>
      <c r="WQH39" s="242"/>
      <c r="WQI39" s="242"/>
      <c r="WQJ39" s="242"/>
      <c r="WQK39" s="242"/>
      <c r="WQL39" s="242"/>
      <c r="WQM39" s="242"/>
      <c r="WQN39" s="242"/>
      <c r="WQO39" s="242"/>
      <c r="WQP39" s="242"/>
      <c r="WQQ39" s="242"/>
      <c r="WQR39" s="242"/>
      <c r="WQS39" s="242"/>
      <c r="WQT39" s="242"/>
      <c r="WQU39" s="242"/>
      <c r="WQV39" s="242"/>
      <c r="WQW39" s="242"/>
      <c r="WQX39" s="242"/>
      <c r="WQY39" s="242"/>
      <c r="WQZ39" s="242"/>
      <c r="WRA39" s="242"/>
      <c r="WRB39" s="242"/>
      <c r="WRC39" s="242"/>
      <c r="WRD39" s="242"/>
      <c r="WRE39" s="242"/>
      <c r="WRF39" s="242"/>
      <c r="WRG39" s="242"/>
      <c r="WRH39" s="242"/>
      <c r="WRI39" s="242"/>
      <c r="WRJ39" s="242"/>
      <c r="WRK39" s="242"/>
      <c r="WRL39" s="242"/>
      <c r="WRM39" s="242"/>
      <c r="WRN39" s="242"/>
      <c r="WRO39" s="242"/>
      <c r="WRP39" s="242"/>
      <c r="WRQ39" s="242"/>
      <c r="WRR39" s="242"/>
      <c r="WRS39" s="242"/>
      <c r="WRT39" s="242"/>
      <c r="WRU39" s="242"/>
      <c r="WRV39" s="242"/>
      <c r="WRW39" s="242"/>
      <c r="WRX39" s="242"/>
      <c r="WRY39" s="242"/>
      <c r="WRZ39" s="242"/>
      <c r="WSA39" s="242"/>
      <c r="WSB39" s="242"/>
      <c r="WSC39" s="242"/>
      <c r="WSD39" s="242"/>
      <c r="WSE39" s="242"/>
      <c r="WSF39" s="242"/>
      <c r="WSG39" s="242"/>
      <c r="WSH39" s="242"/>
      <c r="WSI39" s="242"/>
      <c r="WSJ39" s="242"/>
      <c r="WSK39" s="242"/>
      <c r="WSL39" s="242"/>
      <c r="WSM39" s="242"/>
      <c r="WSN39" s="242"/>
      <c r="WSO39" s="242"/>
      <c r="WSP39" s="242"/>
      <c r="WSQ39" s="242"/>
      <c r="WSR39" s="242"/>
      <c r="WSS39" s="242"/>
      <c r="WST39" s="242"/>
      <c r="WSU39" s="242"/>
      <c r="WSV39" s="242"/>
      <c r="WSW39" s="242"/>
      <c r="WSX39" s="242"/>
      <c r="WSY39" s="242"/>
      <c r="WSZ39" s="242"/>
      <c r="WTA39" s="242"/>
      <c r="WTB39" s="242"/>
      <c r="WTC39" s="242"/>
      <c r="WTD39" s="242"/>
      <c r="WTE39" s="242"/>
      <c r="WTF39" s="242"/>
      <c r="WTG39" s="242"/>
      <c r="WTH39" s="242"/>
      <c r="WTI39" s="242"/>
      <c r="WTJ39" s="242"/>
      <c r="WTK39" s="242"/>
      <c r="WTL39" s="242"/>
      <c r="WTM39" s="242"/>
      <c r="WTN39" s="242"/>
      <c r="WTO39" s="242"/>
      <c r="WTP39" s="242"/>
      <c r="WTQ39" s="242"/>
      <c r="WTR39" s="242"/>
      <c r="WTS39" s="242"/>
      <c r="WTT39" s="242"/>
      <c r="WTU39" s="242"/>
      <c r="WTV39" s="242"/>
      <c r="WTW39" s="242"/>
      <c r="WTX39" s="242"/>
      <c r="WTY39" s="242"/>
      <c r="WTZ39" s="242"/>
      <c r="WUA39" s="242"/>
      <c r="WUB39" s="242"/>
      <c r="WUC39" s="242"/>
      <c r="WUD39" s="242"/>
      <c r="WUE39" s="242"/>
      <c r="WUF39" s="242"/>
      <c r="WUG39" s="242"/>
      <c r="WUH39" s="242"/>
      <c r="WUI39" s="242"/>
      <c r="WUJ39" s="242"/>
      <c r="WUK39" s="242"/>
      <c r="WUL39" s="242"/>
      <c r="WUM39" s="242"/>
      <c r="WUN39" s="242"/>
      <c r="WUO39" s="242"/>
      <c r="WUP39" s="242"/>
      <c r="WUQ39" s="242"/>
      <c r="WUR39" s="242"/>
      <c r="WUS39" s="242"/>
      <c r="WUT39" s="242"/>
      <c r="WUU39" s="242"/>
      <c r="WUV39" s="242"/>
      <c r="WUW39" s="242"/>
      <c r="WUX39" s="242"/>
      <c r="WUY39" s="242"/>
      <c r="WUZ39" s="242"/>
      <c r="WVA39" s="242"/>
      <c r="WVB39" s="242"/>
      <c r="WVC39" s="242"/>
      <c r="WVD39" s="242"/>
      <c r="WVE39" s="242"/>
      <c r="WVF39" s="242"/>
      <c r="WVG39" s="242"/>
      <c r="WVH39" s="242"/>
      <c r="WVI39" s="242"/>
      <c r="WVJ39" s="242"/>
      <c r="WVK39" s="242"/>
      <c r="WVL39" s="242"/>
      <c r="WVM39" s="242"/>
      <c r="WVN39" s="242"/>
      <c r="WVO39" s="242"/>
      <c r="WVP39" s="242"/>
      <c r="WVQ39" s="242"/>
      <c r="WVR39" s="242"/>
      <c r="WVS39" s="242"/>
      <c r="WVT39" s="242"/>
      <c r="WVU39" s="242"/>
      <c r="WVV39" s="242"/>
      <c r="WVW39" s="242"/>
      <c r="WVX39" s="242"/>
      <c r="WVY39" s="242"/>
      <c r="WVZ39" s="242"/>
      <c r="WWA39" s="242"/>
      <c r="WWB39" s="242"/>
      <c r="WWC39" s="242"/>
      <c r="WWD39" s="242"/>
      <c r="WWE39" s="242"/>
      <c r="WWF39" s="242"/>
      <c r="WWG39" s="242"/>
      <c r="WWH39" s="242"/>
      <c r="WWI39" s="242"/>
      <c r="WWJ39" s="242"/>
      <c r="WWK39" s="242"/>
      <c r="WWL39" s="242"/>
      <c r="WWM39" s="242"/>
      <c r="WWN39" s="242"/>
      <c r="WWO39" s="242"/>
      <c r="WWP39" s="242"/>
      <c r="WWQ39" s="242"/>
      <c r="WWR39" s="242"/>
      <c r="WWS39" s="242"/>
      <c r="WWT39" s="242"/>
      <c r="WWU39" s="242"/>
      <c r="WWV39" s="242"/>
      <c r="WWW39" s="242"/>
      <c r="WWX39" s="242"/>
      <c r="WWY39" s="242"/>
      <c r="WWZ39" s="242"/>
      <c r="WXA39" s="242"/>
      <c r="WXB39" s="242"/>
      <c r="WXC39" s="242"/>
      <c r="WXD39" s="242"/>
      <c r="WXE39" s="242"/>
      <c r="WXF39" s="242"/>
      <c r="WXG39" s="242"/>
      <c r="WXH39" s="242"/>
      <c r="WXI39" s="242"/>
      <c r="WXJ39" s="242"/>
      <c r="WXK39" s="242"/>
      <c r="WXL39" s="242"/>
      <c r="WXM39" s="242"/>
      <c r="WXN39" s="242"/>
      <c r="WXO39" s="242"/>
      <c r="WXP39" s="242"/>
      <c r="WXQ39" s="242"/>
      <c r="WXR39" s="242"/>
      <c r="WXS39" s="242"/>
      <c r="WXT39" s="242"/>
    </row>
    <row r="40" spans="1:16192" x14ac:dyDescent="0.2">
      <c r="A40" s="308"/>
    </row>
    <row r="41" spans="1:16192" s="243" customFormat="1" ht="31.5" x14ac:dyDescent="0.2">
      <c r="A41" s="323" t="s">
        <v>377</v>
      </c>
    </row>
    <row r="42" spans="1:16192" s="243" customFormat="1" ht="42" x14ac:dyDescent="0.2">
      <c r="A42" s="324" t="s">
        <v>372</v>
      </c>
    </row>
    <row r="43" spans="1:16192" s="243" customFormat="1" ht="21" x14ac:dyDescent="0.2">
      <c r="A43" s="324" t="s">
        <v>373</v>
      </c>
    </row>
    <row r="44" spans="1:16192" s="243" customFormat="1" ht="21" x14ac:dyDescent="0.2">
      <c r="A44" s="324" t="s">
        <v>383</v>
      </c>
    </row>
    <row r="45" spans="1:16192" s="243" customFormat="1" ht="52.5" x14ac:dyDescent="0.2">
      <c r="A45" s="324" t="s">
        <v>384</v>
      </c>
    </row>
    <row r="46" spans="1:16192" s="243" customFormat="1" ht="42" x14ac:dyDescent="0.2">
      <c r="A46" s="323" t="s">
        <v>385</v>
      </c>
    </row>
    <row r="47" spans="1:16192" s="243" customFormat="1" ht="31.5" x14ac:dyDescent="0.2">
      <c r="A47" s="324" t="s">
        <v>386</v>
      </c>
    </row>
    <row r="48" spans="1:16192" s="243" customFormat="1" ht="21" x14ac:dyDescent="0.2">
      <c r="A48" s="324" t="s">
        <v>387</v>
      </c>
    </row>
    <row r="49" spans="1:1" s="243" customFormat="1" ht="31.5" x14ac:dyDescent="0.2">
      <c r="A49" s="318" t="s">
        <v>163</v>
      </c>
    </row>
    <row r="50" spans="1:1" s="243" customFormat="1" ht="63" x14ac:dyDescent="0.2">
      <c r="A50" s="325" t="s">
        <v>374</v>
      </c>
    </row>
    <row r="51" spans="1:1" s="243" customFormat="1" ht="21" x14ac:dyDescent="0.2">
      <c r="A51" s="321" t="s">
        <v>159</v>
      </c>
    </row>
    <row r="52" spans="1:1" s="243" customFormat="1" ht="42.75" x14ac:dyDescent="0.2">
      <c r="A52" s="317" t="s">
        <v>375</v>
      </c>
    </row>
    <row r="53" spans="1:1" s="243" customFormat="1" ht="21" x14ac:dyDescent="0.2">
      <c r="A53" s="313" t="s">
        <v>161</v>
      </c>
    </row>
    <row r="54" spans="1:1" s="243" customFormat="1" ht="12.75" x14ac:dyDescent="0.2">
      <c r="A54" s="314"/>
    </row>
    <row r="55" spans="1:1" s="243" customFormat="1" ht="12.75" x14ac:dyDescent="0.2">
      <c r="A55" s="315" t="s">
        <v>131</v>
      </c>
    </row>
    <row r="56" spans="1:1" s="243" customFormat="1" ht="24" x14ac:dyDescent="0.2">
      <c r="A56" s="316" t="s">
        <v>150</v>
      </c>
    </row>
    <row r="57" spans="1:1" s="243" customFormat="1" ht="24" x14ac:dyDescent="0.2">
      <c r="A57" s="316" t="s">
        <v>151</v>
      </c>
    </row>
    <row r="58" spans="1:1" s="243" customFormat="1" ht="12.75" x14ac:dyDescent="0.2">
      <c r="A58" s="332"/>
    </row>
    <row r="59" spans="1:1" x14ac:dyDescent="0.2">
      <c r="A59" s="332"/>
    </row>
    <row r="60" spans="1:1" ht="12.75" x14ac:dyDescent="0.2">
      <c r="A60" s="309"/>
    </row>
  </sheetData>
  <mergeCells count="1">
    <mergeCell ref="A36:A38"/>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WYJ86"/>
  <sheetViews>
    <sheetView zoomScaleNormal="100" workbookViewId="0">
      <selection activeCell="B1"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B8*0.87</f>
        <v>#REF!</v>
      </c>
      <c r="C35" s="273" t="e">
        <f t="shared" si="2"/>
        <v>#REF!</v>
      </c>
      <c r="D35" s="273" t="e">
        <f t="shared" si="2"/>
        <v>#REF!</v>
      </c>
    </row>
    <row r="36" spans="1:4" s="72" customFormat="1" x14ac:dyDescent="0.2">
      <c r="A36" s="240">
        <v>2</v>
      </c>
      <c r="B36" s="198" t="e">
        <f t="shared" ref="B36:D36" si="3">B9*0.87</f>
        <v>#REF!</v>
      </c>
      <c r="C36" s="198" t="e">
        <f t="shared" si="3"/>
        <v>#REF!</v>
      </c>
      <c r="D36" s="198" t="e">
        <f t="shared" si="3"/>
        <v>#REF!</v>
      </c>
    </row>
    <row r="37" spans="1:4" s="72" customFormat="1" x14ac:dyDescent="0.2">
      <c r="A37" s="239" t="s">
        <v>140</v>
      </c>
      <c r="B37" s="198"/>
      <c r="C37" s="198"/>
      <c r="D37" s="198"/>
    </row>
    <row r="38" spans="1:4" s="72" customFormat="1" x14ac:dyDescent="0.2">
      <c r="A38" s="240">
        <v>1</v>
      </c>
      <c r="B38" s="198" t="e">
        <f t="shared" ref="B38:D38" si="4">B11*0.87</f>
        <v>#REF!</v>
      </c>
      <c r="C38" s="198" t="e">
        <f t="shared" si="4"/>
        <v>#REF!</v>
      </c>
      <c r="D38" s="198" t="e">
        <f t="shared" si="4"/>
        <v>#REF!</v>
      </c>
    </row>
    <row r="39" spans="1:4" s="72" customFormat="1" x14ac:dyDescent="0.2">
      <c r="A39" s="240">
        <v>2</v>
      </c>
      <c r="B39" s="198" t="e">
        <f t="shared" ref="B39:D39" si="5">B12*0.87</f>
        <v>#REF!</v>
      </c>
      <c r="C39" s="198" t="e">
        <f t="shared" si="5"/>
        <v>#REF!</v>
      </c>
      <c r="D39" s="198" t="e">
        <f t="shared" si="5"/>
        <v>#REF!</v>
      </c>
    </row>
    <row r="40" spans="1:4" s="72" customFormat="1" x14ac:dyDescent="0.2">
      <c r="A40" s="239" t="s">
        <v>139</v>
      </c>
      <c r="B40" s="198"/>
      <c r="C40" s="198"/>
      <c r="D40" s="198"/>
    </row>
    <row r="41" spans="1:4" s="72" customFormat="1" x14ac:dyDescent="0.2">
      <c r="A41" s="240">
        <v>1</v>
      </c>
      <c r="B41" s="198" t="e">
        <f t="shared" ref="B41:D41" si="6">B14*0.87</f>
        <v>#REF!</v>
      </c>
      <c r="C41" s="198" t="e">
        <f t="shared" si="6"/>
        <v>#REF!</v>
      </c>
      <c r="D41" s="198" t="e">
        <f t="shared" si="6"/>
        <v>#REF!</v>
      </c>
    </row>
    <row r="42" spans="1:4" s="72" customFormat="1" x14ac:dyDescent="0.2">
      <c r="A42" s="240">
        <v>2</v>
      </c>
      <c r="B42" s="198" t="e">
        <f t="shared" ref="B42:D42" si="7">B15*0.87</f>
        <v>#REF!</v>
      </c>
      <c r="C42" s="198" t="e">
        <f t="shared" si="7"/>
        <v>#REF!</v>
      </c>
      <c r="D42" s="198" t="e">
        <f t="shared" si="7"/>
        <v>#REF!</v>
      </c>
    </row>
    <row r="43" spans="1:4" s="72" customFormat="1" x14ac:dyDescent="0.2">
      <c r="A43" s="239" t="s">
        <v>141</v>
      </c>
      <c r="B43" s="198"/>
      <c r="C43" s="198"/>
      <c r="D43" s="198"/>
    </row>
    <row r="44" spans="1:4" s="72" customFormat="1" x14ac:dyDescent="0.2">
      <c r="A44" s="240">
        <v>1</v>
      </c>
      <c r="B44" s="198" t="e">
        <f t="shared" ref="B44:D44" si="8">B17*0.87</f>
        <v>#REF!</v>
      </c>
      <c r="C44" s="198" t="e">
        <f t="shared" si="8"/>
        <v>#REF!</v>
      </c>
      <c r="D44" s="198" t="e">
        <f t="shared" si="8"/>
        <v>#REF!</v>
      </c>
    </row>
    <row r="45" spans="1:4" s="72" customFormat="1" x14ac:dyDescent="0.2">
      <c r="A45" s="240">
        <v>2</v>
      </c>
      <c r="B45" s="198" t="e">
        <f t="shared" ref="B45:D45" si="9">B18*0.87</f>
        <v>#REF!</v>
      </c>
      <c r="C45" s="198" t="e">
        <f t="shared" si="9"/>
        <v>#REF!</v>
      </c>
      <c r="D45" s="198" t="e">
        <f t="shared" si="9"/>
        <v>#REF!</v>
      </c>
    </row>
    <row r="46" spans="1:4" s="72" customFormat="1" x14ac:dyDescent="0.2">
      <c r="A46" s="239" t="s">
        <v>122</v>
      </c>
      <c r="B46" s="198"/>
      <c r="C46" s="198"/>
      <c r="D46" s="198"/>
    </row>
    <row r="47" spans="1:4" s="72" customFormat="1" x14ac:dyDescent="0.2">
      <c r="A47" s="240">
        <v>1</v>
      </c>
      <c r="B47" s="198" t="e">
        <f t="shared" ref="B47:D47" si="10">B20*0.87</f>
        <v>#REF!</v>
      </c>
      <c r="C47" s="198" t="e">
        <f t="shared" si="10"/>
        <v>#REF!</v>
      </c>
      <c r="D47" s="198" t="e">
        <f t="shared" si="10"/>
        <v>#REF!</v>
      </c>
    </row>
    <row r="48" spans="1:4" s="72" customFormat="1" x14ac:dyDescent="0.2">
      <c r="A48" s="240">
        <v>2</v>
      </c>
      <c r="B48" s="198" t="e">
        <f t="shared" ref="B48:D48" si="11">B21*0.87</f>
        <v>#REF!</v>
      </c>
      <c r="C48" s="198" t="e">
        <f t="shared" si="11"/>
        <v>#REF!</v>
      </c>
      <c r="D48" s="198" t="e">
        <f t="shared" si="11"/>
        <v>#REF!</v>
      </c>
    </row>
    <row r="49" spans="1:4" s="72" customFormat="1" x14ac:dyDescent="0.2">
      <c r="A49" s="239" t="s">
        <v>123</v>
      </c>
      <c r="B49" s="198"/>
      <c r="C49" s="198"/>
      <c r="D49" s="198"/>
    </row>
    <row r="50" spans="1:4" s="72" customFormat="1" x14ac:dyDescent="0.2">
      <c r="A50" s="240" t="s">
        <v>115</v>
      </c>
      <c r="B50" s="198" t="e">
        <f t="shared" ref="B50:D50" si="12">B23*0.87</f>
        <v>#REF!</v>
      </c>
      <c r="C50" s="198" t="e">
        <f t="shared" si="12"/>
        <v>#REF!</v>
      </c>
      <c r="D50" s="198" t="e">
        <f t="shared" si="12"/>
        <v>#REF!</v>
      </c>
    </row>
    <row r="51" spans="1:4" s="72" customFormat="1" x14ac:dyDescent="0.2">
      <c r="A51" s="239" t="s">
        <v>124</v>
      </c>
      <c r="B51" s="198"/>
      <c r="C51" s="198"/>
      <c r="D51" s="198"/>
    </row>
    <row r="52" spans="1:4" s="72" customFormat="1" x14ac:dyDescent="0.2">
      <c r="A52" s="240" t="s">
        <v>115</v>
      </c>
      <c r="B52" s="198" t="e">
        <f t="shared" ref="B52:D52" si="13">B25*0.87</f>
        <v>#REF!</v>
      </c>
      <c r="C52" s="198" t="e">
        <f t="shared" si="13"/>
        <v>#REF!</v>
      </c>
      <c r="D52" s="198" t="e">
        <f t="shared" si="13"/>
        <v>#REF!</v>
      </c>
    </row>
    <row r="53" spans="1:4" s="72" customFormat="1" x14ac:dyDescent="0.2">
      <c r="A53" s="241" t="s">
        <v>125</v>
      </c>
      <c r="B53" s="198"/>
      <c r="C53" s="198"/>
      <c r="D53" s="198"/>
    </row>
    <row r="54" spans="1:4" s="72" customFormat="1" x14ac:dyDescent="0.2">
      <c r="A54" s="240" t="s">
        <v>115</v>
      </c>
      <c r="B54" s="198" t="e">
        <f t="shared" ref="B54:D54" si="14">B27*0.87</f>
        <v>#REF!</v>
      </c>
      <c r="C54" s="198" t="e">
        <f t="shared" si="14"/>
        <v>#REF!</v>
      </c>
      <c r="D54" s="198" t="e">
        <f t="shared" si="14"/>
        <v>#REF!</v>
      </c>
    </row>
    <row r="55" spans="1:4" s="72" customFormat="1" x14ac:dyDescent="0.2">
      <c r="A55" s="239" t="s">
        <v>126</v>
      </c>
      <c r="B55" s="198"/>
      <c r="C55" s="198"/>
      <c r="D55" s="198"/>
    </row>
    <row r="56" spans="1:4" s="72" customFormat="1" x14ac:dyDescent="0.2">
      <c r="A56" s="240" t="s">
        <v>115</v>
      </c>
      <c r="B56" s="198" t="e">
        <f t="shared" ref="B56:D56" si="15">B29*0.87</f>
        <v>#REF!</v>
      </c>
      <c r="C56" s="198" t="e">
        <f t="shared" si="15"/>
        <v>#REF!</v>
      </c>
      <c r="D56" s="198" t="e">
        <f t="shared" si="15"/>
        <v>#REF!</v>
      </c>
    </row>
    <row r="57" spans="1:4" s="72" customFormat="1" ht="135" x14ac:dyDescent="0.2">
      <c r="A57" s="331" t="s">
        <v>380</v>
      </c>
    </row>
    <row r="58" spans="1:4" s="72" customFormat="1" x14ac:dyDescent="0.2">
      <c r="A58" s="322" t="s">
        <v>133</v>
      </c>
    </row>
    <row r="59" spans="1:4" s="72" customFormat="1" x14ac:dyDescent="0.2">
      <c r="A59" s="312" t="s">
        <v>381</v>
      </c>
    </row>
    <row r="60" spans="1:4" ht="11.1" customHeight="1" x14ac:dyDescent="0.2">
      <c r="A60" s="312" t="s">
        <v>382</v>
      </c>
    </row>
    <row r="61" spans="1:4" ht="21" customHeight="1" x14ac:dyDescent="0.2">
      <c r="A61" s="319" t="s">
        <v>130</v>
      </c>
    </row>
    <row r="62" spans="1:4" s="243" customFormat="1" ht="36" customHeight="1" x14ac:dyDescent="0.2">
      <c r="A62" s="378" t="s">
        <v>376</v>
      </c>
    </row>
    <row r="63" spans="1:4" ht="36" customHeight="1" x14ac:dyDescent="0.2">
      <c r="A63" s="378"/>
    </row>
    <row r="64" spans="1:4" ht="36" customHeight="1" x14ac:dyDescent="0.2">
      <c r="A64" s="385"/>
    </row>
    <row r="65" spans="1:16208" ht="12" customHeight="1" x14ac:dyDescent="0.2">
      <c r="A65" s="310" t="s">
        <v>325</v>
      </c>
    </row>
    <row r="66" spans="1:16208" x14ac:dyDescent="0.2">
      <c r="A66" s="320"/>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c r="CK66" s="242"/>
      <c r="CL66" s="242"/>
      <c r="CM66" s="242"/>
      <c r="CN66" s="242"/>
      <c r="CO66" s="242"/>
      <c r="CP66" s="242"/>
      <c r="CQ66" s="242"/>
      <c r="CR66" s="242"/>
      <c r="CS66" s="242"/>
      <c r="CT66" s="242"/>
      <c r="CU66" s="242"/>
      <c r="CV66" s="242"/>
      <c r="CW66" s="242"/>
      <c r="CX66" s="242"/>
      <c r="CY66" s="242"/>
      <c r="CZ66" s="242"/>
      <c r="DA66" s="242"/>
      <c r="DB66" s="242"/>
      <c r="DC66" s="242"/>
      <c r="DD66" s="242"/>
      <c r="DE66" s="242"/>
      <c r="DF66" s="242"/>
      <c r="DG66" s="242"/>
      <c r="DH66" s="242"/>
      <c r="DI66" s="242"/>
      <c r="DJ66" s="242"/>
      <c r="DK66" s="242"/>
      <c r="DL66" s="242"/>
      <c r="DM66" s="242"/>
      <c r="DN66" s="242"/>
      <c r="DO66" s="242"/>
      <c r="DP66" s="242"/>
      <c r="DQ66" s="242"/>
      <c r="DR66" s="242"/>
      <c r="DS66" s="242"/>
      <c r="DT66" s="242"/>
      <c r="DU66" s="242"/>
      <c r="DV66" s="242"/>
      <c r="DW66" s="242"/>
      <c r="DX66" s="242"/>
      <c r="DY66" s="242"/>
      <c r="DZ66" s="242"/>
      <c r="EA66" s="242"/>
      <c r="EB66" s="242"/>
      <c r="EC66" s="242"/>
      <c r="ED66" s="242"/>
      <c r="EE66" s="242"/>
      <c r="EF66" s="242"/>
      <c r="EG66" s="242"/>
      <c r="EH66" s="242"/>
      <c r="EI66" s="242"/>
      <c r="EJ66" s="242"/>
      <c r="EK66" s="242"/>
      <c r="EL66" s="242"/>
      <c r="EM66" s="242"/>
      <c r="EN66" s="242"/>
      <c r="EO66" s="242"/>
      <c r="EP66" s="242"/>
      <c r="EQ66" s="242"/>
      <c r="ER66" s="242"/>
      <c r="ES66" s="242"/>
      <c r="ET66" s="242"/>
      <c r="EU66" s="242"/>
      <c r="EV66" s="242"/>
      <c r="EW66" s="242"/>
      <c r="EX66" s="242"/>
      <c r="EY66" s="242"/>
      <c r="EZ66" s="242"/>
      <c r="FA66" s="242"/>
      <c r="FB66" s="242"/>
      <c r="FC66" s="242"/>
      <c r="FD66" s="242"/>
      <c r="FE66" s="242"/>
      <c r="FF66" s="242"/>
      <c r="FG66" s="242"/>
      <c r="FH66" s="242"/>
      <c r="FI66" s="242"/>
      <c r="FJ66" s="242"/>
      <c r="FK66" s="242"/>
      <c r="FL66" s="242"/>
      <c r="FM66" s="242"/>
      <c r="FN66" s="242"/>
      <c r="FO66" s="242"/>
      <c r="FP66" s="242"/>
      <c r="FQ66" s="242"/>
      <c r="FR66" s="242"/>
      <c r="FS66" s="242"/>
      <c r="FT66" s="242"/>
      <c r="FU66" s="242"/>
      <c r="FV66" s="242"/>
      <c r="FW66" s="242"/>
      <c r="FX66" s="242"/>
      <c r="FY66" s="242"/>
      <c r="FZ66" s="242"/>
      <c r="GA66" s="242"/>
      <c r="GB66" s="242"/>
      <c r="GC66" s="242"/>
      <c r="GD66" s="242"/>
      <c r="GE66" s="242"/>
      <c r="GF66" s="242"/>
      <c r="GG66" s="242"/>
      <c r="GH66" s="242"/>
      <c r="GI66" s="242"/>
      <c r="GJ66" s="242"/>
      <c r="GK66" s="242"/>
      <c r="GL66" s="242"/>
      <c r="GM66" s="242"/>
      <c r="GN66" s="242"/>
      <c r="GO66" s="242"/>
      <c r="GP66" s="242"/>
      <c r="GQ66" s="242"/>
      <c r="GR66" s="242"/>
      <c r="GS66" s="242"/>
      <c r="GT66" s="242"/>
      <c r="GU66" s="242"/>
      <c r="GV66" s="242"/>
      <c r="GW66" s="242"/>
      <c r="GX66" s="242"/>
      <c r="GY66" s="242"/>
      <c r="GZ66" s="242"/>
      <c r="HA66" s="242"/>
      <c r="HB66" s="242"/>
      <c r="HC66" s="242"/>
      <c r="HD66" s="242"/>
      <c r="HE66" s="242"/>
      <c r="HF66" s="242"/>
      <c r="HG66" s="242"/>
      <c r="HH66" s="242"/>
      <c r="HI66" s="242"/>
      <c r="HJ66" s="242"/>
      <c r="HK66" s="242"/>
      <c r="HL66" s="242"/>
      <c r="HM66" s="242"/>
      <c r="HN66" s="242"/>
      <c r="HO66" s="242"/>
      <c r="HP66" s="242"/>
      <c r="HQ66" s="242"/>
      <c r="HR66" s="242"/>
      <c r="HS66" s="242"/>
      <c r="HT66" s="242"/>
      <c r="HU66" s="242"/>
      <c r="HV66" s="242"/>
      <c r="HW66" s="242"/>
      <c r="HX66" s="242"/>
      <c r="HY66" s="242"/>
      <c r="HZ66" s="242"/>
      <c r="IA66" s="242"/>
      <c r="IB66" s="242"/>
      <c r="IC66" s="242"/>
      <c r="ID66" s="242"/>
      <c r="IE66" s="242"/>
      <c r="IF66" s="242"/>
      <c r="IG66" s="242"/>
      <c r="IH66" s="242"/>
      <c r="II66" s="242"/>
      <c r="IJ66" s="242"/>
      <c r="IK66" s="242"/>
      <c r="IL66" s="242"/>
      <c r="IM66" s="242"/>
      <c r="IN66" s="242"/>
      <c r="IO66" s="242"/>
      <c r="IP66" s="242"/>
      <c r="IQ66" s="242"/>
      <c r="IR66" s="242"/>
      <c r="IS66" s="242"/>
      <c r="IT66" s="242"/>
      <c r="IU66" s="242"/>
      <c r="IV66" s="242"/>
      <c r="IW66" s="242"/>
      <c r="IX66" s="242"/>
      <c r="IY66" s="242"/>
      <c r="IZ66" s="242"/>
      <c r="JA66" s="242"/>
      <c r="JB66" s="242"/>
      <c r="JC66" s="242"/>
      <c r="JD66" s="242"/>
      <c r="JE66" s="242"/>
      <c r="JF66" s="242"/>
      <c r="JG66" s="242"/>
      <c r="JH66" s="242"/>
      <c r="JI66" s="242"/>
      <c r="JJ66" s="242"/>
      <c r="JK66" s="242"/>
      <c r="JL66" s="242"/>
      <c r="JM66" s="242"/>
      <c r="JN66" s="242"/>
      <c r="JO66" s="242"/>
      <c r="JP66" s="242"/>
      <c r="JQ66" s="242"/>
      <c r="JR66" s="242"/>
      <c r="JS66" s="242"/>
      <c r="JT66" s="242"/>
      <c r="JU66" s="242"/>
      <c r="JV66" s="242"/>
      <c r="JW66" s="242"/>
      <c r="JX66" s="242"/>
      <c r="JY66" s="242"/>
      <c r="JZ66" s="242"/>
      <c r="KA66" s="242"/>
      <c r="KB66" s="242"/>
      <c r="KC66" s="242"/>
      <c r="KD66" s="242"/>
      <c r="KE66" s="242"/>
      <c r="KF66" s="242"/>
      <c r="KG66" s="242"/>
      <c r="KH66" s="242"/>
      <c r="KI66" s="242"/>
      <c r="KJ66" s="242"/>
      <c r="KK66" s="242"/>
      <c r="KL66" s="242"/>
      <c r="KM66" s="242"/>
      <c r="KN66" s="242"/>
      <c r="KO66" s="242"/>
      <c r="KP66" s="242"/>
      <c r="KQ66" s="242"/>
      <c r="KR66" s="242"/>
      <c r="KS66" s="242"/>
      <c r="KT66" s="242"/>
      <c r="KU66" s="242"/>
      <c r="KV66" s="242"/>
      <c r="KW66" s="242"/>
      <c r="KX66" s="242"/>
      <c r="KY66" s="242"/>
      <c r="KZ66" s="242"/>
      <c r="LA66" s="242"/>
      <c r="LB66" s="242"/>
      <c r="LC66" s="242"/>
      <c r="LD66" s="242"/>
      <c r="LE66" s="242"/>
      <c r="LF66" s="242"/>
      <c r="LG66" s="242"/>
      <c r="LH66" s="242"/>
      <c r="LI66" s="242"/>
      <c r="LJ66" s="242"/>
      <c r="LK66" s="242"/>
      <c r="LL66" s="242"/>
      <c r="LM66" s="242"/>
      <c r="LN66" s="242"/>
      <c r="LO66" s="242"/>
      <c r="LP66" s="242"/>
      <c r="LQ66" s="242"/>
      <c r="LR66" s="242"/>
      <c r="LS66" s="242"/>
      <c r="LT66" s="242"/>
      <c r="LU66" s="242"/>
      <c r="LV66" s="242"/>
      <c r="LW66" s="242"/>
      <c r="LX66" s="242"/>
      <c r="LY66" s="242"/>
      <c r="LZ66" s="242"/>
      <c r="MA66" s="242"/>
      <c r="MB66" s="242"/>
      <c r="MC66" s="242"/>
      <c r="MD66" s="242"/>
      <c r="ME66" s="242"/>
      <c r="MF66" s="242"/>
      <c r="MG66" s="242"/>
      <c r="MH66" s="242"/>
      <c r="MI66" s="242"/>
      <c r="MJ66" s="242"/>
      <c r="MK66" s="242"/>
      <c r="ML66" s="242"/>
      <c r="MM66" s="242"/>
      <c r="MN66" s="242"/>
      <c r="MO66" s="242"/>
      <c r="MP66" s="242"/>
      <c r="MQ66" s="242"/>
      <c r="MR66" s="242"/>
      <c r="MS66" s="242"/>
      <c r="MT66" s="242"/>
      <c r="MU66" s="242"/>
      <c r="MV66" s="242"/>
      <c r="MW66" s="242"/>
      <c r="MX66" s="242"/>
      <c r="MY66" s="242"/>
      <c r="MZ66" s="242"/>
      <c r="NA66" s="242"/>
      <c r="NB66" s="242"/>
      <c r="NC66" s="242"/>
      <c r="ND66" s="242"/>
      <c r="NE66" s="242"/>
      <c r="NF66" s="242"/>
      <c r="NG66" s="242"/>
      <c r="NH66" s="242"/>
      <c r="NI66" s="242"/>
      <c r="NJ66" s="242"/>
      <c r="NK66" s="242"/>
      <c r="NL66" s="242"/>
      <c r="NM66" s="242"/>
      <c r="NN66" s="242"/>
      <c r="NO66" s="242"/>
      <c r="NP66" s="242"/>
      <c r="NQ66" s="242"/>
      <c r="NR66" s="242"/>
      <c r="NS66" s="242"/>
      <c r="NT66" s="242"/>
      <c r="NU66" s="242"/>
      <c r="NV66" s="242"/>
      <c r="NW66" s="242"/>
      <c r="NX66" s="242"/>
      <c r="NY66" s="242"/>
      <c r="NZ66" s="242"/>
      <c r="OA66" s="242"/>
      <c r="OB66" s="242"/>
      <c r="OC66" s="242"/>
      <c r="OD66" s="242"/>
      <c r="OE66" s="242"/>
      <c r="OF66" s="242"/>
      <c r="OG66" s="242"/>
      <c r="OH66" s="242"/>
      <c r="OI66" s="242"/>
      <c r="OJ66" s="242"/>
      <c r="OK66" s="242"/>
      <c r="OL66" s="242"/>
      <c r="OM66" s="242"/>
      <c r="ON66" s="242"/>
      <c r="OO66" s="242"/>
      <c r="OP66" s="242"/>
      <c r="OQ66" s="242"/>
      <c r="OR66" s="242"/>
      <c r="OS66" s="242"/>
      <c r="OT66" s="242"/>
      <c r="OU66" s="242"/>
      <c r="OV66" s="242"/>
      <c r="OW66" s="242"/>
      <c r="OX66" s="242"/>
      <c r="OY66" s="242"/>
      <c r="OZ66" s="242"/>
      <c r="PA66" s="242"/>
      <c r="PB66" s="242"/>
      <c r="PC66" s="242"/>
      <c r="PD66" s="242"/>
      <c r="PE66" s="242"/>
      <c r="PF66" s="242"/>
      <c r="PG66" s="242"/>
      <c r="PH66" s="242"/>
      <c r="PI66" s="242"/>
      <c r="PJ66" s="242"/>
      <c r="PK66" s="242"/>
      <c r="PL66" s="242"/>
      <c r="PM66" s="242"/>
      <c r="PN66" s="242"/>
      <c r="PO66" s="242"/>
      <c r="PP66" s="242"/>
      <c r="PQ66" s="242"/>
      <c r="PR66" s="242"/>
      <c r="PS66" s="242"/>
      <c r="PT66" s="242"/>
      <c r="PU66" s="242"/>
      <c r="PV66" s="242"/>
      <c r="PW66" s="242"/>
      <c r="PX66" s="242"/>
      <c r="PY66" s="242"/>
      <c r="PZ66" s="242"/>
      <c r="QA66" s="242"/>
      <c r="QB66" s="242"/>
      <c r="QC66" s="242"/>
      <c r="QD66" s="242"/>
      <c r="QE66" s="242"/>
      <c r="QF66" s="242"/>
      <c r="QG66" s="242"/>
      <c r="QH66" s="242"/>
      <c r="QI66" s="242"/>
      <c r="QJ66" s="242"/>
      <c r="QK66" s="242"/>
      <c r="QL66" s="242"/>
      <c r="QM66" s="242"/>
      <c r="QN66" s="242"/>
      <c r="QO66" s="242"/>
      <c r="QP66" s="242"/>
      <c r="QQ66" s="242"/>
      <c r="QR66" s="242"/>
      <c r="QS66" s="242"/>
      <c r="QT66" s="242"/>
      <c r="QU66" s="242"/>
      <c r="QV66" s="242"/>
      <c r="QW66" s="242"/>
      <c r="QX66" s="242"/>
      <c r="QY66" s="242"/>
      <c r="QZ66" s="242"/>
      <c r="RA66" s="242"/>
      <c r="RB66" s="242"/>
      <c r="RC66" s="242"/>
      <c r="RD66" s="242"/>
      <c r="RE66" s="242"/>
      <c r="RF66" s="242"/>
      <c r="RG66" s="242"/>
      <c r="RH66" s="242"/>
      <c r="RI66" s="242"/>
      <c r="RJ66" s="242"/>
      <c r="RK66" s="242"/>
      <c r="RL66" s="242"/>
      <c r="RM66" s="242"/>
      <c r="RN66" s="242"/>
      <c r="RO66" s="242"/>
      <c r="RP66" s="242"/>
      <c r="RQ66" s="242"/>
      <c r="RR66" s="242"/>
      <c r="RS66" s="242"/>
      <c r="RT66" s="242"/>
      <c r="RU66" s="242"/>
      <c r="RV66" s="242"/>
      <c r="RW66" s="242"/>
      <c r="RX66" s="242"/>
      <c r="RY66" s="242"/>
      <c r="RZ66" s="242"/>
      <c r="SA66" s="242"/>
      <c r="SB66" s="242"/>
      <c r="SC66" s="242"/>
      <c r="SD66" s="242"/>
      <c r="SE66" s="242"/>
      <c r="SF66" s="242"/>
      <c r="SG66" s="242"/>
      <c r="SH66" s="242"/>
      <c r="SI66" s="242"/>
      <c r="SJ66" s="242"/>
      <c r="SK66" s="242"/>
      <c r="SL66" s="242"/>
      <c r="SM66" s="242"/>
      <c r="SN66" s="242"/>
      <c r="SO66" s="242"/>
      <c r="SP66" s="242"/>
      <c r="SQ66" s="242"/>
      <c r="SR66" s="242"/>
      <c r="SS66" s="242"/>
      <c r="ST66" s="242"/>
      <c r="SU66" s="242"/>
      <c r="SV66" s="242"/>
      <c r="SW66" s="242"/>
      <c r="SX66" s="242"/>
      <c r="SY66" s="242"/>
      <c r="SZ66" s="242"/>
      <c r="TA66" s="242"/>
      <c r="TB66" s="242"/>
      <c r="TC66" s="242"/>
      <c r="TD66" s="242"/>
      <c r="TE66" s="242"/>
      <c r="TF66" s="242"/>
      <c r="TG66" s="242"/>
      <c r="TH66" s="242"/>
      <c r="TI66" s="242"/>
      <c r="TJ66" s="242"/>
      <c r="TK66" s="242"/>
      <c r="TL66" s="242"/>
      <c r="TM66" s="242"/>
      <c r="TN66" s="242"/>
      <c r="TO66" s="242"/>
      <c r="TP66" s="242"/>
      <c r="TQ66" s="242"/>
      <c r="TR66" s="242"/>
      <c r="TS66" s="242"/>
      <c r="TT66" s="242"/>
      <c r="TU66" s="242"/>
      <c r="TV66" s="242"/>
      <c r="TW66" s="242"/>
      <c r="TX66" s="242"/>
      <c r="TY66" s="242"/>
      <c r="TZ66" s="242"/>
      <c r="UA66" s="242"/>
      <c r="UB66" s="242"/>
      <c r="UC66" s="242"/>
      <c r="UD66" s="242"/>
      <c r="UE66" s="242"/>
      <c r="UF66" s="242"/>
      <c r="UG66" s="242"/>
      <c r="UH66" s="242"/>
      <c r="UI66" s="242"/>
      <c r="UJ66" s="242"/>
      <c r="UK66" s="242"/>
      <c r="UL66" s="242"/>
      <c r="UM66" s="242"/>
      <c r="UN66" s="242"/>
      <c r="UO66" s="242"/>
      <c r="UP66" s="242"/>
      <c r="UQ66" s="242"/>
      <c r="UR66" s="242"/>
      <c r="US66" s="242"/>
      <c r="UT66" s="242"/>
      <c r="UU66" s="242"/>
      <c r="UV66" s="242"/>
      <c r="UW66" s="242"/>
      <c r="UX66" s="242"/>
      <c r="UY66" s="242"/>
      <c r="UZ66" s="242"/>
      <c r="VA66" s="242"/>
      <c r="VB66" s="242"/>
      <c r="VC66" s="242"/>
      <c r="VD66" s="242"/>
      <c r="VE66" s="242"/>
      <c r="VF66" s="242"/>
      <c r="VG66" s="242"/>
      <c r="VH66" s="242"/>
      <c r="VI66" s="242"/>
      <c r="VJ66" s="242"/>
      <c r="VK66" s="242"/>
      <c r="VL66" s="242"/>
      <c r="VM66" s="242"/>
      <c r="VN66" s="242"/>
      <c r="VO66" s="242"/>
      <c r="VP66" s="242"/>
      <c r="VQ66" s="242"/>
      <c r="VR66" s="242"/>
      <c r="VS66" s="242"/>
      <c r="VT66" s="242"/>
      <c r="VU66" s="242"/>
      <c r="VV66" s="242"/>
      <c r="VW66" s="242"/>
      <c r="VX66" s="242"/>
      <c r="VY66" s="242"/>
      <c r="VZ66" s="242"/>
      <c r="WA66" s="242"/>
      <c r="WB66" s="242"/>
      <c r="WC66" s="242"/>
      <c r="WD66" s="242"/>
      <c r="WE66" s="242"/>
      <c r="WF66" s="242"/>
      <c r="WG66" s="242"/>
      <c r="WH66" s="242"/>
      <c r="WI66" s="242"/>
      <c r="WJ66" s="242"/>
      <c r="WK66" s="242"/>
      <c r="WL66" s="242"/>
      <c r="WM66" s="242"/>
      <c r="WN66" s="242"/>
      <c r="WO66" s="242"/>
      <c r="WP66" s="242"/>
      <c r="WQ66" s="242"/>
      <c r="WR66" s="242"/>
      <c r="WS66" s="242"/>
      <c r="WT66" s="242"/>
      <c r="WU66" s="242"/>
      <c r="WV66" s="242"/>
      <c r="WW66" s="242"/>
      <c r="WX66" s="242"/>
      <c r="WY66" s="242"/>
      <c r="WZ66" s="242"/>
      <c r="XA66" s="242"/>
      <c r="XB66" s="242"/>
      <c r="XC66" s="242"/>
      <c r="XD66" s="242"/>
      <c r="XE66" s="242"/>
      <c r="XF66" s="242"/>
      <c r="XG66" s="242"/>
      <c r="XH66" s="242"/>
      <c r="XI66" s="242"/>
      <c r="XJ66" s="242"/>
      <c r="XK66" s="242"/>
      <c r="XL66" s="242"/>
      <c r="XM66" s="242"/>
      <c r="XN66" s="242"/>
      <c r="XO66" s="242"/>
      <c r="XP66" s="242"/>
      <c r="XQ66" s="242"/>
      <c r="XR66" s="242"/>
      <c r="XS66" s="242"/>
      <c r="XT66" s="242"/>
      <c r="XU66" s="242"/>
      <c r="XV66" s="242"/>
      <c r="XW66" s="242"/>
      <c r="XX66" s="242"/>
      <c r="XY66" s="242"/>
      <c r="XZ66" s="242"/>
      <c r="YA66" s="242"/>
      <c r="YB66" s="242"/>
      <c r="YC66" s="242"/>
      <c r="YD66" s="242"/>
      <c r="YE66" s="242"/>
      <c r="YF66" s="242"/>
      <c r="YG66" s="242"/>
      <c r="YH66" s="242"/>
      <c r="YI66" s="242"/>
      <c r="YJ66" s="242"/>
      <c r="YK66" s="242"/>
      <c r="YL66" s="242"/>
      <c r="YM66" s="242"/>
      <c r="YN66" s="242"/>
      <c r="YO66" s="242"/>
      <c r="YP66" s="242"/>
      <c r="YQ66" s="242"/>
      <c r="YR66" s="242"/>
      <c r="YS66" s="242"/>
      <c r="YT66" s="242"/>
      <c r="YU66" s="242"/>
      <c r="YV66" s="242"/>
      <c r="YW66" s="242"/>
      <c r="YX66" s="242"/>
      <c r="YY66" s="242"/>
      <c r="YZ66" s="242"/>
      <c r="ZA66" s="242"/>
      <c r="ZB66" s="242"/>
      <c r="ZC66" s="242"/>
      <c r="ZD66" s="242"/>
      <c r="ZE66" s="242"/>
      <c r="ZF66" s="242"/>
      <c r="ZG66" s="242"/>
      <c r="ZH66" s="242"/>
      <c r="ZI66" s="242"/>
      <c r="ZJ66" s="242"/>
      <c r="ZK66" s="242"/>
      <c r="ZL66" s="242"/>
      <c r="ZM66" s="242"/>
      <c r="ZN66" s="242"/>
      <c r="ZO66" s="242"/>
      <c r="ZP66" s="242"/>
      <c r="ZQ66" s="242"/>
      <c r="ZR66" s="242"/>
      <c r="ZS66" s="242"/>
      <c r="ZT66" s="242"/>
      <c r="ZU66" s="242"/>
      <c r="ZV66" s="242"/>
      <c r="ZW66" s="242"/>
      <c r="ZX66" s="242"/>
      <c r="ZY66" s="242"/>
      <c r="ZZ66" s="242"/>
      <c r="AAA66" s="242"/>
      <c r="AAB66" s="242"/>
      <c r="AAC66" s="242"/>
      <c r="AAD66" s="242"/>
      <c r="AAE66" s="242"/>
      <c r="AAF66" s="242"/>
      <c r="AAG66" s="242"/>
      <c r="AAH66" s="242"/>
      <c r="AAI66" s="242"/>
      <c r="AAJ66" s="242"/>
      <c r="AAK66" s="242"/>
      <c r="AAL66" s="242"/>
      <c r="AAM66" s="242"/>
      <c r="AAN66" s="242"/>
      <c r="AAO66" s="242"/>
      <c r="AAP66" s="242"/>
      <c r="AAQ66" s="242"/>
      <c r="AAR66" s="242"/>
      <c r="AAS66" s="242"/>
      <c r="AAT66" s="242"/>
      <c r="AAU66" s="242"/>
      <c r="AAV66" s="242"/>
      <c r="AAW66" s="242"/>
      <c r="AAX66" s="242"/>
      <c r="AAY66" s="242"/>
      <c r="AAZ66" s="242"/>
      <c r="ABA66" s="242"/>
      <c r="ABB66" s="242"/>
      <c r="ABC66" s="242"/>
      <c r="ABD66" s="242"/>
      <c r="ABE66" s="242"/>
      <c r="ABF66" s="242"/>
      <c r="ABG66" s="242"/>
      <c r="ABH66" s="242"/>
      <c r="ABI66" s="242"/>
      <c r="ABJ66" s="242"/>
      <c r="ABK66" s="242"/>
      <c r="ABL66" s="242"/>
      <c r="ABM66" s="242"/>
      <c r="ABN66" s="242"/>
      <c r="ABO66" s="242"/>
      <c r="ABP66" s="242"/>
      <c r="ABQ66" s="242"/>
      <c r="ABR66" s="242"/>
      <c r="ABS66" s="242"/>
      <c r="ABT66" s="242"/>
      <c r="ABU66" s="242"/>
      <c r="ABV66" s="242"/>
      <c r="ABW66" s="242"/>
      <c r="ABX66" s="242"/>
      <c r="ABY66" s="242"/>
      <c r="ABZ66" s="242"/>
      <c r="ACA66" s="242"/>
      <c r="ACB66" s="242"/>
      <c r="ACC66" s="242"/>
      <c r="ACD66" s="242"/>
      <c r="ACE66" s="242"/>
      <c r="ACF66" s="242"/>
      <c r="ACG66" s="242"/>
      <c r="ACH66" s="242"/>
      <c r="ACI66" s="242"/>
      <c r="ACJ66" s="242"/>
      <c r="ACK66" s="242"/>
      <c r="ACL66" s="242"/>
      <c r="ACM66" s="242"/>
      <c r="ACN66" s="242"/>
      <c r="ACO66" s="242"/>
      <c r="ACP66" s="242"/>
      <c r="ACQ66" s="242"/>
      <c r="ACR66" s="242"/>
      <c r="ACS66" s="242"/>
      <c r="ACT66" s="242"/>
      <c r="ACU66" s="242"/>
      <c r="ACV66" s="242"/>
      <c r="ACW66" s="242"/>
      <c r="ACX66" s="242"/>
      <c r="ACY66" s="242"/>
      <c r="ACZ66" s="242"/>
      <c r="ADA66" s="242"/>
      <c r="ADB66" s="242"/>
      <c r="ADC66" s="242"/>
      <c r="ADD66" s="242"/>
      <c r="ADE66" s="242"/>
      <c r="ADF66" s="242"/>
      <c r="ADG66" s="242"/>
      <c r="ADH66" s="242"/>
      <c r="ADI66" s="242"/>
      <c r="ADJ66" s="242"/>
      <c r="ADK66" s="242"/>
      <c r="ADL66" s="242"/>
      <c r="ADM66" s="242"/>
      <c r="ADN66" s="242"/>
      <c r="ADO66" s="242"/>
      <c r="ADP66" s="242"/>
      <c r="ADQ66" s="242"/>
      <c r="ADR66" s="242"/>
      <c r="ADS66" s="242"/>
      <c r="ADT66" s="242"/>
      <c r="ADU66" s="242"/>
      <c r="ADV66" s="242"/>
      <c r="ADW66" s="242"/>
      <c r="ADX66" s="242"/>
      <c r="ADY66" s="242"/>
      <c r="ADZ66" s="242"/>
      <c r="AEA66" s="242"/>
      <c r="AEB66" s="242"/>
      <c r="AEC66" s="242"/>
      <c r="AED66" s="242"/>
      <c r="AEE66" s="242"/>
      <c r="AEF66" s="242"/>
      <c r="AEG66" s="242"/>
      <c r="AEH66" s="242"/>
      <c r="AEI66" s="242"/>
      <c r="AEJ66" s="242"/>
      <c r="AEK66" s="242"/>
      <c r="AEL66" s="242"/>
      <c r="AEM66" s="242"/>
      <c r="AEN66" s="242"/>
      <c r="AEO66" s="242"/>
      <c r="AEP66" s="242"/>
      <c r="AEQ66" s="242"/>
      <c r="AER66" s="242"/>
      <c r="AES66" s="242"/>
      <c r="AET66" s="242"/>
      <c r="AEU66" s="242"/>
      <c r="AEV66" s="242"/>
      <c r="AEW66" s="242"/>
      <c r="AEX66" s="242"/>
      <c r="AEY66" s="242"/>
      <c r="AEZ66" s="242"/>
      <c r="AFA66" s="242"/>
      <c r="AFB66" s="242"/>
      <c r="AFC66" s="242"/>
      <c r="AFD66" s="242"/>
      <c r="AFE66" s="242"/>
      <c r="AFF66" s="242"/>
      <c r="AFG66" s="242"/>
      <c r="AFH66" s="242"/>
      <c r="AFI66" s="242"/>
      <c r="AFJ66" s="242"/>
      <c r="AFK66" s="242"/>
      <c r="AFL66" s="242"/>
      <c r="AFM66" s="242"/>
      <c r="AFN66" s="242"/>
      <c r="AFO66" s="242"/>
      <c r="AFP66" s="242"/>
      <c r="AFQ66" s="242"/>
      <c r="AFR66" s="242"/>
      <c r="AFS66" s="242"/>
      <c r="AFT66" s="242"/>
      <c r="AFU66" s="242"/>
      <c r="AFV66" s="242"/>
      <c r="AFW66" s="242"/>
      <c r="AFX66" s="242"/>
      <c r="AFY66" s="242"/>
      <c r="AFZ66" s="242"/>
      <c r="AGA66" s="242"/>
      <c r="AGB66" s="242"/>
      <c r="AGC66" s="242"/>
      <c r="AGD66" s="242"/>
      <c r="AGE66" s="242"/>
      <c r="AGF66" s="242"/>
      <c r="AGG66" s="242"/>
      <c r="AGH66" s="242"/>
      <c r="AGI66" s="242"/>
      <c r="AGJ66" s="242"/>
      <c r="AGK66" s="242"/>
      <c r="AGL66" s="242"/>
      <c r="AGM66" s="242"/>
      <c r="AGN66" s="242"/>
      <c r="AGO66" s="242"/>
      <c r="AGP66" s="242"/>
      <c r="AGQ66" s="242"/>
      <c r="AGR66" s="242"/>
      <c r="AGS66" s="242"/>
      <c r="AGT66" s="242"/>
      <c r="AGU66" s="242"/>
      <c r="AGV66" s="242"/>
      <c r="AGW66" s="242"/>
      <c r="AGX66" s="242"/>
      <c r="AGY66" s="242"/>
      <c r="AGZ66" s="242"/>
      <c r="AHA66" s="242"/>
      <c r="AHB66" s="242"/>
      <c r="AHC66" s="242"/>
      <c r="AHD66" s="242"/>
      <c r="AHE66" s="242"/>
      <c r="AHF66" s="242"/>
      <c r="AHG66" s="242"/>
      <c r="AHH66" s="242"/>
      <c r="AHI66" s="242"/>
      <c r="AHJ66" s="242"/>
      <c r="AHK66" s="242"/>
      <c r="AHL66" s="242"/>
      <c r="AHM66" s="242"/>
      <c r="AHN66" s="242"/>
      <c r="AHO66" s="242"/>
      <c r="AHP66" s="242"/>
      <c r="AHQ66" s="242"/>
      <c r="AHR66" s="242"/>
      <c r="AHS66" s="242"/>
      <c r="AHT66" s="242"/>
      <c r="AHU66" s="242"/>
      <c r="AHV66" s="242"/>
      <c r="AHW66" s="242"/>
      <c r="AHX66" s="242"/>
      <c r="AHY66" s="242"/>
      <c r="AHZ66" s="242"/>
      <c r="AIA66" s="242"/>
      <c r="AIB66" s="242"/>
      <c r="AIC66" s="242"/>
      <c r="AID66" s="242"/>
      <c r="AIE66" s="242"/>
      <c r="AIF66" s="242"/>
      <c r="AIG66" s="242"/>
      <c r="AIH66" s="242"/>
      <c r="AII66" s="242"/>
      <c r="AIJ66" s="242"/>
      <c r="AIK66" s="242"/>
      <c r="AIL66" s="242"/>
      <c r="AIM66" s="242"/>
      <c r="AIN66" s="242"/>
      <c r="AIO66" s="242"/>
      <c r="AIP66" s="242"/>
      <c r="AIQ66" s="242"/>
      <c r="AIR66" s="242"/>
      <c r="AIS66" s="242"/>
      <c r="AIT66" s="242"/>
      <c r="AIU66" s="242"/>
      <c r="AIV66" s="242"/>
      <c r="AIW66" s="242"/>
      <c r="AIX66" s="242"/>
      <c r="AIY66" s="242"/>
      <c r="AIZ66" s="242"/>
      <c r="AJA66" s="242"/>
      <c r="AJB66" s="242"/>
      <c r="AJC66" s="242"/>
      <c r="AJD66" s="242"/>
      <c r="AJE66" s="242"/>
      <c r="AJF66" s="242"/>
      <c r="AJG66" s="242"/>
      <c r="AJH66" s="242"/>
      <c r="AJI66" s="242"/>
      <c r="AJJ66" s="242"/>
      <c r="AJK66" s="242"/>
      <c r="AJL66" s="242"/>
      <c r="AJM66" s="242"/>
      <c r="AJN66" s="242"/>
      <c r="AJO66" s="242"/>
      <c r="AJP66" s="242"/>
      <c r="AJQ66" s="242"/>
      <c r="AJR66" s="242"/>
      <c r="AJS66" s="242"/>
      <c r="AJT66" s="242"/>
      <c r="AJU66" s="242"/>
      <c r="AJV66" s="242"/>
      <c r="AJW66" s="242"/>
      <c r="AJX66" s="242"/>
      <c r="AJY66" s="242"/>
      <c r="AJZ66" s="242"/>
      <c r="AKA66" s="242"/>
      <c r="AKB66" s="242"/>
      <c r="AKC66" s="242"/>
      <c r="AKD66" s="242"/>
      <c r="AKE66" s="242"/>
      <c r="AKF66" s="242"/>
      <c r="AKG66" s="242"/>
      <c r="AKH66" s="242"/>
      <c r="AKI66" s="242"/>
      <c r="AKJ66" s="242"/>
      <c r="AKK66" s="242"/>
      <c r="AKL66" s="242"/>
      <c r="AKM66" s="242"/>
      <c r="AKN66" s="242"/>
      <c r="AKO66" s="242"/>
      <c r="AKP66" s="242"/>
      <c r="AKQ66" s="242"/>
      <c r="AKR66" s="242"/>
      <c r="AKS66" s="242"/>
      <c r="AKT66" s="242"/>
      <c r="AKU66" s="242"/>
      <c r="AKV66" s="242"/>
      <c r="AKW66" s="242"/>
      <c r="AKX66" s="242"/>
      <c r="AKY66" s="242"/>
      <c r="AKZ66" s="242"/>
      <c r="ALA66" s="242"/>
      <c r="ALB66" s="242"/>
      <c r="ALC66" s="242"/>
      <c r="ALD66" s="242"/>
      <c r="ALE66" s="242"/>
      <c r="ALF66" s="242"/>
      <c r="ALG66" s="242"/>
      <c r="ALH66" s="242"/>
      <c r="ALI66" s="242"/>
      <c r="ALJ66" s="242"/>
      <c r="ALK66" s="242"/>
      <c r="ALL66" s="242"/>
      <c r="ALM66" s="242"/>
      <c r="ALN66" s="242"/>
      <c r="ALO66" s="242"/>
      <c r="ALP66" s="242"/>
      <c r="ALQ66" s="242"/>
      <c r="ALR66" s="242"/>
      <c r="ALS66" s="242"/>
      <c r="ALT66" s="242"/>
      <c r="ALU66" s="242"/>
      <c r="ALV66" s="242"/>
      <c r="ALW66" s="242"/>
      <c r="ALX66" s="242"/>
      <c r="ALY66" s="242"/>
      <c r="ALZ66" s="242"/>
      <c r="AMA66" s="242"/>
      <c r="AMB66" s="242"/>
      <c r="AMC66" s="242"/>
      <c r="AMD66" s="242"/>
      <c r="AME66" s="242"/>
      <c r="AMF66" s="242"/>
      <c r="AMG66" s="242"/>
      <c r="AMH66" s="242"/>
      <c r="AMI66" s="242"/>
      <c r="AMJ66" s="242"/>
      <c r="AMK66" s="242"/>
      <c r="AML66" s="242"/>
      <c r="AMM66" s="242"/>
      <c r="AMN66" s="242"/>
      <c r="AMO66" s="242"/>
      <c r="AMP66" s="242"/>
      <c r="AMQ66" s="242"/>
      <c r="AMR66" s="242"/>
      <c r="AMS66" s="242"/>
      <c r="AMT66" s="242"/>
      <c r="AMU66" s="242"/>
      <c r="AMV66" s="242"/>
      <c r="AMW66" s="242"/>
      <c r="AMX66" s="242"/>
      <c r="AMY66" s="242"/>
      <c r="AMZ66" s="242"/>
      <c r="ANA66" s="242"/>
      <c r="ANB66" s="242"/>
      <c r="ANC66" s="242"/>
      <c r="AND66" s="242"/>
      <c r="ANE66" s="242"/>
      <c r="ANF66" s="242"/>
      <c r="ANG66" s="242"/>
      <c r="ANH66" s="242"/>
      <c r="ANI66" s="242"/>
      <c r="ANJ66" s="242"/>
      <c r="ANK66" s="242"/>
      <c r="ANL66" s="242"/>
      <c r="ANM66" s="242"/>
      <c r="ANN66" s="242"/>
      <c r="ANO66" s="242"/>
      <c r="ANP66" s="242"/>
      <c r="ANQ66" s="242"/>
      <c r="ANR66" s="242"/>
      <c r="ANS66" s="242"/>
      <c r="ANT66" s="242"/>
      <c r="ANU66" s="242"/>
      <c r="ANV66" s="242"/>
      <c r="ANW66" s="242"/>
      <c r="ANX66" s="242"/>
      <c r="ANY66" s="242"/>
      <c r="ANZ66" s="242"/>
      <c r="AOA66" s="242"/>
      <c r="AOB66" s="242"/>
      <c r="AOC66" s="242"/>
      <c r="AOD66" s="242"/>
      <c r="AOE66" s="242"/>
      <c r="AOF66" s="242"/>
      <c r="AOG66" s="242"/>
      <c r="AOH66" s="242"/>
      <c r="AOI66" s="242"/>
      <c r="AOJ66" s="242"/>
      <c r="AOK66" s="242"/>
      <c r="AOL66" s="242"/>
      <c r="AOM66" s="242"/>
      <c r="AON66" s="242"/>
      <c r="AOO66" s="242"/>
      <c r="AOP66" s="242"/>
      <c r="AOQ66" s="242"/>
      <c r="AOR66" s="242"/>
      <c r="AOS66" s="242"/>
      <c r="AOT66" s="242"/>
      <c r="AOU66" s="242"/>
      <c r="AOV66" s="242"/>
      <c r="AOW66" s="242"/>
      <c r="AOX66" s="242"/>
      <c r="AOY66" s="242"/>
      <c r="AOZ66" s="242"/>
      <c r="APA66" s="242"/>
      <c r="APB66" s="242"/>
      <c r="APC66" s="242"/>
      <c r="APD66" s="242"/>
      <c r="APE66" s="242"/>
      <c r="APF66" s="242"/>
      <c r="APG66" s="242"/>
      <c r="APH66" s="242"/>
      <c r="API66" s="242"/>
      <c r="APJ66" s="242"/>
      <c r="APK66" s="242"/>
      <c r="APL66" s="242"/>
      <c r="APM66" s="242"/>
      <c r="APN66" s="242"/>
      <c r="APO66" s="242"/>
      <c r="APP66" s="242"/>
      <c r="APQ66" s="242"/>
      <c r="APR66" s="242"/>
      <c r="APS66" s="242"/>
      <c r="APT66" s="242"/>
      <c r="APU66" s="242"/>
      <c r="APV66" s="242"/>
      <c r="APW66" s="242"/>
      <c r="APX66" s="242"/>
      <c r="APY66" s="242"/>
      <c r="APZ66" s="242"/>
      <c r="AQA66" s="242"/>
      <c r="AQB66" s="242"/>
      <c r="AQC66" s="242"/>
      <c r="AQD66" s="242"/>
      <c r="AQE66" s="242"/>
      <c r="AQF66" s="242"/>
      <c r="AQG66" s="242"/>
      <c r="AQH66" s="242"/>
      <c r="AQI66" s="242"/>
      <c r="AQJ66" s="242"/>
      <c r="AQK66" s="242"/>
      <c r="AQL66" s="242"/>
      <c r="AQM66" s="242"/>
      <c r="AQN66" s="242"/>
      <c r="AQO66" s="242"/>
      <c r="AQP66" s="242"/>
      <c r="AQQ66" s="242"/>
      <c r="AQR66" s="242"/>
      <c r="AQS66" s="242"/>
      <c r="AQT66" s="242"/>
      <c r="AQU66" s="242"/>
      <c r="AQV66" s="242"/>
      <c r="AQW66" s="242"/>
      <c r="AQX66" s="242"/>
      <c r="AQY66" s="242"/>
      <c r="AQZ66" s="242"/>
      <c r="ARA66" s="242"/>
      <c r="ARB66" s="242"/>
      <c r="ARC66" s="242"/>
      <c r="ARD66" s="242"/>
      <c r="ARE66" s="242"/>
      <c r="ARF66" s="242"/>
      <c r="ARG66" s="242"/>
      <c r="ARH66" s="242"/>
      <c r="ARI66" s="242"/>
      <c r="ARJ66" s="242"/>
      <c r="ARK66" s="242"/>
      <c r="ARL66" s="242"/>
      <c r="ARM66" s="242"/>
      <c r="ARN66" s="242"/>
      <c r="ARO66" s="242"/>
      <c r="ARP66" s="242"/>
      <c r="ARQ66" s="242"/>
      <c r="ARR66" s="242"/>
      <c r="ARS66" s="242"/>
      <c r="ART66" s="242"/>
      <c r="ARU66" s="242"/>
      <c r="ARV66" s="242"/>
      <c r="ARW66" s="242"/>
      <c r="ARX66" s="242"/>
      <c r="ARY66" s="242"/>
      <c r="ARZ66" s="242"/>
      <c r="ASA66" s="242"/>
      <c r="ASB66" s="242"/>
      <c r="ASC66" s="242"/>
      <c r="ASD66" s="242"/>
      <c r="ASE66" s="242"/>
      <c r="ASF66" s="242"/>
      <c r="ASG66" s="242"/>
      <c r="ASH66" s="242"/>
      <c r="ASI66" s="242"/>
      <c r="ASJ66" s="242"/>
      <c r="ASK66" s="242"/>
      <c r="ASL66" s="242"/>
      <c r="ASM66" s="242"/>
      <c r="ASN66" s="242"/>
      <c r="ASO66" s="242"/>
      <c r="ASP66" s="242"/>
      <c r="ASQ66" s="242"/>
      <c r="ASR66" s="242"/>
      <c r="ASS66" s="242"/>
      <c r="AST66" s="242"/>
      <c r="ASU66" s="242"/>
      <c r="ASV66" s="242"/>
      <c r="ASW66" s="242"/>
      <c r="ASX66" s="242"/>
      <c r="ASY66" s="242"/>
      <c r="ASZ66" s="242"/>
      <c r="ATA66" s="242"/>
      <c r="ATB66" s="242"/>
      <c r="ATC66" s="242"/>
      <c r="ATD66" s="242"/>
      <c r="ATE66" s="242"/>
      <c r="ATF66" s="242"/>
      <c r="ATG66" s="242"/>
      <c r="ATH66" s="242"/>
      <c r="ATI66" s="242"/>
      <c r="ATJ66" s="242"/>
      <c r="ATK66" s="242"/>
      <c r="ATL66" s="242"/>
      <c r="ATM66" s="242"/>
      <c r="ATN66" s="242"/>
      <c r="ATO66" s="242"/>
      <c r="ATP66" s="242"/>
      <c r="ATQ66" s="242"/>
      <c r="ATR66" s="242"/>
      <c r="ATS66" s="242"/>
      <c r="ATT66" s="242"/>
      <c r="ATU66" s="242"/>
      <c r="ATV66" s="242"/>
      <c r="ATW66" s="242"/>
      <c r="ATX66" s="242"/>
      <c r="ATY66" s="242"/>
      <c r="ATZ66" s="242"/>
      <c r="AUA66" s="242"/>
      <c r="AUB66" s="242"/>
      <c r="AUC66" s="242"/>
      <c r="AUD66" s="242"/>
      <c r="AUE66" s="242"/>
      <c r="AUF66" s="242"/>
      <c r="AUG66" s="242"/>
      <c r="AUH66" s="242"/>
      <c r="AUI66" s="242"/>
      <c r="AUJ66" s="242"/>
      <c r="AUK66" s="242"/>
      <c r="AUL66" s="242"/>
      <c r="AUM66" s="242"/>
      <c r="AUN66" s="242"/>
      <c r="AUO66" s="242"/>
      <c r="AUP66" s="242"/>
      <c r="AUQ66" s="242"/>
      <c r="AUR66" s="242"/>
      <c r="AUS66" s="242"/>
      <c r="AUT66" s="242"/>
      <c r="AUU66" s="242"/>
      <c r="AUV66" s="242"/>
      <c r="AUW66" s="242"/>
      <c r="AUX66" s="242"/>
      <c r="AUY66" s="242"/>
      <c r="AUZ66" s="242"/>
      <c r="AVA66" s="242"/>
      <c r="AVB66" s="242"/>
      <c r="AVC66" s="242"/>
      <c r="AVD66" s="242"/>
      <c r="AVE66" s="242"/>
      <c r="AVF66" s="242"/>
      <c r="AVG66" s="242"/>
      <c r="AVH66" s="242"/>
      <c r="AVI66" s="242"/>
      <c r="AVJ66" s="242"/>
      <c r="AVK66" s="242"/>
      <c r="AVL66" s="242"/>
      <c r="AVM66" s="242"/>
      <c r="AVN66" s="242"/>
      <c r="AVO66" s="242"/>
      <c r="AVP66" s="242"/>
      <c r="AVQ66" s="242"/>
      <c r="AVR66" s="242"/>
      <c r="AVS66" s="242"/>
      <c r="AVT66" s="242"/>
      <c r="AVU66" s="242"/>
      <c r="AVV66" s="242"/>
      <c r="AVW66" s="242"/>
      <c r="AVX66" s="242"/>
      <c r="AVY66" s="242"/>
      <c r="AVZ66" s="242"/>
      <c r="AWA66" s="242"/>
      <c r="AWB66" s="242"/>
      <c r="AWC66" s="242"/>
      <c r="AWD66" s="242"/>
      <c r="AWE66" s="242"/>
      <c r="AWF66" s="242"/>
      <c r="AWG66" s="242"/>
      <c r="AWH66" s="242"/>
      <c r="AWI66" s="242"/>
      <c r="AWJ66" s="242"/>
      <c r="AWK66" s="242"/>
      <c r="AWL66" s="242"/>
      <c r="AWM66" s="242"/>
      <c r="AWN66" s="242"/>
      <c r="AWO66" s="242"/>
      <c r="AWP66" s="242"/>
      <c r="AWQ66" s="242"/>
      <c r="AWR66" s="242"/>
      <c r="AWS66" s="242"/>
      <c r="AWT66" s="242"/>
      <c r="AWU66" s="242"/>
      <c r="AWV66" s="242"/>
      <c r="AWW66" s="242"/>
      <c r="AWX66" s="242"/>
      <c r="AWY66" s="242"/>
      <c r="AWZ66" s="242"/>
      <c r="AXA66" s="242"/>
      <c r="AXB66" s="242"/>
      <c r="AXC66" s="242"/>
      <c r="AXD66" s="242"/>
      <c r="AXE66" s="242"/>
      <c r="AXF66" s="242"/>
      <c r="AXG66" s="242"/>
      <c r="AXH66" s="242"/>
      <c r="AXI66" s="242"/>
      <c r="AXJ66" s="242"/>
      <c r="AXK66" s="242"/>
      <c r="AXL66" s="242"/>
      <c r="AXM66" s="242"/>
      <c r="AXN66" s="242"/>
      <c r="AXO66" s="242"/>
      <c r="AXP66" s="242"/>
      <c r="AXQ66" s="242"/>
      <c r="AXR66" s="242"/>
      <c r="AXS66" s="242"/>
      <c r="AXT66" s="242"/>
      <c r="AXU66" s="242"/>
      <c r="AXV66" s="242"/>
      <c r="AXW66" s="242"/>
      <c r="AXX66" s="242"/>
      <c r="AXY66" s="242"/>
      <c r="AXZ66" s="242"/>
      <c r="AYA66" s="242"/>
      <c r="AYB66" s="242"/>
      <c r="AYC66" s="242"/>
      <c r="AYD66" s="242"/>
      <c r="AYE66" s="242"/>
      <c r="AYF66" s="242"/>
      <c r="AYG66" s="242"/>
      <c r="AYH66" s="242"/>
      <c r="AYI66" s="242"/>
      <c r="AYJ66" s="242"/>
      <c r="AYK66" s="242"/>
      <c r="AYL66" s="242"/>
      <c r="AYM66" s="242"/>
      <c r="AYN66" s="242"/>
      <c r="AYO66" s="242"/>
      <c r="AYP66" s="242"/>
      <c r="AYQ66" s="242"/>
      <c r="AYR66" s="242"/>
      <c r="AYS66" s="242"/>
      <c r="AYT66" s="242"/>
      <c r="AYU66" s="242"/>
      <c r="AYV66" s="242"/>
      <c r="AYW66" s="242"/>
      <c r="AYX66" s="242"/>
      <c r="AYY66" s="242"/>
      <c r="AYZ66" s="242"/>
      <c r="AZA66" s="242"/>
      <c r="AZB66" s="242"/>
      <c r="AZC66" s="242"/>
      <c r="AZD66" s="242"/>
      <c r="AZE66" s="242"/>
      <c r="AZF66" s="242"/>
      <c r="AZG66" s="242"/>
      <c r="AZH66" s="242"/>
      <c r="AZI66" s="242"/>
      <c r="AZJ66" s="242"/>
      <c r="AZK66" s="242"/>
      <c r="AZL66" s="242"/>
      <c r="AZM66" s="242"/>
      <c r="AZN66" s="242"/>
      <c r="AZO66" s="242"/>
      <c r="AZP66" s="242"/>
      <c r="AZQ66" s="242"/>
      <c r="AZR66" s="242"/>
      <c r="AZS66" s="242"/>
      <c r="AZT66" s="242"/>
      <c r="AZU66" s="242"/>
      <c r="AZV66" s="242"/>
      <c r="AZW66" s="242"/>
      <c r="AZX66" s="242"/>
      <c r="AZY66" s="242"/>
      <c r="AZZ66" s="242"/>
      <c r="BAA66" s="242"/>
      <c r="BAB66" s="242"/>
      <c r="BAC66" s="242"/>
      <c r="BAD66" s="242"/>
      <c r="BAE66" s="242"/>
      <c r="BAF66" s="242"/>
      <c r="BAG66" s="242"/>
      <c r="BAH66" s="242"/>
      <c r="BAI66" s="242"/>
      <c r="BAJ66" s="242"/>
      <c r="BAK66" s="242"/>
      <c r="BAL66" s="242"/>
      <c r="BAM66" s="242"/>
      <c r="BAN66" s="242"/>
      <c r="BAO66" s="242"/>
      <c r="BAP66" s="242"/>
      <c r="BAQ66" s="242"/>
      <c r="BAR66" s="242"/>
      <c r="BAS66" s="242"/>
      <c r="BAT66" s="242"/>
      <c r="BAU66" s="242"/>
      <c r="BAV66" s="242"/>
      <c r="BAW66" s="242"/>
      <c r="BAX66" s="242"/>
      <c r="BAY66" s="242"/>
      <c r="BAZ66" s="242"/>
      <c r="BBA66" s="242"/>
      <c r="BBB66" s="242"/>
      <c r="BBC66" s="242"/>
      <c r="BBD66" s="242"/>
      <c r="BBE66" s="242"/>
      <c r="BBF66" s="242"/>
      <c r="BBG66" s="242"/>
      <c r="BBH66" s="242"/>
      <c r="BBI66" s="242"/>
      <c r="BBJ66" s="242"/>
      <c r="BBK66" s="242"/>
      <c r="BBL66" s="242"/>
      <c r="BBM66" s="242"/>
      <c r="BBN66" s="242"/>
      <c r="BBO66" s="242"/>
      <c r="BBP66" s="242"/>
      <c r="BBQ66" s="242"/>
      <c r="BBR66" s="242"/>
      <c r="BBS66" s="242"/>
      <c r="BBT66" s="242"/>
      <c r="BBU66" s="242"/>
      <c r="BBV66" s="242"/>
      <c r="BBW66" s="242"/>
      <c r="BBX66" s="242"/>
      <c r="BBY66" s="242"/>
      <c r="BBZ66" s="242"/>
      <c r="BCA66" s="242"/>
      <c r="BCB66" s="242"/>
      <c r="BCC66" s="242"/>
      <c r="BCD66" s="242"/>
      <c r="BCE66" s="242"/>
      <c r="BCF66" s="242"/>
      <c r="BCG66" s="242"/>
      <c r="BCH66" s="242"/>
      <c r="BCI66" s="242"/>
      <c r="BCJ66" s="242"/>
      <c r="BCK66" s="242"/>
      <c r="BCL66" s="242"/>
      <c r="BCM66" s="242"/>
      <c r="BCN66" s="242"/>
      <c r="BCO66" s="242"/>
      <c r="BCP66" s="242"/>
      <c r="BCQ66" s="242"/>
      <c r="BCR66" s="242"/>
      <c r="BCS66" s="242"/>
      <c r="BCT66" s="242"/>
      <c r="BCU66" s="242"/>
      <c r="BCV66" s="242"/>
      <c r="BCW66" s="242"/>
      <c r="BCX66" s="242"/>
      <c r="BCY66" s="242"/>
      <c r="BCZ66" s="242"/>
      <c r="BDA66" s="242"/>
      <c r="BDB66" s="242"/>
      <c r="BDC66" s="242"/>
      <c r="BDD66" s="242"/>
      <c r="BDE66" s="242"/>
      <c r="BDF66" s="242"/>
      <c r="BDG66" s="242"/>
      <c r="BDH66" s="242"/>
      <c r="BDI66" s="242"/>
      <c r="BDJ66" s="242"/>
      <c r="BDK66" s="242"/>
      <c r="BDL66" s="242"/>
      <c r="BDM66" s="242"/>
      <c r="BDN66" s="242"/>
      <c r="BDO66" s="242"/>
      <c r="BDP66" s="242"/>
      <c r="BDQ66" s="242"/>
      <c r="BDR66" s="242"/>
      <c r="BDS66" s="242"/>
      <c r="BDT66" s="242"/>
      <c r="BDU66" s="242"/>
      <c r="BDV66" s="242"/>
      <c r="BDW66" s="242"/>
      <c r="BDX66" s="242"/>
      <c r="BDY66" s="242"/>
      <c r="BDZ66" s="242"/>
      <c r="BEA66" s="242"/>
      <c r="BEB66" s="242"/>
      <c r="BEC66" s="242"/>
      <c r="BED66" s="242"/>
      <c r="BEE66" s="242"/>
      <c r="BEF66" s="242"/>
      <c r="BEG66" s="242"/>
      <c r="BEH66" s="242"/>
      <c r="BEI66" s="242"/>
      <c r="BEJ66" s="242"/>
      <c r="BEK66" s="242"/>
      <c r="BEL66" s="242"/>
      <c r="BEM66" s="242"/>
      <c r="BEN66" s="242"/>
      <c r="BEO66" s="242"/>
      <c r="BEP66" s="242"/>
      <c r="BEQ66" s="242"/>
      <c r="BER66" s="242"/>
      <c r="BES66" s="242"/>
      <c r="BET66" s="242"/>
      <c r="BEU66" s="242"/>
      <c r="BEV66" s="242"/>
      <c r="BEW66" s="242"/>
      <c r="BEX66" s="242"/>
      <c r="BEY66" s="242"/>
      <c r="BEZ66" s="242"/>
      <c r="BFA66" s="242"/>
      <c r="BFB66" s="242"/>
      <c r="BFC66" s="242"/>
      <c r="BFD66" s="242"/>
      <c r="BFE66" s="242"/>
      <c r="BFF66" s="242"/>
      <c r="BFG66" s="242"/>
      <c r="BFH66" s="242"/>
      <c r="BFI66" s="242"/>
      <c r="BFJ66" s="242"/>
      <c r="BFK66" s="242"/>
      <c r="BFL66" s="242"/>
      <c r="BFM66" s="242"/>
      <c r="BFN66" s="242"/>
      <c r="BFO66" s="242"/>
      <c r="BFP66" s="242"/>
      <c r="BFQ66" s="242"/>
      <c r="BFR66" s="242"/>
      <c r="BFS66" s="242"/>
      <c r="BFT66" s="242"/>
      <c r="BFU66" s="242"/>
      <c r="BFV66" s="242"/>
      <c r="BFW66" s="242"/>
      <c r="BFX66" s="242"/>
      <c r="BFY66" s="242"/>
      <c r="BFZ66" s="242"/>
      <c r="BGA66" s="242"/>
      <c r="BGB66" s="242"/>
      <c r="BGC66" s="242"/>
      <c r="BGD66" s="242"/>
      <c r="BGE66" s="242"/>
      <c r="BGF66" s="242"/>
      <c r="BGG66" s="242"/>
      <c r="BGH66" s="242"/>
      <c r="BGI66" s="242"/>
      <c r="BGJ66" s="242"/>
      <c r="BGK66" s="242"/>
      <c r="BGL66" s="242"/>
      <c r="BGM66" s="242"/>
      <c r="BGN66" s="242"/>
      <c r="BGO66" s="242"/>
      <c r="BGP66" s="242"/>
      <c r="BGQ66" s="242"/>
      <c r="BGR66" s="242"/>
      <c r="BGS66" s="242"/>
      <c r="BGT66" s="242"/>
      <c r="BGU66" s="242"/>
      <c r="BGV66" s="242"/>
      <c r="BGW66" s="242"/>
      <c r="BGX66" s="242"/>
      <c r="BGY66" s="242"/>
      <c r="BGZ66" s="242"/>
      <c r="BHA66" s="242"/>
      <c r="BHB66" s="242"/>
      <c r="BHC66" s="242"/>
      <c r="BHD66" s="242"/>
      <c r="BHE66" s="242"/>
      <c r="BHF66" s="242"/>
      <c r="BHG66" s="242"/>
      <c r="BHH66" s="242"/>
      <c r="BHI66" s="242"/>
      <c r="BHJ66" s="242"/>
      <c r="BHK66" s="242"/>
      <c r="BHL66" s="242"/>
      <c r="BHM66" s="242"/>
      <c r="BHN66" s="242"/>
      <c r="BHO66" s="242"/>
      <c r="BHP66" s="242"/>
      <c r="BHQ66" s="242"/>
      <c r="BHR66" s="242"/>
      <c r="BHS66" s="242"/>
      <c r="BHT66" s="242"/>
      <c r="BHU66" s="242"/>
      <c r="BHV66" s="242"/>
      <c r="BHW66" s="242"/>
      <c r="BHX66" s="242"/>
      <c r="BHY66" s="242"/>
      <c r="BHZ66" s="242"/>
      <c r="BIA66" s="242"/>
      <c r="BIB66" s="242"/>
      <c r="BIC66" s="242"/>
      <c r="BID66" s="242"/>
      <c r="BIE66" s="242"/>
      <c r="BIF66" s="242"/>
      <c r="BIG66" s="242"/>
      <c r="BIH66" s="242"/>
      <c r="BII66" s="242"/>
      <c r="BIJ66" s="242"/>
      <c r="BIK66" s="242"/>
      <c r="BIL66" s="242"/>
      <c r="BIM66" s="242"/>
      <c r="BIN66" s="242"/>
      <c r="BIO66" s="242"/>
      <c r="BIP66" s="242"/>
      <c r="BIQ66" s="242"/>
      <c r="BIR66" s="242"/>
      <c r="BIS66" s="242"/>
      <c r="BIT66" s="242"/>
      <c r="BIU66" s="242"/>
      <c r="BIV66" s="242"/>
      <c r="BIW66" s="242"/>
      <c r="BIX66" s="242"/>
      <c r="BIY66" s="242"/>
      <c r="BIZ66" s="242"/>
      <c r="BJA66" s="242"/>
      <c r="BJB66" s="242"/>
      <c r="BJC66" s="242"/>
      <c r="BJD66" s="242"/>
      <c r="BJE66" s="242"/>
      <c r="BJF66" s="242"/>
      <c r="BJG66" s="242"/>
      <c r="BJH66" s="242"/>
      <c r="BJI66" s="242"/>
      <c r="BJJ66" s="242"/>
      <c r="BJK66" s="242"/>
      <c r="BJL66" s="242"/>
      <c r="BJM66" s="242"/>
      <c r="BJN66" s="242"/>
      <c r="BJO66" s="242"/>
      <c r="BJP66" s="242"/>
      <c r="BJQ66" s="242"/>
      <c r="BJR66" s="242"/>
      <c r="BJS66" s="242"/>
      <c r="BJT66" s="242"/>
      <c r="BJU66" s="242"/>
      <c r="BJV66" s="242"/>
      <c r="BJW66" s="242"/>
      <c r="BJX66" s="242"/>
      <c r="BJY66" s="242"/>
      <c r="BJZ66" s="242"/>
      <c r="BKA66" s="242"/>
      <c r="BKB66" s="242"/>
      <c r="BKC66" s="242"/>
      <c r="BKD66" s="242"/>
      <c r="BKE66" s="242"/>
      <c r="BKF66" s="242"/>
      <c r="BKG66" s="242"/>
      <c r="BKH66" s="242"/>
      <c r="BKI66" s="242"/>
      <c r="BKJ66" s="242"/>
      <c r="BKK66" s="242"/>
      <c r="BKL66" s="242"/>
      <c r="BKM66" s="242"/>
      <c r="BKN66" s="242"/>
      <c r="BKO66" s="242"/>
      <c r="BKP66" s="242"/>
      <c r="BKQ66" s="242"/>
      <c r="BKR66" s="242"/>
      <c r="BKS66" s="242"/>
      <c r="BKT66" s="242"/>
      <c r="BKU66" s="242"/>
      <c r="BKV66" s="242"/>
      <c r="BKW66" s="242"/>
      <c r="BKX66" s="242"/>
      <c r="BKY66" s="242"/>
      <c r="BKZ66" s="242"/>
      <c r="BLA66" s="242"/>
      <c r="BLB66" s="242"/>
      <c r="BLC66" s="242"/>
      <c r="BLD66" s="242"/>
      <c r="BLE66" s="242"/>
      <c r="BLF66" s="242"/>
      <c r="BLG66" s="242"/>
      <c r="BLH66" s="242"/>
      <c r="BLI66" s="242"/>
      <c r="BLJ66" s="242"/>
      <c r="BLK66" s="242"/>
      <c r="BLL66" s="242"/>
      <c r="BLM66" s="242"/>
      <c r="BLN66" s="242"/>
      <c r="BLO66" s="242"/>
      <c r="BLP66" s="242"/>
      <c r="BLQ66" s="242"/>
      <c r="BLR66" s="242"/>
      <c r="BLS66" s="242"/>
      <c r="BLT66" s="242"/>
      <c r="BLU66" s="242"/>
      <c r="BLV66" s="242"/>
      <c r="BLW66" s="242"/>
      <c r="BLX66" s="242"/>
      <c r="BLY66" s="242"/>
      <c r="BLZ66" s="242"/>
      <c r="BMA66" s="242"/>
      <c r="BMB66" s="242"/>
      <c r="BMC66" s="242"/>
      <c r="BMD66" s="242"/>
      <c r="BME66" s="242"/>
      <c r="BMF66" s="242"/>
      <c r="BMG66" s="242"/>
      <c r="BMH66" s="242"/>
      <c r="BMI66" s="242"/>
      <c r="BMJ66" s="242"/>
      <c r="BMK66" s="242"/>
      <c r="BML66" s="242"/>
      <c r="BMM66" s="242"/>
      <c r="BMN66" s="242"/>
      <c r="BMO66" s="242"/>
      <c r="BMP66" s="242"/>
      <c r="BMQ66" s="242"/>
      <c r="BMR66" s="242"/>
      <c r="BMS66" s="242"/>
      <c r="BMT66" s="242"/>
      <c r="BMU66" s="242"/>
      <c r="BMV66" s="242"/>
      <c r="BMW66" s="242"/>
      <c r="BMX66" s="242"/>
      <c r="BMY66" s="242"/>
      <c r="BMZ66" s="242"/>
      <c r="BNA66" s="242"/>
      <c r="BNB66" s="242"/>
      <c r="BNC66" s="242"/>
      <c r="BND66" s="242"/>
      <c r="BNE66" s="242"/>
      <c r="BNF66" s="242"/>
      <c r="BNG66" s="242"/>
      <c r="BNH66" s="242"/>
      <c r="BNI66" s="242"/>
      <c r="BNJ66" s="242"/>
      <c r="BNK66" s="242"/>
      <c r="BNL66" s="242"/>
      <c r="BNM66" s="242"/>
      <c r="BNN66" s="242"/>
      <c r="BNO66" s="242"/>
      <c r="BNP66" s="242"/>
      <c r="BNQ66" s="242"/>
      <c r="BNR66" s="242"/>
      <c r="BNS66" s="242"/>
      <c r="BNT66" s="242"/>
      <c r="BNU66" s="242"/>
      <c r="BNV66" s="242"/>
      <c r="BNW66" s="242"/>
      <c r="BNX66" s="242"/>
      <c r="BNY66" s="242"/>
      <c r="BNZ66" s="242"/>
      <c r="BOA66" s="242"/>
      <c r="BOB66" s="242"/>
      <c r="BOC66" s="242"/>
      <c r="BOD66" s="242"/>
      <c r="BOE66" s="242"/>
      <c r="BOF66" s="242"/>
      <c r="BOG66" s="242"/>
      <c r="BOH66" s="242"/>
      <c r="BOI66" s="242"/>
      <c r="BOJ66" s="242"/>
      <c r="BOK66" s="242"/>
      <c r="BOL66" s="242"/>
      <c r="BOM66" s="242"/>
      <c r="BON66" s="242"/>
      <c r="BOO66" s="242"/>
      <c r="BOP66" s="242"/>
      <c r="BOQ66" s="242"/>
      <c r="BOR66" s="242"/>
      <c r="BOS66" s="242"/>
      <c r="BOT66" s="242"/>
      <c r="BOU66" s="242"/>
      <c r="BOV66" s="242"/>
      <c r="BOW66" s="242"/>
      <c r="BOX66" s="242"/>
      <c r="BOY66" s="242"/>
      <c r="BOZ66" s="242"/>
      <c r="BPA66" s="242"/>
      <c r="BPB66" s="242"/>
      <c r="BPC66" s="242"/>
      <c r="BPD66" s="242"/>
      <c r="BPE66" s="242"/>
      <c r="BPF66" s="242"/>
      <c r="BPG66" s="242"/>
      <c r="BPH66" s="242"/>
      <c r="BPI66" s="242"/>
      <c r="BPJ66" s="242"/>
      <c r="BPK66" s="242"/>
      <c r="BPL66" s="242"/>
      <c r="BPM66" s="242"/>
      <c r="BPN66" s="242"/>
      <c r="BPO66" s="242"/>
      <c r="BPP66" s="242"/>
      <c r="BPQ66" s="242"/>
      <c r="BPR66" s="242"/>
      <c r="BPS66" s="242"/>
      <c r="BPT66" s="242"/>
      <c r="BPU66" s="242"/>
      <c r="BPV66" s="242"/>
      <c r="BPW66" s="242"/>
      <c r="BPX66" s="242"/>
      <c r="BPY66" s="242"/>
      <c r="BPZ66" s="242"/>
      <c r="BQA66" s="242"/>
      <c r="BQB66" s="242"/>
      <c r="BQC66" s="242"/>
      <c r="BQD66" s="242"/>
      <c r="BQE66" s="242"/>
      <c r="BQF66" s="242"/>
      <c r="BQG66" s="242"/>
      <c r="BQH66" s="242"/>
      <c r="BQI66" s="242"/>
      <c r="BQJ66" s="242"/>
      <c r="BQK66" s="242"/>
      <c r="BQL66" s="242"/>
      <c r="BQM66" s="242"/>
      <c r="BQN66" s="242"/>
      <c r="BQO66" s="242"/>
      <c r="BQP66" s="242"/>
      <c r="BQQ66" s="242"/>
      <c r="BQR66" s="242"/>
      <c r="BQS66" s="242"/>
      <c r="BQT66" s="242"/>
      <c r="BQU66" s="242"/>
      <c r="BQV66" s="242"/>
      <c r="BQW66" s="242"/>
      <c r="BQX66" s="242"/>
      <c r="BQY66" s="242"/>
      <c r="BQZ66" s="242"/>
      <c r="BRA66" s="242"/>
      <c r="BRB66" s="242"/>
      <c r="BRC66" s="242"/>
      <c r="BRD66" s="242"/>
      <c r="BRE66" s="242"/>
      <c r="BRF66" s="242"/>
      <c r="BRG66" s="242"/>
      <c r="BRH66" s="242"/>
      <c r="BRI66" s="242"/>
      <c r="BRJ66" s="242"/>
      <c r="BRK66" s="242"/>
      <c r="BRL66" s="242"/>
      <c r="BRM66" s="242"/>
      <c r="BRN66" s="242"/>
      <c r="BRO66" s="242"/>
      <c r="BRP66" s="242"/>
      <c r="BRQ66" s="242"/>
      <c r="BRR66" s="242"/>
      <c r="BRS66" s="242"/>
      <c r="BRT66" s="242"/>
      <c r="BRU66" s="242"/>
      <c r="BRV66" s="242"/>
      <c r="BRW66" s="242"/>
      <c r="BRX66" s="242"/>
      <c r="BRY66" s="242"/>
      <c r="BRZ66" s="242"/>
      <c r="BSA66" s="242"/>
      <c r="BSB66" s="242"/>
      <c r="BSC66" s="242"/>
      <c r="BSD66" s="242"/>
      <c r="BSE66" s="242"/>
      <c r="BSF66" s="242"/>
      <c r="BSG66" s="242"/>
      <c r="BSH66" s="242"/>
      <c r="BSI66" s="242"/>
      <c r="BSJ66" s="242"/>
      <c r="BSK66" s="242"/>
      <c r="BSL66" s="242"/>
      <c r="BSM66" s="242"/>
      <c r="BSN66" s="242"/>
      <c r="BSO66" s="242"/>
      <c r="BSP66" s="242"/>
      <c r="BSQ66" s="242"/>
      <c r="BSR66" s="242"/>
      <c r="BSS66" s="242"/>
      <c r="BST66" s="242"/>
      <c r="BSU66" s="242"/>
      <c r="BSV66" s="242"/>
      <c r="BSW66" s="242"/>
      <c r="BSX66" s="242"/>
      <c r="BSY66" s="242"/>
      <c r="BSZ66" s="242"/>
      <c r="BTA66" s="242"/>
      <c r="BTB66" s="242"/>
      <c r="BTC66" s="242"/>
      <c r="BTD66" s="242"/>
      <c r="BTE66" s="242"/>
      <c r="BTF66" s="242"/>
      <c r="BTG66" s="242"/>
      <c r="BTH66" s="242"/>
      <c r="BTI66" s="242"/>
      <c r="BTJ66" s="242"/>
      <c r="BTK66" s="242"/>
      <c r="BTL66" s="242"/>
      <c r="BTM66" s="242"/>
      <c r="BTN66" s="242"/>
      <c r="BTO66" s="242"/>
      <c r="BTP66" s="242"/>
      <c r="BTQ66" s="242"/>
      <c r="BTR66" s="242"/>
      <c r="BTS66" s="242"/>
      <c r="BTT66" s="242"/>
      <c r="BTU66" s="242"/>
      <c r="BTV66" s="242"/>
      <c r="BTW66" s="242"/>
      <c r="BTX66" s="242"/>
      <c r="BTY66" s="242"/>
      <c r="BTZ66" s="242"/>
      <c r="BUA66" s="242"/>
      <c r="BUB66" s="242"/>
      <c r="BUC66" s="242"/>
      <c r="BUD66" s="242"/>
      <c r="BUE66" s="242"/>
      <c r="BUF66" s="242"/>
      <c r="BUG66" s="242"/>
      <c r="BUH66" s="242"/>
      <c r="BUI66" s="242"/>
      <c r="BUJ66" s="242"/>
      <c r="BUK66" s="242"/>
      <c r="BUL66" s="242"/>
      <c r="BUM66" s="242"/>
      <c r="BUN66" s="242"/>
      <c r="BUO66" s="242"/>
      <c r="BUP66" s="242"/>
      <c r="BUQ66" s="242"/>
      <c r="BUR66" s="242"/>
      <c r="BUS66" s="242"/>
      <c r="BUT66" s="242"/>
      <c r="BUU66" s="242"/>
      <c r="BUV66" s="242"/>
      <c r="BUW66" s="242"/>
      <c r="BUX66" s="242"/>
      <c r="BUY66" s="242"/>
      <c r="BUZ66" s="242"/>
      <c r="BVA66" s="242"/>
      <c r="BVB66" s="242"/>
      <c r="BVC66" s="242"/>
      <c r="BVD66" s="242"/>
      <c r="BVE66" s="242"/>
      <c r="BVF66" s="242"/>
      <c r="BVG66" s="242"/>
      <c r="BVH66" s="242"/>
      <c r="BVI66" s="242"/>
      <c r="BVJ66" s="242"/>
      <c r="BVK66" s="242"/>
      <c r="BVL66" s="242"/>
      <c r="BVM66" s="242"/>
      <c r="BVN66" s="242"/>
      <c r="BVO66" s="242"/>
      <c r="BVP66" s="242"/>
      <c r="BVQ66" s="242"/>
      <c r="BVR66" s="242"/>
      <c r="BVS66" s="242"/>
      <c r="BVT66" s="242"/>
      <c r="BVU66" s="242"/>
      <c r="BVV66" s="242"/>
      <c r="BVW66" s="242"/>
      <c r="BVX66" s="242"/>
      <c r="BVY66" s="242"/>
      <c r="BVZ66" s="242"/>
      <c r="BWA66" s="242"/>
      <c r="BWB66" s="242"/>
      <c r="BWC66" s="242"/>
      <c r="BWD66" s="242"/>
      <c r="BWE66" s="242"/>
      <c r="BWF66" s="242"/>
      <c r="BWG66" s="242"/>
      <c r="BWH66" s="242"/>
      <c r="BWI66" s="242"/>
      <c r="BWJ66" s="242"/>
      <c r="BWK66" s="242"/>
      <c r="BWL66" s="242"/>
      <c r="BWM66" s="242"/>
      <c r="BWN66" s="242"/>
      <c r="BWO66" s="242"/>
      <c r="BWP66" s="242"/>
      <c r="BWQ66" s="242"/>
      <c r="BWR66" s="242"/>
      <c r="BWS66" s="242"/>
      <c r="BWT66" s="242"/>
      <c r="BWU66" s="242"/>
      <c r="BWV66" s="242"/>
      <c r="BWW66" s="242"/>
      <c r="BWX66" s="242"/>
      <c r="BWY66" s="242"/>
      <c r="BWZ66" s="242"/>
      <c r="BXA66" s="242"/>
      <c r="BXB66" s="242"/>
      <c r="BXC66" s="242"/>
      <c r="BXD66" s="242"/>
      <c r="BXE66" s="242"/>
      <c r="BXF66" s="242"/>
      <c r="BXG66" s="242"/>
      <c r="BXH66" s="242"/>
      <c r="BXI66" s="242"/>
      <c r="BXJ66" s="242"/>
      <c r="BXK66" s="242"/>
      <c r="BXL66" s="242"/>
      <c r="BXM66" s="242"/>
      <c r="BXN66" s="242"/>
      <c r="BXO66" s="242"/>
      <c r="BXP66" s="242"/>
      <c r="BXQ66" s="242"/>
      <c r="BXR66" s="242"/>
      <c r="BXS66" s="242"/>
      <c r="BXT66" s="242"/>
      <c r="BXU66" s="242"/>
      <c r="BXV66" s="242"/>
      <c r="BXW66" s="242"/>
      <c r="BXX66" s="242"/>
      <c r="BXY66" s="242"/>
      <c r="BXZ66" s="242"/>
      <c r="BYA66" s="242"/>
      <c r="BYB66" s="242"/>
      <c r="BYC66" s="242"/>
      <c r="BYD66" s="242"/>
      <c r="BYE66" s="242"/>
      <c r="BYF66" s="242"/>
      <c r="BYG66" s="242"/>
      <c r="BYH66" s="242"/>
      <c r="BYI66" s="242"/>
      <c r="BYJ66" s="242"/>
      <c r="BYK66" s="242"/>
      <c r="BYL66" s="242"/>
      <c r="BYM66" s="242"/>
      <c r="BYN66" s="242"/>
      <c r="BYO66" s="242"/>
      <c r="BYP66" s="242"/>
      <c r="BYQ66" s="242"/>
      <c r="BYR66" s="242"/>
      <c r="BYS66" s="242"/>
      <c r="BYT66" s="242"/>
      <c r="BYU66" s="242"/>
      <c r="BYV66" s="242"/>
      <c r="BYW66" s="242"/>
      <c r="BYX66" s="242"/>
      <c r="BYY66" s="242"/>
      <c r="BYZ66" s="242"/>
      <c r="BZA66" s="242"/>
      <c r="BZB66" s="242"/>
      <c r="BZC66" s="242"/>
      <c r="BZD66" s="242"/>
      <c r="BZE66" s="242"/>
      <c r="BZF66" s="242"/>
      <c r="BZG66" s="242"/>
      <c r="BZH66" s="242"/>
      <c r="BZI66" s="242"/>
      <c r="BZJ66" s="242"/>
      <c r="BZK66" s="242"/>
      <c r="BZL66" s="242"/>
      <c r="BZM66" s="242"/>
      <c r="BZN66" s="242"/>
      <c r="BZO66" s="242"/>
      <c r="BZP66" s="242"/>
      <c r="BZQ66" s="242"/>
      <c r="BZR66" s="242"/>
      <c r="BZS66" s="242"/>
      <c r="BZT66" s="242"/>
      <c r="BZU66" s="242"/>
      <c r="BZV66" s="242"/>
      <c r="BZW66" s="242"/>
      <c r="BZX66" s="242"/>
      <c r="BZY66" s="242"/>
      <c r="BZZ66" s="242"/>
      <c r="CAA66" s="242"/>
      <c r="CAB66" s="242"/>
      <c r="CAC66" s="242"/>
      <c r="CAD66" s="242"/>
      <c r="CAE66" s="242"/>
      <c r="CAF66" s="242"/>
      <c r="CAG66" s="242"/>
      <c r="CAH66" s="242"/>
      <c r="CAI66" s="242"/>
      <c r="CAJ66" s="242"/>
      <c r="CAK66" s="242"/>
      <c r="CAL66" s="242"/>
      <c r="CAM66" s="242"/>
      <c r="CAN66" s="242"/>
      <c r="CAO66" s="242"/>
      <c r="CAP66" s="242"/>
      <c r="CAQ66" s="242"/>
      <c r="CAR66" s="242"/>
      <c r="CAS66" s="242"/>
      <c r="CAT66" s="242"/>
      <c r="CAU66" s="242"/>
      <c r="CAV66" s="242"/>
      <c r="CAW66" s="242"/>
      <c r="CAX66" s="242"/>
      <c r="CAY66" s="242"/>
      <c r="CAZ66" s="242"/>
      <c r="CBA66" s="242"/>
      <c r="CBB66" s="242"/>
      <c r="CBC66" s="242"/>
      <c r="CBD66" s="242"/>
      <c r="CBE66" s="242"/>
      <c r="CBF66" s="242"/>
      <c r="CBG66" s="242"/>
      <c r="CBH66" s="242"/>
      <c r="CBI66" s="242"/>
      <c r="CBJ66" s="242"/>
      <c r="CBK66" s="242"/>
      <c r="CBL66" s="242"/>
      <c r="CBM66" s="242"/>
      <c r="CBN66" s="242"/>
      <c r="CBO66" s="242"/>
      <c r="CBP66" s="242"/>
      <c r="CBQ66" s="242"/>
      <c r="CBR66" s="242"/>
      <c r="CBS66" s="242"/>
      <c r="CBT66" s="242"/>
      <c r="CBU66" s="242"/>
      <c r="CBV66" s="242"/>
      <c r="CBW66" s="242"/>
      <c r="CBX66" s="242"/>
      <c r="CBY66" s="242"/>
      <c r="CBZ66" s="242"/>
      <c r="CCA66" s="242"/>
      <c r="CCB66" s="242"/>
      <c r="CCC66" s="242"/>
      <c r="CCD66" s="242"/>
      <c r="CCE66" s="242"/>
      <c r="CCF66" s="242"/>
      <c r="CCG66" s="242"/>
      <c r="CCH66" s="242"/>
      <c r="CCI66" s="242"/>
      <c r="CCJ66" s="242"/>
      <c r="CCK66" s="242"/>
      <c r="CCL66" s="242"/>
      <c r="CCM66" s="242"/>
      <c r="CCN66" s="242"/>
      <c r="CCO66" s="242"/>
      <c r="CCP66" s="242"/>
      <c r="CCQ66" s="242"/>
      <c r="CCR66" s="242"/>
      <c r="CCS66" s="242"/>
      <c r="CCT66" s="242"/>
      <c r="CCU66" s="242"/>
      <c r="CCV66" s="242"/>
      <c r="CCW66" s="242"/>
      <c r="CCX66" s="242"/>
      <c r="CCY66" s="242"/>
      <c r="CCZ66" s="242"/>
      <c r="CDA66" s="242"/>
      <c r="CDB66" s="242"/>
      <c r="CDC66" s="242"/>
      <c r="CDD66" s="242"/>
      <c r="CDE66" s="242"/>
      <c r="CDF66" s="242"/>
      <c r="CDG66" s="242"/>
      <c r="CDH66" s="242"/>
      <c r="CDI66" s="242"/>
      <c r="CDJ66" s="242"/>
      <c r="CDK66" s="242"/>
      <c r="CDL66" s="242"/>
      <c r="CDM66" s="242"/>
      <c r="CDN66" s="242"/>
      <c r="CDO66" s="242"/>
      <c r="CDP66" s="242"/>
      <c r="CDQ66" s="242"/>
      <c r="CDR66" s="242"/>
      <c r="CDS66" s="242"/>
      <c r="CDT66" s="242"/>
      <c r="CDU66" s="242"/>
      <c r="CDV66" s="242"/>
      <c r="CDW66" s="242"/>
      <c r="CDX66" s="242"/>
      <c r="CDY66" s="242"/>
      <c r="CDZ66" s="242"/>
      <c r="CEA66" s="242"/>
      <c r="CEB66" s="242"/>
      <c r="CEC66" s="242"/>
      <c r="CED66" s="242"/>
      <c r="CEE66" s="242"/>
      <c r="CEF66" s="242"/>
      <c r="CEG66" s="242"/>
      <c r="CEH66" s="242"/>
      <c r="CEI66" s="242"/>
      <c r="CEJ66" s="242"/>
      <c r="CEK66" s="242"/>
      <c r="CEL66" s="242"/>
      <c r="CEM66" s="242"/>
      <c r="CEN66" s="242"/>
      <c r="CEO66" s="242"/>
      <c r="CEP66" s="242"/>
      <c r="CEQ66" s="242"/>
      <c r="CER66" s="242"/>
      <c r="CES66" s="242"/>
      <c r="CET66" s="242"/>
      <c r="CEU66" s="242"/>
      <c r="CEV66" s="242"/>
      <c r="CEW66" s="242"/>
      <c r="CEX66" s="242"/>
      <c r="CEY66" s="242"/>
      <c r="CEZ66" s="242"/>
      <c r="CFA66" s="242"/>
      <c r="CFB66" s="242"/>
      <c r="CFC66" s="242"/>
      <c r="CFD66" s="242"/>
      <c r="CFE66" s="242"/>
      <c r="CFF66" s="242"/>
      <c r="CFG66" s="242"/>
      <c r="CFH66" s="242"/>
      <c r="CFI66" s="242"/>
      <c r="CFJ66" s="242"/>
      <c r="CFK66" s="242"/>
      <c r="CFL66" s="242"/>
      <c r="CFM66" s="242"/>
      <c r="CFN66" s="242"/>
      <c r="CFO66" s="242"/>
      <c r="CFP66" s="242"/>
      <c r="CFQ66" s="242"/>
      <c r="CFR66" s="242"/>
      <c r="CFS66" s="242"/>
      <c r="CFT66" s="242"/>
      <c r="CFU66" s="242"/>
      <c r="CFV66" s="242"/>
      <c r="CFW66" s="242"/>
      <c r="CFX66" s="242"/>
      <c r="CFY66" s="242"/>
      <c r="CFZ66" s="242"/>
      <c r="CGA66" s="242"/>
      <c r="CGB66" s="242"/>
      <c r="CGC66" s="242"/>
      <c r="CGD66" s="242"/>
      <c r="CGE66" s="242"/>
      <c r="CGF66" s="242"/>
      <c r="CGG66" s="242"/>
      <c r="CGH66" s="242"/>
      <c r="CGI66" s="242"/>
      <c r="CGJ66" s="242"/>
      <c r="CGK66" s="242"/>
      <c r="CGL66" s="242"/>
      <c r="CGM66" s="242"/>
      <c r="CGN66" s="242"/>
      <c r="CGO66" s="242"/>
      <c r="CGP66" s="242"/>
      <c r="CGQ66" s="242"/>
      <c r="CGR66" s="242"/>
      <c r="CGS66" s="242"/>
      <c r="CGT66" s="242"/>
      <c r="CGU66" s="242"/>
      <c r="CGV66" s="242"/>
      <c r="CGW66" s="242"/>
      <c r="CGX66" s="242"/>
      <c r="CGY66" s="242"/>
      <c r="CGZ66" s="242"/>
      <c r="CHA66" s="242"/>
      <c r="CHB66" s="242"/>
      <c r="CHC66" s="242"/>
      <c r="CHD66" s="242"/>
      <c r="CHE66" s="242"/>
      <c r="CHF66" s="242"/>
      <c r="CHG66" s="242"/>
      <c r="CHH66" s="242"/>
      <c r="CHI66" s="242"/>
      <c r="CHJ66" s="242"/>
      <c r="CHK66" s="242"/>
      <c r="CHL66" s="242"/>
      <c r="CHM66" s="242"/>
      <c r="CHN66" s="242"/>
      <c r="CHO66" s="242"/>
      <c r="CHP66" s="242"/>
      <c r="CHQ66" s="242"/>
      <c r="CHR66" s="242"/>
      <c r="CHS66" s="242"/>
      <c r="CHT66" s="242"/>
      <c r="CHU66" s="242"/>
      <c r="CHV66" s="242"/>
      <c r="CHW66" s="242"/>
      <c r="CHX66" s="242"/>
      <c r="CHY66" s="242"/>
      <c r="CHZ66" s="242"/>
      <c r="CIA66" s="242"/>
      <c r="CIB66" s="242"/>
      <c r="CIC66" s="242"/>
      <c r="CID66" s="242"/>
      <c r="CIE66" s="242"/>
      <c r="CIF66" s="242"/>
      <c r="CIG66" s="242"/>
      <c r="CIH66" s="242"/>
      <c r="CII66" s="242"/>
      <c r="CIJ66" s="242"/>
      <c r="CIK66" s="242"/>
      <c r="CIL66" s="242"/>
      <c r="CIM66" s="242"/>
      <c r="CIN66" s="242"/>
      <c r="CIO66" s="242"/>
      <c r="CIP66" s="242"/>
      <c r="CIQ66" s="242"/>
      <c r="CIR66" s="242"/>
      <c r="CIS66" s="242"/>
      <c r="CIT66" s="242"/>
      <c r="CIU66" s="242"/>
      <c r="CIV66" s="242"/>
      <c r="CIW66" s="242"/>
      <c r="CIX66" s="242"/>
      <c r="CIY66" s="242"/>
      <c r="CIZ66" s="242"/>
      <c r="CJA66" s="242"/>
      <c r="CJB66" s="242"/>
      <c r="CJC66" s="242"/>
      <c r="CJD66" s="242"/>
      <c r="CJE66" s="242"/>
      <c r="CJF66" s="242"/>
      <c r="CJG66" s="242"/>
      <c r="CJH66" s="242"/>
      <c r="CJI66" s="242"/>
      <c r="CJJ66" s="242"/>
      <c r="CJK66" s="242"/>
      <c r="CJL66" s="242"/>
      <c r="CJM66" s="242"/>
      <c r="CJN66" s="242"/>
      <c r="CJO66" s="242"/>
      <c r="CJP66" s="242"/>
      <c r="CJQ66" s="242"/>
      <c r="CJR66" s="242"/>
      <c r="CJS66" s="242"/>
      <c r="CJT66" s="242"/>
      <c r="CJU66" s="242"/>
      <c r="CJV66" s="242"/>
      <c r="CJW66" s="242"/>
      <c r="CJX66" s="242"/>
      <c r="CJY66" s="242"/>
      <c r="CJZ66" s="242"/>
      <c r="CKA66" s="242"/>
      <c r="CKB66" s="242"/>
      <c r="CKC66" s="242"/>
      <c r="CKD66" s="242"/>
      <c r="CKE66" s="242"/>
      <c r="CKF66" s="242"/>
      <c r="CKG66" s="242"/>
      <c r="CKH66" s="242"/>
      <c r="CKI66" s="242"/>
      <c r="CKJ66" s="242"/>
      <c r="CKK66" s="242"/>
      <c r="CKL66" s="242"/>
      <c r="CKM66" s="242"/>
      <c r="CKN66" s="242"/>
      <c r="CKO66" s="242"/>
      <c r="CKP66" s="242"/>
      <c r="CKQ66" s="242"/>
      <c r="CKR66" s="242"/>
      <c r="CKS66" s="242"/>
      <c r="CKT66" s="242"/>
      <c r="CKU66" s="242"/>
      <c r="CKV66" s="242"/>
      <c r="CKW66" s="242"/>
      <c r="CKX66" s="242"/>
      <c r="CKY66" s="242"/>
      <c r="CKZ66" s="242"/>
      <c r="CLA66" s="242"/>
      <c r="CLB66" s="242"/>
      <c r="CLC66" s="242"/>
      <c r="CLD66" s="242"/>
      <c r="CLE66" s="242"/>
      <c r="CLF66" s="242"/>
      <c r="CLG66" s="242"/>
      <c r="CLH66" s="242"/>
      <c r="CLI66" s="242"/>
      <c r="CLJ66" s="242"/>
      <c r="CLK66" s="242"/>
      <c r="CLL66" s="242"/>
      <c r="CLM66" s="242"/>
      <c r="CLN66" s="242"/>
      <c r="CLO66" s="242"/>
      <c r="CLP66" s="242"/>
      <c r="CLQ66" s="242"/>
      <c r="CLR66" s="242"/>
      <c r="CLS66" s="242"/>
      <c r="CLT66" s="242"/>
      <c r="CLU66" s="242"/>
      <c r="CLV66" s="242"/>
      <c r="CLW66" s="242"/>
      <c r="CLX66" s="242"/>
      <c r="CLY66" s="242"/>
      <c r="CLZ66" s="242"/>
      <c r="CMA66" s="242"/>
      <c r="CMB66" s="242"/>
      <c r="CMC66" s="242"/>
      <c r="CMD66" s="242"/>
      <c r="CME66" s="242"/>
      <c r="CMF66" s="242"/>
      <c r="CMG66" s="242"/>
      <c r="CMH66" s="242"/>
      <c r="CMI66" s="242"/>
      <c r="CMJ66" s="242"/>
      <c r="CMK66" s="242"/>
      <c r="CML66" s="242"/>
      <c r="CMM66" s="242"/>
      <c r="CMN66" s="242"/>
      <c r="CMO66" s="242"/>
      <c r="CMP66" s="242"/>
      <c r="CMQ66" s="242"/>
      <c r="CMR66" s="242"/>
      <c r="CMS66" s="242"/>
      <c r="CMT66" s="242"/>
      <c r="CMU66" s="242"/>
      <c r="CMV66" s="242"/>
      <c r="CMW66" s="242"/>
      <c r="CMX66" s="242"/>
      <c r="CMY66" s="242"/>
      <c r="CMZ66" s="242"/>
      <c r="CNA66" s="242"/>
      <c r="CNB66" s="242"/>
      <c r="CNC66" s="242"/>
      <c r="CND66" s="242"/>
      <c r="CNE66" s="242"/>
      <c r="CNF66" s="242"/>
      <c r="CNG66" s="242"/>
      <c r="CNH66" s="242"/>
      <c r="CNI66" s="242"/>
      <c r="CNJ66" s="242"/>
      <c r="CNK66" s="242"/>
      <c r="CNL66" s="242"/>
      <c r="CNM66" s="242"/>
      <c r="CNN66" s="242"/>
      <c r="CNO66" s="242"/>
      <c r="CNP66" s="242"/>
      <c r="CNQ66" s="242"/>
      <c r="CNR66" s="242"/>
      <c r="CNS66" s="242"/>
      <c r="CNT66" s="242"/>
      <c r="CNU66" s="242"/>
      <c r="CNV66" s="242"/>
      <c r="CNW66" s="242"/>
      <c r="CNX66" s="242"/>
      <c r="CNY66" s="242"/>
      <c r="CNZ66" s="242"/>
      <c r="COA66" s="242"/>
      <c r="COB66" s="242"/>
      <c r="COC66" s="242"/>
      <c r="COD66" s="242"/>
      <c r="COE66" s="242"/>
      <c r="COF66" s="242"/>
      <c r="COG66" s="242"/>
      <c r="COH66" s="242"/>
      <c r="COI66" s="242"/>
      <c r="COJ66" s="242"/>
      <c r="COK66" s="242"/>
      <c r="COL66" s="242"/>
      <c r="COM66" s="242"/>
      <c r="CON66" s="242"/>
      <c r="COO66" s="242"/>
      <c r="COP66" s="242"/>
      <c r="COQ66" s="242"/>
      <c r="COR66" s="242"/>
      <c r="COS66" s="242"/>
      <c r="COT66" s="242"/>
      <c r="COU66" s="242"/>
      <c r="COV66" s="242"/>
      <c r="COW66" s="242"/>
      <c r="COX66" s="242"/>
      <c r="COY66" s="242"/>
      <c r="COZ66" s="242"/>
      <c r="CPA66" s="242"/>
      <c r="CPB66" s="242"/>
      <c r="CPC66" s="242"/>
      <c r="CPD66" s="242"/>
      <c r="CPE66" s="242"/>
      <c r="CPF66" s="242"/>
      <c r="CPG66" s="242"/>
      <c r="CPH66" s="242"/>
      <c r="CPI66" s="242"/>
      <c r="CPJ66" s="242"/>
      <c r="CPK66" s="242"/>
      <c r="CPL66" s="242"/>
      <c r="CPM66" s="242"/>
      <c r="CPN66" s="242"/>
      <c r="CPO66" s="242"/>
      <c r="CPP66" s="242"/>
      <c r="CPQ66" s="242"/>
      <c r="CPR66" s="242"/>
      <c r="CPS66" s="242"/>
      <c r="CPT66" s="242"/>
      <c r="CPU66" s="242"/>
      <c r="CPV66" s="242"/>
      <c r="CPW66" s="242"/>
      <c r="CPX66" s="242"/>
      <c r="CPY66" s="242"/>
      <c r="CPZ66" s="242"/>
      <c r="CQA66" s="242"/>
      <c r="CQB66" s="242"/>
      <c r="CQC66" s="242"/>
      <c r="CQD66" s="242"/>
      <c r="CQE66" s="242"/>
      <c r="CQF66" s="242"/>
      <c r="CQG66" s="242"/>
      <c r="CQH66" s="242"/>
      <c r="CQI66" s="242"/>
      <c r="CQJ66" s="242"/>
      <c r="CQK66" s="242"/>
      <c r="CQL66" s="242"/>
      <c r="CQM66" s="242"/>
      <c r="CQN66" s="242"/>
      <c r="CQO66" s="242"/>
      <c r="CQP66" s="242"/>
      <c r="CQQ66" s="242"/>
      <c r="CQR66" s="242"/>
      <c r="CQS66" s="242"/>
      <c r="CQT66" s="242"/>
      <c r="CQU66" s="242"/>
      <c r="CQV66" s="242"/>
      <c r="CQW66" s="242"/>
      <c r="CQX66" s="242"/>
      <c r="CQY66" s="242"/>
      <c r="CQZ66" s="242"/>
      <c r="CRA66" s="242"/>
      <c r="CRB66" s="242"/>
      <c r="CRC66" s="242"/>
      <c r="CRD66" s="242"/>
      <c r="CRE66" s="242"/>
      <c r="CRF66" s="242"/>
      <c r="CRG66" s="242"/>
      <c r="CRH66" s="242"/>
      <c r="CRI66" s="242"/>
      <c r="CRJ66" s="242"/>
      <c r="CRK66" s="242"/>
      <c r="CRL66" s="242"/>
      <c r="CRM66" s="242"/>
      <c r="CRN66" s="242"/>
      <c r="CRO66" s="242"/>
      <c r="CRP66" s="242"/>
      <c r="CRQ66" s="242"/>
      <c r="CRR66" s="242"/>
      <c r="CRS66" s="242"/>
      <c r="CRT66" s="242"/>
      <c r="CRU66" s="242"/>
      <c r="CRV66" s="242"/>
      <c r="CRW66" s="242"/>
      <c r="CRX66" s="242"/>
      <c r="CRY66" s="242"/>
      <c r="CRZ66" s="242"/>
      <c r="CSA66" s="242"/>
      <c r="CSB66" s="242"/>
      <c r="CSC66" s="242"/>
      <c r="CSD66" s="242"/>
      <c r="CSE66" s="242"/>
      <c r="CSF66" s="242"/>
      <c r="CSG66" s="242"/>
      <c r="CSH66" s="242"/>
      <c r="CSI66" s="242"/>
      <c r="CSJ66" s="242"/>
      <c r="CSK66" s="242"/>
      <c r="CSL66" s="242"/>
      <c r="CSM66" s="242"/>
      <c r="CSN66" s="242"/>
      <c r="CSO66" s="242"/>
      <c r="CSP66" s="242"/>
      <c r="CSQ66" s="242"/>
      <c r="CSR66" s="242"/>
      <c r="CSS66" s="242"/>
      <c r="CST66" s="242"/>
      <c r="CSU66" s="242"/>
      <c r="CSV66" s="242"/>
      <c r="CSW66" s="242"/>
      <c r="CSX66" s="242"/>
      <c r="CSY66" s="242"/>
      <c r="CSZ66" s="242"/>
      <c r="CTA66" s="242"/>
      <c r="CTB66" s="242"/>
      <c r="CTC66" s="242"/>
      <c r="CTD66" s="242"/>
      <c r="CTE66" s="242"/>
      <c r="CTF66" s="242"/>
      <c r="CTG66" s="242"/>
      <c r="CTH66" s="242"/>
      <c r="CTI66" s="242"/>
      <c r="CTJ66" s="242"/>
      <c r="CTK66" s="242"/>
      <c r="CTL66" s="242"/>
      <c r="CTM66" s="242"/>
      <c r="CTN66" s="242"/>
      <c r="CTO66" s="242"/>
      <c r="CTP66" s="242"/>
      <c r="CTQ66" s="242"/>
      <c r="CTR66" s="242"/>
      <c r="CTS66" s="242"/>
      <c r="CTT66" s="242"/>
      <c r="CTU66" s="242"/>
      <c r="CTV66" s="242"/>
      <c r="CTW66" s="242"/>
      <c r="CTX66" s="242"/>
      <c r="CTY66" s="242"/>
      <c r="CTZ66" s="242"/>
      <c r="CUA66" s="242"/>
      <c r="CUB66" s="242"/>
      <c r="CUC66" s="242"/>
      <c r="CUD66" s="242"/>
      <c r="CUE66" s="242"/>
      <c r="CUF66" s="242"/>
      <c r="CUG66" s="242"/>
      <c r="CUH66" s="242"/>
      <c r="CUI66" s="242"/>
      <c r="CUJ66" s="242"/>
      <c r="CUK66" s="242"/>
      <c r="CUL66" s="242"/>
      <c r="CUM66" s="242"/>
      <c r="CUN66" s="242"/>
      <c r="CUO66" s="242"/>
      <c r="CUP66" s="242"/>
      <c r="CUQ66" s="242"/>
      <c r="CUR66" s="242"/>
      <c r="CUS66" s="242"/>
      <c r="CUT66" s="242"/>
      <c r="CUU66" s="242"/>
      <c r="CUV66" s="242"/>
      <c r="CUW66" s="242"/>
      <c r="CUX66" s="242"/>
      <c r="CUY66" s="242"/>
      <c r="CUZ66" s="242"/>
      <c r="CVA66" s="242"/>
      <c r="CVB66" s="242"/>
      <c r="CVC66" s="242"/>
      <c r="CVD66" s="242"/>
      <c r="CVE66" s="242"/>
      <c r="CVF66" s="242"/>
      <c r="CVG66" s="242"/>
      <c r="CVH66" s="242"/>
      <c r="CVI66" s="242"/>
      <c r="CVJ66" s="242"/>
      <c r="CVK66" s="242"/>
      <c r="CVL66" s="242"/>
      <c r="CVM66" s="242"/>
      <c r="CVN66" s="242"/>
      <c r="CVO66" s="242"/>
      <c r="CVP66" s="242"/>
      <c r="CVQ66" s="242"/>
      <c r="CVR66" s="242"/>
      <c r="CVS66" s="242"/>
      <c r="CVT66" s="242"/>
      <c r="CVU66" s="242"/>
      <c r="CVV66" s="242"/>
      <c r="CVW66" s="242"/>
      <c r="CVX66" s="242"/>
      <c r="CVY66" s="242"/>
      <c r="CVZ66" s="242"/>
      <c r="CWA66" s="242"/>
      <c r="CWB66" s="242"/>
      <c r="CWC66" s="242"/>
      <c r="CWD66" s="242"/>
      <c r="CWE66" s="242"/>
      <c r="CWF66" s="242"/>
      <c r="CWG66" s="242"/>
      <c r="CWH66" s="242"/>
      <c r="CWI66" s="242"/>
      <c r="CWJ66" s="242"/>
      <c r="CWK66" s="242"/>
      <c r="CWL66" s="242"/>
      <c r="CWM66" s="242"/>
      <c r="CWN66" s="242"/>
      <c r="CWO66" s="242"/>
      <c r="CWP66" s="242"/>
      <c r="CWQ66" s="242"/>
      <c r="CWR66" s="242"/>
      <c r="CWS66" s="242"/>
      <c r="CWT66" s="242"/>
      <c r="CWU66" s="242"/>
      <c r="CWV66" s="242"/>
      <c r="CWW66" s="242"/>
      <c r="CWX66" s="242"/>
      <c r="CWY66" s="242"/>
      <c r="CWZ66" s="242"/>
      <c r="CXA66" s="242"/>
      <c r="CXB66" s="242"/>
      <c r="CXC66" s="242"/>
      <c r="CXD66" s="242"/>
      <c r="CXE66" s="242"/>
      <c r="CXF66" s="242"/>
      <c r="CXG66" s="242"/>
      <c r="CXH66" s="242"/>
      <c r="CXI66" s="242"/>
      <c r="CXJ66" s="242"/>
      <c r="CXK66" s="242"/>
      <c r="CXL66" s="242"/>
      <c r="CXM66" s="242"/>
      <c r="CXN66" s="242"/>
      <c r="CXO66" s="242"/>
      <c r="CXP66" s="242"/>
      <c r="CXQ66" s="242"/>
      <c r="CXR66" s="242"/>
      <c r="CXS66" s="242"/>
      <c r="CXT66" s="242"/>
      <c r="CXU66" s="242"/>
      <c r="CXV66" s="242"/>
      <c r="CXW66" s="242"/>
      <c r="CXX66" s="242"/>
      <c r="CXY66" s="242"/>
      <c r="CXZ66" s="242"/>
      <c r="CYA66" s="242"/>
      <c r="CYB66" s="242"/>
      <c r="CYC66" s="242"/>
      <c r="CYD66" s="242"/>
      <c r="CYE66" s="242"/>
      <c r="CYF66" s="242"/>
      <c r="CYG66" s="242"/>
      <c r="CYH66" s="242"/>
      <c r="CYI66" s="242"/>
      <c r="CYJ66" s="242"/>
      <c r="CYK66" s="242"/>
      <c r="CYL66" s="242"/>
      <c r="CYM66" s="242"/>
      <c r="CYN66" s="242"/>
      <c r="CYO66" s="242"/>
      <c r="CYP66" s="242"/>
      <c r="CYQ66" s="242"/>
      <c r="CYR66" s="242"/>
      <c r="CYS66" s="242"/>
      <c r="CYT66" s="242"/>
      <c r="CYU66" s="242"/>
      <c r="CYV66" s="242"/>
      <c r="CYW66" s="242"/>
      <c r="CYX66" s="242"/>
      <c r="CYY66" s="242"/>
      <c r="CYZ66" s="242"/>
      <c r="CZA66" s="242"/>
      <c r="CZB66" s="242"/>
      <c r="CZC66" s="242"/>
      <c r="CZD66" s="242"/>
      <c r="CZE66" s="242"/>
      <c r="CZF66" s="242"/>
      <c r="CZG66" s="242"/>
      <c r="CZH66" s="242"/>
      <c r="CZI66" s="242"/>
      <c r="CZJ66" s="242"/>
      <c r="CZK66" s="242"/>
      <c r="CZL66" s="242"/>
      <c r="CZM66" s="242"/>
      <c r="CZN66" s="242"/>
      <c r="CZO66" s="242"/>
      <c r="CZP66" s="242"/>
      <c r="CZQ66" s="242"/>
      <c r="CZR66" s="242"/>
      <c r="CZS66" s="242"/>
      <c r="CZT66" s="242"/>
      <c r="CZU66" s="242"/>
      <c r="CZV66" s="242"/>
      <c r="CZW66" s="242"/>
      <c r="CZX66" s="242"/>
      <c r="CZY66" s="242"/>
      <c r="CZZ66" s="242"/>
      <c r="DAA66" s="242"/>
      <c r="DAB66" s="242"/>
      <c r="DAC66" s="242"/>
      <c r="DAD66" s="242"/>
      <c r="DAE66" s="242"/>
      <c r="DAF66" s="242"/>
      <c r="DAG66" s="242"/>
      <c r="DAH66" s="242"/>
      <c r="DAI66" s="242"/>
      <c r="DAJ66" s="242"/>
      <c r="DAK66" s="242"/>
      <c r="DAL66" s="242"/>
      <c r="DAM66" s="242"/>
      <c r="DAN66" s="242"/>
      <c r="DAO66" s="242"/>
      <c r="DAP66" s="242"/>
      <c r="DAQ66" s="242"/>
      <c r="DAR66" s="242"/>
      <c r="DAS66" s="242"/>
      <c r="DAT66" s="242"/>
      <c r="DAU66" s="242"/>
      <c r="DAV66" s="242"/>
      <c r="DAW66" s="242"/>
      <c r="DAX66" s="242"/>
      <c r="DAY66" s="242"/>
      <c r="DAZ66" s="242"/>
      <c r="DBA66" s="242"/>
      <c r="DBB66" s="242"/>
      <c r="DBC66" s="242"/>
      <c r="DBD66" s="242"/>
      <c r="DBE66" s="242"/>
      <c r="DBF66" s="242"/>
      <c r="DBG66" s="242"/>
      <c r="DBH66" s="242"/>
      <c r="DBI66" s="242"/>
      <c r="DBJ66" s="242"/>
      <c r="DBK66" s="242"/>
      <c r="DBL66" s="242"/>
      <c r="DBM66" s="242"/>
      <c r="DBN66" s="242"/>
      <c r="DBO66" s="242"/>
      <c r="DBP66" s="242"/>
      <c r="DBQ66" s="242"/>
      <c r="DBR66" s="242"/>
      <c r="DBS66" s="242"/>
      <c r="DBT66" s="242"/>
      <c r="DBU66" s="242"/>
      <c r="DBV66" s="242"/>
      <c r="DBW66" s="242"/>
      <c r="DBX66" s="242"/>
      <c r="DBY66" s="242"/>
      <c r="DBZ66" s="242"/>
      <c r="DCA66" s="242"/>
      <c r="DCB66" s="242"/>
      <c r="DCC66" s="242"/>
      <c r="DCD66" s="242"/>
      <c r="DCE66" s="242"/>
      <c r="DCF66" s="242"/>
      <c r="DCG66" s="242"/>
      <c r="DCH66" s="242"/>
      <c r="DCI66" s="242"/>
      <c r="DCJ66" s="242"/>
      <c r="DCK66" s="242"/>
      <c r="DCL66" s="242"/>
      <c r="DCM66" s="242"/>
      <c r="DCN66" s="242"/>
      <c r="DCO66" s="242"/>
      <c r="DCP66" s="242"/>
      <c r="DCQ66" s="242"/>
      <c r="DCR66" s="242"/>
      <c r="DCS66" s="242"/>
      <c r="DCT66" s="242"/>
      <c r="DCU66" s="242"/>
      <c r="DCV66" s="242"/>
      <c r="DCW66" s="242"/>
      <c r="DCX66" s="242"/>
      <c r="DCY66" s="242"/>
      <c r="DCZ66" s="242"/>
      <c r="DDA66" s="242"/>
      <c r="DDB66" s="242"/>
      <c r="DDC66" s="242"/>
      <c r="DDD66" s="242"/>
      <c r="DDE66" s="242"/>
      <c r="DDF66" s="242"/>
      <c r="DDG66" s="242"/>
      <c r="DDH66" s="242"/>
      <c r="DDI66" s="242"/>
      <c r="DDJ66" s="242"/>
      <c r="DDK66" s="242"/>
      <c r="DDL66" s="242"/>
      <c r="DDM66" s="242"/>
      <c r="DDN66" s="242"/>
      <c r="DDO66" s="242"/>
      <c r="DDP66" s="242"/>
      <c r="DDQ66" s="242"/>
      <c r="DDR66" s="242"/>
      <c r="DDS66" s="242"/>
      <c r="DDT66" s="242"/>
      <c r="DDU66" s="242"/>
      <c r="DDV66" s="242"/>
      <c r="DDW66" s="242"/>
      <c r="DDX66" s="242"/>
      <c r="DDY66" s="242"/>
      <c r="DDZ66" s="242"/>
      <c r="DEA66" s="242"/>
      <c r="DEB66" s="242"/>
      <c r="DEC66" s="242"/>
      <c r="DED66" s="242"/>
      <c r="DEE66" s="242"/>
      <c r="DEF66" s="242"/>
      <c r="DEG66" s="242"/>
      <c r="DEH66" s="242"/>
      <c r="DEI66" s="242"/>
      <c r="DEJ66" s="242"/>
      <c r="DEK66" s="242"/>
      <c r="DEL66" s="242"/>
      <c r="DEM66" s="242"/>
      <c r="DEN66" s="242"/>
      <c r="DEO66" s="242"/>
      <c r="DEP66" s="242"/>
      <c r="DEQ66" s="242"/>
      <c r="DER66" s="242"/>
      <c r="DES66" s="242"/>
      <c r="DET66" s="242"/>
      <c r="DEU66" s="242"/>
      <c r="DEV66" s="242"/>
      <c r="DEW66" s="242"/>
      <c r="DEX66" s="242"/>
      <c r="DEY66" s="242"/>
      <c r="DEZ66" s="242"/>
      <c r="DFA66" s="242"/>
      <c r="DFB66" s="242"/>
      <c r="DFC66" s="242"/>
      <c r="DFD66" s="242"/>
      <c r="DFE66" s="242"/>
      <c r="DFF66" s="242"/>
      <c r="DFG66" s="242"/>
      <c r="DFH66" s="242"/>
      <c r="DFI66" s="242"/>
      <c r="DFJ66" s="242"/>
      <c r="DFK66" s="242"/>
      <c r="DFL66" s="242"/>
      <c r="DFM66" s="242"/>
      <c r="DFN66" s="242"/>
      <c r="DFO66" s="242"/>
      <c r="DFP66" s="242"/>
      <c r="DFQ66" s="242"/>
      <c r="DFR66" s="242"/>
      <c r="DFS66" s="242"/>
      <c r="DFT66" s="242"/>
      <c r="DFU66" s="242"/>
      <c r="DFV66" s="242"/>
      <c r="DFW66" s="242"/>
      <c r="DFX66" s="242"/>
      <c r="DFY66" s="242"/>
      <c r="DFZ66" s="242"/>
      <c r="DGA66" s="242"/>
      <c r="DGB66" s="242"/>
      <c r="DGC66" s="242"/>
      <c r="DGD66" s="242"/>
      <c r="DGE66" s="242"/>
      <c r="DGF66" s="242"/>
      <c r="DGG66" s="242"/>
      <c r="DGH66" s="242"/>
      <c r="DGI66" s="242"/>
      <c r="DGJ66" s="242"/>
      <c r="DGK66" s="242"/>
      <c r="DGL66" s="242"/>
      <c r="DGM66" s="242"/>
      <c r="DGN66" s="242"/>
      <c r="DGO66" s="242"/>
      <c r="DGP66" s="242"/>
      <c r="DGQ66" s="242"/>
      <c r="DGR66" s="242"/>
      <c r="DGS66" s="242"/>
      <c r="DGT66" s="242"/>
      <c r="DGU66" s="242"/>
      <c r="DGV66" s="242"/>
      <c r="DGW66" s="242"/>
      <c r="DGX66" s="242"/>
      <c r="DGY66" s="242"/>
      <c r="DGZ66" s="242"/>
      <c r="DHA66" s="242"/>
      <c r="DHB66" s="242"/>
      <c r="DHC66" s="242"/>
      <c r="DHD66" s="242"/>
      <c r="DHE66" s="242"/>
      <c r="DHF66" s="242"/>
      <c r="DHG66" s="242"/>
      <c r="DHH66" s="242"/>
      <c r="DHI66" s="242"/>
      <c r="DHJ66" s="242"/>
      <c r="DHK66" s="242"/>
      <c r="DHL66" s="242"/>
      <c r="DHM66" s="242"/>
      <c r="DHN66" s="242"/>
      <c r="DHO66" s="242"/>
      <c r="DHP66" s="242"/>
      <c r="DHQ66" s="242"/>
      <c r="DHR66" s="242"/>
      <c r="DHS66" s="242"/>
      <c r="DHT66" s="242"/>
      <c r="DHU66" s="242"/>
      <c r="DHV66" s="242"/>
      <c r="DHW66" s="242"/>
      <c r="DHX66" s="242"/>
      <c r="DHY66" s="242"/>
      <c r="DHZ66" s="242"/>
      <c r="DIA66" s="242"/>
      <c r="DIB66" s="242"/>
      <c r="DIC66" s="242"/>
      <c r="DID66" s="242"/>
      <c r="DIE66" s="242"/>
      <c r="DIF66" s="242"/>
      <c r="DIG66" s="242"/>
      <c r="DIH66" s="242"/>
      <c r="DII66" s="242"/>
      <c r="DIJ66" s="242"/>
      <c r="DIK66" s="242"/>
      <c r="DIL66" s="242"/>
      <c r="DIM66" s="242"/>
      <c r="DIN66" s="242"/>
      <c r="DIO66" s="242"/>
      <c r="DIP66" s="242"/>
      <c r="DIQ66" s="242"/>
      <c r="DIR66" s="242"/>
      <c r="DIS66" s="242"/>
      <c r="DIT66" s="242"/>
      <c r="DIU66" s="242"/>
      <c r="DIV66" s="242"/>
      <c r="DIW66" s="242"/>
      <c r="DIX66" s="242"/>
      <c r="DIY66" s="242"/>
      <c r="DIZ66" s="242"/>
      <c r="DJA66" s="242"/>
      <c r="DJB66" s="242"/>
      <c r="DJC66" s="242"/>
      <c r="DJD66" s="242"/>
      <c r="DJE66" s="242"/>
      <c r="DJF66" s="242"/>
      <c r="DJG66" s="242"/>
      <c r="DJH66" s="242"/>
      <c r="DJI66" s="242"/>
      <c r="DJJ66" s="242"/>
      <c r="DJK66" s="242"/>
      <c r="DJL66" s="242"/>
      <c r="DJM66" s="242"/>
      <c r="DJN66" s="242"/>
      <c r="DJO66" s="242"/>
      <c r="DJP66" s="242"/>
      <c r="DJQ66" s="242"/>
      <c r="DJR66" s="242"/>
      <c r="DJS66" s="242"/>
      <c r="DJT66" s="242"/>
      <c r="DJU66" s="242"/>
      <c r="DJV66" s="242"/>
      <c r="DJW66" s="242"/>
      <c r="DJX66" s="242"/>
      <c r="DJY66" s="242"/>
      <c r="DJZ66" s="242"/>
      <c r="DKA66" s="242"/>
      <c r="DKB66" s="242"/>
      <c r="DKC66" s="242"/>
      <c r="DKD66" s="242"/>
      <c r="DKE66" s="242"/>
      <c r="DKF66" s="242"/>
      <c r="DKG66" s="242"/>
      <c r="DKH66" s="242"/>
      <c r="DKI66" s="242"/>
      <c r="DKJ66" s="242"/>
      <c r="DKK66" s="242"/>
      <c r="DKL66" s="242"/>
      <c r="DKM66" s="242"/>
      <c r="DKN66" s="242"/>
      <c r="DKO66" s="242"/>
      <c r="DKP66" s="242"/>
      <c r="DKQ66" s="242"/>
      <c r="DKR66" s="242"/>
      <c r="DKS66" s="242"/>
      <c r="DKT66" s="242"/>
      <c r="DKU66" s="242"/>
      <c r="DKV66" s="242"/>
      <c r="DKW66" s="242"/>
      <c r="DKX66" s="242"/>
      <c r="DKY66" s="242"/>
      <c r="DKZ66" s="242"/>
      <c r="DLA66" s="242"/>
      <c r="DLB66" s="242"/>
      <c r="DLC66" s="242"/>
      <c r="DLD66" s="242"/>
      <c r="DLE66" s="242"/>
      <c r="DLF66" s="242"/>
      <c r="DLG66" s="242"/>
      <c r="DLH66" s="242"/>
      <c r="DLI66" s="242"/>
      <c r="DLJ66" s="242"/>
      <c r="DLK66" s="242"/>
      <c r="DLL66" s="242"/>
      <c r="DLM66" s="242"/>
      <c r="DLN66" s="242"/>
      <c r="DLO66" s="242"/>
      <c r="DLP66" s="242"/>
      <c r="DLQ66" s="242"/>
      <c r="DLR66" s="242"/>
      <c r="DLS66" s="242"/>
      <c r="DLT66" s="242"/>
      <c r="DLU66" s="242"/>
      <c r="DLV66" s="242"/>
      <c r="DLW66" s="242"/>
      <c r="DLX66" s="242"/>
      <c r="DLY66" s="242"/>
      <c r="DLZ66" s="242"/>
      <c r="DMA66" s="242"/>
      <c r="DMB66" s="242"/>
      <c r="DMC66" s="242"/>
      <c r="DMD66" s="242"/>
      <c r="DME66" s="242"/>
      <c r="DMF66" s="242"/>
      <c r="DMG66" s="242"/>
      <c r="DMH66" s="242"/>
      <c r="DMI66" s="242"/>
      <c r="DMJ66" s="242"/>
      <c r="DMK66" s="242"/>
      <c r="DML66" s="242"/>
      <c r="DMM66" s="242"/>
      <c r="DMN66" s="242"/>
      <c r="DMO66" s="242"/>
      <c r="DMP66" s="242"/>
      <c r="DMQ66" s="242"/>
      <c r="DMR66" s="242"/>
      <c r="DMS66" s="242"/>
      <c r="DMT66" s="242"/>
      <c r="DMU66" s="242"/>
      <c r="DMV66" s="242"/>
      <c r="DMW66" s="242"/>
      <c r="DMX66" s="242"/>
      <c r="DMY66" s="242"/>
      <c r="DMZ66" s="242"/>
      <c r="DNA66" s="242"/>
      <c r="DNB66" s="242"/>
      <c r="DNC66" s="242"/>
      <c r="DND66" s="242"/>
      <c r="DNE66" s="242"/>
      <c r="DNF66" s="242"/>
      <c r="DNG66" s="242"/>
      <c r="DNH66" s="242"/>
      <c r="DNI66" s="242"/>
      <c r="DNJ66" s="242"/>
      <c r="DNK66" s="242"/>
      <c r="DNL66" s="242"/>
      <c r="DNM66" s="242"/>
      <c r="DNN66" s="242"/>
      <c r="DNO66" s="242"/>
      <c r="DNP66" s="242"/>
      <c r="DNQ66" s="242"/>
      <c r="DNR66" s="242"/>
      <c r="DNS66" s="242"/>
      <c r="DNT66" s="242"/>
      <c r="DNU66" s="242"/>
      <c r="DNV66" s="242"/>
      <c r="DNW66" s="242"/>
      <c r="DNX66" s="242"/>
      <c r="DNY66" s="242"/>
      <c r="DNZ66" s="242"/>
      <c r="DOA66" s="242"/>
      <c r="DOB66" s="242"/>
      <c r="DOC66" s="242"/>
      <c r="DOD66" s="242"/>
      <c r="DOE66" s="242"/>
      <c r="DOF66" s="242"/>
      <c r="DOG66" s="242"/>
      <c r="DOH66" s="242"/>
      <c r="DOI66" s="242"/>
      <c r="DOJ66" s="242"/>
      <c r="DOK66" s="242"/>
      <c r="DOL66" s="242"/>
      <c r="DOM66" s="242"/>
      <c r="DON66" s="242"/>
      <c r="DOO66" s="242"/>
      <c r="DOP66" s="242"/>
      <c r="DOQ66" s="242"/>
      <c r="DOR66" s="242"/>
      <c r="DOS66" s="242"/>
      <c r="DOT66" s="242"/>
      <c r="DOU66" s="242"/>
      <c r="DOV66" s="242"/>
      <c r="DOW66" s="242"/>
      <c r="DOX66" s="242"/>
      <c r="DOY66" s="242"/>
      <c r="DOZ66" s="242"/>
      <c r="DPA66" s="242"/>
      <c r="DPB66" s="242"/>
      <c r="DPC66" s="242"/>
      <c r="DPD66" s="242"/>
      <c r="DPE66" s="242"/>
      <c r="DPF66" s="242"/>
      <c r="DPG66" s="242"/>
      <c r="DPH66" s="242"/>
      <c r="DPI66" s="242"/>
      <c r="DPJ66" s="242"/>
      <c r="DPK66" s="242"/>
      <c r="DPL66" s="242"/>
      <c r="DPM66" s="242"/>
      <c r="DPN66" s="242"/>
      <c r="DPO66" s="242"/>
      <c r="DPP66" s="242"/>
      <c r="DPQ66" s="242"/>
      <c r="DPR66" s="242"/>
      <c r="DPS66" s="242"/>
      <c r="DPT66" s="242"/>
      <c r="DPU66" s="242"/>
      <c r="DPV66" s="242"/>
      <c r="DPW66" s="242"/>
      <c r="DPX66" s="242"/>
      <c r="DPY66" s="242"/>
      <c r="DPZ66" s="242"/>
      <c r="DQA66" s="242"/>
      <c r="DQB66" s="242"/>
      <c r="DQC66" s="242"/>
      <c r="DQD66" s="242"/>
      <c r="DQE66" s="242"/>
      <c r="DQF66" s="242"/>
      <c r="DQG66" s="242"/>
      <c r="DQH66" s="242"/>
      <c r="DQI66" s="242"/>
      <c r="DQJ66" s="242"/>
      <c r="DQK66" s="242"/>
      <c r="DQL66" s="242"/>
      <c r="DQM66" s="242"/>
      <c r="DQN66" s="242"/>
      <c r="DQO66" s="242"/>
      <c r="DQP66" s="242"/>
      <c r="DQQ66" s="242"/>
      <c r="DQR66" s="242"/>
      <c r="DQS66" s="242"/>
      <c r="DQT66" s="242"/>
      <c r="DQU66" s="242"/>
      <c r="DQV66" s="242"/>
      <c r="DQW66" s="242"/>
      <c r="DQX66" s="242"/>
      <c r="DQY66" s="242"/>
      <c r="DQZ66" s="242"/>
      <c r="DRA66" s="242"/>
      <c r="DRB66" s="242"/>
      <c r="DRC66" s="242"/>
      <c r="DRD66" s="242"/>
      <c r="DRE66" s="242"/>
      <c r="DRF66" s="242"/>
      <c r="DRG66" s="242"/>
      <c r="DRH66" s="242"/>
      <c r="DRI66" s="242"/>
      <c r="DRJ66" s="242"/>
      <c r="DRK66" s="242"/>
      <c r="DRL66" s="242"/>
      <c r="DRM66" s="242"/>
      <c r="DRN66" s="242"/>
      <c r="DRO66" s="242"/>
      <c r="DRP66" s="242"/>
      <c r="DRQ66" s="242"/>
      <c r="DRR66" s="242"/>
      <c r="DRS66" s="242"/>
      <c r="DRT66" s="242"/>
      <c r="DRU66" s="242"/>
      <c r="DRV66" s="242"/>
      <c r="DRW66" s="242"/>
      <c r="DRX66" s="242"/>
      <c r="DRY66" s="242"/>
      <c r="DRZ66" s="242"/>
      <c r="DSA66" s="242"/>
      <c r="DSB66" s="242"/>
      <c r="DSC66" s="242"/>
      <c r="DSD66" s="242"/>
      <c r="DSE66" s="242"/>
      <c r="DSF66" s="242"/>
      <c r="DSG66" s="242"/>
      <c r="DSH66" s="242"/>
      <c r="DSI66" s="242"/>
      <c r="DSJ66" s="242"/>
      <c r="DSK66" s="242"/>
      <c r="DSL66" s="242"/>
      <c r="DSM66" s="242"/>
      <c r="DSN66" s="242"/>
      <c r="DSO66" s="242"/>
      <c r="DSP66" s="242"/>
      <c r="DSQ66" s="242"/>
      <c r="DSR66" s="242"/>
      <c r="DSS66" s="242"/>
      <c r="DST66" s="242"/>
      <c r="DSU66" s="242"/>
      <c r="DSV66" s="242"/>
      <c r="DSW66" s="242"/>
      <c r="DSX66" s="242"/>
      <c r="DSY66" s="242"/>
      <c r="DSZ66" s="242"/>
      <c r="DTA66" s="242"/>
      <c r="DTB66" s="242"/>
      <c r="DTC66" s="242"/>
      <c r="DTD66" s="242"/>
      <c r="DTE66" s="242"/>
      <c r="DTF66" s="242"/>
      <c r="DTG66" s="242"/>
      <c r="DTH66" s="242"/>
      <c r="DTI66" s="242"/>
      <c r="DTJ66" s="242"/>
      <c r="DTK66" s="242"/>
      <c r="DTL66" s="242"/>
      <c r="DTM66" s="242"/>
      <c r="DTN66" s="242"/>
      <c r="DTO66" s="242"/>
      <c r="DTP66" s="242"/>
      <c r="DTQ66" s="242"/>
      <c r="DTR66" s="242"/>
      <c r="DTS66" s="242"/>
      <c r="DTT66" s="242"/>
      <c r="DTU66" s="242"/>
      <c r="DTV66" s="242"/>
      <c r="DTW66" s="242"/>
      <c r="DTX66" s="242"/>
      <c r="DTY66" s="242"/>
      <c r="DTZ66" s="242"/>
      <c r="DUA66" s="242"/>
      <c r="DUB66" s="242"/>
      <c r="DUC66" s="242"/>
      <c r="DUD66" s="242"/>
      <c r="DUE66" s="242"/>
      <c r="DUF66" s="242"/>
      <c r="DUG66" s="242"/>
      <c r="DUH66" s="242"/>
      <c r="DUI66" s="242"/>
      <c r="DUJ66" s="242"/>
      <c r="DUK66" s="242"/>
      <c r="DUL66" s="242"/>
      <c r="DUM66" s="242"/>
      <c r="DUN66" s="242"/>
      <c r="DUO66" s="242"/>
      <c r="DUP66" s="242"/>
      <c r="DUQ66" s="242"/>
      <c r="DUR66" s="242"/>
      <c r="DUS66" s="242"/>
      <c r="DUT66" s="242"/>
      <c r="DUU66" s="242"/>
      <c r="DUV66" s="242"/>
      <c r="DUW66" s="242"/>
      <c r="DUX66" s="242"/>
      <c r="DUY66" s="242"/>
      <c r="DUZ66" s="242"/>
      <c r="DVA66" s="242"/>
      <c r="DVB66" s="242"/>
      <c r="DVC66" s="242"/>
      <c r="DVD66" s="242"/>
      <c r="DVE66" s="242"/>
      <c r="DVF66" s="242"/>
      <c r="DVG66" s="242"/>
      <c r="DVH66" s="242"/>
      <c r="DVI66" s="242"/>
      <c r="DVJ66" s="242"/>
      <c r="DVK66" s="242"/>
      <c r="DVL66" s="242"/>
      <c r="DVM66" s="242"/>
      <c r="DVN66" s="242"/>
      <c r="DVO66" s="242"/>
      <c r="DVP66" s="242"/>
      <c r="DVQ66" s="242"/>
      <c r="DVR66" s="242"/>
      <c r="DVS66" s="242"/>
      <c r="DVT66" s="242"/>
      <c r="DVU66" s="242"/>
      <c r="DVV66" s="242"/>
      <c r="DVW66" s="242"/>
      <c r="DVX66" s="242"/>
      <c r="DVY66" s="242"/>
      <c r="DVZ66" s="242"/>
      <c r="DWA66" s="242"/>
      <c r="DWB66" s="242"/>
      <c r="DWC66" s="242"/>
      <c r="DWD66" s="242"/>
      <c r="DWE66" s="242"/>
      <c r="DWF66" s="242"/>
      <c r="DWG66" s="242"/>
      <c r="DWH66" s="242"/>
      <c r="DWI66" s="242"/>
      <c r="DWJ66" s="242"/>
      <c r="DWK66" s="242"/>
      <c r="DWL66" s="242"/>
      <c r="DWM66" s="242"/>
      <c r="DWN66" s="242"/>
      <c r="DWO66" s="242"/>
      <c r="DWP66" s="242"/>
      <c r="DWQ66" s="242"/>
      <c r="DWR66" s="242"/>
      <c r="DWS66" s="242"/>
      <c r="DWT66" s="242"/>
      <c r="DWU66" s="242"/>
      <c r="DWV66" s="242"/>
      <c r="DWW66" s="242"/>
      <c r="DWX66" s="242"/>
      <c r="DWY66" s="242"/>
      <c r="DWZ66" s="242"/>
      <c r="DXA66" s="242"/>
      <c r="DXB66" s="242"/>
      <c r="DXC66" s="242"/>
      <c r="DXD66" s="242"/>
      <c r="DXE66" s="242"/>
      <c r="DXF66" s="242"/>
      <c r="DXG66" s="242"/>
      <c r="DXH66" s="242"/>
      <c r="DXI66" s="242"/>
      <c r="DXJ66" s="242"/>
      <c r="DXK66" s="242"/>
      <c r="DXL66" s="242"/>
      <c r="DXM66" s="242"/>
      <c r="DXN66" s="242"/>
      <c r="DXO66" s="242"/>
      <c r="DXP66" s="242"/>
      <c r="DXQ66" s="242"/>
      <c r="DXR66" s="242"/>
      <c r="DXS66" s="242"/>
      <c r="DXT66" s="242"/>
      <c r="DXU66" s="242"/>
      <c r="DXV66" s="242"/>
      <c r="DXW66" s="242"/>
      <c r="DXX66" s="242"/>
      <c r="DXY66" s="242"/>
      <c r="DXZ66" s="242"/>
      <c r="DYA66" s="242"/>
      <c r="DYB66" s="242"/>
      <c r="DYC66" s="242"/>
      <c r="DYD66" s="242"/>
      <c r="DYE66" s="242"/>
      <c r="DYF66" s="242"/>
      <c r="DYG66" s="242"/>
      <c r="DYH66" s="242"/>
      <c r="DYI66" s="242"/>
      <c r="DYJ66" s="242"/>
      <c r="DYK66" s="242"/>
      <c r="DYL66" s="242"/>
      <c r="DYM66" s="242"/>
      <c r="DYN66" s="242"/>
      <c r="DYO66" s="242"/>
      <c r="DYP66" s="242"/>
      <c r="DYQ66" s="242"/>
      <c r="DYR66" s="242"/>
      <c r="DYS66" s="242"/>
      <c r="DYT66" s="242"/>
      <c r="DYU66" s="242"/>
      <c r="DYV66" s="242"/>
      <c r="DYW66" s="242"/>
      <c r="DYX66" s="242"/>
      <c r="DYY66" s="242"/>
      <c r="DYZ66" s="242"/>
      <c r="DZA66" s="242"/>
      <c r="DZB66" s="242"/>
      <c r="DZC66" s="242"/>
      <c r="DZD66" s="242"/>
      <c r="DZE66" s="242"/>
      <c r="DZF66" s="242"/>
      <c r="DZG66" s="242"/>
      <c r="DZH66" s="242"/>
      <c r="DZI66" s="242"/>
      <c r="DZJ66" s="242"/>
      <c r="DZK66" s="242"/>
      <c r="DZL66" s="242"/>
      <c r="DZM66" s="242"/>
      <c r="DZN66" s="242"/>
      <c r="DZO66" s="242"/>
      <c r="DZP66" s="242"/>
      <c r="DZQ66" s="242"/>
      <c r="DZR66" s="242"/>
      <c r="DZS66" s="242"/>
      <c r="DZT66" s="242"/>
      <c r="DZU66" s="242"/>
      <c r="DZV66" s="242"/>
      <c r="DZW66" s="242"/>
      <c r="DZX66" s="242"/>
      <c r="DZY66" s="242"/>
      <c r="DZZ66" s="242"/>
      <c r="EAA66" s="242"/>
      <c r="EAB66" s="242"/>
      <c r="EAC66" s="242"/>
      <c r="EAD66" s="242"/>
      <c r="EAE66" s="242"/>
      <c r="EAF66" s="242"/>
      <c r="EAG66" s="242"/>
      <c r="EAH66" s="242"/>
      <c r="EAI66" s="242"/>
      <c r="EAJ66" s="242"/>
      <c r="EAK66" s="242"/>
      <c r="EAL66" s="242"/>
      <c r="EAM66" s="242"/>
      <c r="EAN66" s="242"/>
      <c r="EAO66" s="242"/>
      <c r="EAP66" s="242"/>
      <c r="EAQ66" s="242"/>
      <c r="EAR66" s="242"/>
      <c r="EAS66" s="242"/>
      <c r="EAT66" s="242"/>
      <c r="EAU66" s="242"/>
      <c r="EAV66" s="242"/>
      <c r="EAW66" s="242"/>
      <c r="EAX66" s="242"/>
      <c r="EAY66" s="242"/>
      <c r="EAZ66" s="242"/>
      <c r="EBA66" s="242"/>
      <c r="EBB66" s="242"/>
      <c r="EBC66" s="242"/>
      <c r="EBD66" s="242"/>
      <c r="EBE66" s="242"/>
      <c r="EBF66" s="242"/>
      <c r="EBG66" s="242"/>
      <c r="EBH66" s="242"/>
      <c r="EBI66" s="242"/>
      <c r="EBJ66" s="242"/>
      <c r="EBK66" s="242"/>
      <c r="EBL66" s="242"/>
      <c r="EBM66" s="242"/>
      <c r="EBN66" s="242"/>
      <c r="EBO66" s="242"/>
      <c r="EBP66" s="242"/>
      <c r="EBQ66" s="242"/>
      <c r="EBR66" s="242"/>
      <c r="EBS66" s="242"/>
      <c r="EBT66" s="242"/>
      <c r="EBU66" s="242"/>
      <c r="EBV66" s="242"/>
      <c r="EBW66" s="242"/>
      <c r="EBX66" s="242"/>
      <c r="EBY66" s="242"/>
      <c r="EBZ66" s="242"/>
      <c r="ECA66" s="242"/>
      <c r="ECB66" s="242"/>
      <c r="ECC66" s="242"/>
      <c r="ECD66" s="242"/>
      <c r="ECE66" s="242"/>
      <c r="ECF66" s="242"/>
      <c r="ECG66" s="242"/>
      <c r="ECH66" s="242"/>
      <c r="ECI66" s="242"/>
      <c r="ECJ66" s="242"/>
      <c r="ECK66" s="242"/>
      <c r="ECL66" s="242"/>
      <c r="ECM66" s="242"/>
      <c r="ECN66" s="242"/>
      <c r="ECO66" s="242"/>
      <c r="ECP66" s="242"/>
      <c r="ECQ66" s="242"/>
      <c r="ECR66" s="242"/>
      <c r="ECS66" s="242"/>
      <c r="ECT66" s="242"/>
      <c r="ECU66" s="242"/>
      <c r="ECV66" s="242"/>
      <c r="ECW66" s="242"/>
      <c r="ECX66" s="242"/>
      <c r="ECY66" s="242"/>
      <c r="ECZ66" s="242"/>
      <c r="EDA66" s="242"/>
      <c r="EDB66" s="242"/>
      <c r="EDC66" s="242"/>
      <c r="EDD66" s="242"/>
      <c r="EDE66" s="242"/>
      <c r="EDF66" s="242"/>
      <c r="EDG66" s="242"/>
      <c r="EDH66" s="242"/>
      <c r="EDI66" s="242"/>
      <c r="EDJ66" s="242"/>
      <c r="EDK66" s="242"/>
      <c r="EDL66" s="242"/>
      <c r="EDM66" s="242"/>
      <c r="EDN66" s="242"/>
      <c r="EDO66" s="242"/>
      <c r="EDP66" s="242"/>
      <c r="EDQ66" s="242"/>
      <c r="EDR66" s="242"/>
      <c r="EDS66" s="242"/>
      <c r="EDT66" s="242"/>
      <c r="EDU66" s="242"/>
      <c r="EDV66" s="242"/>
      <c r="EDW66" s="242"/>
      <c r="EDX66" s="242"/>
      <c r="EDY66" s="242"/>
      <c r="EDZ66" s="242"/>
      <c r="EEA66" s="242"/>
      <c r="EEB66" s="242"/>
      <c r="EEC66" s="242"/>
      <c r="EED66" s="242"/>
      <c r="EEE66" s="242"/>
      <c r="EEF66" s="242"/>
      <c r="EEG66" s="242"/>
      <c r="EEH66" s="242"/>
      <c r="EEI66" s="242"/>
      <c r="EEJ66" s="242"/>
      <c r="EEK66" s="242"/>
      <c r="EEL66" s="242"/>
      <c r="EEM66" s="242"/>
      <c r="EEN66" s="242"/>
      <c r="EEO66" s="242"/>
      <c r="EEP66" s="242"/>
      <c r="EEQ66" s="242"/>
      <c r="EER66" s="242"/>
      <c r="EES66" s="242"/>
      <c r="EET66" s="242"/>
      <c r="EEU66" s="242"/>
      <c r="EEV66" s="242"/>
      <c r="EEW66" s="242"/>
      <c r="EEX66" s="242"/>
      <c r="EEY66" s="242"/>
      <c r="EEZ66" s="242"/>
      <c r="EFA66" s="242"/>
      <c r="EFB66" s="242"/>
      <c r="EFC66" s="242"/>
      <c r="EFD66" s="242"/>
      <c r="EFE66" s="242"/>
      <c r="EFF66" s="242"/>
      <c r="EFG66" s="242"/>
      <c r="EFH66" s="242"/>
      <c r="EFI66" s="242"/>
      <c r="EFJ66" s="242"/>
      <c r="EFK66" s="242"/>
      <c r="EFL66" s="242"/>
      <c r="EFM66" s="242"/>
      <c r="EFN66" s="242"/>
      <c r="EFO66" s="242"/>
      <c r="EFP66" s="242"/>
      <c r="EFQ66" s="242"/>
      <c r="EFR66" s="242"/>
      <c r="EFS66" s="242"/>
      <c r="EFT66" s="242"/>
      <c r="EFU66" s="242"/>
      <c r="EFV66" s="242"/>
      <c r="EFW66" s="242"/>
      <c r="EFX66" s="242"/>
      <c r="EFY66" s="242"/>
      <c r="EFZ66" s="242"/>
      <c r="EGA66" s="242"/>
      <c r="EGB66" s="242"/>
      <c r="EGC66" s="242"/>
      <c r="EGD66" s="242"/>
      <c r="EGE66" s="242"/>
      <c r="EGF66" s="242"/>
      <c r="EGG66" s="242"/>
      <c r="EGH66" s="242"/>
      <c r="EGI66" s="242"/>
      <c r="EGJ66" s="242"/>
      <c r="EGK66" s="242"/>
      <c r="EGL66" s="242"/>
      <c r="EGM66" s="242"/>
      <c r="EGN66" s="242"/>
      <c r="EGO66" s="242"/>
      <c r="EGP66" s="242"/>
      <c r="EGQ66" s="242"/>
      <c r="EGR66" s="242"/>
      <c r="EGS66" s="242"/>
      <c r="EGT66" s="242"/>
      <c r="EGU66" s="242"/>
      <c r="EGV66" s="242"/>
      <c r="EGW66" s="242"/>
      <c r="EGX66" s="242"/>
      <c r="EGY66" s="242"/>
      <c r="EGZ66" s="242"/>
      <c r="EHA66" s="242"/>
      <c r="EHB66" s="242"/>
      <c r="EHC66" s="242"/>
      <c r="EHD66" s="242"/>
      <c r="EHE66" s="242"/>
      <c r="EHF66" s="242"/>
      <c r="EHG66" s="242"/>
      <c r="EHH66" s="242"/>
      <c r="EHI66" s="242"/>
      <c r="EHJ66" s="242"/>
      <c r="EHK66" s="242"/>
      <c r="EHL66" s="242"/>
      <c r="EHM66" s="242"/>
      <c r="EHN66" s="242"/>
      <c r="EHO66" s="242"/>
      <c r="EHP66" s="242"/>
      <c r="EHQ66" s="242"/>
      <c r="EHR66" s="242"/>
      <c r="EHS66" s="242"/>
      <c r="EHT66" s="242"/>
      <c r="EHU66" s="242"/>
      <c r="EHV66" s="242"/>
      <c r="EHW66" s="242"/>
      <c r="EHX66" s="242"/>
      <c r="EHY66" s="242"/>
      <c r="EHZ66" s="242"/>
      <c r="EIA66" s="242"/>
      <c r="EIB66" s="242"/>
      <c r="EIC66" s="242"/>
      <c r="EID66" s="242"/>
      <c r="EIE66" s="242"/>
      <c r="EIF66" s="242"/>
      <c r="EIG66" s="242"/>
      <c r="EIH66" s="242"/>
      <c r="EII66" s="242"/>
      <c r="EIJ66" s="242"/>
      <c r="EIK66" s="242"/>
      <c r="EIL66" s="242"/>
      <c r="EIM66" s="242"/>
      <c r="EIN66" s="242"/>
      <c r="EIO66" s="242"/>
      <c r="EIP66" s="242"/>
      <c r="EIQ66" s="242"/>
      <c r="EIR66" s="242"/>
      <c r="EIS66" s="242"/>
      <c r="EIT66" s="242"/>
      <c r="EIU66" s="242"/>
      <c r="EIV66" s="242"/>
      <c r="EIW66" s="242"/>
      <c r="EIX66" s="242"/>
      <c r="EIY66" s="242"/>
      <c r="EIZ66" s="242"/>
      <c r="EJA66" s="242"/>
      <c r="EJB66" s="242"/>
      <c r="EJC66" s="242"/>
      <c r="EJD66" s="242"/>
      <c r="EJE66" s="242"/>
      <c r="EJF66" s="242"/>
      <c r="EJG66" s="242"/>
      <c r="EJH66" s="242"/>
      <c r="EJI66" s="242"/>
      <c r="EJJ66" s="242"/>
      <c r="EJK66" s="242"/>
      <c r="EJL66" s="242"/>
      <c r="EJM66" s="242"/>
      <c r="EJN66" s="242"/>
      <c r="EJO66" s="242"/>
      <c r="EJP66" s="242"/>
      <c r="EJQ66" s="242"/>
      <c r="EJR66" s="242"/>
      <c r="EJS66" s="242"/>
      <c r="EJT66" s="242"/>
      <c r="EJU66" s="242"/>
      <c r="EJV66" s="242"/>
      <c r="EJW66" s="242"/>
      <c r="EJX66" s="242"/>
      <c r="EJY66" s="242"/>
      <c r="EJZ66" s="242"/>
      <c r="EKA66" s="242"/>
      <c r="EKB66" s="242"/>
      <c r="EKC66" s="242"/>
      <c r="EKD66" s="242"/>
      <c r="EKE66" s="242"/>
      <c r="EKF66" s="242"/>
      <c r="EKG66" s="242"/>
      <c r="EKH66" s="242"/>
      <c r="EKI66" s="242"/>
      <c r="EKJ66" s="242"/>
      <c r="EKK66" s="242"/>
      <c r="EKL66" s="242"/>
      <c r="EKM66" s="242"/>
      <c r="EKN66" s="242"/>
      <c r="EKO66" s="242"/>
      <c r="EKP66" s="242"/>
      <c r="EKQ66" s="242"/>
      <c r="EKR66" s="242"/>
      <c r="EKS66" s="242"/>
      <c r="EKT66" s="242"/>
      <c r="EKU66" s="242"/>
      <c r="EKV66" s="242"/>
      <c r="EKW66" s="242"/>
      <c r="EKX66" s="242"/>
      <c r="EKY66" s="242"/>
      <c r="EKZ66" s="242"/>
      <c r="ELA66" s="242"/>
      <c r="ELB66" s="242"/>
      <c r="ELC66" s="242"/>
      <c r="ELD66" s="242"/>
      <c r="ELE66" s="242"/>
      <c r="ELF66" s="242"/>
      <c r="ELG66" s="242"/>
      <c r="ELH66" s="242"/>
      <c r="ELI66" s="242"/>
      <c r="ELJ66" s="242"/>
      <c r="ELK66" s="242"/>
      <c r="ELL66" s="242"/>
      <c r="ELM66" s="242"/>
      <c r="ELN66" s="242"/>
      <c r="ELO66" s="242"/>
      <c r="ELP66" s="242"/>
      <c r="ELQ66" s="242"/>
      <c r="ELR66" s="242"/>
      <c r="ELS66" s="242"/>
      <c r="ELT66" s="242"/>
      <c r="ELU66" s="242"/>
      <c r="ELV66" s="242"/>
      <c r="ELW66" s="242"/>
      <c r="ELX66" s="242"/>
      <c r="ELY66" s="242"/>
      <c r="ELZ66" s="242"/>
      <c r="EMA66" s="242"/>
      <c r="EMB66" s="242"/>
      <c r="EMC66" s="242"/>
      <c r="EMD66" s="242"/>
      <c r="EME66" s="242"/>
      <c r="EMF66" s="242"/>
      <c r="EMG66" s="242"/>
      <c r="EMH66" s="242"/>
      <c r="EMI66" s="242"/>
      <c r="EMJ66" s="242"/>
      <c r="EMK66" s="242"/>
      <c r="EML66" s="242"/>
      <c r="EMM66" s="242"/>
      <c r="EMN66" s="242"/>
      <c r="EMO66" s="242"/>
      <c r="EMP66" s="242"/>
      <c r="EMQ66" s="242"/>
      <c r="EMR66" s="242"/>
      <c r="EMS66" s="242"/>
      <c r="EMT66" s="242"/>
      <c r="EMU66" s="242"/>
      <c r="EMV66" s="242"/>
      <c r="EMW66" s="242"/>
      <c r="EMX66" s="242"/>
      <c r="EMY66" s="242"/>
      <c r="EMZ66" s="242"/>
      <c r="ENA66" s="242"/>
      <c r="ENB66" s="242"/>
      <c r="ENC66" s="242"/>
      <c r="END66" s="242"/>
      <c r="ENE66" s="242"/>
      <c r="ENF66" s="242"/>
      <c r="ENG66" s="242"/>
      <c r="ENH66" s="242"/>
      <c r="ENI66" s="242"/>
      <c r="ENJ66" s="242"/>
      <c r="ENK66" s="242"/>
      <c r="ENL66" s="242"/>
      <c r="ENM66" s="242"/>
      <c r="ENN66" s="242"/>
      <c r="ENO66" s="242"/>
      <c r="ENP66" s="242"/>
      <c r="ENQ66" s="242"/>
      <c r="ENR66" s="242"/>
      <c r="ENS66" s="242"/>
      <c r="ENT66" s="242"/>
      <c r="ENU66" s="242"/>
      <c r="ENV66" s="242"/>
      <c r="ENW66" s="242"/>
      <c r="ENX66" s="242"/>
      <c r="ENY66" s="242"/>
      <c r="ENZ66" s="242"/>
      <c r="EOA66" s="242"/>
      <c r="EOB66" s="242"/>
      <c r="EOC66" s="242"/>
      <c r="EOD66" s="242"/>
      <c r="EOE66" s="242"/>
      <c r="EOF66" s="242"/>
      <c r="EOG66" s="242"/>
      <c r="EOH66" s="242"/>
      <c r="EOI66" s="242"/>
      <c r="EOJ66" s="242"/>
      <c r="EOK66" s="242"/>
      <c r="EOL66" s="242"/>
      <c r="EOM66" s="242"/>
      <c r="EON66" s="242"/>
      <c r="EOO66" s="242"/>
      <c r="EOP66" s="242"/>
      <c r="EOQ66" s="242"/>
      <c r="EOR66" s="242"/>
      <c r="EOS66" s="242"/>
      <c r="EOT66" s="242"/>
      <c r="EOU66" s="242"/>
      <c r="EOV66" s="242"/>
      <c r="EOW66" s="242"/>
      <c r="EOX66" s="242"/>
      <c r="EOY66" s="242"/>
      <c r="EOZ66" s="242"/>
      <c r="EPA66" s="242"/>
      <c r="EPB66" s="242"/>
      <c r="EPC66" s="242"/>
      <c r="EPD66" s="242"/>
      <c r="EPE66" s="242"/>
      <c r="EPF66" s="242"/>
      <c r="EPG66" s="242"/>
      <c r="EPH66" s="242"/>
      <c r="EPI66" s="242"/>
      <c r="EPJ66" s="242"/>
      <c r="EPK66" s="242"/>
      <c r="EPL66" s="242"/>
      <c r="EPM66" s="242"/>
      <c r="EPN66" s="242"/>
      <c r="EPO66" s="242"/>
      <c r="EPP66" s="242"/>
      <c r="EPQ66" s="242"/>
      <c r="EPR66" s="242"/>
      <c r="EPS66" s="242"/>
      <c r="EPT66" s="242"/>
      <c r="EPU66" s="242"/>
      <c r="EPV66" s="242"/>
      <c r="EPW66" s="242"/>
      <c r="EPX66" s="242"/>
      <c r="EPY66" s="242"/>
      <c r="EPZ66" s="242"/>
      <c r="EQA66" s="242"/>
      <c r="EQB66" s="242"/>
      <c r="EQC66" s="242"/>
      <c r="EQD66" s="242"/>
      <c r="EQE66" s="242"/>
      <c r="EQF66" s="242"/>
      <c r="EQG66" s="242"/>
      <c r="EQH66" s="242"/>
      <c r="EQI66" s="242"/>
      <c r="EQJ66" s="242"/>
      <c r="EQK66" s="242"/>
      <c r="EQL66" s="242"/>
      <c r="EQM66" s="242"/>
      <c r="EQN66" s="242"/>
      <c r="EQO66" s="242"/>
      <c r="EQP66" s="242"/>
      <c r="EQQ66" s="242"/>
      <c r="EQR66" s="242"/>
      <c r="EQS66" s="242"/>
      <c r="EQT66" s="242"/>
      <c r="EQU66" s="242"/>
      <c r="EQV66" s="242"/>
      <c r="EQW66" s="242"/>
      <c r="EQX66" s="242"/>
      <c r="EQY66" s="242"/>
      <c r="EQZ66" s="242"/>
      <c r="ERA66" s="242"/>
      <c r="ERB66" s="242"/>
      <c r="ERC66" s="242"/>
      <c r="ERD66" s="242"/>
      <c r="ERE66" s="242"/>
      <c r="ERF66" s="242"/>
      <c r="ERG66" s="242"/>
      <c r="ERH66" s="242"/>
      <c r="ERI66" s="242"/>
      <c r="ERJ66" s="242"/>
      <c r="ERK66" s="242"/>
      <c r="ERL66" s="242"/>
      <c r="ERM66" s="242"/>
      <c r="ERN66" s="242"/>
      <c r="ERO66" s="242"/>
      <c r="ERP66" s="242"/>
      <c r="ERQ66" s="242"/>
      <c r="ERR66" s="242"/>
      <c r="ERS66" s="242"/>
      <c r="ERT66" s="242"/>
      <c r="ERU66" s="242"/>
      <c r="ERV66" s="242"/>
      <c r="ERW66" s="242"/>
      <c r="ERX66" s="242"/>
      <c r="ERY66" s="242"/>
      <c r="ERZ66" s="242"/>
      <c r="ESA66" s="242"/>
      <c r="ESB66" s="242"/>
      <c r="ESC66" s="242"/>
      <c r="ESD66" s="242"/>
      <c r="ESE66" s="242"/>
      <c r="ESF66" s="242"/>
      <c r="ESG66" s="242"/>
      <c r="ESH66" s="242"/>
      <c r="ESI66" s="242"/>
      <c r="ESJ66" s="242"/>
      <c r="ESK66" s="242"/>
      <c r="ESL66" s="242"/>
      <c r="ESM66" s="242"/>
      <c r="ESN66" s="242"/>
      <c r="ESO66" s="242"/>
      <c r="ESP66" s="242"/>
      <c r="ESQ66" s="242"/>
      <c r="ESR66" s="242"/>
      <c r="ESS66" s="242"/>
      <c r="EST66" s="242"/>
      <c r="ESU66" s="242"/>
      <c r="ESV66" s="242"/>
      <c r="ESW66" s="242"/>
      <c r="ESX66" s="242"/>
      <c r="ESY66" s="242"/>
      <c r="ESZ66" s="242"/>
      <c r="ETA66" s="242"/>
      <c r="ETB66" s="242"/>
      <c r="ETC66" s="242"/>
      <c r="ETD66" s="242"/>
      <c r="ETE66" s="242"/>
      <c r="ETF66" s="242"/>
      <c r="ETG66" s="242"/>
      <c r="ETH66" s="242"/>
      <c r="ETI66" s="242"/>
      <c r="ETJ66" s="242"/>
      <c r="ETK66" s="242"/>
      <c r="ETL66" s="242"/>
      <c r="ETM66" s="242"/>
      <c r="ETN66" s="242"/>
      <c r="ETO66" s="242"/>
      <c r="ETP66" s="242"/>
      <c r="ETQ66" s="242"/>
      <c r="ETR66" s="242"/>
      <c r="ETS66" s="242"/>
      <c r="ETT66" s="242"/>
      <c r="ETU66" s="242"/>
      <c r="ETV66" s="242"/>
      <c r="ETW66" s="242"/>
      <c r="ETX66" s="242"/>
      <c r="ETY66" s="242"/>
      <c r="ETZ66" s="242"/>
      <c r="EUA66" s="242"/>
      <c r="EUB66" s="242"/>
      <c r="EUC66" s="242"/>
      <c r="EUD66" s="242"/>
      <c r="EUE66" s="242"/>
      <c r="EUF66" s="242"/>
      <c r="EUG66" s="242"/>
      <c r="EUH66" s="242"/>
      <c r="EUI66" s="242"/>
      <c r="EUJ66" s="242"/>
      <c r="EUK66" s="242"/>
      <c r="EUL66" s="242"/>
      <c r="EUM66" s="242"/>
      <c r="EUN66" s="242"/>
      <c r="EUO66" s="242"/>
      <c r="EUP66" s="242"/>
      <c r="EUQ66" s="242"/>
      <c r="EUR66" s="242"/>
      <c r="EUS66" s="242"/>
      <c r="EUT66" s="242"/>
      <c r="EUU66" s="242"/>
      <c r="EUV66" s="242"/>
      <c r="EUW66" s="242"/>
      <c r="EUX66" s="242"/>
      <c r="EUY66" s="242"/>
      <c r="EUZ66" s="242"/>
      <c r="EVA66" s="242"/>
      <c r="EVB66" s="242"/>
      <c r="EVC66" s="242"/>
      <c r="EVD66" s="242"/>
      <c r="EVE66" s="242"/>
      <c r="EVF66" s="242"/>
      <c r="EVG66" s="242"/>
      <c r="EVH66" s="242"/>
      <c r="EVI66" s="242"/>
      <c r="EVJ66" s="242"/>
      <c r="EVK66" s="242"/>
      <c r="EVL66" s="242"/>
      <c r="EVM66" s="242"/>
      <c r="EVN66" s="242"/>
      <c r="EVO66" s="242"/>
      <c r="EVP66" s="242"/>
      <c r="EVQ66" s="242"/>
      <c r="EVR66" s="242"/>
      <c r="EVS66" s="242"/>
      <c r="EVT66" s="242"/>
      <c r="EVU66" s="242"/>
      <c r="EVV66" s="242"/>
      <c r="EVW66" s="242"/>
      <c r="EVX66" s="242"/>
      <c r="EVY66" s="242"/>
      <c r="EVZ66" s="242"/>
      <c r="EWA66" s="242"/>
      <c r="EWB66" s="242"/>
      <c r="EWC66" s="242"/>
      <c r="EWD66" s="242"/>
      <c r="EWE66" s="242"/>
      <c r="EWF66" s="242"/>
      <c r="EWG66" s="242"/>
      <c r="EWH66" s="242"/>
      <c r="EWI66" s="242"/>
      <c r="EWJ66" s="242"/>
      <c r="EWK66" s="242"/>
      <c r="EWL66" s="242"/>
      <c r="EWM66" s="242"/>
      <c r="EWN66" s="242"/>
      <c r="EWO66" s="242"/>
      <c r="EWP66" s="242"/>
      <c r="EWQ66" s="242"/>
      <c r="EWR66" s="242"/>
      <c r="EWS66" s="242"/>
      <c r="EWT66" s="242"/>
      <c r="EWU66" s="242"/>
      <c r="EWV66" s="242"/>
      <c r="EWW66" s="242"/>
      <c r="EWX66" s="242"/>
      <c r="EWY66" s="242"/>
      <c r="EWZ66" s="242"/>
      <c r="EXA66" s="242"/>
      <c r="EXB66" s="242"/>
      <c r="EXC66" s="242"/>
      <c r="EXD66" s="242"/>
      <c r="EXE66" s="242"/>
      <c r="EXF66" s="242"/>
      <c r="EXG66" s="242"/>
      <c r="EXH66" s="242"/>
      <c r="EXI66" s="242"/>
      <c r="EXJ66" s="242"/>
      <c r="EXK66" s="242"/>
      <c r="EXL66" s="242"/>
      <c r="EXM66" s="242"/>
      <c r="EXN66" s="242"/>
      <c r="EXO66" s="242"/>
      <c r="EXP66" s="242"/>
      <c r="EXQ66" s="242"/>
      <c r="EXR66" s="242"/>
      <c r="EXS66" s="242"/>
      <c r="EXT66" s="242"/>
      <c r="EXU66" s="242"/>
      <c r="EXV66" s="242"/>
      <c r="EXW66" s="242"/>
      <c r="EXX66" s="242"/>
      <c r="EXY66" s="242"/>
      <c r="EXZ66" s="242"/>
      <c r="EYA66" s="242"/>
      <c r="EYB66" s="242"/>
      <c r="EYC66" s="242"/>
      <c r="EYD66" s="242"/>
      <c r="EYE66" s="242"/>
      <c r="EYF66" s="242"/>
      <c r="EYG66" s="242"/>
      <c r="EYH66" s="242"/>
      <c r="EYI66" s="242"/>
      <c r="EYJ66" s="242"/>
      <c r="EYK66" s="242"/>
      <c r="EYL66" s="242"/>
      <c r="EYM66" s="242"/>
      <c r="EYN66" s="242"/>
      <c r="EYO66" s="242"/>
      <c r="EYP66" s="242"/>
      <c r="EYQ66" s="242"/>
      <c r="EYR66" s="242"/>
      <c r="EYS66" s="242"/>
      <c r="EYT66" s="242"/>
      <c r="EYU66" s="242"/>
      <c r="EYV66" s="242"/>
      <c r="EYW66" s="242"/>
      <c r="EYX66" s="242"/>
      <c r="EYY66" s="242"/>
      <c r="EYZ66" s="242"/>
      <c r="EZA66" s="242"/>
      <c r="EZB66" s="242"/>
      <c r="EZC66" s="242"/>
      <c r="EZD66" s="242"/>
      <c r="EZE66" s="242"/>
      <c r="EZF66" s="242"/>
      <c r="EZG66" s="242"/>
      <c r="EZH66" s="242"/>
      <c r="EZI66" s="242"/>
      <c r="EZJ66" s="242"/>
      <c r="EZK66" s="242"/>
      <c r="EZL66" s="242"/>
      <c r="EZM66" s="242"/>
      <c r="EZN66" s="242"/>
      <c r="EZO66" s="242"/>
      <c r="EZP66" s="242"/>
      <c r="EZQ66" s="242"/>
      <c r="EZR66" s="242"/>
      <c r="EZS66" s="242"/>
      <c r="EZT66" s="242"/>
      <c r="EZU66" s="242"/>
      <c r="EZV66" s="242"/>
      <c r="EZW66" s="242"/>
      <c r="EZX66" s="242"/>
      <c r="EZY66" s="242"/>
      <c r="EZZ66" s="242"/>
      <c r="FAA66" s="242"/>
      <c r="FAB66" s="242"/>
      <c r="FAC66" s="242"/>
      <c r="FAD66" s="242"/>
      <c r="FAE66" s="242"/>
      <c r="FAF66" s="242"/>
      <c r="FAG66" s="242"/>
      <c r="FAH66" s="242"/>
      <c r="FAI66" s="242"/>
      <c r="FAJ66" s="242"/>
      <c r="FAK66" s="242"/>
      <c r="FAL66" s="242"/>
      <c r="FAM66" s="242"/>
      <c r="FAN66" s="242"/>
      <c r="FAO66" s="242"/>
      <c r="FAP66" s="242"/>
      <c r="FAQ66" s="242"/>
      <c r="FAR66" s="242"/>
      <c r="FAS66" s="242"/>
      <c r="FAT66" s="242"/>
      <c r="FAU66" s="242"/>
      <c r="FAV66" s="242"/>
      <c r="FAW66" s="242"/>
      <c r="FAX66" s="242"/>
      <c r="FAY66" s="242"/>
      <c r="FAZ66" s="242"/>
      <c r="FBA66" s="242"/>
      <c r="FBB66" s="242"/>
      <c r="FBC66" s="242"/>
      <c r="FBD66" s="242"/>
      <c r="FBE66" s="242"/>
      <c r="FBF66" s="242"/>
      <c r="FBG66" s="242"/>
      <c r="FBH66" s="242"/>
      <c r="FBI66" s="242"/>
      <c r="FBJ66" s="242"/>
      <c r="FBK66" s="242"/>
      <c r="FBL66" s="242"/>
      <c r="FBM66" s="242"/>
      <c r="FBN66" s="242"/>
      <c r="FBO66" s="242"/>
      <c r="FBP66" s="242"/>
      <c r="FBQ66" s="242"/>
      <c r="FBR66" s="242"/>
      <c r="FBS66" s="242"/>
      <c r="FBT66" s="242"/>
      <c r="FBU66" s="242"/>
      <c r="FBV66" s="242"/>
      <c r="FBW66" s="242"/>
      <c r="FBX66" s="242"/>
      <c r="FBY66" s="242"/>
      <c r="FBZ66" s="242"/>
      <c r="FCA66" s="242"/>
      <c r="FCB66" s="242"/>
      <c r="FCC66" s="242"/>
      <c r="FCD66" s="242"/>
      <c r="FCE66" s="242"/>
      <c r="FCF66" s="242"/>
      <c r="FCG66" s="242"/>
      <c r="FCH66" s="242"/>
      <c r="FCI66" s="242"/>
      <c r="FCJ66" s="242"/>
      <c r="FCK66" s="242"/>
      <c r="FCL66" s="242"/>
      <c r="FCM66" s="242"/>
      <c r="FCN66" s="242"/>
      <c r="FCO66" s="242"/>
      <c r="FCP66" s="242"/>
      <c r="FCQ66" s="242"/>
      <c r="FCR66" s="242"/>
      <c r="FCS66" s="242"/>
      <c r="FCT66" s="242"/>
      <c r="FCU66" s="242"/>
      <c r="FCV66" s="242"/>
      <c r="FCW66" s="242"/>
      <c r="FCX66" s="242"/>
      <c r="FCY66" s="242"/>
      <c r="FCZ66" s="242"/>
      <c r="FDA66" s="242"/>
      <c r="FDB66" s="242"/>
      <c r="FDC66" s="242"/>
      <c r="FDD66" s="242"/>
      <c r="FDE66" s="242"/>
      <c r="FDF66" s="242"/>
      <c r="FDG66" s="242"/>
      <c r="FDH66" s="242"/>
      <c r="FDI66" s="242"/>
      <c r="FDJ66" s="242"/>
      <c r="FDK66" s="242"/>
      <c r="FDL66" s="242"/>
      <c r="FDM66" s="242"/>
      <c r="FDN66" s="242"/>
      <c r="FDO66" s="242"/>
      <c r="FDP66" s="242"/>
      <c r="FDQ66" s="242"/>
      <c r="FDR66" s="242"/>
      <c r="FDS66" s="242"/>
      <c r="FDT66" s="242"/>
      <c r="FDU66" s="242"/>
      <c r="FDV66" s="242"/>
      <c r="FDW66" s="242"/>
      <c r="FDX66" s="242"/>
      <c r="FDY66" s="242"/>
      <c r="FDZ66" s="242"/>
      <c r="FEA66" s="242"/>
      <c r="FEB66" s="242"/>
      <c r="FEC66" s="242"/>
      <c r="FED66" s="242"/>
      <c r="FEE66" s="242"/>
      <c r="FEF66" s="242"/>
      <c r="FEG66" s="242"/>
      <c r="FEH66" s="242"/>
      <c r="FEI66" s="242"/>
      <c r="FEJ66" s="242"/>
      <c r="FEK66" s="242"/>
      <c r="FEL66" s="242"/>
      <c r="FEM66" s="242"/>
      <c r="FEN66" s="242"/>
      <c r="FEO66" s="242"/>
      <c r="FEP66" s="242"/>
      <c r="FEQ66" s="242"/>
      <c r="FER66" s="242"/>
      <c r="FES66" s="242"/>
      <c r="FET66" s="242"/>
      <c r="FEU66" s="242"/>
      <c r="FEV66" s="242"/>
      <c r="FEW66" s="242"/>
      <c r="FEX66" s="242"/>
      <c r="FEY66" s="242"/>
      <c r="FEZ66" s="242"/>
      <c r="FFA66" s="242"/>
      <c r="FFB66" s="242"/>
      <c r="FFC66" s="242"/>
      <c r="FFD66" s="242"/>
      <c r="FFE66" s="242"/>
      <c r="FFF66" s="242"/>
      <c r="FFG66" s="242"/>
      <c r="FFH66" s="242"/>
      <c r="FFI66" s="242"/>
      <c r="FFJ66" s="242"/>
      <c r="FFK66" s="242"/>
      <c r="FFL66" s="242"/>
      <c r="FFM66" s="242"/>
      <c r="FFN66" s="242"/>
      <c r="FFO66" s="242"/>
      <c r="FFP66" s="242"/>
      <c r="FFQ66" s="242"/>
      <c r="FFR66" s="242"/>
      <c r="FFS66" s="242"/>
      <c r="FFT66" s="242"/>
      <c r="FFU66" s="242"/>
      <c r="FFV66" s="242"/>
      <c r="FFW66" s="242"/>
      <c r="FFX66" s="242"/>
      <c r="FFY66" s="242"/>
      <c r="FFZ66" s="242"/>
      <c r="FGA66" s="242"/>
      <c r="FGB66" s="242"/>
      <c r="FGC66" s="242"/>
      <c r="FGD66" s="242"/>
      <c r="FGE66" s="242"/>
      <c r="FGF66" s="242"/>
      <c r="FGG66" s="242"/>
      <c r="FGH66" s="242"/>
      <c r="FGI66" s="242"/>
      <c r="FGJ66" s="242"/>
      <c r="FGK66" s="242"/>
      <c r="FGL66" s="242"/>
      <c r="FGM66" s="242"/>
      <c r="FGN66" s="242"/>
      <c r="FGO66" s="242"/>
      <c r="FGP66" s="242"/>
      <c r="FGQ66" s="242"/>
      <c r="FGR66" s="242"/>
      <c r="FGS66" s="242"/>
      <c r="FGT66" s="242"/>
      <c r="FGU66" s="242"/>
      <c r="FGV66" s="242"/>
      <c r="FGW66" s="242"/>
      <c r="FGX66" s="242"/>
      <c r="FGY66" s="242"/>
      <c r="FGZ66" s="242"/>
      <c r="FHA66" s="242"/>
      <c r="FHB66" s="242"/>
      <c r="FHC66" s="242"/>
      <c r="FHD66" s="242"/>
      <c r="FHE66" s="242"/>
      <c r="FHF66" s="242"/>
      <c r="FHG66" s="242"/>
      <c r="FHH66" s="242"/>
      <c r="FHI66" s="242"/>
      <c r="FHJ66" s="242"/>
      <c r="FHK66" s="242"/>
      <c r="FHL66" s="242"/>
      <c r="FHM66" s="242"/>
      <c r="FHN66" s="242"/>
      <c r="FHO66" s="242"/>
      <c r="FHP66" s="242"/>
      <c r="FHQ66" s="242"/>
      <c r="FHR66" s="242"/>
      <c r="FHS66" s="242"/>
      <c r="FHT66" s="242"/>
      <c r="FHU66" s="242"/>
      <c r="FHV66" s="242"/>
      <c r="FHW66" s="242"/>
      <c r="FHX66" s="242"/>
      <c r="FHY66" s="242"/>
      <c r="FHZ66" s="242"/>
      <c r="FIA66" s="242"/>
      <c r="FIB66" s="242"/>
      <c r="FIC66" s="242"/>
      <c r="FID66" s="242"/>
      <c r="FIE66" s="242"/>
      <c r="FIF66" s="242"/>
      <c r="FIG66" s="242"/>
      <c r="FIH66" s="242"/>
      <c r="FII66" s="242"/>
      <c r="FIJ66" s="242"/>
      <c r="FIK66" s="242"/>
      <c r="FIL66" s="242"/>
      <c r="FIM66" s="242"/>
      <c r="FIN66" s="242"/>
      <c r="FIO66" s="242"/>
      <c r="FIP66" s="242"/>
      <c r="FIQ66" s="242"/>
      <c r="FIR66" s="242"/>
      <c r="FIS66" s="242"/>
      <c r="FIT66" s="242"/>
      <c r="FIU66" s="242"/>
      <c r="FIV66" s="242"/>
      <c r="FIW66" s="242"/>
      <c r="FIX66" s="242"/>
      <c r="FIY66" s="242"/>
      <c r="FIZ66" s="242"/>
      <c r="FJA66" s="242"/>
      <c r="FJB66" s="242"/>
      <c r="FJC66" s="242"/>
      <c r="FJD66" s="242"/>
      <c r="FJE66" s="242"/>
      <c r="FJF66" s="242"/>
      <c r="FJG66" s="242"/>
      <c r="FJH66" s="242"/>
      <c r="FJI66" s="242"/>
      <c r="FJJ66" s="242"/>
      <c r="FJK66" s="242"/>
      <c r="FJL66" s="242"/>
      <c r="FJM66" s="242"/>
      <c r="FJN66" s="242"/>
      <c r="FJO66" s="242"/>
      <c r="FJP66" s="242"/>
      <c r="FJQ66" s="242"/>
      <c r="FJR66" s="242"/>
      <c r="FJS66" s="242"/>
      <c r="FJT66" s="242"/>
      <c r="FJU66" s="242"/>
      <c r="FJV66" s="242"/>
      <c r="FJW66" s="242"/>
      <c r="FJX66" s="242"/>
      <c r="FJY66" s="242"/>
      <c r="FJZ66" s="242"/>
      <c r="FKA66" s="242"/>
      <c r="FKB66" s="242"/>
      <c r="FKC66" s="242"/>
      <c r="FKD66" s="242"/>
      <c r="FKE66" s="242"/>
      <c r="FKF66" s="242"/>
      <c r="FKG66" s="242"/>
      <c r="FKH66" s="242"/>
      <c r="FKI66" s="242"/>
      <c r="FKJ66" s="242"/>
      <c r="FKK66" s="242"/>
      <c r="FKL66" s="242"/>
      <c r="FKM66" s="242"/>
      <c r="FKN66" s="242"/>
      <c r="FKO66" s="242"/>
      <c r="FKP66" s="242"/>
      <c r="FKQ66" s="242"/>
      <c r="FKR66" s="242"/>
      <c r="FKS66" s="242"/>
      <c r="FKT66" s="242"/>
      <c r="FKU66" s="242"/>
      <c r="FKV66" s="242"/>
      <c r="FKW66" s="242"/>
      <c r="FKX66" s="242"/>
      <c r="FKY66" s="242"/>
      <c r="FKZ66" s="242"/>
      <c r="FLA66" s="242"/>
      <c r="FLB66" s="242"/>
      <c r="FLC66" s="242"/>
      <c r="FLD66" s="242"/>
      <c r="FLE66" s="242"/>
      <c r="FLF66" s="242"/>
      <c r="FLG66" s="242"/>
      <c r="FLH66" s="242"/>
      <c r="FLI66" s="242"/>
      <c r="FLJ66" s="242"/>
      <c r="FLK66" s="242"/>
      <c r="FLL66" s="242"/>
      <c r="FLM66" s="242"/>
      <c r="FLN66" s="242"/>
      <c r="FLO66" s="242"/>
      <c r="FLP66" s="242"/>
      <c r="FLQ66" s="242"/>
      <c r="FLR66" s="242"/>
      <c r="FLS66" s="242"/>
      <c r="FLT66" s="242"/>
      <c r="FLU66" s="242"/>
      <c r="FLV66" s="242"/>
      <c r="FLW66" s="242"/>
      <c r="FLX66" s="242"/>
      <c r="FLY66" s="242"/>
      <c r="FLZ66" s="242"/>
      <c r="FMA66" s="242"/>
      <c r="FMB66" s="242"/>
      <c r="FMC66" s="242"/>
      <c r="FMD66" s="242"/>
      <c r="FME66" s="242"/>
      <c r="FMF66" s="242"/>
      <c r="FMG66" s="242"/>
      <c r="FMH66" s="242"/>
      <c r="FMI66" s="242"/>
      <c r="FMJ66" s="242"/>
      <c r="FMK66" s="242"/>
      <c r="FML66" s="242"/>
      <c r="FMM66" s="242"/>
      <c r="FMN66" s="242"/>
      <c r="FMO66" s="242"/>
      <c r="FMP66" s="242"/>
      <c r="FMQ66" s="242"/>
      <c r="FMR66" s="242"/>
      <c r="FMS66" s="242"/>
      <c r="FMT66" s="242"/>
      <c r="FMU66" s="242"/>
      <c r="FMV66" s="242"/>
      <c r="FMW66" s="242"/>
      <c r="FMX66" s="242"/>
      <c r="FMY66" s="242"/>
      <c r="FMZ66" s="242"/>
      <c r="FNA66" s="242"/>
      <c r="FNB66" s="242"/>
      <c r="FNC66" s="242"/>
      <c r="FND66" s="242"/>
      <c r="FNE66" s="242"/>
      <c r="FNF66" s="242"/>
      <c r="FNG66" s="242"/>
      <c r="FNH66" s="242"/>
      <c r="FNI66" s="242"/>
      <c r="FNJ66" s="242"/>
      <c r="FNK66" s="242"/>
      <c r="FNL66" s="242"/>
      <c r="FNM66" s="242"/>
      <c r="FNN66" s="242"/>
      <c r="FNO66" s="242"/>
      <c r="FNP66" s="242"/>
      <c r="FNQ66" s="242"/>
      <c r="FNR66" s="242"/>
      <c r="FNS66" s="242"/>
      <c r="FNT66" s="242"/>
      <c r="FNU66" s="242"/>
      <c r="FNV66" s="242"/>
      <c r="FNW66" s="242"/>
      <c r="FNX66" s="242"/>
      <c r="FNY66" s="242"/>
      <c r="FNZ66" s="242"/>
      <c r="FOA66" s="242"/>
      <c r="FOB66" s="242"/>
      <c r="FOC66" s="242"/>
      <c r="FOD66" s="242"/>
      <c r="FOE66" s="242"/>
      <c r="FOF66" s="242"/>
      <c r="FOG66" s="242"/>
      <c r="FOH66" s="242"/>
      <c r="FOI66" s="242"/>
      <c r="FOJ66" s="242"/>
      <c r="FOK66" s="242"/>
      <c r="FOL66" s="242"/>
      <c r="FOM66" s="242"/>
      <c r="FON66" s="242"/>
      <c r="FOO66" s="242"/>
      <c r="FOP66" s="242"/>
      <c r="FOQ66" s="242"/>
      <c r="FOR66" s="242"/>
      <c r="FOS66" s="242"/>
      <c r="FOT66" s="242"/>
      <c r="FOU66" s="242"/>
      <c r="FOV66" s="242"/>
      <c r="FOW66" s="242"/>
      <c r="FOX66" s="242"/>
      <c r="FOY66" s="242"/>
      <c r="FOZ66" s="242"/>
      <c r="FPA66" s="242"/>
      <c r="FPB66" s="242"/>
      <c r="FPC66" s="242"/>
      <c r="FPD66" s="242"/>
      <c r="FPE66" s="242"/>
      <c r="FPF66" s="242"/>
      <c r="FPG66" s="242"/>
      <c r="FPH66" s="242"/>
      <c r="FPI66" s="242"/>
      <c r="FPJ66" s="242"/>
      <c r="FPK66" s="242"/>
      <c r="FPL66" s="242"/>
      <c r="FPM66" s="242"/>
      <c r="FPN66" s="242"/>
      <c r="FPO66" s="242"/>
      <c r="FPP66" s="242"/>
      <c r="FPQ66" s="242"/>
      <c r="FPR66" s="242"/>
      <c r="FPS66" s="242"/>
      <c r="FPT66" s="242"/>
      <c r="FPU66" s="242"/>
      <c r="FPV66" s="242"/>
      <c r="FPW66" s="242"/>
      <c r="FPX66" s="242"/>
      <c r="FPY66" s="242"/>
      <c r="FPZ66" s="242"/>
      <c r="FQA66" s="242"/>
      <c r="FQB66" s="242"/>
      <c r="FQC66" s="242"/>
      <c r="FQD66" s="242"/>
      <c r="FQE66" s="242"/>
      <c r="FQF66" s="242"/>
      <c r="FQG66" s="242"/>
      <c r="FQH66" s="242"/>
      <c r="FQI66" s="242"/>
      <c r="FQJ66" s="242"/>
      <c r="FQK66" s="242"/>
      <c r="FQL66" s="242"/>
      <c r="FQM66" s="242"/>
      <c r="FQN66" s="242"/>
      <c r="FQO66" s="242"/>
      <c r="FQP66" s="242"/>
      <c r="FQQ66" s="242"/>
      <c r="FQR66" s="242"/>
      <c r="FQS66" s="242"/>
      <c r="FQT66" s="242"/>
      <c r="FQU66" s="242"/>
      <c r="FQV66" s="242"/>
      <c r="FQW66" s="242"/>
      <c r="FQX66" s="242"/>
      <c r="FQY66" s="242"/>
      <c r="FQZ66" s="242"/>
      <c r="FRA66" s="242"/>
      <c r="FRB66" s="242"/>
      <c r="FRC66" s="242"/>
      <c r="FRD66" s="242"/>
      <c r="FRE66" s="242"/>
      <c r="FRF66" s="242"/>
      <c r="FRG66" s="242"/>
      <c r="FRH66" s="242"/>
      <c r="FRI66" s="242"/>
      <c r="FRJ66" s="242"/>
      <c r="FRK66" s="242"/>
      <c r="FRL66" s="242"/>
      <c r="FRM66" s="242"/>
      <c r="FRN66" s="242"/>
      <c r="FRO66" s="242"/>
      <c r="FRP66" s="242"/>
      <c r="FRQ66" s="242"/>
      <c r="FRR66" s="242"/>
      <c r="FRS66" s="242"/>
      <c r="FRT66" s="242"/>
      <c r="FRU66" s="242"/>
      <c r="FRV66" s="242"/>
      <c r="FRW66" s="242"/>
      <c r="FRX66" s="242"/>
      <c r="FRY66" s="242"/>
      <c r="FRZ66" s="242"/>
      <c r="FSA66" s="242"/>
      <c r="FSB66" s="242"/>
      <c r="FSC66" s="242"/>
      <c r="FSD66" s="242"/>
      <c r="FSE66" s="242"/>
      <c r="FSF66" s="242"/>
      <c r="FSG66" s="242"/>
      <c r="FSH66" s="242"/>
      <c r="FSI66" s="242"/>
      <c r="FSJ66" s="242"/>
      <c r="FSK66" s="242"/>
      <c r="FSL66" s="242"/>
      <c r="FSM66" s="242"/>
      <c r="FSN66" s="242"/>
      <c r="FSO66" s="242"/>
      <c r="FSP66" s="242"/>
      <c r="FSQ66" s="242"/>
      <c r="FSR66" s="242"/>
      <c r="FSS66" s="242"/>
      <c r="FST66" s="242"/>
      <c r="FSU66" s="242"/>
      <c r="FSV66" s="242"/>
      <c r="FSW66" s="242"/>
      <c r="FSX66" s="242"/>
      <c r="FSY66" s="242"/>
      <c r="FSZ66" s="242"/>
      <c r="FTA66" s="242"/>
      <c r="FTB66" s="242"/>
      <c r="FTC66" s="242"/>
      <c r="FTD66" s="242"/>
      <c r="FTE66" s="242"/>
      <c r="FTF66" s="242"/>
      <c r="FTG66" s="242"/>
      <c r="FTH66" s="242"/>
      <c r="FTI66" s="242"/>
      <c r="FTJ66" s="242"/>
      <c r="FTK66" s="242"/>
      <c r="FTL66" s="242"/>
      <c r="FTM66" s="242"/>
      <c r="FTN66" s="242"/>
      <c r="FTO66" s="242"/>
      <c r="FTP66" s="242"/>
      <c r="FTQ66" s="242"/>
      <c r="FTR66" s="242"/>
      <c r="FTS66" s="242"/>
      <c r="FTT66" s="242"/>
      <c r="FTU66" s="242"/>
      <c r="FTV66" s="242"/>
      <c r="FTW66" s="242"/>
      <c r="FTX66" s="242"/>
      <c r="FTY66" s="242"/>
      <c r="FTZ66" s="242"/>
      <c r="FUA66" s="242"/>
      <c r="FUB66" s="242"/>
      <c r="FUC66" s="242"/>
      <c r="FUD66" s="242"/>
      <c r="FUE66" s="242"/>
      <c r="FUF66" s="242"/>
      <c r="FUG66" s="242"/>
      <c r="FUH66" s="242"/>
      <c r="FUI66" s="242"/>
      <c r="FUJ66" s="242"/>
      <c r="FUK66" s="242"/>
      <c r="FUL66" s="242"/>
      <c r="FUM66" s="242"/>
      <c r="FUN66" s="242"/>
      <c r="FUO66" s="242"/>
      <c r="FUP66" s="242"/>
      <c r="FUQ66" s="242"/>
      <c r="FUR66" s="242"/>
      <c r="FUS66" s="242"/>
      <c r="FUT66" s="242"/>
      <c r="FUU66" s="242"/>
      <c r="FUV66" s="242"/>
      <c r="FUW66" s="242"/>
      <c r="FUX66" s="242"/>
      <c r="FUY66" s="242"/>
      <c r="FUZ66" s="242"/>
      <c r="FVA66" s="242"/>
      <c r="FVB66" s="242"/>
      <c r="FVC66" s="242"/>
      <c r="FVD66" s="242"/>
      <c r="FVE66" s="242"/>
      <c r="FVF66" s="242"/>
      <c r="FVG66" s="242"/>
      <c r="FVH66" s="242"/>
      <c r="FVI66" s="242"/>
      <c r="FVJ66" s="242"/>
      <c r="FVK66" s="242"/>
      <c r="FVL66" s="242"/>
      <c r="FVM66" s="242"/>
      <c r="FVN66" s="242"/>
      <c r="FVO66" s="242"/>
      <c r="FVP66" s="242"/>
      <c r="FVQ66" s="242"/>
      <c r="FVR66" s="242"/>
      <c r="FVS66" s="242"/>
      <c r="FVT66" s="242"/>
      <c r="FVU66" s="242"/>
      <c r="FVV66" s="242"/>
      <c r="FVW66" s="242"/>
      <c r="FVX66" s="242"/>
      <c r="FVY66" s="242"/>
      <c r="FVZ66" s="242"/>
      <c r="FWA66" s="242"/>
      <c r="FWB66" s="242"/>
      <c r="FWC66" s="242"/>
      <c r="FWD66" s="242"/>
      <c r="FWE66" s="242"/>
      <c r="FWF66" s="242"/>
      <c r="FWG66" s="242"/>
      <c r="FWH66" s="242"/>
      <c r="FWI66" s="242"/>
      <c r="FWJ66" s="242"/>
      <c r="FWK66" s="242"/>
      <c r="FWL66" s="242"/>
      <c r="FWM66" s="242"/>
      <c r="FWN66" s="242"/>
      <c r="FWO66" s="242"/>
      <c r="FWP66" s="242"/>
      <c r="FWQ66" s="242"/>
      <c r="FWR66" s="242"/>
      <c r="FWS66" s="242"/>
      <c r="FWT66" s="242"/>
      <c r="FWU66" s="242"/>
      <c r="FWV66" s="242"/>
      <c r="FWW66" s="242"/>
      <c r="FWX66" s="242"/>
      <c r="FWY66" s="242"/>
      <c r="FWZ66" s="242"/>
      <c r="FXA66" s="242"/>
      <c r="FXB66" s="242"/>
      <c r="FXC66" s="242"/>
      <c r="FXD66" s="242"/>
      <c r="FXE66" s="242"/>
      <c r="FXF66" s="242"/>
      <c r="FXG66" s="242"/>
      <c r="FXH66" s="242"/>
      <c r="FXI66" s="242"/>
      <c r="FXJ66" s="242"/>
      <c r="FXK66" s="242"/>
      <c r="FXL66" s="242"/>
      <c r="FXM66" s="242"/>
      <c r="FXN66" s="242"/>
      <c r="FXO66" s="242"/>
      <c r="FXP66" s="242"/>
      <c r="FXQ66" s="242"/>
      <c r="FXR66" s="242"/>
      <c r="FXS66" s="242"/>
      <c r="FXT66" s="242"/>
      <c r="FXU66" s="242"/>
      <c r="FXV66" s="242"/>
      <c r="FXW66" s="242"/>
      <c r="FXX66" s="242"/>
      <c r="FXY66" s="242"/>
      <c r="FXZ66" s="242"/>
      <c r="FYA66" s="242"/>
      <c r="FYB66" s="242"/>
      <c r="FYC66" s="242"/>
      <c r="FYD66" s="242"/>
      <c r="FYE66" s="242"/>
      <c r="FYF66" s="242"/>
      <c r="FYG66" s="242"/>
      <c r="FYH66" s="242"/>
      <c r="FYI66" s="242"/>
      <c r="FYJ66" s="242"/>
      <c r="FYK66" s="242"/>
      <c r="FYL66" s="242"/>
      <c r="FYM66" s="242"/>
      <c r="FYN66" s="242"/>
      <c r="FYO66" s="242"/>
      <c r="FYP66" s="242"/>
      <c r="FYQ66" s="242"/>
      <c r="FYR66" s="242"/>
      <c r="FYS66" s="242"/>
      <c r="FYT66" s="242"/>
      <c r="FYU66" s="242"/>
      <c r="FYV66" s="242"/>
      <c r="FYW66" s="242"/>
      <c r="FYX66" s="242"/>
      <c r="FYY66" s="242"/>
      <c r="FYZ66" s="242"/>
      <c r="FZA66" s="242"/>
      <c r="FZB66" s="242"/>
      <c r="FZC66" s="242"/>
      <c r="FZD66" s="242"/>
      <c r="FZE66" s="242"/>
      <c r="FZF66" s="242"/>
      <c r="FZG66" s="242"/>
      <c r="FZH66" s="242"/>
      <c r="FZI66" s="242"/>
      <c r="FZJ66" s="242"/>
      <c r="FZK66" s="242"/>
      <c r="FZL66" s="242"/>
      <c r="FZM66" s="242"/>
      <c r="FZN66" s="242"/>
      <c r="FZO66" s="242"/>
      <c r="FZP66" s="242"/>
      <c r="FZQ66" s="242"/>
      <c r="FZR66" s="242"/>
      <c r="FZS66" s="242"/>
      <c r="FZT66" s="242"/>
      <c r="FZU66" s="242"/>
      <c r="FZV66" s="242"/>
      <c r="FZW66" s="242"/>
      <c r="FZX66" s="242"/>
      <c r="FZY66" s="242"/>
      <c r="FZZ66" s="242"/>
      <c r="GAA66" s="242"/>
      <c r="GAB66" s="242"/>
      <c r="GAC66" s="242"/>
      <c r="GAD66" s="242"/>
      <c r="GAE66" s="242"/>
      <c r="GAF66" s="242"/>
      <c r="GAG66" s="242"/>
      <c r="GAH66" s="242"/>
      <c r="GAI66" s="242"/>
      <c r="GAJ66" s="242"/>
      <c r="GAK66" s="242"/>
      <c r="GAL66" s="242"/>
      <c r="GAM66" s="242"/>
      <c r="GAN66" s="242"/>
      <c r="GAO66" s="242"/>
      <c r="GAP66" s="242"/>
      <c r="GAQ66" s="242"/>
      <c r="GAR66" s="242"/>
      <c r="GAS66" s="242"/>
      <c r="GAT66" s="242"/>
      <c r="GAU66" s="242"/>
      <c r="GAV66" s="242"/>
      <c r="GAW66" s="242"/>
      <c r="GAX66" s="242"/>
      <c r="GAY66" s="242"/>
      <c r="GAZ66" s="242"/>
      <c r="GBA66" s="242"/>
      <c r="GBB66" s="242"/>
      <c r="GBC66" s="242"/>
      <c r="GBD66" s="242"/>
      <c r="GBE66" s="242"/>
      <c r="GBF66" s="242"/>
      <c r="GBG66" s="242"/>
      <c r="GBH66" s="242"/>
      <c r="GBI66" s="242"/>
      <c r="GBJ66" s="242"/>
      <c r="GBK66" s="242"/>
      <c r="GBL66" s="242"/>
      <c r="GBM66" s="242"/>
      <c r="GBN66" s="242"/>
      <c r="GBO66" s="242"/>
      <c r="GBP66" s="242"/>
      <c r="GBQ66" s="242"/>
      <c r="GBR66" s="242"/>
      <c r="GBS66" s="242"/>
      <c r="GBT66" s="242"/>
      <c r="GBU66" s="242"/>
      <c r="GBV66" s="242"/>
      <c r="GBW66" s="242"/>
      <c r="GBX66" s="242"/>
      <c r="GBY66" s="242"/>
      <c r="GBZ66" s="242"/>
      <c r="GCA66" s="242"/>
      <c r="GCB66" s="242"/>
      <c r="GCC66" s="242"/>
      <c r="GCD66" s="242"/>
      <c r="GCE66" s="242"/>
      <c r="GCF66" s="242"/>
      <c r="GCG66" s="242"/>
      <c r="GCH66" s="242"/>
      <c r="GCI66" s="242"/>
      <c r="GCJ66" s="242"/>
      <c r="GCK66" s="242"/>
      <c r="GCL66" s="242"/>
      <c r="GCM66" s="242"/>
      <c r="GCN66" s="242"/>
      <c r="GCO66" s="242"/>
      <c r="GCP66" s="242"/>
      <c r="GCQ66" s="242"/>
      <c r="GCR66" s="242"/>
      <c r="GCS66" s="242"/>
      <c r="GCT66" s="242"/>
      <c r="GCU66" s="242"/>
      <c r="GCV66" s="242"/>
      <c r="GCW66" s="242"/>
      <c r="GCX66" s="242"/>
      <c r="GCY66" s="242"/>
      <c r="GCZ66" s="242"/>
      <c r="GDA66" s="242"/>
      <c r="GDB66" s="242"/>
      <c r="GDC66" s="242"/>
      <c r="GDD66" s="242"/>
      <c r="GDE66" s="242"/>
      <c r="GDF66" s="242"/>
      <c r="GDG66" s="242"/>
      <c r="GDH66" s="242"/>
      <c r="GDI66" s="242"/>
      <c r="GDJ66" s="242"/>
      <c r="GDK66" s="242"/>
      <c r="GDL66" s="242"/>
      <c r="GDM66" s="242"/>
      <c r="GDN66" s="242"/>
      <c r="GDO66" s="242"/>
      <c r="GDP66" s="242"/>
      <c r="GDQ66" s="242"/>
      <c r="GDR66" s="242"/>
      <c r="GDS66" s="242"/>
      <c r="GDT66" s="242"/>
      <c r="GDU66" s="242"/>
      <c r="GDV66" s="242"/>
      <c r="GDW66" s="242"/>
      <c r="GDX66" s="242"/>
      <c r="GDY66" s="242"/>
      <c r="GDZ66" s="242"/>
      <c r="GEA66" s="242"/>
      <c r="GEB66" s="242"/>
      <c r="GEC66" s="242"/>
      <c r="GED66" s="242"/>
      <c r="GEE66" s="242"/>
      <c r="GEF66" s="242"/>
      <c r="GEG66" s="242"/>
      <c r="GEH66" s="242"/>
      <c r="GEI66" s="242"/>
      <c r="GEJ66" s="242"/>
      <c r="GEK66" s="242"/>
      <c r="GEL66" s="242"/>
      <c r="GEM66" s="242"/>
      <c r="GEN66" s="242"/>
      <c r="GEO66" s="242"/>
      <c r="GEP66" s="242"/>
      <c r="GEQ66" s="242"/>
      <c r="GER66" s="242"/>
      <c r="GES66" s="242"/>
      <c r="GET66" s="242"/>
      <c r="GEU66" s="242"/>
      <c r="GEV66" s="242"/>
      <c r="GEW66" s="242"/>
      <c r="GEX66" s="242"/>
      <c r="GEY66" s="242"/>
      <c r="GEZ66" s="242"/>
      <c r="GFA66" s="242"/>
      <c r="GFB66" s="242"/>
      <c r="GFC66" s="242"/>
      <c r="GFD66" s="242"/>
      <c r="GFE66" s="242"/>
      <c r="GFF66" s="242"/>
      <c r="GFG66" s="242"/>
      <c r="GFH66" s="242"/>
      <c r="GFI66" s="242"/>
      <c r="GFJ66" s="242"/>
      <c r="GFK66" s="242"/>
      <c r="GFL66" s="242"/>
      <c r="GFM66" s="242"/>
      <c r="GFN66" s="242"/>
      <c r="GFO66" s="242"/>
      <c r="GFP66" s="242"/>
      <c r="GFQ66" s="242"/>
      <c r="GFR66" s="242"/>
      <c r="GFS66" s="242"/>
      <c r="GFT66" s="242"/>
      <c r="GFU66" s="242"/>
      <c r="GFV66" s="242"/>
      <c r="GFW66" s="242"/>
      <c r="GFX66" s="242"/>
      <c r="GFY66" s="242"/>
      <c r="GFZ66" s="242"/>
      <c r="GGA66" s="242"/>
      <c r="GGB66" s="242"/>
      <c r="GGC66" s="242"/>
      <c r="GGD66" s="242"/>
      <c r="GGE66" s="242"/>
      <c r="GGF66" s="242"/>
      <c r="GGG66" s="242"/>
      <c r="GGH66" s="242"/>
      <c r="GGI66" s="242"/>
      <c r="GGJ66" s="242"/>
      <c r="GGK66" s="242"/>
      <c r="GGL66" s="242"/>
      <c r="GGM66" s="242"/>
      <c r="GGN66" s="242"/>
      <c r="GGO66" s="242"/>
      <c r="GGP66" s="242"/>
      <c r="GGQ66" s="242"/>
      <c r="GGR66" s="242"/>
      <c r="GGS66" s="242"/>
      <c r="GGT66" s="242"/>
      <c r="GGU66" s="242"/>
      <c r="GGV66" s="242"/>
      <c r="GGW66" s="242"/>
      <c r="GGX66" s="242"/>
      <c r="GGY66" s="242"/>
      <c r="GGZ66" s="242"/>
      <c r="GHA66" s="242"/>
      <c r="GHB66" s="242"/>
      <c r="GHC66" s="242"/>
      <c r="GHD66" s="242"/>
      <c r="GHE66" s="242"/>
      <c r="GHF66" s="242"/>
      <c r="GHG66" s="242"/>
      <c r="GHH66" s="242"/>
      <c r="GHI66" s="242"/>
      <c r="GHJ66" s="242"/>
      <c r="GHK66" s="242"/>
      <c r="GHL66" s="242"/>
      <c r="GHM66" s="242"/>
      <c r="GHN66" s="242"/>
      <c r="GHO66" s="242"/>
      <c r="GHP66" s="242"/>
      <c r="GHQ66" s="242"/>
      <c r="GHR66" s="242"/>
      <c r="GHS66" s="242"/>
      <c r="GHT66" s="242"/>
      <c r="GHU66" s="242"/>
      <c r="GHV66" s="242"/>
      <c r="GHW66" s="242"/>
      <c r="GHX66" s="242"/>
      <c r="GHY66" s="242"/>
      <c r="GHZ66" s="242"/>
      <c r="GIA66" s="242"/>
      <c r="GIB66" s="242"/>
      <c r="GIC66" s="242"/>
      <c r="GID66" s="242"/>
      <c r="GIE66" s="242"/>
      <c r="GIF66" s="242"/>
      <c r="GIG66" s="242"/>
      <c r="GIH66" s="242"/>
      <c r="GII66" s="242"/>
      <c r="GIJ66" s="242"/>
      <c r="GIK66" s="242"/>
      <c r="GIL66" s="242"/>
      <c r="GIM66" s="242"/>
      <c r="GIN66" s="242"/>
      <c r="GIO66" s="242"/>
      <c r="GIP66" s="242"/>
      <c r="GIQ66" s="242"/>
      <c r="GIR66" s="242"/>
      <c r="GIS66" s="242"/>
      <c r="GIT66" s="242"/>
      <c r="GIU66" s="242"/>
      <c r="GIV66" s="242"/>
      <c r="GIW66" s="242"/>
      <c r="GIX66" s="242"/>
      <c r="GIY66" s="242"/>
      <c r="GIZ66" s="242"/>
      <c r="GJA66" s="242"/>
      <c r="GJB66" s="242"/>
      <c r="GJC66" s="242"/>
      <c r="GJD66" s="242"/>
      <c r="GJE66" s="242"/>
      <c r="GJF66" s="242"/>
      <c r="GJG66" s="242"/>
      <c r="GJH66" s="242"/>
      <c r="GJI66" s="242"/>
      <c r="GJJ66" s="242"/>
      <c r="GJK66" s="242"/>
      <c r="GJL66" s="242"/>
      <c r="GJM66" s="242"/>
      <c r="GJN66" s="242"/>
      <c r="GJO66" s="242"/>
      <c r="GJP66" s="242"/>
      <c r="GJQ66" s="242"/>
      <c r="GJR66" s="242"/>
      <c r="GJS66" s="242"/>
      <c r="GJT66" s="242"/>
      <c r="GJU66" s="242"/>
      <c r="GJV66" s="242"/>
      <c r="GJW66" s="242"/>
      <c r="GJX66" s="242"/>
      <c r="GJY66" s="242"/>
      <c r="GJZ66" s="242"/>
      <c r="GKA66" s="242"/>
      <c r="GKB66" s="242"/>
      <c r="GKC66" s="242"/>
      <c r="GKD66" s="242"/>
      <c r="GKE66" s="242"/>
      <c r="GKF66" s="242"/>
      <c r="GKG66" s="242"/>
      <c r="GKH66" s="242"/>
      <c r="GKI66" s="242"/>
      <c r="GKJ66" s="242"/>
      <c r="GKK66" s="242"/>
      <c r="GKL66" s="242"/>
      <c r="GKM66" s="242"/>
      <c r="GKN66" s="242"/>
      <c r="GKO66" s="242"/>
      <c r="GKP66" s="242"/>
      <c r="GKQ66" s="242"/>
      <c r="GKR66" s="242"/>
      <c r="GKS66" s="242"/>
      <c r="GKT66" s="242"/>
      <c r="GKU66" s="242"/>
      <c r="GKV66" s="242"/>
      <c r="GKW66" s="242"/>
      <c r="GKX66" s="242"/>
      <c r="GKY66" s="242"/>
      <c r="GKZ66" s="242"/>
      <c r="GLA66" s="242"/>
      <c r="GLB66" s="242"/>
      <c r="GLC66" s="242"/>
      <c r="GLD66" s="242"/>
      <c r="GLE66" s="242"/>
      <c r="GLF66" s="242"/>
      <c r="GLG66" s="242"/>
      <c r="GLH66" s="242"/>
      <c r="GLI66" s="242"/>
      <c r="GLJ66" s="242"/>
      <c r="GLK66" s="242"/>
      <c r="GLL66" s="242"/>
      <c r="GLM66" s="242"/>
      <c r="GLN66" s="242"/>
      <c r="GLO66" s="242"/>
      <c r="GLP66" s="242"/>
      <c r="GLQ66" s="242"/>
      <c r="GLR66" s="242"/>
      <c r="GLS66" s="242"/>
      <c r="GLT66" s="242"/>
      <c r="GLU66" s="242"/>
      <c r="GLV66" s="242"/>
      <c r="GLW66" s="242"/>
      <c r="GLX66" s="242"/>
      <c r="GLY66" s="242"/>
      <c r="GLZ66" s="242"/>
      <c r="GMA66" s="242"/>
      <c r="GMB66" s="242"/>
      <c r="GMC66" s="242"/>
      <c r="GMD66" s="242"/>
      <c r="GME66" s="242"/>
      <c r="GMF66" s="242"/>
      <c r="GMG66" s="242"/>
      <c r="GMH66" s="242"/>
      <c r="GMI66" s="242"/>
      <c r="GMJ66" s="242"/>
      <c r="GMK66" s="242"/>
      <c r="GML66" s="242"/>
      <c r="GMM66" s="242"/>
      <c r="GMN66" s="242"/>
      <c r="GMO66" s="242"/>
      <c r="GMP66" s="242"/>
      <c r="GMQ66" s="242"/>
      <c r="GMR66" s="242"/>
      <c r="GMS66" s="242"/>
      <c r="GMT66" s="242"/>
      <c r="GMU66" s="242"/>
      <c r="GMV66" s="242"/>
      <c r="GMW66" s="242"/>
      <c r="GMX66" s="242"/>
      <c r="GMY66" s="242"/>
      <c r="GMZ66" s="242"/>
      <c r="GNA66" s="242"/>
      <c r="GNB66" s="242"/>
      <c r="GNC66" s="242"/>
      <c r="GND66" s="242"/>
      <c r="GNE66" s="242"/>
      <c r="GNF66" s="242"/>
      <c r="GNG66" s="242"/>
      <c r="GNH66" s="242"/>
      <c r="GNI66" s="242"/>
      <c r="GNJ66" s="242"/>
      <c r="GNK66" s="242"/>
      <c r="GNL66" s="242"/>
      <c r="GNM66" s="242"/>
      <c r="GNN66" s="242"/>
      <c r="GNO66" s="242"/>
      <c r="GNP66" s="242"/>
      <c r="GNQ66" s="242"/>
      <c r="GNR66" s="242"/>
      <c r="GNS66" s="242"/>
      <c r="GNT66" s="242"/>
      <c r="GNU66" s="242"/>
      <c r="GNV66" s="242"/>
      <c r="GNW66" s="242"/>
      <c r="GNX66" s="242"/>
      <c r="GNY66" s="242"/>
      <c r="GNZ66" s="242"/>
      <c r="GOA66" s="242"/>
      <c r="GOB66" s="242"/>
      <c r="GOC66" s="242"/>
      <c r="GOD66" s="242"/>
      <c r="GOE66" s="242"/>
      <c r="GOF66" s="242"/>
      <c r="GOG66" s="242"/>
      <c r="GOH66" s="242"/>
      <c r="GOI66" s="242"/>
      <c r="GOJ66" s="242"/>
      <c r="GOK66" s="242"/>
      <c r="GOL66" s="242"/>
      <c r="GOM66" s="242"/>
      <c r="GON66" s="242"/>
      <c r="GOO66" s="242"/>
      <c r="GOP66" s="242"/>
      <c r="GOQ66" s="242"/>
      <c r="GOR66" s="242"/>
      <c r="GOS66" s="242"/>
      <c r="GOT66" s="242"/>
      <c r="GOU66" s="242"/>
      <c r="GOV66" s="242"/>
      <c r="GOW66" s="242"/>
      <c r="GOX66" s="242"/>
      <c r="GOY66" s="242"/>
      <c r="GOZ66" s="242"/>
      <c r="GPA66" s="242"/>
      <c r="GPB66" s="242"/>
      <c r="GPC66" s="242"/>
      <c r="GPD66" s="242"/>
      <c r="GPE66" s="242"/>
      <c r="GPF66" s="242"/>
      <c r="GPG66" s="242"/>
      <c r="GPH66" s="242"/>
      <c r="GPI66" s="242"/>
      <c r="GPJ66" s="242"/>
      <c r="GPK66" s="242"/>
      <c r="GPL66" s="242"/>
      <c r="GPM66" s="242"/>
      <c r="GPN66" s="242"/>
      <c r="GPO66" s="242"/>
      <c r="GPP66" s="242"/>
      <c r="GPQ66" s="242"/>
      <c r="GPR66" s="242"/>
      <c r="GPS66" s="242"/>
      <c r="GPT66" s="242"/>
      <c r="GPU66" s="242"/>
      <c r="GPV66" s="242"/>
      <c r="GPW66" s="242"/>
      <c r="GPX66" s="242"/>
      <c r="GPY66" s="242"/>
      <c r="GPZ66" s="242"/>
      <c r="GQA66" s="242"/>
      <c r="GQB66" s="242"/>
      <c r="GQC66" s="242"/>
      <c r="GQD66" s="242"/>
      <c r="GQE66" s="242"/>
      <c r="GQF66" s="242"/>
      <c r="GQG66" s="242"/>
      <c r="GQH66" s="242"/>
      <c r="GQI66" s="242"/>
      <c r="GQJ66" s="242"/>
      <c r="GQK66" s="242"/>
      <c r="GQL66" s="242"/>
      <c r="GQM66" s="242"/>
      <c r="GQN66" s="242"/>
      <c r="GQO66" s="242"/>
      <c r="GQP66" s="242"/>
      <c r="GQQ66" s="242"/>
      <c r="GQR66" s="242"/>
      <c r="GQS66" s="242"/>
      <c r="GQT66" s="242"/>
      <c r="GQU66" s="242"/>
      <c r="GQV66" s="242"/>
      <c r="GQW66" s="242"/>
      <c r="GQX66" s="242"/>
      <c r="GQY66" s="242"/>
      <c r="GQZ66" s="242"/>
      <c r="GRA66" s="242"/>
      <c r="GRB66" s="242"/>
      <c r="GRC66" s="242"/>
      <c r="GRD66" s="242"/>
      <c r="GRE66" s="242"/>
      <c r="GRF66" s="242"/>
      <c r="GRG66" s="242"/>
      <c r="GRH66" s="242"/>
      <c r="GRI66" s="242"/>
      <c r="GRJ66" s="242"/>
      <c r="GRK66" s="242"/>
      <c r="GRL66" s="242"/>
      <c r="GRM66" s="242"/>
      <c r="GRN66" s="242"/>
      <c r="GRO66" s="242"/>
      <c r="GRP66" s="242"/>
      <c r="GRQ66" s="242"/>
      <c r="GRR66" s="242"/>
      <c r="GRS66" s="242"/>
      <c r="GRT66" s="242"/>
      <c r="GRU66" s="242"/>
      <c r="GRV66" s="242"/>
      <c r="GRW66" s="242"/>
      <c r="GRX66" s="242"/>
      <c r="GRY66" s="242"/>
      <c r="GRZ66" s="242"/>
      <c r="GSA66" s="242"/>
      <c r="GSB66" s="242"/>
      <c r="GSC66" s="242"/>
      <c r="GSD66" s="242"/>
      <c r="GSE66" s="242"/>
      <c r="GSF66" s="242"/>
      <c r="GSG66" s="242"/>
      <c r="GSH66" s="242"/>
      <c r="GSI66" s="242"/>
      <c r="GSJ66" s="242"/>
      <c r="GSK66" s="242"/>
      <c r="GSL66" s="242"/>
      <c r="GSM66" s="242"/>
      <c r="GSN66" s="242"/>
      <c r="GSO66" s="242"/>
      <c r="GSP66" s="242"/>
      <c r="GSQ66" s="242"/>
      <c r="GSR66" s="242"/>
      <c r="GSS66" s="242"/>
      <c r="GST66" s="242"/>
      <c r="GSU66" s="242"/>
      <c r="GSV66" s="242"/>
      <c r="GSW66" s="242"/>
      <c r="GSX66" s="242"/>
      <c r="GSY66" s="242"/>
      <c r="GSZ66" s="242"/>
      <c r="GTA66" s="242"/>
      <c r="GTB66" s="242"/>
      <c r="GTC66" s="242"/>
      <c r="GTD66" s="242"/>
      <c r="GTE66" s="242"/>
      <c r="GTF66" s="242"/>
      <c r="GTG66" s="242"/>
      <c r="GTH66" s="242"/>
      <c r="GTI66" s="242"/>
      <c r="GTJ66" s="242"/>
      <c r="GTK66" s="242"/>
      <c r="GTL66" s="242"/>
      <c r="GTM66" s="242"/>
      <c r="GTN66" s="242"/>
      <c r="GTO66" s="242"/>
      <c r="GTP66" s="242"/>
      <c r="GTQ66" s="242"/>
      <c r="GTR66" s="242"/>
      <c r="GTS66" s="242"/>
      <c r="GTT66" s="242"/>
      <c r="GTU66" s="242"/>
      <c r="GTV66" s="242"/>
      <c r="GTW66" s="242"/>
      <c r="GTX66" s="242"/>
      <c r="GTY66" s="242"/>
      <c r="GTZ66" s="242"/>
      <c r="GUA66" s="242"/>
      <c r="GUB66" s="242"/>
      <c r="GUC66" s="242"/>
      <c r="GUD66" s="242"/>
      <c r="GUE66" s="242"/>
      <c r="GUF66" s="242"/>
      <c r="GUG66" s="242"/>
      <c r="GUH66" s="242"/>
      <c r="GUI66" s="242"/>
      <c r="GUJ66" s="242"/>
      <c r="GUK66" s="242"/>
      <c r="GUL66" s="242"/>
      <c r="GUM66" s="242"/>
      <c r="GUN66" s="242"/>
      <c r="GUO66" s="242"/>
      <c r="GUP66" s="242"/>
      <c r="GUQ66" s="242"/>
      <c r="GUR66" s="242"/>
      <c r="GUS66" s="242"/>
      <c r="GUT66" s="242"/>
      <c r="GUU66" s="242"/>
      <c r="GUV66" s="242"/>
      <c r="GUW66" s="242"/>
      <c r="GUX66" s="242"/>
      <c r="GUY66" s="242"/>
      <c r="GUZ66" s="242"/>
      <c r="GVA66" s="242"/>
      <c r="GVB66" s="242"/>
      <c r="GVC66" s="242"/>
      <c r="GVD66" s="242"/>
      <c r="GVE66" s="242"/>
      <c r="GVF66" s="242"/>
      <c r="GVG66" s="242"/>
      <c r="GVH66" s="242"/>
      <c r="GVI66" s="242"/>
      <c r="GVJ66" s="242"/>
      <c r="GVK66" s="242"/>
      <c r="GVL66" s="242"/>
      <c r="GVM66" s="242"/>
      <c r="GVN66" s="242"/>
      <c r="GVO66" s="242"/>
      <c r="GVP66" s="242"/>
      <c r="GVQ66" s="242"/>
      <c r="GVR66" s="242"/>
      <c r="GVS66" s="242"/>
      <c r="GVT66" s="242"/>
      <c r="GVU66" s="242"/>
      <c r="GVV66" s="242"/>
      <c r="GVW66" s="242"/>
      <c r="GVX66" s="242"/>
      <c r="GVY66" s="242"/>
      <c r="GVZ66" s="242"/>
      <c r="GWA66" s="242"/>
      <c r="GWB66" s="242"/>
      <c r="GWC66" s="242"/>
      <c r="GWD66" s="242"/>
      <c r="GWE66" s="242"/>
      <c r="GWF66" s="242"/>
      <c r="GWG66" s="242"/>
      <c r="GWH66" s="242"/>
      <c r="GWI66" s="242"/>
      <c r="GWJ66" s="242"/>
      <c r="GWK66" s="242"/>
      <c r="GWL66" s="242"/>
      <c r="GWM66" s="242"/>
      <c r="GWN66" s="242"/>
      <c r="GWO66" s="242"/>
      <c r="GWP66" s="242"/>
      <c r="GWQ66" s="242"/>
      <c r="GWR66" s="242"/>
      <c r="GWS66" s="242"/>
      <c r="GWT66" s="242"/>
      <c r="GWU66" s="242"/>
      <c r="GWV66" s="242"/>
      <c r="GWW66" s="242"/>
      <c r="GWX66" s="242"/>
      <c r="GWY66" s="242"/>
      <c r="GWZ66" s="242"/>
      <c r="GXA66" s="242"/>
      <c r="GXB66" s="242"/>
      <c r="GXC66" s="242"/>
      <c r="GXD66" s="242"/>
      <c r="GXE66" s="242"/>
      <c r="GXF66" s="242"/>
      <c r="GXG66" s="242"/>
      <c r="GXH66" s="242"/>
      <c r="GXI66" s="242"/>
      <c r="GXJ66" s="242"/>
      <c r="GXK66" s="242"/>
      <c r="GXL66" s="242"/>
      <c r="GXM66" s="242"/>
      <c r="GXN66" s="242"/>
      <c r="GXO66" s="242"/>
      <c r="GXP66" s="242"/>
      <c r="GXQ66" s="242"/>
      <c r="GXR66" s="242"/>
      <c r="GXS66" s="242"/>
      <c r="GXT66" s="242"/>
      <c r="GXU66" s="242"/>
      <c r="GXV66" s="242"/>
      <c r="GXW66" s="242"/>
      <c r="GXX66" s="242"/>
      <c r="GXY66" s="242"/>
      <c r="GXZ66" s="242"/>
      <c r="GYA66" s="242"/>
      <c r="GYB66" s="242"/>
      <c r="GYC66" s="242"/>
      <c r="GYD66" s="242"/>
      <c r="GYE66" s="242"/>
      <c r="GYF66" s="242"/>
      <c r="GYG66" s="242"/>
      <c r="GYH66" s="242"/>
      <c r="GYI66" s="242"/>
      <c r="GYJ66" s="242"/>
      <c r="GYK66" s="242"/>
      <c r="GYL66" s="242"/>
      <c r="GYM66" s="242"/>
      <c r="GYN66" s="242"/>
      <c r="GYO66" s="242"/>
      <c r="GYP66" s="242"/>
      <c r="GYQ66" s="242"/>
      <c r="GYR66" s="242"/>
      <c r="GYS66" s="242"/>
      <c r="GYT66" s="242"/>
      <c r="GYU66" s="242"/>
      <c r="GYV66" s="242"/>
      <c r="GYW66" s="242"/>
      <c r="GYX66" s="242"/>
      <c r="GYY66" s="242"/>
      <c r="GYZ66" s="242"/>
      <c r="GZA66" s="242"/>
      <c r="GZB66" s="242"/>
      <c r="GZC66" s="242"/>
      <c r="GZD66" s="242"/>
      <c r="GZE66" s="242"/>
      <c r="GZF66" s="242"/>
      <c r="GZG66" s="242"/>
      <c r="GZH66" s="242"/>
      <c r="GZI66" s="242"/>
      <c r="GZJ66" s="242"/>
      <c r="GZK66" s="242"/>
      <c r="GZL66" s="242"/>
      <c r="GZM66" s="242"/>
      <c r="GZN66" s="242"/>
      <c r="GZO66" s="242"/>
      <c r="GZP66" s="242"/>
      <c r="GZQ66" s="242"/>
      <c r="GZR66" s="242"/>
      <c r="GZS66" s="242"/>
      <c r="GZT66" s="242"/>
      <c r="GZU66" s="242"/>
      <c r="GZV66" s="242"/>
      <c r="GZW66" s="242"/>
      <c r="GZX66" s="242"/>
      <c r="GZY66" s="242"/>
      <c r="GZZ66" s="242"/>
      <c r="HAA66" s="242"/>
      <c r="HAB66" s="242"/>
      <c r="HAC66" s="242"/>
      <c r="HAD66" s="242"/>
      <c r="HAE66" s="242"/>
      <c r="HAF66" s="242"/>
      <c r="HAG66" s="242"/>
      <c r="HAH66" s="242"/>
      <c r="HAI66" s="242"/>
      <c r="HAJ66" s="242"/>
      <c r="HAK66" s="242"/>
      <c r="HAL66" s="242"/>
      <c r="HAM66" s="242"/>
      <c r="HAN66" s="242"/>
      <c r="HAO66" s="242"/>
      <c r="HAP66" s="242"/>
      <c r="HAQ66" s="242"/>
      <c r="HAR66" s="242"/>
      <c r="HAS66" s="242"/>
      <c r="HAT66" s="242"/>
      <c r="HAU66" s="242"/>
      <c r="HAV66" s="242"/>
      <c r="HAW66" s="242"/>
      <c r="HAX66" s="242"/>
      <c r="HAY66" s="242"/>
      <c r="HAZ66" s="242"/>
      <c r="HBA66" s="242"/>
      <c r="HBB66" s="242"/>
      <c r="HBC66" s="242"/>
      <c r="HBD66" s="242"/>
      <c r="HBE66" s="242"/>
      <c r="HBF66" s="242"/>
      <c r="HBG66" s="242"/>
      <c r="HBH66" s="242"/>
      <c r="HBI66" s="242"/>
      <c r="HBJ66" s="242"/>
      <c r="HBK66" s="242"/>
      <c r="HBL66" s="242"/>
      <c r="HBM66" s="242"/>
      <c r="HBN66" s="242"/>
      <c r="HBO66" s="242"/>
      <c r="HBP66" s="242"/>
      <c r="HBQ66" s="242"/>
      <c r="HBR66" s="242"/>
      <c r="HBS66" s="242"/>
      <c r="HBT66" s="242"/>
      <c r="HBU66" s="242"/>
      <c r="HBV66" s="242"/>
      <c r="HBW66" s="242"/>
      <c r="HBX66" s="242"/>
      <c r="HBY66" s="242"/>
      <c r="HBZ66" s="242"/>
      <c r="HCA66" s="242"/>
      <c r="HCB66" s="242"/>
      <c r="HCC66" s="242"/>
      <c r="HCD66" s="242"/>
      <c r="HCE66" s="242"/>
      <c r="HCF66" s="242"/>
      <c r="HCG66" s="242"/>
      <c r="HCH66" s="242"/>
      <c r="HCI66" s="242"/>
      <c r="HCJ66" s="242"/>
      <c r="HCK66" s="242"/>
      <c r="HCL66" s="242"/>
      <c r="HCM66" s="242"/>
      <c r="HCN66" s="242"/>
      <c r="HCO66" s="242"/>
      <c r="HCP66" s="242"/>
      <c r="HCQ66" s="242"/>
      <c r="HCR66" s="242"/>
      <c r="HCS66" s="242"/>
      <c r="HCT66" s="242"/>
      <c r="HCU66" s="242"/>
      <c r="HCV66" s="242"/>
      <c r="HCW66" s="242"/>
      <c r="HCX66" s="242"/>
      <c r="HCY66" s="242"/>
      <c r="HCZ66" s="242"/>
      <c r="HDA66" s="242"/>
      <c r="HDB66" s="242"/>
      <c r="HDC66" s="242"/>
      <c r="HDD66" s="242"/>
      <c r="HDE66" s="242"/>
      <c r="HDF66" s="242"/>
      <c r="HDG66" s="242"/>
      <c r="HDH66" s="242"/>
      <c r="HDI66" s="242"/>
      <c r="HDJ66" s="242"/>
      <c r="HDK66" s="242"/>
      <c r="HDL66" s="242"/>
      <c r="HDM66" s="242"/>
      <c r="HDN66" s="242"/>
      <c r="HDO66" s="242"/>
      <c r="HDP66" s="242"/>
      <c r="HDQ66" s="242"/>
      <c r="HDR66" s="242"/>
      <c r="HDS66" s="242"/>
      <c r="HDT66" s="242"/>
      <c r="HDU66" s="242"/>
      <c r="HDV66" s="242"/>
      <c r="HDW66" s="242"/>
      <c r="HDX66" s="242"/>
      <c r="HDY66" s="242"/>
      <c r="HDZ66" s="242"/>
      <c r="HEA66" s="242"/>
      <c r="HEB66" s="242"/>
      <c r="HEC66" s="242"/>
      <c r="HED66" s="242"/>
      <c r="HEE66" s="242"/>
      <c r="HEF66" s="242"/>
      <c r="HEG66" s="242"/>
      <c r="HEH66" s="242"/>
      <c r="HEI66" s="242"/>
      <c r="HEJ66" s="242"/>
      <c r="HEK66" s="242"/>
      <c r="HEL66" s="242"/>
      <c r="HEM66" s="242"/>
      <c r="HEN66" s="242"/>
      <c r="HEO66" s="242"/>
      <c r="HEP66" s="242"/>
      <c r="HEQ66" s="242"/>
      <c r="HER66" s="242"/>
      <c r="HES66" s="242"/>
      <c r="HET66" s="242"/>
      <c r="HEU66" s="242"/>
      <c r="HEV66" s="242"/>
      <c r="HEW66" s="242"/>
      <c r="HEX66" s="242"/>
      <c r="HEY66" s="242"/>
      <c r="HEZ66" s="242"/>
      <c r="HFA66" s="242"/>
      <c r="HFB66" s="242"/>
      <c r="HFC66" s="242"/>
      <c r="HFD66" s="242"/>
      <c r="HFE66" s="242"/>
      <c r="HFF66" s="242"/>
      <c r="HFG66" s="242"/>
      <c r="HFH66" s="242"/>
      <c r="HFI66" s="242"/>
      <c r="HFJ66" s="242"/>
      <c r="HFK66" s="242"/>
      <c r="HFL66" s="242"/>
      <c r="HFM66" s="242"/>
      <c r="HFN66" s="242"/>
      <c r="HFO66" s="242"/>
      <c r="HFP66" s="242"/>
      <c r="HFQ66" s="242"/>
      <c r="HFR66" s="242"/>
      <c r="HFS66" s="242"/>
      <c r="HFT66" s="242"/>
      <c r="HFU66" s="242"/>
      <c r="HFV66" s="242"/>
      <c r="HFW66" s="242"/>
      <c r="HFX66" s="242"/>
      <c r="HFY66" s="242"/>
      <c r="HFZ66" s="242"/>
      <c r="HGA66" s="242"/>
      <c r="HGB66" s="242"/>
      <c r="HGC66" s="242"/>
      <c r="HGD66" s="242"/>
      <c r="HGE66" s="242"/>
      <c r="HGF66" s="242"/>
      <c r="HGG66" s="242"/>
      <c r="HGH66" s="242"/>
      <c r="HGI66" s="242"/>
      <c r="HGJ66" s="242"/>
      <c r="HGK66" s="242"/>
      <c r="HGL66" s="242"/>
      <c r="HGM66" s="242"/>
      <c r="HGN66" s="242"/>
      <c r="HGO66" s="242"/>
      <c r="HGP66" s="242"/>
      <c r="HGQ66" s="242"/>
      <c r="HGR66" s="242"/>
      <c r="HGS66" s="242"/>
      <c r="HGT66" s="242"/>
      <c r="HGU66" s="242"/>
      <c r="HGV66" s="242"/>
      <c r="HGW66" s="242"/>
      <c r="HGX66" s="242"/>
      <c r="HGY66" s="242"/>
      <c r="HGZ66" s="242"/>
      <c r="HHA66" s="242"/>
      <c r="HHB66" s="242"/>
      <c r="HHC66" s="242"/>
      <c r="HHD66" s="242"/>
      <c r="HHE66" s="242"/>
      <c r="HHF66" s="242"/>
      <c r="HHG66" s="242"/>
      <c r="HHH66" s="242"/>
      <c r="HHI66" s="242"/>
      <c r="HHJ66" s="242"/>
      <c r="HHK66" s="242"/>
      <c r="HHL66" s="242"/>
      <c r="HHM66" s="242"/>
      <c r="HHN66" s="242"/>
      <c r="HHO66" s="242"/>
      <c r="HHP66" s="242"/>
      <c r="HHQ66" s="242"/>
      <c r="HHR66" s="242"/>
      <c r="HHS66" s="242"/>
      <c r="HHT66" s="242"/>
      <c r="HHU66" s="242"/>
      <c r="HHV66" s="242"/>
      <c r="HHW66" s="242"/>
      <c r="HHX66" s="242"/>
      <c r="HHY66" s="242"/>
      <c r="HHZ66" s="242"/>
      <c r="HIA66" s="242"/>
      <c r="HIB66" s="242"/>
      <c r="HIC66" s="242"/>
      <c r="HID66" s="242"/>
      <c r="HIE66" s="242"/>
      <c r="HIF66" s="242"/>
      <c r="HIG66" s="242"/>
      <c r="HIH66" s="242"/>
      <c r="HII66" s="242"/>
      <c r="HIJ66" s="242"/>
      <c r="HIK66" s="242"/>
      <c r="HIL66" s="242"/>
      <c r="HIM66" s="242"/>
      <c r="HIN66" s="242"/>
      <c r="HIO66" s="242"/>
      <c r="HIP66" s="242"/>
      <c r="HIQ66" s="242"/>
      <c r="HIR66" s="242"/>
      <c r="HIS66" s="242"/>
      <c r="HIT66" s="242"/>
      <c r="HIU66" s="242"/>
      <c r="HIV66" s="242"/>
      <c r="HIW66" s="242"/>
      <c r="HIX66" s="242"/>
      <c r="HIY66" s="242"/>
      <c r="HIZ66" s="242"/>
      <c r="HJA66" s="242"/>
      <c r="HJB66" s="242"/>
      <c r="HJC66" s="242"/>
      <c r="HJD66" s="242"/>
      <c r="HJE66" s="242"/>
      <c r="HJF66" s="242"/>
      <c r="HJG66" s="242"/>
      <c r="HJH66" s="242"/>
      <c r="HJI66" s="242"/>
      <c r="HJJ66" s="242"/>
      <c r="HJK66" s="242"/>
      <c r="HJL66" s="242"/>
      <c r="HJM66" s="242"/>
      <c r="HJN66" s="242"/>
      <c r="HJO66" s="242"/>
      <c r="HJP66" s="242"/>
      <c r="HJQ66" s="242"/>
      <c r="HJR66" s="242"/>
      <c r="HJS66" s="242"/>
      <c r="HJT66" s="242"/>
      <c r="HJU66" s="242"/>
      <c r="HJV66" s="242"/>
      <c r="HJW66" s="242"/>
      <c r="HJX66" s="242"/>
      <c r="HJY66" s="242"/>
      <c r="HJZ66" s="242"/>
      <c r="HKA66" s="242"/>
      <c r="HKB66" s="242"/>
      <c r="HKC66" s="242"/>
      <c r="HKD66" s="242"/>
      <c r="HKE66" s="242"/>
      <c r="HKF66" s="242"/>
      <c r="HKG66" s="242"/>
      <c r="HKH66" s="242"/>
      <c r="HKI66" s="242"/>
      <c r="HKJ66" s="242"/>
      <c r="HKK66" s="242"/>
      <c r="HKL66" s="242"/>
      <c r="HKM66" s="242"/>
      <c r="HKN66" s="242"/>
      <c r="HKO66" s="242"/>
      <c r="HKP66" s="242"/>
      <c r="HKQ66" s="242"/>
      <c r="HKR66" s="242"/>
      <c r="HKS66" s="242"/>
      <c r="HKT66" s="242"/>
      <c r="HKU66" s="242"/>
      <c r="HKV66" s="242"/>
      <c r="HKW66" s="242"/>
      <c r="HKX66" s="242"/>
      <c r="HKY66" s="242"/>
      <c r="HKZ66" s="242"/>
      <c r="HLA66" s="242"/>
      <c r="HLB66" s="242"/>
      <c r="HLC66" s="242"/>
      <c r="HLD66" s="242"/>
      <c r="HLE66" s="242"/>
      <c r="HLF66" s="242"/>
      <c r="HLG66" s="242"/>
      <c r="HLH66" s="242"/>
      <c r="HLI66" s="242"/>
      <c r="HLJ66" s="242"/>
      <c r="HLK66" s="242"/>
      <c r="HLL66" s="242"/>
      <c r="HLM66" s="242"/>
      <c r="HLN66" s="242"/>
      <c r="HLO66" s="242"/>
      <c r="HLP66" s="242"/>
      <c r="HLQ66" s="242"/>
      <c r="HLR66" s="242"/>
      <c r="HLS66" s="242"/>
      <c r="HLT66" s="242"/>
      <c r="HLU66" s="242"/>
      <c r="HLV66" s="242"/>
      <c r="HLW66" s="242"/>
      <c r="HLX66" s="242"/>
      <c r="HLY66" s="242"/>
      <c r="HLZ66" s="242"/>
      <c r="HMA66" s="242"/>
      <c r="HMB66" s="242"/>
      <c r="HMC66" s="242"/>
      <c r="HMD66" s="242"/>
      <c r="HME66" s="242"/>
      <c r="HMF66" s="242"/>
      <c r="HMG66" s="242"/>
      <c r="HMH66" s="242"/>
      <c r="HMI66" s="242"/>
      <c r="HMJ66" s="242"/>
      <c r="HMK66" s="242"/>
      <c r="HML66" s="242"/>
      <c r="HMM66" s="242"/>
      <c r="HMN66" s="242"/>
      <c r="HMO66" s="242"/>
      <c r="HMP66" s="242"/>
      <c r="HMQ66" s="242"/>
      <c r="HMR66" s="242"/>
      <c r="HMS66" s="242"/>
      <c r="HMT66" s="242"/>
      <c r="HMU66" s="242"/>
      <c r="HMV66" s="242"/>
      <c r="HMW66" s="242"/>
      <c r="HMX66" s="242"/>
      <c r="HMY66" s="242"/>
      <c r="HMZ66" s="242"/>
      <c r="HNA66" s="242"/>
      <c r="HNB66" s="242"/>
      <c r="HNC66" s="242"/>
      <c r="HND66" s="242"/>
      <c r="HNE66" s="242"/>
      <c r="HNF66" s="242"/>
      <c r="HNG66" s="242"/>
      <c r="HNH66" s="242"/>
      <c r="HNI66" s="242"/>
      <c r="HNJ66" s="242"/>
      <c r="HNK66" s="242"/>
      <c r="HNL66" s="242"/>
      <c r="HNM66" s="242"/>
      <c r="HNN66" s="242"/>
      <c r="HNO66" s="242"/>
      <c r="HNP66" s="242"/>
      <c r="HNQ66" s="242"/>
      <c r="HNR66" s="242"/>
      <c r="HNS66" s="242"/>
      <c r="HNT66" s="242"/>
      <c r="HNU66" s="242"/>
      <c r="HNV66" s="242"/>
      <c r="HNW66" s="242"/>
      <c r="HNX66" s="242"/>
      <c r="HNY66" s="242"/>
      <c r="HNZ66" s="242"/>
      <c r="HOA66" s="242"/>
      <c r="HOB66" s="242"/>
      <c r="HOC66" s="242"/>
      <c r="HOD66" s="242"/>
      <c r="HOE66" s="242"/>
      <c r="HOF66" s="242"/>
      <c r="HOG66" s="242"/>
      <c r="HOH66" s="242"/>
      <c r="HOI66" s="242"/>
      <c r="HOJ66" s="242"/>
      <c r="HOK66" s="242"/>
      <c r="HOL66" s="242"/>
      <c r="HOM66" s="242"/>
      <c r="HON66" s="242"/>
      <c r="HOO66" s="242"/>
      <c r="HOP66" s="242"/>
      <c r="HOQ66" s="242"/>
      <c r="HOR66" s="242"/>
      <c r="HOS66" s="242"/>
      <c r="HOT66" s="242"/>
      <c r="HOU66" s="242"/>
      <c r="HOV66" s="242"/>
      <c r="HOW66" s="242"/>
      <c r="HOX66" s="242"/>
      <c r="HOY66" s="242"/>
      <c r="HOZ66" s="242"/>
      <c r="HPA66" s="242"/>
      <c r="HPB66" s="242"/>
      <c r="HPC66" s="242"/>
      <c r="HPD66" s="242"/>
      <c r="HPE66" s="242"/>
      <c r="HPF66" s="242"/>
      <c r="HPG66" s="242"/>
      <c r="HPH66" s="242"/>
      <c r="HPI66" s="242"/>
      <c r="HPJ66" s="242"/>
      <c r="HPK66" s="242"/>
      <c r="HPL66" s="242"/>
      <c r="HPM66" s="242"/>
      <c r="HPN66" s="242"/>
      <c r="HPO66" s="242"/>
      <c r="HPP66" s="242"/>
      <c r="HPQ66" s="242"/>
      <c r="HPR66" s="242"/>
      <c r="HPS66" s="242"/>
      <c r="HPT66" s="242"/>
      <c r="HPU66" s="242"/>
      <c r="HPV66" s="242"/>
      <c r="HPW66" s="242"/>
      <c r="HPX66" s="242"/>
      <c r="HPY66" s="242"/>
      <c r="HPZ66" s="242"/>
      <c r="HQA66" s="242"/>
      <c r="HQB66" s="242"/>
      <c r="HQC66" s="242"/>
      <c r="HQD66" s="242"/>
      <c r="HQE66" s="242"/>
      <c r="HQF66" s="242"/>
      <c r="HQG66" s="242"/>
      <c r="HQH66" s="242"/>
      <c r="HQI66" s="242"/>
      <c r="HQJ66" s="242"/>
      <c r="HQK66" s="242"/>
      <c r="HQL66" s="242"/>
      <c r="HQM66" s="242"/>
      <c r="HQN66" s="242"/>
      <c r="HQO66" s="242"/>
      <c r="HQP66" s="242"/>
      <c r="HQQ66" s="242"/>
      <c r="HQR66" s="242"/>
      <c r="HQS66" s="242"/>
      <c r="HQT66" s="242"/>
      <c r="HQU66" s="242"/>
      <c r="HQV66" s="242"/>
      <c r="HQW66" s="242"/>
      <c r="HQX66" s="242"/>
      <c r="HQY66" s="242"/>
      <c r="HQZ66" s="242"/>
      <c r="HRA66" s="242"/>
      <c r="HRB66" s="242"/>
      <c r="HRC66" s="242"/>
      <c r="HRD66" s="242"/>
      <c r="HRE66" s="242"/>
      <c r="HRF66" s="242"/>
      <c r="HRG66" s="242"/>
      <c r="HRH66" s="242"/>
      <c r="HRI66" s="242"/>
      <c r="HRJ66" s="242"/>
      <c r="HRK66" s="242"/>
      <c r="HRL66" s="242"/>
      <c r="HRM66" s="242"/>
      <c r="HRN66" s="242"/>
      <c r="HRO66" s="242"/>
      <c r="HRP66" s="242"/>
      <c r="HRQ66" s="242"/>
      <c r="HRR66" s="242"/>
      <c r="HRS66" s="242"/>
      <c r="HRT66" s="242"/>
      <c r="HRU66" s="242"/>
      <c r="HRV66" s="242"/>
      <c r="HRW66" s="242"/>
      <c r="HRX66" s="242"/>
      <c r="HRY66" s="242"/>
      <c r="HRZ66" s="242"/>
      <c r="HSA66" s="242"/>
      <c r="HSB66" s="242"/>
      <c r="HSC66" s="242"/>
      <c r="HSD66" s="242"/>
      <c r="HSE66" s="242"/>
      <c r="HSF66" s="242"/>
      <c r="HSG66" s="242"/>
      <c r="HSH66" s="242"/>
      <c r="HSI66" s="242"/>
      <c r="HSJ66" s="242"/>
      <c r="HSK66" s="242"/>
      <c r="HSL66" s="242"/>
      <c r="HSM66" s="242"/>
      <c r="HSN66" s="242"/>
      <c r="HSO66" s="242"/>
      <c r="HSP66" s="242"/>
      <c r="HSQ66" s="242"/>
      <c r="HSR66" s="242"/>
      <c r="HSS66" s="242"/>
      <c r="HST66" s="242"/>
      <c r="HSU66" s="242"/>
      <c r="HSV66" s="242"/>
      <c r="HSW66" s="242"/>
      <c r="HSX66" s="242"/>
      <c r="HSY66" s="242"/>
      <c r="HSZ66" s="242"/>
      <c r="HTA66" s="242"/>
      <c r="HTB66" s="242"/>
      <c r="HTC66" s="242"/>
      <c r="HTD66" s="242"/>
      <c r="HTE66" s="242"/>
      <c r="HTF66" s="242"/>
      <c r="HTG66" s="242"/>
      <c r="HTH66" s="242"/>
      <c r="HTI66" s="242"/>
      <c r="HTJ66" s="242"/>
      <c r="HTK66" s="242"/>
      <c r="HTL66" s="242"/>
      <c r="HTM66" s="242"/>
      <c r="HTN66" s="242"/>
      <c r="HTO66" s="242"/>
      <c r="HTP66" s="242"/>
      <c r="HTQ66" s="242"/>
      <c r="HTR66" s="242"/>
      <c r="HTS66" s="242"/>
      <c r="HTT66" s="242"/>
      <c r="HTU66" s="242"/>
      <c r="HTV66" s="242"/>
      <c r="HTW66" s="242"/>
      <c r="HTX66" s="242"/>
      <c r="HTY66" s="242"/>
      <c r="HTZ66" s="242"/>
      <c r="HUA66" s="242"/>
      <c r="HUB66" s="242"/>
      <c r="HUC66" s="242"/>
      <c r="HUD66" s="242"/>
      <c r="HUE66" s="242"/>
      <c r="HUF66" s="242"/>
      <c r="HUG66" s="242"/>
      <c r="HUH66" s="242"/>
      <c r="HUI66" s="242"/>
      <c r="HUJ66" s="242"/>
      <c r="HUK66" s="242"/>
      <c r="HUL66" s="242"/>
      <c r="HUM66" s="242"/>
      <c r="HUN66" s="242"/>
      <c r="HUO66" s="242"/>
      <c r="HUP66" s="242"/>
      <c r="HUQ66" s="242"/>
      <c r="HUR66" s="242"/>
      <c r="HUS66" s="242"/>
      <c r="HUT66" s="242"/>
      <c r="HUU66" s="242"/>
      <c r="HUV66" s="242"/>
      <c r="HUW66" s="242"/>
      <c r="HUX66" s="242"/>
      <c r="HUY66" s="242"/>
      <c r="HUZ66" s="242"/>
      <c r="HVA66" s="242"/>
      <c r="HVB66" s="242"/>
      <c r="HVC66" s="242"/>
      <c r="HVD66" s="242"/>
      <c r="HVE66" s="242"/>
      <c r="HVF66" s="242"/>
      <c r="HVG66" s="242"/>
      <c r="HVH66" s="242"/>
      <c r="HVI66" s="242"/>
      <c r="HVJ66" s="242"/>
      <c r="HVK66" s="242"/>
      <c r="HVL66" s="242"/>
      <c r="HVM66" s="242"/>
      <c r="HVN66" s="242"/>
      <c r="HVO66" s="242"/>
      <c r="HVP66" s="242"/>
      <c r="HVQ66" s="242"/>
      <c r="HVR66" s="242"/>
      <c r="HVS66" s="242"/>
      <c r="HVT66" s="242"/>
      <c r="HVU66" s="242"/>
      <c r="HVV66" s="242"/>
      <c r="HVW66" s="242"/>
      <c r="HVX66" s="242"/>
      <c r="HVY66" s="242"/>
      <c r="HVZ66" s="242"/>
      <c r="HWA66" s="242"/>
      <c r="HWB66" s="242"/>
      <c r="HWC66" s="242"/>
      <c r="HWD66" s="242"/>
      <c r="HWE66" s="242"/>
      <c r="HWF66" s="242"/>
      <c r="HWG66" s="242"/>
      <c r="HWH66" s="242"/>
      <c r="HWI66" s="242"/>
      <c r="HWJ66" s="242"/>
      <c r="HWK66" s="242"/>
      <c r="HWL66" s="242"/>
      <c r="HWM66" s="242"/>
      <c r="HWN66" s="242"/>
      <c r="HWO66" s="242"/>
      <c r="HWP66" s="242"/>
      <c r="HWQ66" s="242"/>
      <c r="HWR66" s="242"/>
      <c r="HWS66" s="242"/>
      <c r="HWT66" s="242"/>
      <c r="HWU66" s="242"/>
      <c r="HWV66" s="242"/>
      <c r="HWW66" s="242"/>
      <c r="HWX66" s="242"/>
      <c r="HWY66" s="242"/>
      <c r="HWZ66" s="242"/>
      <c r="HXA66" s="242"/>
      <c r="HXB66" s="242"/>
      <c r="HXC66" s="242"/>
      <c r="HXD66" s="242"/>
      <c r="HXE66" s="242"/>
      <c r="HXF66" s="242"/>
      <c r="HXG66" s="242"/>
      <c r="HXH66" s="242"/>
      <c r="HXI66" s="242"/>
      <c r="HXJ66" s="242"/>
      <c r="HXK66" s="242"/>
      <c r="HXL66" s="242"/>
      <c r="HXM66" s="242"/>
      <c r="HXN66" s="242"/>
      <c r="HXO66" s="242"/>
      <c r="HXP66" s="242"/>
      <c r="HXQ66" s="242"/>
      <c r="HXR66" s="242"/>
      <c r="HXS66" s="242"/>
      <c r="HXT66" s="242"/>
      <c r="HXU66" s="242"/>
      <c r="HXV66" s="242"/>
      <c r="HXW66" s="242"/>
      <c r="HXX66" s="242"/>
      <c r="HXY66" s="242"/>
      <c r="HXZ66" s="242"/>
      <c r="HYA66" s="242"/>
      <c r="HYB66" s="242"/>
      <c r="HYC66" s="242"/>
      <c r="HYD66" s="242"/>
      <c r="HYE66" s="242"/>
      <c r="HYF66" s="242"/>
      <c r="HYG66" s="242"/>
      <c r="HYH66" s="242"/>
      <c r="HYI66" s="242"/>
      <c r="HYJ66" s="242"/>
      <c r="HYK66" s="242"/>
      <c r="HYL66" s="242"/>
      <c r="HYM66" s="242"/>
      <c r="HYN66" s="242"/>
      <c r="HYO66" s="242"/>
      <c r="HYP66" s="242"/>
      <c r="HYQ66" s="242"/>
      <c r="HYR66" s="242"/>
      <c r="HYS66" s="242"/>
      <c r="HYT66" s="242"/>
      <c r="HYU66" s="242"/>
      <c r="HYV66" s="242"/>
      <c r="HYW66" s="242"/>
      <c r="HYX66" s="242"/>
      <c r="HYY66" s="242"/>
      <c r="HYZ66" s="242"/>
      <c r="HZA66" s="242"/>
      <c r="HZB66" s="242"/>
      <c r="HZC66" s="242"/>
      <c r="HZD66" s="242"/>
      <c r="HZE66" s="242"/>
      <c r="HZF66" s="242"/>
      <c r="HZG66" s="242"/>
      <c r="HZH66" s="242"/>
      <c r="HZI66" s="242"/>
      <c r="HZJ66" s="242"/>
      <c r="HZK66" s="242"/>
      <c r="HZL66" s="242"/>
      <c r="HZM66" s="242"/>
      <c r="HZN66" s="242"/>
      <c r="HZO66" s="242"/>
      <c r="HZP66" s="242"/>
      <c r="HZQ66" s="242"/>
      <c r="HZR66" s="242"/>
      <c r="HZS66" s="242"/>
      <c r="HZT66" s="242"/>
      <c r="HZU66" s="242"/>
      <c r="HZV66" s="242"/>
      <c r="HZW66" s="242"/>
      <c r="HZX66" s="242"/>
      <c r="HZY66" s="242"/>
      <c r="HZZ66" s="242"/>
      <c r="IAA66" s="242"/>
      <c r="IAB66" s="242"/>
      <c r="IAC66" s="242"/>
      <c r="IAD66" s="242"/>
      <c r="IAE66" s="242"/>
      <c r="IAF66" s="242"/>
      <c r="IAG66" s="242"/>
      <c r="IAH66" s="242"/>
      <c r="IAI66" s="242"/>
      <c r="IAJ66" s="242"/>
      <c r="IAK66" s="242"/>
      <c r="IAL66" s="242"/>
      <c r="IAM66" s="242"/>
      <c r="IAN66" s="242"/>
      <c r="IAO66" s="242"/>
      <c r="IAP66" s="242"/>
      <c r="IAQ66" s="242"/>
      <c r="IAR66" s="242"/>
      <c r="IAS66" s="242"/>
      <c r="IAT66" s="242"/>
      <c r="IAU66" s="242"/>
      <c r="IAV66" s="242"/>
      <c r="IAW66" s="242"/>
      <c r="IAX66" s="242"/>
      <c r="IAY66" s="242"/>
      <c r="IAZ66" s="242"/>
      <c r="IBA66" s="242"/>
      <c r="IBB66" s="242"/>
      <c r="IBC66" s="242"/>
      <c r="IBD66" s="242"/>
      <c r="IBE66" s="242"/>
      <c r="IBF66" s="242"/>
      <c r="IBG66" s="242"/>
      <c r="IBH66" s="242"/>
      <c r="IBI66" s="242"/>
      <c r="IBJ66" s="242"/>
      <c r="IBK66" s="242"/>
      <c r="IBL66" s="242"/>
      <c r="IBM66" s="242"/>
      <c r="IBN66" s="242"/>
      <c r="IBO66" s="242"/>
      <c r="IBP66" s="242"/>
      <c r="IBQ66" s="242"/>
      <c r="IBR66" s="242"/>
      <c r="IBS66" s="242"/>
      <c r="IBT66" s="242"/>
      <c r="IBU66" s="242"/>
      <c r="IBV66" s="242"/>
      <c r="IBW66" s="242"/>
      <c r="IBX66" s="242"/>
      <c r="IBY66" s="242"/>
      <c r="IBZ66" s="242"/>
      <c r="ICA66" s="242"/>
      <c r="ICB66" s="242"/>
      <c r="ICC66" s="242"/>
      <c r="ICD66" s="242"/>
      <c r="ICE66" s="242"/>
      <c r="ICF66" s="242"/>
      <c r="ICG66" s="242"/>
      <c r="ICH66" s="242"/>
      <c r="ICI66" s="242"/>
      <c r="ICJ66" s="242"/>
      <c r="ICK66" s="242"/>
      <c r="ICL66" s="242"/>
      <c r="ICM66" s="242"/>
      <c r="ICN66" s="242"/>
      <c r="ICO66" s="242"/>
      <c r="ICP66" s="242"/>
      <c r="ICQ66" s="242"/>
      <c r="ICR66" s="242"/>
      <c r="ICS66" s="242"/>
      <c r="ICT66" s="242"/>
      <c r="ICU66" s="242"/>
      <c r="ICV66" s="242"/>
      <c r="ICW66" s="242"/>
      <c r="ICX66" s="242"/>
      <c r="ICY66" s="242"/>
      <c r="ICZ66" s="242"/>
      <c r="IDA66" s="242"/>
      <c r="IDB66" s="242"/>
      <c r="IDC66" s="242"/>
      <c r="IDD66" s="242"/>
      <c r="IDE66" s="242"/>
      <c r="IDF66" s="242"/>
      <c r="IDG66" s="242"/>
      <c r="IDH66" s="242"/>
      <c r="IDI66" s="242"/>
      <c r="IDJ66" s="242"/>
      <c r="IDK66" s="242"/>
      <c r="IDL66" s="242"/>
      <c r="IDM66" s="242"/>
      <c r="IDN66" s="242"/>
      <c r="IDO66" s="242"/>
      <c r="IDP66" s="242"/>
      <c r="IDQ66" s="242"/>
      <c r="IDR66" s="242"/>
      <c r="IDS66" s="242"/>
      <c r="IDT66" s="242"/>
      <c r="IDU66" s="242"/>
      <c r="IDV66" s="242"/>
      <c r="IDW66" s="242"/>
      <c r="IDX66" s="242"/>
      <c r="IDY66" s="242"/>
      <c r="IDZ66" s="242"/>
      <c r="IEA66" s="242"/>
      <c r="IEB66" s="242"/>
      <c r="IEC66" s="242"/>
      <c r="IED66" s="242"/>
      <c r="IEE66" s="242"/>
      <c r="IEF66" s="242"/>
      <c r="IEG66" s="242"/>
      <c r="IEH66" s="242"/>
      <c r="IEI66" s="242"/>
      <c r="IEJ66" s="242"/>
      <c r="IEK66" s="242"/>
      <c r="IEL66" s="242"/>
      <c r="IEM66" s="242"/>
      <c r="IEN66" s="242"/>
      <c r="IEO66" s="242"/>
      <c r="IEP66" s="242"/>
      <c r="IEQ66" s="242"/>
      <c r="IER66" s="242"/>
      <c r="IES66" s="242"/>
      <c r="IET66" s="242"/>
      <c r="IEU66" s="242"/>
      <c r="IEV66" s="242"/>
      <c r="IEW66" s="242"/>
      <c r="IEX66" s="242"/>
      <c r="IEY66" s="242"/>
      <c r="IEZ66" s="242"/>
      <c r="IFA66" s="242"/>
      <c r="IFB66" s="242"/>
      <c r="IFC66" s="242"/>
      <c r="IFD66" s="242"/>
      <c r="IFE66" s="242"/>
      <c r="IFF66" s="242"/>
      <c r="IFG66" s="242"/>
      <c r="IFH66" s="242"/>
      <c r="IFI66" s="242"/>
      <c r="IFJ66" s="242"/>
      <c r="IFK66" s="242"/>
      <c r="IFL66" s="242"/>
      <c r="IFM66" s="242"/>
      <c r="IFN66" s="242"/>
      <c r="IFO66" s="242"/>
      <c r="IFP66" s="242"/>
      <c r="IFQ66" s="242"/>
      <c r="IFR66" s="242"/>
      <c r="IFS66" s="242"/>
      <c r="IFT66" s="242"/>
      <c r="IFU66" s="242"/>
      <c r="IFV66" s="242"/>
      <c r="IFW66" s="242"/>
      <c r="IFX66" s="242"/>
      <c r="IFY66" s="242"/>
      <c r="IFZ66" s="242"/>
      <c r="IGA66" s="242"/>
      <c r="IGB66" s="242"/>
      <c r="IGC66" s="242"/>
      <c r="IGD66" s="242"/>
      <c r="IGE66" s="242"/>
      <c r="IGF66" s="242"/>
      <c r="IGG66" s="242"/>
      <c r="IGH66" s="242"/>
      <c r="IGI66" s="242"/>
      <c r="IGJ66" s="242"/>
      <c r="IGK66" s="242"/>
      <c r="IGL66" s="242"/>
      <c r="IGM66" s="242"/>
      <c r="IGN66" s="242"/>
      <c r="IGO66" s="242"/>
      <c r="IGP66" s="242"/>
      <c r="IGQ66" s="242"/>
      <c r="IGR66" s="242"/>
      <c r="IGS66" s="242"/>
      <c r="IGT66" s="242"/>
      <c r="IGU66" s="242"/>
      <c r="IGV66" s="242"/>
      <c r="IGW66" s="242"/>
      <c r="IGX66" s="242"/>
      <c r="IGY66" s="242"/>
      <c r="IGZ66" s="242"/>
      <c r="IHA66" s="242"/>
      <c r="IHB66" s="242"/>
      <c r="IHC66" s="242"/>
      <c r="IHD66" s="242"/>
      <c r="IHE66" s="242"/>
      <c r="IHF66" s="242"/>
      <c r="IHG66" s="242"/>
      <c r="IHH66" s="242"/>
      <c r="IHI66" s="242"/>
      <c r="IHJ66" s="242"/>
      <c r="IHK66" s="242"/>
      <c r="IHL66" s="242"/>
      <c r="IHM66" s="242"/>
      <c r="IHN66" s="242"/>
      <c r="IHO66" s="242"/>
      <c r="IHP66" s="242"/>
      <c r="IHQ66" s="242"/>
      <c r="IHR66" s="242"/>
      <c r="IHS66" s="242"/>
      <c r="IHT66" s="242"/>
      <c r="IHU66" s="242"/>
      <c r="IHV66" s="242"/>
      <c r="IHW66" s="242"/>
      <c r="IHX66" s="242"/>
      <c r="IHY66" s="242"/>
      <c r="IHZ66" s="242"/>
      <c r="IIA66" s="242"/>
      <c r="IIB66" s="242"/>
      <c r="IIC66" s="242"/>
      <c r="IID66" s="242"/>
      <c r="IIE66" s="242"/>
      <c r="IIF66" s="242"/>
      <c r="IIG66" s="242"/>
      <c r="IIH66" s="242"/>
      <c r="III66" s="242"/>
      <c r="IIJ66" s="242"/>
      <c r="IIK66" s="242"/>
      <c r="IIL66" s="242"/>
      <c r="IIM66" s="242"/>
      <c r="IIN66" s="242"/>
      <c r="IIO66" s="242"/>
      <c r="IIP66" s="242"/>
      <c r="IIQ66" s="242"/>
      <c r="IIR66" s="242"/>
      <c r="IIS66" s="242"/>
      <c r="IIT66" s="242"/>
      <c r="IIU66" s="242"/>
      <c r="IIV66" s="242"/>
      <c r="IIW66" s="242"/>
      <c r="IIX66" s="242"/>
      <c r="IIY66" s="242"/>
      <c r="IIZ66" s="242"/>
      <c r="IJA66" s="242"/>
      <c r="IJB66" s="242"/>
      <c r="IJC66" s="242"/>
      <c r="IJD66" s="242"/>
      <c r="IJE66" s="242"/>
      <c r="IJF66" s="242"/>
      <c r="IJG66" s="242"/>
      <c r="IJH66" s="242"/>
      <c r="IJI66" s="242"/>
      <c r="IJJ66" s="242"/>
      <c r="IJK66" s="242"/>
      <c r="IJL66" s="242"/>
      <c r="IJM66" s="242"/>
      <c r="IJN66" s="242"/>
      <c r="IJO66" s="242"/>
      <c r="IJP66" s="242"/>
      <c r="IJQ66" s="242"/>
      <c r="IJR66" s="242"/>
      <c r="IJS66" s="242"/>
      <c r="IJT66" s="242"/>
      <c r="IJU66" s="242"/>
      <c r="IJV66" s="242"/>
      <c r="IJW66" s="242"/>
      <c r="IJX66" s="242"/>
      <c r="IJY66" s="242"/>
      <c r="IJZ66" s="242"/>
      <c r="IKA66" s="242"/>
      <c r="IKB66" s="242"/>
      <c r="IKC66" s="242"/>
      <c r="IKD66" s="242"/>
      <c r="IKE66" s="242"/>
      <c r="IKF66" s="242"/>
      <c r="IKG66" s="242"/>
      <c r="IKH66" s="242"/>
      <c r="IKI66" s="242"/>
      <c r="IKJ66" s="242"/>
      <c r="IKK66" s="242"/>
      <c r="IKL66" s="242"/>
      <c r="IKM66" s="242"/>
      <c r="IKN66" s="242"/>
      <c r="IKO66" s="242"/>
      <c r="IKP66" s="242"/>
      <c r="IKQ66" s="242"/>
      <c r="IKR66" s="242"/>
      <c r="IKS66" s="242"/>
      <c r="IKT66" s="242"/>
      <c r="IKU66" s="242"/>
      <c r="IKV66" s="242"/>
      <c r="IKW66" s="242"/>
      <c r="IKX66" s="242"/>
      <c r="IKY66" s="242"/>
      <c r="IKZ66" s="242"/>
      <c r="ILA66" s="242"/>
      <c r="ILB66" s="242"/>
      <c r="ILC66" s="242"/>
      <c r="ILD66" s="242"/>
      <c r="ILE66" s="242"/>
      <c r="ILF66" s="242"/>
      <c r="ILG66" s="242"/>
      <c r="ILH66" s="242"/>
      <c r="ILI66" s="242"/>
      <c r="ILJ66" s="242"/>
      <c r="ILK66" s="242"/>
      <c r="ILL66" s="242"/>
      <c r="ILM66" s="242"/>
      <c r="ILN66" s="242"/>
      <c r="ILO66" s="242"/>
      <c r="ILP66" s="242"/>
      <c r="ILQ66" s="242"/>
      <c r="ILR66" s="242"/>
      <c r="ILS66" s="242"/>
      <c r="ILT66" s="242"/>
      <c r="ILU66" s="242"/>
      <c r="ILV66" s="242"/>
      <c r="ILW66" s="242"/>
      <c r="ILX66" s="242"/>
      <c r="ILY66" s="242"/>
      <c r="ILZ66" s="242"/>
      <c r="IMA66" s="242"/>
      <c r="IMB66" s="242"/>
      <c r="IMC66" s="242"/>
      <c r="IMD66" s="242"/>
      <c r="IME66" s="242"/>
      <c r="IMF66" s="242"/>
      <c r="IMG66" s="242"/>
      <c r="IMH66" s="242"/>
      <c r="IMI66" s="242"/>
      <c r="IMJ66" s="242"/>
      <c r="IMK66" s="242"/>
      <c r="IML66" s="242"/>
      <c r="IMM66" s="242"/>
      <c r="IMN66" s="242"/>
      <c r="IMO66" s="242"/>
      <c r="IMP66" s="242"/>
      <c r="IMQ66" s="242"/>
      <c r="IMR66" s="242"/>
      <c r="IMS66" s="242"/>
      <c r="IMT66" s="242"/>
      <c r="IMU66" s="242"/>
      <c r="IMV66" s="242"/>
      <c r="IMW66" s="242"/>
      <c r="IMX66" s="242"/>
      <c r="IMY66" s="242"/>
      <c r="IMZ66" s="242"/>
      <c r="INA66" s="242"/>
      <c r="INB66" s="242"/>
      <c r="INC66" s="242"/>
      <c r="IND66" s="242"/>
      <c r="INE66" s="242"/>
      <c r="INF66" s="242"/>
      <c r="ING66" s="242"/>
      <c r="INH66" s="242"/>
      <c r="INI66" s="242"/>
      <c r="INJ66" s="242"/>
      <c r="INK66" s="242"/>
      <c r="INL66" s="242"/>
      <c r="INM66" s="242"/>
      <c r="INN66" s="242"/>
      <c r="INO66" s="242"/>
      <c r="INP66" s="242"/>
      <c r="INQ66" s="242"/>
      <c r="INR66" s="242"/>
      <c r="INS66" s="242"/>
      <c r="INT66" s="242"/>
      <c r="INU66" s="242"/>
      <c r="INV66" s="242"/>
      <c r="INW66" s="242"/>
      <c r="INX66" s="242"/>
      <c r="INY66" s="242"/>
      <c r="INZ66" s="242"/>
      <c r="IOA66" s="242"/>
      <c r="IOB66" s="242"/>
      <c r="IOC66" s="242"/>
      <c r="IOD66" s="242"/>
      <c r="IOE66" s="242"/>
      <c r="IOF66" s="242"/>
      <c r="IOG66" s="242"/>
      <c r="IOH66" s="242"/>
      <c r="IOI66" s="242"/>
      <c r="IOJ66" s="242"/>
      <c r="IOK66" s="242"/>
      <c r="IOL66" s="242"/>
      <c r="IOM66" s="242"/>
      <c r="ION66" s="242"/>
      <c r="IOO66" s="242"/>
      <c r="IOP66" s="242"/>
      <c r="IOQ66" s="242"/>
      <c r="IOR66" s="242"/>
      <c r="IOS66" s="242"/>
      <c r="IOT66" s="242"/>
      <c r="IOU66" s="242"/>
      <c r="IOV66" s="242"/>
      <c r="IOW66" s="242"/>
      <c r="IOX66" s="242"/>
      <c r="IOY66" s="242"/>
      <c r="IOZ66" s="242"/>
      <c r="IPA66" s="242"/>
      <c r="IPB66" s="242"/>
      <c r="IPC66" s="242"/>
      <c r="IPD66" s="242"/>
      <c r="IPE66" s="242"/>
      <c r="IPF66" s="242"/>
      <c r="IPG66" s="242"/>
      <c r="IPH66" s="242"/>
      <c r="IPI66" s="242"/>
      <c r="IPJ66" s="242"/>
      <c r="IPK66" s="242"/>
      <c r="IPL66" s="242"/>
      <c r="IPM66" s="242"/>
      <c r="IPN66" s="242"/>
      <c r="IPO66" s="242"/>
      <c r="IPP66" s="242"/>
      <c r="IPQ66" s="242"/>
      <c r="IPR66" s="242"/>
      <c r="IPS66" s="242"/>
      <c r="IPT66" s="242"/>
      <c r="IPU66" s="242"/>
      <c r="IPV66" s="242"/>
      <c r="IPW66" s="242"/>
      <c r="IPX66" s="242"/>
      <c r="IPY66" s="242"/>
      <c r="IPZ66" s="242"/>
      <c r="IQA66" s="242"/>
      <c r="IQB66" s="242"/>
      <c r="IQC66" s="242"/>
      <c r="IQD66" s="242"/>
      <c r="IQE66" s="242"/>
      <c r="IQF66" s="242"/>
      <c r="IQG66" s="242"/>
      <c r="IQH66" s="242"/>
      <c r="IQI66" s="242"/>
      <c r="IQJ66" s="242"/>
      <c r="IQK66" s="242"/>
      <c r="IQL66" s="242"/>
      <c r="IQM66" s="242"/>
      <c r="IQN66" s="242"/>
      <c r="IQO66" s="242"/>
      <c r="IQP66" s="242"/>
      <c r="IQQ66" s="242"/>
      <c r="IQR66" s="242"/>
      <c r="IQS66" s="242"/>
      <c r="IQT66" s="242"/>
      <c r="IQU66" s="242"/>
      <c r="IQV66" s="242"/>
      <c r="IQW66" s="242"/>
      <c r="IQX66" s="242"/>
      <c r="IQY66" s="242"/>
      <c r="IQZ66" s="242"/>
      <c r="IRA66" s="242"/>
      <c r="IRB66" s="242"/>
      <c r="IRC66" s="242"/>
      <c r="IRD66" s="242"/>
      <c r="IRE66" s="242"/>
      <c r="IRF66" s="242"/>
      <c r="IRG66" s="242"/>
      <c r="IRH66" s="242"/>
      <c r="IRI66" s="242"/>
      <c r="IRJ66" s="242"/>
      <c r="IRK66" s="242"/>
      <c r="IRL66" s="242"/>
      <c r="IRM66" s="242"/>
      <c r="IRN66" s="242"/>
      <c r="IRO66" s="242"/>
      <c r="IRP66" s="242"/>
      <c r="IRQ66" s="242"/>
      <c r="IRR66" s="242"/>
      <c r="IRS66" s="242"/>
      <c r="IRT66" s="242"/>
      <c r="IRU66" s="242"/>
      <c r="IRV66" s="242"/>
      <c r="IRW66" s="242"/>
      <c r="IRX66" s="242"/>
      <c r="IRY66" s="242"/>
      <c r="IRZ66" s="242"/>
      <c r="ISA66" s="242"/>
      <c r="ISB66" s="242"/>
      <c r="ISC66" s="242"/>
      <c r="ISD66" s="242"/>
      <c r="ISE66" s="242"/>
      <c r="ISF66" s="242"/>
      <c r="ISG66" s="242"/>
      <c r="ISH66" s="242"/>
      <c r="ISI66" s="242"/>
      <c r="ISJ66" s="242"/>
      <c r="ISK66" s="242"/>
      <c r="ISL66" s="242"/>
      <c r="ISM66" s="242"/>
      <c r="ISN66" s="242"/>
      <c r="ISO66" s="242"/>
      <c r="ISP66" s="242"/>
      <c r="ISQ66" s="242"/>
      <c r="ISR66" s="242"/>
      <c r="ISS66" s="242"/>
      <c r="IST66" s="242"/>
      <c r="ISU66" s="242"/>
      <c r="ISV66" s="242"/>
      <c r="ISW66" s="242"/>
      <c r="ISX66" s="242"/>
      <c r="ISY66" s="242"/>
      <c r="ISZ66" s="242"/>
      <c r="ITA66" s="242"/>
      <c r="ITB66" s="242"/>
      <c r="ITC66" s="242"/>
      <c r="ITD66" s="242"/>
      <c r="ITE66" s="242"/>
      <c r="ITF66" s="242"/>
      <c r="ITG66" s="242"/>
      <c r="ITH66" s="242"/>
      <c r="ITI66" s="242"/>
      <c r="ITJ66" s="242"/>
      <c r="ITK66" s="242"/>
      <c r="ITL66" s="242"/>
      <c r="ITM66" s="242"/>
      <c r="ITN66" s="242"/>
      <c r="ITO66" s="242"/>
      <c r="ITP66" s="242"/>
      <c r="ITQ66" s="242"/>
      <c r="ITR66" s="242"/>
      <c r="ITS66" s="242"/>
      <c r="ITT66" s="242"/>
      <c r="ITU66" s="242"/>
      <c r="ITV66" s="242"/>
      <c r="ITW66" s="242"/>
      <c r="ITX66" s="242"/>
      <c r="ITY66" s="242"/>
      <c r="ITZ66" s="242"/>
      <c r="IUA66" s="242"/>
      <c r="IUB66" s="242"/>
      <c r="IUC66" s="242"/>
      <c r="IUD66" s="242"/>
      <c r="IUE66" s="242"/>
      <c r="IUF66" s="242"/>
      <c r="IUG66" s="242"/>
      <c r="IUH66" s="242"/>
      <c r="IUI66" s="242"/>
      <c r="IUJ66" s="242"/>
      <c r="IUK66" s="242"/>
      <c r="IUL66" s="242"/>
      <c r="IUM66" s="242"/>
      <c r="IUN66" s="242"/>
      <c r="IUO66" s="242"/>
      <c r="IUP66" s="242"/>
      <c r="IUQ66" s="242"/>
      <c r="IUR66" s="242"/>
      <c r="IUS66" s="242"/>
      <c r="IUT66" s="242"/>
      <c r="IUU66" s="242"/>
      <c r="IUV66" s="242"/>
      <c r="IUW66" s="242"/>
      <c r="IUX66" s="242"/>
      <c r="IUY66" s="242"/>
      <c r="IUZ66" s="242"/>
      <c r="IVA66" s="242"/>
      <c r="IVB66" s="242"/>
      <c r="IVC66" s="242"/>
      <c r="IVD66" s="242"/>
      <c r="IVE66" s="242"/>
      <c r="IVF66" s="242"/>
      <c r="IVG66" s="242"/>
      <c r="IVH66" s="242"/>
      <c r="IVI66" s="242"/>
      <c r="IVJ66" s="242"/>
      <c r="IVK66" s="242"/>
      <c r="IVL66" s="242"/>
      <c r="IVM66" s="242"/>
      <c r="IVN66" s="242"/>
      <c r="IVO66" s="242"/>
      <c r="IVP66" s="242"/>
      <c r="IVQ66" s="242"/>
      <c r="IVR66" s="242"/>
      <c r="IVS66" s="242"/>
      <c r="IVT66" s="242"/>
      <c r="IVU66" s="242"/>
      <c r="IVV66" s="242"/>
      <c r="IVW66" s="242"/>
      <c r="IVX66" s="242"/>
      <c r="IVY66" s="242"/>
      <c r="IVZ66" s="242"/>
      <c r="IWA66" s="242"/>
      <c r="IWB66" s="242"/>
      <c r="IWC66" s="242"/>
      <c r="IWD66" s="242"/>
      <c r="IWE66" s="242"/>
      <c r="IWF66" s="242"/>
      <c r="IWG66" s="242"/>
      <c r="IWH66" s="242"/>
      <c r="IWI66" s="242"/>
      <c r="IWJ66" s="242"/>
      <c r="IWK66" s="242"/>
      <c r="IWL66" s="242"/>
      <c r="IWM66" s="242"/>
      <c r="IWN66" s="242"/>
      <c r="IWO66" s="242"/>
      <c r="IWP66" s="242"/>
      <c r="IWQ66" s="242"/>
      <c r="IWR66" s="242"/>
      <c r="IWS66" s="242"/>
      <c r="IWT66" s="242"/>
      <c r="IWU66" s="242"/>
      <c r="IWV66" s="242"/>
      <c r="IWW66" s="242"/>
      <c r="IWX66" s="242"/>
      <c r="IWY66" s="242"/>
      <c r="IWZ66" s="242"/>
      <c r="IXA66" s="242"/>
      <c r="IXB66" s="242"/>
      <c r="IXC66" s="242"/>
      <c r="IXD66" s="242"/>
      <c r="IXE66" s="242"/>
      <c r="IXF66" s="242"/>
      <c r="IXG66" s="242"/>
      <c r="IXH66" s="242"/>
      <c r="IXI66" s="242"/>
      <c r="IXJ66" s="242"/>
      <c r="IXK66" s="242"/>
      <c r="IXL66" s="242"/>
      <c r="IXM66" s="242"/>
      <c r="IXN66" s="242"/>
      <c r="IXO66" s="242"/>
      <c r="IXP66" s="242"/>
      <c r="IXQ66" s="242"/>
      <c r="IXR66" s="242"/>
      <c r="IXS66" s="242"/>
      <c r="IXT66" s="242"/>
      <c r="IXU66" s="242"/>
      <c r="IXV66" s="242"/>
      <c r="IXW66" s="242"/>
      <c r="IXX66" s="242"/>
      <c r="IXY66" s="242"/>
      <c r="IXZ66" s="242"/>
      <c r="IYA66" s="242"/>
      <c r="IYB66" s="242"/>
      <c r="IYC66" s="242"/>
      <c r="IYD66" s="242"/>
      <c r="IYE66" s="242"/>
      <c r="IYF66" s="242"/>
      <c r="IYG66" s="242"/>
      <c r="IYH66" s="242"/>
      <c r="IYI66" s="242"/>
      <c r="IYJ66" s="242"/>
      <c r="IYK66" s="242"/>
      <c r="IYL66" s="242"/>
      <c r="IYM66" s="242"/>
      <c r="IYN66" s="242"/>
      <c r="IYO66" s="242"/>
      <c r="IYP66" s="242"/>
      <c r="IYQ66" s="242"/>
      <c r="IYR66" s="242"/>
      <c r="IYS66" s="242"/>
      <c r="IYT66" s="242"/>
      <c r="IYU66" s="242"/>
      <c r="IYV66" s="242"/>
      <c r="IYW66" s="242"/>
      <c r="IYX66" s="242"/>
      <c r="IYY66" s="242"/>
      <c r="IYZ66" s="242"/>
      <c r="IZA66" s="242"/>
      <c r="IZB66" s="242"/>
      <c r="IZC66" s="242"/>
      <c r="IZD66" s="242"/>
      <c r="IZE66" s="242"/>
      <c r="IZF66" s="242"/>
      <c r="IZG66" s="242"/>
      <c r="IZH66" s="242"/>
      <c r="IZI66" s="242"/>
      <c r="IZJ66" s="242"/>
      <c r="IZK66" s="242"/>
      <c r="IZL66" s="242"/>
      <c r="IZM66" s="242"/>
      <c r="IZN66" s="242"/>
      <c r="IZO66" s="242"/>
      <c r="IZP66" s="242"/>
      <c r="IZQ66" s="242"/>
      <c r="IZR66" s="242"/>
      <c r="IZS66" s="242"/>
      <c r="IZT66" s="242"/>
      <c r="IZU66" s="242"/>
      <c r="IZV66" s="242"/>
      <c r="IZW66" s="242"/>
      <c r="IZX66" s="242"/>
      <c r="IZY66" s="242"/>
      <c r="IZZ66" s="242"/>
      <c r="JAA66" s="242"/>
      <c r="JAB66" s="242"/>
      <c r="JAC66" s="242"/>
      <c r="JAD66" s="242"/>
      <c r="JAE66" s="242"/>
      <c r="JAF66" s="242"/>
      <c r="JAG66" s="242"/>
      <c r="JAH66" s="242"/>
      <c r="JAI66" s="242"/>
      <c r="JAJ66" s="242"/>
      <c r="JAK66" s="242"/>
      <c r="JAL66" s="242"/>
      <c r="JAM66" s="242"/>
      <c r="JAN66" s="242"/>
      <c r="JAO66" s="242"/>
      <c r="JAP66" s="242"/>
      <c r="JAQ66" s="242"/>
      <c r="JAR66" s="242"/>
      <c r="JAS66" s="242"/>
      <c r="JAT66" s="242"/>
      <c r="JAU66" s="242"/>
      <c r="JAV66" s="242"/>
      <c r="JAW66" s="242"/>
      <c r="JAX66" s="242"/>
      <c r="JAY66" s="242"/>
      <c r="JAZ66" s="242"/>
      <c r="JBA66" s="242"/>
      <c r="JBB66" s="242"/>
      <c r="JBC66" s="242"/>
      <c r="JBD66" s="242"/>
      <c r="JBE66" s="242"/>
      <c r="JBF66" s="242"/>
      <c r="JBG66" s="242"/>
      <c r="JBH66" s="242"/>
      <c r="JBI66" s="242"/>
      <c r="JBJ66" s="242"/>
      <c r="JBK66" s="242"/>
      <c r="JBL66" s="242"/>
      <c r="JBM66" s="242"/>
      <c r="JBN66" s="242"/>
      <c r="JBO66" s="242"/>
      <c r="JBP66" s="242"/>
      <c r="JBQ66" s="242"/>
      <c r="JBR66" s="242"/>
      <c r="JBS66" s="242"/>
      <c r="JBT66" s="242"/>
      <c r="JBU66" s="242"/>
      <c r="JBV66" s="242"/>
      <c r="JBW66" s="242"/>
      <c r="JBX66" s="242"/>
      <c r="JBY66" s="242"/>
      <c r="JBZ66" s="242"/>
      <c r="JCA66" s="242"/>
      <c r="JCB66" s="242"/>
      <c r="JCC66" s="242"/>
      <c r="JCD66" s="242"/>
      <c r="JCE66" s="242"/>
      <c r="JCF66" s="242"/>
      <c r="JCG66" s="242"/>
      <c r="JCH66" s="242"/>
      <c r="JCI66" s="242"/>
      <c r="JCJ66" s="242"/>
      <c r="JCK66" s="242"/>
      <c r="JCL66" s="242"/>
      <c r="JCM66" s="242"/>
      <c r="JCN66" s="242"/>
      <c r="JCO66" s="242"/>
      <c r="JCP66" s="242"/>
      <c r="JCQ66" s="242"/>
      <c r="JCR66" s="242"/>
      <c r="JCS66" s="242"/>
      <c r="JCT66" s="242"/>
      <c r="JCU66" s="242"/>
      <c r="JCV66" s="242"/>
      <c r="JCW66" s="242"/>
      <c r="JCX66" s="242"/>
      <c r="JCY66" s="242"/>
      <c r="JCZ66" s="242"/>
      <c r="JDA66" s="242"/>
      <c r="JDB66" s="242"/>
      <c r="JDC66" s="242"/>
      <c r="JDD66" s="242"/>
      <c r="JDE66" s="242"/>
      <c r="JDF66" s="242"/>
      <c r="JDG66" s="242"/>
      <c r="JDH66" s="242"/>
      <c r="JDI66" s="242"/>
      <c r="JDJ66" s="242"/>
      <c r="JDK66" s="242"/>
      <c r="JDL66" s="242"/>
      <c r="JDM66" s="242"/>
      <c r="JDN66" s="242"/>
      <c r="JDO66" s="242"/>
      <c r="JDP66" s="242"/>
      <c r="JDQ66" s="242"/>
      <c r="JDR66" s="242"/>
      <c r="JDS66" s="242"/>
      <c r="JDT66" s="242"/>
      <c r="JDU66" s="242"/>
      <c r="JDV66" s="242"/>
      <c r="JDW66" s="242"/>
      <c r="JDX66" s="242"/>
      <c r="JDY66" s="242"/>
      <c r="JDZ66" s="242"/>
      <c r="JEA66" s="242"/>
      <c r="JEB66" s="242"/>
      <c r="JEC66" s="242"/>
      <c r="JED66" s="242"/>
      <c r="JEE66" s="242"/>
      <c r="JEF66" s="242"/>
      <c r="JEG66" s="242"/>
      <c r="JEH66" s="242"/>
      <c r="JEI66" s="242"/>
      <c r="JEJ66" s="242"/>
      <c r="JEK66" s="242"/>
      <c r="JEL66" s="242"/>
      <c r="JEM66" s="242"/>
      <c r="JEN66" s="242"/>
      <c r="JEO66" s="242"/>
      <c r="JEP66" s="242"/>
      <c r="JEQ66" s="242"/>
      <c r="JER66" s="242"/>
      <c r="JES66" s="242"/>
      <c r="JET66" s="242"/>
      <c r="JEU66" s="242"/>
      <c r="JEV66" s="242"/>
      <c r="JEW66" s="242"/>
      <c r="JEX66" s="242"/>
      <c r="JEY66" s="242"/>
      <c r="JEZ66" s="242"/>
      <c r="JFA66" s="242"/>
      <c r="JFB66" s="242"/>
      <c r="JFC66" s="242"/>
      <c r="JFD66" s="242"/>
      <c r="JFE66" s="242"/>
      <c r="JFF66" s="242"/>
      <c r="JFG66" s="242"/>
      <c r="JFH66" s="242"/>
      <c r="JFI66" s="242"/>
      <c r="JFJ66" s="242"/>
      <c r="JFK66" s="242"/>
      <c r="JFL66" s="242"/>
      <c r="JFM66" s="242"/>
      <c r="JFN66" s="242"/>
      <c r="JFO66" s="242"/>
      <c r="JFP66" s="242"/>
      <c r="JFQ66" s="242"/>
      <c r="JFR66" s="242"/>
      <c r="JFS66" s="242"/>
      <c r="JFT66" s="242"/>
      <c r="JFU66" s="242"/>
      <c r="JFV66" s="242"/>
      <c r="JFW66" s="242"/>
      <c r="JFX66" s="242"/>
      <c r="JFY66" s="242"/>
      <c r="JFZ66" s="242"/>
      <c r="JGA66" s="242"/>
      <c r="JGB66" s="242"/>
      <c r="JGC66" s="242"/>
      <c r="JGD66" s="242"/>
      <c r="JGE66" s="242"/>
      <c r="JGF66" s="242"/>
      <c r="JGG66" s="242"/>
      <c r="JGH66" s="242"/>
      <c r="JGI66" s="242"/>
      <c r="JGJ66" s="242"/>
      <c r="JGK66" s="242"/>
      <c r="JGL66" s="242"/>
      <c r="JGM66" s="242"/>
      <c r="JGN66" s="242"/>
      <c r="JGO66" s="242"/>
      <c r="JGP66" s="242"/>
      <c r="JGQ66" s="242"/>
      <c r="JGR66" s="242"/>
      <c r="JGS66" s="242"/>
      <c r="JGT66" s="242"/>
      <c r="JGU66" s="242"/>
      <c r="JGV66" s="242"/>
      <c r="JGW66" s="242"/>
      <c r="JGX66" s="242"/>
      <c r="JGY66" s="242"/>
      <c r="JGZ66" s="242"/>
      <c r="JHA66" s="242"/>
      <c r="JHB66" s="242"/>
      <c r="JHC66" s="242"/>
      <c r="JHD66" s="242"/>
      <c r="JHE66" s="242"/>
      <c r="JHF66" s="242"/>
      <c r="JHG66" s="242"/>
      <c r="JHH66" s="242"/>
      <c r="JHI66" s="242"/>
      <c r="JHJ66" s="242"/>
      <c r="JHK66" s="242"/>
      <c r="JHL66" s="242"/>
      <c r="JHM66" s="242"/>
      <c r="JHN66" s="242"/>
      <c r="JHO66" s="242"/>
      <c r="JHP66" s="242"/>
      <c r="JHQ66" s="242"/>
      <c r="JHR66" s="242"/>
      <c r="JHS66" s="242"/>
      <c r="JHT66" s="242"/>
      <c r="JHU66" s="242"/>
      <c r="JHV66" s="242"/>
      <c r="JHW66" s="242"/>
      <c r="JHX66" s="242"/>
      <c r="JHY66" s="242"/>
      <c r="JHZ66" s="242"/>
      <c r="JIA66" s="242"/>
      <c r="JIB66" s="242"/>
      <c r="JIC66" s="242"/>
      <c r="JID66" s="242"/>
      <c r="JIE66" s="242"/>
      <c r="JIF66" s="242"/>
      <c r="JIG66" s="242"/>
      <c r="JIH66" s="242"/>
      <c r="JII66" s="242"/>
      <c r="JIJ66" s="242"/>
      <c r="JIK66" s="242"/>
      <c r="JIL66" s="242"/>
      <c r="JIM66" s="242"/>
      <c r="JIN66" s="242"/>
      <c r="JIO66" s="242"/>
      <c r="JIP66" s="242"/>
      <c r="JIQ66" s="242"/>
      <c r="JIR66" s="242"/>
      <c r="JIS66" s="242"/>
      <c r="JIT66" s="242"/>
      <c r="JIU66" s="242"/>
      <c r="JIV66" s="242"/>
      <c r="JIW66" s="242"/>
      <c r="JIX66" s="242"/>
      <c r="JIY66" s="242"/>
      <c r="JIZ66" s="242"/>
      <c r="JJA66" s="242"/>
      <c r="JJB66" s="242"/>
      <c r="JJC66" s="242"/>
      <c r="JJD66" s="242"/>
      <c r="JJE66" s="242"/>
      <c r="JJF66" s="242"/>
      <c r="JJG66" s="242"/>
      <c r="JJH66" s="242"/>
      <c r="JJI66" s="242"/>
      <c r="JJJ66" s="242"/>
      <c r="JJK66" s="242"/>
      <c r="JJL66" s="242"/>
      <c r="JJM66" s="242"/>
      <c r="JJN66" s="242"/>
      <c r="JJO66" s="242"/>
      <c r="JJP66" s="242"/>
      <c r="JJQ66" s="242"/>
      <c r="JJR66" s="242"/>
      <c r="JJS66" s="242"/>
      <c r="JJT66" s="242"/>
      <c r="JJU66" s="242"/>
      <c r="JJV66" s="242"/>
      <c r="JJW66" s="242"/>
      <c r="JJX66" s="242"/>
      <c r="JJY66" s="242"/>
      <c r="JJZ66" s="242"/>
      <c r="JKA66" s="242"/>
      <c r="JKB66" s="242"/>
      <c r="JKC66" s="242"/>
      <c r="JKD66" s="242"/>
      <c r="JKE66" s="242"/>
      <c r="JKF66" s="242"/>
      <c r="JKG66" s="242"/>
      <c r="JKH66" s="242"/>
      <c r="JKI66" s="242"/>
      <c r="JKJ66" s="242"/>
      <c r="JKK66" s="242"/>
      <c r="JKL66" s="242"/>
      <c r="JKM66" s="242"/>
      <c r="JKN66" s="242"/>
      <c r="JKO66" s="242"/>
      <c r="JKP66" s="242"/>
      <c r="JKQ66" s="242"/>
      <c r="JKR66" s="242"/>
      <c r="JKS66" s="242"/>
      <c r="JKT66" s="242"/>
      <c r="JKU66" s="242"/>
      <c r="JKV66" s="242"/>
      <c r="JKW66" s="242"/>
      <c r="JKX66" s="242"/>
      <c r="JKY66" s="242"/>
      <c r="JKZ66" s="242"/>
      <c r="JLA66" s="242"/>
      <c r="JLB66" s="242"/>
      <c r="JLC66" s="242"/>
      <c r="JLD66" s="242"/>
      <c r="JLE66" s="242"/>
      <c r="JLF66" s="242"/>
      <c r="JLG66" s="242"/>
      <c r="JLH66" s="242"/>
      <c r="JLI66" s="242"/>
      <c r="JLJ66" s="242"/>
      <c r="JLK66" s="242"/>
      <c r="JLL66" s="242"/>
      <c r="JLM66" s="242"/>
      <c r="JLN66" s="242"/>
      <c r="JLO66" s="242"/>
      <c r="JLP66" s="242"/>
      <c r="JLQ66" s="242"/>
      <c r="JLR66" s="242"/>
      <c r="JLS66" s="242"/>
      <c r="JLT66" s="242"/>
      <c r="JLU66" s="242"/>
      <c r="JLV66" s="242"/>
      <c r="JLW66" s="242"/>
      <c r="JLX66" s="242"/>
      <c r="JLY66" s="242"/>
      <c r="JLZ66" s="242"/>
      <c r="JMA66" s="242"/>
      <c r="JMB66" s="242"/>
      <c r="JMC66" s="242"/>
      <c r="JMD66" s="242"/>
      <c r="JME66" s="242"/>
      <c r="JMF66" s="242"/>
      <c r="JMG66" s="242"/>
      <c r="JMH66" s="242"/>
      <c r="JMI66" s="242"/>
      <c r="JMJ66" s="242"/>
      <c r="JMK66" s="242"/>
      <c r="JML66" s="242"/>
      <c r="JMM66" s="242"/>
      <c r="JMN66" s="242"/>
      <c r="JMO66" s="242"/>
      <c r="JMP66" s="242"/>
      <c r="JMQ66" s="242"/>
      <c r="JMR66" s="242"/>
      <c r="JMS66" s="242"/>
      <c r="JMT66" s="242"/>
      <c r="JMU66" s="242"/>
      <c r="JMV66" s="242"/>
      <c r="JMW66" s="242"/>
      <c r="JMX66" s="242"/>
      <c r="JMY66" s="242"/>
      <c r="JMZ66" s="242"/>
      <c r="JNA66" s="242"/>
      <c r="JNB66" s="242"/>
      <c r="JNC66" s="242"/>
      <c r="JND66" s="242"/>
      <c r="JNE66" s="242"/>
      <c r="JNF66" s="242"/>
      <c r="JNG66" s="242"/>
      <c r="JNH66" s="242"/>
      <c r="JNI66" s="242"/>
      <c r="JNJ66" s="242"/>
      <c r="JNK66" s="242"/>
      <c r="JNL66" s="242"/>
      <c r="JNM66" s="242"/>
      <c r="JNN66" s="242"/>
      <c r="JNO66" s="242"/>
      <c r="JNP66" s="242"/>
      <c r="JNQ66" s="242"/>
      <c r="JNR66" s="242"/>
      <c r="JNS66" s="242"/>
      <c r="JNT66" s="242"/>
      <c r="JNU66" s="242"/>
      <c r="JNV66" s="242"/>
      <c r="JNW66" s="242"/>
      <c r="JNX66" s="242"/>
      <c r="JNY66" s="242"/>
      <c r="JNZ66" s="242"/>
      <c r="JOA66" s="242"/>
      <c r="JOB66" s="242"/>
      <c r="JOC66" s="242"/>
      <c r="JOD66" s="242"/>
      <c r="JOE66" s="242"/>
      <c r="JOF66" s="242"/>
      <c r="JOG66" s="242"/>
      <c r="JOH66" s="242"/>
      <c r="JOI66" s="242"/>
      <c r="JOJ66" s="242"/>
      <c r="JOK66" s="242"/>
      <c r="JOL66" s="242"/>
      <c r="JOM66" s="242"/>
      <c r="JON66" s="242"/>
      <c r="JOO66" s="242"/>
      <c r="JOP66" s="242"/>
      <c r="JOQ66" s="242"/>
      <c r="JOR66" s="242"/>
      <c r="JOS66" s="242"/>
      <c r="JOT66" s="242"/>
      <c r="JOU66" s="242"/>
      <c r="JOV66" s="242"/>
      <c r="JOW66" s="242"/>
      <c r="JOX66" s="242"/>
      <c r="JOY66" s="242"/>
      <c r="JOZ66" s="242"/>
      <c r="JPA66" s="242"/>
      <c r="JPB66" s="242"/>
      <c r="JPC66" s="242"/>
      <c r="JPD66" s="242"/>
      <c r="JPE66" s="242"/>
      <c r="JPF66" s="242"/>
      <c r="JPG66" s="242"/>
      <c r="JPH66" s="242"/>
      <c r="JPI66" s="242"/>
      <c r="JPJ66" s="242"/>
      <c r="JPK66" s="242"/>
      <c r="JPL66" s="242"/>
      <c r="JPM66" s="242"/>
      <c r="JPN66" s="242"/>
      <c r="JPO66" s="242"/>
      <c r="JPP66" s="242"/>
      <c r="JPQ66" s="242"/>
      <c r="JPR66" s="242"/>
      <c r="JPS66" s="242"/>
      <c r="JPT66" s="242"/>
      <c r="JPU66" s="242"/>
      <c r="JPV66" s="242"/>
      <c r="JPW66" s="242"/>
      <c r="JPX66" s="242"/>
      <c r="JPY66" s="242"/>
      <c r="JPZ66" s="242"/>
      <c r="JQA66" s="242"/>
      <c r="JQB66" s="242"/>
      <c r="JQC66" s="242"/>
      <c r="JQD66" s="242"/>
      <c r="JQE66" s="242"/>
      <c r="JQF66" s="242"/>
      <c r="JQG66" s="242"/>
      <c r="JQH66" s="242"/>
      <c r="JQI66" s="242"/>
      <c r="JQJ66" s="242"/>
      <c r="JQK66" s="242"/>
      <c r="JQL66" s="242"/>
      <c r="JQM66" s="242"/>
      <c r="JQN66" s="242"/>
      <c r="JQO66" s="242"/>
      <c r="JQP66" s="242"/>
      <c r="JQQ66" s="242"/>
      <c r="JQR66" s="242"/>
      <c r="JQS66" s="242"/>
      <c r="JQT66" s="242"/>
      <c r="JQU66" s="242"/>
      <c r="JQV66" s="242"/>
      <c r="JQW66" s="242"/>
      <c r="JQX66" s="242"/>
      <c r="JQY66" s="242"/>
      <c r="JQZ66" s="242"/>
      <c r="JRA66" s="242"/>
      <c r="JRB66" s="242"/>
      <c r="JRC66" s="242"/>
      <c r="JRD66" s="242"/>
      <c r="JRE66" s="242"/>
      <c r="JRF66" s="242"/>
      <c r="JRG66" s="242"/>
      <c r="JRH66" s="242"/>
      <c r="JRI66" s="242"/>
      <c r="JRJ66" s="242"/>
      <c r="JRK66" s="242"/>
      <c r="JRL66" s="242"/>
      <c r="JRM66" s="242"/>
      <c r="JRN66" s="242"/>
      <c r="JRO66" s="242"/>
      <c r="JRP66" s="242"/>
      <c r="JRQ66" s="242"/>
      <c r="JRR66" s="242"/>
      <c r="JRS66" s="242"/>
      <c r="JRT66" s="242"/>
      <c r="JRU66" s="242"/>
      <c r="JRV66" s="242"/>
      <c r="JRW66" s="242"/>
      <c r="JRX66" s="242"/>
      <c r="JRY66" s="242"/>
      <c r="JRZ66" s="242"/>
      <c r="JSA66" s="242"/>
      <c r="JSB66" s="242"/>
      <c r="JSC66" s="242"/>
      <c r="JSD66" s="242"/>
      <c r="JSE66" s="242"/>
      <c r="JSF66" s="242"/>
      <c r="JSG66" s="242"/>
      <c r="JSH66" s="242"/>
      <c r="JSI66" s="242"/>
      <c r="JSJ66" s="242"/>
      <c r="JSK66" s="242"/>
      <c r="JSL66" s="242"/>
      <c r="JSM66" s="242"/>
      <c r="JSN66" s="242"/>
      <c r="JSO66" s="242"/>
      <c r="JSP66" s="242"/>
      <c r="JSQ66" s="242"/>
      <c r="JSR66" s="242"/>
      <c r="JSS66" s="242"/>
      <c r="JST66" s="242"/>
      <c r="JSU66" s="242"/>
      <c r="JSV66" s="242"/>
      <c r="JSW66" s="242"/>
      <c r="JSX66" s="242"/>
      <c r="JSY66" s="242"/>
      <c r="JSZ66" s="242"/>
      <c r="JTA66" s="242"/>
      <c r="JTB66" s="242"/>
      <c r="JTC66" s="242"/>
      <c r="JTD66" s="242"/>
      <c r="JTE66" s="242"/>
      <c r="JTF66" s="242"/>
      <c r="JTG66" s="242"/>
      <c r="JTH66" s="242"/>
      <c r="JTI66" s="242"/>
      <c r="JTJ66" s="242"/>
      <c r="JTK66" s="242"/>
      <c r="JTL66" s="242"/>
      <c r="JTM66" s="242"/>
      <c r="JTN66" s="242"/>
      <c r="JTO66" s="242"/>
      <c r="JTP66" s="242"/>
      <c r="JTQ66" s="242"/>
      <c r="JTR66" s="242"/>
      <c r="JTS66" s="242"/>
      <c r="JTT66" s="242"/>
      <c r="JTU66" s="242"/>
      <c r="JTV66" s="242"/>
      <c r="JTW66" s="242"/>
      <c r="JTX66" s="242"/>
      <c r="JTY66" s="242"/>
      <c r="JTZ66" s="242"/>
      <c r="JUA66" s="242"/>
      <c r="JUB66" s="242"/>
      <c r="JUC66" s="242"/>
      <c r="JUD66" s="242"/>
      <c r="JUE66" s="242"/>
      <c r="JUF66" s="242"/>
      <c r="JUG66" s="242"/>
      <c r="JUH66" s="242"/>
      <c r="JUI66" s="242"/>
      <c r="JUJ66" s="242"/>
      <c r="JUK66" s="242"/>
      <c r="JUL66" s="242"/>
      <c r="JUM66" s="242"/>
      <c r="JUN66" s="242"/>
      <c r="JUO66" s="242"/>
      <c r="JUP66" s="242"/>
      <c r="JUQ66" s="242"/>
      <c r="JUR66" s="242"/>
      <c r="JUS66" s="242"/>
      <c r="JUT66" s="242"/>
      <c r="JUU66" s="242"/>
      <c r="JUV66" s="242"/>
      <c r="JUW66" s="242"/>
      <c r="JUX66" s="242"/>
      <c r="JUY66" s="242"/>
      <c r="JUZ66" s="242"/>
      <c r="JVA66" s="242"/>
      <c r="JVB66" s="242"/>
      <c r="JVC66" s="242"/>
      <c r="JVD66" s="242"/>
      <c r="JVE66" s="242"/>
      <c r="JVF66" s="242"/>
      <c r="JVG66" s="242"/>
      <c r="JVH66" s="242"/>
      <c r="JVI66" s="242"/>
      <c r="JVJ66" s="242"/>
      <c r="JVK66" s="242"/>
      <c r="JVL66" s="242"/>
      <c r="JVM66" s="242"/>
      <c r="JVN66" s="242"/>
      <c r="JVO66" s="242"/>
      <c r="JVP66" s="242"/>
      <c r="JVQ66" s="242"/>
      <c r="JVR66" s="242"/>
      <c r="JVS66" s="242"/>
      <c r="JVT66" s="242"/>
      <c r="JVU66" s="242"/>
      <c r="JVV66" s="242"/>
      <c r="JVW66" s="242"/>
      <c r="JVX66" s="242"/>
      <c r="JVY66" s="242"/>
      <c r="JVZ66" s="242"/>
      <c r="JWA66" s="242"/>
      <c r="JWB66" s="242"/>
      <c r="JWC66" s="242"/>
      <c r="JWD66" s="242"/>
      <c r="JWE66" s="242"/>
      <c r="JWF66" s="242"/>
      <c r="JWG66" s="242"/>
      <c r="JWH66" s="242"/>
      <c r="JWI66" s="242"/>
      <c r="JWJ66" s="242"/>
      <c r="JWK66" s="242"/>
      <c r="JWL66" s="242"/>
      <c r="JWM66" s="242"/>
      <c r="JWN66" s="242"/>
      <c r="JWO66" s="242"/>
      <c r="JWP66" s="242"/>
      <c r="JWQ66" s="242"/>
      <c r="JWR66" s="242"/>
      <c r="JWS66" s="242"/>
      <c r="JWT66" s="242"/>
      <c r="JWU66" s="242"/>
      <c r="JWV66" s="242"/>
      <c r="JWW66" s="242"/>
      <c r="JWX66" s="242"/>
      <c r="JWY66" s="242"/>
      <c r="JWZ66" s="242"/>
      <c r="JXA66" s="242"/>
      <c r="JXB66" s="242"/>
      <c r="JXC66" s="242"/>
      <c r="JXD66" s="242"/>
      <c r="JXE66" s="242"/>
      <c r="JXF66" s="242"/>
      <c r="JXG66" s="242"/>
      <c r="JXH66" s="242"/>
      <c r="JXI66" s="242"/>
      <c r="JXJ66" s="242"/>
      <c r="JXK66" s="242"/>
      <c r="JXL66" s="242"/>
      <c r="JXM66" s="242"/>
      <c r="JXN66" s="242"/>
      <c r="JXO66" s="242"/>
      <c r="JXP66" s="242"/>
      <c r="JXQ66" s="242"/>
      <c r="JXR66" s="242"/>
      <c r="JXS66" s="242"/>
      <c r="JXT66" s="242"/>
      <c r="JXU66" s="242"/>
      <c r="JXV66" s="242"/>
      <c r="JXW66" s="242"/>
      <c r="JXX66" s="242"/>
      <c r="JXY66" s="242"/>
      <c r="JXZ66" s="242"/>
      <c r="JYA66" s="242"/>
      <c r="JYB66" s="242"/>
      <c r="JYC66" s="242"/>
      <c r="JYD66" s="242"/>
      <c r="JYE66" s="242"/>
      <c r="JYF66" s="242"/>
      <c r="JYG66" s="242"/>
      <c r="JYH66" s="242"/>
      <c r="JYI66" s="242"/>
      <c r="JYJ66" s="242"/>
      <c r="JYK66" s="242"/>
      <c r="JYL66" s="242"/>
      <c r="JYM66" s="242"/>
      <c r="JYN66" s="242"/>
      <c r="JYO66" s="242"/>
      <c r="JYP66" s="242"/>
      <c r="JYQ66" s="242"/>
      <c r="JYR66" s="242"/>
      <c r="JYS66" s="242"/>
      <c r="JYT66" s="242"/>
      <c r="JYU66" s="242"/>
      <c r="JYV66" s="242"/>
      <c r="JYW66" s="242"/>
      <c r="JYX66" s="242"/>
      <c r="JYY66" s="242"/>
      <c r="JYZ66" s="242"/>
      <c r="JZA66" s="242"/>
      <c r="JZB66" s="242"/>
      <c r="JZC66" s="242"/>
      <c r="JZD66" s="242"/>
      <c r="JZE66" s="242"/>
      <c r="JZF66" s="242"/>
      <c r="JZG66" s="242"/>
      <c r="JZH66" s="242"/>
      <c r="JZI66" s="242"/>
      <c r="JZJ66" s="242"/>
      <c r="JZK66" s="242"/>
      <c r="JZL66" s="242"/>
      <c r="JZM66" s="242"/>
      <c r="JZN66" s="242"/>
      <c r="JZO66" s="242"/>
      <c r="JZP66" s="242"/>
      <c r="JZQ66" s="242"/>
      <c r="JZR66" s="242"/>
      <c r="JZS66" s="242"/>
      <c r="JZT66" s="242"/>
      <c r="JZU66" s="242"/>
      <c r="JZV66" s="242"/>
      <c r="JZW66" s="242"/>
      <c r="JZX66" s="242"/>
      <c r="JZY66" s="242"/>
      <c r="JZZ66" s="242"/>
      <c r="KAA66" s="242"/>
      <c r="KAB66" s="242"/>
      <c r="KAC66" s="242"/>
      <c r="KAD66" s="242"/>
      <c r="KAE66" s="242"/>
      <c r="KAF66" s="242"/>
      <c r="KAG66" s="242"/>
      <c r="KAH66" s="242"/>
      <c r="KAI66" s="242"/>
      <c r="KAJ66" s="242"/>
      <c r="KAK66" s="242"/>
      <c r="KAL66" s="242"/>
      <c r="KAM66" s="242"/>
      <c r="KAN66" s="242"/>
      <c r="KAO66" s="242"/>
      <c r="KAP66" s="242"/>
      <c r="KAQ66" s="242"/>
      <c r="KAR66" s="242"/>
      <c r="KAS66" s="242"/>
      <c r="KAT66" s="242"/>
      <c r="KAU66" s="242"/>
      <c r="KAV66" s="242"/>
      <c r="KAW66" s="242"/>
      <c r="KAX66" s="242"/>
      <c r="KAY66" s="242"/>
      <c r="KAZ66" s="242"/>
      <c r="KBA66" s="242"/>
      <c r="KBB66" s="242"/>
      <c r="KBC66" s="242"/>
      <c r="KBD66" s="242"/>
      <c r="KBE66" s="242"/>
      <c r="KBF66" s="242"/>
      <c r="KBG66" s="242"/>
      <c r="KBH66" s="242"/>
      <c r="KBI66" s="242"/>
      <c r="KBJ66" s="242"/>
      <c r="KBK66" s="242"/>
      <c r="KBL66" s="242"/>
      <c r="KBM66" s="242"/>
      <c r="KBN66" s="242"/>
      <c r="KBO66" s="242"/>
      <c r="KBP66" s="242"/>
      <c r="KBQ66" s="242"/>
      <c r="KBR66" s="242"/>
      <c r="KBS66" s="242"/>
      <c r="KBT66" s="242"/>
      <c r="KBU66" s="242"/>
      <c r="KBV66" s="242"/>
      <c r="KBW66" s="242"/>
      <c r="KBX66" s="242"/>
      <c r="KBY66" s="242"/>
      <c r="KBZ66" s="242"/>
      <c r="KCA66" s="242"/>
      <c r="KCB66" s="242"/>
      <c r="KCC66" s="242"/>
      <c r="KCD66" s="242"/>
      <c r="KCE66" s="242"/>
      <c r="KCF66" s="242"/>
      <c r="KCG66" s="242"/>
      <c r="KCH66" s="242"/>
      <c r="KCI66" s="242"/>
      <c r="KCJ66" s="242"/>
      <c r="KCK66" s="242"/>
      <c r="KCL66" s="242"/>
      <c r="KCM66" s="242"/>
      <c r="KCN66" s="242"/>
      <c r="KCO66" s="242"/>
      <c r="KCP66" s="242"/>
      <c r="KCQ66" s="242"/>
      <c r="KCR66" s="242"/>
      <c r="KCS66" s="242"/>
      <c r="KCT66" s="242"/>
      <c r="KCU66" s="242"/>
      <c r="KCV66" s="242"/>
      <c r="KCW66" s="242"/>
      <c r="KCX66" s="242"/>
      <c r="KCY66" s="242"/>
      <c r="KCZ66" s="242"/>
      <c r="KDA66" s="242"/>
      <c r="KDB66" s="242"/>
      <c r="KDC66" s="242"/>
      <c r="KDD66" s="242"/>
      <c r="KDE66" s="242"/>
      <c r="KDF66" s="242"/>
      <c r="KDG66" s="242"/>
      <c r="KDH66" s="242"/>
      <c r="KDI66" s="242"/>
      <c r="KDJ66" s="242"/>
      <c r="KDK66" s="242"/>
      <c r="KDL66" s="242"/>
      <c r="KDM66" s="242"/>
      <c r="KDN66" s="242"/>
      <c r="KDO66" s="242"/>
      <c r="KDP66" s="242"/>
      <c r="KDQ66" s="242"/>
      <c r="KDR66" s="242"/>
      <c r="KDS66" s="242"/>
      <c r="KDT66" s="242"/>
      <c r="KDU66" s="242"/>
      <c r="KDV66" s="242"/>
      <c r="KDW66" s="242"/>
      <c r="KDX66" s="242"/>
      <c r="KDY66" s="242"/>
      <c r="KDZ66" s="242"/>
      <c r="KEA66" s="242"/>
      <c r="KEB66" s="242"/>
      <c r="KEC66" s="242"/>
      <c r="KED66" s="242"/>
      <c r="KEE66" s="242"/>
      <c r="KEF66" s="242"/>
      <c r="KEG66" s="242"/>
      <c r="KEH66" s="242"/>
      <c r="KEI66" s="242"/>
      <c r="KEJ66" s="242"/>
      <c r="KEK66" s="242"/>
      <c r="KEL66" s="242"/>
      <c r="KEM66" s="242"/>
      <c r="KEN66" s="242"/>
      <c r="KEO66" s="242"/>
      <c r="KEP66" s="242"/>
      <c r="KEQ66" s="242"/>
      <c r="KER66" s="242"/>
      <c r="KES66" s="242"/>
      <c r="KET66" s="242"/>
      <c r="KEU66" s="242"/>
      <c r="KEV66" s="242"/>
      <c r="KEW66" s="242"/>
      <c r="KEX66" s="242"/>
      <c r="KEY66" s="242"/>
      <c r="KEZ66" s="242"/>
      <c r="KFA66" s="242"/>
      <c r="KFB66" s="242"/>
      <c r="KFC66" s="242"/>
      <c r="KFD66" s="242"/>
      <c r="KFE66" s="242"/>
      <c r="KFF66" s="242"/>
      <c r="KFG66" s="242"/>
      <c r="KFH66" s="242"/>
      <c r="KFI66" s="242"/>
      <c r="KFJ66" s="242"/>
      <c r="KFK66" s="242"/>
      <c r="KFL66" s="242"/>
      <c r="KFM66" s="242"/>
      <c r="KFN66" s="242"/>
      <c r="KFO66" s="242"/>
      <c r="KFP66" s="242"/>
      <c r="KFQ66" s="242"/>
      <c r="KFR66" s="242"/>
      <c r="KFS66" s="242"/>
      <c r="KFT66" s="242"/>
      <c r="KFU66" s="242"/>
      <c r="KFV66" s="242"/>
      <c r="KFW66" s="242"/>
      <c r="KFX66" s="242"/>
      <c r="KFY66" s="242"/>
      <c r="KFZ66" s="242"/>
      <c r="KGA66" s="242"/>
      <c r="KGB66" s="242"/>
      <c r="KGC66" s="242"/>
      <c r="KGD66" s="242"/>
      <c r="KGE66" s="242"/>
      <c r="KGF66" s="242"/>
      <c r="KGG66" s="242"/>
      <c r="KGH66" s="242"/>
      <c r="KGI66" s="242"/>
      <c r="KGJ66" s="242"/>
      <c r="KGK66" s="242"/>
      <c r="KGL66" s="242"/>
      <c r="KGM66" s="242"/>
      <c r="KGN66" s="242"/>
      <c r="KGO66" s="242"/>
      <c r="KGP66" s="242"/>
      <c r="KGQ66" s="242"/>
      <c r="KGR66" s="242"/>
      <c r="KGS66" s="242"/>
      <c r="KGT66" s="242"/>
      <c r="KGU66" s="242"/>
      <c r="KGV66" s="242"/>
      <c r="KGW66" s="242"/>
      <c r="KGX66" s="242"/>
      <c r="KGY66" s="242"/>
      <c r="KGZ66" s="242"/>
      <c r="KHA66" s="242"/>
      <c r="KHB66" s="242"/>
      <c r="KHC66" s="242"/>
      <c r="KHD66" s="242"/>
      <c r="KHE66" s="242"/>
      <c r="KHF66" s="242"/>
      <c r="KHG66" s="242"/>
      <c r="KHH66" s="242"/>
      <c r="KHI66" s="242"/>
      <c r="KHJ66" s="242"/>
      <c r="KHK66" s="242"/>
      <c r="KHL66" s="242"/>
      <c r="KHM66" s="242"/>
      <c r="KHN66" s="242"/>
      <c r="KHO66" s="242"/>
      <c r="KHP66" s="242"/>
      <c r="KHQ66" s="242"/>
      <c r="KHR66" s="242"/>
      <c r="KHS66" s="242"/>
      <c r="KHT66" s="242"/>
      <c r="KHU66" s="242"/>
      <c r="KHV66" s="242"/>
      <c r="KHW66" s="242"/>
      <c r="KHX66" s="242"/>
      <c r="KHY66" s="242"/>
      <c r="KHZ66" s="242"/>
      <c r="KIA66" s="242"/>
      <c r="KIB66" s="242"/>
      <c r="KIC66" s="242"/>
      <c r="KID66" s="242"/>
      <c r="KIE66" s="242"/>
      <c r="KIF66" s="242"/>
      <c r="KIG66" s="242"/>
      <c r="KIH66" s="242"/>
      <c r="KII66" s="242"/>
      <c r="KIJ66" s="242"/>
      <c r="KIK66" s="242"/>
      <c r="KIL66" s="242"/>
      <c r="KIM66" s="242"/>
      <c r="KIN66" s="242"/>
      <c r="KIO66" s="242"/>
      <c r="KIP66" s="242"/>
      <c r="KIQ66" s="242"/>
      <c r="KIR66" s="242"/>
      <c r="KIS66" s="242"/>
      <c r="KIT66" s="242"/>
      <c r="KIU66" s="242"/>
      <c r="KIV66" s="242"/>
      <c r="KIW66" s="242"/>
      <c r="KIX66" s="242"/>
      <c r="KIY66" s="242"/>
      <c r="KIZ66" s="242"/>
      <c r="KJA66" s="242"/>
      <c r="KJB66" s="242"/>
      <c r="KJC66" s="242"/>
      <c r="KJD66" s="242"/>
      <c r="KJE66" s="242"/>
      <c r="KJF66" s="242"/>
      <c r="KJG66" s="242"/>
      <c r="KJH66" s="242"/>
      <c r="KJI66" s="242"/>
      <c r="KJJ66" s="242"/>
      <c r="KJK66" s="242"/>
      <c r="KJL66" s="242"/>
      <c r="KJM66" s="242"/>
      <c r="KJN66" s="242"/>
      <c r="KJO66" s="242"/>
      <c r="KJP66" s="242"/>
      <c r="KJQ66" s="242"/>
      <c r="KJR66" s="242"/>
      <c r="KJS66" s="242"/>
      <c r="KJT66" s="242"/>
      <c r="KJU66" s="242"/>
      <c r="KJV66" s="242"/>
      <c r="KJW66" s="242"/>
      <c r="KJX66" s="242"/>
      <c r="KJY66" s="242"/>
      <c r="KJZ66" s="242"/>
      <c r="KKA66" s="242"/>
      <c r="KKB66" s="242"/>
      <c r="KKC66" s="242"/>
      <c r="KKD66" s="242"/>
      <c r="KKE66" s="242"/>
      <c r="KKF66" s="242"/>
      <c r="KKG66" s="242"/>
      <c r="KKH66" s="242"/>
      <c r="KKI66" s="242"/>
      <c r="KKJ66" s="242"/>
      <c r="KKK66" s="242"/>
      <c r="KKL66" s="242"/>
      <c r="KKM66" s="242"/>
      <c r="KKN66" s="242"/>
      <c r="KKO66" s="242"/>
      <c r="KKP66" s="242"/>
      <c r="KKQ66" s="242"/>
      <c r="KKR66" s="242"/>
      <c r="KKS66" s="242"/>
      <c r="KKT66" s="242"/>
      <c r="KKU66" s="242"/>
      <c r="KKV66" s="242"/>
      <c r="KKW66" s="242"/>
      <c r="KKX66" s="242"/>
      <c r="KKY66" s="242"/>
      <c r="KKZ66" s="242"/>
      <c r="KLA66" s="242"/>
      <c r="KLB66" s="242"/>
      <c r="KLC66" s="242"/>
      <c r="KLD66" s="242"/>
      <c r="KLE66" s="242"/>
      <c r="KLF66" s="242"/>
      <c r="KLG66" s="242"/>
      <c r="KLH66" s="242"/>
      <c r="KLI66" s="242"/>
      <c r="KLJ66" s="242"/>
      <c r="KLK66" s="242"/>
      <c r="KLL66" s="242"/>
      <c r="KLM66" s="242"/>
      <c r="KLN66" s="242"/>
      <c r="KLO66" s="242"/>
      <c r="KLP66" s="242"/>
      <c r="KLQ66" s="242"/>
      <c r="KLR66" s="242"/>
      <c r="KLS66" s="242"/>
      <c r="KLT66" s="242"/>
      <c r="KLU66" s="242"/>
      <c r="KLV66" s="242"/>
      <c r="KLW66" s="242"/>
      <c r="KLX66" s="242"/>
      <c r="KLY66" s="242"/>
      <c r="KLZ66" s="242"/>
      <c r="KMA66" s="242"/>
      <c r="KMB66" s="242"/>
      <c r="KMC66" s="242"/>
      <c r="KMD66" s="242"/>
      <c r="KME66" s="242"/>
      <c r="KMF66" s="242"/>
      <c r="KMG66" s="242"/>
      <c r="KMH66" s="242"/>
      <c r="KMI66" s="242"/>
      <c r="KMJ66" s="242"/>
      <c r="KMK66" s="242"/>
      <c r="KML66" s="242"/>
      <c r="KMM66" s="242"/>
      <c r="KMN66" s="242"/>
      <c r="KMO66" s="242"/>
      <c r="KMP66" s="242"/>
      <c r="KMQ66" s="242"/>
      <c r="KMR66" s="242"/>
      <c r="KMS66" s="242"/>
      <c r="KMT66" s="242"/>
      <c r="KMU66" s="242"/>
      <c r="KMV66" s="242"/>
      <c r="KMW66" s="242"/>
      <c r="KMX66" s="242"/>
      <c r="KMY66" s="242"/>
      <c r="KMZ66" s="242"/>
      <c r="KNA66" s="242"/>
      <c r="KNB66" s="242"/>
      <c r="KNC66" s="242"/>
      <c r="KND66" s="242"/>
      <c r="KNE66" s="242"/>
      <c r="KNF66" s="242"/>
      <c r="KNG66" s="242"/>
      <c r="KNH66" s="242"/>
      <c r="KNI66" s="242"/>
      <c r="KNJ66" s="242"/>
      <c r="KNK66" s="242"/>
      <c r="KNL66" s="242"/>
      <c r="KNM66" s="242"/>
      <c r="KNN66" s="242"/>
      <c r="KNO66" s="242"/>
      <c r="KNP66" s="242"/>
      <c r="KNQ66" s="242"/>
      <c r="KNR66" s="242"/>
      <c r="KNS66" s="242"/>
      <c r="KNT66" s="242"/>
      <c r="KNU66" s="242"/>
      <c r="KNV66" s="242"/>
      <c r="KNW66" s="242"/>
      <c r="KNX66" s="242"/>
      <c r="KNY66" s="242"/>
      <c r="KNZ66" s="242"/>
      <c r="KOA66" s="242"/>
      <c r="KOB66" s="242"/>
      <c r="KOC66" s="242"/>
      <c r="KOD66" s="242"/>
      <c r="KOE66" s="242"/>
      <c r="KOF66" s="242"/>
      <c r="KOG66" s="242"/>
      <c r="KOH66" s="242"/>
      <c r="KOI66" s="242"/>
      <c r="KOJ66" s="242"/>
      <c r="KOK66" s="242"/>
      <c r="KOL66" s="242"/>
      <c r="KOM66" s="242"/>
      <c r="KON66" s="242"/>
      <c r="KOO66" s="242"/>
      <c r="KOP66" s="242"/>
      <c r="KOQ66" s="242"/>
      <c r="KOR66" s="242"/>
      <c r="KOS66" s="242"/>
      <c r="KOT66" s="242"/>
      <c r="KOU66" s="242"/>
      <c r="KOV66" s="242"/>
      <c r="KOW66" s="242"/>
      <c r="KOX66" s="242"/>
      <c r="KOY66" s="242"/>
      <c r="KOZ66" s="242"/>
      <c r="KPA66" s="242"/>
      <c r="KPB66" s="242"/>
      <c r="KPC66" s="242"/>
      <c r="KPD66" s="242"/>
      <c r="KPE66" s="242"/>
      <c r="KPF66" s="242"/>
      <c r="KPG66" s="242"/>
      <c r="KPH66" s="242"/>
      <c r="KPI66" s="242"/>
      <c r="KPJ66" s="242"/>
      <c r="KPK66" s="242"/>
      <c r="KPL66" s="242"/>
      <c r="KPM66" s="242"/>
      <c r="KPN66" s="242"/>
      <c r="KPO66" s="242"/>
      <c r="KPP66" s="242"/>
      <c r="KPQ66" s="242"/>
      <c r="KPR66" s="242"/>
      <c r="KPS66" s="242"/>
      <c r="KPT66" s="242"/>
      <c r="KPU66" s="242"/>
      <c r="KPV66" s="242"/>
      <c r="KPW66" s="242"/>
      <c r="KPX66" s="242"/>
      <c r="KPY66" s="242"/>
      <c r="KPZ66" s="242"/>
      <c r="KQA66" s="242"/>
      <c r="KQB66" s="242"/>
      <c r="KQC66" s="242"/>
      <c r="KQD66" s="242"/>
      <c r="KQE66" s="242"/>
      <c r="KQF66" s="242"/>
      <c r="KQG66" s="242"/>
      <c r="KQH66" s="242"/>
      <c r="KQI66" s="242"/>
      <c r="KQJ66" s="242"/>
      <c r="KQK66" s="242"/>
      <c r="KQL66" s="242"/>
      <c r="KQM66" s="242"/>
      <c r="KQN66" s="242"/>
      <c r="KQO66" s="242"/>
      <c r="KQP66" s="242"/>
      <c r="KQQ66" s="242"/>
      <c r="KQR66" s="242"/>
      <c r="KQS66" s="242"/>
      <c r="KQT66" s="242"/>
      <c r="KQU66" s="242"/>
      <c r="KQV66" s="242"/>
      <c r="KQW66" s="242"/>
      <c r="KQX66" s="242"/>
      <c r="KQY66" s="242"/>
      <c r="KQZ66" s="242"/>
      <c r="KRA66" s="242"/>
      <c r="KRB66" s="242"/>
      <c r="KRC66" s="242"/>
      <c r="KRD66" s="242"/>
      <c r="KRE66" s="242"/>
      <c r="KRF66" s="242"/>
      <c r="KRG66" s="242"/>
      <c r="KRH66" s="242"/>
      <c r="KRI66" s="242"/>
      <c r="KRJ66" s="242"/>
      <c r="KRK66" s="242"/>
      <c r="KRL66" s="242"/>
      <c r="KRM66" s="242"/>
      <c r="KRN66" s="242"/>
      <c r="KRO66" s="242"/>
      <c r="KRP66" s="242"/>
      <c r="KRQ66" s="242"/>
      <c r="KRR66" s="242"/>
      <c r="KRS66" s="242"/>
      <c r="KRT66" s="242"/>
      <c r="KRU66" s="242"/>
      <c r="KRV66" s="242"/>
      <c r="KRW66" s="242"/>
      <c r="KRX66" s="242"/>
      <c r="KRY66" s="242"/>
      <c r="KRZ66" s="242"/>
      <c r="KSA66" s="242"/>
      <c r="KSB66" s="242"/>
      <c r="KSC66" s="242"/>
      <c r="KSD66" s="242"/>
      <c r="KSE66" s="242"/>
      <c r="KSF66" s="242"/>
      <c r="KSG66" s="242"/>
      <c r="KSH66" s="242"/>
      <c r="KSI66" s="242"/>
      <c r="KSJ66" s="242"/>
      <c r="KSK66" s="242"/>
      <c r="KSL66" s="242"/>
      <c r="KSM66" s="242"/>
      <c r="KSN66" s="242"/>
      <c r="KSO66" s="242"/>
      <c r="KSP66" s="242"/>
      <c r="KSQ66" s="242"/>
      <c r="KSR66" s="242"/>
      <c r="KSS66" s="242"/>
      <c r="KST66" s="242"/>
      <c r="KSU66" s="242"/>
      <c r="KSV66" s="242"/>
      <c r="KSW66" s="242"/>
      <c r="KSX66" s="242"/>
      <c r="KSY66" s="242"/>
      <c r="KSZ66" s="242"/>
      <c r="KTA66" s="242"/>
      <c r="KTB66" s="242"/>
      <c r="KTC66" s="242"/>
      <c r="KTD66" s="242"/>
      <c r="KTE66" s="242"/>
      <c r="KTF66" s="242"/>
      <c r="KTG66" s="242"/>
      <c r="KTH66" s="242"/>
      <c r="KTI66" s="242"/>
      <c r="KTJ66" s="242"/>
      <c r="KTK66" s="242"/>
      <c r="KTL66" s="242"/>
      <c r="KTM66" s="242"/>
      <c r="KTN66" s="242"/>
      <c r="KTO66" s="242"/>
      <c r="KTP66" s="242"/>
      <c r="KTQ66" s="242"/>
      <c r="KTR66" s="242"/>
      <c r="KTS66" s="242"/>
      <c r="KTT66" s="242"/>
      <c r="KTU66" s="242"/>
      <c r="KTV66" s="242"/>
      <c r="KTW66" s="242"/>
      <c r="KTX66" s="242"/>
      <c r="KTY66" s="242"/>
      <c r="KTZ66" s="242"/>
      <c r="KUA66" s="242"/>
      <c r="KUB66" s="242"/>
      <c r="KUC66" s="242"/>
      <c r="KUD66" s="242"/>
      <c r="KUE66" s="242"/>
      <c r="KUF66" s="242"/>
      <c r="KUG66" s="242"/>
      <c r="KUH66" s="242"/>
      <c r="KUI66" s="242"/>
      <c r="KUJ66" s="242"/>
      <c r="KUK66" s="242"/>
      <c r="KUL66" s="242"/>
      <c r="KUM66" s="242"/>
      <c r="KUN66" s="242"/>
      <c r="KUO66" s="242"/>
      <c r="KUP66" s="242"/>
      <c r="KUQ66" s="242"/>
      <c r="KUR66" s="242"/>
      <c r="KUS66" s="242"/>
      <c r="KUT66" s="242"/>
      <c r="KUU66" s="242"/>
      <c r="KUV66" s="242"/>
      <c r="KUW66" s="242"/>
      <c r="KUX66" s="242"/>
      <c r="KUY66" s="242"/>
      <c r="KUZ66" s="242"/>
      <c r="KVA66" s="242"/>
      <c r="KVB66" s="242"/>
      <c r="KVC66" s="242"/>
      <c r="KVD66" s="242"/>
      <c r="KVE66" s="242"/>
      <c r="KVF66" s="242"/>
      <c r="KVG66" s="242"/>
      <c r="KVH66" s="242"/>
      <c r="KVI66" s="242"/>
      <c r="KVJ66" s="242"/>
      <c r="KVK66" s="242"/>
      <c r="KVL66" s="242"/>
      <c r="KVM66" s="242"/>
      <c r="KVN66" s="242"/>
      <c r="KVO66" s="242"/>
      <c r="KVP66" s="242"/>
      <c r="KVQ66" s="242"/>
      <c r="KVR66" s="242"/>
      <c r="KVS66" s="242"/>
      <c r="KVT66" s="242"/>
      <c r="KVU66" s="242"/>
      <c r="KVV66" s="242"/>
      <c r="KVW66" s="242"/>
      <c r="KVX66" s="242"/>
      <c r="KVY66" s="242"/>
      <c r="KVZ66" s="242"/>
      <c r="KWA66" s="242"/>
      <c r="KWB66" s="242"/>
      <c r="KWC66" s="242"/>
      <c r="KWD66" s="242"/>
      <c r="KWE66" s="242"/>
      <c r="KWF66" s="242"/>
      <c r="KWG66" s="242"/>
      <c r="KWH66" s="242"/>
      <c r="KWI66" s="242"/>
      <c r="KWJ66" s="242"/>
      <c r="KWK66" s="242"/>
      <c r="KWL66" s="242"/>
      <c r="KWM66" s="242"/>
      <c r="KWN66" s="242"/>
      <c r="KWO66" s="242"/>
      <c r="KWP66" s="242"/>
      <c r="KWQ66" s="242"/>
      <c r="KWR66" s="242"/>
      <c r="KWS66" s="242"/>
      <c r="KWT66" s="242"/>
      <c r="KWU66" s="242"/>
      <c r="KWV66" s="242"/>
      <c r="KWW66" s="242"/>
      <c r="KWX66" s="242"/>
      <c r="KWY66" s="242"/>
      <c r="KWZ66" s="242"/>
      <c r="KXA66" s="242"/>
      <c r="KXB66" s="242"/>
      <c r="KXC66" s="242"/>
      <c r="KXD66" s="242"/>
      <c r="KXE66" s="242"/>
      <c r="KXF66" s="242"/>
      <c r="KXG66" s="242"/>
      <c r="KXH66" s="242"/>
      <c r="KXI66" s="242"/>
      <c r="KXJ66" s="242"/>
      <c r="KXK66" s="242"/>
      <c r="KXL66" s="242"/>
      <c r="KXM66" s="242"/>
      <c r="KXN66" s="242"/>
      <c r="KXO66" s="242"/>
      <c r="KXP66" s="242"/>
      <c r="KXQ66" s="242"/>
      <c r="KXR66" s="242"/>
      <c r="KXS66" s="242"/>
      <c r="KXT66" s="242"/>
      <c r="KXU66" s="242"/>
      <c r="KXV66" s="242"/>
      <c r="KXW66" s="242"/>
      <c r="KXX66" s="242"/>
      <c r="KXY66" s="242"/>
      <c r="KXZ66" s="242"/>
      <c r="KYA66" s="242"/>
      <c r="KYB66" s="242"/>
      <c r="KYC66" s="242"/>
      <c r="KYD66" s="242"/>
      <c r="KYE66" s="242"/>
      <c r="KYF66" s="242"/>
      <c r="KYG66" s="242"/>
      <c r="KYH66" s="242"/>
      <c r="KYI66" s="242"/>
      <c r="KYJ66" s="242"/>
      <c r="KYK66" s="242"/>
      <c r="KYL66" s="242"/>
      <c r="KYM66" s="242"/>
      <c r="KYN66" s="242"/>
      <c r="KYO66" s="242"/>
      <c r="KYP66" s="242"/>
      <c r="KYQ66" s="242"/>
      <c r="KYR66" s="242"/>
      <c r="KYS66" s="242"/>
      <c r="KYT66" s="242"/>
      <c r="KYU66" s="242"/>
      <c r="KYV66" s="242"/>
      <c r="KYW66" s="242"/>
      <c r="KYX66" s="242"/>
      <c r="KYY66" s="242"/>
      <c r="KYZ66" s="242"/>
      <c r="KZA66" s="242"/>
      <c r="KZB66" s="242"/>
      <c r="KZC66" s="242"/>
      <c r="KZD66" s="242"/>
      <c r="KZE66" s="242"/>
      <c r="KZF66" s="242"/>
      <c r="KZG66" s="242"/>
      <c r="KZH66" s="242"/>
      <c r="KZI66" s="242"/>
      <c r="KZJ66" s="242"/>
      <c r="KZK66" s="242"/>
      <c r="KZL66" s="242"/>
      <c r="KZM66" s="242"/>
      <c r="KZN66" s="242"/>
      <c r="KZO66" s="242"/>
      <c r="KZP66" s="242"/>
      <c r="KZQ66" s="242"/>
      <c r="KZR66" s="242"/>
      <c r="KZS66" s="242"/>
      <c r="KZT66" s="242"/>
      <c r="KZU66" s="242"/>
      <c r="KZV66" s="242"/>
      <c r="KZW66" s="242"/>
      <c r="KZX66" s="242"/>
      <c r="KZY66" s="242"/>
      <c r="KZZ66" s="242"/>
      <c r="LAA66" s="242"/>
      <c r="LAB66" s="242"/>
      <c r="LAC66" s="242"/>
      <c r="LAD66" s="242"/>
      <c r="LAE66" s="242"/>
      <c r="LAF66" s="242"/>
      <c r="LAG66" s="242"/>
      <c r="LAH66" s="242"/>
      <c r="LAI66" s="242"/>
      <c r="LAJ66" s="242"/>
      <c r="LAK66" s="242"/>
      <c r="LAL66" s="242"/>
      <c r="LAM66" s="242"/>
      <c r="LAN66" s="242"/>
      <c r="LAO66" s="242"/>
      <c r="LAP66" s="242"/>
      <c r="LAQ66" s="242"/>
      <c r="LAR66" s="242"/>
      <c r="LAS66" s="242"/>
      <c r="LAT66" s="242"/>
      <c r="LAU66" s="242"/>
      <c r="LAV66" s="242"/>
      <c r="LAW66" s="242"/>
      <c r="LAX66" s="242"/>
      <c r="LAY66" s="242"/>
      <c r="LAZ66" s="242"/>
      <c r="LBA66" s="242"/>
      <c r="LBB66" s="242"/>
      <c r="LBC66" s="242"/>
      <c r="LBD66" s="242"/>
      <c r="LBE66" s="242"/>
      <c r="LBF66" s="242"/>
      <c r="LBG66" s="242"/>
      <c r="LBH66" s="242"/>
      <c r="LBI66" s="242"/>
      <c r="LBJ66" s="242"/>
      <c r="LBK66" s="242"/>
      <c r="LBL66" s="242"/>
      <c r="LBM66" s="242"/>
      <c r="LBN66" s="242"/>
      <c r="LBO66" s="242"/>
      <c r="LBP66" s="242"/>
      <c r="LBQ66" s="242"/>
      <c r="LBR66" s="242"/>
      <c r="LBS66" s="242"/>
      <c r="LBT66" s="242"/>
      <c r="LBU66" s="242"/>
      <c r="LBV66" s="242"/>
      <c r="LBW66" s="242"/>
      <c r="LBX66" s="242"/>
      <c r="LBY66" s="242"/>
      <c r="LBZ66" s="242"/>
      <c r="LCA66" s="242"/>
      <c r="LCB66" s="242"/>
      <c r="LCC66" s="242"/>
      <c r="LCD66" s="242"/>
      <c r="LCE66" s="242"/>
      <c r="LCF66" s="242"/>
      <c r="LCG66" s="242"/>
      <c r="LCH66" s="242"/>
      <c r="LCI66" s="242"/>
      <c r="LCJ66" s="242"/>
      <c r="LCK66" s="242"/>
      <c r="LCL66" s="242"/>
      <c r="LCM66" s="242"/>
      <c r="LCN66" s="242"/>
      <c r="LCO66" s="242"/>
      <c r="LCP66" s="242"/>
      <c r="LCQ66" s="242"/>
      <c r="LCR66" s="242"/>
      <c r="LCS66" s="242"/>
      <c r="LCT66" s="242"/>
      <c r="LCU66" s="242"/>
      <c r="LCV66" s="242"/>
      <c r="LCW66" s="242"/>
      <c r="LCX66" s="242"/>
      <c r="LCY66" s="242"/>
      <c r="LCZ66" s="242"/>
      <c r="LDA66" s="242"/>
      <c r="LDB66" s="242"/>
      <c r="LDC66" s="242"/>
      <c r="LDD66" s="242"/>
      <c r="LDE66" s="242"/>
      <c r="LDF66" s="242"/>
      <c r="LDG66" s="242"/>
      <c r="LDH66" s="242"/>
      <c r="LDI66" s="242"/>
      <c r="LDJ66" s="242"/>
      <c r="LDK66" s="242"/>
      <c r="LDL66" s="242"/>
      <c r="LDM66" s="242"/>
      <c r="LDN66" s="242"/>
      <c r="LDO66" s="242"/>
      <c r="LDP66" s="242"/>
      <c r="LDQ66" s="242"/>
      <c r="LDR66" s="242"/>
      <c r="LDS66" s="242"/>
      <c r="LDT66" s="242"/>
      <c r="LDU66" s="242"/>
      <c r="LDV66" s="242"/>
      <c r="LDW66" s="242"/>
      <c r="LDX66" s="242"/>
      <c r="LDY66" s="242"/>
      <c r="LDZ66" s="242"/>
      <c r="LEA66" s="242"/>
      <c r="LEB66" s="242"/>
      <c r="LEC66" s="242"/>
      <c r="LED66" s="242"/>
      <c r="LEE66" s="242"/>
      <c r="LEF66" s="242"/>
      <c r="LEG66" s="242"/>
      <c r="LEH66" s="242"/>
      <c r="LEI66" s="242"/>
      <c r="LEJ66" s="242"/>
      <c r="LEK66" s="242"/>
      <c r="LEL66" s="242"/>
      <c r="LEM66" s="242"/>
      <c r="LEN66" s="242"/>
      <c r="LEO66" s="242"/>
      <c r="LEP66" s="242"/>
      <c r="LEQ66" s="242"/>
      <c r="LER66" s="242"/>
      <c r="LES66" s="242"/>
      <c r="LET66" s="242"/>
      <c r="LEU66" s="242"/>
      <c r="LEV66" s="242"/>
      <c r="LEW66" s="242"/>
      <c r="LEX66" s="242"/>
      <c r="LEY66" s="242"/>
      <c r="LEZ66" s="242"/>
      <c r="LFA66" s="242"/>
      <c r="LFB66" s="242"/>
      <c r="LFC66" s="242"/>
      <c r="LFD66" s="242"/>
      <c r="LFE66" s="242"/>
      <c r="LFF66" s="242"/>
      <c r="LFG66" s="242"/>
      <c r="LFH66" s="242"/>
      <c r="LFI66" s="242"/>
      <c r="LFJ66" s="242"/>
      <c r="LFK66" s="242"/>
      <c r="LFL66" s="242"/>
      <c r="LFM66" s="242"/>
      <c r="LFN66" s="242"/>
      <c r="LFO66" s="242"/>
      <c r="LFP66" s="242"/>
      <c r="LFQ66" s="242"/>
      <c r="LFR66" s="242"/>
      <c r="LFS66" s="242"/>
      <c r="LFT66" s="242"/>
      <c r="LFU66" s="242"/>
      <c r="LFV66" s="242"/>
      <c r="LFW66" s="242"/>
      <c r="LFX66" s="242"/>
      <c r="LFY66" s="242"/>
      <c r="LFZ66" s="242"/>
      <c r="LGA66" s="242"/>
      <c r="LGB66" s="242"/>
      <c r="LGC66" s="242"/>
      <c r="LGD66" s="242"/>
      <c r="LGE66" s="242"/>
      <c r="LGF66" s="242"/>
      <c r="LGG66" s="242"/>
      <c r="LGH66" s="242"/>
      <c r="LGI66" s="242"/>
      <c r="LGJ66" s="242"/>
      <c r="LGK66" s="242"/>
      <c r="LGL66" s="242"/>
      <c r="LGM66" s="242"/>
      <c r="LGN66" s="242"/>
      <c r="LGO66" s="242"/>
      <c r="LGP66" s="242"/>
      <c r="LGQ66" s="242"/>
      <c r="LGR66" s="242"/>
      <c r="LGS66" s="242"/>
      <c r="LGT66" s="242"/>
      <c r="LGU66" s="242"/>
      <c r="LGV66" s="242"/>
      <c r="LGW66" s="242"/>
      <c r="LGX66" s="242"/>
      <c r="LGY66" s="242"/>
      <c r="LGZ66" s="242"/>
      <c r="LHA66" s="242"/>
      <c r="LHB66" s="242"/>
      <c r="LHC66" s="242"/>
      <c r="LHD66" s="242"/>
      <c r="LHE66" s="242"/>
      <c r="LHF66" s="242"/>
      <c r="LHG66" s="242"/>
      <c r="LHH66" s="242"/>
      <c r="LHI66" s="242"/>
      <c r="LHJ66" s="242"/>
      <c r="LHK66" s="242"/>
      <c r="LHL66" s="242"/>
      <c r="LHM66" s="242"/>
      <c r="LHN66" s="242"/>
      <c r="LHO66" s="242"/>
      <c r="LHP66" s="242"/>
      <c r="LHQ66" s="242"/>
      <c r="LHR66" s="242"/>
      <c r="LHS66" s="242"/>
      <c r="LHT66" s="242"/>
      <c r="LHU66" s="242"/>
      <c r="LHV66" s="242"/>
      <c r="LHW66" s="242"/>
      <c r="LHX66" s="242"/>
      <c r="LHY66" s="242"/>
      <c r="LHZ66" s="242"/>
      <c r="LIA66" s="242"/>
      <c r="LIB66" s="242"/>
      <c r="LIC66" s="242"/>
      <c r="LID66" s="242"/>
      <c r="LIE66" s="242"/>
      <c r="LIF66" s="242"/>
      <c r="LIG66" s="242"/>
      <c r="LIH66" s="242"/>
      <c r="LII66" s="242"/>
      <c r="LIJ66" s="242"/>
      <c r="LIK66" s="242"/>
      <c r="LIL66" s="242"/>
      <c r="LIM66" s="242"/>
      <c r="LIN66" s="242"/>
      <c r="LIO66" s="242"/>
      <c r="LIP66" s="242"/>
      <c r="LIQ66" s="242"/>
      <c r="LIR66" s="242"/>
      <c r="LIS66" s="242"/>
      <c r="LIT66" s="242"/>
      <c r="LIU66" s="242"/>
      <c r="LIV66" s="242"/>
      <c r="LIW66" s="242"/>
      <c r="LIX66" s="242"/>
      <c r="LIY66" s="242"/>
      <c r="LIZ66" s="242"/>
      <c r="LJA66" s="242"/>
      <c r="LJB66" s="242"/>
      <c r="LJC66" s="242"/>
      <c r="LJD66" s="242"/>
      <c r="LJE66" s="242"/>
      <c r="LJF66" s="242"/>
      <c r="LJG66" s="242"/>
      <c r="LJH66" s="242"/>
      <c r="LJI66" s="242"/>
      <c r="LJJ66" s="242"/>
      <c r="LJK66" s="242"/>
      <c r="LJL66" s="242"/>
      <c r="LJM66" s="242"/>
      <c r="LJN66" s="242"/>
      <c r="LJO66" s="242"/>
      <c r="LJP66" s="242"/>
      <c r="LJQ66" s="242"/>
      <c r="LJR66" s="242"/>
      <c r="LJS66" s="242"/>
      <c r="LJT66" s="242"/>
      <c r="LJU66" s="242"/>
      <c r="LJV66" s="242"/>
      <c r="LJW66" s="242"/>
      <c r="LJX66" s="242"/>
      <c r="LJY66" s="242"/>
      <c r="LJZ66" s="242"/>
      <c r="LKA66" s="242"/>
      <c r="LKB66" s="242"/>
      <c r="LKC66" s="242"/>
      <c r="LKD66" s="242"/>
      <c r="LKE66" s="242"/>
      <c r="LKF66" s="242"/>
      <c r="LKG66" s="242"/>
      <c r="LKH66" s="242"/>
      <c r="LKI66" s="242"/>
      <c r="LKJ66" s="242"/>
      <c r="LKK66" s="242"/>
      <c r="LKL66" s="242"/>
      <c r="LKM66" s="242"/>
      <c r="LKN66" s="242"/>
      <c r="LKO66" s="242"/>
      <c r="LKP66" s="242"/>
      <c r="LKQ66" s="242"/>
      <c r="LKR66" s="242"/>
      <c r="LKS66" s="242"/>
      <c r="LKT66" s="242"/>
      <c r="LKU66" s="242"/>
      <c r="LKV66" s="242"/>
      <c r="LKW66" s="242"/>
      <c r="LKX66" s="242"/>
      <c r="LKY66" s="242"/>
      <c r="LKZ66" s="242"/>
      <c r="LLA66" s="242"/>
      <c r="LLB66" s="242"/>
      <c r="LLC66" s="242"/>
      <c r="LLD66" s="242"/>
      <c r="LLE66" s="242"/>
      <c r="LLF66" s="242"/>
      <c r="LLG66" s="242"/>
      <c r="LLH66" s="242"/>
      <c r="LLI66" s="242"/>
      <c r="LLJ66" s="242"/>
      <c r="LLK66" s="242"/>
      <c r="LLL66" s="242"/>
      <c r="LLM66" s="242"/>
      <c r="LLN66" s="242"/>
      <c r="LLO66" s="242"/>
      <c r="LLP66" s="242"/>
      <c r="LLQ66" s="242"/>
      <c r="LLR66" s="242"/>
      <c r="LLS66" s="242"/>
      <c r="LLT66" s="242"/>
      <c r="LLU66" s="242"/>
      <c r="LLV66" s="242"/>
      <c r="LLW66" s="242"/>
      <c r="LLX66" s="242"/>
      <c r="LLY66" s="242"/>
      <c r="LLZ66" s="242"/>
      <c r="LMA66" s="242"/>
      <c r="LMB66" s="242"/>
      <c r="LMC66" s="242"/>
      <c r="LMD66" s="242"/>
      <c r="LME66" s="242"/>
      <c r="LMF66" s="242"/>
      <c r="LMG66" s="242"/>
      <c r="LMH66" s="242"/>
      <c r="LMI66" s="242"/>
      <c r="LMJ66" s="242"/>
      <c r="LMK66" s="242"/>
      <c r="LML66" s="242"/>
      <c r="LMM66" s="242"/>
      <c r="LMN66" s="242"/>
      <c r="LMO66" s="242"/>
      <c r="LMP66" s="242"/>
      <c r="LMQ66" s="242"/>
      <c r="LMR66" s="242"/>
      <c r="LMS66" s="242"/>
      <c r="LMT66" s="242"/>
      <c r="LMU66" s="242"/>
      <c r="LMV66" s="242"/>
      <c r="LMW66" s="242"/>
      <c r="LMX66" s="242"/>
      <c r="LMY66" s="242"/>
      <c r="LMZ66" s="242"/>
      <c r="LNA66" s="242"/>
      <c r="LNB66" s="242"/>
      <c r="LNC66" s="242"/>
      <c r="LND66" s="242"/>
      <c r="LNE66" s="242"/>
      <c r="LNF66" s="242"/>
      <c r="LNG66" s="242"/>
      <c r="LNH66" s="242"/>
      <c r="LNI66" s="242"/>
      <c r="LNJ66" s="242"/>
      <c r="LNK66" s="242"/>
      <c r="LNL66" s="242"/>
      <c r="LNM66" s="242"/>
      <c r="LNN66" s="242"/>
      <c r="LNO66" s="242"/>
      <c r="LNP66" s="242"/>
      <c r="LNQ66" s="242"/>
      <c r="LNR66" s="242"/>
      <c r="LNS66" s="242"/>
      <c r="LNT66" s="242"/>
      <c r="LNU66" s="242"/>
      <c r="LNV66" s="242"/>
      <c r="LNW66" s="242"/>
      <c r="LNX66" s="242"/>
      <c r="LNY66" s="242"/>
      <c r="LNZ66" s="242"/>
      <c r="LOA66" s="242"/>
      <c r="LOB66" s="242"/>
      <c r="LOC66" s="242"/>
      <c r="LOD66" s="242"/>
      <c r="LOE66" s="242"/>
      <c r="LOF66" s="242"/>
      <c r="LOG66" s="242"/>
      <c r="LOH66" s="242"/>
      <c r="LOI66" s="242"/>
      <c r="LOJ66" s="242"/>
      <c r="LOK66" s="242"/>
      <c r="LOL66" s="242"/>
      <c r="LOM66" s="242"/>
      <c r="LON66" s="242"/>
      <c r="LOO66" s="242"/>
      <c r="LOP66" s="242"/>
      <c r="LOQ66" s="242"/>
      <c r="LOR66" s="242"/>
      <c r="LOS66" s="242"/>
      <c r="LOT66" s="242"/>
      <c r="LOU66" s="242"/>
      <c r="LOV66" s="242"/>
      <c r="LOW66" s="242"/>
      <c r="LOX66" s="242"/>
      <c r="LOY66" s="242"/>
      <c r="LOZ66" s="242"/>
      <c r="LPA66" s="242"/>
      <c r="LPB66" s="242"/>
      <c r="LPC66" s="242"/>
      <c r="LPD66" s="242"/>
      <c r="LPE66" s="242"/>
      <c r="LPF66" s="242"/>
      <c r="LPG66" s="242"/>
      <c r="LPH66" s="242"/>
      <c r="LPI66" s="242"/>
      <c r="LPJ66" s="242"/>
      <c r="LPK66" s="242"/>
      <c r="LPL66" s="242"/>
      <c r="LPM66" s="242"/>
      <c r="LPN66" s="242"/>
      <c r="LPO66" s="242"/>
      <c r="LPP66" s="242"/>
      <c r="LPQ66" s="242"/>
      <c r="LPR66" s="242"/>
      <c r="LPS66" s="242"/>
      <c r="LPT66" s="242"/>
      <c r="LPU66" s="242"/>
      <c r="LPV66" s="242"/>
      <c r="LPW66" s="242"/>
      <c r="LPX66" s="242"/>
      <c r="LPY66" s="242"/>
      <c r="LPZ66" s="242"/>
      <c r="LQA66" s="242"/>
      <c r="LQB66" s="242"/>
      <c r="LQC66" s="242"/>
      <c r="LQD66" s="242"/>
      <c r="LQE66" s="242"/>
      <c r="LQF66" s="242"/>
      <c r="LQG66" s="242"/>
      <c r="LQH66" s="242"/>
      <c r="LQI66" s="242"/>
      <c r="LQJ66" s="242"/>
      <c r="LQK66" s="242"/>
      <c r="LQL66" s="242"/>
      <c r="LQM66" s="242"/>
      <c r="LQN66" s="242"/>
      <c r="LQO66" s="242"/>
      <c r="LQP66" s="242"/>
      <c r="LQQ66" s="242"/>
      <c r="LQR66" s="242"/>
      <c r="LQS66" s="242"/>
      <c r="LQT66" s="242"/>
      <c r="LQU66" s="242"/>
      <c r="LQV66" s="242"/>
      <c r="LQW66" s="242"/>
      <c r="LQX66" s="242"/>
      <c r="LQY66" s="242"/>
      <c r="LQZ66" s="242"/>
      <c r="LRA66" s="242"/>
      <c r="LRB66" s="242"/>
      <c r="LRC66" s="242"/>
      <c r="LRD66" s="242"/>
      <c r="LRE66" s="242"/>
      <c r="LRF66" s="242"/>
      <c r="LRG66" s="242"/>
      <c r="LRH66" s="242"/>
      <c r="LRI66" s="242"/>
      <c r="LRJ66" s="242"/>
      <c r="LRK66" s="242"/>
      <c r="LRL66" s="242"/>
      <c r="LRM66" s="242"/>
      <c r="LRN66" s="242"/>
      <c r="LRO66" s="242"/>
      <c r="LRP66" s="242"/>
      <c r="LRQ66" s="242"/>
      <c r="LRR66" s="242"/>
      <c r="LRS66" s="242"/>
      <c r="LRT66" s="242"/>
      <c r="LRU66" s="242"/>
      <c r="LRV66" s="242"/>
      <c r="LRW66" s="242"/>
      <c r="LRX66" s="242"/>
      <c r="LRY66" s="242"/>
      <c r="LRZ66" s="242"/>
      <c r="LSA66" s="242"/>
      <c r="LSB66" s="242"/>
      <c r="LSC66" s="242"/>
      <c r="LSD66" s="242"/>
      <c r="LSE66" s="242"/>
      <c r="LSF66" s="242"/>
      <c r="LSG66" s="242"/>
      <c r="LSH66" s="242"/>
      <c r="LSI66" s="242"/>
      <c r="LSJ66" s="242"/>
      <c r="LSK66" s="242"/>
      <c r="LSL66" s="242"/>
      <c r="LSM66" s="242"/>
      <c r="LSN66" s="242"/>
      <c r="LSO66" s="242"/>
      <c r="LSP66" s="242"/>
      <c r="LSQ66" s="242"/>
      <c r="LSR66" s="242"/>
      <c r="LSS66" s="242"/>
      <c r="LST66" s="242"/>
      <c r="LSU66" s="242"/>
      <c r="LSV66" s="242"/>
      <c r="LSW66" s="242"/>
      <c r="LSX66" s="242"/>
      <c r="LSY66" s="242"/>
      <c r="LSZ66" s="242"/>
      <c r="LTA66" s="242"/>
      <c r="LTB66" s="242"/>
      <c r="LTC66" s="242"/>
      <c r="LTD66" s="242"/>
      <c r="LTE66" s="242"/>
      <c r="LTF66" s="242"/>
      <c r="LTG66" s="242"/>
      <c r="LTH66" s="242"/>
      <c r="LTI66" s="242"/>
      <c r="LTJ66" s="242"/>
      <c r="LTK66" s="242"/>
      <c r="LTL66" s="242"/>
      <c r="LTM66" s="242"/>
      <c r="LTN66" s="242"/>
      <c r="LTO66" s="242"/>
      <c r="LTP66" s="242"/>
      <c r="LTQ66" s="242"/>
      <c r="LTR66" s="242"/>
      <c r="LTS66" s="242"/>
      <c r="LTT66" s="242"/>
      <c r="LTU66" s="242"/>
      <c r="LTV66" s="242"/>
      <c r="LTW66" s="242"/>
      <c r="LTX66" s="242"/>
      <c r="LTY66" s="242"/>
      <c r="LTZ66" s="242"/>
      <c r="LUA66" s="242"/>
      <c r="LUB66" s="242"/>
      <c r="LUC66" s="242"/>
      <c r="LUD66" s="242"/>
      <c r="LUE66" s="242"/>
      <c r="LUF66" s="242"/>
      <c r="LUG66" s="242"/>
      <c r="LUH66" s="242"/>
      <c r="LUI66" s="242"/>
      <c r="LUJ66" s="242"/>
      <c r="LUK66" s="242"/>
      <c r="LUL66" s="242"/>
      <c r="LUM66" s="242"/>
      <c r="LUN66" s="242"/>
      <c r="LUO66" s="242"/>
      <c r="LUP66" s="242"/>
      <c r="LUQ66" s="242"/>
      <c r="LUR66" s="242"/>
      <c r="LUS66" s="242"/>
      <c r="LUT66" s="242"/>
      <c r="LUU66" s="242"/>
      <c r="LUV66" s="242"/>
      <c r="LUW66" s="242"/>
      <c r="LUX66" s="242"/>
      <c r="LUY66" s="242"/>
      <c r="LUZ66" s="242"/>
      <c r="LVA66" s="242"/>
      <c r="LVB66" s="242"/>
      <c r="LVC66" s="242"/>
      <c r="LVD66" s="242"/>
      <c r="LVE66" s="242"/>
      <c r="LVF66" s="242"/>
      <c r="LVG66" s="242"/>
      <c r="LVH66" s="242"/>
      <c r="LVI66" s="242"/>
      <c r="LVJ66" s="242"/>
      <c r="LVK66" s="242"/>
      <c r="LVL66" s="242"/>
      <c r="LVM66" s="242"/>
      <c r="LVN66" s="242"/>
      <c r="LVO66" s="242"/>
      <c r="LVP66" s="242"/>
      <c r="LVQ66" s="242"/>
      <c r="LVR66" s="242"/>
      <c r="LVS66" s="242"/>
      <c r="LVT66" s="242"/>
      <c r="LVU66" s="242"/>
      <c r="LVV66" s="242"/>
      <c r="LVW66" s="242"/>
      <c r="LVX66" s="242"/>
      <c r="LVY66" s="242"/>
      <c r="LVZ66" s="242"/>
      <c r="LWA66" s="242"/>
      <c r="LWB66" s="242"/>
      <c r="LWC66" s="242"/>
      <c r="LWD66" s="242"/>
      <c r="LWE66" s="242"/>
      <c r="LWF66" s="242"/>
      <c r="LWG66" s="242"/>
      <c r="LWH66" s="242"/>
      <c r="LWI66" s="242"/>
      <c r="LWJ66" s="242"/>
      <c r="LWK66" s="242"/>
      <c r="LWL66" s="242"/>
      <c r="LWM66" s="242"/>
      <c r="LWN66" s="242"/>
      <c r="LWO66" s="242"/>
      <c r="LWP66" s="242"/>
      <c r="LWQ66" s="242"/>
      <c r="LWR66" s="242"/>
      <c r="LWS66" s="242"/>
      <c r="LWT66" s="242"/>
      <c r="LWU66" s="242"/>
      <c r="LWV66" s="242"/>
      <c r="LWW66" s="242"/>
      <c r="LWX66" s="242"/>
      <c r="LWY66" s="242"/>
      <c r="LWZ66" s="242"/>
      <c r="LXA66" s="242"/>
      <c r="LXB66" s="242"/>
      <c r="LXC66" s="242"/>
      <c r="LXD66" s="242"/>
      <c r="LXE66" s="242"/>
      <c r="LXF66" s="242"/>
      <c r="LXG66" s="242"/>
      <c r="LXH66" s="242"/>
      <c r="LXI66" s="242"/>
      <c r="LXJ66" s="242"/>
      <c r="LXK66" s="242"/>
      <c r="LXL66" s="242"/>
      <c r="LXM66" s="242"/>
      <c r="LXN66" s="242"/>
      <c r="LXO66" s="242"/>
      <c r="LXP66" s="242"/>
      <c r="LXQ66" s="242"/>
      <c r="LXR66" s="242"/>
      <c r="LXS66" s="242"/>
      <c r="LXT66" s="242"/>
      <c r="LXU66" s="242"/>
      <c r="LXV66" s="242"/>
      <c r="LXW66" s="242"/>
      <c r="LXX66" s="242"/>
      <c r="LXY66" s="242"/>
      <c r="LXZ66" s="242"/>
      <c r="LYA66" s="242"/>
      <c r="LYB66" s="242"/>
      <c r="LYC66" s="242"/>
      <c r="LYD66" s="242"/>
      <c r="LYE66" s="242"/>
      <c r="LYF66" s="242"/>
      <c r="LYG66" s="242"/>
      <c r="LYH66" s="242"/>
      <c r="LYI66" s="242"/>
      <c r="LYJ66" s="242"/>
      <c r="LYK66" s="242"/>
      <c r="LYL66" s="242"/>
      <c r="LYM66" s="242"/>
      <c r="LYN66" s="242"/>
      <c r="LYO66" s="242"/>
      <c r="LYP66" s="242"/>
      <c r="LYQ66" s="242"/>
      <c r="LYR66" s="242"/>
      <c r="LYS66" s="242"/>
      <c r="LYT66" s="242"/>
      <c r="LYU66" s="242"/>
      <c r="LYV66" s="242"/>
      <c r="LYW66" s="242"/>
      <c r="LYX66" s="242"/>
      <c r="LYY66" s="242"/>
      <c r="LYZ66" s="242"/>
      <c r="LZA66" s="242"/>
      <c r="LZB66" s="242"/>
      <c r="LZC66" s="242"/>
      <c r="LZD66" s="242"/>
      <c r="LZE66" s="242"/>
      <c r="LZF66" s="242"/>
      <c r="LZG66" s="242"/>
      <c r="LZH66" s="242"/>
      <c r="LZI66" s="242"/>
      <c r="LZJ66" s="242"/>
      <c r="LZK66" s="242"/>
      <c r="LZL66" s="242"/>
      <c r="LZM66" s="242"/>
      <c r="LZN66" s="242"/>
      <c r="LZO66" s="242"/>
      <c r="LZP66" s="242"/>
      <c r="LZQ66" s="242"/>
      <c r="LZR66" s="242"/>
      <c r="LZS66" s="242"/>
      <c r="LZT66" s="242"/>
      <c r="LZU66" s="242"/>
      <c r="LZV66" s="242"/>
      <c r="LZW66" s="242"/>
      <c r="LZX66" s="242"/>
      <c r="LZY66" s="242"/>
      <c r="LZZ66" s="242"/>
      <c r="MAA66" s="242"/>
      <c r="MAB66" s="242"/>
      <c r="MAC66" s="242"/>
      <c r="MAD66" s="242"/>
      <c r="MAE66" s="242"/>
      <c r="MAF66" s="242"/>
      <c r="MAG66" s="242"/>
      <c r="MAH66" s="242"/>
      <c r="MAI66" s="242"/>
      <c r="MAJ66" s="242"/>
      <c r="MAK66" s="242"/>
      <c r="MAL66" s="242"/>
      <c r="MAM66" s="242"/>
      <c r="MAN66" s="242"/>
      <c r="MAO66" s="242"/>
      <c r="MAP66" s="242"/>
      <c r="MAQ66" s="242"/>
      <c r="MAR66" s="242"/>
      <c r="MAS66" s="242"/>
      <c r="MAT66" s="242"/>
      <c r="MAU66" s="242"/>
      <c r="MAV66" s="242"/>
      <c r="MAW66" s="242"/>
      <c r="MAX66" s="242"/>
      <c r="MAY66" s="242"/>
      <c r="MAZ66" s="242"/>
      <c r="MBA66" s="242"/>
      <c r="MBB66" s="242"/>
      <c r="MBC66" s="242"/>
      <c r="MBD66" s="242"/>
      <c r="MBE66" s="242"/>
      <c r="MBF66" s="242"/>
      <c r="MBG66" s="242"/>
      <c r="MBH66" s="242"/>
      <c r="MBI66" s="242"/>
      <c r="MBJ66" s="242"/>
      <c r="MBK66" s="242"/>
      <c r="MBL66" s="242"/>
      <c r="MBM66" s="242"/>
      <c r="MBN66" s="242"/>
      <c r="MBO66" s="242"/>
      <c r="MBP66" s="242"/>
      <c r="MBQ66" s="242"/>
      <c r="MBR66" s="242"/>
      <c r="MBS66" s="242"/>
      <c r="MBT66" s="242"/>
      <c r="MBU66" s="242"/>
      <c r="MBV66" s="242"/>
      <c r="MBW66" s="242"/>
      <c r="MBX66" s="242"/>
      <c r="MBY66" s="242"/>
      <c r="MBZ66" s="242"/>
      <c r="MCA66" s="242"/>
      <c r="MCB66" s="242"/>
      <c r="MCC66" s="242"/>
      <c r="MCD66" s="242"/>
      <c r="MCE66" s="242"/>
      <c r="MCF66" s="242"/>
      <c r="MCG66" s="242"/>
      <c r="MCH66" s="242"/>
      <c r="MCI66" s="242"/>
      <c r="MCJ66" s="242"/>
      <c r="MCK66" s="242"/>
      <c r="MCL66" s="242"/>
      <c r="MCM66" s="242"/>
      <c r="MCN66" s="242"/>
      <c r="MCO66" s="242"/>
      <c r="MCP66" s="242"/>
      <c r="MCQ66" s="242"/>
      <c r="MCR66" s="242"/>
      <c r="MCS66" s="242"/>
      <c r="MCT66" s="242"/>
      <c r="MCU66" s="242"/>
      <c r="MCV66" s="242"/>
      <c r="MCW66" s="242"/>
      <c r="MCX66" s="242"/>
      <c r="MCY66" s="242"/>
      <c r="MCZ66" s="242"/>
      <c r="MDA66" s="242"/>
      <c r="MDB66" s="242"/>
      <c r="MDC66" s="242"/>
      <c r="MDD66" s="242"/>
      <c r="MDE66" s="242"/>
      <c r="MDF66" s="242"/>
      <c r="MDG66" s="242"/>
      <c r="MDH66" s="242"/>
      <c r="MDI66" s="242"/>
      <c r="MDJ66" s="242"/>
      <c r="MDK66" s="242"/>
      <c r="MDL66" s="242"/>
      <c r="MDM66" s="242"/>
      <c r="MDN66" s="242"/>
      <c r="MDO66" s="242"/>
      <c r="MDP66" s="242"/>
      <c r="MDQ66" s="242"/>
      <c r="MDR66" s="242"/>
      <c r="MDS66" s="242"/>
      <c r="MDT66" s="242"/>
      <c r="MDU66" s="242"/>
      <c r="MDV66" s="242"/>
      <c r="MDW66" s="242"/>
      <c r="MDX66" s="242"/>
      <c r="MDY66" s="242"/>
      <c r="MDZ66" s="242"/>
      <c r="MEA66" s="242"/>
      <c r="MEB66" s="242"/>
      <c r="MEC66" s="242"/>
      <c r="MED66" s="242"/>
      <c r="MEE66" s="242"/>
      <c r="MEF66" s="242"/>
      <c r="MEG66" s="242"/>
      <c r="MEH66" s="242"/>
      <c r="MEI66" s="242"/>
      <c r="MEJ66" s="242"/>
      <c r="MEK66" s="242"/>
      <c r="MEL66" s="242"/>
      <c r="MEM66" s="242"/>
      <c r="MEN66" s="242"/>
      <c r="MEO66" s="242"/>
      <c r="MEP66" s="242"/>
      <c r="MEQ66" s="242"/>
      <c r="MER66" s="242"/>
      <c r="MES66" s="242"/>
      <c r="MET66" s="242"/>
      <c r="MEU66" s="242"/>
      <c r="MEV66" s="242"/>
      <c r="MEW66" s="242"/>
      <c r="MEX66" s="242"/>
      <c r="MEY66" s="242"/>
      <c r="MEZ66" s="242"/>
      <c r="MFA66" s="242"/>
      <c r="MFB66" s="242"/>
      <c r="MFC66" s="242"/>
      <c r="MFD66" s="242"/>
      <c r="MFE66" s="242"/>
      <c r="MFF66" s="242"/>
      <c r="MFG66" s="242"/>
      <c r="MFH66" s="242"/>
      <c r="MFI66" s="242"/>
      <c r="MFJ66" s="242"/>
      <c r="MFK66" s="242"/>
      <c r="MFL66" s="242"/>
      <c r="MFM66" s="242"/>
      <c r="MFN66" s="242"/>
      <c r="MFO66" s="242"/>
      <c r="MFP66" s="242"/>
      <c r="MFQ66" s="242"/>
      <c r="MFR66" s="242"/>
      <c r="MFS66" s="242"/>
      <c r="MFT66" s="242"/>
      <c r="MFU66" s="242"/>
      <c r="MFV66" s="242"/>
      <c r="MFW66" s="242"/>
      <c r="MFX66" s="242"/>
      <c r="MFY66" s="242"/>
      <c r="MFZ66" s="242"/>
      <c r="MGA66" s="242"/>
      <c r="MGB66" s="242"/>
      <c r="MGC66" s="242"/>
      <c r="MGD66" s="242"/>
      <c r="MGE66" s="242"/>
      <c r="MGF66" s="242"/>
      <c r="MGG66" s="242"/>
      <c r="MGH66" s="242"/>
      <c r="MGI66" s="242"/>
      <c r="MGJ66" s="242"/>
      <c r="MGK66" s="242"/>
      <c r="MGL66" s="242"/>
      <c r="MGM66" s="242"/>
      <c r="MGN66" s="242"/>
      <c r="MGO66" s="242"/>
      <c r="MGP66" s="242"/>
      <c r="MGQ66" s="242"/>
      <c r="MGR66" s="242"/>
      <c r="MGS66" s="242"/>
      <c r="MGT66" s="242"/>
      <c r="MGU66" s="242"/>
      <c r="MGV66" s="242"/>
      <c r="MGW66" s="242"/>
      <c r="MGX66" s="242"/>
      <c r="MGY66" s="242"/>
      <c r="MGZ66" s="242"/>
      <c r="MHA66" s="242"/>
      <c r="MHB66" s="242"/>
      <c r="MHC66" s="242"/>
      <c r="MHD66" s="242"/>
      <c r="MHE66" s="242"/>
      <c r="MHF66" s="242"/>
      <c r="MHG66" s="242"/>
      <c r="MHH66" s="242"/>
      <c r="MHI66" s="242"/>
      <c r="MHJ66" s="242"/>
      <c r="MHK66" s="242"/>
      <c r="MHL66" s="242"/>
      <c r="MHM66" s="242"/>
      <c r="MHN66" s="242"/>
      <c r="MHO66" s="242"/>
      <c r="MHP66" s="242"/>
      <c r="MHQ66" s="242"/>
      <c r="MHR66" s="242"/>
      <c r="MHS66" s="242"/>
      <c r="MHT66" s="242"/>
      <c r="MHU66" s="242"/>
      <c r="MHV66" s="242"/>
      <c r="MHW66" s="242"/>
      <c r="MHX66" s="242"/>
      <c r="MHY66" s="242"/>
      <c r="MHZ66" s="242"/>
      <c r="MIA66" s="242"/>
      <c r="MIB66" s="242"/>
      <c r="MIC66" s="242"/>
      <c r="MID66" s="242"/>
      <c r="MIE66" s="242"/>
      <c r="MIF66" s="242"/>
      <c r="MIG66" s="242"/>
      <c r="MIH66" s="242"/>
      <c r="MII66" s="242"/>
      <c r="MIJ66" s="242"/>
      <c r="MIK66" s="242"/>
      <c r="MIL66" s="242"/>
      <c r="MIM66" s="242"/>
      <c r="MIN66" s="242"/>
      <c r="MIO66" s="242"/>
      <c r="MIP66" s="242"/>
      <c r="MIQ66" s="242"/>
      <c r="MIR66" s="242"/>
      <c r="MIS66" s="242"/>
      <c r="MIT66" s="242"/>
      <c r="MIU66" s="242"/>
      <c r="MIV66" s="242"/>
      <c r="MIW66" s="242"/>
      <c r="MIX66" s="242"/>
      <c r="MIY66" s="242"/>
      <c r="MIZ66" s="242"/>
      <c r="MJA66" s="242"/>
      <c r="MJB66" s="242"/>
      <c r="MJC66" s="242"/>
      <c r="MJD66" s="242"/>
      <c r="MJE66" s="242"/>
      <c r="MJF66" s="242"/>
      <c r="MJG66" s="242"/>
      <c r="MJH66" s="242"/>
      <c r="MJI66" s="242"/>
      <c r="MJJ66" s="242"/>
      <c r="MJK66" s="242"/>
      <c r="MJL66" s="242"/>
      <c r="MJM66" s="242"/>
      <c r="MJN66" s="242"/>
      <c r="MJO66" s="242"/>
      <c r="MJP66" s="242"/>
      <c r="MJQ66" s="242"/>
      <c r="MJR66" s="242"/>
      <c r="MJS66" s="242"/>
      <c r="MJT66" s="242"/>
      <c r="MJU66" s="242"/>
      <c r="MJV66" s="242"/>
      <c r="MJW66" s="242"/>
      <c r="MJX66" s="242"/>
      <c r="MJY66" s="242"/>
      <c r="MJZ66" s="242"/>
      <c r="MKA66" s="242"/>
      <c r="MKB66" s="242"/>
      <c r="MKC66" s="242"/>
      <c r="MKD66" s="242"/>
      <c r="MKE66" s="242"/>
      <c r="MKF66" s="242"/>
      <c r="MKG66" s="242"/>
      <c r="MKH66" s="242"/>
      <c r="MKI66" s="242"/>
      <c r="MKJ66" s="242"/>
      <c r="MKK66" s="242"/>
      <c r="MKL66" s="242"/>
      <c r="MKM66" s="242"/>
      <c r="MKN66" s="242"/>
      <c r="MKO66" s="242"/>
      <c r="MKP66" s="242"/>
      <c r="MKQ66" s="242"/>
      <c r="MKR66" s="242"/>
      <c r="MKS66" s="242"/>
      <c r="MKT66" s="242"/>
      <c r="MKU66" s="242"/>
      <c r="MKV66" s="242"/>
      <c r="MKW66" s="242"/>
      <c r="MKX66" s="242"/>
      <c r="MKY66" s="242"/>
      <c r="MKZ66" s="242"/>
      <c r="MLA66" s="242"/>
      <c r="MLB66" s="242"/>
      <c r="MLC66" s="242"/>
      <c r="MLD66" s="242"/>
      <c r="MLE66" s="242"/>
      <c r="MLF66" s="242"/>
      <c r="MLG66" s="242"/>
      <c r="MLH66" s="242"/>
      <c r="MLI66" s="242"/>
      <c r="MLJ66" s="242"/>
      <c r="MLK66" s="242"/>
      <c r="MLL66" s="242"/>
      <c r="MLM66" s="242"/>
      <c r="MLN66" s="242"/>
      <c r="MLO66" s="242"/>
      <c r="MLP66" s="242"/>
      <c r="MLQ66" s="242"/>
      <c r="MLR66" s="242"/>
      <c r="MLS66" s="242"/>
      <c r="MLT66" s="242"/>
      <c r="MLU66" s="242"/>
      <c r="MLV66" s="242"/>
      <c r="MLW66" s="242"/>
      <c r="MLX66" s="242"/>
      <c r="MLY66" s="242"/>
      <c r="MLZ66" s="242"/>
      <c r="MMA66" s="242"/>
      <c r="MMB66" s="242"/>
      <c r="MMC66" s="242"/>
      <c r="MMD66" s="242"/>
      <c r="MME66" s="242"/>
      <c r="MMF66" s="242"/>
      <c r="MMG66" s="242"/>
      <c r="MMH66" s="242"/>
      <c r="MMI66" s="242"/>
      <c r="MMJ66" s="242"/>
      <c r="MMK66" s="242"/>
      <c r="MML66" s="242"/>
      <c r="MMM66" s="242"/>
      <c r="MMN66" s="242"/>
      <c r="MMO66" s="242"/>
      <c r="MMP66" s="242"/>
      <c r="MMQ66" s="242"/>
      <c r="MMR66" s="242"/>
      <c r="MMS66" s="242"/>
      <c r="MMT66" s="242"/>
      <c r="MMU66" s="242"/>
      <c r="MMV66" s="242"/>
      <c r="MMW66" s="242"/>
      <c r="MMX66" s="242"/>
      <c r="MMY66" s="242"/>
      <c r="MMZ66" s="242"/>
      <c r="MNA66" s="242"/>
      <c r="MNB66" s="242"/>
      <c r="MNC66" s="242"/>
      <c r="MND66" s="242"/>
      <c r="MNE66" s="242"/>
      <c r="MNF66" s="242"/>
      <c r="MNG66" s="242"/>
      <c r="MNH66" s="242"/>
      <c r="MNI66" s="242"/>
      <c r="MNJ66" s="242"/>
      <c r="MNK66" s="242"/>
      <c r="MNL66" s="242"/>
      <c r="MNM66" s="242"/>
      <c r="MNN66" s="242"/>
      <c r="MNO66" s="242"/>
      <c r="MNP66" s="242"/>
      <c r="MNQ66" s="242"/>
      <c r="MNR66" s="242"/>
      <c r="MNS66" s="242"/>
      <c r="MNT66" s="242"/>
      <c r="MNU66" s="242"/>
      <c r="MNV66" s="242"/>
      <c r="MNW66" s="242"/>
      <c r="MNX66" s="242"/>
      <c r="MNY66" s="242"/>
      <c r="MNZ66" s="242"/>
      <c r="MOA66" s="242"/>
      <c r="MOB66" s="242"/>
      <c r="MOC66" s="242"/>
      <c r="MOD66" s="242"/>
      <c r="MOE66" s="242"/>
      <c r="MOF66" s="242"/>
      <c r="MOG66" s="242"/>
      <c r="MOH66" s="242"/>
      <c r="MOI66" s="242"/>
      <c r="MOJ66" s="242"/>
      <c r="MOK66" s="242"/>
      <c r="MOL66" s="242"/>
      <c r="MOM66" s="242"/>
      <c r="MON66" s="242"/>
      <c r="MOO66" s="242"/>
      <c r="MOP66" s="242"/>
      <c r="MOQ66" s="242"/>
      <c r="MOR66" s="242"/>
      <c r="MOS66" s="242"/>
      <c r="MOT66" s="242"/>
      <c r="MOU66" s="242"/>
      <c r="MOV66" s="242"/>
      <c r="MOW66" s="242"/>
      <c r="MOX66" s="242"/>
      <c r="MOY66" s="242"/>
      <c r="MOZ66" s="242"/>
      <c r="MPA66" s="242"/>
      <c r="MPB66" s="242"/>
      <c r="MPC66" s="242"/>
      <c r="MPD66" s="242"/>
      <c r="MPE66" s="242"/>
      <c r="MPF66" s="242"/>
      <c r="MPG66" s="242"/>
      <c r="MPH66" s="242"/>
      <c r="MPI66" s="242"/>
      <c r="MPJ66" s="242"/>
      <c r="MPK66" s="242"/>
      <c r="MPL66" s="242"/>
      <c r="MPM66" s="242"/>
      <c r="MPN66" s="242"/>
      <c r="MPO66" s="242"/>
      <c r="MPP66" s="242"/>
      <c r="MPQ66" s="242"/>
      <c r="MPR66" s="242"/>
      <c r="MPS66" s="242"/>
      <c r="MPT66" s="242"/>
      <c r="MPU66" s="242"/>
      <c r="MPV66" s="242"/>
      <c r="MPW66" s="242"/>
      <c r="MPX66" s="242"/>
      <c r="MPY66" s="242"/>
      <c r="MPZ66" s="242"/>
      <c r="MQA66" s="242"/>
      <c r="MQB66" s="242"/>
      <c r="MQC66" s="242"/>
      <c r="MQD66" s="242"/>
      <c r="MQE66" s="242"/>
      <c r="MQF66" s="242"/>
      <c r="MQG66" s="242"/>
      <c r="MQH66" s="242"/>
      <c r="MQI66" s="242"/>
      <c r="MQJ66" s="242"/>
      <c r="MQK66" s="242"/>
      <c r="MQL66" s="242"/>
      <c r="MQM66" s="242"/>
      <c r="MQN66" s="242"/>
      <c r="MQO66" s="242"/>
      <c r="MQP66" s="242"/>
      <c r="MQQ66" s="242"/>
      <c r="MQR66" s="242"/>
      <c r="MQS66" s="242"/>
      <c r="MQT66" s="242"/>
      <c r="MQU66" s="242"/>
      <c r="MQV66" s="242"/>
      <c r="MQW66" s="242"/>
      <c r="MQX66" s="242"/>
      <c r="MQY66" s="242"/>
      <c r="MQZ66" s="242"/>
      <c r="MRA66" s="242"/>
      <c r="MRB66" s="242"/>
      <c r="MRC66" s="242"/>
      <c r="MRD66" s="242"/>
      <c r="MRE66" s="242"/>
      <c r="MRF66" s="242"/>
      <c r="MRG66" s="242"/>
      <c r="MRH66" s="242"/>
      <c r="MRI66" s="242"/>
      <c r="MRJ66" s="242"/>
      <c r="MRK66" s="242"/>
      <c r="MRL66" s="242"/>
      <c r="MRM66" s="242"/>
      <c r="MRN66" s="242"/>
      <c r="MRO66" s="242"/>
      <c r="MRP66" s="242"/>
      <c r="MRQ66" s="242"/>
      <c r="MRR66" s="242"/>
      <c r="MRS66" s="242"/>
      <c r="MRT66" s="242"/>
      <c r="MRU66" s="242"/>
      <c r="MRV66" s="242"/>
      <c r="MRW66" s="242"/>
      <c r="MRX66" s="242"/>
      <c r="MRY66" s="242"/>
      <c r="MRZ66" s="242"/>
      <c r="MSA66" s="242"/>
      <c r="MSB66" s="242"/>
      <c r="MSC66" s="242"/>
      <c r="MSD66" s="242"/>
      <c r="MSE66" s="242"/>
      <c r="MSF66" s="242"/>
      <c r="MSG66" s="242"/>
      <c r="MSH66" s="242"/>
      <c r="MSI66" s="242"/>
      <c r="MSJ66" s="242"/>
      <c r="MSK66" s="242"/>
      <c r="MSL66" s="242"/>
      <c r="MSM66" s="242"/>
      <c r="MSN66" s="242"/>
      <c r="MSO66" s="242"/>
      <c r="MSP66" s="242"/>
      <c r="MSQ66" s="242"/>
      <c r="MSR66" s="242"/>
      <c r="MSS66" s="242"/>
      <c r="MST66" s="242"/>
      <c r="MSU66" s="242"/>
      <c r="MSV66" s="242"/>
      <c r="MSW66" s="242"/>
      <c r="MSX66" s="242"/>
      <c r="MSY66" s="242"/>
      <c r="MSZ66" s="242"/>
      <c r="MTA66" s="242"/>
      <c r="MTB66" s="242"/>
      <c r="MTC66" s="242"/>
      <c r="MTD66" s="242"/>
      <c r="MTE66" s="242"/>
      <c r="MTF66" s="242"/>
      <c r="MTG66" s="242"/>
      <c r="MTH66" s="242"/>
      <c r="MTI66" s="242"/>
      <c r="MTJ66" s="242"/>
      <c r="MTK66" s="242"/>
      <c r="MTL66" s="242"/>
      <c r="MTM66" s="242"/>
      <c r="MTN66" s="242"/>
      <c r="MTO66" s="242"/>
      <c r="MTP66" s="242"/>
      <c r="MTQ66" s="242"/>
      <c r="MTR66" s="242"/>
      <c r="MTS66" s="242"/>
      <c r="MTT66" s="242"/>
      <c r="MTU66" s="242"/>
      <c r="MTV66" s="242"/>
      <c r="MTW66" s="242"/>
      <c r="MTX66" s="242"/>
      <c r="MTY66" s="242"/>
      <c r="MTZ66" s="242"/>
      <c r="MUA66" s="242"/>
      <c r="MUB66" s="242"/>
      <c r="MUC66" s="242"/>
      <c r="MUD66" s="242"/>
      <c r="MUE66" s="242"/>
      <c r="MUF66" s="242"/>
      <c r="MUG66" s="242"/>
      <c r="MUH66" s="242"/>
      <c r="MUI66" s="242"/>
      <c r="MUJ66" s="242"/>
      <c r="MUK66" s="242"/>
      <c r="MUL66" s="242"/>
      <c r="MUM66" s="242"/>
      <c r="MUN66" s="242"/>
      <c r="MUO66" s="242"/>
      <c r="MUP66" s="242"/>
      <c r="MUQ66" s="242"/>
      <c r="MUR66" s="242"/>
      <c r="MUS66" s="242"/>
      <c r="MUT66" s="242"/>
      <c r="MUU66" s="242"/>
      <c r="MUV66" s="242"/>
      <c r="MUW66" s="242"/>
      <c r="MUX66" s="242"/>
      <c r="MUY66" s="242"/>
      <c r="MUZ66" s="242"/>
      <c r="MVA66" s="242"/>
      <c r="MVB66" s="242"/>
      <c r="MVC66" s="242"/>
      <c r="MVD66" s="242"/>
      <c r="MVE66" s="242"/>
      <c r="MVF66" s="242"/>
      <c r="MVG66" s="242"/>
      <c r="MVH66" s="242"/>
      <c r="MVI66" s="242"/>
      <c r="MVJ66" s="242"/>
      <c r="MVK66" s="242"/>
      <c r="MVL66" s="242"/>
      <c r="MVM66" s="242"/>
      <c r="MVN66" s="242"/>
      <c r="MVO66" s="242"/>
      <c r="MVP66" s="242"/>
      <c r="MVQ66" s="242"/>
      <c r="MVR66" s="242"/>
      <c r="MVS66" s="242"/>
      <c r="MVT66" s="242"/>
      <c r="MVU66" s="242"/>
      <c r="MVV66" s="242"/>
      <c r="MVW66" s="242"/>
      <c r="MVX66" s="242"/>
      <c r="MVY66" s="242"/>
      <c r="MVZ66" s="242"/>
      <c r="MWA66" s="242"/>
      <c r="MWB66" s="242"/>
      <c r="MWC66" s="242"/>
      <c r="MWD66" s="242"/>
      <c r="MWE66" s="242"/>
      <c r="MWF66" s="242"/>
      <c r="MWG66" s="242"/>
      <c r="MWH66" s="242"/>
      <c r="MWI66" s="242"/>
      <c r="MWJ66" s="242"/>
      <c r="MWK66" s="242"/>
      <c r="MWL66" s="242"/>
      <c r="MWM66" s="242"/>
      <c r="MWN66" s="242"/>
      <c r="MWO66" s="242"/>
      <c r="MWP66" s="242"/>
      <c r="MWQ66" s="242"/>
      <c r="MWR66" s="242"/>
      <c r="MWS66" s="242"/>
      <c r="MWT66" s="242"/>
      <c r="MWU66" s="242"/>
      <c r="MWV66" s="242"/>
      <c r="MWW66" s="242"/>
      <c r="MWX66" s="242"/>
      <c r="MWY66" s="242"/>
      <c r="MWZ66" s="242"/>
      <c r="MXA66" s="242"/>
      <c r="MXB66" s="242"/>
      <c r="MXC66" s="242"/>
      <c r="MXD66" s="242"/>
      <c r="MXE66" s="242"/>
      <c r="MXF66" s="242"/>
      <c r="MXG66" s="242"/>
      <c r="MXH66" s="242"/>
      <c r="MXI66" s="242"/>
      <c r="MXJ66" s="242"/>
      <c r="MXK66" s="242"/>
      <c r="MXL66" s="242"/>
      <c r="MXM66" s="242"/>
      <c r="MXN66" s="242"/>
      <c r="MXO66" s="242"/>
      <c r="MXP66" s="242"/>
      <c r="MXQ66" s="242"/>
      <c r="MXR66" s="242"/>
      <c r="MXS66" s="242"/>
      <c r="MXT66" s="242"/>
      <c r="MXU66" s="242"/>
      <c r="MXV66" s="242"/>
      <c r="MXW66" s="242"/>
      <c r="MXX66" s="242"/>
      <c r="MXY66" s="242"/>
      <c r="MXZ66" s="242"/>
      <c r="MYA66" s="242"/>
      <c r="MYB66" s="242"/>
      <c r="MYC66" s="242"/>
      <c r="MYD66" s="242"/>
      <c r="MYE66" s="242"/>
      <c r="MYF66" s="242"/>
      <c r="MYG66" s="242"/>
      <c r="MYH66" s="242"/>
      <c r="MYI66" s="242"/>
      <c r="MYJ66" s="242"/>
      <c r="MYK66" s="242"/>
      <c r="MYL66" s="242"/>
      <c r="MYM66" s="242"/>
      <c r="MYN66" s="242"/>
      <c r="MYO66" s="242"/>
      <c r="MYP66" s="242"/>
      <c r="MYQ66" s="242"/>
      <c r="MYR66" s="242"/>
      <c r="MYS66" s="242"/>
      <c r="MYT66" s="242"/>
      <c r="MYU66" s="242"/>
      <c r="MYV66" s="242"/>
      <c r="MYW66" s="242"/>
      <c r="MYX66" s="242"/>
      <c r="MYY66" s="242"/>
      <c r="MYZ66" s="242"/>
      <c r="MZA66" s="242"/>
      <c r="MZB66" s="242"/>
      <c r="MZC66" s="242"/>
      <c r="MZD66" s="242"/>
      <c r="MZE66" s="242"/>
      <c r="MZF66" s="242"/>
      <c r="MZG66" s="242"/>
      <c r="MZH66" s="242"/>
      <c r="MZI66" s="242"/>
      <c r="MZJ66" s="242"/>
      <c r="MZK66" s="242"/>
      <c r="MZL66" s="242"/>
      <c r="MZM66" s="242"/>
      <c r="MZN66" s="242"/>
      <c r="MZO66" s="242"/>
      <c r="MZP66" s="242"/>
      <c r="MZQ66" s="242"/>
      <c r="MZR66" s="242"/>
      <c r="MZS66" s="242"/>
      <c r="MZT66" s="242"/>
      <c r="MZU66" s="242"/>
      <c r="MZV66" s="242"/>
      <c r="MZW66" s="242"/>
      <c r="MZX66" s="242"/>
      <c r="MZY66" s="242"/>
      <c r="MZZ66" s="242"/>
      <c r="NAA66" s="242"/>
      <c r="NAB66" s="242"/>
      <c r="NAC66" s="242"/>
      <c r="NAD66" s="242"/>
      <c r="NAE66" s="242"/>
      <c r="NAF66" s="242"/>
      <c r="NAG66" s="242"/>
      <c r="NAH66" s="242"/>
      <c r="NAI66" s="242"/>
      <c r="NAJ66" s="242"/>
      <c r="NAK66" s="242"/>
      <c r="NAL66" s="242"/>
      <c r="NAM66" s="242"/>
      <c r="NAN66" s="242"/>
      <c r="NAO66" s="242"/>
      <c r="NAP66" s="242"/>
      <c r="NAQ66" s="242"/>
      <c r="NAR66" s="242"/>
      <c r="NAS66" s="242"/>
      <c r="NAT66" s="242"/>
      <c r="NAU66" s="242"/>
      <c r="NAV66" s="242"/>
      <c r="NAW66" s="242"/>
      <c r="NAX66" s="242"/>
      <c r="NAY66" s="242"/>
      <c r="NAZ66" s="242"/>
      <c r="NBA66" s="242"/>
      <c r="NBB66" s="242"/>
      <c r="NBC66" s="242"/>
      <c r="NBD66" s="242"/>
      <c r="NBE66" s="242"/>
      <c r="NBF66" s="242"/>
      <c r="NBG66" s="242"/>
      <c r="NBH66" s="242"/>
      <c r="NBI66" s="242"/>
      <c r="NBJ66" s="242"/>
      <c r="NBK66" s="242"/>
      <c r="NBL66" s="242"/>
      <c r="NBM66" s="242"/>
      <c r="NBN66" s="242"/>
      <c r="NBO66" s="242"/>
      <c r="NBP66" s="242"/>
      <c r="NBQ66" s="242"/>
      <c r="NBR66" s="242"/>
      <c r="NBS66" s="242"/>
      <c r="NBT66" s="242"/>
      <c r="NBU66" s="242"/>
      <c r="NBV66" s="242"/>
      <c r="NBW66" s="242"/>
      <c r="NBX66" s="242"/>
      <c r="NBY66" s="242"/>
      <c r="NBZ66" s="242"/>
      <c r="NCA66" s="242"/>
      <c r="NCB66" s="242"/>
      <c r="NCC66" s="242"/>
      <c r="NCD66" s="242"/>
      <c r="NCE66" s="242"/>
      <c r="NCF66" s="242"/>
      <c r="NCG66" s="242"/>
      <c r="NCH66" s="242"/>
      <c r="NCI66" s="242"/>
      <c r="NCJ66" s="242"/>
      <c r="NCK66" s="242"/>
      <c r="NCL66" s="242"/>
      <c r="NCM66" s="242"/>
      <c r="NCN66" s="242"/>
      <c r="NCO66" s="242"/>
      <c r="NCP66" s="242"/>
      <c r="NCQ66" s="242"/>
      <c r="NCR66" s="242"/>
      <c r="NCS66" s="242"/>
      <c r="NCT66" s="242"/>
      <c r="NCU66" s="242"/>
      <c r="NCV66" s="242"/>
      <c r="NCW66" s="242"/>
      <c r="NCX66" s="242"/>
      <c r="NCY66" s="242"/>
      <c r="NCZ66" s="242"/>
      <c r="NDA66" s="242"/>
      <c r="NDB66" s="242"/>
      <c r="NDC66" s="242"/>
      <c r="NDD66" s="242"/>
      <c r="NDE66" s="242"/>
      <c r="NDF66" s="242"/>
      <c r="NDG66" s="242"/>
      <c r="NDH66" s="242"/>
      <c r="NDI66" s="242"/>
      <c r="NDJ66" s="242"/>
      <c r="NDK66" s="242"/>
      <c r="NDL66" s="242"/>
      <c r="NDM66" s="242"/>
      <c r="NDN66" s="242"/>
      <c r="NDO66" s="242"/>
      <c r="NDP66" s="242"/>
      <c r="NDQ66" s="242"/>
      <c r="NDR66" s="242"/>
      <c r="NDS66" s="242"/>
      <c r="NDT66" s="242"/>
      <c r="NDU66" s="242"/>
      <c r="NDV66" s="242"/>
      <c r="NDW66" s="242"/>
      <c r="NDX66" s="242"/>
      <c r="NDY66" s="242"/>
      <c r="NDZ66" s="242"/>
      <c r="NEA66" s="242"/>
      <c r="NEB66" s="242"/>
      <c r="NEC66" s="242"/>
      <c r="NED66" s="242"/>
      <c r="NEE66" s="242"/>
      <c r="NEF66" s="242"/>
      <c r="NEG66" s="242"/>
      <c r="NEH66" s="242"/>
      <c r="NEI66" s="242"/>
      <c r="NEJ66" s="242"/>
      <c r="NEK66" s="242"/>
      <c r="NEL66" s="242"/>
      <c r="NEM66" s="242"/>
      <c r="NEN66" s="242"/>
      <c r="NEO66" s="242"/>
      <c r="NEP66" s="242"/>
      <c r="NEQ66" s="242"/>
      <c r="NER66" s="242"/>
      <c r="NES66" s="242"/>
      <c r="NET66" s="242"/>
      <c r="NEU66" s="242"/>
      <c r="NEV66" s="242"/>
      <c r="NEW66" s="242"/>
      <c r="NEX66" s="242"/>
      <c r="NEY66" s="242"/>
      <c r="NEZ66" s="242"/>
      <c r="NFA66" s="242"/>
      <c r="NFB66" s="242"/>
      <c r="NFC66" s="242"/>
      <c r="NFD66" s="242"/>
      <c r="NFE66" s="242"/>
      <c r="NFF66" s="242"/>
      <c r="NFG66" s="242"/>
      <c r="NFH66" s="242"/>
      <c r="NFI66" s="242"/>
      <c r="NFJ66" s="242"/>
      <c r="NFK66" s="242"/>
      <c r="NFL66" s="242"/>
      <c r="NFM66" s="242"/>
      <c r="NFN66" s="242"/>
      <c r="NFO66" s="242"/>
      <c r="NFP66" s="242"/>
      <c r="NFQ66" s="242"/>
      <c r="NFR66" s="242"/>
      <c r="NFS66" s="242"/>
      <c r="NFT66" s="242"/>
      <c r="NFU66" s="242"/>
      <c r="NFV66" s="242"/>
      <c r="NFW66" s="242"/>
      <c r="NFX66" s="242"/>
      <c r="NFY66" s="242"/>
      <c r="NFZ66" s="242"/>
      <c r="NGA66" s="242"/>
      <c r="NGB66" s="242"/>
      <c r="NGC66" s="242"/>
      <c r="NGD66" s="242"/>
      <c r="NGE66" s="242"/>
      <c r="NGF66" s="242"/>
      <c r="NGG66" s="242"/>
      <c r="NGH66" s="242"/>
      <c r="NGI66" s="242"/>
      <c r="NGJ66" s="242"/>
      <c r="NGK66" s="242"/>
      <c r="NGL66" s="242"/>
      <c r="NGM66" s="242"/>
      <c r="NGN66" s="242"/>
      <c r="NGO66" s="242"/>
      <c r="NGP66" s="242"/>
      <c r="NGQ66" s="242"/>
      <c r="NGR66" s="242"/>
      <c r="NGS66" s="242"/>
      <c r="NGT66" s="242"/>
      <c r="NGU66" s="242"/>
      <c r="NGV66" s="242"/>
      <c r="NGW66" s="242"/>
      <c r="NGX66" s="242"/>
      <c r="NGY66" s="242"/>
      <c r="NGZ66" s="242"/>
      <c r="NHA66" s="242"/>
      <c r="NHB66" s="242"/>
      <c r="NHC66" s="242"/>
      <c r="NHD66" s="242"/>
      <c r="NHE66" s="242"/>
      <c r="NHF66" s="242"/>
      <c r="NHG66" s="242"/>
      <c r="NHH66" s="242"/>
      <c r="NHI66" s="242"/>
      <c r="NHJ66" s="242"/>
      <c r="NHK66" s="242"/>
      <c r="NHL66" s="242"/>
      <c r="NHM66" s="242"/>
      <c r="NHN66" s="242"/>
      <c r="NHO66" s="242"/>
      <c r="NHP66" s="242"/>
      <c r="NHQ66" s="242"/>
      <c r="NHR66" s="242"/>
      <c r="NHS66" s="242"/>
      <c r="NHT66" s="242"/>
      <c r="NHU66" s="242"/>
      <c r="NHV66" s="242"/>
      <c r="NHW66" s="242"/>
      <c r="NHX66" s="242"/>
      <c r="NHY66" s="242"/>
      <c r="NHZ66" s="242"/>
      <c r="NIA66" s="242"/>
      <c r="NIB66" s="242"/>
      <c r="NIC66" s="242"/>
      <c r="NID66" s="242"/>
      <c r="NIE66" s="242"/>
      <c r="NIF66" s="242"/>
      <c r="NIG66" s="242"/>
      <c r="NIH66" s="242"/>
      <c r="NII66" s="242"/>
      <c r="NIJ66" s="242"/>
      <c r="NIK66" s="242"/>
      <c r="NIL66" s="242"/>
      <c r="NIM66" s="242"/>
      <c r="NIN66" s="242"/>
      <c r="NIO66" s="242"/>
      <c r="NIP66" s="242"/>
      <c r="NIQ66" s="242"/>
      <c r="NIR66" s="242"/>
      <c r="NIS66" s="242"/>
      <c r="NIT66" s="242"/>
      <c r="NIU66" s="242"/>
      <c r="NIV66" s="242"/>
      <c r="NIW66" s="242"/>
      <c r="NIX66" s="242"/>
      <c r="NIY66" s="242"/>
      <c r="NIZ66" s="242"/>
      <c r="NJA66" s="242"/>
      <c r="NJB66" s="242"/>
      <c r="NJC66" s="242"/>
      <c r="NJD66" s="242"/>
      <c r="NJE66" s="242"/>
      <c r="NJF66" s="242"/>
      <c r="NJG66" s="242"/>
      <c r="NJH66" s="242"/>
      <c r="NJI66" s="242"/>
      <c r="NJJ66" s="242"/>
      <c r="NJK66" s="242"/>
      <c r="NJL66" s="242"/>
      <c r="NJM66" s="242"/>
      <c r="NJN66" s="242"/>
      <c r="NJO66" s="242"/>
      <c r="NJP66" s="242"/>
      <c r="NJQ66" s="242"/>
      <c r="NJR66" s="242"/>
      <c r="NJS66" s="242"/>
      <c r="NJT66" s="242"/>
      <c r="NJU66" s="242"/>
      <c r="NJV66" s="242"/>
      <c r="NJW66" s="242"/>
      <c r="NJX66" s="242"/>
      <c r="NJY66" s="242"/>
      <c r="NJZ66" s="242"/>
      <c r="NKA66" s="242"/>
      <c r="NKB66" s="242"/>
      <c r="NKC66" s="242"/>
      <c r="NKD66" s="242"/>
      <c r="NKE66" s="242"/>
      <c r="NKF66" s="242"/>
      <c r="NKG66" s="242"/>
      <c r="NKH66" s="242"/>
      <c r="NKI66" s="242"/>
      <c r="NKJ66" s="242"/>
      <c r="NKK66" s="242"/>
      <c r="NKL66" s="242"/>
      <c r="NKM66" s="242"/>
      <c r="NKN66" s="242"/>
      <c r="NKO66" s="242"/>
      <c r="NKP66" s="242"/>
      <c r="NKQ66" s="242"/>
      <c r="NKR66" s="242"/>
      <c r="NKS66" s="242"/>
      <c r="NKT66" s="242"/>
      <c r="NKU66" s="242"/>
      <c r="NKV66" s="242"/>
      <c r="NKW66" s="242"/>
      <c r="NKX66" s="242"/>
      <c r="NKY66" s="242"/>
      <c r="NKZ66" s="242"/>
      <c r="NLA66" s="242"/>
      <c r="NLB66" s="242"/>
      <c r="NLC66" s="242"/>
      <c r="NLD66" s="242"/>
      <c r="NLE66" s="242"/>
      <c r="NLF66" s="242"/>
      <c r="NLG66" s="242"/>
      <c r="NLH66" s="242"/>
      <c r="NLI66" s="242"/>
      <c r="NLJ66" s="242"/>
      <c r="NLK66" s="242"/>
      <c r="NLL66" s="242"/>
      <c r="NLM66" s="242"/>
      <c r="NLN66" s="242"/>
      <c r="NLO66" s="242"/>
      <c r="NLP66" s="242"/>
      <c r="NLQ66" s="242"/>
      <c r="NLR66" s="242"/>
      <c r="NLS66" s="242"/>
      <c r="NLT66" s="242"/>
      <c r="NLU66" s="242"/>
      <c r="NLV66" s="242"/>
      <c r="NLW66" s="242"/>
      <c r="NLX66" s="242"/>
      <c r="NLY66" s="242"/>
      <c r="NLZ66" s="242"/>
      <c r="NMA66" s="242"/>
      <c r="NMB66" s="242"/>
      <c r="NMC66" s="242"/>
      <c r="NMD66" s="242"/>
      <c r="NME66" s="242"/>
      <c r="NMF66" s="242"/>
      <c r="NMG66" s="242"/>
      <c r="NMH66" s="242"/>
      <c r="NMI66" s="242"/>
      <c r="NMJ66" s="242"/>
      <c r="NMK66" s="242"/>
      <c r="NML66" s="242"/>
      <c r="NMM66" s="242"/>
      <c r="NMN66" s="242"/>
      <c r="NMO66" s="242"/>
      <c r="NMP66" s="242"/>
      <c r="NMQ66" s="242"/>
      <c r="NMR66" s="242"/>
      <c r="NMS66" s="242"/>
      <c r="NMT66" s="242"/>
      <c r="NMU66" s="242"/>
      <c r="NMV66" s="242"/>
      <c r="NMW66" s="242"/>
      <c r="NMX66" s="242"/>
      <c r="NMY66" s="242"/>
      <c r="NMZ66" s="242"/>
      <c r="NNA66" s="242"/>
      <c r="NNB66" s="242"/>
      <c r="NNC66" s="242"/>
      <c r="NND66" s="242"/>
      <c r="NNE66" s="242"/>
      <c r="NNF66" s="242"/>
      <c r="NNG66" s="242"/>
      <c r="NNH66" s="242"/>
      <c r="NNI66" s="242"/>
      <c r="NNJ66" s="242"/>
      <c r="NNK66" s="242"/>
      <c r="NNL66" s="242"/>
      <c r="NNM66" s="242"/>
      <c r="NNN66" s="242"/>
      <c r="NNO66" s="242"/>
      <c r="NNP66" s="242"/>
      <c r="NNQ66" s="242"/>
      <c r="NNR66" s="242"/>
      <c r="NNS66" s="242"/>
      <c r="NNT66" s="242"/>
      <c r="NNU66" s="242"/>
      <c r="NNV66" s="242"/>
      <c r="NNW66" s="242"/>
      <c r="NNX66" s="242"/>
      <c r="NNY66" s="242"/>
      <c r="NNZ66" s="242"/>
      <c r="NOA66" s="242"/>
      <c r="NOB66" s="242"/>
      <c r="NOC66" s="242"/>
      <c r="NOD66" s="242"/>
      <c r="NOE66" s="242"/>
      <c r="NOF66" s="242"/>
      <c r="NOG66" s="242"/>
      <c r="NOH66" s="242"/>
      <c r="NOI66" s="242"/>
      <c r="NOJ66" s="242"/>
      <c r="NOK66" s="242"/>
      <c r="NOL66" s="242"/>
      <c r="NOM66" s="242"/>
      <c r="NON66" s="242"/>
      <c r="NOO66" s="242"/>
      <c r="NOP66" s="242"/>
      <c r="NOQ66" s="242"/>
      <c r="NOR66" s="242"/>
      <c r="NOS66" s="242"/>
      <c r="NOT66" s="242"/>
      <c r="NOU66" s="242"/>
      <c r="NOV66" s="242"/>
      <c r="NOW66" s="242"/>
      <c r="NOX66" s="242"/>
      <c r="NOY66" s="242"/>
      <c r="NOZ66" s="242"/>
      <c r="NPA66" s="242"/>
      <c r="NPB66" s="242"/>
      <c r="NPC66" s="242"/>
      <c r="NPD66" s="242"/>
      <c r="NPE66" s="242"/>
      <c r="NPF66" s="242"/>
      <c r="NPG66" s="242"/>
      <c r="NPH66" s="242"/>
      <c r="NPI66" s="242"/>
      <c r="NPJ66" s="242"/>
      <c r="NPK66" s="242"/>
      <c r="NPL66" s="242"/>
      <c r="NPM66" s="242"/>
      <c r="NPN66" s="242"/>
      <c r="NPO66" s="242"/>
      <c r="NPP66" s="242"/>
      <c r="NPQ66" s="242"/>
      <c r="NPR66" s="242"/>
      <c r="NPS66" s="242"/>
      <c r="NPT66" s="242"/>
      <c r="NPU66" s="242"/>
      <c r="NPV66" s="242"/>
      <c r="NPW66" s="242"/>
      <c r="NPX66" s="242"/>
      <c r="NPY66" s="242"/>
      <c r="NPZ66" s="242"/>
      <c r="NQA66" s="242"/>
      <c r="NQB66" s="242"/>
      <c r="NQC66" s="242"/>
      <c r="NQD66" s="242"/>
      <c r="NQE66" s="242"/>
      <c r="NQF66" s="242"/>
      <c r="NQG66" s="242"/>
      <c r="NQH66" s="242"/>
      <c r="NQI66" s="242"/>
      <c r="NQJ66" s="242"/>
      <c r="NQK66" s="242"/>
      <c r="NQL66" s="242"/>
      <c r="NQM66" s="242"/>
      <c r="NQN66" s="242"/>
      <c r="NQO66" s="242"/>
      <c r="NQP66" s="242"/>
      <c r="NQQ66" s="242"/>
      <c r="NQR66" s="242"/>
      <c r="NQS66" s="242"/>
      <c r="NQT66" s="242"/>
      <c r="NQU66" s="242"/>
      <c r="NQV66" s="242"/>
      <c r="NQW66" s="242"/>
      <c r="NQX66" s="242"/>
      <c r="NQY66" s="242"/>
      <c r="NQZ66" s="242"/>
      <c r="NRA66" s="242"/>
      <c r="NRB66" s="242"/>
      <c r="NRC66" s="242"/>
      <c r="NRD66" s="242"/>
      <c r="NRE66" s="242"/>
      <c r="NRF66" s="242"/>
      <c r="NRG66" s="242"/>
      <c r="NRH66" s="242"/>
      <c r="NRI66" s="242"/>
      <c r="NRJ66" s="242"/>
      <c r="NRK66" s="242"/>
      <c r="NRL66" s="242"/>
      <c r="NRM66" s="242"/>
      <c r="NRN66" s="242"/>
      <c r="NRO66" s="242"/>
      <c r="NRP66" s="242"/>
      <c r="NRQ66" s="242"/>
      <c r="NRR66" s="242"/>
      <c r="NRS66" s="242"/>
      <c r="NRT66" s="242"/>
      <c r="NRU66" s="242"/>
      <c r="NRV66" s="242"/>
      <c r="NRW66" s="242"/>
      <c r="NRX66" s="242"/>
      <c r="NRY66" s="242"/>
      <c r="NRZ66" s="242"/>
      <c r="NSA66" s="242"/>
      <c r="NSB66" s="242"/>
      <c r="NSC66" s="242"/>
      <c r="NSD66" s="242"/>
      <c r="NSE66" s="242"/>
      <c r="NSF66" s="242"/>
      <c r="NSG66" s="242"/>
      <c r="NSH66" s="242"/>
      <c r="NSI66" s="242"/>
      <c r="NSJ66" s="242"/>
      <c r="NSK66" s="242"/>
      <c r="NSL66" s="242"/>
      <c r="NSM66" s="242"/>
      <c r="NSN66" s="242"/>
      <c r="NSO66" s="242"/>
      <c r="NSP66" s="242"/>
      <c r="NSQ66" s="242"/>
      <c r="NSR66" s="242"/>
      <c r="NSS66" s="242"/>
      <c r="NST66" s="242"/>
      <c r="NSU66" s="242"/>
      <c r="NSV66" s="242"/>
      <c r="NSW66" s="242"/>
      <c r="NSX66" s="242"/>
      <c r="NSY66" s="242"/>
      <c r="NSZ66" s="242"/>
      <c r="NTA66" s="242"/>
      <c r="NTB66" s="242"/>
      <c r="NTC66" s="242"/>
      <c r="NTD66" s="242"/>
      <c r="NTE66" s="242"/>
      <c r="NTF66" s="242"/>
      <c r="NTG66" s="242"/>
      <c r="NTH66" s="242"/>
      <c r="NTI66" s="242"/>
      <c r="NTJ66" s="242"/>
      <c r="NTK66" s="242"/>
      <c r="NTL66" s="242"/>
      <c r="NTM66" s="242"/>
      <c r="NTN66" s="242"/>
      <c r="NTO66" s="242"/>
      <c r="NTP66" s="242"/>
      <c r="NTQ66" s="242"/>
      <c r="NTR66" s="242"/>
      <c r="NTS66" s="242"/>
      <c r="NTT66" s="242"/>
      <c r="NTU66" s="242"/>
      <c r="NTV66" s="242"/>
      <c r="NTW66" s="242"/>
      <c r="NTX66" s="242"/>
      <c r="NTY66" s="242"/>
      <c r="NTZ66" s="242"/>
      <c r="NUA66" s="242"/>
      <c r="NUB66" s="242"/>
      <c r="NUC66" s="242"/>
      <c r="NUD66" s="242"/>
      <c r="NUE66" s="242"/>
      <c r="NUF66" s="242"/>
      <c r="NUG66" s="242"/>
      <c r="NUH66" s="242"/>
      <c r="NUI66" s="242"/>
      <c r="NUJ66" s="242"/>
      <c r="NUK66" s="242"/>
      <c r="NUL66" s="242"/>
      <c r="NUM66" s="242"/>
      <c r="NUN66" s="242"/>
      <c r="NUO66" s="242"/>
      <c r="NUP66" s="242"/>
      <c r="NUQ66" s="242"/>
      <c r="NUR66" s="242"/>
      <c r="NUS66" s="242"/>
      <c r="NUT66" s="242"/>
      <c r="NUU66" s="242"/>
      <c r="NUV66" s="242"/>
      <c r="NUW66" s="242"/>
      <c r="NUX66" s="242"/>
      <c r="NUY66" s="242"/>
      <c r="NUZ66" s="242"/>
      <c r="NVA66" s="242"/>
      <c r="NVB66" s="242"/>
      <c r="NVC66" s="242"/>
      <c r="NVD66" s="242"/>
      <c r="NVE66" s="242"/>
      <c r="NVF66" s="242"/>
      <c r="NVG66" s="242"/>
      <c r="NVH66" s="242"/>
      <c r="NVI66" s="242"/>
      <c r="NVJ66" s="242"/>
      <c r="NVK66" s="242"/>
      <c r="NVL66" s="242"/>
      <c r="NVM66" s="242"/>
      <c r="NVN66" s="242"/>
      <c r="NVO66" s="242"/>
      <c r="NVP66" s="242"/>
      <c r="NVQ66" s="242"/>
      <c r="NVR66" s="242"/>
      <c r="NVS66" s="242"/>
      <c r="NVT66" s="242"/>
      <c r="NVU66" s="242"/>
      <c r="NVV66" s="242"/>
      <c r="NVW66" s="242"/>
      <c r="NVX66" s="242"/>
      <c r="NVY66" s="242"/>
      <c r="NVZ66" s="242"/>
      <c r="NWA66" s="242"/>
      <c r="NWB66" s="242"/>
      <c r="NWC66" s="242"/>
      <c r="NWD66" s="242"/>
      <c r="NWE66" s="242"/>
      <c r="NWF66" s="242"/>
      <c r="NWG66" s="242"/>
      <c r="NWH66" s="242"/>
      <c r="NWI66" s="242"/>
      <c r="NWJ66" s="242"/>
      <c r="NWK66" s="242"/>
      <c r="NWL66" s="242"/>
      <c r="NWM66" s="242"/>
      <c r="NWN66" s="242"/>
      <c r="NWO66" s="242"/>
      <c r="NWP66" s="242"/>
      <c r="NWQ66" s="242"/>
      <c r="NWR66" s="242"/>
      <c r="NWS66" s="242"/>
      <c r="NWT66" s="242"/>
      <c r="NWU66" s="242"/>
      <c r="NWV66" s="242"/>
      <c r="NWW66" s="242"/>
      <c r="NWX66" s="242"/>
      <c r="NWY66" s="242"/>
      <c r="NWZ66" s="242"/>
      <c r="NXA66" s="242"/>
      <c r="NXB66" s="242"/>
      <c r="NXC66" s="242"/>
      <c r="NXD66" s="242"/>
      <c r="NXE66" s="242"/>
      <c r="NXF66" s="242"/>
      <c r="NXG66" s="242"/>
      <c r="NXH66" s="242"/>
      <c r="NXI66" s="242"/>
      <c r="NXJ66" s="242"/>
      <c r="NXK66" s="242"/>
      <c r="NXL66" s="242"/>
      <c r="NXM66" s="242"/>
      <c r="NXN66" s="242"/>
      <c r="NXO66" s="242"/>
      <c r="NXP66" s="242"/>
      <c r="NXQ66" s="242"/>
      <c r="NXR66" s="242"/>
      <c r="NXS66" s="242"/>
      <c r="NXT66" s="242"/>
      <c r="NXU66" s="242"/>
      <c r="NXV66" s="242"/>
      <c r="NXW66" s="242"/>
      <c r="NXX66" s="242"/>
      <c r="NXY66" s="242"/>
      <c r="NXZ66" s="242"/>
      <c r="NYA66" s="242"/>
      <c r="NYB66" s="242"/>
      <c r="NYC66" s="242"/>
      <c r="NYD66" s="242"/>
      <c r="NYE66" s="242"/>
      <c r="NYF66" s="242"/>
      <c r="NYG66" s="242"/>
      <c r="NYH66" s="242"/>
      <c r="NYI66" s="242"/>
      <c r="NYJ66" s="242"/>
      <c r="NYK66" s="242"/>
      <c r="NYL66" s="242"/>
      <c r="NYM66" s="242"/>
      <c r="NYN66" s="242"/>
      <c r="NYO66" s="242"/>
      <c r="NYP66" s="242"/>
      <c r="NYQ66" s="242"/>
      <c r="NYR66" s="242"/>
      <c r="NYS66" s="242"/>
      <c r="NYT66" s="242"/>
      <c r="NYU66" s="242"/>
      <c r="NYV66" s="242"/>
      <c r="NYW66" s="242"/>
      <c r="NYX66" s="242"/>
      <c r="NYY66" s="242"/>
      <c r="NYZ66" s="242"/>
      <c r="NZA66" s="242"/>
      <c r="NZB66" s="242"/>
      <c r="NZC66" s="242"/>
      <c r="NZD66" s="242"/>
      <c r="NZE66" s="242"/>
      <c r="NZF66" s="242"/>
      <c r="NZG66" s="242"/>
      <c r="NZH66" s="242"/>
      <c r="NZI66" s="242"/>
      <c r="NZJ66" s="242"/>
      <c r="NZK66" s="242"/>
      <c r="NZL66" s="242"/>
      <c r="NZM66" s="242"/>
      <c r="NZN66" s="242"/>
      <c r="NZO66" s="242"/>
      <c r="NZP66" s="242"/>
      <c r="NZQ66" s="242"/>
      <c r="NZR66" s="242"/>
      <c r="NZS66" s="242"/>
      <c r="NZT66" s="242"/>
      <c r="NZU66" s="242"/>
      <c r="NZV66" s="242"/>
      <c r="NZW66" s="242"/>
      <c r="NZX66" s="242"/>
      <c r="NZY66" s="242"/>
      <c r="NZZ66" s="242"/>
      <c r="OAA66" s="242"/>
      <c r="OAB66" s="242"/>
      <c r="OAC66" s="242"/>
      <c r="OAD66" s="242"/>
      <c r="OAE66" s="242"/>
      <c r="OAF66" s="242"/>
      <c r="OAG66" s="242"/>
      <c r="OAH66" s="242"/>
      <c r="OAI66" s="242"/>
      <c r="OAJ66" s="242"/>
      <c r="OAK66" s="242"/>
      <c r="OAL66" s="242"/>
      <c r="OAM66" s="242"/>
      <c r="OAN66" s="242"/>
      <c r="OAO66" s="242"/>
      <c r="OAP66" s="242"/>
      <c r="OAQ66" s="242"/>
      <c r="OAR66" s="242"/>
      <c r="OAS66" s="242"/>
      <c r="OAT66" s="242"/>
      <c r="OAU66" s="242"/>
      <c r="OAV66" s="242"/>
      <c r="OAW66" s="242"/>
      <c r="OAX66" s="242"/>
      <c r="OAY66" s="242"/>
      <c r="OAZ66" s="242"/>
      <c r="OBA66" s="242"/>
      <c r="OBB66" s="242"/>
      <c r="OBC66" s="242"/>
      <c r="OBD66" s="242"/>
      <c r="OBE66" s="242"/>
      <c r="OBF66" s="242"/>
      <c r="OBG66" s="242"/>
      <c r="OBH66" s="242"/>
      <c r="OBI66" s="242"/>
      <c r="OBJ66" s="242"/>
      <c r="OBK66" s="242"/>
      <c r="OBL66" s="242"/>
      <c r="OBM66" s="242"/>
      <c r="OBN66" s="242"/>
      <c r="OBO66" s="242"/>
      <c r="OBP66" s="242"/>
      <c r="OBQ66" s="242"/>
      <c r="OBR66" s="242"/>
      <c r="OBS66" s="242"/>
      <c r="OBT66" s="242"/>
      <c r="OBU66" s="242"/>
      <c r="OBV66" s="242"/>
      <c r="OBW66" s="242"/>
      <c r="OBX66" s="242"/>
      <c r="OBY66" s="242"/>
      <c r="OBZ66" s="242"/>
      <c r="OCA66" s="242"/>
      <c r="OCB66" s="242"/>
      <c r="OCC66" s="242"/>
      <c r="OCD66" s="242"/>
      <c r="OCE66" s="242"/>
      <c r="OCF66" s="242"/>
      <c r="OCG66" s="242"/>
      <c r="OCH66" s="242"/>
      <c r="OCI66" s="242"/>
      <c r="OCJ66" s="242"/>
      <c r="OCK66" s="242"/>
      <c r="OCL66" s="242"/>
      <c r="OCM66" s="242"/>
      <c r="OCN66" s="242"/>
      <c r="OCO66" s="242"/>
      <c r="OCP66" s="242"/>
      <c r="OCQ66" s="242"/>
      <c r="OCR66" s="242"/>
      <c r="OCS66" s="242"/>
      <c r="OCT66" s="242"/>
      <c r="OCU66" s="242"/>
      <c r="OCV66" s="242"/>
      <c r="OCW66" s="242"/>
      <c r="OCX66" s="242"/>
      <c r="OCY66" s="242"/>
      <c r="OCZ66" s="242"/>
      <c r="ODA66" s="242"/>
      <c r="ODB66" s="242"/>
      <c r="ODC66" s="242"/>
      <c r="ODD66" s="242"/>
      <c r="ODE66" s="242"/>
      <c r="ODF66" s="242"/>
      <c r="ODG66" s="242"/>
      <c r="ODH66" s="242"/>
      <c r="ODI66" s="242"/>
      <c r="ODJ66" s="242"/>
      <c r="ODK66" s="242"/>
      <c r="ODL66" s="242"/>
      <c r="ODM66" s="242"/>
      <c r="ODN66" s="242"/>
      <c r="ODO66" s="242"/>
      <c r="ODP66" s="242"/>
      <c r="ODQ66" s="242"/>
      <c r="ODR66" s="242"/>
      <c r="ODS66" s="242"/>
      <c r="ODT66" s="242"/>
      <c r="ODU66" s="242"/>
      <c r="ODV66" s="242"/>
      <c r="ODW66" s="242"/>
      <c r="ODX66" s="242"/>
      <c r="ODY66" s="242"/>
      <c r="ODZ66" s="242"/>
      <c r="OEA66" s="242"/>
      <c r="OEB66" s="242"/>
      <c r="OEC66" s="242"/>
      <c r="OED66" s="242"/>
      <c r="OEE66" s="242"/>
      <c r="OEF66" s="242"/>
      <c r="OEG66" s="242"/>
      <c r="OEH66" s="242"/>
      <c r="OEI66" s="242"/>
      <c r="OEJ66" s="242"/>
      <c r="OEK66" s="242"/>
      <c r="OEL66" s="242"/>
      <c r="OEM66" s="242"/>
      <c r="OEN66" s="242"/>
      <c r="OEO66" s="242"/>
      <c r="OEP66" s="242"/>
      <c r="OEQ66" s="242"/>
      <c r="OER66" s="242"/>
      <c r="OES66" s="242"/>
      <c r="OET66" s="242"/>
      <c r="OEU66" s="242"/>
      <c r="OEV66" s="242"/>
      <c r="OEW66" s="242"/>
      <c r="OEX66" s="242"/>
      <c r="OEY66" s="242"/>
      <c r="OEZ66" s="242"/>
      <c r="OFA66" s="242"/>
      <c r="OFB66" s="242"/>
      <c r="OFC66" s="242"/>
      <c r="OFD66" s="242"/>
      <c r="OFE66" s="242"/>
      <c r="OFF66" s="242"/>
      <c r="OFG66" s="242"/>
      <c r="OFH66" s="242"/>
      <c r="OFI66" s="242"/>
      <c r="OFJ66" s="242"/>
      <c r="OFK66" s="242"/>
      <c r="OFL66" s="242"/>
      <c r="OFM66" s="242"/>
      <c r="OFN66" s="242"/>
      <c r="OFO66" s="242"/>
      <c r="OFP66" s="242"/>
      <c r="OFQ66" s="242"/>
      <c r="OFR66" s="242"/>
      <c r="OFS66" s="242"/>
      <c r="OFT66" s="242"/>
      <c r="OFU66" s="242"/>
      <c r="OFV66" s="242"/>
      <c r="OFW66" s="242"/>
      <c r="OFX66" s="242"/>
      <c r="OFY66" s="242"/>
      <c r="OFZ66" s="242"/>
      <c r="OGA66" s="242"/>
      <c r="OGB66" s="242"/>
      <c r="OGC66" s="242"/>
      <c r="OGD66" s="242"/>
      <c r="OGE66" s="242"/>
      <c r="OGF66" s="242"/>
      <c r="OGG66" s="242"/>
      <c r="OGH66" s="242"/>
      <c r="OGI66" s="242"/>
      <c r="OGJ66" s="242"/>
      <c r="OGK66" s="242"/>
      <c r="OGL66" s="242"/>
      <c r="OGM66" s="242"/>
      <c r="OGN66" s="242"/>
      <c r="OGO66" s="242"/>
      <c r="OGP66" s="242"/>
      <c r="OGQ66" s="242"/>
      <c r="OGR66" s="242"/>
      <c r="OGS66" s="242"/>
      <c r="OGT66" s="242"/>
      <c r="OGU66" s="242"/>
      <c r="OGV66" s="242"/>
      <c r="OGW66" s="242"/>
      <c r="OGX66" s="242"/>
      <c r="OGY66" s="242"/>
      <c r="OGZ66" s="242"/>
      <c r="OHA66" s="242"/>
      <c r="OHB66" s="242"/>
      <c r="OHC66" s="242"/>
      <c r="OHD66" s="242"/>
      <c r="OHE66" s="242"/>
      <c r="OHF66" s="242"/>
      <c r="OHG66" s="242"/>
      <c r="OHH66" s="242"/>
      <c r="OHI66" s="242"/>
      <c r="OHJ66" s="242"/>
      <c r="OHK66" s="242"/>
      <c r="OHL66" s="242"/>
      <c r="OHM66" s="242"/>
      <c r="OHN66" s="242"/>
      <c r="OHO66" s="242"/>
      <c r="OHP66" s="242"/>
      <c r="OHQ66" s="242"/>
      <c r="OHR66" s="242"/>
      <c r="OHS66" s="242"/>
      <c r="OHT66" s="242"/>
      <c r="OHU66" s="242"/>
      <c r="OHV66" s="242"/>
      <c r="OHW66" s="242"/>
      <c r="OHX66" s="242"/>
      <c r="OHY66" s="242"/>
      <c r="OHZ66" s="242"/>
      <c r="OIA66" s="242"/>
      <c r="OIB66" s="242"/>
      <c r="OIC66" s="242"/>
      <c r="OID66" s="242"/>
      <c r="OIE66" s="242"/>
      <c r="OIF66" s="242"/>
      <c r="OIG66" s="242"/>
      <c r="OIH66" s="242"/>
      <c r="OII66" s="242"/>
      <c r="OIJ66" s="242"/>
      <c r="OIK66" s="242"/>
      <c r="OIL66" s="242"/>
      <c r="OIM66" s="242"/>
      <c r="OIN66" s="242"/>
      <c r="OIO66" s="242"/>
      <c r="OIP66" s="242"/>
      <c r="OIQ66" s="242"/>
      <c r="OIR66" s="242"/>
      <c r="OIS66" s="242"/>
      <c r="OIT66" s="242"/>
      <c r="OIU66" s="242"/>
      <c r="OIV66" s="242"/>
      <c r="OIW66" s="242"/>
      <c r="OIX66" s="242"/>
      <c r="OIY66" s="242"/>
      <c r="OIZ66" s="242"/>
      <c r="OJA66" s="242"/>
      <c r="OJB66" s="242"/>
      <c r="OJC66" s="242"/>
      <c r="OJD66" s="242"/>
      <c r="OJE66" s="242"/>
      <c r="OJF66" s="242"/>
      <c r="OJG66" s="242"/>
      <c r="OJH66" s="242"/>
      <c r="OJI66" s="242"/>
      <c r="OJJ66" s="242"/>
      <c r="OJK66" s="242"/>
      <c r="OJL66" s="242"/>
      <c r="OJM66" s="242"/>
      <c r="OJN66" s="242"/>
      <c r="OJO66" s="242"/>
      <c r="OJP66" s="242"/>
      <c r="OJQ66" s="242"/>
      <c r="OJR66" s="242"/>
      <c r="OJS66" s="242"/>
      <c r="OJT66" s="242"/>
      <c r="OJU66" s="242"/>
      <c r="OJV66" s="242"/>
      <c r="OJW66" s="242"/>
      <c r="OJX66" s="242"/>
      <c r="OJY66" s="242"/>
      <c r="OJZ66" s="242"/>
      <c r="OKA66" s="242"/>
      <c r="OKB66" s="242"/>
      <c r="OKC66" s="242"/>
      <c r="OKD66" s="242"/>
      <c r="OKE66" s="242"/>
      <c r="OKF66" s="242"/>
      <c r="OKG66" s="242"/>
      <c r="OKH66" s="242"/>
      <c r="OKI66" s="242"/>
      <c r="OKJ66" s="242"/>
      <c r="OKK66" s="242"/>
      <c r="OKL66" s="242"/>
      <c r="OKM66" s="242"/>
      <c r="OKN66" s="242"/>
      <c r="OKO66" s="242"/>
      <c r="OKP66" s="242"/>
      <c r="OKQ66" s="242"/>
      <c r="OKR66" s="242"/>
      <c r="OKS66" s="242"/>
      <c r="OKT66" s="242"/>
      <c r="OKU66" s="242"/>
      <c r="OKV66" s="242"/>
      <c r="OKW66" s="242"/>
      <c r="OKX66" s="242"/>
      <c r="OKY66" s="242"/>
      <c r="OKZ66" s="242"/>
      <c r="OLA66" s="242"/>
      <c r="OLB66" s="242"/>
      <c r="OLC66" s="242"/>
      <c r="OLD66" s="242"/>
      <c r="OLE66" s="242"/>
      <c r="OLF66" s="242"/>
      <c r="OLG66" s="242"/>
      <c r="OLH66" s="242"/>
      <c r="OLI66" s="242"/>
      <c r="OLJ66" s="242"/>
      <c r="OLK66" s="242"/>
      <c r="OLL66" s="242"/>
      <c r="OLM66" s="242"/>
      <c r="OLN66" s="242"/>
      <c r="OLO66" s="242"/>
      <c r="OLP66" s="242"/>
      <c r="OLQ66" s="242"/>
      <c r="OLR66" s="242"/>
      <c r="OLS66" s="242"/>
      <c r="OLT66" s="242"/>
      <c r="OLU66" s="242"/>
      <c r="OLV66" s="242"/>
      <c r="OLW66" s="242"/>
      <c r="OLX66" s="242"/>
      <c r="OLY66" s="242"/>
      <c r="OLZ66" s="242"/>
      <c r="OMA66" s="242"/>
      <c r="OMB66" s="242"/>
      <c r="OMC66" s="242"/>
      <c r="OMD66" s="242"/>
      <c r="OME66" s="242"/>
      <c r="OMF66" s="242"/>
      <c r="OMG66" s="242"/>
      <c r="OMH66" s="242"/>
      <c r="OMI66" s="242"/>
      <c r="OMJ66" s="242"/>
      <c r="OMK66" s="242"/>
      <c r="OML66" s="242"/>
      <c r="OMM66" s="242"/>
      <c r="OMN66" s="242"/>
      <c r="OMO66" s="242"/>
      <c r="OMP66" s="242"/>
      <c r="OMQ66" s="242"/>
      <c r="OMR66" s="242"/>
      <c r="OMS66" s="242"/>
      <c r="OMT66" s="242"/>
      <c r="OMU66" s="242"/>
      <c r="OMV66" s="242"/>
      <c r="OMW66" s="242"/>
      <c r="OMX66" s="242"/>
      <c r="OMY66" s="242"/>
      <c r="OMZ66" s="242"/>
      <c r="ONA66" s="242"/>
      <c r="ONB66" s="242"/>
      <c r="ONC66" s="242"/>
      <c r="OND66" s="242"/>
      <c r="ONE66" s="242"/>
      <c r="ONF66" s="242"/>
      <c r="ONG66" s="242"/>
      <c r="ONH66" s="242"/>
      <c r="ONI66" s="242"/>
      <c r="ONJ66" s="242"/>
      <c r="ONK66" s="242"/>
      <c r="ONL66" s="242"/>
      <c r="ONM66" s="242"/>
      <c r="ONN66" s="242"/>
      <c r="ONO66" s="242"/>
      <c r="ONP66" s="242"/>
      <c r="ONQ66" s="242"/>
      <c r="ONR66" s="242"/>
      <c r="ONS66" s="242"/>
      <c r="ONT66" s="242"/>
      <c r="ONU66" s="242"/>
      <c r="ONV66" s="242"/>
      <c r="ONW66" s="242"/>
      <c r="ONX66" s="242"/>
      <c r="ONY66" s="242"/>
      <c r="ONZ66" s="242"/>
      <c r="OOA66" s="242"/>
      <c r="OOB66" s="242"/>
      <c r="OOC66" s="242"/>
      <c r="OOD66" s="242"/>
      <c r="OOE66" s="242"/>
      <c r="OOF66" s="242"/>
      <c r="OOG66" s="242"/>
      <c r="OOH66" s="242"/>
      <c r="OOI66" s="242"/>
      <c r="OOJ66" s="242"/>
      <c r="OOK66" s="242"/>
      <c r="OOL66" s="242"/>
      <c r="OOM66" s="242"/>
      <c r="OON66" s="242"/>
      <c r="OOO66" s="242"/>
      <c r="OOP66" s="242"/>
      <c r="OOQ66" s="242"/>
      <c r="OOR66" s="242"/>
      <c r="OOS66" s="242"/>
      <c r="OOT66" s="242"/>
      <c r="OOU66" s="242"/>
      <c r="OOV66" s="242"/>
      <c r="OOW66" s="242"/>
      <c r="OOX66" s="242"/>
      <c r="OOY66" s="242"/>
      <c r="OOZ66" s="242"/>
      <c r="OPA66" s="242"/>
      <c r="OPB66" s="242"/>
      <c r="OPC66" s="242"/>
      <c r="OPD66" s="242"/>
      <c r="OPE66" s="242"/>
      <c r="OPF66" s="242"/>
      <c r="OPG66" s="242"/>
      <c r="OPH66" s="242"/>
      <c r="OPI66" s="242"/>
      <c r="OPJ66" s="242"/>
      <c r="OPK66" s="242"/>
      <c r="OPL66" s="242"/>
      <c r="OPM66" s="242"/>
      <c r="OPN66" s="242"/>
      <c r="OPO66" s="242"/>
      <c r="OPP66" s="242"/>
      <c r="OPQ66" s="242"/>
      <c r="OPR66" s="242"/>
      <c r="OPS66" s="242"/>
      <c r="OPT66" s="242"/>
      <c r="OPU66" s="242"/>
      <c r="OPV66" s="242"/>
      <c r="OPW66" s="242"/>
      <c r="OPX66" s="242"/>
      <c r="OPY66" s="242"/>
      <c r="OPZ66" s="242"/>
      <c r="OQA66" s="242"/>
      <c r="OQB66" s="242"/>
      <c r="OQC66" s="242"/>
      <c r="OQD66" s="242"/>
      <c r="OQE66" s="242"/>
      <c r="OQF66" s="242"/>
      <c r="OQG66" s="242"/>
      <c r="OQH66" s="242"/>
      <c r="OQI66" s="242"/>
      <c r="OQJ66" s="242"/>
      <c r="OQK66" s="242"/>
      <c r="OQL66" s="242"/>
      <c r="OQM66" s="242"/>
      <c r="OQN66" s="242"/>
      <c r="OQO66" s="242"/>
      <c r="OQP66" s="242"/>
      <c r="OQQ66" s="242"/>
      <c r="OQR66" s="242"/>
      <c r="OQS66" s="242"/>
      <c r="OQT66" s="242"/>
      <c r="OQU66" s="242"/>
      <c r="OQV66" s="242"/>
      <c r="OQW66" s="242"/>
      <c r="OQX66" s="242"/>
      <c r="OQY66" s="242"/>
      <c r="OQZ66" s="242"/>
      <c r="ORA66" s="242"/>
      <c r="ORB66" s="242"/>
      <c r="ORC66" s="242"/>
      <c r="ORD66" s="242"/>
      <c r="ORE66" s="242"/>
      <c r="ORF66" s="242"/>
      <c r="ORG66" s="242"/>
      <c r="ORH66" s="242"/>
      <c r="ORI66" s="242"/>
      <c r="ORJ66" s="242"/>
      <c r="ORK66" s="242"/>
      <c r="ORL66" s="242"/>
      <c r="ORM66" s="242"/>
      <c r="ORN66" s="242"/>
      <c r="ORO66" s="242"/>
      <c r="ORP66" s="242"/>
      <c r="ORQ66" s="242"/>
      <c r="ORR66" s="242"/>
      <c r="ORS66" s="242"/>
      <c r="ORT66" s="242"/>
      <c r="ORU66" s="242"/>
      <c r="ORV66" s="242"/>
      <c r="ORW66" s="242"/>
      <c r="ORX66" s="242"/>
      <c r="ORY66" s="242"/>
      <c r="ORZ66" s="242"/>
      <c r="OSA66" s="242"/>
      <c r="OSB66" s="242"/>
      <c r="OSC66" s="242"/>
      <c r="OSD66" s="242"/>
      <c r="OSE66" s="242"/>
      <c r="OSF66" s="242"/>
      <c r="OSG66" s="242"/>
      <c r="OSH66" s="242"/>
      <c r="OSI66" s="242"/>
      <c r="OSJ66" s="242"/>
      <c r="OSK66" s="242"/>
      <c r="OSL66" s="242"/>
      <c r="OSM66" s="242"/>
      <c r="OSN66" s="242"/>
      <c r="OSO66" s="242"/>
      <c r="OSP66" s="242"/>
      <c r="OSQ66" s="242"/>
      <c r="OSR66" s="242"/>
      <c r="OSS66" s="242"/>
      <c r="OST66" s="242"/>
      <c r="OSU66" s="242"/>
      <c r="OSV66" s="242"/>
      <c r="OSW66" s="242"/>
      <c r="OSX66" s="242"/>
      <c r="OSY66" s="242"/>
      <c r="OSZ66" s="242"/>
      <c r="OTA66" s="242"/>
      <c r="OTB66" s="242"/>
      <c r="OTC66" s="242"/>
      <c r="OTD66" s="242"/>
      <c r="OTE66" s="242"/>
      <c r="OTF66" s="242"/>
      <c r="OTG66" s="242"/>
      <c r="OTH66" s="242"/>
      <c r="OTI66" s="242"/>
      <c r="OTJ66" s="242"/>
      <c r="OTK66" s="242"/>
      <c r="OTL66" s="242"/>
      <c r="OTM66" s="242"/>
      <c r="OTN66" s="242"/>
      <c r="OTO66" s="242"/>
      <c r="OTP66" s="242"/>
      <c r="OTQ66" s="242"/>
      <c r="OTR66" s="242"/>
      <c r="OTS66" s="242"/>
      <c r="OTT66" s="242"/>
      <c r="OTU66" s="242"/>
      <c r="OTV66" s="242"/>
      <c r="OTW66" s="242"/>
      <c r="OTX66" s="242"/>
      <c r="OTY66" s="242"/>
      <c r="OTZ66" s="242"/>
      <c r="OUA66" s="242"/>
      <c r="OUB66" s="242"/>
      <c r="OUC66" s="242"/>
      <c r="OUD66" s="242"/>
      <c r="OUE66" s="242"/>
      <c r="OUF66" s="242"/>
      <c r="OUG66" s="242"/>
      <c r="OUH66" s="242"/>
      <c r="OUI66" s="242"/>
      <c r="OUJ66" s="242"/>
      <c r="OUK66" s="242"/>
      <c r="OUL66" s="242"/>
      <c r="OUM66" s="242"/>
      <c r="OUN66" s="242"/>
      <c r="OUO66" s="242"/>
      <c r="OUP66" s="242"/>
      <c r="OUQ66" s="242"/>
      <c r="OUR66" s="242"/>
      <c r="OUS66" s="242"/>
      <c r="OUT66" s="242"/>
      <c r="OUU66" s="242"/>
      <c r="OUV66" s="242"/>
      <c r="OUW66" s="242"/>
      <c r="OUX66" s="242"/>
      <c r="OUY66" s="242"/>
      <c r="OUZ66" s="242"/>
      <c r="OVA66" s="242"/>
      <c r="OVB66" s="242"/>
      <c r="OVC66" s="242"/>
      <c r="OVD66" s="242"/>
      <c r="OVE66" s="242"/>
      <c r="OVF66" s="242"/>
      <c r="OVG66" s="242"/>
      <c r="OVH66" s="242"/>
      <c r="OVI66" s="242"/>
      <c r="OVJ66" s="242"/>
      <c r="OVK66" s="242"/>
      <c r="OVL66" s="242"/>
      <c r="OVM66" s="242"/>
      <c r="OVN66" s="242"/>
      <c r="OVO66" s="242"/>
      <c r="OVP66" s="242"/>
      <c r="OVQ66" s="242"/>
      <c r="OVR66" s="242"/>
      <c r="OVS66" s="242"/>
      <c r="OVT66" s="242"/>
      <c r="OVU66" s="242"/>
      <c r="OVV66" s="242"/>
      <c r="OVW66" s="242"/>
      <c r="OVX66" s="242"/>
      <c r="OVY66" s="242"/>
      <c r="OVZ66" s="242"/>
      <c r="OWA66" s="242"/>
      <c r="OWB66" s="242"/>
      <c r="OWC66" s="242"/>
      <c r="OWD66" s="242"/>
      <c r="OWE66" s="242"/>
      <c r="OWF66" s="242"/>
      <c r="OWG66" s="242"/>
      <c r="OWH66" s="242"/>
      <c r="OWI66" s="242"/>
      <c r="OWJ66" s="242"/>
      <c r="OWK66" s="242"/>
      <c r="OWL66" s="242"/>
      <c r="OWM66" s="242"/>
      <c r="OWN66" s="242"/>
      <c r="OWO66" s="242"/>
      <c r="OWP66" s="242"/>
      <c r="OWQ66" s="242"/>
      <c r="OWR66" s="242"/>
      <c r="OWS66" s="242"/>
      <c r="OWT66" s="242"/>
      <c r="OWU66" s="242"/>
      <c r="OWV66" s="242"/>
      <c r="OWW66" s="242"/>
      <c r="OWX66" s="242"/>
      <c r="OWY66" s="242"/>
      <c r="OWZ66" s="242"/>
      <c r="OXA66" s="242"/>
      <c r="OXB66" s="242"/>
      <c r="OXC66" s="242"/>
      <c r="OXD66" s="242"/>
      <c r="OXE66" s="242"/>
      <c r="OXF66" s="242"/>
      <c r="OXG66" s="242"/>
      <c r="OXH66" s="242"/>
      <c r="OXI66" s="242"/>
      <c r="OXJ66" s="242"/>
      <c r="OXK66" s="242"/>
      <c r="OXL66" s="242"/>
      <c r="OXM66" s="242"/>
      <c r="OXN66" s="242"/>
      <c r="OXO66" s="242"/>
      <c r="OXP66" s="242"/>
      <c r="OXQ66" s="242"/>
      <c r="OXR66" s="242"/>
      <c r="OXS66" s="242"/>
      <c r="OXT66" s="242"/>
      <c r="OXU66" s="242"/>
      <c r="OXV66" s="242"/>
      <c r="OXW66" s="242"/>
      <c r="OXX66" s="242"/>
      <c r="OXY66" s="242"/>
      <c r="OXZ66" s="242"/>
      <c r="OYA66" s="242"/>
      <c r="OYB66" s="242"/>
      <c r="OYC66" s="242"/>
      <c r="OYD66" s="242"/>
      <c r="OYE66" s="242"/>
      <c r="OYF66" s="242"/>
      <c r="OYG66" s="242"/>
      <c r="OYH66" s="242"/>
      <c r="OYI66" s="242"/>
      <c r="OYJ66" s="242"/>
      <c r="OYK66" s="242"/>
      <c r="OYL66" s="242"/>
      <c r="OYM66" s="242"/>
      <c r="OYN66" s="242"/>
      <c r="OYO66" s="242"/>
      <c r="OYP66" s="242"/>
      <c r="OYQ66" s="242"/>
      <c r="OYR66" s="242"/>
      <c r="OYS66" s="242"/>
      <c r="OYT66" s="242"/>
      <c r="OYU66" s="242"/>
      <c r="OYV66" s="242"/>
      <c r="OYW66" s="242"/>
      <c r="OYX66" s="242"/>
      <c r="OYY66" s="242"/>
      <c r="OYZ66" s="242"/>
      <c r="OZA66" s="242"/>
      <c r="OZB66" s="242"/>
      <c r="OZC66" s="242"/>
      <c r="OZD66" s="242"/>
      <c r="OZE66" s="242"/>
      <c r="OZF66" s="242"/>
      <c r="OZG66" s="242"/>
      <c r="OZH66" s="242"/>
      <c r="OZI66" s="242"/>
      <c r="OZJ66" s="242"/>
      <c r="OZK66" s="242"/>
      <c r="OZL66" s="242"/>
      <c r="OZM66" s="242"/>
      <c r="OZN66" s="242"/>
      <c r="OZO66" s="242"/>
      <c r="OZP66" s="242"/>
      <c r="OZQ66" s="242"/>
      <c r="OZR66" s="242"/>
      <c r="OZS66" s="242"/>
      <c r="OZT66" s="242"/>
      <c r="OZU66" s="242"/>
      <c r="OZV66" s="242"/>
      <c r="OZW66" s="242"/>
      <c r="OZX66" s="242"/>
      <c r="OZY66" s="242"/>
      <c r="OZZ66" s="242"/>
      <c r="PAA66" s="242"/>
      <c r="PAB66" s="242"/>
      <c r="PAC66" s="242"/>
      <c r="PAD66" s="242"/>
      <c r="PAE66" s="242"/>
      <c r="PAF66" s="242"/>
      <c r="PAG66" s="242"/>
      <c r="PAH66" s="242"/>
      <c r="PAI66" s="242"/>
      <c r="PAJ66" s="242"/>
      <c r="PAK66" s="242"/>
      <c r="PAL66" s="242"/>
      <c r="PAM66" s="242"/>
      <c r="PAN66" s="242"/>
      <c r="PAO66" s="242"/>
      <c r="PAP66" s="242"/>
      <c r="PAQ66" s="242"/>
      <c r="PAR66" s="242"/>
      <c r="PAS66" s="242"/>
      <c r="PAT66" s="242"/>
      <c r="PAU66" s="242"/>
      <c r="PAV66" s="242"/>
      <c r="PAW66" s="242"/>
      <c r="PAX66" s="242"/>
      <c r="PAY66" s="242"/>
      <c r="PAZ66" s="242"/>
      <c r="PBA66" s="242"/>
      <c r="PBB66" s="242"/>
      <c r="PBC66" s="242"/>
      <c r="PBD66" s="242"/>
      <c r="PBE66" s="242"/>
      <c r="PBF66" s="242"/>
      <c r="PBG66" s="242"/>
      <c r="PBH66" s="242"/>
      <c r="PBI66" s="242"/>
      <c r="PBJ66" s="242"/>
      <c r="PBK66" s="242"/>
      <c r="PBL66" s="242"/>
      <c r="PBM66" s="242"/>
      <c r="PBN66" s="242"/>
      <c r="PBO66" s="242"/>
      <c r="PBP66" s="242"/>
      <c r="PBQ66" s="242"/>
      <c r="PBR66" s="242"/>
      <c r="PBS66" s="242"/>
      <c r="PBT66" s="242"/>
      <c r="PBU66" s="242"/>
      <c r="PBV66" s="242"/>
      <c r="PBW66" s="242"/>
      <c r="PBX66" s="242"/>
      <c r="PBY66" s="242"/>
      <c r="PBZ66" s="242"/>
      <c r="PCA66" s="242"/>
      <c r="PCB66" s="242"/>
      <c r="PCC66" s="242"/>
      <c r="PCD66" s="242"/>
      <c r="PCE66" s="242"/>
      <c r="PCF66" s="242"/>
      <c r="PCG66" s="242"/>
      <c r="PCH66" s="242"/>
      <c r="PCI66" s="242"/>
      <c r="PCJ66" s="242"/>
      <c r="PCK66" s="242"/>
      <c r="PCL66" s="242"/>
      <c r="PCM66" s="242"/>
      <c r="PCN66" s="242"/>
      <c r="PCO66" s="242"/>
      <c r="PCP66" s="242"/>
      <c r="PCQ66" s="242"/>
      <c r="PCR66" s="242"/>
      <c r="PCS66" s="242"/>
      <c r="PCT66" s="242"/>
      <c r="PCU66" s="242"/>
      <c r="PCV66" s="242"/>
      <c r="PCW66" s="242"/>
      <c r="PCX66" s="242"/>
      <c r="PCY66" s="242"/>
      <c r="PCZ66" s="242"/>
      <c r="PDA66" s="242"/>
      <c r="PDB66" s="242"/>
      <c r="PDC66" s="242"/>
      <c r="PDD66" s="242"/>
      <c r="PDE66" s="242"/>
      <c r="PDF66" s="242"/>
      <c r="PDG66" s="242"/>
      <c r="PDH66" s="242"/>
      <c r="PDI66" s="242"/>
      <c r="PDJ66" s="242"/>
      <c r="PDK66" s="242"/>
      <c r="PDL66" s="242"/>
      <c r="PDM66" s="242"/>
      <c r="PDN66" s="242"/>
      <c r="PDO66" s="242"/>
      <c r="PDP66" s="242"/>
      <c r="PDQ66" s="242"/>
      <c r="PDR66" s="242"/>
      <c r="PDS66" s="242"/>
      <c r="PDT66" s="242"/>
      <c r="PDU66" s="242"/>
      <c r="PDV66" s="242"/>
      <c r="PDW66" s="242"/>
      <c r="PDX66" s="242"/>
      <c r="PDY66" s="242"/>
      <c r="PDZ66" s="242"/>
      <c r="PEA66" s="242"/>
      <c r="PEB66" s="242"/>
      <c r="PEC66" s="242"/>
      <c r="PED66" s="242"/>
      <c r="PEE66" s="242"/>
      <c r="PEF66" s="242"/>
      <c r="PEG66" s="242"/>
      <c r="PEH66" s="242"/>
      <c r="PEI66" s="242"/>
      <c r="PEJ66" s="242"/>
      <c r="PEK66" s="242"/>
      <c r="PEL66" s="242"/>
      <c r="PEM66" s="242"/>
      <c r="PEN66" s="242"/>
      <c r="PEO66" s="242"/>
      <c r="PEP66" s="242"/>
      <c r="PEQ66" s="242"/>
      <c r="PER66" s="242"/>
      <c r="PES66" s="242"/>
      <c r="PET66" s="242"/>
      <c r="PEU66" s="242"/>
      <c r="PEV66" s="242"/>
      <c r="PEW66" s="242"/>
      <c r="PEX66" s="242"/>
      <c r="PEY66" s="242"/>
      <c r="PEZ66" s="242"/>
      <c r="PFA66" s="242"/>
      <c r="PFB66" s="242"/>
      <c r="PFC66" s="242"/>
      <c r="PFD66" s="242"/>
      <c r="PFE66" s="242"/>
      <c r="PFF66" s="242"/>
      <c r="PFG66" s="242"/>
      <c r="PFH66" s="242"/>
      <c r="PFI66" s="242"/>
      <c r="PFJ66" s="242"/>
      <c r="PFK66" s="242"/>
      <c r="PFL66" s="242"/>
      <c r="PFM66" s="242"/>
      <c r="PFN66" s="242"/>
      <c r="PFO66" s="242"/>
      <c r="PFP66" s="242"/>
      <c r="PFQ66" s="242"/>
      <c r="PFR66" s="242"/>
      <c r="PFS66" s="242"/>
      <c r="PFT66" s="242"/>
      <c r="PFU66" s="242"/>
      <c r="PFV66" s="242"/>
      <c r="PFW66" s="242"/>
      <c r="PFX66" s="242"/>
      <c r="PFY66" s="242"/>
      <c r="PFZ66" s="242"/>
      <c r="PGA66" s="242"/>
      <c r="PGB66" s="242"/>
      <c r="PGC66" s="242"/>
      <c r="PGD66" s="242"/>
      <c r="PGE66" s="242"/>
      <c r="PGF66" s="242"/>
      <c r="PGG66" s="242"/>
      <c r="PGH66" s="242"/>
      <c r="PGI66" s="242"/>
      <c r="PGJ66" s="242"/>
      <c r="PGK66" s="242"/>
      <c r="PGL66" s="242"/>
      <c r="PGM66" s="242"/>
      <c r="PGN66" s="242"/>
      <c r="PGO66" s="242"/>
      <c r="PGP66" s="242"/>
      <c r="PGQ66" s="242"/>
      <c r="PGR66" s="242"/>
      <c r="PGS66" s="242"/>
      <c r="PGT66" s="242"/>
      <c r="PGU66" s="242"/>
      <c r="PGV66" s="242"/>
      <c r="PGW66" s="242"/>
      <c r="PGX66" s="242"/>
      <c r="PGY66" s="242"/>
      <c r="PGZ66" s="242"/>
      <c r="PHA66" s="242"/>
      <c r="PHB66" s="242"/>
      <c r="PHC66" s="242"/>
      <c r="PHD66" s="242"/>
      <c r="PHE66" s="242"/>
      <c r="PHF66" s="242"/>
      <c r="PHG66" s="242"/>
      <c r="PHH66" s="242"/>
      <c r="PHI66" s="242"/>
      <c r="PHJ66" s="242"/>
      <c r="PHK66" s="242"/>
      <c r="PHL66" s="242"/>
      <c r="PHM66" s="242"/>
      <c r="PHN66" s="242"/>
      <c r="PHO66" s="242"/>
      <c r="PHP66" s="242"/>
      <c r="PHQ66" s="242"/>
      <c r="PHR66" s="242"/>
      <c r="PHS66" s="242"/>
      <c r="PHT66" s="242"/>
      <c r="PHU66" s="242"/>
      <c r="PHV66" s="242"/>
      <c r="PHW66" s="242"/>
      <c r="PHX66" s="242"/>
      <c r="PHY66" s="242"/>
      <c r="PHZ66" s="242"/>
      <c r="PIA66" s="242"/>
      <c r="PIB66" s="242"/>
      <c r="PIC66" s="242"/>
      <c r="PID66" s="242"/>
      <c r="PIE66" s="242"/>
      <c r="PIF66" s="242"/>
      <c r="PIG66" s="242"/>
      <c r="PIH66" s="242"/>
      <c r="PII66" s="242"/>
      <c r="PIJ66" s="242"/>
      <c r="PIK66" s="242"/>
      <c r="PIL66" s="242"/>
      <c r="PIM66" s="242"/>
      <c r="PIN66" s="242"/>
      <c r="PIO66" s="242"/>
      <c r="PIP66" s="242"/>
      <c r="PIQ66" s="242"/>
      <c r="PIR66" s="242"/>
      <c r="PIS66" s="242"/>
      <c r="PIT66" s="242"/>
      <c r="PIU66" s="242"/>
      <c r="PIV66" s="242"/>
      <c r="PIW66" s="242"/>
      <c r="PIX66" s="242"/>
      <c r="PIY66" s="242"/>
      <c r="PIZ66" s="242"/>
      <c r="PJA66" s="242"/>
      <c r="PJB66" s="242"/>
      <c r="PJC66" s="242"/>
      <c r="PJD66" s="242"/>
      <c r="PJE66" s="242"/>
      <c r="PJF66" s="242"/>
      <c r="PJG66" s="242"/>
      <c r="PJH66" s="242"/>
      <c r="PJI66" s="242"/>
      <c r="PJJ66" s="242"/>
      <c r="PJK66" s="242"/>
      <c r="PJL66" s="242"/>
      <c r="PJM66" s="242"/>
      <c r="PJN66" s="242"/>
      <c r="PJO66" s="242"/>
      <c r="PJP66" s="242"/>
      <c r="PJQ66" s="242"/>
      <c r="PJR66" s="242"/>
      <c r="PJS66" s="242"/>
      <c r="PJT66" s="242"/>
      <c r="PJU66" s="242"/>
      <c r="PJV66" s="242"/>
      <c r="PJW66" s="242"/>
      <c r="PJX66" s="242"/>
      <c r="PJY66" s="242"/>
      <c r="PJZ66" s="242"/>
      <c r="PKA66" s="242"/>
      <c r="PKB66" s="242"/>
      <c r="PKC66" s="242"/>
      <c r="PKD66" s="242"/>
      <c r="PKE66" s="242"/>
      <c r="PKF66" s="242"/>
      <c r="PKG66" s="242"/>
      <c r="PKH66" s="242"/>
      <c r="PKI66" s="242"/>
      <c r="PKJ66" s="242"/>
      <c r="PKK66" s="242"/>
      <c r="PKL66" s="242"/>
      <c r="PKM66" s="242"/>
      <c r="PKN66" s="242"/>
      <c r="PKO66" s="242"/>
      <c r="PKP66" s="242"/>
      <c r="PKQ66" s="242"/>
      <c r="PKR66" s="242"/>
      <c r="PKS66" s="242"/>
      <c r="PKT66" s="242"/>
      <c r="PKU66" s="242"/>
      <c r="PKV66" s="242"/>
      <c r="PKW66" s="242"/>
      <c r="PKX66" s="242"/>
      <c r="PKY66" s="242"/>
      <c r="PKZ66" s="242"/>
      <c r="PLA66" s="242"/>
      <c r="PLB66" s="242"/>
      <c r="PLC66" s="242"/>
      <c r="PLD66" s="242"/>
      <c r="PLE66" s="242"/>
      <c r="PLF66" s="242"/>
      <c r="PLG66" s="242"/>
      <c r="PLH66" s="242"/>
      <c r="PLI66" s="242"/>
      <c r="PLJ66" s="242"/>
      <c r="PLK66" s="242"/>
      <c r="PLL66" s="242"/>
      <c r="PLM66" s="242"/>
      <c r="PLN66" s="242"/>
      <c r="PLO66" s="242"/>
      <c r="PLP66" s="242"/>
      <c r="PLQ66" s="242"/>
      <c r="PLR66" s="242"/>
      <c r="PLS66" s="242"/>
      <c r="PLT66" s="242"/>
      <c r="PLU66" s="242"/>
      <c r="PLV66" s="242"/>
      <c r="PLW66" s="242"/>
      <c r="PLX66" s="242"/>
      <c r="PLY66" s="242"/>
      <c r="PLZ66" s="242"/>
      <c r="PMA66" s="242"/>
      <c r="PMB66" s="242"/>
      <c r="PMC66" s="242"/>
      <c r="PMD66" s="242"/>
      <c r="PME66" s="242"/>
      <c r="PMF66" s="242"/>
      <c r="PMG66" s="242"/>
      <c r="PMH66" s="242"/>
      <c r="PMI66" s="242"/>
      <c r="PMJ66" s="242"/>
      <c r="PMK66" s="242"/>
      <c r="PML66" s="242"/>
      <c r="PMM66" s="242"/>
      <c r="PMN66" s="242"/>
      <c r="PMO66" s="242"/>
      <c r="PMP66" s="242"/>
      <c r="PMQ66" s="242"/>
      <c r="PMR66" s="242"/>
      <c r="PMS66" s="242"/>
      <c r="PMT66" s="242"/>
      <c r="PMU66" s="242"/>
      <c r="PMV66" s="242"/>
      <c r="PMW66" s="242"/>
      <c r="PMX66" s="242"/>
      <c r="PMY66" s="242"/>
      <c r="PMZ66" s="242"/>
      <c r="PNA66" s="242"/>
      <c r="PNB66" s="242"/>
      <c r="PNC66" s="242"/>
      <c r="PND66" s="242"/>
      <c r="PNE66" s="242"/>
      <c r="PNF66" s="242"/>
      <c r="PNG66" s="242"/>
      <c r="PNH66" s="242"/>
      <c r="PNI66" s="242"/>
      <c r="PNJ66" s="242"/>
      <c r="PNK66" s="242"/>
      <c r="PNL66" s="242"/>
      <c r="PNM66" s="242"/>
      <c r="PNN66" s="242"/>
      <c r="PNO66" s="242"/>
      <c r="PNP66" s="242"/>
      <c r="PNQ66" s="242"/>
      <c r="PNR66" s="242"/>
      <c r="PNS66" s="242"/>
      <c r="PNT66" s="242"/>
      <c r="PNU66" s="242"/>
      <c r="PNV66" s="242"/>
      <c r="PNW66" s="242"/>
      <c r="PNX66" s="242"/>
      <c r="PNY66" s="242"/>
      <c r="PNZ66" s="242"/>
      <c r="POA66" s="242"/>
      <c r="POB66" s="242"/>
      <c r="POC66" s="242"/>
      <c r="POD66" s="242"/>
      <c r="POE66" s="242"/>
      <c r="POF66" s="242"/>
      <c r="POG66" s="242"/>
      <c r="POH66" s="242"/>
      <c r="POI66" s="242"/>
      <c r="POJ66" s="242"/>
      <c r="POK66" s="242"/>
      <c r="POL66" s="242"/>
      <c r="POM66" s="242"/>
      <c r="PON66" s="242"/>
      <c r="POO66" s="242"/>
      <c r="POP66" s="242"/>
      <c r="POQ66" s="242"/>
      <c r="POR66" s="242"/>
      <c r="POS66" s="242"/>
      <c r="POT66" s="242"/>
      <c r="POU66" s="242"/>
      <c r="POV66" s="242"/>
      <c r="POW66" s="242"/>
      <c r="POX66" s="242"/>
      <c r="POY66" s="242"/>
      <c r="POZ66" s="242"/>
      <c r="PPA66" s="242"/>
      <c r="PPB66" s="242"/>
      <c r="PPC66" s="242"/>
      <c r="PPD66" s="242"/>
      <c r="PPE66" s="242"/>
      <c r="PPF66" s="242"/>
      <c r="PPG66" s="242"/>
      <c r="PPH66" s="242"/>
      <c r="PPI66" s="242"/>
      <c r="PPJ66" s="242"/>
      <c r="PPK66" s="242"/>
      <c r="PPL66" s="242"/>
      <c r="PPM66" s="242"/>
      <c r="PPN66" s="242"/>
      <c r="PPO66" s="242"/>
      <c r="PPP66" s="242"/>
      <c r="PPQ66" s="242"/>
      <c r="PPR66" s="242"/>
      <c r="PPS66" s="242"/>
      <c r="PPT66" s="242"/>
      <c r="PPU66" s="242"/>
      <c r="PPV66" s="242"/>
      <c r="PPW66" s="242"/>
      <c r="PPX66" s="242"/>
      <c r="PPY66" s="242"/>
      <c r="PPZ66" s="242"/>
      <c r="PQA66" s="242"/>
      <c r="PQB66" s="242"/>
      <c r="PQC66" s="242"/>
      <c r="PQD66" s="242"/>
      <c r="PQE66" s="242"/>
      <c r="PQF66" s="242"/>
      <c r="PQG66" s="242"/>
      <c r="PQH66" s="242"/>
      <c r="PQI66" s="242"/>
      <c r="PQJ66" s="242"/>
      <c r="PQK66" s="242"/>
      <c r="PQL66" s="242"/>
      <c r="PQM66" s="242"/>
      <c r="PQN66" s="242"/>
      <c r="PQO66" s="242"/>
      <c r="PQP66" s="242"/>
      <c r="PQQ66" s="242"/>
      <c r="PQR66" s="242"/>
      <c r="PQS66" s="242"/>
      <c r="PQT66" s="242"/>
      <c r="PQU66" s="242"/>
      <c r="PQV66" s="242"/>
      <c r="PQW66" s="242"/>
      <c r="PQX66" s="242"/>
      <c r="PQY66" s="242"/>
      <c r="PQZ66" s="242"/>
      <c r="PRA66" s="242"/>
      <c r="PRB66" s="242"/>
      <c r="PRC66" s="242"/>
      <c r="PRD66" s="242"/>
      <c r="PRE66" s="242"/>
      <c r="PRF66" s="242"/>
      <c r="PRG66" s="242"/>
      <c r="PRH66" s="242"/>
      <c r="PRI66" s="242"/>
      <c r="PRJ66" s="242"/>
      <c r="PRK66" s="242"/>
      <c r="PRL66" s="242"/>
      <c r="PRM66" s="242"/>
      <c r="PRN66" s="242"/>
      <c r="PRO66" s="242"/>
      <c r="PRP66" s="242"/>
      <c r="PRQ66" s="242"/>
      <c r="PRR66" s="242"/>
      <c r="PRS66" s="242"/>
      <c r="PRT66" s="242"/>
      <c r="PRU66" s="242"/>
      <c r="PRV66" s="242"/>
      <c r="PRW66" s="242"/>
      <c r="PRX66" s="242"/>
      <c r="PRY66" s="242"/>
      <c r="PRZ66" s="242"/>
      <c r="PSA66" s="242"/>
      <c r="PSB66" s="242"/>
      <c r="PSC66" s="242"/>
      <c r="PSD66" s="242"/>
      <c r="PSE66" s="242"/>
      <c r="PSF66" s="242"/>
      <c r="PSG66" s="242"/>
      <c r="PSH66" s="242"/>
      <c r="PSI66" s="242"/>
      <c r="PSJ66" s="242"/>
      <c r="PSK66" s="242"/>
      <c r="PSL66" s="242"/>
      <c r="PSM66" s="242"/>
      <c r="PSN66" s="242"/>
      <c r="PSO66" s="242"/>
      <c r="PSP66" s="242"/>
      <c r="PSQ66" s="242"/>
      <c r="PSR66" s="242"/>
      <c r="PSS66" s="242"/>
      <c r="PST66" s="242"/>
      <c r="PSU66" s="242"/>
      <c r="PSV66" s="242"/>
      <c r="PSW66" s="242"/>
      <c r="PSX66" s="242"/>
      <c r="PSY66" s="242"/>
      <c r="PSZ66" s="242"/>
      <c r="PTA66" s="242"/>
      <c r="PTB66" s="242"/>
      <c r="PTC66" s="242"/>
      <c r="PTD66" s="242"/>
      <c r="PTE66" s="242"/>
      <c r="PTF66" s="242"/>
      <c r="PTG66" s="242"/>
      <c r="PTH66" s="242"/>
      <c r="PTI66" s="242"/>
      <c r="PTJ66" s="242"/>
      <c r="PTK66" s="242"/>
      <c r="PTL66" s="242"/>
      <c r="PTM66" s="242"/>
      <c r="PTN66" s="242"/>
      <c r="PTO66" s="242"/>
      <c r="PTP66" s="242"/>
      <c r="PTQ66" s="242"/>
      <c r="PTR66" s="242"/>
      <c r="PTS66" s="242"/>
      <c r="PTT66" s="242"/>
      <c r="PTU66" s="242"/>
      <c r="PTV66" s="242"/>
      <c r="PTW66" s="242"/>
      <c r="PTX66" s="242"/>
      <c r="PTY66" s="242"/>
      <c r="PTZ66" s="242"/>
      <c r="PUA66" s="242"/>
      <c r="PUB66" s="242"/>
      <c r="PUC66" s="242"/>
      <c r="PUD66" s="242"/>
      <c r="PUE66" s="242"/>
      <c r="PUF66" s="242"/>
      <c r="PUG66" s="242"/>
      <c r="PUH66" s="242"/>
      <c r="PUI66" s="242"/>
      <c r="PUJ66" s="242"/>
      <c r="PUK66" s="242"/>
      <c r="PUL66" s="242"/>
      <c r="PUM66" s="242"/>
      <c r="PUN66" s="242"/>
      <c r="PUO66" s="242"/>
      <c r="PUP66" s="242"/>
      <c r="PUQ66" s="242"/>
      <c r="PUR66" s="242"/>
      <c r="PUS66" s="242"/>
      <c r="PUT66" s="242"/>
      <c r="PUU66" s="242"/>
      <c r="PUV66" s="242"/>
      <c r="PUW66" s="242"/>
      <c r="PUX66" s="242"/>
      <c r="PUY66" s="242"/>
      <c r="PUZ66" s="242"/>
      <c r="PVA66" s="242"/>
      <c r="PVB66" s="242"/>
      <c r="PVC66" s="242"/>
      <c r="PVD66" s="242"/>
      <c r="PVE66" s="242"/>
      <c r="PVF66" s="242"/>
      <c r="PVG66" s="242"/>
      <c r="PVH66" s="242"/>
      <c r="PVI66" s="242"/>
      <c r="PVJ66" s="242"/>
      <c r="PVK66" s="242"/>
      <c r="PVL66" s="242"/>
      <c r="PVM66" s="242"/>
      <c r="PVN66" s="242"/>
      <c r="PVO66" s="242"/>
      <c r="PVP66" s="242"/>
      <c r="PVQ66" s="242"/>
      <c r="PVR66" s="242"/>
      <c r="PVS66" s="242"/>
      <c r="PVT66" s="242"/>
      <c r="PVU66" s="242"/>
      <c r="PVV66" s="242"/>
      <c r="PVW66" s="242"/>
      <c r="PVX66" s="242"/>
      <c r="PVY66" s="242"/>
      <c r="PVZ66" s="242"/>
      <c r="PWA66" s="242"/>
      <c r="PWB66" s="242"/>
      <c r="PWC66" s="242"/>
      <c r="PWD66" s="242"/>
      <c r="PWE66" s="242"/>
      <c r="PWF66" s="242"/>
      <c r="PWG66" s="242"/>
      <c r="PWH66" s="242"/>
      <c r="PWI66" s="242"/>
      <c r="PWJ66" s="242"/>
      <c r="PWK66" s="242"/>
      <c r="PWL66" s="242"/>
      <c r="PWM66" s="242"/>
      <c r="PWN66" s="242"/>
      <c r="PWO66" s="242"/>
      <c r="PWP66" s="242"/>
      <c r="PWQ66" s="242"/>
      <c r="PWR66" s="242"/>
      <c r="PWS66" s="242"/>
      <c r="PWT66" s="242"/>
      <c r="PWU66" s="242"/>
      <c r="PWV66" s="242"/>
      <c r="PWW66" s="242"/>
      <c r="PWX66" s="242"/>
      <c r="PWY66" s="242"/>
      <c r="PWZ66" s="242"/>
      <c r="PXA66" s="242"/>
      <c r="PXB66" s="242"/>
      <c r="PXC66" s="242"/>
      <c r="PXD66" s="242"/>
      <c r="PXE66" s="242"/>
      <c r="PXF66" s="242"/>
      <c r="PXG66" s="242"/>
      <c r="PXH66" s="242"/>
      <c r="PXI66" s="242"/>
      <c r="PXJ66" s="242"/>
      <c r="PXK66" s="242"/>
      <c r="PXL66" s="242"/>
      <c r="PXM66" s="242"/>
      <c r="PXN66" s="242"/>
      <c r="PXO66" s="242"/>
      <c r="PXP66" s="242"/>
      <c r="PXQ66" s="242"/>
      <c r="PXR66" s="242"/>
      <c r="PXS66" s="242"/>
      <c r="PXT66" s="242"/>
      <c r="PXU66" s="242"/>
      <c r="PXV66" s="242"/>
      <c r="PXW66" s="242"/>
      <c r="PXX66" s="242"/>
      <c r="PXY66" s="242"/>
      <c r="PXZ66" s="242"/>
      <c r="PYA66" s="242"/>
      <c r="PYB66" s="242"/>
      <c r="PYC66" s="242"/>
      <c r="PYD66" s="242"/>
      <c r="PYE66" s="242"/>
      <c r="PYF66" s="242"/>
      <c r="PYG66" s="242"/>
      <c r="PYH66" s="242"/>
      <c r="PYI66" s="242"/>
      <c r="PYJ66" s="242"/>
      <c r="PYK66" s="242"/>
      <c r="PYL66" s="242"/>
      <c r="PYM66" s="242"/>
      <c r="PYN66" s="242"/>
      <c r="PYO66" s="242"/>
      <c r="PYP66" s="242"/>
      <c r="PYQ66" s="242"/>
      <c r="PYR66" s="242"/>
      <c r="PYS66" s="242"/>
      <c r="PYT66" s="242"/>
      <c r="PYU66" s="242"/>
      <c r="PYV66" s="242"/>
      <c r="PYW66" s="242"/>
      <c r="PYX66" s="242"/>
      <c r="PYY66" s="242"/>
      <c r="PYZ66" s="242"/>
      <c r="PZA66" s="242"/>
      <c r="PZB66" s="242"/>
      <c r="PZC66" s="242"/>
      <c r="PZD66" s="242"/>
      <c r="PZE66" s="242"/>
      <c r="PZF66" s="242"/>
      <c r="PZG66" s="242"/>
      <c r="PZH66" s="242"/>
      <c r="PZI66" s="242"/>
      <c r="PZJ66" s="242"/>
      <c r="PZK66" s="242"/>
      <c r="PZL66" s="242"/>
      <c r="PZM66" s="242"/>
      <c r="PZN66" s="242"/>
      <c r="PZO66" s="242"/>
      <c r="PZP66" s="242"/>
      <c r="PZQ66" s="242"/>
      <c r="PZR66" s="242"/>
      <c r="PZS66" s="242"/>
      <c r="PZT66" s="242"/>
      <c r="PZU66" s="242"/>
      <c r="PZV66" s="242"/>
      <c r="PZW66" s="242"/>
      <c r="PZX66" s="242"/>
      <c r="PZY66" s="242"/>
      <c r="PZZ66" s="242"/>
      <c r="QAA66" s="242"/>
      <c r="QAB66" s="242"/>
      <c r="QAC66" s="242"/>
      <c r="QAD66" s="242"/>
      <c r="QAE66" s="242"/>
      <c r="QAF66" s="242"/>
      <c r="QAG66" s="242"/>
      <c r="QAH66" s="242"/>
      <c r="QAI66" s="242"/>
      <c r="QAJ66" s="242"/>
      <c r="QAK66" s="242"/>
      <c r="QAL66" s="242"/>
      <c r="QAM66" s="242"/>
      <c r="QAN66" s="242"/>
      <c r="QAO66" s="242"/>
      <c r="QAP66" s="242"/>
      <c r="QAQ66" s="242"/>
      <c r="QAR66" s="242"/>
      <c r="QAS66" s="242"/>
      <c r="QAT66" s="242"/>
      <c r="QAU66" s="242"/>
      <c r="QAV66" s="242"/>
      <c r="QAW66" s="242"/>
      <c r="QAX66" s="242"/>
      <c r="QAY66" s="242"/>
      <c r="QAZ66" s="242"/>
      <c r="QBA66" s="242"/>
      <c r="QBB66" s="242"/>
      <c r="QBC66" s="242"/>
      <c r="QBD66" s="242"/>
      <c r="QBE66" s="242"/>
      <c r="QBF66" s="242"/>
      <c r="QBG66" s="242"/>
      <c r="QBH66" s="242"/>
      <c r="QBI66" s="242"/>
      <c r="QBJ66" s="242"/>
      <c r="QBK66" s="242"/>
      <c r="QBL66" s="242"/>
      <c r="QBM66" s="242"/>
      <c r="QBN66" s="242"/>
      <c r="QBO66" s="242"/>
      <c r="QBP66" s="242"/>
      <c r="QBQ66" s="242"/>
      <c r="QBR66" s="242"/>
      <c r="QBS66" s="242"/>
      <c r="QBT66" s="242"/>
      <c r="QBU66" s="242"/>
      <c r="QBV66" s="242"/>
      <c r="QBW66" s="242"/>
      <c r="QBX66" s="242"/>
      <c r="QBY66" s="242"/>
      <c r="QBZ66" s="242"/>
      <c r="QCA66" s="242"/>
      <c r="QCB66" s="242"/>
      <c r="QCC66" s="242"/>
      <c r="QCD66" s="242"/>
      <c r="QCE66" s="242"/>
      <c r="QCF66" s="242"/>
      <c r="QCG66" s="242"/>
      <c r="QCH66" s="242"/>
      <c r="QCI66" s="242"/>
      <c r="QCJ66" s="242"/>
      <c r="QCK66" s="242"/>
      <c r="QCL66" s="242"/>
      <c r="QCM66" s="242"/>
      <c r="QCN66" s="242"/>
      <c r="QCO66" s="242"/>
      <c r="QCP66" s="242"/>
      <c r="QCQ66" s="242"/>
      <c r="QCR66" s="242"/>
      <c r="QCS66" s="242"/>
      <c r="QCT66" s="242"/>
      <c r="QCU66" s="242"/>
      <c r="QCV66" s="242"/>
      <c r="QCW66" s="242"/>
      <c r="QCX66" s="242"/>
      <c r="QCY66" s="242"/>
      <c r="QCZ66" s="242"/>
      <c r="QDA66" s="242"/>
      <c r="QDB66" s="242"/>
      <c r="QDC66" s="242"/>
      <c r="QDD66" s="242"/>
      <c r="QDE66" s="242"/>
      <c r="QDF66" s="242"/>
      <c r="QDG66" s="242"/>
      <c r="QDH66" s="242"/>
      <c r="QDI66" s="242"/>
      <c r="QDJ66" s="242"/>
      <c r="QDK66" s="242"/>
      <c r="QDL66" s="242"/>
      <c r="QDM66" s="242"/>
      <c r="QDN66" s="242"/>
      <c r="QDO66" s="242"/>
      <c r="QDP66" s="242"/>
      <c r="QDQ66" s="242"/>
      <c r="QDR66" s="242"/>
      <c r="QDS66" s="242"/>
      <c r="QDT66" s="242"/>
      <c r="QDU66" s="242"/>
      <c r="QDV66" s="242"/>
      <c r="QDW66" s="242"/>
      <c r="QDX66" s="242"/>
      <c r="QDY66" s="242"/>
      <c r="QDZ66" s="242"/>
      <c r="QEA66" s="242"/>
      <c r="QEB66" s="242"/>
      <c r="QEC66" s="242"/>
      <c r="QED66" s="242"/>
      <c r="QEE66" s="242"/>
      <c r="QEF66" s="242"/>
      <c r="QEG66" s="242"/>
      <c r="QEH66" s="242"/>
      <c r="QEI66" s="242"/>
      <c r="QEJ66" s="242"/>
      <c r="QEK66" s="242"/>
      <c r="QEL66" s="242"/>
      <c r="QEM66" s="242"/>
      <c r="QEN66" s="242"/>
      <c r="QEO66" s="242"/>
      <c r="QEP66" s="242"/>
      <c r="QEQ66" s="242"/>
      <c r="QER66" s="242"/>
      <c r="QES66" s="242"/>
      <c r="QET66" s="242"/>
      <c r="QEU66" s="242"/>
      <c r="QEV66" s="242"/>
      <c r="QEW66" s="242"/>
      <c r="QEX66" s="242"/>
      <c r="QEY66" s="242"/>
      <c r="QEZ66" s="242"/>
      <c r="QFA66" s="242"/>
      <c r="QFB66" s="242"/>
      <c r="QFC66" s="242"/>
      <c r="QFD66" s="242"/>
      <c r="QFE66" s="242"/>
      <c r="QFF66" s="242"/>
      <c r="QFG66" s="242"/>
      <c r="QFH66" s="242"/>
      <c r="QFI66" s="242"/>
      <c r="QFJ66" s="242"/>
      <c r="QFK66" s="242"/>
      <c r="QFL66" s="242"/>
      <c r="QFM66" s="242"/>
      <c r="QFN66" s="242"/>
      <c r="QFO66" s="242"/>
      <c r="QFP66" s="242"/>
      <c r="QFQ66" s="242"/>
      <c r="QFR66" s="242"/>
      <c r="QFS66" s="242"/>
      <c r="QFT66" s="242"/>
      <c r="QFU66" s="242"/>
      <c r="QFV66" s="242"/>
      <c r="QFW66" s="242"/>
      <c r="QFX66" s="242"/>
      <c r="QFY66" s="242"/>
      <c r="QFZ66" s="242"/>
      <c r="QGA66" s="242"/>
      <c r="QGB66" s="242"/>
      <c r="QGC66" s="242"/>
      <c r="QGD66" s="242"/>
      <c r="QGE66" s="242"/>
      <c r="QGF66" s="242"/>
      <c r="QGG66" s="242"/>
      <c r="QGH66" s="242"/>
      <c r="QGI66" s="242"/>
      <c r="QGJ66" s="242"/>
      <c r="QGK66" s="242"/>
      <c r="QGL66" s="242"/>
      <c r="QGM66" s="242"/>
      <c r="QGN66" s="242"/>
      <c r="QGO66" s="242"/>
      <c r="QGP66" s="242"/>
      <c r="QGQ66" s="242"/>
      <c r="QGR66" s="242"/>
      <c r="QGS66" s="242"/>
      <c r="QGT66" s="242"/>
      <c r="QGU66" s="242"/>
      <c r="QGV66" s="242"/>
      <c r="QGW66" s="242"/>
      <c r="QGX66" s="242"/>
      <c r="QGY66" s="242"/>
      <c r="QGZ66" s="242"/>
      <c r="QHA66" s="242"/>
      <c r="QHB66" s="242"/>
      <c r="QHC66" s="242"/>
      <c r="QHD66" s="242"/>
      <c r="QHE66" s="242"/>
      <c r="QHF66" s="242"/>
      <c r="QHG66" s="242"/>
      <c r="QHH66" s="242"/>
      <c r="QHI66" s="242"/>
      <c r="QHJ66" s="242"/>
      <c r="QHK66" s="242"/>
      <c r="QHL66" s="242"/>
      <c r="QHM66" s="242"/>
      <c r="QHN66" s="242"/>
      <c r="QHO66" s="242"/>
      <c r="QHP66" s="242"/>
      <c r="QHQ66" s="242"/>
      <c r="QHR66" s="242"/>
      <c r="QHS66" s="242"/>
      <c r="QHT66" s="242"/>
      <c r="QHU66" s="242"/>
      <c r="QHV66" s="242"/>
      <c r="QHW66" s="242"/>
      <c r="QHX66" s="242"/>
      <c r="QHY66" s="242"/>
      <c r="QHZ66" s="242"/>
      <c r="QIA66" s="242"/>
      <c r="QIB66" s="242"/>
      <c r="QIC66" s="242"/>
      <c r="QID66" s="242"/>
      <c r="QIE66" s="242"/>
      <c r="QIF66" s="242"/>
      <c r="QIG66" s="242"/>
      <c r="QIH66" s="242"/>
      <c r="QII66" s="242"/>
      <c r="QIJ66" s="242"/>
      <c r="QIK66" s="242"/>
      <c r="QIL66" s="242"/>
      <c r="QIM66" s="242"/>
      <c r="QIN66" s="242"/>
      <c r="QIO66" s="242"/>
      <c r="QIP66" s="242"/>
      <c r="QIQ66" s="242"/>
      <c r="QIR66" s="242"/>
      <c r="QIS66" s="242"/>
      <c r="QIT66" s="242"/>
      <c r="QIU66" s="242"/>
      <c r="QIV66" s="242"/>
      <c r="QIW66" s="242"/>
      <c r="QIX66" s="242"/>
      <c r="QIY66" s="242"/>
      <c r="QIZ66" s="242"/>
      <c r="QJA66" s="242"/>
      <c r="QJB66" s="242"/>
      <c r="QJC66" s="242"/>
      <c r="QJD66" s="242"/>
      <c r="QJE66" s="242"/>
      <c r="QJF66" s="242"/>
      <c r="QJG66" s="242"/>
      <c r="QJH66" s="242"/>
      <c r="QJI66" s="242"/>
      <c r="QJJ66" s="242"/>
      <c r="QJK66" s="242"/>
      <c r="QJL66" s="242"/>
      <c r="QJM66" s="242"/>
      <c r="QJN66" s="242"/>
      <c r="QJO66" s="242"/>
      <c r="QJP66" s="242"/>
      <c r="QJQ66" s="242"/>
      <c r="QJR66" s="242"/>
      <c r="QJS66" s="242"/>
      <c r="QJT66" s="242"/>
      <c r="QJU66" s="242"/>
      <c r="QJV66" s="242"/>
      <c r="QJW66" s="242"/>
      <c r="QJX66" s="242"/>
      <c r="QJY66" s="242"/>
      <c r="QJZ66" s="242"/>
      <c r="QKA66" s="242"/>
      <c r="QKB66" s="242"/>
      <c r="QKC66" s="242"/>
      <c r="QKD66" s="242"/>
      <c r="QKE66" s="242"/>
      <c r="QKF66" s="242"/>
      <c r="QKG66" s="242"/>
      <c r="QKH66" s="242"/>
      <c r="QKI66" s="242"/>
      <c r="QKJ66" s="242"/>
      <c r="QKK66" s="242"/>
      <c r="QKL66" s="242"/>
      <c r="QKM66" s="242"/>
      <c r="QKN66" s="242"/>
      <c r="QKO66" s="242"/>
      <c r="QKP66" s="242"/>
      <c r="QKQ66" s="242"/>
      <c r="QKR66" s="242"/>
      <c r="QKS66" s="242"/>
      <c r="QKT66" s="242"/>
      <c r="QKU66" s="242"/>
      <c r="QKV66" s="242"/>
      <c r="QKW66" s="242"/>
      <c r="QKX66" s="242"/>
      <c r="QKY66" s="242"/>
      <c r="QKZ66" s="242"/>
      <c r="QLA66" s="242"/>
      <c r="QLB66" s="242"/>
      <c r="QLC66" s="242"/>
      <c r="QLD66" s="242"/>
      <c r="QLE66" s="242"/>
      <c r="QLF66" s="242"/>
      <c r="QLG66" s="242"/>
      <c r="QLH66" s="242"/>
      <c r="QLI66" s="242"/>
      <c r="QLJ66" s="242"/>
      <c r="QLK66" s="242"/>
      <c r="QLL66" s="242"/>
      <c r="QLM66" s="242"/>
      <c r="QLN66" s="242"/>
      <c r="QLO66" s="242"/>
      <c r="QLP66" s="242"/>
      <c r="QLQ66" s="242"/>
      <c r="QLR66" s="242"/>
      <c r="QLS66" s="242"/>
      <c r="QLT66" s="242"/>
      <c r="QLU66" s="242"/>
      <c r="QLV66" s="242"/>
      <c r="QLW66" s="242"/>
      <c r="QLX66" s="242"/>
      <c r="QLY66" s="242"/>
      <c r="QLZ66" s="242"/>
      <c r="QMA66" s="242"/>
      <c r="QMB66" s="242"/>
      <c r="QMC66" s="242"/>
      <c r="QMD66" s="242"/>
      <c r="QME66" s="242"/>
      <c r="QMF66" s="242"/>
      <c r="QMG66" s="242"/>
      <c r="QMH66" s="242"/>
      <c r="QMI66" s="242"/>
      <c r="QMJ66" s="242"/>
      <c r="QMK66" s="242"/>
      <c r="QML66" s="242"/>
      <c r="QMM66" s="242"/>
      <c r="QMN66" s="242"/>
      <c r="QMO66" s="242"/>
      <c r="QMP66" s="242"/>
      <c r="QMQ66" s="242"/>
      <c r="QMR66" s="242"/>
      <c r="QMS66" s="242"/>
      <c r="QMT66" s="242"/>
      <c r="QMU66" s="242"/>
      <c r="QMV66" s="242"/>
      <c r="QMW66" s="242"/>
      <c r="QMX66" s="242"/>
      <c r="QMY66" s="242"/>
      <c r="QMZ66" s="242"/>
      <c r="QNA66" s="242"/>
      <c r="QNB66" s="242"/>
      <c r="QNC66" s="242"/>
      <c r="QND66" s="242"/>
      <c r="QNE66" s="242"/>
      <c r="QNF66" s="242"/>
      <c r="QNG66" s="242"/>
      <c r="QNH66" s="242"/>
      <c r="QNI66" s="242"/>
      <c r="QNJ66" s="242"/>
      <c r="QNK66" s="242"/>
      <c r="QNL66" s="242"/>
      <c r="QNM66" s="242"/>
      <c r="QNN66" s="242"/>
      <c r="QNO66" s="242"/>
      <c r="QNP66" s="242"/>
      <c r="QNQ66" s="242"/>
      <c r="QNR66" s="242"/>
      <c r="QNS66" s="242"/>
      <c r="QNT66" s="242"/>
      <c r="QNU66" s="242"/>
      <c r="QNV66" s="242"/>
      <c r="QNW66" s="242"/>
      <c r="QNX66" s="242"/>
      <c r="QNY66" s="242"/>
      <c r="QNZ66" s="242"/>
      <c r="QOA66" s="242"/>
      <c r="QOB66" s="242"/>
      <c r="QOC66" s="242"/>
      <c r="QOD66" s="242"/>
      <c r="QOE66" s="242"/>
      <c r="QOF66" s="242"/>
      <c r="QOG66" s="242"/>
      <c r="QOH66" s="242"/>
      <c r="QOI66" s="242"/>
      <c r="QOJ66" s="242"/>
      <c r="QOK66" s="242"/>
      <c r="QOL66" s="242"/>
      <c r="QOM66" s="242"/>
      <c r="QON66" s="242"/>
      <c r="QOO66" s="242"/>
      <c r="QOP66" s="242"/>
      <c r="QOQ66" s="242"/>
      <c r="QOR66" s="242"/>
      <c r="QOS66" s="242"/>
      <c r="QOT66" s="242"/>
      <c r="QOU66" s="242"/>
      <c r="QOV66" s="242"/>
      <c r="QOW66" s="242"/>
      <c r="QOX66" s="242"/>
      <c r="QOY66" s="242"/>
      <c r="QOZ66" s="242"/>
      <c r="QPA66" s="242"/>
      <c r="QPB66" s="242"/>
      <c r="QPC66" s="242"/>
      <c r="QPD66" s="242"/>
      <c r="QPE66" s="242"/>
      <c r="QPF66" s="242"/>
      <c r="QPG66" s="242"/>
      <c r="QPH66" s="242"/>
      <c r="QPI66" s="242"/>
      <c r="QPJ66" s="242"/>
      <c r="QPK66" s="242"/>
      <c r="QPL66" s="242"/>
      <c r="QPM66" s="242"/>
      <c r="QPN66" s="242"/>
      <c r="QPO66" s="242"/>
      <c r="QPP66" s="242"/>
      <c r="QPQ66" s="242"/>
      <c r="QPR66" s="242"/>
      <c r="QPS66" s="242"/>
      <c r="QPT66" s="242"/>
      <c r="QPU66" s="242"/>
      <c r="QPV66" s="242"/>
      <c r="QPW66" s="242"/>
      <c r="QPX66" s="242"/>
      <c r="QPY66" s="242"/>
      <c r="QPZ66" s="242"/>
      <c r="QQA66" s="242"/>
      <c r="QQB66" s="242"/>
      <c r="QQC66" s="242"/>
      <c r="QQD66" s="242"/>
      <c r="QQE66" s="242"/>
      <c r="QQF66" s="242"/>
      <c r="QQG66" s="242"/>
      <c r="QQH66" s="242"/>
      <c r="QQI66" s="242"/>
      <c r="QQJ66" s="242"/>
      <c r="QQK66" s="242"/>
      <c r="QQL66" s="242"/>
      <c r="QQM66" s="242"/>
      <c r="QQN66" s="242"/>
      <c r="QQO66" s="242"/>
      <c r="QQP66" s="242"/>
      <c r="QQQ66" s="242"/>
      <c r="QQR66" s="242"/>
      <c r="QQS66" s="242"/>
      <c r="QQT66" s="242"/>
      <c r="QQU66" s="242"/>
      <c r="QQV66" s="242"/>
      <c r="QQW66" s="242"/>
      <c r="QQX66" s="242"/>
      <c r="QQY66" s="242"/>
      <c r="QQZ66" s="242"/>
      <c r="QRA66" s="242"/>
      <c r="QRB66" s="242"/>
      <c r="QRC66" s="242"/>
      <c r="QRD66" s="242"/>
      <c r="QRE66" s="242"/>
      <c r="QRF66" s="242"/>
      <c r="QRG66" s="242"/>
      <c r="QRH66" s="242"/>
      <c r="QRI66" s="242"/>
      <c r="QRJ66" s="242"/>
      <c r="QRK66" s="242"/>
      <c r="QRL66" s="242"/>
      <c r="QRM66" s="242"/>
      <c r="QRN66" s="242"/>
      <c r="QRO66" s="242"/>
      <c r="QRP66" s="242"/>
      <c r="QRQ66" s="242"/>
      <c r="QRR66" s="242"/>
      <c r="QRS66" s="242"/>
      <c r="QRT66" s="242"/>
      <c r="QRU66" s="242"/>
      <c r="QRV66" s="242"/>
      <c r="QRW66" s="242"/>
      <c r="QRX66" s="242"/>
      <c r="QRY66" s="242"/>
      <c r="QRZ66" s="242"/>
      <c r="QSA66" s="242"/>
      <c r="QSB66" s="242"/>
      <c r="QSC66" s="242"/>
      <c r="QSD66" s="242"/>
      <c r="QSE66" s="242"/>
      <c r="QSF66" s="242"/>
      <c r="QSG66" s="242"/>
      <c r="QSH66" s="242"/>
      <c r="QSI66" s="242"/>
      <c r="QSJ66" s="242"/>
      <c r="QSK66" s="242"/>
      <c r="QSL66" s="242"/>
      <c r="QSM66" s="242"/>
      <c r="QSN66" s="242"/>
      <c r="QSO66" s="242"/>
      <c r="QSP66" s="242"/>
      <c r="QSQ66" s="242"/>
      <c r="QSR66" s="242"/>
      <c r="QSS66" s="242"/>
      <c r="QST66" s="242"/>
      <c r="QSU66" s="242"/>
      <c r="QSV66" s="242"/>
      <c r="QSW66" s="242"/>
      <c r="QSX66" s="242"/>
      <c r="QSY66" s="242"/>
      <c r="QSZ66" s="242"/>
      <c r="QTA66" s="242"/>
      <c r="QTB66" s="242"/>
      <c r="QTC66" s="242"/>
      <c r="QTD66" s="242"/>
      <c r="QTE66" s="242"/>
      <c r="QTF66" s="242"/>
      <c r="QTG66" s="242"/>
      <c r="QTH66" s="242"/>
      <c r="QTI66" s="242"/>
      <c r="QTJ66" s="242"/>
      <c r="QTK66" s="242"/>
      <c r="QTL66" s="242"/>
      <c r="QTM66" s="242"/>
      <c r="QTN66" s="242"/>
      <c r="QTO66" s="242"/>
      <c r="QTP66" s="242"/>
      <c r="QTQ66" s="242"/>
      <c r="QTR66" s="242"/>
      <c r="QTS66" s="242"/>
      <c r="QTT66" s="242"/>
      <c r="QTU66" s="242"/>
      <c r="QTV66" s="242"/>
      <c r="QTW66" s="242"/>
      <c r="QTX66" s="242"/>
      <c r="QTY66" s="242"/>
      <c r="QTZ66" s="242"/>
      <c r="QUA66" s="242"/>
      <c r="QUB66" s="242"/>
      <c r="QUC66" s="242"/>
      <c r="QUD66" s="242"/>
      <c r="QUE66" s="242"/>
      <c r="QUF66" s="242"/>
      <c r="QUG66" s="242"/>
      <c r="QUH66" s="242"/>
      <c r="QUI66" s="242"/>
      <c r="QUJ66" s="242"/>
      <c r="QUK66" s="242"/>
      <c r="QUL66" s="242"/>
      <c r="QUM66" s="242"/>
      <c r="QUN66" s="242"/>
      <c r="QUO66" s="242"/>
      <c r="QUP66" s="242"/>
      <c r="QUQ66" s="242"/>
      <c r="QUR66" s="242"/>
      <c r="QUS66" s="242"/>
      <c r="QUT66" s="242"/>
      <c r="QUU66" s="242"/>
      <c r="QUV66" s="242"/>
      <c r="QUW66" s="242"/>
      <c r="QUX66" s="242"/>
      <c r="QUY66" s="242"/>
      <c r="QUZ66" s="242"/>
      <c r="QVA66" s="242"/>
      <c r="QVB66" s="242"/>
      <c r="QVC66" s="242"/>
      <c r="QVD66" s="242"/>
      <c r="QVE66" s="242"/>
      <c r="QVF66" s="242"/>
      <c r="QVG66" s="242"/>
      <c r="QVH66" s="242"/>
      <c r="QVI66" s="242"/>
      <c r="QVJ66" s="242"/>
      <c r="QVK66" s="242"/>
      <c r="QVL66" s="242"/>
      <c r="QVM66" s="242"/>
      <c r="QVN66" s="242"/>
      <c r="QVO66" s="242"/>
      <c r="QVP66" s="242"/>
      <c r="QVQ66" s="242"/>
      <c r="QVR66" s="242"/>
      <c r="QVS66" s="242"/>
      <c r="QVT66" s="242"/>
      <c r="QVU66" s="242"/>
      <c r="QVV66" s="242"/>
      <c r="QVW66" s="242"/>
      <c r="QVX66" s="242"/>
      <c r="QVY66" s="242"/>
      <c r="QVZ66" s="242"/>
      <c r="QWA66" s="242"/>
      <c r="QWB66" s="242"/>
      <c r="QWC66" s="242"/>
      <c r="QWD66" s="242"/>
      <c r="QWE66" s="242"/>
      <c r="QWF66" s="242"/>
      <c r="QWG66" s="242"/>
      <c r="QWH66" s="242"/>
      <c r="QWI66" s="242"/>
      <c r="QWJ66" s="242"/>
      <c r="QWK66" s="242"/>
      <c r="QWL66" s="242"/>
      <c r="QWM66" s="242"/>
      <c r="QWN66" s="242"/>
      <c r="QWO66" s="242"/>
      <c r="QWP66" s="242"/>
      <c r="QWQ66" s="242"/>
      <c r="QWR66" s="242"/>
      <c r="QWS66" s="242"/>
      <c r="QWT66" s="242"/>
      <c r="QWU66" s="242"/>
      <c r="QWV66" s="242"/>
      <c r="QWW66" s="242"/>
      <c r="QWX66" s="242"/>
      <c r="QWY66" s="242"/>
      <c r="QWZ66" s="242"/>
      <c r="QXA66" s="242"/>
      <c r="QXB66" s="242"/>
      <c r="QXC66" s="242"/>
      <c r="QXD66" s="242"/>
      <c r="QXE66" s="242"/>
      <c r="QXF66" s="242"/>
      <c r="QXG66" s="242"/>
      <c r="QXH66" s="242"/>
      <c r="QXI66" s="242"/>
      <c r="QXJ66" s="242"/>
      <c r="QXK66" s="242"/>
      <c r="QXL66" s="242"/>
      <c r="QXM66" s="242"/>
      <c r="QXN66" s="242"/>
      <c r="QXO66" s="242"/>
      <c r="QXP66" s="242"/>
      <c r="QXQ66" s="242"/>
      <c r="QXR66" s="242"/>
      <c r="QXS66" s="242"/>
      <c r="QXT66" s="242"/>
      <c r="QXU66" s="242"/>
      <c r="QXV66" s="242"/>
      <c r="QXW66" s="242"/>
      <c r="QXX66" s="242"/>
      <c r="QXY66" s="242"/>
      <c r="QXZ66" s="242"/>
      <c r="QYA66" s="242"/>
      <c r="QYB66" s="242"/>
      <c r="QYC66" s="242"/>
      <c r="QYD66" s="242"/>
      <c r="QYE66" s="242"/>
      <c r="QYF66" s="242"/>
      <c r="QYG66" s="242"/>
      <c r="QYH66" s="242"/>
      <c r="QYI66" s="242"/>
      <c r="QYJ66" s="242"/>
      <c r="QYK66" s="242"/>
      <c r="QYL66" s="242"/>
      <c r="QYM66" s="242"/>
      <c r="QYN66" s="242"/>
      <c r="QYO66" s="242"/>
      <c r="QYP66" s="242"/>
      <c r="QYQ66" s="242"/>
      <c r="QYR66" s="242"/>
      <c r="QYS66" s="242"/>
      <c r="QYT66" s="242"/>
      <c r="QYU66" s="242"/>
      <c r="QYV66" s="242"/>
      <c r="QYW66" s="242"/>
      <c r="QYX66" s="242"/>
      <c r="QYY66" s="242"/>
      <c r="QYZ66" s="242"/>
      <c r="QZA66" s="242"/>
      <c r="QZB66" s="242"/>
      <c r="QZC66" s="242"/>
      <c r="QZD66" s="242"/>
      <c r="QZE66" s="242"/>
      <c r="QZF66" s="242"/>
      <c r="QZG66" s="242"/>
      <c r="QZH66" s="242"/>
      <c r="QZI66" s="242"/>
      <c r="QZJ66" s="242"/>
      <c r="QZK66" s="242"/>
      <c r="QZL66" s="242"/>
      <c r="QZM66" s="242"/>
      <c r="QZN66" s="242"/>
      <c r="QZO66" s="242"/>
      <c r="QZP66" s="242"/>
      <c r="QZQ66" s="242"/>
      <c r="QZR66" s="242"/>
      <c r="QZS66" s="242"/>
      <c r="QZT66" s="242"/>
      <c r="QZU66" s="242"/>
      <c r="QZV66" s="242"/>
      <c r="QZW66" s="242"/>
      <c r="QZX66" s="242"/>
      <c r="QZY66" s="242"/>
      <c r="QZZ66" s="242"/>
      <c r="RAA66" s="242"/>
      <c r="RAB66" s="242"/>
      <c r="RAC66" s="242"/>
      <c r="RAD66" s="242"/>
      <c r="RAE66" s="242"/>
      <c r="RAF66" s="242"/>
      <c r="RAG66" s="242"/>
      <c r="RAH66" s="242"/>
      <c r="RAI66" s="242"/>
      <c r="RAJ66" s="242"/>
      <c r="RAK66" s="242"/>
      <c r="RAL66" s="242"/>
      <c r="RAM66" s="242"/>
      <c r="RAN66" s="242"/>
      <c r="RAO66" s="242"/>
      <c r="RAP66" s="242"/>
      <c r="RAQ66" s="242"/>
      <c r="RAR66" s="242"/>
      <c r="RAS66" s="242"/>
      <c r="RAT66" s="242"/>
      <c r="RAU66" s="242"/>
      <c r="RAV66" s="242"/>
      <c r="RAW66" s="242"/>
      <c r="RAX66" s="242"/>
      <c r="RAY66" s="242"/>
      <c r="RAZ66" s="242"/>
      <c r="RBA66" s="242"/>
      <c r="RBB66" s="242"/>
      <c r="RBC66" s="242"/>
      <c r="RBD66" s="242"/>
      <c r="RBE66" s="242"/>
      <c r="RBF66" s="242"/>
      <c r="RBG66" s="242"/>
      <c r="RBH66" s="242"/>
      <c r="RBI66" s="242"/>
      <c r="RBJ66" s="242"/>
      <c r="RBK66" s="242"/>
      <c r="RBL66" s="242"/>
      <c r="RBM66" s="242"/>
      <c r="RBN66" s="242"/>
      <c r="RBO66" s="242"/>
      <c r="RBP66" s="242"/>
      <c r="RBQ66" s="242"/>
      <c r="RBR66" s="242"/>
      <c r="RBS66" s="242"/>
      <c r="RBT66" s="242"/>
      <c r="RBU66" s="242"/>
      <c r="RBV66" s="242"/>
      <c r="RBW66" s="242"/>
      <c r="RBX66" s="242"/>
      <c r="RBY66" s="242"/>
      <c r="RBZ66" s="242"/>
      <c r="RCA66" s="242"/>
      <c r="RCB66" s="242"/>
      <c r="RCC66" s="242"/>
      <c r="RCD66" s="242"/>
      <c r="RCE66" s="242"/>
      <c r="RCF66" s="242"/>
      <c r="RCG66" s="242"/>
      <c r="RCH66" s="242"/>
      <c r="RCI66" s="242"/>
      <c r="RCJ66" s="242"/>
      <c r="RCK66" s="242"/>
      <c r="RCL66" s="242"/>
      <c r="RCM66" s="242"/>
      <c r="RCN66" s="242"/>
      <c r="RCO66" s="242"/>
      <c r="RCP66" s="242"/>
      <c r="RCQ66" s="242"/>
      <c r="RCR66" s="242"/>
      <c r="RCS66" s="242"/>
      <c r="RCT66" s="242"/>
      <c r="RCU66" s="242"/>
      <c r="RCV66" s="242"/>
      <c r="RCW66" s="242"/>
      <c r="RCX66" s="242"/>
      <c r="RCY66" s="242"/>
      <c r="RCZ66" s="242"/>
      <c r="RDA66" s="242"/>
      <c r="RDB66" s="242"/>
      <c r="RDC66" s="242"/>
      <c r="RDD66" s="242"/>
      <c r="RDE66" s="242"/>
      <c r="RDF66" s="242"/>
      <c r="RDG66" s="242"/>
      <c r="RDH66" s="242"/>
      <c r="RDI66" s="242"/>
      <c r="RDJ66" s="242"/>
      <c r="RDK66" s="242"/>
      <c r="RDL66" s="242"/>
      <c r="RDM66" s="242"/>
      <c r="RDN66" s="242"/>
      <c r="RDO66" s="242"/>
      <c r="RDP66" s="242"/>
      <c r="RDQ66" s="242"/>
      <c r="RDR66" s="242"/>
      <c r="RDS66" s="242"/>
      <c r="RDT66" s="242"/>
      <c r="RDU66" s="242"/>
      <c r="RDV66" s="242"/>
      <c r="RDW66" s="242"/>
      <c r="RDX66" s="242"/>
      <c r="RDY66" s="242"/>
      <c r="RDZ66" s="242"/>
      <c r="REA66" s="242"/>
      <c r="REB66" s="242"/>
      <c r="REC66" s="242"/>
      <c r="RED66" s="242"/>
      <c r="REE66" s="242"/>
      <c r="REF66" s="242"/>
      <c r="REG66" s="242"/>
      <c r="REH66" s="242"/>
      <c r="REI66" s="242"/>
      <c r="REJ66" s="242"/>
      <c r="REK66" s="242"/>
      <c r="REL66" s="242"/>
      <c r="REM66" s="242"/>
      <c r="REN66" s="242"/>
      <c r="REO66" s="242"/>
      <c r="REP66" s="242"/>
      <c r="REQ66" s="242"/>
      <c r="RER66" s="242"/>
      <c r="RES66" s="242"/>
      <c r="RET66" s="242"/>
      <c r="REU66" s="242"/>
      <c r="REV66" s="242"/>
      <c r="REW66" s="242"/>
      <c r="REX66" s="242"/>
      <c r="REY66" s="242"/>
      <c r="REZ66" s="242"/>
      <c r="RFA66" s="242"/>
      <c r="RFB66" s="242"/>
      <c r="RFC66" s="242"/>
      <c r="RFD66" s="242"/>
      <c r="RFE66" s="242"/>
      <c r="RFF66" s="242"/>
      <c r="RFG66" s="242"/>
      <c r="RFH66" s="242"/>
      <c r="RFI66" s="242"/>
      <c r="RFJ66" s="242"/>
      <c r="RFK66" s="242"/>
      <c r="RFL66" s="242"/>
      <c r="RFM66" s="242"/>
      <c r="RFN66" s="242"/>
      <c r="RFO66" s="242"/>
      <c r="RFP66" s="242"/>
      <c r="RFQ66" s="242"/>
      <c r="RFR66" s="242"/>
      <c r="RFS66" s="242"/>
      <c r="RFT66" s="242"/>
      <c r="RFU66" s="242"/>
      <c r="RFV66" s="242"/>
      <c r="RFW66" s="242"/>
      <c r="RFX66" s="242"/>
      <c r="RFY66" s="242"/>
      <c r="RFZ66" s="242"/>
      <c r="RGA66" s="242"/>
      <c r="RGB66" s="242"/>
      <c r="RGC66" s="242"/>
      <c r="RGD66" s="242"/>
      <c r="RGE66" s="242"/>
      <c r="RGF66" s="242"/>
      <c r="RGG66" s="242"/>
      <c r="RGH66" s="242"/>
      <c r="RGI66" s="242"/>
      <c r="RGJ66" s="242"/>
      <c r="RGK66" s="242"/>
      <c r="RGL66" s="242"/>
      <c r="RGM66" s="242"/>
      <c r="RGN66" s="242"/>
      <c r="RGO66" s="242"/>
      <c r="RGP66" s="242"/>
      <c r="RGQ66" s="242"/>
      <c r="RGR66" s="242"/>
      <c r="RGS66" s="242"/>
      <c r="RGT66" s="242"/>
      <c r="RGU66" s="242"/>
      <c r="RGV66" s="242"/>
      <c r="RGW66" s="242"/>
      <c r="RGX66" s="242"/>
      <c r="RGY66" s="242"/>
      <c r="RGZ66" s="242"/>
      <c r="RHA66" s="242"/>
      <c r="RHB66" s="242"/>
      <c r="RHC66" s="242"/>
      <c r="RHD66" s="242"/>
      <c r="RHE66" s="242"/>
      <c r="RHF66" s="242"/>
      <c r="RHG66" s="242"/>
      <c r="RHH66" s="242"/>
      <c r="RHI66" s="242"/>
      <c r="RHJ66" s="242"/>
      <c r="RHK66" s="242"/>
      <c r="RHL66" s="242"/>
      <c r="RHM66" s="242"/>
      <c r="RHN66" s="242"/>
      <c r="RHO66" s="242"/>
      <c r="RHP66" s="242"/>
      <c r="RHQ66" s="242"/>
      <c r="RHR66" s="242"/>
      <c r="RHS66" s="242"/>
      <c r="RHT66" s="242"/>
      <c r="RHU66" s="242"/>
      <c r="RHV66" s="242"/>
      <c r="RHW66" s="242"/>
      <c r="RHX66" s="242"/>
      <c r="RHY66" s="242"/>
      <c r="RHZ66" s="242"/>
      <c r="RIA66" s="242"/>
      <c r="RIB66" s="242"/>
      <c r="RIC66" s="242"/>
      <c r="RID66" s="242"/>
      <c r="RIE66" s="242"/>
      <c r="RIF66" s="242"/>
      <c r="RIG66" s="242"/>
      <c r="RIH66" s="242"/>
      <c r="RII66" s="242"/>
      <c r="RIJ66" s="242"/>
      <c r="RIK66" s="242"/>
      <c r="RIL66" s="242"/>
      <c r="RIM66" s="242"/>
      <c r="RIN66" s="242"/>
      <c r="RIO66" s="242"/>
      <c r="RIP66" s="242"/>
      <c r="RIQ66" s="242"/>
      <c r="RIR66" s="242"/>
      <c r="RIS66" s="242"/>
      <c r="RIT66" s="242"/>
      <c r="RIU66" s="242"/>
      <c r="RIV66" s="242"/>
      <c r="RIW66" s="242"/>
      <c r="RIX66" s="242"/>
      <c r="RIY66" s="242"/>
      <c r="RIZ66" s="242"/>
      <c r="RJA66" s="242"/>
      <c r="RJB66" s="242"/>
      <c r="RJC66" s="242"/>
      <c r="RJD66" s="242"/>
      <c r="RJE66" s="242"/>
      <c r="RJF66" s="242"/>
      <c r="RJG66" s="242"/>
      <c r="RJH66" s="242"/>
      <c r="RJI66" s="242"/>
      <c r="RJJ66" s="242"/>
      <c r="RJK66" s="242"/>
      <c r="RJL66" s="242"/>
      <c r="RJM66" s="242"/>
      <c r="RJN66" s="242"/>
      <c r="RJO66" s="242"/>
      <c r="RJP66" s="242"/>
      <c r="RJQ66" s="242"/>
      <c r="RJR66" s="242"/>
      <c r="RJS66" s="242"/>
      <c r="RJT66" s="242"/>
      <c r="RJU66" s="242"/>
      <c r="RJV66" s="242"/>
      <c r="RJW66" s="242"/>
      <c r="RJX66" s="242"/>
      <c r="RJY66" s="242"/>
      <c r="RJZ66" s="242"/>
      <c r="RKA66" s="242"/>
      <c r="RKB66" s="242"/>
      <c r="RKC66" s="242"/>
      <c r="RKD66" s="242"/>
      <c r="RKE66" s="242"/>
      <c r="RKF66" s="242"/>
      <c r="RKG66" s="242"/>
      <c r="RKH66" s="242"/>
      <c r="RKI66" s="242"/>
      <c r="RKJ66" s="242"/>
      <c r="RKK66" s="242"/>
      <c r="RKL66" s="242"/>
      <c r="RKM66" s="242"/>
      <c r="RKN66" s="242"/>
      <c r="RKO66" s="242"/>
      <c r="RKP66" s="242"/>
      <c r="RKQ66" s="242"/>
      <c r="RKR66" s="242"/>
      <c r="RKS66" s="242"/>
      <c r="RKT66" s="242"/>
      <c r="RKU66" s="242"/>
      <c r="RKV66" s="242"/>
      <c r="RKW66" s="242"/>
      <c r="RKX66" s="242"/>
      <c r="RKY66" s="242"/>
      <c r="RKZ66" s="242"/>
      <c r="RLA66" s="242"/>
      <c r="RLB66" s="242"/>
      <c r="RLC66" s="242"/>
      <c r="RLD66" s="242"/>
      <c r="RLE66" s="242"/>
      <c r="RLF66" s="242"/>
      <c r="RLG66" s="242"/>
      <c r="RLH66" s="242"/>
      <c r="RLI66" s="242"/>
      <c r="RLJ66" s="242"/>
      <c r="RLK66" s="242"/>
      <c r="RLL66" s="242"/>
      <c r="RLM66" s="242"/>
      <c r="RLN66" s="242"/>
      <c r="RLO66" s="242"/>
      <c r="RLP66" s="242"/>
      <c r="RLQ66" s="242"/>
      <c r="RLR66" s="242"/>
      <c r="RLS66" s="242"/>
      <c r="RLT66" s="242"/>
      <c r="RLU66" s="242"/>
      <c r="RLV66" s="242"/>
      <c r="RLW66" s="242"/>
      <c r="RLX66" s="242"/>
      <c r="RLY66" s="242"/>
      <c r="RLZ66" s="242"/>
      <c r="RMA66" s="242"/>
      <c r="RMB66" s="242"/>
      <c r="RMC66" s="242"/>
      <c r="RMD66" s="242"/>
      <c r="RME66" s="242"/>
      <c r="RMF66" s="242"/>
      <c r="RMG66" s="242"/>
      <c r="RMH66" s="242"/>
      <c r="RMI66" s="242"/>
      <c r="RMJ66" s="242"/>
      <c r="RMK66" s="242"/>
      <c r="RML66" s="242"/>
      <c r="RMM66" s="242"/>
      <c r="RMN66" s="242"/>
      <c r="RMO66" s="242"/>
      <c r="RMP66" s="242"/>
      <c r="RMQ66" s="242"/>
      <c r="RMR66" s="242"/>
      <c r="RMS66" s="242"/>
      <c r="RMT66" s="242"/>
      <c r="RMU66" s="242"/>
      <c r="RMV66" s="242"/>
      <c r="RMW66" s="242"/>
      <c r="RMX66" s="242"/>
      <c r="RMY66" s="242"/>
      <c r="RMZ66" s="242"/>
      <c r="RNA66" s="242"/>
      <c r="RNB66" s="242"/>
      <c r="RNC66" s="242"/>
      <c r="RND66" s="242"/>
      <c r="RNE66" s="242"/>
      <c r="RNF66" s="242"/>
      <c r="RNG66" s="242"/>
      <c r="RNH66" s="242"/>
      <c r="RNI66" s="242"/>
      <c r="RNJ66" s="242"/>
      <c r="RNK66" s="242"/>
      <c r="RNL66" s="242"/>
      <c r="RNM66" s="242"/>
      <c r="RNN66" s="242"/>
      <c r="RNO66" s="242"/>
      <c r="RNP66" s="242"/>
      <c r="RNQ66" s="242"/>
      <c r="RNR66" s="242"/>
      <c r="RNS66" s="242"/>
      <c r="RNT66" s="242"/>
      <c r="RNU66" s="242"/>
      <c r="RNV66" s="242"/>
      <c r="RNW66" s="242"/>
      <c r="RNX66" s="242"/>
      <c r="RNY66" s="242"/>
      <c r="RNZ66" s="242"/>
      <c r="ROA66" s="242"/>
      <c r="ROB66" s="242"/>
      <c r="ROC66" s="242"/>
      <c r="ROD66" s="242"/>
      <c r="ROE66" s="242"/>
      <c r="ROF66" s="242"/>
      <c r="ROG66" s="242"/>
      <c r="ROH66" s="242"/>
      <c r="ROI66" s="242"/>
      <c r="ROJ66" s="242"/>
      <c r="ROK66" s="242"/>
      <c r="ROL66" s="242"/>
      <c r="ROM66" s="242"/>
      <c r="RON66" s="242"/>
      <c r="ROO66" s="242"/>
      <c r="ROP66" s="242"/>
      <c r="ROQ66" s="242"/>
      <c r="ROR66" s="242"/>
      <c r="ROS66" s="242"/>
      <c r="ROT66" s="242"/>
      <c r="ROU66" s="242"/>
      <c r="ROV66" s="242"/>
      <c r="ROW66" s="242"/>
      <c r="ROX66" s="242"/>
      <c r="ROY66" s="242"/>
      <c r="ROZ66" s="242"/>
      <c r="RPA66" s="242"/>
      <c r="RPB66" s="242"/>
      <c r="RPC66" s="242"/>
      <c r="RPD66" s="242"/>
      <c r="RPE66" s="242"/>
      <c r="RPF66" s="242"/>
      <c r="RPG66" s="242"/>
      <c r="RPH66" s="242"/>
      <c r="RPI66" s="242"/>
      <c r="RPJ66" s="242"/>
      <c r="RPK66" s="242"/>
      <c r="RPL66" s="242"/>
      <c r="RPM66" s="242"/>
      <c r="RPN66" s="242"/>
      <c r="RPO66" s="242"/>
      <c r="RPP66" s="242"/>
      <c r="RPQ66" s="242"/>
      <c r="RPR66" s="242"/>
      <c r="RPS66" s="242"/>
      <c r="RPT66" s="242"/>
      <c r="RPU66" s="242"/>
      <c r="RPV66" s="242"/>
      <c r="RPW66" s="242"/>
      <c r="RPX66" s="242"/>
      <c r="RPY66" s="242"/>
      <c r="RPZ66" s="242"/>
      <c r="RQA66" s="242"/>
      <c r="RQB66" s="242"/>
      <c r="RQC66" s="242"/>
      <c r="RQD66" s="242"/>
      <c r="RQE66" s="242"/>
      <c r="RQF66" s="242"/>
      <c r="RQG66" s="242"/>
      <c r="RQH66" s="242"/>
      <c r="RQI66" s="242"/>
      <c r="RQJ66" s="242"/>
      <c r="RQK66" s="242"/>
      <c r="RQL66" s="242"/>
      <c r="RQM66" s="242"/>
      <c r="RQN66" s="242"/>
      <c r="RQO66" s="242"/>
      <c r="RQP66" s="242"/>
      <c r="RQQ66" s="242"/>
      <c r="RQR66" s="242"/>
      <c r="RQS66" s="242"/>
      <c r="RQT66" s="242"/>
      <c r="RQU66" s="242"/>
      <c r="RQV66" s="242"/>
      <c r="RQW66" s="242"/>
      <c r="RQX66" s="242"/>
      <c r="RQY66" s="242"/>
      <c r="RQZ66" s="242"/>
      <c r="RRA66" s="242"/>
      <c r="RRB66" s="242"/>
      <c r="RRC66" s="242"/>
      <c r="RRD66" s="242"/>
      <c r="RRE66" s="242"/>
      <c r="RRF66" s="242"/>
      <c r="RRG66" s="242"/>
      <c r="RRH66" s="242"/>
      <c r="RRI66" s="242"/>
      <c r="RRJ66" s="242"/>
      <c r="RRK66" s="242"/>
      <c r="RRL66" s="242"/>
      <c r="RRM66" s="242"/>
      <c r="RRN66" s="242"/>
      <c r="RRO66" s="242"/>
      <c r="RRP66" s="242"/>
      <c r="RRQ66" s="242"/>
      <c r="RRR66" s="242"/>
      <c r="RRS66" s="242"/>
      <c r="RRT66" s="242"/>
      <c r="RRU66" s="242"/>
      <c r="RRV66" s="242"/>
      <c r="RRW66" s="242"/>
      <c r="RRX66" s="242"/>
      <c r="RRY66" s="242"/>
      <c r="RRZ66" s="242"/>
      <c r="RSA66" s="242"/>
      <c r="RSB66" s="242"/>
      <c r="RSC66" s="242"/>
      <c r="RSD66" s="242"/>
      <c r="RSE66" s="242"/>
      <c r="RSF66" s="242"/>
      <c r="RSG66" s="242"/>
      <c r="RSH66" s="242"/>
      <c r="RSI66" s="242"/>
      <c r="RSJ66" s="242"/>
      <c r="RSK66" s="242"/>
      <c r="RSL66" s="242"/>
      <c r="RSM66" s="242"/>
      <c r="RSN66" s="242"/>
      <c r="RSO66" s="242"/>
      <c r="RSP66" s="242"/>
      <c r="RSQ66" s="242"/>
      <c r="RSR66" s="242"/>
      <c r="RSS66" s="242"/>
      <c r="RST66" s="242"/>
      <c r="RSU66" s="242"/>
      <c r="RSV66" s="242"/>
      <c r="RSW66" s="242"/>
      <c r="RSX66" s="242"/>
      <c r="RSY66" s="242"/>
      <c r="RSZ66" s="242"/>
      <c r="RTA66" s="242"/>
      <c r="RTB66" s="242"/>
      <c r="RTC66" s="242"/>
      <c r="RTD66" s="242"/>
      <c r="RTE66" s="242"/>
      <c r="RTF66" s="242"/>
      <c r="RTG66" s="242"/>
      <c r="RTH66" s="242"/>
      <c r="RTI66" s="242"/>
      <c r="RTJ66" s="242"/>
      <c r="RTK66" s="242"/>
      <c r="RTL66" s="242"/>
      <c r="RTM66" s="242"/>
      <c r="RTN66" s="242"/>
      <c r="RTO66" s="242"/>
      <c r="RTP66" s="242"/>
      <c r="RTQ66" s="242"/>
      <c r="RTR66" s="242"/>
      <c r="RTS66" s="242"/>
      <c r="RTT66" s="242"/>
      <c r="RTU66" s="242"/>
      <c r="RTV66" s="242"/>
      <c r="RTW66" s="242"/>
      <c r="RTX66" s="242"/>
      <c r="RTY66" s="242"/>
      <c r="RTZ66" s="242"/>
      <c r="RUA66" s="242"/>
      <c r="RUB66" s="242"/>
      <c r="RUC66" s="242"/>
      <c r="RUD66" s="242"/>
      <c r="RUE66" s="242"/>
      <c r="RUF66" s="242"/>
      <c r="RUG66" s="242"/>
      <c r="RUH66" s="242"/>
      <c r="RUI66" s="242"/>
      <c r="RUJ66" s="242"/>
      <c r="RUK66" s="242"/>
      <c r="RUL66" s="242"/>
      <c r="RUM66" s="242"/>
      <c r="RUN66" s="242"/>
      <c r="RUO66" s="242"/>
      <c r="RUP66" s="242"/>
      <c r="RUQ66" s="242"/>
      <c r="RUR66" s="242"/>
      <c r="RUS66" s="242"/>
      <c r="RUT66" s="242"/>
      <c r="RUU66" s="242"/>
      <c r="RUV66" s="242"/>
      <c r="RUW66" s="242"/>
      <c r="RUX66" s="242"/>
      <c r="RUY66" s="242"/>
      <c r="RUZ66" s="242"/>
      <c r="RVA66" s="242"/>
      <c r="RVB66" s="242"/>
      <c r="RVC66" s="242"/>
      <c r="RVD66" s="242"/>
      <c r="RVE66" s="242"/>
      <c r="RVF66" s="242"/>
      <c r="RVG66" s="242"/>
      <c r="RVH66" s="242"/>
      <c r="RVI66" s="242"/>
      <c r="RVJ66" s="242"/>
      <c r="RVK66" s="242"/>
      <c r="RVL66" s="242"/>
      <c r="RVM66" s="242"/>
      <c r="RVN66" s="242"/>
      <c r="RVO66" s="242"/>
      <c r="RVP66" s="242"/>
      <c r="RVQ66" s="242"/>
      <c r="RVR66" s="242"/>
      <c r="RVS66" s="242"/>
      <c r="RVT66" s="242"/>
      <c r="RVU66" s="242"/>
      <c r="RVV66" s="242"/>
      <c r="RVW66" s="242"/>
      <c r="RVX66" s="242"/>
      <c r="RVY66" s="242"/>
      <c r="RVZ66" s="242"/>
      <c r="RWA66" s="242"/>
      <c r="RWB66" s="242"/>
      <c r="RWC66" s="242"/>
      <c r="RWD66" s="242"/>
      <c r="RWE66" s="242"/>
      <c r="RWF66" s="242"/>
      <c r="RWG66" s="242"/>
      <c r="RWH66" s="242"/>
      <c r="RWI66" s="242"/>
      <c r="RWJ66" s="242"/>
      <c r="RWK66" s="242"/>
      <c r="RWL66" s="242"/>
      <c r="RWM66" s="242"/>
      <c r="RWN66" s="242"/>
      <c r="RWO66" s="242"/>
      <c r="RWP66" s="242"/>
      <c r="RWQ66" s="242"/>
      <c r="RWR66" s="242"/>
      <c r="RWS66" s="242"/>
      <c r="RWT66" s="242"/>
      <c r="RWU66" s="242"/>
      <c r="RWV66" s="242"/>
      <c r="RWW66" s="242"/>
      <c r="RWX66" s="242"/>
      <c r="RWY66" s="242"/>
      <c r="RWZ66" s="242"/>
      <c r="RXA66" s="242"/>
      <c r="RXB66" s="242"/>
      <c r="RXC66" s="242"/>
      <c r="RXD66" s="242"/>
      <c r="RXE66" s="242"/>
      <c r="RXF66" s="242"/>
      <c r="RXG66" s="242"/>
      <c r="RXH66" s="242"/>
      <c r="RXI66" s="242"/>
      <c r="RXJ66" s="242"/>
      <c r="RXK66" s="242"/>
      <c r="RXL66" s="242"/>
      <c r="RXM66" s="242"/>
      <c r="RXN66" s="242"/>
      <c r="RXO66" s="242"/>
      <c r="RXP66" s="242"/>
      <c r="RXQ66" s="242"/>
      <c r="RXR66" s="242"/>
      <c r="RXS66" s="242"/>
      <c r="RXT66" s="242"/>
      <c r="RXU66" s="242"/>
      <c r="RXV66" s="242"/>
      <c r="RXW66" s="242"/>
      <c r="RXX66" s="242"/>
      <c r="RXY66" s="242"/>
      <c r="RXZ66" s="242"/>
      <c r="RYA66" s="242"/>
      <c r="RYB66" s="242"/>
      <c r="RYC66" s="242"/>
      <c r="RYD66" s="242"/>
      <c r="RYE66" s="242"/>
      <c r="RYF66" s="242"/>
      <c r="RYG66" s="242"/>
      <c r="RYH66" s="242"/>
      <c r="RYI66" s="242"/>
      <c r="RYJ66" s="242"/>
      <c r="RYK66" s="242"/>
      <c r="RYL66" s="242"/>
      <c r="RYM66" s="242"/>
      <c r="RYN66" s="242"/>
      <c r="RYO66" s="242"/>
      <c r="RYP66" s="242"/>
      <c r="RYQ66" s="242"/>
      <c r="RYR66" s="242"/>
      <c r="RYS66" s="242"/>
      <c r="RYT66" s="242"/>
      <c r="RYU66" s="242"/>
      <c r="RYV66" s="242"/>
      <c r="RYW66" s="242"/>
      <c r="RYX66" s="242"/>
      <c r="RYY66" s="242"/>
      <c r="RYZ66" s="242"/>
      <c r="RZA66" s="242"/>
      <c r="RZB66" s="242"/>
      <c r="RZC66" s="242"/>
      <c r="RZD66" s="242"/>
      <c r="RZE66" s="242"/>
      <c r="RZF66" s="242"/>
      <c r="RZG66" s="242"/>
      <c r="RZH66" s="242"/>
      <c r="RZI66" s="242"/>
      <c r="RZJ66" s="242"/>
      <c r="RZK66" s="242"/>
      <c r="RZL66" s="242"/>
      <c r="RZM66" s="242"/>
      <c r="RZN66" s="242"/>
      <c r="RZO66" s="242"/>
      <c r="RZP66" s="242"/>
      <c r="RZQ66" s="242"/>
      <c r="RZR66" s="242"/>
      <c r="RZS66" s="242"/>
      <c r="RZT66" s="242"/>
      <c r="RZU66" s="242"/>
      <c r="RZV66" s="242"/>
      <c r="RZW66" s="242"/>
      <c r="RZX66" s="242"/>
      <c r="RZY66" s="242"/>
      <c r="RZZ66" s="242"/>
      <c r="SAA66" s="242"/>
      <c r="SAB66" s="242"/>
      <c r="SAC66" s="242"/>
      <c r="SAD66" s="242"/>
      <c r="SAE66" s="242"/>
      <c r="SAF66" s="242"/>
      <c r="SAG66" s="242"/>
      <c r="SAH66" s="242"/>
      <c r="SAI66" s="242"/>
      <c r="SAJ66" s="242"/>
      <c r="SAK66" s="242"/>
      <c r="SAL66" s="242"/>
      <c r="SAM66" s="242"/>
      <c r="SAN66" s="242"/>
      <c r="SAO66" s="242"/>
      <c r="SAP66" s="242"/>
      <c r="SAQ66" s="242"/>
      <c r="SAR66" s="242"/>
      <c r="SAS66" s="242"/>
      <c r="SAT66" s="242"/>
      <c r="SAU66" s="242"/>
      <c r="SAV66" s="242"/>
      <c r="SAW66" s="242"/>
      <c r="SAX66" s="242"/>
      <c r="SAY66" s="242"/>
      <c r="SAZ66" s="242"/>
      <c r="SBA66" s="242"/>
      <c r="SBB66" s="242"/>
      <c r="SBC66" s="242"/>
      <c r="SBD66" s="242"/>
      <c r="SBE66" s="242"/>
      <c r="SBF66" s="242"/>
      <c r="SBG66" s="242"/>
      <c r="SBH66" s="242"/>
      <c r="SBI66" s="242"/>
      <c r="SBJ66" s="242"/>
      <c r="SBK66" s="242"/>
      <c r="SBL66" s="242"/>
      <c r="SBM66" s="242"/>
      <c r="SBN66" s="242"/>
      <c r="SBO66" s="242"/>
      <c r="SBP66" s="242"/>
      <c r="SBQ66" s="242"/>
      <c r="SBR66" s="242"/>
      <c r="SBS66" s="242"/>
      <c r="SBT66" s="242"/>
      <c r="SBU66" s="242"/>
      <c r="SBV66" s="242"/>
      <c r="SBW66" s="242"/>
      <c r="SBX66" s="242"/>
      <c r="SBY66" s="242"/>
      <c r="SBZ66" s="242"/>
      <c r="SCA66" s="242"/>
      <c r="SCB66" s="242"/>
      <c r="SCC66" s="242"/>
      <c r="SCD66" s="242"/>
      <c r="SCE66" s="242"/>
      <c r="SCF66" s="242"/>
      <c r="SCG66" s="242"/>
      <c r="SCH66" s="242"/>
      <c r="SCI66" s="242"/>
      <c r="SCJ66" s="242"/>
      <c r="SCK66" s="242"/>
      <c r="SCL66" s="242"/>
      <c r="SCM66" s="242"/>
      <c r="SCN66" s="242"/>
      <c r="SCO66" s="242"/>
      <c r="SCP66" s="242"/>
      <c r="SCQ66" s="242"/>
      <c r="SCR66" s="242"/>
      <c r="SCS66" s="242"/>
      <c r="SCT66" s="242"/>
      <c r="SCU66" s="242"/>
      <c r="SCV66" s="242"/>
      <c r="SCW66" s="242"/>
      <c r="SCX66" s="242"/>
      <c r="SCY66" s="242"/>
      <c r="SCZ66" s="242"/>
      <c r="SDA66" s="242"/>
      <c r="SDB66" s="242"/>
      <c r="SDC66" s="242"/>
      <c r="SDD66" s="242"/>
      <c r="SDE66" s="242"/>
      <c r="SDF66" s="242"/>
      <c r="SDG66" s="242"/>
      <c r="SDH66" s="242"/>
      <c r="SDI66" s="242"/>
      <c r="SDJ66" s="242"/>
      <c r="SDK66" s="242"/>
      <c r="SDL66" s="242"/>
      <c r="SDM66" s="242"/>
      <c r="SDN66" s="242"/>
      <c r="SDO66" s="242"/>
      <c r="SDP66" s="242"/>
      <c r="SDQ66" s="242"/>
      <c r="SDR66" s="242"/>
      <c r="SDS66" s="242"/>
      <c r="SDT66" s="242"/>
      <c r="SDU66" s="242"/>
      <c r="SDV66" s="242"/>
      <c r="SDW66" s="242"/>
      <c r="SDX66" s="242"/>
      <c r="SDY66" s="242"/>
      <c r="SDZ66" s="242"/>
      <c r="SEA66" s="242"/>
      <c r="SEB66" s="242"/>
      <c r="SEC66" s="242"/>
      <c r="SED66" s="242"/>
      <c r="SEE66" s="242"/>
      <c r="SEF66" s="242"/>
      <c r="SEG66" s="242"/>
      <c r="SEH66" s="242"/>
      <c r="SEI66" s="242"/>
      <c r="SEJ66" s="242"/>
      <c r="SEK66" s="242"/>
      <c r="SEL66" s="242"/>
      <c r="SEM66" s="242"/>
      <c r="SEN66" s="242"/>
      <c r="SEO66" s="242"/>
      <c r="SEP66" s="242"/>
      <c r="SEQ66" s="242"/>
      <c r="SER66" s="242"/>
      <c r="SES66" s="242"/>
      <c r="SET66" s="242"/>
      <c r="SEU66" s="242"/>
      <c r="SEV66" s="242"/>
      <c r="SEW66" s="242"/>
      <c r="SEX66" s="242"/>
      <c r="SEY66" s="242"/>
      <c r="SEZ66" s="242"/>
      <c r="SFA66" s="242"/>
      <c r="SFB66" s="242"/>
      <c r="SFC66" s="242"/>
      <c r="SFD66" s="242"/>
      <c r="SFE66" s="242"/>
      <c r="SFF66" s="242"/>
      <c r="SFG66" s="242"/>
      <c r="SFH66" s="242"/>
      <c r="SFI66" s="242"/>
      <c r="SFJ66" s="242"/>
      <c r="SFK66" s="242"/>
      <c r="SFL66" s="242"/>
      <c r="SFM66" s="242"/>
      <c r="SFN66" s="242"/>
      <c r="SFO66" s="242"/>
      <c r="SFP66" s="242"/>
      <c r="SFQ66" s="242"/>
      <c r="SFR66" s="242"/>
      <c r="SFS66" s="242"/>
      <c r="SFT66" s="242"/>
      <c r="SFU66" s="242"/>
      <c r="SFV66" s="242"/>
      <c r="SFW66" s="242"/>
      <c r="SFX66" s="242"/>
      <c r="SFY66" s="242"/>
      <c r="SFZ66" s="242"/>
      <c r="SGA66" s="242"/>
      <c r="SGB66" s="242"/>
      <c r="SGC66" s="242"/>
      <c r="SGD66" s="242"/>
      <c r="SGE66" s="242"/>
      <c r="SGF66" s="242"/>
      <c r="SGG66" s="242"/>
      <c r="SGH66" s="242"/>
      <c r="SGI66" s="242"/>
      <c r="SGJ66" s="242"/>
      <c r="SGK66" s="242"/>
      <c r="SGL66" s="242"/>
      <c r="SGM66" s="242"/>
      <c r="SGN66" s="242"/>
      <c r="SGO66" s="242"/>
      <c r="SGP66" s="242"/>
      <c r="SGQ66" s="242"/>
      <c r="SGR66" s="242"/>
      <c r="SGS66" s="242"/>
      <c r="SGT66" s="242"/>
      <c r="SGU66" s="242"/>
      <c r="SGV66" s="242"/>
      <c r="SGW66" s="242"/>
      <c r="SGX66" s="242"/>
      <c r="SGY66" s="242"/>
      <c r="SGZ66" s="242"/>
      <c r="SHA66" s="242"/>
      <c r="SHB66" s="242"/>
      <c r="SHC66" s="242"/>
      <c r="SHD66" s="242"/>
      <c r="SHE66" s="242"/>
      <c r="SHF66" s="242"/>
      <c r="SHG66" s="242"/>
      <c r="SHH66" s="242"/>
      <c r="SHI66" s="242"/>
      <c r="SHJ66" s="242"/>
      <c r="SHK66" s="242"/>
      <c r="SHL66" s="242"/>
      <c r="SHM66" s="242"/>
      <c r="SHN66" s="242"/>
      <c r="SHO66" s="242"/>
      <c r="SHP66" s="242"/>
      <c r="SHQ66" s="242"/>
      <c r="SHR66" s="242"/>
      <c r="SHS66" s="242"/>
      <c r="SHT66" s="242"/>
      <c r="SHU66" s="242"/>
      <c r="SHV66" s="242"/>
      <c r="SHW66" s="242"/>
      <c r="SHX66" s="242"/>
      <c r="SHY66" s="242"/>
      <c r="SHZ66" s="242"/>
      <c r="SIA66" s="242"/>
      <c r="SIB66" s="242"/>
      <c r="SIC66" s="242"/>
      <c r="SID66" s="242"/>
      <c r="SIE66" s="242"/>
      <c r="SIF66" s="242"/>
      <c r="SIG66" s="242"/>
      <c r="SIH66" s="242"/>
      <c r="SII66" s="242"/>
      <c r="SIJ66" s="242"/>
      <c r="SIK66" s="242"/>
      <c r="SIL66" s="242"/>
      <c r="SIM66" s="242"/>
      <c r="SIN66" s="242"/>
      <c r="SIO66" s="242"/>
      <c r="SIP66" s="242"/>
      <c r="SIQ66" s="242"/>
      <c r="SIR66" s="242"/>
      <c r="SIS66" s="242"/>
      <c r="SIT66" s="242"/>
      <c r="SIU66" s="242"/>
      <c r="SIV66" s="242"/>
      <c r="SIW66" s="242"/>
      <c r="SIX66" s="242"/>
      <c r="SIY66" s="242"/>
      <c r="SIZ66" s="242"/>
      <c r="SJA66" s="242"/>
      <c r="SJB66" s="242"/>
      <c r="SJC66" s="242"/>
      <c r="SJD66" s="242"/>
      <c r="SJE66" s="242"/>
      <c r="SJF66" s="242"/>
      <c r="SJG66" s="242"/>
      <c r="SJH66" s="242"/>
      <c r="SJI66" s="242"/>
      <c r="SJJ66" s="242"/>
      <c r="SJK66" s="242"/>
      <c r="SJL66" s="242"/>
      <c r="SJM66" s="242"/>
      <c r="SJN66" s="242"/>
      <c r="SJO66" s="242"/>
      <c r="SJP66" s="242"/>
      <c r="SJQ66" s="242"/>
      <c r="SJR66" s="242"/>
      <c r="SJS66" s="242"/>
      <c r="SJT66" s="242"/>
      <c r="SJU66" s="242"/>
      <c r="SJV66" s="242"/>
      <c r="SJW66" s="242"/>
      <c r="SJX66" s="242"/>
      <c r="SJY66" s="242"/>
      <c r="SJZ66" s="242"/>
      <c r="SKA66" s="242"/>
      <c r="SKB66" s="242"/>
      <c r="SKC66" s="242"/>
      <c r="SKD66" s="242"/>
      <c r="SKE66" s="242"/>
      <c r="SKF66" s="242"/>
      <c r="SKG66" s="242"/>
      <c r="SKH66" s="242"/>
      <c r="SKI66" s="242"/>
      <c r="SKJ66" s="242"/>
      <c r="SKK66" s="242"/>
      <c r="SKL66" s="242"/>
      <c r="SKM66" s="242"/>
      <c r="SKN66" s="242"/>
      <c r="SKO66" s="242"/>
      <c r="SKP66" s="242"/>
      <c r="SKQ66" s="242"/>
      <c r="SKR66" s="242"/>
      <c r="SKS66" s="242"/>
      <c r="SKT66" s="242"/>
      <c r="SKU66" s="242"/>
      <c r="SKV66" s="242"/>
      <c r="SKW66" s="242"/>
      <c r="SKX66" s="242"/>
      <c r="SKY66" s="242"/>
      <c r="SKZ66" s="242"/>
      <c r="SLA66" s="242"/>
      <c r="SLB66" s="242"/>
      <c r="SLC66" s="242"/>
      <c r="SLD66" s="242"/>
      <c r="SLE66" s="242"/>
      <c r="SLF66" s="242"/>
      <c r="SLG66" s="242"/>
      <c r="SLH66" s="242"/>
      <c r="SLI66" s="242"/>
      <c r="SLJ66" s="242"/>
      <c r="SLK66" s="242"/>
      <c r="SLL66" s="242"/>
      <c r="SLM66" s="242"/>
      <c r="SLN66" s="242"/>
      <c r="SLO66" s="242"/>
      <c r="SLP66" s="242"/>
      <c r="SLQ66" s="242"/>
      <c r="SLR66" s="242"/>
      <c r="SLS66" s="242"/>
      <c r="SLT66" s="242"/>
      <c r="SLU66" s="242"/>
      <c r="SLV66" s="242"/>
      <c r="SLW66" s="242"/>
      <c r="SLX66" s="242"/>
      <c r="SLY66" s="242"/>
      <c r="SLZ66" s="242"/>
      <c r="SMA66" s="242"/>
      <c r="SMB66" s="242"/>
      <c r="SMC66" s="242"/>
      <c r="SMD66" s="242"/>
      <c r="SME66" s="242"/>
      <c r="SMF66" s="242"/>
      <c r="SMG66" s="242"/>
      <c r="SMH66" s="242"/>
      <c r="SMI66" s="242"/>
      <c r="SMJ66" s="242"/>
      <c r="SMK66" s="242"/>
      <c r="SML66" s="242"/>
      <c r="SMM66" s="242"/>
      <c r="SMN66" s="242"/>
      <c r="SMO66" s="242"/>
      <c r="SMP66" s="242"/>
      <c r="SMQ66" s="242"/>
      <c r="SMR66" s="242"/>
      <c r="SMS66" s="242"/>
      <c r="SMT66" s="242"/>
      <c r="SMU66" s="242"/>
      <c r="SMV66" s="242"/>
      <c r="SMW66" s="242"/>
      <c r="SMX66" s="242"/>
      <c r="SMY66" s="242"/>
      <c r="SMZ66" s="242"/>
      <c r="SNA66" s="242"/>
      <c r="SNB66" s="242"/>
      <c r="SNC66" s="242"/>
      <c r="SND66" s="242"/>
      <c r="SNE66" s="242"/>
      <c r="SNF66" s="242"/>
      <c r="SNG66" s="242"/>
      <c r="SNH66" s="242"/>
      <c r="SNI66" s="242"/>
      <c r="SNJ66" s="242"/>
      <c r="SNK66" s="242"/>
      <c r="SNL66" s="242"/>
      <c r="SNM66" s="242"/>
      <c r="SNN66" s="242"/>
      <c r="SNO66" s="242"/>
      <c r="SNP66" s="242"/>
      <c r="SNQ66" s="242"/>
      <c r="SNR66" s="242"/>
      <c r="SNS66" s="242"/>
      <c r="SNT66" s="242"/>
      <c r="SNU66" s="242"/>
      <c r="SNV66" s="242"/>
      <c r="SNW66" s="242"/>
      <c r="SNX66" s="242"/>
      <c r="SNY66" s="242"/>
      <c r="SNZ66" s="242"/>
      <c r="SOA66" s="242"/>
      <c r="SOB66" s="242"/>
      <c r="SOC66" s="242"/>
      <c r="SOD66" s="242"/>
      <c r="SOE66" s="242"/>
      <c r="SOF66" s="242"/>
      <c r="SOG66" s="242"/>
      <c r="SOH66" s="242"/>
      <c r="SOI66" s="242"/>
      <c r="SOJ66" s="242"/>
      <c r="SOK66" s="242"/>
      <c r="SOL66" s="242"/>
      <c r="SOM66" s="242"/>
      <c r="SON66" s="242"/>
      <c r="SOO66" s="242"/>
      <c r="SOP66" s="242"/>
      <c r="SOQ66" s="242"/>
      <c r="SOR66" s="242"/>
      <c r="SOS66" s="242"/>
      <c r="SOT66" s="242"/>
      <c r="SOU66" s="242"/>
      <c r="SOV66" s="242"/>
      <c r="SOW66" s="242"/>
      <c r="SOX66" s="242"/>
      <c r="SOY66" s="242"/>
      <c r="SOZ66" s="242"/>
      <c r="SPA66" s="242"/>
      <c r="SPB66" s="242"/>
      <c r="SPC66" s="242"/>
      <c r="SPD66" s="242"/>
      <c r="SPE66" s="242"/>
      <c r="SPF66" s="242"/>
      <c r="SPG66" s="242"/>
      <c r="SPH66" s="242"/>
      <c r="SPI66" s="242"/>
      <c r="SPJ66" s="242"/>
      <c r="SPK66" s="242"/>
      <c r="SPL66" s="242"/>
      <c r="SPM66" s="242"/>
      <c r="SPN66" s="242"/>
      <c r="SPO66" s="242"/>
      <c r="SPP66" s="242"/>
      <c r="SPQ66" s="242"/>
      <c r="SPR66" s="242"/>
      <c r="SPS66" s="242"/>
      <c r="SPT66" s="242"/>
      <c r="SPU66" s="242"/>
      <c r="SPV66" s="242"/>
      <c r="SPW66" s="242"/>
      <c r="SPX66" s="242"/>
      <c r="SPY66" s="242"/>
      <c r="SPZ66" s="242"/>
      <c r="SQA66" s="242"/>
      <c r="SQB66" s="242"/>
      <c r="SQC66" s="242"/>
      <c r="SQD66" s="242"/>
      <c r="SQE66" s="242"/>
      <c r="SQF66" s="242"/>
      <c r="SQG66" s="242"/>
      <c r="SQH66" s="242"/>
      <c r="SQI66" s="242"/>
      <c r="SQJ66" s="242"/>
      <c r="SQK66" s="242"/>
      <c r="SQL66" s="242"/>
      <c r="SQM66" s="242"/>
      <c r="SQN66" s="242"/>
      <c r="SQO66" s="242"/>
      <c r="SQP66" s="242"/>
      <c r="SQQ66" s="242"/>
      <c r="SQR66" s="242"/>
      <c r="SQS66" s="242"/>
      <c r="SQT66" s="242"/>
      <c r="SQU66" s="242"/>
      <c r="SQV66" s="242"/>
      <c r="SQW66" s="242"/>
      <c r="SQX66" s="242"/>
      <c r="SQY66" s="242"/>
      <c r="SQZ66" s="242"/>
      <c r="SRA66" s="242"/>
      <c r="SRB66" s="242"/>
      <c r="SRC66" s="242"/>
      <c r="SRD66" s="242"/>
      <c r="SRE66" s="242"/>
      <c r="SRF66" s="242"/>
      <c r="SRG66" s="242"/>
      <c r="SRH66" s="242"/>
      <c r="SRI66" s="242"/>
      <c r="SRJ66" s="242"/>
      <c r="SRK66" s="242"/>
      <c r="SRL66" s="242"/>
      <c r="SRM66" s="242"/>
      <c r="SRN66" s="242"/>
      <c r="SRO66" s="242"/>
      <c r="SRP66" s="242"/>
      <c r="SRQ66" s="242"/>
      <c r="SRR66" s="242"/>
      <c r="SRS66" s="242"/>
      <c r="SRT66" s="242"/>
      <c r="SRU66" s="242"/>
      <c r="SRV66" s="242"/>
      <c r="SRW66" s="242"/>
      <c r="SRX66" s="242"/>
      <c r="SRY66" s="242"/>
      <c r="SRZ66" s="242"/>
      <c r="SSA66" s="242"/>
      <c r="SSB66" s="242"/>
      <c r="SSC66" s="242"/>
      <c r="SSD66" s="242"/>
      <c r="SSE66" s="242"/>
      <c r="SSF66" s="242"/>
      <c r="SSG66" s="242"/>
      <c r="SSH66" s="242"/>
      <c r="SSI66" s="242"/>
      <c r="SSJ66" s="242"/>
      <c r="SSK66" s="242"/>
      <c r="SSL66" s="242"/>
      <c r="SSM66" s="242"/>
      <c r="SSN66" s="242"/>
      <c r="SSO66" s="242"/>
      <c r="SSP66" s="242"/>
      <c r="SSQ66" s="242"/>
      <c r="SSR66" s="242"/>
      <c r="SSS66" s="242"/>
      <c r="SST66" s="242"/>
      <c r="SSU66" s="242"/>
      <c r="SSV66" s="242"/>
      <c r="SSW66" s="242"/>
      <c r="SSX66" s="242"/>
      <c r="SSY66" s="242"/>
      <c r="SSZ66" s="242"/>
      <c r="STA66" s="242"/>
      <c r="STB66" s="242"/>
      <c r="STC66" s="242"/>
      <c r="STD66" s="242"/>
      <c r="STE66" s="242"/>
      <c r="STF66" s="242"/>
      <c r="STG66" s="242"/>
      <c r="STH66" s="242"/>
      <c r="STI66" s="242"/>
      <c r="STJ66" s="242"/>
      <c r="STK66" s="242"/>
      <c r="STL66" s="242"/>
      <c r="STM66" s="242"/>
      <c r="STN66" s="242"/>
      <c r="STO66" s="242"/>
      <c r="STP66" s="242"/>
      <c r="STQ66" s="242"/>
      <c r="STR66" s="242"/>
      <c r="STS66" s="242"/>
      <c r="STT66" s="242"/>
      <c r="STU66" s="242"/>
      <c r="STV66" s="242"/>
      <c r="STW66" s="242"/>
      <c r="STX66" s="242"/>
      <c r="STY66" s="242"/>
      <c r="STZ66" s="242"/>
      <c r="SUA66" s="242"/>
      <c r="SUB66" s="242"/>
      <c r="SUC66" s="242"/>
      <c r="SUD66" s="242"/>
      <c r="SUE66" s="242"/>
      <c r="SUF66" s="242"/>
      <c r="SUG66" s="242"/>
      <c r="SUH66" s="242"/>
      <c r="SUI66" s="242"/>
      <c r="SUJ66" s="242"/>
      <c r="SUK66" s="242"/>
      <c r="SUL66" s="242"/>
      <c r="SUM66" s="242"/>
      <c r="SUN66" s="242"/>
      <c r="SUO66" s="242"/>
      <c r="SUP66" s="242"/>
      <c r="SUQ66" s="242"/>
      <c r="SUR66" s="242"/>
      <c r="SUS66" s="242"/>
      <c r="SUT66" s="242"/>
      <c r="SUU66" s="242"/>
      <c r="SUV66" s="242"/>
      <c r="SUW66" s="242"/>
      <c r="SUX66" s="242"/>
      <c r="SUY66" s="242"/>
      <c r="SUZ66" s="242"/>
      <c r="SVA66" s="242"/>
      <c r="SVB66" s="242"/>
      <c r="SVC66" s="242"/>
      <c r="SVD66" s="242"/>
      <c r="SVE66" s="242"/>
      <c r="SVF66" s="242"/>
      <c r="SVG66" s="242"/>
      <c r="SVH66" s="242"/>
      <c r="SVI66" s="242"/>
      <c r="SVJ66" s="242"/>
      <c r="SVK66" s="242"/>
      <c r="SVL66" s="242"/>
      <c r="SVM66" s="242"/>
      <c r="SVN66" s="242"/>
      <c r="SVO66" s="242"/>
      <c r="SVP66" s="242"/>
      <c r="SVQ66" s="242"/>
      <c r="SVR66" s="242"/>
      <c r="SVS66" s="242"/>
      <c r="SVT66" s="242"/>
      <c r="SVU66" s="242"/>
      <c r="SVV66" s="242"/>
      <c r="SVW66" s="242"/>
      <c r="SVX66" s="242"/>
      <c r="SVY66" s="242"/>
      <c r="SVZ66" s="242"/>
      <c r="SWA66" s="242"/>
      <c r="SWB66" s="242"/>
      <c r="SWC66" s="242"/>
      <c r="SWD66" s="242"/>
      <c r="SWE66" s="242"/>
      <c r="SWF66" s="242"/>
      <c r="SWG66" s="242"/>
      <c r="SWH66" s="242"/>
      <c r="SWI66" s="242"/>
      <c r="SWJ66" s="242"/>
      <c r="SWK66" s="242"/>
      <c r="SWL66" s="242"/>
      <c r="SWM66" s="242"/>
      <c r="SWN66" s="242"/>
      <c r="SWO66" s="242"/>
      <c r="SWP66" s="242"/>
      <c r="SWQ66" s="242"/>
      <c r="SWR66" s="242"/>
      <c r="SWS66" s="242"/>
      <c r="SWT66" s="242"/>
      <c r="SWU66" s="242"/>
      <c r="SWV66" s="242"/>
      <c r="SWW66" s="242"/>
      <c r="SWX66" s="242"/>
      <c r="SWY66" s="242"/>
      <c r="SWZ66" s="242"/>
      <c r="SXA66" s="242"/>
      <c r="SXB66" s="242"/>
      <c r="SXC66" s="242"/>
      <c r="SXD66" s="242"/>
      <c r="SXE66" s="242"/>
      <c r="SXF66" s="242"/>
      <c r="SXG66" s="242"/>
      <c r="SXH66" s="242"/>
      <c r="SXI66" s="242"/>
      <c r="SXJ66" s="242"/>
      <c r="SXK66" s="242"/>
      <c r="SXL66" s="242"/>
      <c r="SXM66" s="242"/>
      <c r="SXN66" s="242"/>
      <c r="SXO66" s="242"/>
      <c r="SXP66" s="242"/>
      <c r="SXQ66" s="242"/>
      <c r="SXR66" s="242"/>
      <c r="SXS66" s="242"/>
      <c r="SXT66" s="242"/>
      <c r="SXU66" s="242"/>
      <c r="SXV66" s="242"/>
      <c r="SXW66" s="242"/>
      <c r="SXX66" s="242"/>
      <c r="SXY66" s="242"/>
      <c r="SXZ66" s="242"/>
      <c r="SYA66" s="242"/>
      <c r="SYB66" s="242"/>
      <c r="SYC66" s="242"/>
      <c r="SYD66" s="242"/>
      <c r="SYE66" s="242"/>
      <c r="SYF66" s="242"/>
      <c r="SYG66" s="242"/>
      <c r="SYH66" s="242"/>
      <c r="SYI66" s="242"/>
      <c r="SYJ66" s="242"/>
      <c r="SYK66" s="242"/>
      <c r="SYL66" s="242"/>
      <c r="SYM66" s="242"/>
      <c r="SYN66" s="242"/>
      <c r="SYO66" s="242"/>
      <c r="SYP66" s="242"/>
      <c r="SYQ66" s="242"/>
      <c r="SYR66" s="242"/>
      <c r="SYS66" s="242"/>
      <c r="SYT66" s="242"/>
      <c r="SYU66" s="242"/>
      <c r="SYV66" s="242"/>
      <c r="SYW66" s="242"/>
      <c r="SYX66" s="242"/>
      <c r="SYY66" s="242"/>
      <c r="SYZ66" s="242"/>
      <c r="SZA66" s="242"/>
      <c r="SZB66" s="242"/>
      <c r="SZC66" s="242"/>
      <c r="SZD66" s="242"/>
      <c r="SZE66" s="242"/>
      <c r="SZF66" s="242"/>
      <c r="SZG66" s="242"/>
      <c r="SZH66" s="242"/>
      <c r="SZI66" s="242"/>
      <c r="SZJ66" s="242"/>
      <c r="SZK66" s="242"/>
      <c r="SZL66" s="242"/>
      <c r="SZM66" s="242"/>
      <c r="SZN66" s="242"/>
      <c r="SZO66" s="242"/>
      <c r="SZP66" s="242"/>
      <c r="SZQ66" s="242"/>
      <c r="SZR66" s="242"/>
      <c r="SZS66" s="242"/>
      <c r="SZT66" s="242"/>
      <c r="SZU66" s="242"/>
      <c r="SZV66" s="242"/>
      <c r="SZW66" s="242"/>
      <c r="SZX66" s="242"/>
      <c r="SZY66" s="242"/>
      <c r="SZZ66" s="242"/>
      <c r="TAA66" s="242"/>
      <c r="TAB66" s="242"/>
      <c r="TAC66" s="242"/>
      <c r="TAD66" s="242"/>
      <c r="TAE66" s="242"/>
      <c r="TAF66" s="242"/>
      <c r="TAG66" s="242"/>
      <c r="TAH66" s="242"/>
      <c r="TAI66" s="242"/>
      <c r="TAJ66" s="242"/>
      <c r="TAK66" s="242"/>
      <c r="TAL66" s="242"/>
      <c r="TAM66" s="242"/>
      <c r="TAN66" s="242"/>
      <c r="TAO66" s="242"/>
      <c r="TAP66" s="242"/>
      <c r="TAQ66" s="242"/>
      <c r="TAR66" s="242"/>
      <c r="TAS66" s="242"/>
      <c r="TAT66" s="242"/>
      <c r="TAU66" s="242"/>
      <c r="TAV66" s="242"/>
      <c r="TAW66" s="242"/>
      <c r="TAX66" s="242"/>
      <c r="TAY66" s="242"/>
      <c r="TAZ66" s="242"/>
      <c r="TBA66" s="242"/>
      <c r="TBB66" s="242"/>
      <c r="TBC66" s="242"/>
      <c r="TBD66" s="242"/>
      <c r="TBE66" s="242"/>
      <c r="TBF66" s="242"/>
      <c r="TBG66" s="242"/>
      <c r="TBH66" s="242"/>
      <c r="TBI66" s="242"/>
      <c r="TBJ66" s="242"/>
      <c r="TBK66" s="242"/>
      <c r="TBL66" s="242"/>
      <c r="TBM66" s="242"/>
      <c r="TBN66" s="242"/>
      <c r="TBO66" s="242"/>
      <c r="TBP66" s="242"/>
      <c r="TBQ66" s="242"/>
      <c r="TBR66" s="242"/>
      <c r="TBS66" s="242"/>
      <c r="TBT66" s="242"/>
      <c r="TBU66" s="242"/>
      <c r="TBV66" s="242"/>
      <c r="TBW66" s="242"/>
      <c r="TBX66" s="242"/>
      <c r="TBY66" s="242"/>
      <c r="TBZ66" s="242"/>
      <c r="TCA66" s="242"/>
      <c r="TCB66" s="242"/>
      <c r="TCC66" s="242"/>
      <c r="TCD66" s="242"/>
      <c r="TCE66" s="242"/>
      <c r="TCF66" s="242"/>
      <c r="TCG66" s="242"/>
      <c r="TCH66" s="242"/>
      <c r="TCI66" s="242"/>
      <c r="TCJ66" s="242"/>
      <c r="TCK66" s="242"/>
      <c r="TCL66" s="242"/>
      <c r="TCM66" s="242"/>
      <c r="TCN66" s="242"/>
      <c r="TCO66" s="242"/>
      <c r="TCP66" s="242"/>
      <c r="TCQ66" s="242"/>
      <c r="TCR66" s="242"/>
      <c r="TCS66" s="242"/>
      <c r="TCT66" s="242"/>
      <c r="TCU66" s="242"/>
      <c r="TCV66" s="242"/>
      <c r="TCW66" s="242"/>
      <c r="TCX66" s="242"/>
      <c r="TCY66" s="242"/>
      <c r="TCZ66" s="242"/>
      <c r="TDA66" s="242"/>
      <c r="TDB66" s="242"/>
      <c r="TDC66" s="242"/>
      <c r="TDD66" s="242"/>
      <c r="TDE66" s="242"/>
      <c r="TDF66" s="242"/>
      <c r="TDG66" s="242"/>
      <c r="TDH66" s="242"/>
      <c r="TDI66" s="242"/>
      <c r="TDJ66" s="242"/>
      <c r="TDK66" s="242"/>
      <c r="TDL66" s="242"/>
      <c r="TDM66" s="242"/>
      <c r="TDN66" s="242"/>
      <c r="TDO66" s="242"/>
      <c r="TDP66" s="242"/>
      <c r="TDQ66" s="242"/>
      <c r="TDR66" s="242"/>
      <c r="TDS66" s="242"/>
      <c r="TDT66" s="242"/>
      <c r="TDU66" s="242"/>
      <c r="TDV66" s="242"/>
      <c r="TDW66" s="242"/>
      <c r="TDX66" s="242"/>
      <c r="TDY66" s="242"/>
      <c r="TDZ66" s="242"/>
      <c r="TEA66" s="242"/>
      <c r="TEB66" s="242"/>
      <c r="TEC66" s="242"/>
      <c r="TED66" s="242"/>
      <c r="TEE66" s="242"/>
      <c r="TEF66" s="242"/>
      <c r="TEG66" s="242"/>
      <c r="TEH66" s="242"/>
      <c r="TEI66" s="242"/>
      <c r="TEJ66" s="242"/>
      <c r="TEK66" s="242"/>
      <c r="TEL66" s="242"/>
      <c r="TEM66" s="242"/>
      <c r="TEN66" s="242"/>
      <c r="TEO66" s="242"/>
      <c r="TEP66" s="242"/>
      <c r="TEQ66" s="242"/>
      <c r="TER66" s="242"/>
      <c r="TES66" s="242"/>
      <c r="TET66" s="242"/>
      <c r="TEU66" s="242"/>
      <c r="TEV66" s="242"/>
      <c r="TEW66" s="242"/>
      <c r="TEX66" s="242"/>
      <c r="TEY66" s="242"/>
      <c r="TEZ66" s="242"/>
      <c r="TFA66" s="242"/>
      <c r="TFB66" s="242"/>
      <c r="TFC66" s="242"/>
      <c r="TFD66" s="242"/>
      <c r="TFE66" s="242"/>
      <c r="TFF66" s="242"/>
      <c r="TFG66" s="242"/>
      <c r="TFH66" s="242"/>
      <c r="TFI66" s="242"/>
      <c r="TFJ66" s="242"/>
      <c r="TFK66" s="242"/>
      <c r="TFL66" s="242"/>
      <c r="TFM66" s="242"/>
      <c r="TFN66" s="242"/>
      <c r="TFO66" s="242"/>
      <c r="TFP66" s="242"/>
      <c r="TFQ66" s="242"/>
      <c r="TFR66" s="242"/>
      <c r="TFS66" s="242"/>
      <c r="TFT66" s="242"/>
      <c r="TFU66" s="242"/>
      <c r="TFV66" s="242"/>
      <c r="TFW66" s="242"/>
      <c r="TFX66" s="242"/>
      <c r="TFY66" s="242"/>
      <c r="TFZ66" s="242"/>
      <c r="TGA66" s="242"/>
      <c r="TGB66" s="242"/>
      <c r="TGC66" s="242"/>
      <c r="TGD66" s="242"/>
      <c r="TGE66" s="242"/>
      <c r="TGF66" s="242"/>
      <c r="TGG66" s="242"/>
      <c r="TGH66" s="242"/>
      <c r="TGI66" s="242"/>
      <c r="TGJ66" s="242"/>
      <c r="TGK66" s="242"/>
      <c r="TGL66" s="242"/>
      <c r="TGM66" s="242"/>
      <c r="TGN66" s="242"/>
      <c r="TGO66" s="242"/>
      <c r="TGP66" s="242"/>
      <c r="TGQ66" s="242"/>
      <c r="TGR66" s="242"/>
      <c r="TGS66" s="242"/>
      <c r="TGT66" s="242"/>
      <c r="TGU66" s="242"/>
      <c r="TGV66" s="242"/>
      <c r="TGW66" s="242"/>
      <c r="TGX66" s="242"/>
      <c r="TGY66" s="242"/>
      <c r="TGZ66" s="242"/>
      <c r="THA66" s="242"/>
      <c r="THB66" s="242"/>
      <c r="THC66" s="242"/>
      <c r="THD66" s="242"/>
      <c r="THE66" s="242"/>
      <c r="THF66" s="242"/>
      <c r="THG66" s="242"/>
      <c r="THH66" s="242"/>
      <c r="THI66" s="242"/>
      <c r="THJ66" s="242"/>
      <c r="THK66" s="242"/>
      <c r="THL66" s="242"/>
      <c r="THM66" s="242"/>
      <c r="THN66" s="242"/>
      <c r="THO66" s="242"/>
      <c r="THP66" s="242"/>
      <c r="THQ66" s="242"/>
      <c r="THR66" s="242"/>
      <c r="THS66" s="242"/>
      <c r="THT66" s="242"/>
      <c r="THU66" s="242"/>
      <c r="THV66" s="242"/>
      <c r="THW66" s="242"/>
      <c r="THX66" s="242"/>
      <c r="THY66" s="242"/>
      <c r="THZ66" s="242"/>
      <c r="TIA66" s="242"/>
      <c r="TIB66" s="242"/>
      <c r="TIC66" s="242"/>
      <c r="TID66" s="242"/>
      <c r="TIE66" s="242"/>
      <c r="TIF66" s="242"/>
      <c r="TIG66" s="242"/>
      <c r="TIH66" s="242"/>
      <c r="TII66" s="242"/>
      <c r="TIJ66" s="242"/>
      <c r="TIK66" s="242"/>
      <c r="TIL66" s="242"/>
      <c r="TIM66" s="242"/>
      <c r="TIN66" s="242"/>
      <c r="TIO66" s="242"/>
      <c r="TIP66" s="242"/>
      <c r="TIQ66" s="242"/>
      <c r="TIR66" s="242"/>
      <c r="TIS66" s="242"/>
      <c r="TIT66" s="242"/>
      <c r="TIU66" s="242"/>
      <c r="TIV66" s="242"/>
      <c r="TIW66" s="242"/>
      <c r="TIX66" s="242"/>
      <c r="TIY66" s="242"/>
      <c r="TIZ66" s="242"/>
      <c r="TJA66" s="242"/>
      <c r="TJB66" s="242"/>
      <c r="TJC66" s="242"/>
      <c r="TJD66" s="242"/>
      <c r="TJE66" s="242"/>
      <c r="TJF66" s="242"/>
      <c r="TJG66" s="242"/>
      <c r="TJH66" s="242"/>
      <c r="TJI66" s="242"/>
      <c r="TJJ66" s="242"/>
      <c r="TJK66" s="242"/>
      <c r="TJL66" s="242"/>
      <c r="TJM66" s="242"/>
      <c r="TJN66" s="242"/>
      <c r="TJO66" s="242"/>
      <c r="TJP66" s="242"/>
      <c r="TJQ66" s="242"/>
      <c r="TJR66" s="242"/>
      <c r="TJS66" s="242"/>
      <c r="TJT66" s="242"/>
      <c r="TJU66" s="242"/>
      <c r="TJV66" s="242"/>
      <c r="TJW66" s="242"/>
      <c r="TJX66" s="242"/>
      <c r="TJY66" s="242"/>
      <c r="TJZ66" s="242"/>
      <c r="TKA66" s="242"/>
      <c r="TKB66" s="242"/>
      <c r="TKC66" s="242"/>
      <c r="TKD66" s="242"/>
      <c r="TKE66" s="242"/>
      <c r="TKF66" s="242"/>
      <c r="TKG66" s="242"/>
      <c r="TKH66" s="242"/>
      <c r="TKI66" s="242"/>
      <c r="TKJ66" s="242"/>
      <c r="TKK66" s="242"/>
      <c r="TKL66" s="242"/>
      <c r="TKM66" s="242"/>
      <c r="TKN66" s="242"/>
      <c r="TKO66" s="242"/>
      <c r="TKP66" s="242"/>
      <c r="TKQ66" s="242"/>
      <c r="TKR66" s="242"/>
      <c r="TKS66" s="242"/>
      <c r="TKT66" s="242"/>
      <c r="TKU66" s="242"/>
      <c r="TKV66" s="242"/>
      <c r="TKW66" s="242"/>
      <c r="TKX66" s="242"/>
      <c r="TKY66" s="242"/>
      <c r="TKZ66" s="242"/>
      <c r="TLA66" s="242"/>
      <c r="TLB66" s="242"/>
      <c r="TLC66" s="242"/>
      <c r="TLD66" s="242"/>
      <c r="TLE66" s="242"/>
      <c r="TLF66" s="242"/>
      <c r="TLG66" s="242"/>
      <c r="TLH66" s="242"/>
      <c r="TLI66" s="242"/>
      <c r="TLJ66" s="242"/>
      <c r="TLK66" s="242"/>
      <c r="TLL66" s="242"/>
      <c r="TLM66" s="242"/>
      <c r="TLN66" s="242"/>
      <c r="TLO66" s="242"/>
      <c r="TLP66" s="242"/>
      <c r="TLQ66" s="242"/>
      <c r="TLR66" s="242"/>
      <c r="TLS66" s="242"/>
      <c r="TLT66" s="242"/>
      <c r="TLU66" s="242"/>
      <c r="TLV66" s="242"/>
      <c r="TLW66" s="242"/>
      <c r="TLX66" s="242"/>
      <c r="TLY66" s="242"/>
      <c r="TLZ66" s="242"/>
      <c r="TMA66" s="242"/>
      <c r="TMB66" s="242"/>
      <c r="TMC66" s="242"/>
      <c r="TMD66" s="242"/>
      <c r="TME66" s="242"/>
      <c r="TMF66" s="242"/>
      <c r="TMG66" s="242"/>
      <c r="TMH66" s="242"/>
      <c r="TMI66" s="242"/>
      <c r="TMJ66" s="242"/>
      <c r="TMK66" s="242"/>
      <c r="TML66" s="242"/>
      <c r="TMM66" s="242"/>
      <c r="TMN66" s="242"/>
      <c r="TMO66" s="242"/>
      <c r="TMP66" s="242"/>
      <c r="TMQ66" s="242"/>
      <c r="TMR66" s="242"/>
      <c r="TMS66" s="242"/>
      <c r="TMT66" s="242"/>
      <c r="TMU66" s="242"/>
      <c r="TMV66" s="242"/>
      <c r="TMW66" s="242"/>
      <c r="TMX66" s="242"/>
      <c r="TMY66" s="242"/>
      <c r="TMZ66" s="242"/>
      <c r="TNA66" s="242"/>
      <c r="TNB66" s="242"/>
      <c r="TNC66" s="242"/>
      <c r="TND66" s="242"/>
      <c r="TNE66" s="242"/>
      <c r="TNF66" s="242"/>
      <c r="TNG66" s="242"/>
      <c r="TNH66" s="242"/>
      <c r="TNI66" s="242"/>
      <c r="TNJ66" s="242"/>
      <c r="TNK66" s="242"/>
      <c r="TNL66" s="242"/>
      <c r="TNM66" s="242"/>
      <c r="TNN66" s="242"/>
      <c r="TNO66" s="242"/>
      <c r="TNP66" s="242"/>
      <c r="TNQ66" s="242"/>
      <c r="TNR66" s="242"/>
      <c r="TNS66" s="242"/>
      <c r="TNT66" s="242"/>
      <c r="TNU66" s="242"/>
      <c r="TNV66" s="242"/>
      <c r="TNW66" s="242"/>
      <c r="TNX66" s="242"/>
      <c r="TNY66" s="242"/>
      <c r="TNZ66" s="242"/>
      <c r="TOA66" s="242"/>
      <c r="TOB66" s="242"/>
      <c r="TOC66" s="242"/>
      <c r="TOD66" s="242"/>
      <c r="TOE66" s="242"/>
      <c r="TOF66" s="242"/>
      <c r="TOG66" s="242"/>
      <c r="TOH66" s="242"/>
      <c r="TOI66" s="242"/>
      <c r="TOJ66" s="242"/>
      <c r="TOK66" s="242"/>
      <c r="TOL66" s="242"/>
      <c r="TOM66" s="242"/>
      <c r="TON66" s="242"/>
      <c r="TOO66" s="242"/>
      <c r="TOP66" s="242"/>
      <c r="TOQ66" s="242"/>
      <c r="TOR66" s="242"/>
      <c r="TOS66" s="242"/>
      <c r="TOT66" s="242"/>
      <c r="TOU66" s="242"/>
      <c r="TOV66" s="242"/>
      <c r="TOW66" s="242"/>
      <c r="TOX66" s="242"/>
      <c r="TOY66" s="242"/>
      <c r="TOZ66" s="242"/>
      <c r="TPA66" s="242"/>
      <c r="TPB66" s="242"/>
      <c r="TPC66" s="242"/>
      <c r="TPD66" s="242"/>
      <c r="TPE66" s="242"/>
      <c r="TPF66" s="242"/>
      <c r="TPG66" s="242"/>
      <c r="TPH66" s="242"/>
      <c r="TPI66" s="242"/>
      <c r="TPJ66" s="242"/>
      <c r="TPK66" s="242"/>
      <c r="TPL66" s="242"/>
      <c r="TPM66" s="242"/>
      <c r="TPN66" s="242"/>
      <c r="TPO66" s="242"/>
      <c r="TPP66" s="242"/>
      <c r="TPQ66" s="242"/>
      <c r="TPR66" s="242"/>
      <c r="TPS66" s="242"/>
      <c r="TPT66" s="242"/>
      <c r="TPU66" s="242"/>
      <c r="TPV66" s="242"/>
      <c r="TPW66" s="242"/>
      <c r="TPX66" s="242"/>
      <c r="TPY66" s="242"/>
      <c r="TPZ66" s="242"/>
      <c r="TQA66" s="242"/>
      <c r="TQB66" s="242"/>
      <c r="TQC66" s="242"/>
      <c r="TQD66" s="242"/>
      <c r="TQE66" s="242"/>
      <c r="TQF66" s="242"/>
      <c r="TQG66" s="242"/>
      <c r="TQH66" s="242"/>
      <c r="TQI66" s="242"/>
      <c r="TQJ66" s="242"/>
      <c r="TQK66" s="242"/>
      <c r="TQL66" s="242"/>
      <c r="TQM66" s="242"/>
      <c r="TQN66" s="242"/>
      <c r="TQO66" s="242"/>
      <c r="TQP66" s="242"/>
      <c r="TQQ66" s="242"/>
      <c r="TQR66" s="242"/>
      <c r="TQS66" s="242"/>
      <c r="TQT66" s="242"/>
      <c r="TQU66" s="242"/>
      <c r="TQV66" s="242"/>
      <c r="TQW66" s="242"/>
      <c r="TQX66" s="242"/>
      <c r="TQY66" s="242"/>
      <c r="TQZ66" s="242"/>
      <c r="TRA66" s="242"/>
      <c r="TRB66" s="242"/>
      <c r="TRC66" s="242"/>
      <c r="TRD66" s="242"/>
      <c r="TRE66" s="242"/>
      <c r="TRF66" s="242"/>
      <c r="TRG66" s="242"/>
      <c r="TRH66" s="242"/>
      <c r="TRI66" s="242"/>
      <c r="TRJ66" s="242"/>
      <c r="TRK66" s="242"/>
      <c r="TRL66" s="242"/>
      <c r="TRM66" s="242"/>
      <c r="TRN66" s="242"/>
      <c r="TRO66" s="242"/>
      <c r="TRP66" s="242"/>
      <c r="TRQ66" s="242"/>
      <c r="TRR66" s="242"/>
      <c r="TRS66" s="242"/>
      <c r="TRT66" s="242"/>
      <c r="TRU66" s="242"/>
      <c r="TRV66" s="242"/>
      <c r="TRW66" s="242"/>
      <c r="TRX66" s="242"/>
      <c r="TRY66" s="242"/>
      <c r="TRZ66" s="242"/>
      <c r="TSA66" s="242"/>
      <c r="TSB66" s="242"/>
      <c r="TSC66" s="242"/>
      <c r="TSD66" s="242"/>
      <c r="TSE66" s="242"/>
      <c r="TSF66" s="242"/>
      <c r="TSG66" s="242"/>
      <c r="TSH66" s="242"/>
      <c r="TSI66" s="242"/>
      <c r="TSJ66" s="242"/>
      <c r="TSK66" s="242"/>
      <c r="TSL66" s="242"/>
      <c r="TSM66" s="242"/>
      <c r="TSN66" s="242"/>
      <c r="TSO66" s="242"/>
      <c r="TSP66" s="242"/>
      <c r="TSQ66" s="242"/>
      <c r="TSR66" s="242"/>
      <c r="TSS66" s="242"/>
      <c r="TST66" s="242"/>
      <c r="TSU66" s="242"/>
      <c r="TSV66" s="242"/>
      <c r="TSW66" s="242"/>
      <c r="TSX66" s="242"/>
      <c r="TSY66" s="242"/>
      <c r="TSZ66" s="242"/>
      <c r="TTA66" s="242"/>
      <c r="TTB66" s="242"/>
      <c r="TTC66" s="242"/>
      <c r="TTD66" s="242"/>
      <c r="TTE66" s="242"/>
      <c r="TTF66" s="242"/>
      <c r="TTG66" s="242"/>
      <c r="TTH66" s="242"/>
      <c r="TTI66" s="242"/>
      <c r="TTJ66" s="242"/>
      <c r="TTK66" s="242"/>
      <c r="TTL66" s="242"/>
      <c r="TTM66" s="242"/>
      <c r="TTN66" s="242"/>
      <c r="TTO66" s="242"/>
      <c r="TTP66" s="242"/>
      <c r="TTQ66" s="242"/>
      <c r="TTR66" s="242"/>
      <c r="TTS66" s="242"/>
      <c r="TTT66" s="242"/>
      <c r="TTU66" s="242"/>
      <c r="TTV66" s="242"/>
      <c r="TTW66" s="242"/>
      <c r="TTX66" s="242"/>
      <c r="TTY66" s="242"/>
      <c r="TTZ66" s="242"/>
      <c r="TUA66" s="242"/>
      <c r="TUB66" s="242"/>
      <c r="TUC66" s="242"/>
      <c r="TUD66" s="242"/>
      <c r="TUE66" s="242"/>
      <c r="TUF66" s="242"/>
      <c r="TUG66" s="242"/>
      <c r="TUH66" s="242"/>
      <c r="TUI66" s="242"/>
      <c r="TUJ66" s="242"/>
      <c r="TUK66" s="242"/>
      <c r="TUL66" s="242"/>
      <c r="TUM66" s="242"/>
      <c r="TUN66" s="242"/>
      <c r="TUO66" s="242"/>
      <c r="TUP66" s="242"/>
      <c r="TUQ66" s="242"/>
      <c r="TUR66" s="242"/>
      <c r="TUS66" s="242"/>
      <c r="TUT66" s="242"/>
      <c r="TUU66" s="242"/>
      <c r="TUV66" s="242"/>
      <c r="TUW66" s="242"/>
      <c r="TUX66" s="242"/>
      <c r="TUY66" s="242"/>
      <c r="TUZ66" s="242"/>
      <c r="TVA66" s="242"/>
      <c r="TVB66" s="242"/>
      <c r="TVC66" s="242"/>
      <c r="TVD66" s="242"/>
      <c r="TVE66" s="242"/>
      <c r="TVF66" s="242"/>
      <c r="TVG66" s="242"/>
      <c r="TVH66" s="242"/>
      <c r="TVI66" s="242"/>
      <c r="TVJ66" s="242"/>
      <c r="TVK66" s="242"/>
      <c r="TVL66" s="242"/>
      <c r="TVM66" s="242"/>
      <c r="TVN66" s="242"/>
      <c r="TVO66" s="242"/>
      <c r="TVP66" s="242"/>
      <c r="TVQ66" s="242"/>
      <c r="TVR66" s="242"/>
      <c r="TVS66" s="242"/>
      <c r="TVT66" s="242"/>
      <c r="TVU66" s="242"/>
      <c r="TVV66" s="242"/>
      <c r="TVW66" s="242"/>
      <c r="TVX66" s="242"/>
      <c r="TVY66" s="242"/>
      <c r="TVZ66" s="242"/>
      <c r="TWA66" s="242"/>
      <c r="TWB66" s="242"/>
      <c r="TWC66" s="242"/>
      <c r="TWD66" s="242"/>
      <c r="TWE66" s="242"/>
      <c r="TWF66" s="242"/>
      <c r="TWG66" s="242"/>
      <c r="TWH66" s="242"/>
      <c r="TWI66" s="242"/>
      <c r="TWJ66" s="242"/>
      <c r="TWK66" s="242"/>
      <c r="TWL66" s="242"/>
      <c r="TWM66" s="242"/>
      <c r="TWN66" s="242"/>
      <c r="TWO66" s="242"/>
      <c r="TWP66" s="242"/>
      <c r="TWQ66" s="242"/>
      <c r="TWR66" s="242"/>
      <c r="TWS66" s="242"/>
      <c r="TWT66" s="242"/>
      <c r="TWU66" s="242"/>
      <c r="TWV66" s="242"/>
      <c r="TWW66" s="242"/>
      <c r="TWX66" s="242"/>
      <c r="TWY66" s="242"/>
      <c r="TWZ66" s="242"/>
      <c r="TXA66" s="242"/>
      <c r="TXB66" s="242"/>
      <c r="TXC66" s="242"/>
      <c r="TXD66" s="242"/>
      <c r="TXE66" s="242"/>
      <c r="TXF66" s="242"/>
      <c r="TXG66" s="242"/>
      <c r="TXH66" s="242"/>
      <c r="TXI66" s="242"/>
      <c r="TXJ66" s="242"/>
      <c r="TXK66" s="242"/>
      <c r="TXL66" s="242"/>
      <c r="TXM66" s="242"/>
      <c r="TXN66" s="242"/>
      <c r="TXO66" s="242"/>
      <c r="TXP66" s="242"/>
      <c r="TXQ66" s="242"/>
      <c r="TXR66" s="242"/>
      <c r="TXS66" s="242"/>
      <c r="TXT66" s="242"/>
      <c r="TXU66" s="242"/>
      <c r="TXV66" s="242"/>
      <c r="TXW66" s="242"/>
      <c r="TXX66" s="242"/>
      <c r="TXY66" s="242"/>
      <c r="TXZ66" s="242"/>
      <c r="TYA66" s="242"/>
      <c r="TYB66" s="242"/>
      <c r="TYC66" s="242"/>
      <c r="TYD66" s="242"/>
      <c r="TYE66" s="242"/>
      <c r="TYF66" s="242"/>
      <c r="TYG66" s="242"/>
      <c r="TYH66" s="242"/>
      <c r="TYI66" s="242"/>
      <c r="TYJ66" s="242"/>
      <c r="TYK66" s="242"/>
      <c r="TYL66" s="242"/>
      <c r="TYM66" s="242"/>
      <c r="TYN66" s="242"/>
      <c r="TYO66" s="242"/>
      <c r="TYP66" s="242"/>
      <c r="TYQ66" s="242"/>
      <c r="TYR66" s="242"/>
      <c r="TYS66" s="242"/>
      <c r="TYT66" s="242"/>
      <c r="TYU66" s="242"/>
      <c r="TYV66" s="242"/>
      <c r="TYW66" s="242"/>
      <c r="TYX66" s="242"/>
      <c r="TYY66" s="242"/>
      <c r="TYZ66" s="242"/>
      <c r="TZA66" s="242"/>
      <c r="TZB66" s="242"/>
      <c r="TZC66" s="242"/>
      <c r="TZD66" s="242"/>
      <c r="TZE66" s="242"/>
      <c r="TZF66" s="242"/>
      <c r="TZG66" s="242"/>
      <c r="TZH66" s="242"/>
      <c r="TZI66" s="242"/>
      <c r="TZJ66" s="242"/>
      <c r="TZK66" s="242"/>
      <c r="TZL66" s="242"/>
      <c r="TZM66" s="242"/>
      <c r="TZN66" s="242"/>
      <c r="TZO66" s="242"/>
      <c r="TZP66" s="242"/>
      <c r="TZQ66" s="242"/>
      <c r="TZR66" s="242"/>
      <c r="TZS66" s="242"/>
      <c r="TZT66" s="242"/>
      <c r="TZU66" s="242"/>
      <c r="TZV66" s="242"/>
      <c r="TZW66" s="242"/>
      <c r="TZX66" s="242"/>
      <c r="TZY66" s="242"/>
      <c r="TZZ66" s="242"/>
      <c r="UAA66" s="242"/>
      <c r="UAB66" s="242"/>
      <c r="UAC66" s="242"/>
      <c r="UAD66" s="242"/>
      <c r="UAE66" s="242"/>
      <c r="UAF66" s="242"/>
      <c r="UAG66" s="242"/>
      <c r="UAH66" s="242"/>
      <c r="UAI66" s="242"/>
      <c r="UAJ66" s="242"/>
      <c r="UAK66" s="242"/>
      <c r="UAL66" s="242"/>
      <c r="UAM66" s="242"/>
      <c r="UAN66" s="242"/>
      <c r="UAO66" s="242"/>
      <c r="UAP66" s="242"/>
      <c r="UAQ66" s="242"/>
      <c r="UAR66" s="242"/>
      <c r="UAS66" s="242"/>
      <c r="UAT66" s="242"/>
      <c r="UAU66" s="242"/>
      <c r="UAV66" s="242"/>
      <c r="UAW66" s="242"/>
      <c r="UAX66" s="242"/>
      <c r="UAY66" s="242"/>
      <c r="UAZ66" s="242"/>
      <c r="UBA66" s="242"/>
      <c r="UBB66" s="242"/>
      <c r="UBC66" s="242"/>
      <c r="UBD66" s="242"/>
      <c r="UBE66" s="242"/>
      <c r="UBF66" s="242"/>
      <c r="UBG66" s="242"/>
      <c r="UBH66" s="242"/>
      <c r="UBI66" s="242"/>
      <c r="UBJ66" s="242"/>
      <c r="UBK66" s="242"/>
      <c r="UBL66" s="242"/>
      <c r="UBM66" s="242"/>
      <c r="UBN66" s="242"/>
      <c r="UBO66" s="242"/>
      <c r="UBP66" s="242"/>
      <c r="UBQ66" s="242"/>
      <c r="UBR66" s="242"/>
      <c r="UBS66" s="242"/>
      <c r="UBT66" s="242"/>
      <c r="UBU66" s="242"/>
      <c r="UBV66" s="242"/>
      <c r="UBW66" s="242"/>
      <c r="UBX66" s="242"/>
      <c r="UBY66" s="242"/>
      <c r="UBZ66" s="242"/>
      <c r="UCA66" s="242"/>
      <c r="UCB66" s="242"/>
      <c r="UCC66" s="242"/>
      <c r="UCD66" s="242"/>
      <c r="UCE66" s="242"/>
      <c r="UCF66" s="242"/>
      <c r="UCG66" s="242"/>
      <c r="UCH66" s="242"/>
      <c r="UCI66" s="242"/>
      <c r="UCJ66" s="242"/>
      <c r="UCK66" s="242"/>
      <c r="UCL66" s="242"/>
      <c r="UCM66" s="242"/>
      <c r="UCN66" s="242"/>
      <c r="UCO66" s="242"/>
      <c r="UCP66" s="242"/>
      <c r="UCQ66" s="242"/>
      <c r="UCR66" s="242"/>
      <c r="UCS66" s="242"/>
      <c r="UCT66" s="242"/>
      <c r="UCU66" s="242"/>
      <c r="UCV66" s="242"/>
      <c r="UCW66" s="242"/>
      <c r="UCX66" s="242"/>
      <c r="UCY66" s="242"/>
      <c r="UCZ66" s="242"/>
      <c r="UDA66" s="242"/>
      <c r="UDB66" s="242"/>
      <c r="UDC66" s="242"/>
      <c r="UDD66" s="242"/>
      <c r="UDE66" s="242"/>
      <c r="UDF66" s="242"/>
      <c r="UDG66" s="242"/>
      <c r="UDH66" s="242"/>
      <c r="UDI66" s="242"/>
      <c r="UDJ66" s="242"/>
      <c r="UDK66" s="242"/>
      <c r="UDL66" s="242"/>
      <c r="UDM66" s="242"/>
      <c r="UDN66" s="242"/>
      <c r="UDO66" s="242"/>
      <c r="UDP66" s="242"/>
      <c r="UDQ66" s="242"/>
      <c r="UDR66" s="242"/>
      <c r="UDS66" s="242"/>
      <c r="UDT66" s="242"/>
      <c r="UDU66" s="242"/>
      <c r="UDV66" s="242"/>
      <c r="UDW66" s="242"/>
      <c r="UDX66" s="242"/>
      <c r="UDY66" s="242"/>
      <c r="UDZ66" s="242"/>
      <c r="UEA66" s="242"/>
      <c r="UEB66" s="242"/>
      <c r="UEC66" s="242"/>
      <c r="UED66" s="242"/>
      <c r="UEE66" s="242"/>
      <c r="UEF66" s="242"/>
      <c r="UEG66" s="242"/>
      <c r="UEH66" s="242"/>
      <c r="UEI66" s="242"/>
      <c r="UEJ66" s="242"/>
      <c r="UEK66" s="242"/>
      <c r="UEL66" s="242"/>
      <c r="UEM66" s="242"/>
      <c r="UEN66" s="242"/>
      <c r="UEO66" s="242"/>
      <c r="UEP66" s="242"/>
      <c r="UEQ66" s="242"/>
      <c r="UER66" s="242"/>
      <c r="UES66" s="242"/>
      <c r="UET66" s="242"/>
      <c r="UEU66" s="242"/>
      <c r="UEV66" s="242"/>
      <c r="UEW66" s="242"/>
      <c r="UEX66" s="242"/>
      <c r="UEY66" s="242"/>
      <c r="UEZ66" s="242"/>
      <c r="UFA66" s="242"/>
      <c r="UFB66" s="242"/>
      <c r="UFC66" s="242"/>
      <c r="UFD66" s="242"/>
      <c r="UFE66" s="242"/>
      <c r="UFF66" s="242"/>
      <c r="UFG66" s="242"/>
      <c r="UFH66" s="242"/>
      <c r="UFI66" s="242"/>
      <c r="UFJ66" s="242"/>
      <c r="UFK66" s="242"/>
      <c r="UFL66" s="242"/>
      <c r="UFM66" s="242"/>
      <c r="UFN66" s="242"/>
      <c r="UFO66" s="242"/>
      <c r="UFP66" s="242"/>
      <c r="UFQ66" s="242"/>
      <c r="UFR66" s="242"/>
      <c r="UFS66" s="242"/>
      <c r="UFT66" s="242"/>
      <c r="UFU66" s="242"/>
      <c r="UFV66" s="242"/>
      <c r="UFW66" s="242"/>
      <c r="UFX66" s="242"/>
      <c r="UFY66" s="242"/>
      <c r="UFZ66" s="242"/>
      <c r="UGA66" s="242"/>
      <c r="UGB66" s="242"/>
      <c r="UGC66" s="242"/>
      <c r="UGD66" s="242"/>
      <c r="UGE66" s="242"/>
      <c r="UGF66" s="242"/>
      <c r="UGG66" s="242"/>
      <c r="UGH66" s="242"/>
      <c r="UGI66" s="242"/>
      <c r="UGJ66" s="242"/>
      <c r="UGK66" s="242"/>
      <c r="UGL66" s="242"/>
      <c r="UGM66" s="242"/>
      <c r="UGN66" s="242"/>
      <c r="UGO66" s="242"/>
      <c r="UGP66" s="242"/>
      <c r="UGQ66" s="242"/>
      <c r="UGR66" s="242"/>
      <c r="UGS66" s="242"/>
      <c r="UGT66" s="242"/>
      <c r="UGU66" s="242"/>
      <c r="UGV66" s="242"/>
      <c r="UGW66" s="242"/>
      <c r="UGX66" s="242"/>
      <c r="UGY66" s="242"/>
      <c r="UGZ66" s="242"/>
      <c r="UHA66" s="242"/>
      <c r="UHB66" s="242"/>
      <c r="UHC66" s="242"/>
      <c r="UHD66" s="242"/>
      <c r="UHE66" s="242"/>
      <c r="UHF66" s="242"/>
      <c r="UHG66" s="242"/>
      <c r="UHH66" s="242"/>
      <c r="UHI66" s="242"/>
      <c r="UHJ66" s="242"/>
      <c r="UHK66" s="242"/>
      <c r="UHL66" s="242"/>
      <c r="UHM66" s="242"/>
      <c r="UHN66" s="242"/>
      <c r="UHO66" s="242"/>
      <c r="UHP66" s="242"/>
      <c r="UHQ66" s="242"/>
      <c r="UHR66" s="242"/>
      <c r="UHS66" s="242"/>
      <c r="UHT66" s="242"/>
      <c r="UHU66" s="242"/>
      <c r="UHV66" s="242"/>
      <c r="UHW66" s="242"/>
      <c r="UHX66" s="242"/>
      <c r="UHY66" s="242"/>
      <c r="UHZ66" s="242"/>
      <c r="UIA66" s="242"/>
      <c r="UIB66" s="242"/>
      <c r="UIC66" s="242"/>
      <c r="UID66" s="242"/>
      <c r="UIE66" s="242"/>
      <c r="UIF66" s="242"/>
      <c r="UIG66" s="242"/>
      <c r="UIH66" s="242"/>
      <c r="UII66" s="242"/>
      <c r="UIJ66" s="242"/>
      <c r="UIK66" s="242"/>
      <c r="UIL66" s="242"/>
      <c r="UIM66" s="242"/>
      <c r="UIN66" s="242"/>
      <c r="UIO66" s="242"/>
      <c r="UIP66" s="242"/>
      <c r="UIQ66" s="242"/>
      <c r="UIR66" s="242"/>
      <c r="UIS66" s="242"/>
      <c r="UIT66" s="242"/>
      <c r="UIU66" s="242"/>
      <c r="UIV66" s="242"/>
      <c r="UIW66" s="242"/>
      <c r="UIX66" s="242"/>
      <c r="UIY66" s="242"/>
      <c r="UIZ66" s="242"/>
      <c r="UJA66" s="242"/>
      <c r="UJB66" s="242"/>
      <c r="UJC66" s="242"/>
      <c r="UJD66" s="242"/>
      <c r="UJE66" s="242"/>
      <c r="UJF66" s="242"/>
      <c r="UJG66" s="242"/>
      <c r="UJH66" s="242"/>
      <c r="UJI66" s="242"/>
      <c r="UJJ66" s="242"/>
      <c r="UJK66" s="242"/>
      <c r="UJL66" s="242"/>
      <c r="UJM66" s="242"/>
      <c r="UJN66" s="242"/>
      <c r="UJO66" s="242"/>
      <c r="UJP66" s="242"/>
      <c r="UJQ66" s="242"/>
      <c r="UJR66" s="242"/>
      <c r="UJS66" s="242"/>
      <c r="UJT66" s="242"/>
      <c r="UJU66" s="242"/>
      <c r="UJV66" s="242"/>
      <c r="UJW66" s="242"/>
      <c r="UJX66" s="242"/>
      <c r="UJY66" s="242"/>
      <c r="UJZ66" s="242"/>
      <c r="UKA66" s="242"/>
      <c r="UKB66" s="242"/>
      <c r="UKC66" s="242"/>
      <c r="UKD66" s="242"/>
      <c r="UKE66" s="242"/>
      <c r="UKF66" s="242"/>
      <c r="UKG66" s="242"/>
      <c r="UKH66" s="242"/>
      <c r="UKI66" s="242"/>
      <c r="UKJ66" s="242"/>
      <c r="UKK66" s="242"/>
      <c r="UKL66" s="242"/>
      <c r="UKM66" s="242"/>
      <c r="UKN66" s="242"/>
      <c r="UKO66" s="242"/>
      <c r="UKP66" s="242"/>
      <c r="UKQ66" s="242"/>
      <c r="UKR66" s="242"/>
      <c r="UKS66" s="242"/>
      <c r="UKT66" s="242"/>
      <c r="UKU66" s="242"/>
      <c r="UKV66" s="242"/>
      <c r="UKW66" s="242"/>
      <c r="UKX66" s="242"/>
      <c r="UKY66" s="242"/>
      <c r="UKZ66" s="242"/>
      <c r="ULA66" s="242"/>
      <c r="ULB66" s="242"/>
      <c r="ULC66" s="242"/>
      <c r="ULD66" s="242"/>
      <c r="ULE66" s="242"/>
      <c r="ULF66" s="242"/>
      <c r="ULG66" s="242"/>
      <c r="ULH66" s="242"/>
      <c r="ULI66" s="242"/>
      <c r="ULJ66" s="242"/>
      <c r="ULK66" s="242"/>
      <c r="ULL66" s="242"/>
      <c r="ULM66" s="242"/>
      <c r="ULN66" s="242"/>
      <c r="ULO66" s="242"/>
      <c r="ULP66" s="242"/>
      <c r="ULQ66" s="242"/>
      <c r="ULR66" s="242"/>
      <c r="ULS66" s="242"/>
      <c r="ULT66" s="242"/>
      <c r="ULU66" s="242"/>
      <c r="ULV66" s="242"/>
      <c r="ULW66" s="242"/>
      <c r="ULX66" s="242"/>
      <c r="ULY66" s="242"/>
      <c r="ULZ66" s="242"/>
      <c r="UMA66" s="242"/>
      <c r="UMB66" s="242"/>
      <c r="UMC66" s="242"/>
      <c r="UMD66" s="242"/>
      <c r="UME66" s="242"/>
      <c r="UMF66" s="242"/>
      <c r="UMG66" s="242"/>
      <c r="UMH66" s="242"/>
      <c r="UMI66" s="242"/>
      <c r="UMJ66" s="242"/>
      <c r="UMK66" s="242"/>
      <c r="UML66" s="242"/>
      <c r="UMM66" s="242"/>
      <c r="UMN66" s="242"/>
      <c r="UMO66" s="242"/>
      <c r="UMP66" s="242"/>
      <c r="UMQ66" s="242"/>
      <c r="UMR66" s="242"/>
      <c r="UMS66" s="242"/>
      <c r="UMT66" s="242"/>
      <c r="UMU66" s="242"/>
      <c r="UMV66" s="242"/>
      <c r="UMW66" s="242"/>
      <c r="UMX66" s="242"/>
      <c r="UMY66" s="242"/>
      <c r="UMZ66" s="242"/>
      <c r="UNA66" s="242"/>
      <c r="UNB66" s="242"/>
      <c r="UNC66" s="242"/>
      <c r="UND66" s="242"/>
      <c r="UNE66" s="242"/>
      <c r="UNF66" s="242"/>
      <c r="UNG66" s="242"/>
      <c r="UNH66" s="242"/>
      <c r="UNI66" s="242"/>
      <c r="UNJ66" s="242"/>
      <c r="UNK66" s="242"/>
      <c r="UNL66" s="242"/>
      <c r="UNM66" s="242"/>
      <c r="UNN66" s="242"/>
      <c r="UNO66" s="242"/>
      <c r="UNP66" s="242"/>
      <c r="UNQ66" s="242"/>
      <c r="UNR66" s="242"/>
      <c r="UNS66" s="242"/>
      <c r="UNT66" s="242"/>
      <c r="UNU66" s="242"/>
      <c r="UNV66" s="242"/>
      <c r="UNW66" s="242"/>
      <c r="UNX66" s="242"/>
      <c r="UNY66" s="242"/>
      <c r="UNZ66" s="242"/>
      <c r="UOA66" s="242"/>
      <c r="UOB66" s="242"/>
      <c r="UOC66" s="242"/>
      <c r="UOD66" s="242"/>
      <c r="UOE66" s="242"/>
      <c r="UOF66" s="242"/>
      <c r="UOG66" s="242"/>
      <c r="UOH66" s="242"/>
      <c r="UOI66" s="242"/>
      <c r="UOJ66" s="242"/>
      <c r="UOK66" s="242"/>
      <c r="UOL66" s="242"/>
      <c r="UOM66" s="242"/>
      <c r="UON66" s="242"/>
      <c r="UOO66" s="242"/>
      <c r="UOP66" s="242"/>
      <c r="UOQ66" s="242"/>
      <c r="UOR66" s="242"/>
      <c r="UOS66" s="242"/>
      <c r="UOT66" s="242"/>
      <c r="UOU66" s="242"/>
      <c r="UOV66" s="242"/>
      <c r="UOW66" s="242"/>
      <c r="UOX66" s="242"/>
      <c r="UOY66" s="242"/>
      <c r="UOZ66" s="242"/>
      <c r="UPA66" s="242"/>
      <c r="UPB66" s="242"/>
      <c r="UPC66" s="242"/>
      <c r="UPD66" s="242"/>
      <c r="UPE66" s="242"/>
      <c r="UPF66" s="242"/>
      <c r="UPG66" s="242"/>
      <c r="UPH66" s="242"/>
      <c r="UPI66" s="242"/>
      <c r="UPJ66" s="242"/>
      <c r="UPK66" s="242"/>
      <c r="UPL66" s="242"/>
      <c r="UPM66" s="242"/>
      <c r="UPN66" s="242"/>
      <c r="UPO66" s="242"/>
      <c r="UPP66" s="242"/>
      <c r="UPQ66" s="242"/>
      <c r="UPR66" s="242"/>
      <c r="UPS66" s="242"/>
      <c r="UPT66" s="242"/>
      <c r="UPU66" s="242"/>
      <c r="UPV66" s="242"/>
      <c r="UPW66" s="242"/>
      <c r="UPX66" s="242"/>
      <c r="UPY66" s="242"/>
      <c r="UPZ66" s="242"/>
      <c r="UQA66" s="242"/>
      <c r="UQB66" s="242"/>
      <c r="UQC66" s="242"/>
      <c r="UQD66" s="242"/>
      <c r="UQE66" s="242"/>
      <c r="UQF66" s="242"/>
      <c r="UQG66" s="242"/>
      <c r="UQH66" s="242"/>
      <c r="UQI66" s="242"/>
      <c r="UQJ66" s="242"/>
      <c r="UQK66" s="242"/>
      <c r="UQL66" s="242"/>
      <c r="UQM66" s="242"/>
      <c r="UQN66" s="242"/>
      <c r="UQO66" s="242"/>
      <c r="UQP66" s="242"/>
      <c r="UQQ66" s="242"/>
      <c r="UQR66" s="242"/>
      <c r="UQS66" s="242"/>
      <c r="UQT66" s="242"/>
      <c r="UQU66" s="242"/>
      <c r="UQV66" s="242"/>
      <c r="UQW66" s="242"/>
      <c r="UQX66" s="242"/>
      <c r="UQY66" s="242"/>
      <c r="UQZ66" s="242"/>
      <c r="URA66" s="242"/>
      <c r="URB66" s="242"/>
      <c r="URC66" s="242"/>
      <c r="URD66" s="242"/>
      <c r="URE66" s="242"/>
      <c r="URF66" s="242"/>
      <c r="URG66" s="242"/>
      <c r="URH66" s="242"/>
      <c r="URI66" s="242"/>
      <c r="URJ66" s="242"/>
      <c r="URK66" s="242"/>
      <c r="URL66" s="242"/>
      <c r="URM66" s="242"/>
      <c r="URN66" s="242"/>
      <c r="URO66" s="242"/>
      <c r="URP66" s="242"/>
      <c r="URQ66" s="242"/>
      <c r="URR66" s="242"/>
      <c r="URS66" s="242"/>
      <c r="URT66" s="242"/>
      <c r="URU66" s="242"/>
      <c r="URV66" s="242"/>
      <c r="URW66" s="242"/>
      <c r="URX66" s="242"/>
      <c r="URY66" s="242"/>
      <c r="URZ66" s="242"/>
      <c r="USA66" s="242"/>
      <c r="USB66" s="242"/>
      <c r="USC66" s="242"/>
      <c r="USD66" s="242"/>
      <c r="USE66" s="242"/>
      <c r="USF66" s="242"/>
      <c r="USG66" s="242"/>
      <c r="USH66" s="242"/>
      <c r="USI66" s="242"/>
      <c r="USJ66" s="242"/>
      <c r="USK66" s="242"/>
      <c r="USL66" s="242"/>
      <c r="USM66" s="242"/>
      <c r="USN66" s="242"/>
      <c r="USO66" s="242"/>
      <c r="USP66" s="242"/>
      <c r="USQ66" s="242"/>
      <c r="USR66" s="242"/>
      <c r="USS66" s="242"/>
      <c r="UST66" s="242"/>
      <c r="USU66" s="242"/>
      <c r="USV66" s="242"/>
      <c r="USW66" s="242"/>
      <c r="USX66" s="242"/>
      <c r="USY66" s="242"/>
      <c r="USZ66" s="242"/>
      <c r="UTA66" s="242"/>
      <c r="UTB66" s="242"/>
      <c r="UTC66" s="242"/>
      <c r="UTD66" s="242"/>
      <c r="UTE66" s="242"/>
      <c r="UTF66" s="242"/>
      <c r="UTG66" s="242"/>
      <c r="UTH66" s="242"/>
      <c r="UTI66" s="242"/>
      <c r="UTJ66" s="242"/>
      <c r="UTK66" s="242"/>
      <c r="UTL66" s="242"/>
      <c r="UTM66" s="242"/>
      <c r="UTN66" s="242"/>
      <c r="UTO66" s="242"/>
      <c r="UTP66" s="242"/>
      <c r="UTQ66" s="242"/>
      <c r="UTR66" s="242"/>
      <c r="UTS66" s="242"/>
      <c r="UTT66" s="242"/>
      <c r="UTU66" s="242"/>
      <c r="UTV66" s="242"/>
      <c r="UTW66" s="242"/>
      <c r="UTX66" s="242"/>
      <c r="UTY66" s="242"/>
      <c r="UTZ66" s="242"/>
      <c r="UUA66" s="242"/>
      <c r="UUB66" s="242"/>
      <c r="UUC66" s="242"/>
      <c r="UUD66" s="242"/>
      <c r="UUE66" s="242"/>
      <c r="UUF66" s="242"/>
      <c r="UUG66" s="242"/>
      <c r="UUH66" s="242"/>
      <c r="UUI66" s="242"/>
      <c r="UUJ66" s="242"/>
      <c r="UUK66" s="242"/>
      <c r="UUL66" s="242"/>
      <c r="UUM66" s="242"/>
      <c r="UUN66" s="242"/>
      <c r="UUO66" s="242"/>
      <c r="UUP66" s="242"/>
      <c r="UUQ66" s="242"/>
      <c r="UUR66" s="242"/>
      <c r="UUS66" s="242"/>
      <c r="UUT66" s="242"/>
      <c r="UUU66" s="242"/>
      <c r="UUV66" s="242"/>
      <c r="UUW66" s="242"/>
      <c r="UUX66" s="242"/>
      <c r="UUY66" s="242"/>
      <c r="UUZ66" s="242"/>
      <c r="UVA66" s="242"/>
      <c r="UVB66" s="242"/>
      <c r="UVC66" s="242"/>
      <c r="UVD66" s="242"/>
      <c r="UVE66" s="242"/>
      <c r="UVF66" s="242"/>
      <c r="UVG66" s="242"/>
      <c r="UVH66" s="242"/>
      <c r="UVI66" s="242"/>
      <c r="UVJ66" s="242"/>
      <c r="UVK66" s="242"/>
      <c r="UVL66" s="242"/>
      <c r="UVM66" s="242"/>
      <c r="UVN66" s="242"/>
      <c r="UVO66" s="242"/>
      <c r="UVP66" s="242"/>
      <c r="UVQ66" s="242"/>
      <c r="UVR66" s="242"/>
      <c r="UVS66" s="242"/>
      <c r="UVT66" s="242"/>
      <c r="UVU66" s="242"/>
      <c r="UVV66" s="242"/>
      <c r="UVW66" s="242"/>
      <c r="UVX66" s="242"/>
      <c r="UVY66" s="242"/>
      <c r="UVZ66" s="242"/>
      <c r="UWA66" s="242"/>
      <c r="UWB66" s="242"/>
      <c r="UWC66" s="242"/>
      <c r="UWD66" s="242"/>
      <c r="UWE66" s="242"/>
      <c r="UWF66" s="242"/>
      <c r="UWG66" s="242"/>
      <c r="UWH66" s="242"/>
      <c r="UWI66" s="242"/>
      <c r="UWJ66" s="242"/>
      <c r="UWK66" s="242"/>
      <c r="UWL66" s="242"/>
      <c r="UWM66" s="242"/>
      <c r="UWN66" s="242"/>
      <c r="UWO66" s="242"/>
      <c r="UWP66" s="242"/>
      <c r="UWQ66" s="242"/>
      <c r="UWR66" s="242"/>
      <c r="UWS66" s="242"/>
      <c r="UWT66" s="242"/>
      <c r="UWU66" s="242"/>
      <c r="UWV66" s="242"/>
      <c r="UWW66" s="242"/>
      <c r="UWX66" s="242"/>
      <c r="UWY66" s="242"/>
      <c r="UWZ66" s="242"/>
      <c r="UXA66" s="242"/>
      <c r="UXB66" s="242"/>
      <c r="UXC66" s="242"/>
      <c r="UXD66" s="242"/>
      <c r="UXE66" s="242"/>
      <c r="UXF66" s="242"/>
      <c r="UXG66" s="242"/>
      <c r="UXH66" s="242"/>
      <c r="UXI66" s="242"/>
      <c r="UXJ66" s="242"/>
      <c r="UXK66" s="242"/>
      <c r="UXL66" s="242"/>
      <c r="UXM66" s="242"/>
      <c r="UXN66" s="242"/>
      <c r="UXO66" s="242"/>
      <c r="UXP66" s="242"/>
      <c r="UXQ66" s="242"/>
      <c r="UXR66" s="242"/>
      <c r="UXS66" s="242"/>
      <c r="UXT66" s="242"/>
      <c r="UXU66" s="242"/>
      <c r="UXV66" s="242"/>
      <c r="UXW66" s="242"/>
      <c r="UXX66" s="242"/>
      <c r="UXY66" s="242"/>
      <c r="UXZ66" s="242"/>
      <c r="UYA66" s="242"/>
      <c r="UYB66" s="242"/>
      <c r="UYC66" s="242"/>
      <c r="UYD66" s="242"/>
      <c r="UYE66" s="242"/>
      <c r="UYF66" s="242"/>
      <c r="UYG66" s="242"/>
      <c r="UYH66" s="242"/>
      <c r="UYI66" s="242"/>
      <c r="UYJ66" s="242"/>
      <c r="UYK66" s="242"/>
      <c r="UYL66" s="242"/>
      <c r="UYM66" s="242"/>
      <c r="UYN66" s="242"/>
      <c r="UYO66" s="242"/>
      <c r="UYP66" s="242"/>
      <c r="UYQ66" s="242"/>
      <c r="UYR66" s="242"/>
      <c r="UYS66" s="242"/>
      <c r="UYT66" s="242"/>
      <c r="UYU66" s="242"/>
      <c r="UYV66" s="242"/>
      <c r="UYW66" s="242"/>
      <c r="UYX66" s="242"/>
      <c r="UYY66" s="242"/>
      <c r="UYZ66" s="242"/>
      <c r="UZA66" s="242"/>
      <c r="UZB66" s="242"/>
      <c r="UZC66" s="242"/>
      <c r="UZD66" s="242"/>
      <c r="UZE66" s="242"/>
      <c r="UZF66" s="242"/>
      <c r="UZG66" s="242"/>
      <c r="UZH66" s="242"/>
      <c r="UZI66" s="242"/>
      <c r="UZJ66" s="242"/>
      <c r="UZK66" s="242"/>
      <c r="UZL66" s="242"/>
      <c r="UZM66" s="242"/>
      <c r="UZN66" s="242"/>
      <c r="UZO66" s="242"/>
      <c r="UZP66" s="242"/>
      <c r="UZQ66" s="242"/>
      <c r="UZR66" s="242"/>
      <c r="UZS66" s="242"/>
      <c r="UZT66" s="242"/>
      <c r="UZU66" s="242"/>
      <c r="UZV66" s="242"/>
      <c r="UZW66" s="242"/>
      <c r="UZX66" s="242"/>
      <c r="UZY66" s="242"/>
      <c r="UZZ66" s="242"/>
      <c r="VAA66" s="242"/>
      <c r="VAB66" s="242"/>
      <c r="VAC66" s="242"/>
      <c r="VAD66" s="242"/>
      <c r="VAE66" s="242"/>
      <c r="VAF66" s="242"/>
      <c r="VAG66" s="242"/>
      <c r="VAH66" s="242"/>
      <c r="VAI66" s="242"/>
      <c r="VAJ66" s="242"/>
      <c r="VAK66" s="242"/>
      <c r="VAL66" s="242"/>
      <c r="VAM66" s="242"/>
      <c r="VAN66" s="242"/>
      <c r="VAO66" s="242"/>
      <c r="VAP66" s="242"/>
      <c r="VAQ66" s="242"/>
      <c r="VAR66" s="242"/>
      <c r="VAS66" s="242"/>
      <c r="VAT66" s="242"/>
      <c r="VAU66" s="242"/>
      <c r="VAV66" s="242"/>
      <c r="VAW66" s="242"/>
      <c r="VAX66" s="242"/>
      <c r="VAY66" s="242"/>
      <c r="VAZ66" s="242"/>
      <c r="VBA66" s="242"/>
      <c r="VBB66" s="242"/>
      <c r="VBC66" s="242"/>
      <c r="VBD66" s="242"/>
      <c r="VBE66" s="242"/>
      <c r="VBF66" s="242"/>
      <c r="VBG66" s="242"/>
      <c r="VBH66" s="242"/>
      <c r="VBI66" s="242"/>
      <c r="VBJ66" s="242"/>
      <c r="VBK66" s="242"/>
      <c r="VBL66" s="242"/>
      <c r="VBM66" s="242"/>
      <c r="VBN66" s="242"/>
      <c r="VBO66" s="242"/>
      <c r="VBP66" s="242"/>
      <c r="VBQ66" s="242"/>
      <c r="VBR66" s="242"/>
      <c r="VBS66" s="242"/>
      <c r="VBT66" s="242"/>
      <c r="VBU66" s="242"/>
      <c r="VBV66" s="242"/>
      <c r="VBW66" s="242"/>
      <c r="VBX66" s="242"/>
      <c r="VBY66" s="242"/>
      <c r="VBZ66" s="242"/>
      <c r="VCA66" s="242"/>
      <c r="VCB66" s="242"/>
      <c r="VCC66" s="242"/>
      <c r="VCD66" s="242"/>
      <c r="VCE66" s="242"/>
      <c r="VCF66" s="242"/>
      <c r="VCG66" s="242"/>
      <c r="VCH66" s="242"/>
      <c r="VCI66" s="242"/>
      <c r="VCJ66" s="242"/>
      <c r="VCK66" s="242"/>
      <c r="VCL66" s="242"/>
      <c r="VCM66" s="242"/>
      <c r="VCN66" s="242"/>
      <c r="VCO66" s="242"/>
      <c r="VCP66" s="242"/>
      <c r="VCQ66" s="242"/>
      <c r="VCR66" s="242"/>
      <c r="VCS66" s="242"/>
      <c r="VCT66" s="242"/>
      <c r="VCU66" s="242"/>
      <c r="VCV66" s="242"/>
      <c r="VCW66" s="242"/>
      <c r="VCX66" s="242"/>
      <c r="VCY66" s="242"/>
      <c r="VCZ66" s="242"/>
      <c r="VDA66" s="242"/>
      <c r="VDB66" s="242"/>
      <c r="VDC66" s="242"/>
      <c r="VDD66" s="242"/>
      <c r="VDE66" s="242"/>
      <c r="VDF66" s="242"/>
      <c r="VDG66" s="242"/>
      <c r="VDH66" s="242"/>
      <c r="VDI66" s="242"/>
      <c r="VDJ66" s="242"/>
      <c r="VDK66" s="242"/>
      <c r="VDL66" s="242"/>
      <c r="VDM66" s="242"/>
      <c r="VDN66" s="242"/>
      <c r="VDO66" s="242"/>
      <c r="VDP66" s="242"/>
      <c r="VDQ66" s="242"/>
      <c r="VDR66" s="242"/>
      <c r="VDS66" s="242"/>
      <c r="VDT66" s="242"/>
      <c r="VDU66" s="242"/>
      <c r="VDV66" s="242"/>
      <c r="VDW66" s="242"/>
      <c r="VDX66" s="242"/>
      <c r="VDY66" s="242"/>
      <c r="VDZ66" s="242"/>
      <c r="VEA66" s="242"/>
      <c r="VEB66" s="242"/>
      <c r="VEC66" s="242"/>
      <c r="VED66" s="242"/>
      <c r="VEE66" s="242"/>
      <c r="VEF66" s="242"/>
      <c r="VEG66" s="242"/>
      <c r="VEH66" s="242"/>
      <c r="VEI66" s="242"/>
      <c r="VEJ66" s="242"/>
      <c r="VEK66" s="242"/>
      <c r="VEL66" s="242"/>
      <c r="VEM66" s="242"/>
      <c r="VEN66" s="242"/>
      <c r="VEO66" s="242"/>
      <c r="VEP66" s="242"/>
      <c r="VEQ66" s="242"/>
      <c r="VER66" s="242"/>
      <c r="VES66" s="242"/>
      <c r="VET66" s="242"/>
      <c r="VEU66" s="242"/>
      <c r="VEV66" s="242"/>
      <c r="VEW66" s="242"/>
      <c r="VEX66" s="242"/>
      <c r="VEY66" s="242"/>
      <c r="VEZ66" s="242"/>
      <c r="VFA66" s="242"/>
      <c r="VFB66" s="242"/>
      <c r="VFC66" s="242"/>
      <c r="VFD66" s="242"/>
      <c r="VFE66" s="242"/>
      <c r="VFF66" s="242"/>
      <c r="VFG66" s="242"/>
      <c r="VFH66" s="242"/>
      <c r="VFI66" s="242"/>
      <c r="VFJ66" s="242"/>
      <c r="VFK66" s="242"/>
      <c r="VFL66" s="242"/>
      <c r="VFM66" s="242"/>
      <c r="VFN66" s="242"/>
      <c r="VFO66" s="242"/>
      <c r="VFP66" s="242"/>
      <c r="VFQ66" s="242"/>
      <c r="VFR66" s="242"/>
      <c r="VFS66" s="242"/>
      <c r="VFT66" s="242"/>
      <c r="VFU66" s="242"/>
      <c r="VFV66" s="242"/>
      <c r="VFW66" s="242"/>
      <c r="VFX66" s="242"/>
      <c r="VFY66" s="242"/>
      <c r="VFZ66" s="242"/>
      <c r="VGA66" s="242"/>
      <c r="VGB66" s="242"/>
      <c r="VGC66" s="242"/>
      <c r="VGD66" s="242"/>
      <c r="VGE66" s="242"/>
      <c r="VGF66" s="242"/>
      <c r="VGG66" s="242"/>
      <c r="VGH66" s="242"/>
      <c r="VGI66" s="242"/>
      <c r="VGJ66" s="242"/>
      <c r="VGK66" s="242"/>
      <c r="VGL66" s="242"/>
      <c r="VGM66" s="242"/>
      <c r="VGN66" s="242"/>
      <c r="VGO66" s="242"/>
      <c r="VGP66" s="242"/>
      <c r="VGQ66" s="242"/>
      <c r="VGR66" s="242"/>
      <c r="VGS66" s="242"/>
      <c r="VGT66" s="242"/>
      <c r="VGU66" s="242"/>
      <c r="VGV66" s="242"/>
      <c r="VGW66" s="242"/>
      <c r="VGX66" s="242"/>
      <c r="VGY66" s="242"/>
      <c r="VGZ66" s="242"/>
      <c r="VHA66" s="242"/>
      <c r="VHB66" s="242"/>
      <c r="VHC66" s="242"/>
      <c r="VHD66" s="242"/>
      <c r="VHE66" s="242"/>
      <c r="VHF66" s="242"/>
      <c r="VHG66" s="242"/>
      <c r="VHH66" s="242"/>
      <c r="VHI66" s="242"/>
      <c r="VHJ66" s="242"/>
      <c r="VHK66" s="242"/>
      <c r="VHL66" s="242"/>
      <c r="VHM66" s="242"/>
      <c r="VHN66" s="242"/>
      <c r="VHO66" s="242"/>
      <c r="VHP66" s="242"/>
      <c r="VHQ66" s="242"/>
      <c r="VHR66" s="242"/>
      <c r="VHS66" s="242"/>
      <c r="VHT66" s="242"/>
      <c r="VHU66" s="242"/>
      <c r="VHV66" s="242"/>
      <c r="VHW66" s="242"/>
      <c r="VHX66" s="242"/>
      <c r="VHY66" s="242"/>
      <c r="VHZ66" s="242"/>
      <c r="VIA66" s="242"/>
      <c r="VIB66" s="242"/>
      <c r="VIC66" s="242"/>
      <c r="VID66" s="242"/>
      <c r="VIE66" s="242"/>
      <c r="VIF66" s="242"/>
      <c r="VIG66" s="242"/>
      <c r="VIH66" s="242"/>
      <c r="VII66" s="242"/>
      <c r="VIJ66" s="242"/>
      <c r="VIK66" s="242"/>
      <c r="VIL66" s="242"/>
      <c r="VIM66" s="242"/>
      <c r="VIN66" s="242"/>
      <c r="VIO66" s="242"/>
      <c r="VIP66" s="242"/>
      <c r="VIQ66" s="242"/>
      <c r="VIR66" s="242"/>
      <c r="VIS66" s="242"/>
      <c r="VIT66" s="242"/>
      <c r="VIU66" s="242"/>
      <c r="VIV66" s="242"/>
      <c r="VIW66" s="242"/>
      <c r="VIX66" s="242"/>
      <c r="VIY66" s="242"/>
      <c r="VIZ66" s="242"/>
      <c r="VJA66" s="242"/>
      <c r="VJB66" s="242"/>
      <c r="VJC66" s="242"/>
      <c r="VJD66" s="242"/>
      <c r="VJE66" s="242"/>
      <c r="VJF66" s="242"/>
      <c r="VJG66" s="242"/>
      <c r="VJH66" s="242"/>
      <c r="VJI66" s="242"/>
      <c r="VJJ66" s="242"/>
      <c r="VJK66" s="242"/>
      <c r="VJL66" s="242"/>
      <c r="VJM66" s="242"/>
      <c r="VJN66" s="242"/>
      <c r="VJO66" s="242"/>
      <c r="VJP66" s="242"/>
      <c r="VJQ66" s="242"/>
      <c r="VJR66" s="242"/>
      <c r="VJS66" s="242"/>
      <c r="VJT66" s="242"/>
      <c r="VJU66" s="242"/>
      <c r="VJV66" s="242"/>
      <c r="VJW66" s="242"/>
      <c r="VJX66" s="242"/>
      <c r="VJY66" s="242"/>
      <c r="VJZ66" s="242"/>
      <c r="VKA66" s="242"/>
      <c r="VKB66" s="242"/>
      <c r="VKC66" s="242"/>
      <c r="VKD66" s="242"/>
      <c r="VKE66" s="242"/>
      <c r="VKF66" s="242"/>
      <c r="VKG66" s="242"/>
      <c r="VKH66" s="242"/>
      <c r="VKI66" s="242"/>
      <c r="VKJ66" s="242"/>
      <c r="VKK66" s="242"/>
      <c r="VKL66" s="242"/>
      <c r="VKM66" s="242"/>
      <c r="VKN66" s="242"/>
      <c r="VKO66" s="242"/>
      <c r="VKP66" s="242"/>
      <c r="VKQ66" s="242"/>
      <c r="VKR66" s="242"/>
      <c r="VKS66" s="242"/>
      <c r="VKT66" s="242"/>
      <c r="VKU66" s="242"/>
      <c r="VKV66" s="242"/>
      <c r="VKW66" s="242"/>
      <c r="VKX66" s="242"/>
      <c r="VKY66" s="242"/>
      <c r="VKZ66" s="242"/>
      <c r="VLA66" s="242"/>
      <c r="VLB66" s="242"/>
      <c r="VLC66" s="242"/>
      <c r="VLD66" s="242"/>
      <c r="VLE66" s="242"/>
      <c r="VLF66" s="242"/>
      <c r="VLG66" s="242"/>
      <c r="VLH66" s="242"/>
      <c r="VLI66" s="242"/>
      <c r="VLJ66" s="242"/>
      <c r="VLK66" s="242"/>
      <c r="VLL66" s="242"/>
      <c r="VLM66" s="242"/>
      <c r="VLN66" s="242"/>
      <c r="VLO66" s="242"/>
      <c r="VLP66" s="242"/>
      <c r="VLQ66" s="242"/>
      <c r="VLR66" s="242"/>
      <c r="VLS66" s="242"/>
      <c r="VLT66" s="242"/>
      <c r="VLU66" s="242"/>
      <c r="VLV66" s="242"/>
      <c r="VLW66" s="242"/>
      <c r="VLX66" s="242"/>
      <c r="VLY66" s="242"/>
      <c r="VLZ66" s="242"/>
      <c r="VMA66" s="242"/>
      <c r="VMB66" s="242"/>
      <c r="VMC66" s="242"/>
      <c r="VMD66" s="242"/>
      <c r="VME66" s="242"/>
      <c r="VMF66" s="242"/>
      <c r="VMG66" s="242"/>
      <c r="VMH66" s="242"/>
      <c r="VMI66" s="242"/>
      <c r="VMJ66" s="242"/>
      <c r="VMK66" s="242"/>
      <c r="VML66" s="242"/>
      <c r="VMM66" s="242"/>
      <c r="VMN66" s="242"/>
      <c r="VMO66" s="242"/>
      <c r="VMP66" s="242"/>
      <c r="VMQ66" s="242"/>
      <c r="VMR66" s="242"/>
      <c r="VMS66" s="242"/>
      <c r="VMT66" s="242"/>
      <c r="VMU66" s="242"/>
      <c r="VMV66" s="242"/>
      <c r="VMW66" s="242"/>
      <c r="VMX66" s="242"/>
      <c r="VMY66" s="242"/>
      <c r="VMZ66" s="242"/>
      <c r="VNA66" s="242"/>
      <c r="VNB66" s="242"/>
      <c r="VNC66" s="242"/>
      <c r="VND66" s="242"/>
      <c r="VNE66" s="242"/>
      <c r="VNF66" s="242"/>
      <c r="VNG66" s="242"/>
      <c r="VNH66" s="242"/>
      <c r="VNI66" s="242"/>
      <c r="VNJ66" s="242"/>
      <c r="VNK66" s="242"/>
      <c r="VNL66" s="242"/>
      <c r="VNM66" s="242"/>
      <c r="VNN66" s="242"/>
      <c r="VNO66" s="242"/>
      <c r="VNP66" s="242"/>
      <c r="VNQ66" s="242"/>
      <c r="VNR66" s="242"/>
      <c r="VNS66" s="242"/>
      <c r="VNT66" s="242"/>
      <c r="VNU66" s="242"/>
      <c r="VNV66" s="242"/>
      <c r="VNW66" s="242"/>
      <c r="VNX66" s="242"/>
      <c r="VNY66" s="242"/>
      <c r="VNZ66" s="242"/>
      <c r="VOA66" s="242"/>
      <c r="VOB66" s="242"/>
      <c r="VOC66" s="242"/>
      <c r="VOD66" s="242"/>
      <c r="VOE66" s="242"/>
      <c r="VOF66" s="242"/>
      <c r="VOG66" s="242"/>
      <c r="VOH66" s="242"/>
      <c r="VOI66" s="242"/>
      <c r="VOJ66" s="242"/>
      <c r="VOK66" s="242"/>
      <c r="VOL66" s="242"/>
      <c r="VOM66" s="242"/>
      <c r="VON66" s="242"/>
      <c r="VOO66" s="242"/>
      <c r="VOP66" s="242"/>
      <c r="VOQ66" s="242"/>
      <c r="VOR66" s="242"/>
      <c r="VOS66" s="242"/>
      <c r="VOT66" s="242"/>
      <c r="VOU66" s="242"/>
      <c r="VOV66" s="242"/>
      <c r="VOW66" s="242"/>
      <c r="VOX66" s="242"/>
      <c r="VOY66" s="242"/>
      <c r="VOZ66" s="242"/>
      <c r="VPA66" s="242"/>
      <c r="VPB66" s="242"/>
      <c r="VPC66" s="242"/>
      <c r="VPD66" s="242"/>
      <c r="VPE66" s="242"/>
      <c r="VPF66" s="242"/>
      <c r="VPG66" s="242"/>
      <c r="VPH66" s="242"/>
      <c r="VPI66" s="242"/>
      <c r="VPJ66" s="242"/>
      <c r="VPK66" s="242"/>
      <c r="VPL66" s="242"/>
      <c r="VPM66" s="242"/>
      <c r="VPN66" s="242"/>
      <c r="VPO66" s="242"/>
      <c r="VPP66" s="242"/>
      <c r="VPQ66" s="242"/>
      <c r="VPR66" s="242"/>
      <c r="VPS66" s="242"/>
      <c r="VPT66" s="242"/>
      <c r="VPU66" s="242"/>
      <c r="VPV66" s="242"/>
      <c r="VPW66" s="242"/>
      <c r="VPX66" s="242"/>
      <c r="VPY66" s="242"/>
      <c r="VPZ66" s="242"/>
      <c r="VQA66" s="242"/>
      <c r="VQB66" s="242"/>
      <c r="VQC66" s="242"/>
      <c r="VQD66" s="242"/>
      <c r="VQE66" s="242"/>
      <c r="VQF66" s="242"/>
      <c r="VQG66" s="242"/>
      <c r="VQH66" s="242"/>
      <c r="VQI66" s="242"/>
      <c r="VQJ66" s="242"/>
      <c r="VQK66" s="242"/>
      <c r="VQL66" s="242"/>
      <c r="VQM66" s="242"/>
      <c r="VQN66" s="242"/>
      <c r="VQO66" s="242"/>
      <c r="VQP66" s="242"/>
      <c r="VQQ66" s="242"/>
      <c r="VQR66" s="242"/>
      <c r="VQS66" s="242"/>
      <c r="VQT66" s="242"/>
      <c r="VQU66" s="242"/>
      <c r="VQV66" s="242"/>
      <c r="VQW66" s="242"/>
      <c r="VQX66" s="242"/>
      <c r="VQY66" s="242"/>
      <c r="VQZ66" s="242"/>
      <c r="VRA66" s="242"/>
      <c r="VRB66" s="242"/>
      <c r="VRC66" s="242"/>
      <c r="VRD66" s="242"/>
      <c r="VRE66" s="242"/>
      <c r="VRF66" s="242"/>
      <c r="VRG66" s="242"/>
      <c r="VRH66" s="242"/>
      <c r="VRI66" s="242"/>
      <c r="VRJ66" s="242"/>
      <c r="VRK66" s="242"/>
      <c r="VRL66" s="242"/>
      <c r="VRM66" s="242"/>
      <c r="VRN66" s="242"/>
      <c r="VRO66" s="242"/>
      <c r="VRP66" s="242"/>
      <c r="VRQ66" s="242"/>
      <c r="VRR66" s="242"/>
      <c r="VRS66" s="242"/>
      <c r="VRT66" s="242"/>
      <c r="VRU66" s="242"/>
      <c r="VRV66" s="242"/>
      <c r="VRW66" s="242"/>
      <c r="VRX66" s="242"/>
      <c r="VRY66" s="242"/>
      <c r="VRZ66" s="242"/>
      <c r="VSA66" s="242"/>
      <c r="VSB66" s="242"/>
      <c r="VSC66" s="242"/>
      <c r="VSD66" s="242"/>
      <c r="VSE66" s="242"/>
      <c r="VSF66" s="242"/>
      <c r="VSG66" s="242"/>
      <c r="VSH66" s="242"/>
      <c r="VSI66" s="242"/>
      <c r="VSJ66" s="242"/>
      <c r="VSK66" s="242"/>
      <c r="VSL66" s="242"/>
      <c r="VSM66" s="242"/>
      <c r="VSN66" s="242"/>
      <c r="VSO66" s="242"/>
      <c r="VSP66" s="242"/>
      <c r="VSQ66" s="242"/>
      <c r="VSR66" s="242"/>
      <c r="VSS66" s="242"/>
      <c r="VST66" s="242"/>
      <c r="VSU66" s="242"/>
      <c r="VSV66" s="242"/>
      <c r="VSW66" s="242"/>
      <c r="VSX66" s="242"/>
      <c r="VSY66" s="242"/>
      <c r="VSZ66" s="242"/>
      <c r="VTA66" s="242"/>
      <c r="VTB66" s="242"/>
      <c r="VTC66" s="242"/>
      <c r="VTD66" s="242"/>
      <c r="VTE66" s="242"/>
      <c r="VTF66" s="242"/>
      <c r="VTG66" s="242"/>
      <c r="VTH66" s="242"/>
      <c r="VTI66" s="242"/>
      <c r="VTJ66" s="242"/>
      <c r="VTK66" s="242"/>
      <c r="VTL66" s="242"/>
      <c r="VTM66" s="242"/>
      <c r="VTN66" s="242"/>
      <c r="VTO66" s="242"/>
      <c r="VTP66" s="242"/>
      <c r="VTQ66" s="242"/>
      <c r="VTR66" s="242"/>
      <c r="VTS66" s="242"/>
      <c r="VTT66" s="242"/>
      <c r="VTU66" s="242"/>
      <c r="VTV66" s="242"/>
      <c r="VTW66" s="242"/>
      <c r="VTX66" s="242"/>
      <c r="VTY66" s="242"/>
      <c r="VTZ66" s="242"/>
      <c r="VUA66" s="242"/>
      <c r="VUB66" s="242"/>
      <c r="VUC66" s="242"/>
      <c r="VUD66" s="242"/>
      <c r="VUE66" s="242"/>
      <c r="VUF66" s="242"/>
      <c r="VUG66" s="242"/>
      <c r="VUH66" s="242"/>
      <c r="VUI66" s="242"/>
      <c r="VUJ66" s="242"/>
      <c r="VUK66" s="242"/>
      <c r="VUL66" s="242"/>
      <c r="VUM66" s="242"/>
      <c r="VUN66" s="242"/>
      <c r="VUO66" s="242"/>
      <c r="VUP66" s="242"/>
      <c r="VUQ66" s="242"/>
      <c r="VUR66" s="242"/>
      <c r="VUS66" s="242"/>
      <c r="VUT66" s="242"/>
      <c r="VUU66" s="242"/>
      <c r="VUV66" s="242"/>
      <c r="VUW66" s="242"/>
      <c r="VUX66" s="242"/>
      <c r="VUY66" s="242"/>
      <c r="VUZ66" s="242"/>
      <c r="VVA66" s="242"/>
      <c r="VVB66" s="242"/>
      <c r="VVC66" s="242"/>
      <c r="VVD66" s="242"/>
      <c r="VVE66" s="242"/>
      <c r="VVF66" s="242"/>
      <c r="VVG66" s="242"/>
      <c r="VVH66" s="242"/>
      <c r="VVI66" s="242"/>
      <c r="VVJ66" s="242"/>
      <c r="VVK66" s="242"/>
      <c r="VVL66" s="242"/>
      <c r="VVM66" s="242"/>
      <c r="VVN66" s="242"/>
      <c r="VVO66" s="242"/>
      <c r="VVP66" s="242"/>
      <c r="VVQ66" s="242"/>
      <c r="VVR66" s="242"/>
      <c r="VVS66" s="242"/>
      <c r="VVT66" s="242"/>
      <c r="VVU66" s="242"/>
      <c r="VVV66" s="242"/>
      <c r="VVW66" s="242"/>
      <c r="VVX66" s="242"/>
      <c r="VVY66" s="242"/>
      <c r="VVZ66" s="242"/>
      <c r="VWA66" s="242"/>
      <c r="VWB66" s="242"/>
      <c r="VWC66" s="242"/>
      <c r="VWD66" s="242"/>
      <c r="VWE66" s="242"/>
      <c r="VWF66" s="242"/>
      <c r="VWG66" s="242"/>
      <c r="VWH66" s="242"/>
      <c r="VWI66" s="242"/>
      <c r="VWJ66" s="242"/>
      <c r="VWK66" s="242"/>
      <c r="VWL66" s="242"/>
      <c r="VWM66" s="242"/>
      <c r="VWN66" s="242"/>
      <c r="VWO66" s="242"/>
      <c r="VWP66" s="242"/>
      <c r="VWQ66" s="242"/>
      <c r="VWR66" s="242"/>
      <c r="VWS66" s="242"/>
      <c r="VWT66" s="242"/>
      <c r="VWU66" s="242"/>
      <c r="VWV66" s="242"/>
      <c r="VWW66" s="242"/>
      <c r="VWX66" s="242"/>
      <c r="VWY66" s="242"/>
      <c r="VWZ66" s="242"/>
      <c r="VXA66" s="242"/>
      <c r="VXB66" s="242"/>
      <c r="VXC66" s="242"/>
      <c r="VXD66" s="242"/>
      <c r="VXE66" s="242"/>
      <c r="VXF66" s="242"/>
      <c r="VXG66" s="242"/>
      <c r="VXH66" s="242"/>
      <c r="VXI66" s="242"/>
      <c r="VXJ66" s="242"/>
      <c r="VXK66" s="242"/>
      <c r="VXL66" s="242"/>
      <c r="VXM66" s="242"/>
      <c r="VXN66" s="242"/>
      <c r="VXO66" s="242"/>
      <c r="VXP66" s="242"/>
      <c r="VXQ66" s="242"/>
      <c r="VXR66" s="242"/>
      <c r="VXS66" s="242"/>
      <c r="VXT66" s="242"/>
      <c r="VXU66" s="242"/>
      <c r="VXV66" s="242"/>
      <c r="VXW66" s="242"/>
      <c r="VXX66" s="242"/>
      <c r="VXY66" s="242"/>
      <c r="VXZ66" s="242"/>
      <c r="VYA66" s="242"/>
      <c r="VYB66" s="242"/>
      <c r="VYC66" s="242"/>
      <c r="VYD66" s="242"/>
      <c r="VYE66" s="242"/>
      <c r="VYF66" s="242"/>
      <c r="VYG66" s="242"/>
      <c r="VYH66" s="242"/>
      <c r="VYI66" s="242"/>
      <c r="VYJ66" s="242"/>
      <c r="VYK66" s="242"/>
      <c r="VYL66" s="242"/>
      <c r="VYM66" s="242"/>
      <c r="VYN66" s="242"/>
      <c r="VYO66" s="242"/>
      <c r="VYP66" s="242"/>
      <c r="VYQ66" s="242"/>
      <c r="VYR66" s="242"/>
      <c r="VYS66" s="242"/>
      <c r="VYT66" s="242"/>
      <c r="VYU66" s="242"/>
      <c r="VYV66" s="242"/>
      <c r="VYW66" s="242"/>
      <c r="VYX66" s="242"/>
      <c r="VYY66" s="242"/>
      <c r="VYZ66" s="242"/>
      <c r="VZA66" s="242"/>
      <c r="VZB66" s="242"/>
      <c r="VZC66" s="242"/>
      <c r="VZD66" s="242"/>
      <c r="VZE66" s="242"/>
      <c r="VZF66" s="242"/>
      <c r="VZG66" s="242"/>
      <c r="VZH66" s="242"/>
      <c r="VZI66" s="242"/>
      <c r="VZJ66" s="242"/>
      <c r="VZK66" s="242"/>
      <c r="VZL66" s="242"/>
      <c r="VZM66" s="242"/>
      <c r="VZN66" s="242"/>
      <c r="VZO66" s="242"/>
      <c r="VZP66" s="242"/>
      <c r="VZQ66" s="242"/>
      <c r="VZR66" s="242"/>
      <c r="VZS66" s="242"/>
      <c r="VZT66" s="242"/>
      <c r="VZU66" s="242"/>
      <c r="VZV66" s="242"/>
      <c r="VZW66" s="242"/>
      <c r="VZX66" s="242"/>
      <c r="VZY66" s="242"/>
      <c r="VZZ66" s="242"/>
      <c r="WAA66" s="242"/>
      <c r="WAB66" s="242"/>
      <c r="WAC66" s="242"/>
      <c r="WAD66" s="242"/>
      <c r="WAE66" s="242"/>
      <c r="WAF66" s="242"/>
      <c r="WAG66" s="242"/>
      <c r="WAH66" s="242"/>
      <c r="WAI66" s="242"/>
      <c r="WAJ66" s="242"/>
      <c r="WAK66" s="242"/>
      <c r="WAL66" s="242"/>
      <c r="WAM66" s="242"/>
      <c r="WAN66" s="242"/>
      <c r="WAO66" s="242"/>
      <c r="WAP66" s="242"/>
      <c r="WAQ66" s="242"/>
      <c r="WAR66" s="242"/>
      <c r="WAS66" s="242"/>
      <c r="WAT66" s="242"/>
      <c r="WAU66" s="242"/>
      <c r="WAV66" s="242"/>
      <c r="WAW66" s="242"/>
      <c r="WAX66" s="242"/>
      <c r="WAY66" s="242"/>
      <c r="WAZ66" s="242"/>
      <c r="WBA66" s="242"/>
      <c r="WBB66" s="242"/>
      <c r="WBC66" s="242"/>
      <c r="WBD66" s="242"/>
      <c r="WBE66" s="242"/>
      <c r="WBF66" s="242"/>
      <c r="WBG66" s="242"/>
      <c r="WBH66" s="242"/>
      <c r="WBI66" s="242"/>
      <c r="WBJ66" s="242"/>
      <c r="WBK66" s="242"/>
      <c r="WBL66" s="242"/>
      <c r="WBM66" s="242"/>
      <c r="WBN66" s="242"/>
      <c r="WBO66" s="242"/>
      <c r="WBP66" s="242"/>
      <c r="WBQ66" s="242"/>
      <c r="WBR66" s="242"/>
      <c r="WBS66" s="242"/>
      <c r="WBT66" s="242"/>
      <c r="WBU66" s="242"/>
      <c r="WBV66" s="242"/>
      <c r="WBW66" s="242"/>
      <c r="WBX66" s="242"/>
      <c r="WBY66" s="242"/>
      <c r="WBZ66" s="242"/>
      <c r="WCA66" s="242"/>
      <c r="WCB66" s="242"/>
      <c r="WCC66" s="242"/>
      <c r="WCD66" s="242"/>
      <c r="WCE66" s="242"/>
      <c r="WCF66" s="242"/>
      <c r="WCG66" s="242"/>
      <c r="WCH66" s="242"/>
      <c r="WCI66" s="242"/>
      <c r="WCJ66" s="242"/>
      <c r="WCK66" s="242"/>
      <c r="WCL66" s="242"/>
      <c r="WCM66" s="242"/>
      <c r="WCN66" s="242"/>
      <c r="WCO66" s="242"/>
      <c r="WCP66" s="242"/>
      <c r="WCQ66" s="242"/>
      <c r="WCR66" s="242"/>
      <c r="WCS66" s="242"/>
      <c r="WCT66" s="242"/>
      <c r="WCU66" s="242"/>
      <c r="WCV66" s="242"/>
      <c r="WCW66" s="242"/>
      <c r="WCX66" s="242"/>
      <c r="WCY66" s="242"/>
      <c r="WCZ66" s="242"/>
      <c r="WDA66" s="242"/>
      <c r="WDB66" s="242"/>
      <c r="WDC66" s="242"/>
      <c r="WDD66" s="242"/>
      <c r="WDE66" s="242"/>
      <c r="WDF66" s="242"/>
      <c r="WDG66" s="242"/>
      <c r="WDH66" s="242"/>
      <c r="WDI66" s="242"/>
      <c r="WDJ66" s="242"/>
      <c r="WDK66" s="242"/>
      <c r="WDL66" s="242"/>
      <c r="WDM66" s="242"/>
      <c r="WDN66" s="242"/>
      <c r="WDO66" s="242"/>
      <c r="WDP66" s="242"/>
      <c r="WDQ66" s="242"/>
      <c r="WDR66" s="242"/>
      <c r="WDS66" s="242"/>
      <c r="WDT66" s="242"/>
      <c r="WDU66" s="242"/>
      <c r="WDV66" s="242"/>
      <c r="WDW66" s="242"/>
      <c r="WDX66" s="242"/>
      <c r="WDY66" s="242"/>
      <c r="WDZ66" s="242"/>
      <c r="WEA66" s="242"/>
      <c r="WEB66" s="242"/>
      <c r="WEC66" s="242"/>
      <c r="WED66" s="242"/>
      <c r="WEE66" s="242"/>
      <c r="WEF66" s="242"/>
      <c r="WEG66" s="242"/>
      <c r="WEH66" s="242"/>
      <c r="WEI66" s="242"/>
      <c r="WEJ66" s="242"/>
      <c r="WEK66" s="242"/>
      <c r="WEL66" s="242"/>
      <c r="WEM66" s="242"/>
      <c r="WEN66" s="242"/>
      <c r="WEO66" s="242"/>
      <c r="WEP66" s="242"/>
      <c r="WEQ66" s="242"/>
      <c r="WER66" s="242"/>
      <c r="WES66" s="242"/>
      <c r="WET66" s="242"/>
      <c r="WEU66" s="242"/>
      <c r="WEV66" s="242"/>
      <c r="WEW66" s="242"/>
      <c r="WEX66" s="242"/>
      <c r="WEY66" s="242"/>
      <c r="WEZ66" s="242"/>
      <c r="WFA66" s="242"/>
      <c r="WFB66" s="242"/>
      <c r="WFC66" s="242"/>
      <c r="WFD66" s="242"/>
      <c r="WFE66" s="242"/>
      <c r="WFF66" s="242"/>
      <c r="WFG66" s="242"/>
      <c r="WFH66" s="242"/>
      <c r="WFI66" s="242"/>
      <c r="WFJ66" s="242"/>
      <c r="WFK66" s="242"/>
      <c r="WFL66" s="242"/>
      <c r="WFM66" s="242"/>
      <c r="WFN66" s="242"/>
      <c r="WFO66" s="242"/>
      <c r="WFP66" s="242"/>
      <c r="WFQ66" s="242"/>
      <c r="WFR66" s="242"/>
      <c r="WFS66" s="242"/>
      <c r="WFT66" s="242"/>
      <c r="WFU66" s="242"/>
      <c r="WFV66" s="242"/>
      <c r="WFW66" s="242"/>
      <c r="WFX66" s="242"/>
      <c r="WFY66" s="242"/>
      <c r="WFZ66" s="242"/>
      <c r="WGA66" s="242"/>
      <c r="WGB66" s="242"/>
      <c r="WGC66" s="242"/>
      <c r="WGD66" s="242"/>
      <c r="WGE66" s="242"/>
      <c r="WGF66" s="242"/>
      <c r="WGG66" s="242"/>
      <c r="WGH66" s="242"/>
      <c r="WGI66" s="242"/>
      <c r="WGJ66" s="242"/>
      <c r="WGK66" s="242"/>
      <c r="WGL66" s="242"/>
      <c r="WGM66" s="242"/>
      <c r="WGN66" s="242"/>
      <c r="WGO66" s="242"/>
      <c r="WGP66" s="242"/>
      <c r="WGQ66" s="242"/>
      <c r="WGR66" s="242"/>
      <c r="WGS66" s="242"/>
      <c r="WGT66" s="242"/>
      <c r="WGU66" s="242"/>
      <c r="WGV66" s="242"/>
      <c r="WGW66" s="242"/>
      <c r="WGX66" s="242"/>
      <c r="WGY66" s="242"/>
      <c r="WGZ66" s="242"/>
      <c r="WHA66" s="242"/>
      <c r="WHB66" s="242"/>
      <c r="WHC66" s="242"/>
      <c r="WHD66" s="242"/>
      <c r="WHE66" s="242"/>
      <c r="WHF66" s="242"/>
      <c r="WHG66" s="242"/>
      <c r="WHH66" s="242"/>
      <c r="WHI66" s="242"/>
      <c r="WHJ66" s="242"/>
      <c r="WHK66" s="242"/>
      <c r="WHL66" s="242"/>
      <c r="WHM66" s="242"/>
      <c r="WHN66" s="242"/>
      <c r="WHO66" s="242"/>
      <c r="WHP66" s="242"/>
      <c r="WHQ66" s="242"/>
      <c r="WHR66" s="242"/>
      <c r="WHS66" s="242"/>
      <c r="WHT66" s="242"/>
      <c r="WHU66" s="242"/>
      <c r="WHV66" s="242"/>
      <c r="WHW66" s="242"/>
      <c r="WHX66" s="242"/>
      <c r="WHY66" s="242"/>
      <c r="WHZ66" s="242"/>
      <c r="WIA66" s="242"/>
      <c r="WIB66" s="242"/>
      <c r="WIC66" s="242"/>
      <c r="WID66" s="242"/>
      <c r="WIE66" s="242"/>
      <c r="WIF66" s="242"/>
      <c r="WIG66" s="242"/>
      <c r="WIH66" s="242"/>
      <c r="WII66" s="242"/>
      <c r="WIJ66" s="242"/>
      <c r="WIK66" s="242"/>
      <c r="WIL66" s="242"/>
      <c r="WIM66" s="242"/>
      <c r="WIN66" s="242"/>
      <c r="WIO66" s="242"/>
      <c r="WIP66" s="242"/>
      <c r="WIQ66" s="242"/>
      <c r="WIR66" s="242"/>
      <c r="WIS66" s="242"/>
      <c r="WIT66" s="242"/>
      <c r="WIU66" s="242"/>
      <c r="WIV66" s="242"/>
      <c r="WIW66" s="242"/>
      <c r="WIX66" s="242"/>
      <c r="WIY66" s="242"/>
      <c r="WIZ66" s="242"/>
      <c r="WJA66" s="242"/>
      <c r="WJB66" s="242"/>
      <c r="WJC66" s="242"/>
      <c r="WJD66" s="242"/>
      <c r="WJE66" s="242"/>
      <c r="WJF66" s="242"/>
      <c r="WJG66" s="242"/>
      <c r="WJH66" s="242"/>
      <c r="WJI66" s="242"/>
      <c r="WJJ66" s="242"/>
      <c r="WJK66" s="242"/>
      <c r="WJL66" s="242"/>
      <c r="WJM66" s="242"/>
      <c r="WJN66" s="242"/>
      <c r="WJO66" s="242"/>
      <c r="WJP66" s="242"/>
      <c r="WJQ66" s="242"/>
      <c r="WJR66" s="242"/>
      <c r="WJS66" s="242"/>
      <c r="WJT66" s="242"/>
      <c r="WJU66" s="242"/>
      <c r="WJV66" s="242"/>
      <c r="WJW66" s="242"/>
      <c r="WJX66" s="242"/>
      <c r="WJY66" s="242"/>
      <c r="WJZ66" s="242"/>
      <c r="WKA66" s="242"/>
      <c r="WKB66" s="242"/>
      <c r="WKC66" s="242"/>
      <c r="WKD66" s="242"/>
      <c r="WKE66" s="242"/>
      <c r="WKF66" s="242"/>
      <c r="WKG66" s="242"/>
      <c r="WKH66" s="242"/>
      <c r="WKI66" s="242"/>
      <c r="WKJ66" s="242"/>
      <c r="WKK66" s="242"/>
      <c r="WKL66" s="242"/>
      <c r="WKM66" s="242"/>
      <c r="WKN66" s="242"/>
      <c r="WKO66" s="242"/>
      <c r="WKP66" s="242"/>
      <c r="WKQ66" s="242"/>
      <c r="WKR66" s="242"/>
      <c r="WKS66" s="242"/>
      <c r="WKT66" s="242"/>
      <c r="WKU66" s="242"/>
      <c r="WKV66" s="242"/>
      <c r="WKW66" s="242"/>
      <c r="WKX66" s="242"/>
      <c r="WKY66" s="242"/>
      <c r="WKZ66" s="242"/>
      <c r="WLA66" s="242"/>
      <c r="WLB66" s="242"/>
      <c r="WLC66" s="242"/>
      <c r="WLD66" s="242"/>
      <c r="WLE66" s="242"/>
      <c r="WLF66" s="242"/>
      <c r="WLG66" s="242"/>
      <c r="WLH66" s="242"/>
      <c r="WLI66" s="242"/>
      <c r="WLJ66" s="242"/>
      <c r="WLK66" s="242"/>
      <c r="WLL66" s="242"/>
      <c r="WLM66" s="242"/>
      <c r="WLN66" s="242"/>
      <c r="WLO66" s="242"/>
      <c r="WLP66" s="242"/>
      <c r="WLQ66" s="242"/>
      <c r="WLR66" s="242"/>
      <c r="WLS66" s="242"/>
      <c r="WLT66" s="242"/>
      <c r="WLU66" s="242"/>
      <c r="WLV66" s="242"/>
      <c r="WLW66" s="242"/>
      <c r="WLX66" s="242"/>
      <c r="WLY66" s="242"/>
      <c r="WLZ66" s="242"/>
      <c r="WMA66" s="242"/>
      <c r="WMB66" s="242"/>
      <c r="WMC66" s="242"/>
      <c r="WMD66" s="242"/>
      <c r="WME66" s="242"/>
      <c r="WMF66" s="242"/>
      <c r="WMG66" s="242"/>
      <c r="WMH66" s="242"/>
      <c r="WMI66" s="242"/>
      <c r="WMJ66" s="242"/>
      <c r="WMK66" s="242"/>
      <c r="WML66" s="242"/>
      <c r="WMM66" s="242"/>
      <c r="WMN66" s="242"/>
      <c r="WMO66" s="242"/>
      <c r="WMP66" s="242"/>
      <c r="WMQ66" s="242"/>
      <c r="WMR66" s="242"/>
      <c r="WMS66" s="242"/>
      <c r="WMT66" s="242"/>
      <c r="WMU66" s="242"/>
      <c r="WMV66" s="242"/>
      <c r="WMW66" s="242"/>
      <c r="WMX66" s="242"/>
      <c r="WMY66" s="242"/>
      <c r="WMZ66" s="242"/>
      <c r="WNA66" s="242"/>
      <c r="WNB66" s="242"/>
      <c r="WNC66" s="242"/>
      <c r="WND66" s="242"/>
      <c r="WNE66" s="242"/>
      <c r="WNF66" s="242"/>
      <c r="WNG66" s="242"/>
      <c r="WNH66" s="242"/>
      <c r="WNI66" s="242"/>
      <c r="WNJ66" s="242"/>
      <c r="WNK66" s="242"/>
      <c r="WNL66" s="242"/>
      <c r="WNM66" s="242"/>
      <c r="WNN66" s="242"/>
      <c r="WNO66" s="242"/>
      <c r="WNP66" s="242"/>
      <c r="WNQ66" s="242"/>
      <c r="WNR66" s="242"/>
      <c r="WNS66" s="242"/>
      <c r="WNT66" s="242"/>
      <c r="WNU66" s="242"/>
      <c r="WNV66" s="242"/>
      <c r="WNW66" s="242"/>
      <c r="WNX66" s="242"/>
      <c r="WNY66" s="242"/>
      <c r="WNZ66" s="242"/>
      <c r="WOA66" s="242"/>
      <c r="WOB66" s="242"/>
      <c r="WOC66" s="242"/>
      <c r="WOD66" s="242"/>
      <c r="WOE66" s="242"/>
      <c r="WOF66" s="242"/>
      <c r="WOG66" s="242"/>
      <c r="WOH66" s="242"/>
      <c r="WOI66" s="242"/>
      <c r="WOJ66" s="242"/>
      <c r="WOK66" s="242"/>
      <c r="WOL66" s="242"/>
      <c r="WOM66" s="242"/>
      <c r="WON66" s="242"/>
      <c r="WOO66" s="242"/>
      <c r="WOP66" s="242"/>
      <c r="WOQ66" s="242"/>
      <c r="WOR66" s="242"/>
      <c r="WOS66" s="242"/>
      <c r="WOT66" s="242"/>
      <c r="WOU66" s="242"/>
      <c r="WOV66" s="242"/>
      <c r="WOW66" s="242"/>
      <c r="WOX66" s="242"/>
      <c r="WOY66" s="242"/>
      <c r="WOZ66" s="242"/>
      <c r="WPA66" s="242"/>
      <c r="WPB66" s="242"/>
      <c r="WPC66" s="242"/>
      <c r="WPD66" s="242"/>
      <c r="WPE66" s="242"/>
      <c r="WPF66" s="242"/>
      <c r="WPG66" s="242"/>
      <c r="WPH66" s="242"/>
      <c r="WPI66" s="242"/>
      <c r="WPJ66" s="242"/>
      <c r="WPK66" s="242"/>
      <c r="WPL66" s="242"/>
      <c r="WPM66" s="242"/>
      <c r="WPN66" s="242"/>
      <c r="WPO66" s="242"/>
      <c r="WPP66" s="242"/>
      <c r="WPQ66" s="242"/>
      <c r="WPR66" s="242"/>
      <c r="WPS66" s="242"/>
      <c r="WPT66" s="242"/>
      <c r="WPU66" s="242"/>
      <c r="WPV66" s="242"/>
      <c r="WPW66" s="242"/>
      <c r="WPX66" s="242"/>
      <c r="WPY66" s="242"/>
      <c r="WPZ66" s="242"/>
      <c r="WQA66" s="242"/>
      <c r="WQB66" s="242"/>
      <c r="WQC66" s="242"/>
      <c r="WQD66" s="242"/>
      <c r="WQE66" s="242"/>
      <c r="WQF66" s="242"/>
      <c r="WQG66" s="242"/>
      <c r="WQH66" s="242"/>
      <c r="WQI66" s="242"/>
      <c r="WQJ66" s="242"/>
      <c r="WQK66" s="242"/>
      <c r="WQL66" s="242"/>
      <c r="WQM66" s="242"/>
      <c r="WQN66" s="242"/>
      <c r="WQO66" s="242"/>
      <c r="WQP66" s="242"/>
      <c r="WQQ66" s="242"/>
      <c r="WQR66" s="242"/>
      <c r="WQS66" s="242"/>
      <c r="WQT66" s="242"/>
      <c r="WQU66" s="242"/>
      <c r="WQV66" s="242"/>
      <c r="WQW66" s="242"/>
      <c r="WQX66" s="242"/>
      <c r="WQY66" s="242"/>
      <c r="WQZ66" s="242"/>
      <c r="WRA66" s="242"/>
      <c r="WRB66" s="242"/>
      <c r="WRC66" s="242"/>
      <c r="WRD66" s="242"/>
      <c r="WRE66" s="242"/>
      <c r="WRF66" s="242"/>
      <c r="WRG66" s="242"/>
      <c r="WRH66" s="242"/>
      <c r="WRI66" s="242"/>
      <c r="WRJ66" s="242"/>
      <c r="WRK66" s="242"/>
      <c r="WRL66" s="242"/>
      <c r="WRM66" s="242"/>
      <c r="WRN66" s="242"/>
      <c r="WRO66" s="242"/>
      <c r="WRP66" s="242"/>
      <c r="WRQ66" s="242"/>
      <c r="WRR66" s="242"/>
      <c r="WRS66" s="242"/>
      <c r="WRT66" s="242"/>
      <c r="WRU66" s="242"/>
      <c r="WRV66" s="242"/>
      <c r="WRW66" s="242"/>
      <c r="WRX66" s="242"/>
      <c r="WRY66" s="242"/>
      <c r="WRZ66" s="242"/>
      <c r="WSA66" s="242"/>
      <c r="WSB66" s="242"/>
      <c r="WSC66" s="242"/>
      <c r="WSD66" s="242"/>
      <c r="WSE66" s="242"/>
      <c r="WSF66" s="242"/>
      <c r="WSG66" s="242"/>
      <c r="WSH66" s="242"/>
      <c r="WSI66" s="242"/>
      <c r="WSJ66" s="242"/>
      <c r="WSK66" s="242"/>
      <c r="WSL66" s="242"/>
      <c r="WSM66" s="242"/>
      <c r="WSN66" s="242"/>
      <c r="WSO66" s="242"/>
      <c r="WSP66" s="242"/>
      <c r="WSQ66" s="242"/>
      <c r="WSR66" s="242"/>
      <c r="WSS66" s="242"/>
      <c r="WST66" s="242"/>
      <c r="WSU66" s="242"/>
      <c r="WSV66" s="242"/>
      <c r="WSW66" s="242"/>
      <c r="WSX66" s="242"/>
      <c r="WSY66" s="242"/>
      <c r="WSZ66" s="242"/>
      <c r="WTA66" s="242"/>
      <c r="WTB66" s="242"/>
      <c r="WTC66" s="242"/>
      <c r="WTD66" s="242"/>
      <c r="WTE66" s="242"/>
      <c r="WTF66" s="242"/>
      <c r="WTG66" s="242"/>
      <c r="WTH66" s="242"/>
      <c r="WTI66" s="242"/>
      <c r="WTJ66" s="242"/>
      <c r="WTK66" s="242"/>
      <c r="WTL66" s="242"/>
      <c r="WTM66" s="242"/>
      <c r="WTN66" s="242"/>
      <c r="WTO66" s="242"/>
      <c r="WTP66" s="242"/>
      <c r="WTQ66" s="242"/>
      <c r="WTR66" s="242"/>
      <c r="WTS66" s="242"/>
      <c r="WTT66" s="242"/>
      <c r="WTU66" s="242"/>
      <c r="WTV66" s="242"/>
      <c r="WTW66" s="242"/>
      <c r="WTX66" s="242"/>
      <c r="WTY66" s="242"/>
      <c r="WTZ66" s="242"/>
      <c r="WUA66" s="242"/>
      <c r="WUB66" s="242"/>
      <c r="WUC66" s="242"/>
      <c r="WUD66" s="242"/>
      <c r="WUE66" s="242"/>
      <c r="WUF66" s="242"/>
      <c r="WUG66" s="242"/>
      <c r="WUH66" s="242"/>
      <c r="WUI66" s="242"/>
      <c r="WUJ66" s="242"/>
      <c r="WUK66" s="242"/>
      <c r="WUL66" s="242"/>
      <c r="WUM66" s="242"/>
      <c r="WUN66" s="242"/>
      <c r="WUO66" s="242"/>
      <c r="WUP66" s="242"/>
      <c r="WUQ66" s="242"/>
      <c r="WUR66" s="242"/>
      <c r="WUS66" s="242"/>
      <c r="WUT66" s="242"/>
      <c r="WUU66" s="242"/>
      <c r="WUV66" s="242"/>
      <c r="WUW66" s="242"/>
      <c r="WUX66" s="242"/>
      <c r="WUY66" s="242"/>
      <c r="WUZ66" s="242"/>
      <c r="WVA66" s="242"/>
      <c r="WVB66" s="242"/>
      <c r="WVC66" s="242"/>
      <c r="WVD66" s="242"/>
      <c r="WVE66" s="242"/>
      <c r="WVF66" s="242"/>
      <c r="WVG66" s="242"/>
      <c r="WVH66" s="242"/>
      <c r="WVI66" s="242"/>
      <c r="WVJ66" s="242"/>
      <c r="WVK66" s="242"/>
      <c r="WVL66" s="242"/>
      <c r="WVM66" s="242"/>
      <c r="WVN66" s="242"/>
      <c r="WVO66" s="242"/>
      <c r="WVP66" s="242"/>
      <c r="WVQ66" s="242"/>
      <c r="WVR66" s="242"/>
      <c r="WVS66" s="242"/>
      <c r="WVT66" s="242"/>
      <c r="WVU66" s="242"/>
      <c r="WVV66" s="242"/>
      <c r="WVW66" s="242"/>
      <c r="WVX66" s="242"/>
      <c r="WVY66" s="242"/>
      <c r="WVZ66" s="242"/>
      <c r="WWA66" s="242"/>
      <c r="WWB66" s="242"/>
      <c r="WWC66" s="242"/>
      <c r="WWD66" s="242"/>
      <c r="WWE66" s="242"/>
      <c r="WWF66" s="242"/>
      <c r="WWG66" s="242"/>
      <c r="WWH66" s="242"/>
      <c r="WWI66" s="242"/>
      <c r="WWJ66" s="242"/>
      <c r="WWK66" s="242"/>
      <c r="WWL66" s="242"/>
      <c r="WWM66" s="242"/>
      <c r="WWN66" s="242"/>
      <c r="WWO66" s="242"/>
      <c r="WWP66" s="242"/>
      <c r="WWQ66" s="242"/>
      <c r="WWR66" s="242"/>
      <c r="WWS66" s="242"/>
      <c r="WWT66" s="242"/>
      <c r="WWU66" s="242"/>
      <c r="WWV66" s="242"/>
      <c r="WWW66" s="242"/>
      <c r="WWX66" s="242"/>
      <c r="WWY66" s="242"/>
      <c r="WWZ66" s="242"/>
      <c r="WXA66" s="242"/>
      <c r="WXB66" s="242"/>
      <c r="WXC66" s="242"/>
      <c r="WXD66" s="242"/>
      <c r="WXE66" s="242"/>
      <c r="WXF66" s="242"/>
      <c r="WXG66" s="242"/>
      <c r="WXH66" s="242"/>
      <c r="WXI66" s="242"/>
      <c r="WXJ66" s="242"/>
      <c r="WXK66" s="242"/>
      <c r="WXL66" s="242"/>
      <c r="WXM66" s="242"/>
      <c r="WXN66" s="242"/>
      <c r="WXO66" s="242"/>
      <c r="WXP66" s="242"/>
      <c r="WXQ66" s="242"/>
      <c r="WXR66" s="242"/>
      <c r="WXS66" s="242"/>
      <c r="WXT66" s="242"/>
      <c r="WXU66" s="242"/>
      <c r="WXV66" s="242"/>
      <c r="WXW66" s="242"/>
      <c r="WXX66" s="242"/>
      <c r="WXY66" s="242"/>
      <c r="WXZ66" s="242"/>
      <c r="WYA66" s="242"/>
      <c r="WYB66" s="242"/>
      <c r="WYC66" s="242"/>
      <c r="WYD66" s="242"/>
      <c r="WYE66" s="242"/>
      <c r="WYF66" s="242"/>
      <c r="WYG66" s="242"/>
      <c r="WYH66" s="242"/>
      <c r="WYI66" s="242"/>
      <c r="WYJ66" s="242"/>
    </row>
    <row r="67" spans="1:16208" ht="31.5" x14ac:dyDescent="0.2">
      <c r="A67" s="323" t="s">
        <v>377</v>
      </c>
    </row>
    <row r="68" spans="1:16208" s="243" customFormat="1" ht="42" x14ac:dyDescent="0.2">
      <c r="A68" s="324" t="s">
        <v>372</v>
      </c>
    </row>
    <row r="69" spans="1:16208" s="243" customFormat="1" ht="21" x14ac:dyDescent="0.2">
      <c r="A69" s="324" t="s">
        <v>373</v>
      </c>
    </row>
    <row r="70" spans="1:16208" s="243" customFormat="1" ht="21" x14ac:dyDescent="0.2">
      <c r="A70" s="324" t="s">
        <v>383</v>
      </c>
    </row>
    <row r="71" spans="1:16208" s="243" customFormat="1" ht="52.5" x14ac:dyDescent="0.2">
      <c r="A71" s="324" t="s">
        <v>384</v>
      </c>
    </row>
    <row r="72" spans="1:16208" s="243" customFormat="1" ht="42" x14ac:dyDescent="0.2">
      <c r="A72" s="323" t="s">
        <v>385</v>
      </c>
    </row>
    <row r="73" spans="1:16208" s="243" customFormat="1" ht="31.5" x14ac:dyDescent="0.2">
      <c r="A73" s="324" t="s">
        <v>386</v>
      </c>
    </row>
    <row r="74" spans="1:16208" s="243" customFormat="1" ht="21" x14ac:dyDescent="0.2">
      <c r="A74" s="324" t="s">
        <v>387</v>
      </c>
    </row>
    <row r="75" spans="1:16208" s="243" customFormat="1" ht="31.5" x14ac:dyDescent="0.2">
      <c r="A75" s="318" t="s">
        <v>163</v>
      </c>
    </row>
    <row r="76" spans="1:16208" s="243" customFormat="1" ht="63" x14ac:dyDescent="0.2">
      <c r="A76" s="325" t="s">
        <v>374</v>
      </c>
    </row>
    <row r="77" spans="1:16208" s="243" customFormat="1" ht="21" x14ac:dyDescent="0.2">
      <c r="A77" s="321" t="s">
        <v>159</v>
      </c>
    </row>
    <row r="78" spans="1:16208" s="243" customFormat="1" ht="42.75" x14ac:dyDescent="0.2">
      <c r="A78" s="317" t="s">
        <v>375</v>
      </c>
    </row>
    <row r="79" spans="1:16208" s="243" customFormat="1" ht="21" x14ac:dyDescent="0.2">
      <c r="A79" s="313" t="s">
        <v>161</v>
      </c>
    </row>
    <row r="80" spans="1:16208"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32"/>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D86"/>
  <sheetViews>
    <sheetView topLeftCell="A2" zoomScaleNormal="100" workbookViewId="0">
      <selection activeCell="B2"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B8*0.87+25</f>
        <v>#REF!</v>
      </c>
      <c r="C35" s="273" t="e">
        <f t="shared" si="2"/>
        <v>#REF!</v>
      </c>
      <c r="D35" s="273" t="e">
        <f t="shared" si="2"/>
        <v>#REF!</v>
      </c>
    </row>
    <row r="36" spans="1:4" s="72" customFormat="1" x14ac:dyDescent="0.2">
      <c r="A36" s="240">
        <v>2</v>
      </c>
      <c r="B36" s="273" t="e">
        <f t="shared" ref="B36:D36" si="3">B9*0.87+25</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B11*0.87+25</f>
        <v>#REF!</v>
      </c>
      <c r="C38" s="273" t="e">
        <f t="shared" si="4"/>
        <v>#REF!</v>
      </c>
      <c r="D38" s="273" t="e">
        <f t="shared" si="4"/>
        <v>#REF!</v>
      </c>
    </row>
    <row r="39" spans="1:4" s="72" customFormat="1" x14ac:dyDescent="0.2">
      <c r="A39" s="240">
        <v>2</v>
      </c>
      <c r="B39" s="273" t="e">
        <f t="shared" ref="B39:D39" si="5">B12*0.87+25</f>
        <v>#REF!</v>
      </c>
      <c r="C39" s="273" t="e">
        <f t="shared" si="5"/>
        <v>#REF!</v>
      </c>
      <c r="D39" s="273" t="e">
        <f t="shared" si="5"/>
        <v>#REF!</v>
      </c>
    </row>
    <row r="40" spans="1:4" s="72" customFormat="1" x14ac:dyDescent="0.2">
      <c r="A40" s="239" t="s">
        <v>139</v>
      </c>
      <c r="B40" s="273"/>
      <c r="C40" s="273"/>
      <c r="D40" s="273"/>
    </row>
    <row r="41" spans="1:4" s="72" customFormat="1" x14ac:dyDescent="0.2">
      <c r="A41" s="240">
        <v>1</v>
      </c>
      <c r="B41" s="273" t="e">
        <f t="shared" ref="B41:D41" si="6">B14*0.87+25</f>
        <v>#REF!</v>
      </c>
      <c r="C41" s="273" t="e">
        <f t="shared" si="6"/>
        <v>#REF!</v>
      </c>
      <c r="D41" s="273" t="e">
        <f t="shared" si="6"/>
        <v>#REF!</v>
      </c>
    </row>
    <row r="42" spans="1:4" s="72" customFormat="1" x14ac:dyDescent="0.2">
      <c r="A42" s="240">
        <v>2</v>
      </c>
      <c r="B42" s="273" t="e">
        <f t="shared" ref="B42:D42" si="7">B15*0.87+25</f>
        <v>#REF!</v>
      </c>
      <c r="C42" s="273" t="e">
        <f t="shared" si="7"/>
        <v>#REF!</v>
      </c>
      <c r="D42" s="273" t="e">
        <f t="shared" si="7"/>
        <v>#REF!</v>
      </c>
    </row>
    <row r="43" spans="1:4" s="72" customFormat="1" x14ac:dyDescent="0.2">
      <c r="A43" s="239" t="s">
        <v>141</v>
      </c>
      <c r="B43" s="273"/>
      <c r="C43" s="273"/>
      <c r="D43" s="273"/>
    </row>
    <row r="44" spans="1:4" s="72" customFormat="1" x14ac:dyDescent="0.2">
      <c r="A44" s="240">
        <v>1</v>
      </c>
      <c r="B44" s="273" t="e">
        <f t="shared" ref="B44:D44" si="8">B17*0.87+25</f>
        <v>#REF!</v>
      </c>
      <c r="C44" s="273" t="e">
        <f t="shared" si="8"/>
        <v>#REF!</v>
      </c>
      <c r="D44" s="273" t="e">
        <f t="shared" si="8"/>
        <v>#REF!</v>
      </c>
    </row>
    <row r="45" spans="1:4" s="72" customFormat="1" x14ac:dyDescent="0.2">
      <c r="A45" s="240">
        <v>2</v>
      </c>
      <c r="B45" s="273" t="e">
        <f t="shared" ref="B45:D45" si="9">B18*0.87+25</f>
        <v>#REF!</v>
      </c>
      <c r="C45" s="273" t="e">
        <f t="shared" si="9"/>
        <v>#REF!</v>
      </c>
      <c r="D45" s="273" t="e">
        <f t="shared" si="9"/>
        <v>#REF!</v>
      </c>
    </row>
    <row r="46" spans="1:4" s="72" customFormat="1" x14ac:dyDescent="0.2">
      <c r="A46" s="239" t="s">
        <v>122</v>
      </c>
      <c r="B46" s="273"/>
      <c r="C46" s="273"/>
      <c r="D46" s="273"/>
    </row>
    <row r="47" spans="1:4" s="72" customFormat="1" x14ac:dyDescent="0.2">
      <c r="A47" s="240">
        <v>1</v>
      </c>
      <c r="B47" s="273" t="e">
        <f t="shared" ref="B47:D47" si="10">B20*0.87+25</f>
        <v>#REF!</v>
      </c>
      <c r="C47" s="273" t="e">
        <f t="shared" si="10"/>
        <v>#REF!</v>
      </c>
      <c r="D47" s="273" t="e">
        <f t="shared" si="10"/>
        <v>#REF!</v>
      </c>
    </row>
    <row r="48" spans="1:4" s="72" customFormat="1" x14ac:dyDescent="0.2">
      <c r="A48" s="240">
        <v>2</v>
      </c>
      <c r="B48" s="273" t="e">
        <f t="shared" ref="B48:D48" si="11">B21*0.87+25</f>
        <v>#REF!</v>
      </c>
      <c r="C48" s="273" t="e">
        <f t="shared" si="11"/>
        <v>#REF!</v>
      </c>
      <c r="D48" s="273" t="e">
        <f t="shared" si="11"/>
        <v>#REF!</v>
      </c>
    </row>
    <row r="49" spans="1:4" s="72" customFormat="1" x14ac:dyDescent="0.2">
      <c r="A49" s="239" t="s">
        <v>123</v>
      </c>
      <c r="B49" s="273"/>
      <c r="C49" s="273"/>
      <c r="D49" s="273"/>
    </row>
    <row r="50" spans="1:4" s="72" customFormat="1" x14ac:dyDescent="0.2">
      <c r="A50" s="240" t="s">
        <v>115</v>
      </c>
      <c r="B50" s="273" t="e">
        <f t="shared" ref="B50:D50" si="12">B23*0.87+25</f>
        <v>#REF!</v>
      </c>
      <c r="C50" s="273" t="e">
        <f t="shared" si="12"/>
        <v>#REF!</v>
      </c>
      <c r="D50" s="273" t="e">
        <f t="shared" si="12"/>
        <v>#REF!</v>
      </c>
    </row>
    <row r="51" spans="1:4" s="72" customFormat="1" x14ac:dyDescent="0.2">
      <c r="A51" s="239" t="s">
        <v>124</v>
      </c>
      <c r="B51" s="273"/>
      <c r="C51" s="273"/>
      <c r="D51" s="273"/>
    </row>
    <row r="52" spans="1:4" s="72" customFormat="1" x14ac:dyDescent="0.2">
      <c r="A52" s="240" t="s">
        <v>115</v>
      </c>
      <c r="B52" s="273" t="e">
        <f t="shared" ref="B52:D52" si="13">B25*0.87+25</f>
        <v>#REF!</v>
      </c>
      <c r="C52" s="273" t="e">
        <f t="shared" si="13"/>
        <v>#REF!</v>
      </c>
      <c r="D52" s="273" t="e">
        <f t="shared" si="13"/>
        <v>#REF!</v>
      </c>
    </row>
    <row r="53" spans="1:4" s="72" customFormat="1" x14ac:dyDescent="0.2">
      <c r="A53" s="241" t="s">
        <v>125</v>
      </c>
      <c r="B53" s="273"/>
      <c r="C53" s="273"/>
      <c r="D53" s="273"/>
    </row>
    <row r="54" spans="1:4" s="72" customFormat="1" x14ac:dyDescent="0.2">
      <c r="A54" s="240" t="s">
        <v>115</v>
      </c>
      <c r="B54" s="273" t="e">
        <f t="shared" ref="B54:D54" si="14">B27*0.87+25</f>
        <v>#REF!</v>
      </c>
      <c r="C54" s="273" t="e">
        <f t="shared" si="14"/>
        <v>#REF!</v>
      </c>
      <c r="D54" s="273" t="e">
        <f t="shared" si="14"/>
        <v>#REF!</v>
      </c>
    </row>
    <row r="55" spans="1:4" s="72" customFormat="1" x14ac:dyDescent="0.2">
      <c r="A55" s="239" t="s">
        <v>126</v>
      </c>
      <c r="B55" s="273"/>
      <c r="C55" s="273"/>
      <c r="D55" s="273"/>
    </row>
    <row r="56" spans="1:4" s="72" customFormat="1" x14ac:dyDescent="0.2">
      <c r="A56" s="240" t="s">
        <v>115</v>
      </c>
      <c r="B56" s="273" t="e">
        <f t="shared" ref="B56:D56" si="15">B29*0.87+25</f>
        <v>#REF!</v>
      </c>
      <c r="C56" s="273" t="e">
        <f t="shared" si="15"/>
        <v>#REF!</v>
      </c>
      <c r="D56" s="273" t="e">
        <f t="shared" si="15"/>
        <v>#REF!</v>
      </c>
    </row>
    <row r="57" spans="1:4" s="72" customFormat="1" ht="135" x14ac:dyDescent="0.2">
      <c r="A57" s="331" t="s">
        <v>380</v>
      </c>
    </row>
    <row r="58" spans="1:4" s="72" customFormat="1" x14ac:dyDescent="0.2">
      <c r="A58" s="322" t="s">
        <v>133</v>
      </c>
    </row>
    <row r="59" spans="1:4" s="72" customFormat="1" x14ac:dyDescent="0.2">
      <c r="A59" s="312" t="s">
        <v>381</v>
      </c>
    </row>
    <row r="60" spans="1:4" ht="11.1" customHeight="1" x14ac:dyDescent="0.2">
      <c r="A60" s="312" t="s">
        <v>382</v>
      </c>
    </row>
    <row r="61" spans="1:4" ht="21" customHeight="1" x14ac:dyDescent="0.2">
      <c r="A61" s="319" t="s">
        <v>130</v>
      </c>
    </row>
    <row r="62" spans="1:4" s="243" customFormat="1" ht="36" customHeight="1" x14ac:dyDescent="0.2">
      <c r="A62" s="378" t="s">
        <v>376</v>
      </c>
    </row>
    <row r="63" spans="1:4" ht="36" customHeight="1" x14ac:dyDescent="0.2">
      <c r="A63" s="378"/>
    </row>
    <row r="64" spans="1:4" ht="36" customHeight="1" x14ac:dyDescent="0.2">
      <c r="A64" s="385"/>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383</v>
      </c>
    </row>
    <row r="71" spans="1:1" s="243" customFormat="1" ht="52.5" x14ac:dyDescent="0.2">
      <c r="A71" s="324" t="s">
        <v>384</v>
      </c>
    </row>
    <row r="72" spans="1:1" s="243" customFormat="1" ht="42" x14ac:dyDescent="0.2">
      <c r="A72" s="323" t="s">
        <v>385</v>
      </c>
    </row>
    <row r="73" spans="1:1" s="243" customFormat="1" ht="31.5" x14ac:dyDescent="0.2">
      <c r="A73" s="324" t="s">
        <v>386</v>
      </c>
    </row>
    <row r="74" spans="1:1" s="243" customFormat="1" ht="21" x14ac:dyDescent="0.2">
      <c r="A74" s="324" t="s">
        <v>387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32"/>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47" t="e">
        <f t="shared" ref="B32:D32" si="0">B5</f>
        <v>#REF!</v>
      </c>
      <c r="C32" s="247" t="e">
        <f t="shared" si="0"/>
        <v>#REF!</v>
      </c>
      <c r="D32" s="247" t="e">
        <f t="shared" si="0"/>
        <v>#REF!</v>
      </c>
    </row>
    <row r="33" spans="1:4" s="72" customFormat="1" x14ac:dyDescent="0.2">
      <c r="A33" s="81"/>
      <c r="B33" s="247" t="e">
        <f t="shared" ref="B33:D33" si="1">B6</f>
        <v>#REF!</v>
      </c>
      <c r="C33" s="247" t="e">
        <f t="shared" si="1"/>
        <v>#REF!</v>
      </c>
      <c r="D33" s="247" t="e">
        <f t="shared" si="1"/>
        <v>#REF!</v>
      </c>
    </row>
    <row r="34" spans="1:4" s="72" customFormat="1" x14ac:dyDescent="0.2">
      <c r="A34" s="239" t="s">
        <v>138</v>
      </c>
      <c r="B34" s="290"/>
      <c r="C34" s="290"/>
      <c r="D34" s="290"/>
    </row>
    <row r="35" spans="1:4" s="72" customFormat="1" x14ac:dyDescent="0.2">
      <c r="A35" s="240">
        <v>1</v>
      </c>
      <c r="B35" s="273" t="e">
        <f t="shared" ref="B35:D35" si="2">B8*0.85</f>
        <v>#REF!</v>
      </c>
      <c r="C35" s="273" t="e">
        <f t="shared" si="2"/>
        <v>#REF!</v>
      </c>
      <c r="D35" s="273" t="e">
        <f t="shared" si="2"/>
        <v>#REF!</v>
      </c>
    </row>
    <row r="36" spans="1:4" s="72" customFormat="1" x14ac:dyDescent="0.2">
      <c r="A36" s="240">
        <v>2</v>
      </c>
      <c r="B36" s="273" t="e">
        <f t="shared" ref="B36:D36" si="3">B9*0.85</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B11*0.85</f>
        <v>#REF!</v>
      </c>
      <c r="C38" s="273" t="e">
        <f t="shared" si="4"/>
        <v>#REF!</v>
      </c>
      <c r="D38" s="273" t="e">
        <f t="shared" si="4"/>
        <v>#REF!</v>
      </c>
    </row>
    <row r="39" spans="1:4" s="72" customFormat="1" x14ac:dyDescent="0.2">
      <c r="A39" s="240">
        <v>2</v>
      </c>
      <c r="B39" s="273" t="e">
        <f t="shared" ref="B39:D39" si="5">B12*0.85</f>
        <v>#REF!</v>
      </c>
      <c r="C39" s="273" t="e">
        <f t="shared" si="5"/>
        <v>#REF!</v>
      </c>
      <c r="D39" s="273" t="e">
        <f t="shared" si="5"/>
        <v>#REF!</v>
      </c>
    </row>
    <row r="40" spans="1:4" s="72" customFormat="1" x14ac:dyDescent="0.2">
      <c r="A40" s="239" t="s">
        <v>139</v>
      </c>
      <c r="B40" s="273"/>
      <c r="C40" s="273"/>
      <c r="D40" s="273"/>
    </row>
    <row r="41" spans="1:4" s="72" customFormat="1" x14ac:dyDescent="0.2">
      <c r="A41" s="240">
        <v>1</v>
      </c>
      <c r="B41" s="273" t="e">
        <f t="shared" ref="B41:D41" si="6">B14*0.85</f>
        <v>#REF!</v>
      </c>
      <c r="C41" s="273" t="e">
        <f t="shared" si="6"/>
        <v>#REF!</v>
      </c>
      <c r="D41" s="273" t="e">
        <f t="shared" si="6"/>
        <v>#REF!</v>
      </c>
    </row>
    <row r="42" spans="1:4" s="72" customFormat="1" x14ac:dyDescent="0.2">
      <c r="A42" s="240">
        <v>2</v>
      </c>
      <c r="B42" s="273" t="e">
        <f t="shared" ref="B42:D42" si="7">B15*0.85</f>
        <v>#REF!</v>
      </c>
      <c r="C42" s="273" t="e">
        <f t="shared" si="7"/>
        <v>#REF!</v>
      </c>
      <c r="D42" s="273" t="e">
        <f t="shared" si="7"/>
        <v>#REF!</v>
      </c>
    </row>
    <row r="43" spans="1:4" s="72" customFormat="1" x14ac:dyDescent="0.2">
      <c r="A43" s="239" t="s">
        <v>141</v>
      </c>
      <c r="B43" s="273"/>
      <c r="C43" s="273"/>
      <c r="D43" s="273"/>
    </row>
    <row r="44" spans="1:4" s="72" customFormat="1" x14ac:dyDescent="0.2">
      <c r="A44" s="240">
        <v>1</v>
      </c>
      <c r="B44" s="273" t="e">
        <f t="shared" ref="B44:D44" si="8">B17*0.85</f>
        <v>#REF!</v>
      </c>
      <c r="C44" s="273" t="e">
        <f t="shared" si="8"/>
        <v>#REF!</v>
      </c>
      <c r="D44" s="273" t="e">
        <f t="shared" si="8"/>
        <v>#REF!</v>
      </c>
    </row>
    <row r="45" spans="1:4" s="72" customFormat="1" x14ac:dyDescent="0.2">
      <c r="A45" s="240">
        <v>2</v>
      </c>
      <c r="B45" s="273" t="e">
        <f t="shared" ref="B45:D45" si="9">B18*0.85</f>
        <v>#REF!</v>
      </c>
      <c r="C45" s="273" t="e">
        <f t="shared" si="9"/>
        <v>#REF!</v>
      </c>
      <c r="D45" s="273" t="e">
        <f t="shared" si="9"/>
        <v>#REF!</v>
      </c>
    </row>
    <row r="46" spans="1:4" s="72" customFormat="1" x14ac:dyDescent="0.2">
      <c r="A46" s="239" t="s">
        <v>122</v>
      </c>
      <c r="B46" s="273"/>
      <c r="C46" s="273"/>
      <c r="D46" s="273"/>
    </row>
    <row r="47" spans="1:4" s="72" customFormat="1" x14ac:dyDescent="0.2">
      <c r="A47" s="240">
        <v>1</v>
      </c>
      <c r="B47" s="273" t="e">
        <f t="shared" ref="B47:D47" si="10">B20*0.85</f>
        <v>#REF!</v>
      </c>
      <c r="C47" s="273" t="e">
        <f t="shared" si="10"/>
        <v>#REF!</v>
      </c>
      <c r="D47" s="273" t="e">
        <f t="shared" si="10"/>
        <v>#REF!</v>
      </c>
    </row>
    <row r="48" spans="1:4" s="72" customFormat="1" x14ac:dyDescent="0.2">
      <c r="A48" s="240">
        <v>2</v>
      </c>
      <c r="B48" s="273" t="e">
        <f t="shared" ref="B48:D48" si="11">B21*0.85</f>
        <v>#REF!</v>
      </c>
      <c r="C48" s="273" t="e">
        <f t="shared" si="11"/>
        <v>#REF!</v>
      </c>
      <c r="D48" s="273" t="e">
        <f t="shared" si="11"/>
        <v>#REF!</v>
      </c>
    </row>
    <row r="49" spans="1:4" s="72" customFormat="1" x14ac:dyDescent="0.2">
      <c r="A49" s="239" t="s">
        <v>123</v>
      </c>
      <c r="B49" s="273"/>
      <c r="C49" s="273"/>
      <c r="D49" s="273"/>
    </row>
    <row r="50" spans="1:4" s="72" customFormat="1" x14ac:dyDescent="0.2">
      <c r="A50" s="240" t="s">
        <v>115</v>
      </c>
      <c r="B50" s="273" t="e">
        <f t="shared" ref="B50:D50" si="12">B23*0.85</f>
        <v>#REF!</v>
      </c>
      <c r="C50" s="273" t="e">
        <f t="shared" si="12"/>
        <v>#REF!</v>
      </c>
      <c r="D50" s="273" t="e">
        <f t="shared" si="12"/>
        <v>#REF!</v>
      </c>
    </row>
    <row r="51" spans="1:4" s="72" customFormat="1" x14ac:dyDescent="0.2">
      <c r="A51" s="239" t="s">
        <v>124</v>
      </c>
      <c r="B51" s="273"/>
      <c r="C51" s="273"/>
      <c r="D51" s="273"/>
    </row>
    <row r="52" spans="1:4" s="72" customFormat="1" x14ac:dyDescent="0.2">
      <c r="A52" s="240" t="s">
        <v>115</v>
      </c>
      <c r="B52" s="273" t="e">
        <f t="shared" ref="B52:D52" si="13">B25*0.85</f>
        <v>#REF!</v>
      </c>
      <c r="C52" s="273" t="e">
        <f t="shared" si="13"/>
        <v>#REF!</v>
      </c>
      <c r="D52" s="273" t="e">
        <f t="shared" si="13"/>
        <v>#REF!</v>
      </c>
    </row>
    <row r="53" spans="1:4" s="72" customFormat="1" x14ac:dyDescent="0.2">
      <c r="A53" s="241" t="s">
        <v>125</v>
      </c>
      <c r="B53" s="273"/>
      <c r="C53" s="273"/>
      <c r="D53" s="273"/>
    </row>
    <row r="54" spans="1:4" s="72" customFormat="1" x14ac:dyDescent="0.2">
      <c r="A54" s="240" t="s">
        <v>115</v>
      </c>
      <c r="B54" s="273" t="e">
        <f t="shared" ref="B54:D54" si="14">B27*0.85</f>
        <v>#REF!</v>
      </c>
      <c r="C54" s="273" t="e">
        <f t="shared" si="14"/>
        <v>#REF!</v>
      </c>
      <c r="D54" s="273" t="e">
        <f t="shared" si="14"/>
        <v>#REF!</v>
      </c>
    </row>
    <row r="55" spans="1:4" s="72" customFormat="1" x14ac:dyDescent="0.2">
      <c r="A55" s="239" t="s">
        <v>126</v>
      </c>
      <c r="B55" s="273"/>
      <c r="C55" s="273"/>
      <c r="D55" s="273"/>
    </row>
    <row r="56" spans="1:4" s="72" customFormat="1" x14ac:dyDescent="0.2">
      <c r="A56" s="240" t="s">
        <v>115</v>
      </c>
      <c r="B56" s="273" t="e">
        <f t="shared" ref="B56:D56" si="15">B29*0.85</f>
        <v>#REF!</v>
      </c>
      <c r="C56" s="273" t="e">
        <f t="shared" si="15"/>
        <v>#REF!</v>
      </c>
      <c r="D56" s="273" t="e">
        <f t="shared" si="15"/>
        <v>#REF!</v>
      </c>
    </row>
    <row r="57" spans="1:4" s="72" customFormat="1" ht="135" x14ac:dyDescent="0.2">
      <c r="A57" s="331" t="s">
        <v>380</v>
      </c>
    </row>
    <row r="58" spans="1:4" s="72" customFormat="1" x14ac:dyDescent="0.2">
      <c r="A58" s="322" t="s">
        <v>133</v>
      </c>
    </row>
    <row r="59" spans="1:4" s="72" customFormat="1" x14ac:dyDescent="0.2">
      <c r="A59" s="312" t="s">
        <v>381</v>
      </c>
    </row>
    <row r="60" spans="1:4" ht="11.1" customHeight="1" x14ac:dyDescent="0.2">
      <c r="A60" s="312" t="s">
        <v>382</v>
      </c>
    </row>
    <row r="61" spans="1:4" ht="21" customHeight="1" x14ac:dyDescent="0.2">
      <c r="A61" s="319" t="s">
        <v>130</v>
      </c>
    </row>
    <row r="62" spans="1:4" s="243" customFormat="1" ht="36" customHeight="1" x14ac:dyDescent="0.2">
      <c r="A62" s="378" t="s">
        <v>376</v>
      </c>
    </row>
    <row r="63" spans="1:4" ht="36" customHeight="1" x14ac:dyDescent="0.2">
      <c r="A63" s="378"/>
    </row>
    <row r="64" spans="1:4" ht="36" customHeight="1" x14ac:dyDescent="0.2">
      <c r="A64" s="385"/>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383</v>
      </c>
    </row>
    <row r="71" spans="1:1" s="243" customFormat="1" ht="52.5" x14ac:dyDescent="0.2">
      <c r="A71" s="324" t="s">
        <v>384</v>
      </c>
    </row>
    <row r="72" spans="1:1" s="243" customFormat="1" ht="42" x14ac:dyDescent="0.2">
      <c r="A72" s="323" t="s">
        <v>385</v>
      </c>
    </row>
    <row r="73" spans="1:1" s="243" customFormat="1" ht="31.5" x14ac:dyDescent="0.2">
      <c r="A73" s="324" t="s">
        <v>386</v>
      </c>
    </row>
    <row r="74" spans="1:1" s="243" customFormat="1" ht="21" x14ac:dyDescent="0.2">
      <c r="A74" s="324" t="s">
        <v>387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32"/>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B8*0.9</f>
        <v>#REF!</v>
      </c>
      <c r="C35" s="273" t="e">
        <f t="shared" si="2"/>
        <v>#REF!</v>
      </c>
      <c r="D35" s="273" t="e">
        <f t="shared" si="2"/>
        <v>#REF!</v>
      </c>
    </row>
    <row r="36" spans="1:4" s="72" customFormat="1" x14ac:dyDescent="0.2">
      <c r="A36" s="240">
        <v>2</v>
      </c>
      <c r="B36" s="273" t="e">
        <f t="shared" ref="B36:D36" si="3">B9*0.9</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B11*0.9</f>
        <v>#REF!</v>
      </c>
      <c r="C38" s="273" t="e">
        <f t="shared" si="4"/>
        <v>#REF!</v>
      </c>
      <c r="D38" s="273" t="e">
        <f t="shared" si="4"/>
        <v>#REF!</v>
      </c>
    </row>
    <row r="39" spans="1:4" s="72" customFormat="1" x14ac:dyDescent="0.2">
      <c r="A39" s="240">
        <v>2</v>
      </c>
      <c r="B39" s="273" t="e">
        <f t="shared" ref="B39:D39" si="5">B12*0.9</f>
        <v>#REF!</v>
      </c>
      <c r="C39" s="273" t="e">
        <f t="shared" si="5"/>
        <v>#REF!</v>
      </c>
      <c r="D39" s="273" t="e">
        <f t="shared" si="5"/>
        <v>#REF!</v>
      </c>
    </row>
    <row r="40" spans="1:4" s="72" customFormat="1" x14ac:dyDescent="0.2">
      <c r="A40" s="239" t="s">
        <v>139</v>
      </c>
      <c r="B40" s="273"/>
      <c r="C40" s="273"/>
      <c r="D40" s="273"/>
    </row>
    <row r="41" spans="1:4" s="72" customFormat="1" x14ac:dyDescent="0.2">
      <c r="A41" s="240">
        <v>1</v>
      </c>
      <c r="B41" s="198" t="e">
        <f t="shared" ref="B41:D41" si="6">B14*0.9</f>
        <v>#REF!</v>
      </c>
      <c r="C41" s="198" t="e">
        <f t="shared" si="6"/>
        <v>#REF!</v>
      </c>
      <c r="D41" s="198" t="e">
        <f t="shared" si="6"/>
        <v>#REF!</v>
      </c>
    </row>
    <row r="42" spans="1:4" s="72" customFormat="1" x14ac:dyDescent="0.2">
      <c r="A42" s="240">
        <v>2</v>
      </c>
      <c r="B42" s="198" t="e">
        <f t="shared" ref="B42:D42" si="7">B15*0.9</f>
        <v>#REF!</v>
      </c>
      <c r="C42" s="198" t="e">
        <f t="shared" si="7"/>
        <v>#REF!</v>
      </c>
      <c r="D42" s="198" t="e">
        <f t="shared" si="7"/>
        <v>#REF!</v>
      </c>
    </row>
    <row r="43" spans="1:4" s="72" customFormat="1" x14ac:dyDescent="0.2">
      <c r="A43" s="239" t="s">
        <v>141</v>
      </c>
      <c r="B43" s="198"/>
      <c r="C43" s="198"/>
      <c r="D43" s="198"/>
    </row>
    <row r="44" spans="1:4" s="72" customFormat="1" x14ac:dyDescent="0.2">
      <c r="A44" s="240">
        <v>1</v>
      </c>
      <c r="B44" s="198" t="e">
        <f t="shared" ref="B44:D44" si="8">B17*0.9</f>
        <v>#REF!</v>
      </c>
      <c r="C44" s="198" t="e">
        <f t="shared" si="8"/>
        <v>#REF!</v>
      </c>
      <c r="D44" s="198" t="e">
        <f t="shared" si="8"/>
        <v>#REF!</v>
      </c>
    </row>
    <row r="45" spans="1:4" s="72" customFormat="1" x14ac:dyDescent="0.2">
      <c r="A45" s="240">
        <v>2</v>
      </c>
      <c r="B45" s="198" t="e">
        <f t="shared" ref="B45:D45" si="9">B18*0.9</f>
        <v>#REF!</v>
      </c>
      <c r="C45" s="198" t="e">
        <f t="shared" si="9"/>
        <v>#REF!</v>
      </c>
      <c r="D45" s="198" t="e">
        <f t="shared" si="9"/>
        <v>#REF!</v>
      </c>
    </row>
    <row r="46" spans="1:4" s="72" customFormat="1" x14ac:dyDescent="0.2">
      <c r="A46" s="239" t="s">
        <v>122</v>
      </c>
      <c r="B46" s="198"/>
      <c r="C46" s="198"/>
      <c r="D46" s="198"/>
    </row>
    <row r="47" spans="1:4" s="72" customFormat="1" x14ac:dyDescent="0.2">
      <c r="A47" s="240">
        <v>1</v>
      </c>
      <c r="B47" s="198" t="e">
        <f t="shared" ref="B47:D47" si="10">B20*0.9</f>
        <v>#REF!</v>
      </c>
      <c r="C47" s="198" t="e">
        <f t="shared" si="10"/>
        <v>#REF!</v>
      </c>
      <c r="D47" s="198" t="e">
        <f t="shared" si="10"/>
        <v>#REF!</v>
      </c>
    </row>
    <row r="48" spans="1:4" s="72" customFormat="1" x14ac:dyDescent="0.2">
      <c r="A48" s="240">
        <v>2</v>
      </c>
      <c r="B48" s="198" t="e">
        <f t="shared" ref="B48:D48" si="11">B21*0.9</f>
        <v>#REF!</v>
      </c>
      <c r="C48" s="198" t="e">
        <f t="shared" si="11"/>
        <v>#REF!</v>
      </c>
      <c r="D48" s="198" t="e">
        <f t="shared" si="11"/>
        <v>#REF!</v>
      </c>
    </row>
    <row r="49" spans="1:4" s="72" customFormat="1" x14ac:dyDescent="0.2">
      <c r="A49" s="239" t="s">
        <v>123</v>
      </c>
      <c r="B49" s="198"/>
      <c r="C49" s="198"/>
      <c r="D49" s="198"/>
    </row>
    <row r="50" spans="1:4" s="72" customFormat="1" x14ac:dyDescent="0.2">
      <c r="A50" s="240" t="s">
        <v>115</v>
      </c>
      <c r="B50" s="198" t="e">
        <f t="shared" ref="B50:D50" si="12">B23*0.9</f>
        <v>#REF!</v>
      </c>
      <c r="C50" s="198" t="e">
        <f t="shared" si="12"/>
        <v>#REF!</v>
      </c>
      <c r="D50" s="198" t="e">
        <f t="shared" si="12"/>
        <v>#REF!</v>
      </c>
    </row>
    <row r="51" spans="1:4" s="72" customFormat="1" x14ac:dyDescent="0.2">
      <c r="A51" s="239" t="s">
        <v>124</v>
      </c>
      <c r="B51" s="198"/>
      <c r="C51" s="198"/>
      <c r="D51" s="198"/>
    </row>
    <row r="52" spans="1:4" s="72" customFormat="1" x14ac:dyDescent="0.2">
      <c r="A52" s="240" t="s">
        <v>115</v>
      </c>
      <c r="B52" s="198" t="e">
        <f t="shared" ref="B52:D52" si="13">B25*0.9</f>
        <v>#REF!</v>
      </c>
      <c r="C52" s="198" t="e">
        <f t="shared" si="13"/>
        <v>#REF!</v>
      </c>
      <c r="D52" s="198" t="e">
        <f t="shared" si="13"/>
        <v>#REF!</v>
      </c>
    </row>
    <row r="53" spans="1:4" s="72" customFormat="1" x14ac:dyDescent="0.2">
      <c r="A53" s="241" t="s">
        <v>125</v>
      </c>
      <c r="B53" s="198"/>
      <c r="C53" s="198"/>
      <c r="D53" s="198"/>
    </row>
    <row r="54" spans="1:4" s="72" customFormat="1" x14ac:dyDescent="0.2">
      <c r="A54" s="240" t="s">
        <v>115</v>
      </c>
      <c r="B54" s="198" t="e">
        <f t="shared" ref="B54:D54" si="14">B27*0.9</f>
        <v>#REF!</v>
      </c>
      <c r="C54" s="198" t="e">
        <f t="shared" si="14"/>
        <v>#REF!</v>
      </c>
      <c r="D54" s="198" t="e">
        <f t="shared" si="14"/>
        <v>#REF!</v>
      </c>
    </row>
    <row r="55" spans="1:4" s="72" customFormat="1" x14ac:dyDescent="0.2">
      <c r="A55" s="239" t="s">
        <v>126</v>
      </c>
      <c r="B55" s="198"/>
      <c r="C55" s="198"/>
      <c r="D55" s="198"/>
    </row>
    <row r="56" spans="1:4" s="72" customFormat="1" x14ac:dyDescent="0.2">
      <c r="A56" s="240" t="s">
        <v>115</v>
      </c>
      <c r="B56" s="198" t="e">
        <f t="shared" ref="B56:D56" si="15">B29*0.9</f>
        <v>#REF!</v>
      </c>
      <c r="C56" s="198" t="e">
        <f t="shared" si="15"/>
        <v>#REF!</v>
      </c>
      <c r="D56" s="198" t="e">
        <f t="shared" si="15"/>
        <v>#REF!</v>
      </c>
    </row>
    <row r="57" spans="1:4" s="72" customFormat="1" ht="135" x14ac:dyDescent="0.2">
      <c r="A57" s="331" t="s">
        <v>380</v>
      </c>
    </row>
    <row r="58" spans="1:4" s="72" customFormat="1" x14ac:dyDescent="0.2">
      <c r="A58" s="322" t="s">
        <v>133</v>
      </c>
    </row>
    <row r="59" spans="1:4" s="72" customFormat="1" x14ac:dyDescent="0.2">
      <c r="A59" s="312" t="s">
        <v>381</v>
      </c>
    </row>
    <row r="60" spans="1:4" ht="11.1" customHeight="1" x14ac:dyDescent="0.2">
      <c r="A60" s="312" t="s">
        <v>382</v>
      </c>
    </row>
    <row r="61" spans="1:4" ht="21" customHeight="1" x14ac:dyDescent="0.2">
      <c r="A61" s="319" t="s">
        <v>130</v>
      </c>
    </row>
    <row r="62" spans="1:4" s="243" customFormat="1" ht="36" customHeight="1" x14ac:dyDescent="0.2">
      <c r="A62" s="378" t="s">
        <v>376</v>
      </c>
    </row>
    <row r="63" spans="1:4" ht="36" customHeight="1" x14ac:dyDescent="0.2">
      <c r="A63" s="378"/>
    </row>
    <row r="64" spans="1:4" x14ac:dyDescent="0.2">
      <c r="A64" s="385"/>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383</v>
      </c>
    </row>
    <row r="71" spans="1:1" s="243" customFormat="1" ht="66" customHeight="1" x14ac:dyDescent="0.2">
      <c r="A71" s="324" t="s">
        <v>384</v>
      </c>
    </row>
    <row r="72" spans="1:1" s="243" customFormat="1" ht="42" x14ac:dyDescent="0.2">
      <c r="A72" s="323" t="s">
        <v>385</v>
      </c>
    </row>
    <row r="73" spans="1:1" s="243" customFormat="1" ht="31.5" x14ac:dyDescent="0.2">
      <c r="A73" s="324" t="s">
        <v>386</v>
      </c>
    </row>
    <row r="74" spans="1:1" s="243" customFormat="1" ht="21" x14ac:dyDescent="0.2">
      <c r="A74" s="324" t="s">
        <v>387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32"/>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4"/>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5">
        <v>42855</v>
      </c>
      <c r="C2" s="5"/>
      <c r="D2" s="5"/>
    </row>
    <row r="3" spans="1:4" x14ac:dyDescent="0.2">
      <c r="A3" s="7" t="s">
        <v>3</v>
      </c>
      <c r="B3" s="3"/>
      <c r="C3" s="4"/>
      <c r="D3" s="4"/>
    </row>
    <row r="4" spans="1:4" x14ac:dyDescent="0.2">
      <c r="A4" s="3">
        <v>1</v>
      </c>
      <c r="B4" s="13">
        <v>4400</v>
      </c>
      <c r="C4" s="4"/>
      <c r="D4" s="4"/>
    </row>
    <row r="5" spans="1:4" x14ac:dyDescent="0.2">
      <c r="A5" s="3" t="s">
        <v>10</v>
      </c>
      <c r="B5" s="13">
        <v>4400</v>
      </c>
      <c r="C5" s="4"/>
      <c r="D5" s="4"/>
    </row>
    <row r="6" spans="1:4" x14ac:dyDescent="0.2">
      <c r="A6" s="3">
        <v>2</v>
      </c>
      <c r="B6" s="13">
        <v>4400</v>
      </c>
      <c r="C6" s="4"/>
      <c r="D6" s="4"/>
    </row>
    <row r="7" spans="1:4" x14ac:dyDescent="0.2">
      <c r="A7" s="3" t="s">
        <v>11</v>
      </c>
      <c r="B7" s="13">
        <v>4400</v>
      </c>
      <c r="C7" s="4"/>
      <c r="D7" s="4"/>
    </row>
    <row r="8" spans="1:4" x14ac:dyDescent="0.2">
      <c r="C8" s="4"/>
      <c r="D8" s="4"/>
    </row>
    <row r="9" spans="1:4" x14ac:dyDescent="0.2">
      <c r="C9" s="4"/>
      <c r="D9" s="4"/>
    </row>
    <row r="10" spans="1:4" x14ac:dyDescent="0.2">
      <c r="A10" s="9" t="s">
        <v>1</v>
      </c>
      <c r="B10" s="2"/>
      <c r="C10" s="4"/>
      <c r="D10" s="4"/>
    </row>
    <row r="11" spans="1:4" x14ac:dyDescent="0.2">
      <c r="A11" s="3" t="s">
        <v>8</v>
      </c>
      <c r="B11" s="15">
        <v>42855</v>
      </c>
      <c r="C11" s="4"/>
      <c r="D11" s="4"/>
    </row>
    <row r="12" spans="1:4" x14ac:dyDescent="0.2">
      <c r="A12" s="7" t="s">
        <v>4</v>
      </c>
      <c r="B12" s="3"/>
      <c r="C12" s="4"/>
      <c r="D12" s="4"/>
    </row>
    <row r="13" spans="1:4" x14ac:dyDescent="0.2">
      <c r="A13" s="3">
        <v>1</v>
      </c>
      <c r="B13" s="13">
        <v>4400</v>
      </c>
      <c r="C13" s="4"/>
      <c r="D13" s="4"/>
    </row>
    <row r="14" spans="1:4" x14ac:dyDescent="0.2">
      <c r="A14" s="3" t="s">
        <v>10</v>
      </c>
      <c r="B14" s="13">
        <v>4400</v>
      </c>
      <c r="C14" s="4"/>
      <c r="D14" s="4"/>
    </row>
    <row r="15" spans="1:4" x14ac:dyDescent="0.2">
      <c r="A15" s="3">
        <v>2</v>
      </c>
      <c r="B15" s="13">
        <v>4400</v>
      </c>
      <c r="C15" s="4"/>
      <c r="D15" s="4"/>
    </row>
    <row r="16" spans="1:4" x14ac:dyDescent="0.2">
      <c r="A16" s="3" t="s">
        <v>11</v>
      </c>
      <c r="B16" s="13">
        <v>4400</v>
      </c>
      <c r="C16" s="4"/>
      <c r="D16" s="4"/>
    </row>
    <row r="17" spans="1:4" ht="18" customHeight="1" x14ac:dyDescent="0.2">
      <c r="A17" s="9"/>
      <c r="C17" s="5"/>
      <c r="D17" s="5"/>
    </row>
    <row r="18" spans="1:4" x14ac:dyDescent="0.2">
      <c r="A18" s="9"/>
      <c r="C18" s="4"/>
      <c r="D18" s="4"/>
    </row>
    <row r="19" spans="1:4" x14ac:dyDescent="0.2">
      <c r="A19" s="9" t="s">
        <v>1</v>
      </c>
      <c r="B19" s="2"/>
      <c r="C19" s="4"/>
      <c r="D19" s="4"/>
    </row>
    <row r="20" spans="1:4" x14ac:dyDescent="0.2">
      <c r="A20" s="3" t="s">
        <v>8</v>
      </c>
      <c r="B20" s="15">
        <v>42855</v>
      </c>
      <c r="C20" s="4"/>
      <c r="D20" s="4"/>
    </row>
    <row r="21" spans="1:4" x14ac:dyDescent="0.2">
      <c r="A21" s="7" t="s">
        <v>5</v>
      </c>
      <c r="B21" s="3"/>
      <c r="C21" s="4"/>
      <c r="D21" s="4"/>
    </row>
    <row r="22" spans="1:4" x14ac:dyDescent="0.2">
      <c r="A22" s="3">
        <v>1</v>
      </c>
      <c r="B22" s="13">
        <v>5100</v>
      </c>
      <c r="C22" s="4"/>
      <c r="D22" s="4"/>
    </row>
    <row r="23" spans="1:4" x14ac:dyDescent="0.2">
      <c r="A23" s="3" t="s">
        <v>10</v>
      </c>
      <c r="B23" s="13">
        <v>5100</v>
      </c>
      <c r="C23" s="4"/>
      <c r="D23" s="4"/>
    </row>
    <row r="24" spans="1:4" x14ac:dyDescent="0.2">
      <c r="A24" s="3">
        <v>2</v>
      </c>
      <c r="B24" s="13">
        <v>5100</v>
      </c>
      <c r="C24" s="4"/>
      <c r="D24" s="4"/>
    </row>
    <row r="25" spans="1:4" x14ac:dyDescent="0.2">
      <c r="A25" s="3" t="s">
        <v>11</v>
      </c>
      <c r="B25" s="13">
        <v>5100</v>
      </c>
      <c r="C25" s="4"/>
      <c r="D25" s="4"/>
    </row>
    <row r="28" spans="1:4" x14ac:dyDescent="0.2">
      <c r="A28" s="9" t="s">
        <v>1</v>
      </c>
      <c r="B28" s="2"/>
      <c r="C28" s="4"/>
      <c r="D28" s="4"/>
    </row>
    <row r="29" spans="1:4" x14ac:dyDescent="0.2">
      <c r="A29" s="3" t="s">
        <v>8</v>
      </c>
      <c r="B29" s="15">
        <v>42855</v>
      </c>
      <c r="C29" s="4"/>
      <c r="D29" s="4"/>
    </row>
    <row r="30" spans="1:4" x14ac:dyDescent="0.2">
      <c r="A30" s="7" t="s">
        <v>6</v>
      </c>
      <c r="B30" s="3"/>
      <c r="C30" s="4"/>
      <c r="D30" s="4"/>
    </row>
    <row r="31" spans="1:4" x14ac:dyDescent="0.2">
      <c r="A31" s="3">
        <v>1</v>
      </c>
      <c r="B31" s="13">
        <v>5100</v>
      </c>
      <c r="C31" s="4"/>
      <c r="D31" s="4"/>
    </row>
    <row r="32" spans="1:4" x14ac:dyDescent="0.2">
      <c r="A32" s="3" t="s">
        <v>10</v>
      </c>
      <c r="B32" s="13">
        <v>5100</v>
      </c>
      <c r="C32" s="4"/>
      <c r="D32" s="4"/>
    </row>
    <row r="33" spans="1:4" x14ac:dyDescent="0.2">
      <c r="A33" s="3">
        <v>2</v>
      </c>
      <c r="B33" s="13">
        <v>5100</v>
      </c>
      <c r="C33" s="4"/>
      <c r="D33" s="4"/>
    </row>
    <row r="34" spans="1:4" x14ac:dyDescent="0.2">
      <c r="A34" s="3" t="s">
        <v>11</v>
      </c>
      <c r="B34" s="13">
        <v>5100</v>
      </c>
      <c r="C34" s="4"/>
      <c r="D34" s="4"/>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H4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64" s="10" customFormat="1" ht="12" customHeight="1" x14ac:dyDescent="0.2">
      <c r="A1" s="97" t="s">
        <v>127</v>
      </c>
    </row>
    <row r="2" spans="1:164" s="10" customFormat="1" ht="12" customHeight="1" x14ac:dyDescent="0.2">
      <c r="A2" s="134" t="s">
        <v>367</v>
      </c>
    </row>
    <row r="3" spans="1:164" ht="8.4499999999999993" customHeight="1" x14ac:dyDescent="0.2">
      <c r="A3" s="69"/>
    </row>
    <row r="4" spans="1:164" s="10" customFormat="1" ht="32.450000000000003" customHeight="1" x14ac:dyDescent="0.2">
      <c r="A4" s="164" t="s">
        <v>297</v>
      </c>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289">
        <f>'C завтраками| Bed and breakfast'!AP4</f>
        <v>46020</v>
      </c>
      <c r="AQ5" s="289">
        <f>'C завтраками| Bed and breakfast'!AQ4</f>
        <v>46021</v>
      </c>
      <c r="AR5" s="289">
        <f>'C завтраками| Bed and breakfast'!AR4</f>
        <v>46022</v>
      </c>
      <c r="AS5" s="289">
        <f>'C завтраками| Bed and breakfast'!AS4</f>
        <v>46023</v>
      </c>
      <c r="AT5" s="289">
        <f>'C завтраками| Bed and breakfast'!AT4</f>
        <v>46024</v>
      </c>
      <c r="AU5" s="289">
        <f>'C завтраками| Bed and breakfast'!AU4</f>
        <v>46025</v>
      </c>
      <c r="AV5" s="289">
        <f>'C завтраками| Bed and breakfast'!AV4</f>
        <v>46026</v>
      </c>
      <c r="AW5" s="289">
        <f>'C завтраками| Bed and breakfast'!AW4</f>
        <v>46027</v>
      </c>
      <c r="AX5" s="289">
        <f>'C завтраками| Bed and breakfast'!AX4</f>
        <v>46028</v>
      </c>
      <c r="AY5" s="289">
        <f>'C завтраками| Bed and breakfast'!AY4</f>
        <v>46029</v>
      </c>
      <c r="AZ5" s="289">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289">
        <f>'C завтраками| Bed and breakfast'!AP5</f>
        <v>46020</v>
      </c>
      <c r="AQ6" s="289">
        <f>'C завтраками| Bed and breakfast'!AQ5</f>
        <v>46021</v>
      </c>
      <c r="AR6" s="289">
        <f>'C завтраками| Bed and breakfast'!AR5</f>
        <v>46022</v>
      </c>
      <c r="AS6" s="289">
        <f>'C завтраками| Bed and breakfast'!AS5</f>
        <v>46023</v>
      </c>
      <c r="AT6" s="289">
        <f>'C завтраками| Bed and breakfast'!AT5</f>
        <v>46024</v>
      </c>
      <c r="AU6" s="289">
        <f>'C завтраками| Bed and breakfast'!AU5</f>
        <v>46025</v>
      </c>
      <c r="AV6" s="289">
        <f>'C завтраками| Bed and breakfast'!AV5</f>
        <v>46026</v>
      </c>
      <c r="AW6" s="289">
        <f>'C завтраками| Bed and breakfast'!AW5</f>
        <v>46027</v>
      </c>
      <c r="AX6" s="289">
        <f>'C завтраками| Bed and breakfast'!AX5</f>
        <v>46028</v>
      </c>
      <c r="AY6" s="289">
        <f>'C завтраками| Bed and breakfast'!AY5</f>
        <v>46029</v>
      </c>
      <c r="AZ6" s="289">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row>
    <row r="8" spans="1:164" s="72" customFormat="1" x14ac:dyDescent="0.2">
      <c r="A8" s="240">
        <v>1</v>
      </c>
      <c r="B8" s="241">
        <f>'C завтраками| Bed and breakfast'!B7*0.82</f>
        <v>16400</v>
      </c>
      <c r="C8" s="241">
        <f>'C завтраками| Bed and breakfast'!C7*0.82</f>
        <v>16400</v>
      </c>
      <c r="D8" s="241">
        <f>'C завтраками| Bed and breakfast'!D7*0.82</f>
        <v>19270</v>
      </c>
      <c r="E8" s="241">
        <f>'C завтраками| Bed and breakfast'!E7*0.82</f>
        <v>19270</v>
      </c>
      <c r="F8" s="241">
        <f>'C завтраками| Bed and breakfast'!F7*0.82</f>
        <v>13940</v>
      </c>
      <c r="G8" s="241">
        <f>'C завтраками| Bed and breakfast'!G7*0.82</f>
        <v>13940</v>
      </c>
      <c r="H8" s="241">
        <f>'C завтраками| Bed and breakfast'!H7*0.82</f>
        <v>13940</v>
      </c>
      <c r="I8" s="241">
        <f>'C завтраками| Bed and breakfast'!I7*0.82</f>
        <v>13940</v>
      </c>
      <c r="J8" s="241">
        <f>'C завтраками| Bed and breakfast'!J7*0.82</f>
        <v>13940</v>
      </c>
      <c r="K8" s="241">
        <f>'C завтраками| Bed and breakfast'!K7*0.82</f>
        <v>17630</v>
      </c>
      <c r="L8" s="241">
        <f>'C завтраками| Bed and breakfast'!L7*0.82</f>
        <v>17630</v>
      </c>
      <c r="M8" s="241">
        <f>'C завтраками| Bed and breakfast'!M7*0.82</f>
        <v>13940</v>
      </c>
      <c r="N8" s="241">
        <f>'C завтраками| Bed and breakfast'!N7*0.82</f>
        <v>13940</v>
      </c>
      <c r="O8" s="241">
        <f>'C завтраками| Bed and breakfast'!O7*0.82</f>
        <v>13940</v>
      </c>
      <c r="P8" s="241">
        <f>'C завтраками| Bed and breakfast'!P7*0.82</f>
        <v>13940</v>
      </c>
      <c r="Q8" s="241">
        <f>'C завтраками| Bed and breakfast'!Q7*0.82</f>
        <v>13940</v>
      </c>
      <c r="R8" s="241">
        <f>'C завтраками| Bed and breakfast'!R7*0.82</f>
        <v>16400</v>
      </c>
      <c r="S8" s="241">
        <f>'C завтраками| Bed and breakfast'!S7*0.82</f>
        <v>16400</v>
      </c>
      <c r="T8" s="241">
        <f>'C завтраками| Bed and breakfast'!T7*0.82</f>
        <v>15170</v>
      </c>
      <c r="U8" s="241">
        <f>'C завтраками| Bed and breakfast'!U7*0.82</f>
        <v>15170</v>
      </c>
      <c r="V8" s="241">
        <f>'C завтраками| Bed and breakfast'!V7*0.82</f>
        <v>15170</v>
      </c>
      <c r="W8" s="241">
        <f>'C завтраками| Bed and breakfast'!W7*0.82</f>
        <v>15170</v>
      </c>
      <c r="X8" s="241">
        <f>'C завтраками| Bed and breakfast'!X7*0.82</f>
        <v>16400</v>
      </c>
      <c r="Y8" s="241">
        <f>'C завтраками| Bed and breakfast'!Y7*0.82</f>
        <v>16400</v>
      </c>
      <c r="Z8" s="241">
        <f>'C завтраками| Bed and breakfast'!Z7*0.82</f>
        <v>16400</v>
      </c>
      <c r="AA8" s="241">
        <f>'C завтраками| Bed and breakfast'!AA7*0.82</f>
        <v>15170</v>
      </c>
      <c r="AB8" s="241">
        <f>'C завтраками| Bed and breakfast'!AB7*0.82</f>
        <v>15170</v>
      </c>
      <c r="AC8" s="241">
        <f>'C завтраками| Bed and breakfast'!AC7*0.82</f>
        <v>16400</v>
      </c>
      <c r="AD8" s="241">
        <f>'C завтраками| Bed and breakfast'!AD7*0.82</f>
        <v>16400</v>
      </c>
      <c r="AE8" s="241">
        <f>'C завтраками| Bed and breakfast'!AE7*0.82</f>
        <v>16400</v>
      </c>
      <c r="AF8" s="241">
        <f>'C завтраками| Bed and breakfast'!AF7*0.82</f>
        <v>19680</v>
      </c>
      <c r="AG8" s="241">
        <f>'C завтраками| Bed and breakfast'!AG7*0.82</f>
        <v>19680</v>
      </c>
      <c r="AH8" s="241">
        <f>'C завтраками| Bed and breakfast'!AH7*0.82</f>
        <v>17630</v>
      </c>
      <c r="AI8" s="241">
        <f>'C завтраками| Bed and breakfast'!AI7*0.82</f>
        <v>19270</v>
      </c>
      <c r="AJ8" s="241">
        <f>'C завтраками| Bed and breakfast'!AJ7*0.82</f>
        <v>19270</v>
      </c>
      <c r="AK8" s="241">
        <f>'C завтраками| Bed and breakfast'!AK7*0.82</f>
        <v>24600</v>
      </c>
      <c r="AL8" s="241">
        <f>'C завтраками| Bed and breakfast'!AL7*0.82</f>
        <v>29520</v>
      </c>
      <c r="AM8" s="241">
        <f>'C завтраками| Bed and breakfast'!AM7*0.82</f>
        <v>29520</v>
      </c>
      <c r="AN8" s="241">
        <f>'C завтраками| Bed and breakfast'!AN7*0.82</f>
        <v>31979.999999999996</v>
      </c>
      <c r="AO8" s="241">
        <f>'C завтраками| Bed and breakfast'!AO7*0.82</f>
        <v>29520</v>
      </c>
      <c r="AP8" s="241">
        <f>'C завтраками| Bed and breakfast'!AP7*0.82</f>
        <v>53300</v>
      </c>
      <c r="AQ8" s="241">
        <f>'C завтраками| Bed and breakfast'!AQ7*0.82</f>
        <v>86100</v>
      </c>
      <c r="AR8" s="241">
        <f>'C завтраками| Bed and breakfast'!AR7*0.82</f>
        <v>106600</v>
      </c>
      <c r="AS8" s="241">
        <f>'C завтраками| Bed and breakfast'!AS7*0.82</f>
        <v>106600</v>
      </c>
      <c r="AT8" s="241">
        <f>'C завтраками| Bed and breakfast'!AT7*0.82</f>
        <v>94300</v>
      </c>
      <c r="AU8" s="241">
        <f>'C завтраками| Bed and breakfast'!AU7*0.82</f>
        <v>94300</v>
      </c>
      <c r="AV8" s="241">
        <f>'C завтраками| Bed and breakfast'!AV7*0.82</f>
        <v>94300</v>
      </c>
      <c r="AW8" s="241">
        <f>'C завтраками| Bed and breakfast'!AW7*0.82</f>
        <v>94300</v>
      </c>
      <c r="AX8" s="241">
        <f>'C завтраками| Bed and breakfast'!AX7*0.82</f>
        <v>94300</v>
      </c>
      <c r="AY8" s="241">
        <f>'C завтраками| Bed and breakfast'!AY7*0.82</f>
        <v>73800</v>
      </c>
      <c r="AZ8" s="241">
        <f>'C завтраками| Bed and breakfast'!AZ7*0.82</f>
        <v>65600</v>
      </c>
      <c r="BA8" s="241">
        <f>'C завтраками| Bed and breakfast'!BA7*0.82</f>
        <v>65600</v>
      </c>
      <c r="BB8" s="241">
        <f>'C завтраками| Bed and breakfast'!BB7*0.82</f>
        <v>46740</v>
      </c>
      <c r="BC8" s="241">
        <f>'C завтраками| Bed and breakfast'!BC7*0.82</f>
        <v>27060</v>
      </c>
      <c r="BD8" s="241">
        <f>'C завтраками| Bed and breakfast'!BD7*0.82</f>
        <v>27060</v>
      </c>
      <c r="BE8" s="241">
        <f>'C завтраками| Bed and breakfast'!BE7*0.82</f>
        <v>27060</v>
      </c>
      <c r="BF8" s="241">
        <f>'C завтраками| Bed and breakfast'!BF7*0.82</f>
        <v>27060</v>
      </c>
      <c r="BG8" s="241">
        <f>'C завтраками| Bed and breakfast'!BG7*0.82</f>
        <v>27060</v>
      </c>
      <c r="BH8" s="241">
        <f>'C завтраками| Bed and breakfast'!BH7*0.82</f>
        <v>24600</v>
      </c>
      <c r="BI8" s="241">
        <f>'C завтраками| Bed and breakfast'!BI7*0.82</f>
        <v>24600</v>
      </c>
      <c r="BJ8" s="241">
        <f>'C завтраками| Bed and breakfast'!BJ7*0.82</f>
        <v>24600</v>
      </c>
      <c r="BK8" s="241">
        <f>'C завтраками| Bed and breakfast'!BK7*0.82</f>
        <v>27060</v>
      </c>
      <c r="BL8" s="241">
        <f>'C завтраками| Bed and breakfast'!BL7*0.82</f>
        <v>27060</v>
      </c>
      <c r="BM8" s="241">
        <f>'C завтраками| Bed and breakfast'!BM7*0.82</f>
        <v>27060</v>
      </c>
      <c r="BN8" s="241">
        <f>'C завтраками| Bed and breakfast'!BN7*0.82</f>
        <v>27060</v>
      </c>
      <c r="BO8" s="241">
        <f>'C завтраками| Bed and breakfast'!BO7*0.82</f>
        <v>27060</v>
      </c>
      <c r="BP8" s="241">
        <f>'C завтраками| Bed and breakfast'!BP7*0.82</f>
        <v>27060</v>
      </c>
      <c r="BQ8" s="241">
        <f>'C завтраками| Bed and breakfast'!BQ7*0.82</f>
        <v>27060</v>
      </c>
      <c r="BR8" s="241">
        <f>'C завтраками| Bed and breakfast'!BR7*0.82</f>
        <v>27060</v>
      </c>
      <c r="BS8" s="241">
        <f>'C завтраками| Bed and breakfast'!BS7*0.82</f>
        <v>27060</v>
      </c>
      <c r="BT8" s="241">
        <f>'C завтраками| Bed and breakfast'!BT7*0.82</f>
        <v>31979.999999999996</v>
      </c>
      <c r="BU8" s="241">
        <f>'C завтраками| Bed and breakfast'!BU7*0.82</f>
        <v>31979.999999999996</v>
      </c>
      <c r="BV8" s="241">
        <f>'C завтраками| Bed and breakfast'!BV7*0.82</f>
        <v>31979.999999999996</v>
      </c>
      <c r="BW8" s="241">
        <f>'C завтраками| Bed and breakfast'!BW7*0.82</f>
        <v>31979.999999999996</v>
      </c>
      <c r="BX8" s="241">
        <f>'C завтраками| Bed and breakfast'!BX7*0.82</f>
        <v>33620</v>
      </c>
      <c r="BY8" s="241">
        <f>'C завтраками| Bed and breakfast'!BY7*0.82</f>
        <v>33620</v>
      </c>
      <c r="BZ8" s="241">
        <f>'C завтраками| Bed and breakfast'!BZ7*0.82</f>
        <v>33620</v>
      </c>
      <c r="CA8" s="241">
        <f>'C завтраками| Bed and breakfast'!CA7*0.82</f>
        <v>33620</v>
      </c>
      <c r="CB8" s="241">
        <f>'C завтраками| Bed and breakfast'!CB7*0.82</f>
        <v>33620</v>
      </c>
      <c r="CC8" s="241">
        <f>'C завтраками| Bed and breakfast'!CC7*0.82</f>
        <v>33620</v>
      </c>
      <c r="CD8" s="241">
        <f>'C завтраками| Bed and breakfast'!CD7*0.82</f>
        <v>33620</v>
      </c>
      <c r="CE8" s="241">
        <f>'C завтраками| Bed and breakfast'!CE7*0.82</f>
        <v>33620</v>
      </c>
      <c r="CF8" s="241">
        <f>'C завтраками| Bed and breakfast'!CF7*0.82</f>
        <v>33620</v>
      </c>
      <c r="CG8" s="241">
        <f>'C завтраками| Bed and breakfast'!CG7*0.82</f>
        <v>33620</v>
      </c>
      <c r="CH8" s="241">
        <f>'C завтраками| Bed and breakfast'!CH7*0.82</f>
        <v>30340</v>
      </c>
      <c r="CI8" s="241">
        <f>'C завтраками| Bed and breakfast'!CI7*0.82</f>
        <v>30340</v>
      </c>
      <c r="CJ8" s="241">
        <f>'C завтраками| Bed and breakfast'!CJ7*0.82</f>
        <v>30340</v>
      </c>
      <c r="CK8" s="241">
        <f>'C завтраками| Bed and breakfast'!CK7*0.82</f>
        <v>30340</v>
      </c>
      <c r="CL8" s="241">
        <f>'C завтраками| Bed and breakfast'!CL7*0.82</f>
        <v>30340</v>
      </c>
      <c r="CM8" s="241">
        <f>'C завтраками| Bed and breakfast'!CM7*0.82</f>
        <v>30340</v>
      </c>
      <c r="CN8" s="241">
        <f>'C завтраками| Bed and breakfast'!CN7*0.82</f>
        <v>30340</v>
      </c>
      <c r="CO8" s="241">
        <f>'C завтраками| Bed and breakfast'!CO7*0.82</f>
        <v>30340</v>
      </c>
      <c r="CP8" s="241">
        <f>'C завтраками| Bed and breakfast'!CP7*0.82</f>
        <v>30340</v>
      </c>
      <c r="CQ8" s="241">
        <f>'C завтраками| Bed and breakfast'!CQ7*0.82</f>
        <v>50840</v>
      </c>
      <c r="CR8" s="241">
        <f>'C завтраками| Bed and breakfast'!CR7*0.82</f>
        <v>56580</v>
      </c>
      <c r="CS8" s="241">
        <f>'C завтраками| Bed and breakfast'!CS7*0.82</f>
        <v>62319.999999999993</v>
      </c>
      <c r="CT8" s="241">
        <f>'C завтраками| Bed and breakfast'!CT7*0.82</f>
        <v>50840</v>
      </c>
      <c r="CU8" s="241">
        <f>'C завтраками| Bed and breakfast'!CU7*0.82</f>
        <v>50840</v>
      </c>
      <c r="CV8" s="241">
        <f>'C завтраками| Bed and breakfast'!CV7*0.82</f>
        <v>41820</v>
      </c>
      <c r="CW8" s="241">
        <f>'C завтраками| Bed and breakfast'!CW7*0.82</f>
        <v>41820</v>
      </c>
      <c r="CX8" s="241">
        <f>'C завтраками| Bed and breakfast'!CX7*0.82</f>
        <v>41820</v>
      </c>
      <c r="CY8" s="241">
        <f>'C завтраками| Bed and breakfast'!CY7*0.82</f>
        <v>35260</v>
      </c>
      <c r="CZ8" s="241">
        <f>'C завтраками| Bed and breakfast'!CZ7*0.82</f>
        <v>34440</v>
      </c>
      <c r="DA8" s="241">
        <f>'C завтраками| Bed and breakfast'!DA7*0.82</f>
        <v>23370</v>
      </c>
      <c r="DB8" s="241">
        <f>'C завтраками| Bed and breakfast'!DB7*0.82</f>
        <v>23370</v>
      </c>
      <c r="DC8" s="241">
        <f>'C завтраками| Bed and breakfast'!DC7*0.82</f>
        <v>23370</v>
      </c>
      <c r="DD8" s="241">
        <f>'C завтраками| Bed and breakfast'!DD7*0.82</f>
        <v>23370</v>
      </c>
      <c r="DE8" s="241">
        <f>'C завтраками| Bed and breakfast'!DE7*0.82</f>
        <v>24600</v>
      </c>
      <c r="DF8" s="241">
        <f>'C завтраками| Bed and breakfast'!DF7*0.82</f>
        <v>24600</v>
      </c>
      <c r="DG8" s="241">
        <f>'C завтраками| Bed and breakfast'!DG7*0.82</f>
        <v>24600</v>
      </c>
      <c r="DH8" s="241">
        <f>'C завтраками| Bed and breakfast'!DH7*0.82</f>
        <v>23370</v>
      </c>
      <c r="DI8" s="241">
        <f>'C завтраками| Bed and breakfast'!DI7*0.82</f>
        <v>23370</v>
      </c>
      <c r="DJ8" s="241">
        <f>'C завтраками| Bed and breakfast'!DJ7*0.82</f>
        <v>23370</v>
      </c>
      <c r="DK8" s="241">
        <f>'C завтраками| Bed and breakfast'!DK7*0.82</f>
        <v>23370</v>
      </c>
      <c r="DL8" s="241">
        <f>'C завтраками| Bed and breakfast'!DL7*0.82</f>
        <v>23370</v>
      </c>
      <c r="DM8" s="241">
        <f>'C завтраками| Bed and breakfast'!DM7*0.82</f>
        <v>23370</v>
      </c>
      <c r="DN8" s="241">
        <f>'C завтраками| Bed and breakfast'!DN7*0.82</f>
        <v>22140</v>
      </c>
      <c r="DO8" s="241">
        <f>'C завтраками| Bed and breakfast'!DO7*0.82</f>
        <v>22140</v>
      </c>
      <c r="DP8" s="241">
        <f>'C завтраками| Bed and breakfast'!DP7*0.82</f>
        <v>22140</v>
      </c>
      <c r="DQ8" s="241">
        <f>'C завтраками| Bed and breakfast'!DQ7*0.82</f>
        <v>22140</v>
      </c>
      <c r="DR8" s="241">
        <f>'C завтраками| Bed and breakfast'!DR7*0.82</f>
        <v>22140</v>
      </c>
      <c r="DS8" s="241">
        <f>'C завтраками| Bed and breakfast'!DS7*0.82</f>
        <v>22140</v>
      </c>
      <c r="DT8" s="241">
        <f>'C завтраками| Bed and breakfast'!DT7*0.82</f>
        <v>22140</v>
      </c>
      <c r="DU8" s="241">
        <f>'C завтраками| Bed and breakfast'!DU7*0.82</f>
        <v>18860</v>
      </c>
      <c r="DV8" s="241">
        <f>'C завтраками| Bed and breakfast'!DV7*0.82</f>
        <v>18860</v>
      </c>
      <c r="DW8" s="241">
        <f>'C завтраками| Bed and breakfast'!DW7*0.82</f>
        <v>18860</v>
      </c>
      <c r="DX8" s="241">
        <f>'C завтраками| Bed and breakfast'!DX7*0.82</f>
        <v>18860</v>
      </c>
      <c r="DY8" s="241">
        <f>'C завтраками| Bed and breakfast'!DY7*0.82</f>
        <v>18860</v>
      </c>
      <c r="DZ8" s="241">
        <f>'C завтраками| Bed and breakfast'!DZ7*0.82</f>
        <v>19680</v>
      </c>
      <c r="EA8" s="241">
        <f>'C завтраками| Bed and breakfast'!EA7*0.82</f>
        <v>19680</v>
      </c>
      <c r="EB8" s="241">
        <f>'C завтраками| Bed and breakfast'!EB7*0.82</f>
        <v>18040</v>
      </c>
      <c r="EC8" s="241">
        <f>'C завтраками| Bed and breakfast'!EC7*0.82</f>
        <v>18040</v>
      </c>
      <c r="ED8" s="241">
        <f>'C завтраками| Bed and breakfast'!ED7*0.82</f>
        <v>18040</v>
      </c>
      <c r="EE8" s="241">
        <f>'C завтраками| Bed and breakfast'!EE7*0.82</f>
        <v>17220</v>
      </c>
      <c r="EF8" s="241">
        <f>'C завтраками| Bed and breakfast'!EF7*0.82</f>
        <v>17220</v>
      </c>
      <c r="EG8" s="241">
        <f>'C завтраками| Bed and breakfast'!EG7*0.82</f>
        <v>17220</v>
      </c>
      <c r="EH8" s="241">
        <f>'C завтраками| Bed and breakfast'!EH7*0.82</f>
        <v>17220</v>
      </c>
      <c r="EI8" s="241">
        <f>'C завтраками| Bed and breakfast'!EI7*0.82</f>
        <v>14760</v>
      </c>
      <c r="EJ8" s="241">
        <f>'C завтраками| Bed and breakfast'!EJ7*0.82</f>
        <v>14760</v>
      </c>
      <c r="EK8" s="241">
        <f>'C завтраками| Bed and breakfast'!EK7*0.82</f>
        <v>14760</v>
      </c>
      <c r="EL8" s="241">
        <f>'C завтраками| Bed and breakfast'!EL7*0.82</f>
        <v>14760</v>
      </c>
      <c r="EM8" s="241">
        <f>'C завтраками| Bed and breakfast'!EM7*0.82</f>
        <v>14760</v>
      </c>
      <c r="EN8" s="241">
        <f>'C завтраками| Bed and breakfast'!EN7*0.82</f>
        <v>14760</v>
      </c>
      <c r="EO8" s="241">
        <f>'C завтраками| Bed and breakfast'!EO7*0.82</f>
        <v>14760</v>
      </c>
      <c r="EP8" s="241">
        <f>'C завтраками| Bed and breakfast'!EP7*0.82</f>
        <v>13530</v>
      </c>
      <c r="EQ8" s="241">
        <f>'C завтраками| Bed and breakfast'!EQ7*0.82</f>
        <v>13530</v>
      </c>
      <c r="ER8" s="241">
        <f>'C завтраками| Bed and breakfast'!ER7*0.82</f>
        <v>13530</v>
      </c>
      <c r="ES8" s="241">
        <f>'C завтраками| Bed and breakfast'!ES7*0.82</f>
        <v>13530</v>
      </c>
      <c r="ET8" s="241">
        <f>'C завтраками| Bed and breakfast'!ET7*0.82</f>
        <v>13530</v>
      </c>
      <c r="EU8" s="241">
        <f>'C завтраками| Bed and breakfast'!EU7*0.82</f>
        <v>14760</v>
      </c>
      <c r="EV8" s="241">
        <f>'C завтраками| Bed and breakfast'!EV7*0.82</f>
        <v>14760</v>
      </c>
      <c r="EW8" s="241">
        <f>'C завтраками| Bed and breakfast'!EW7*0.82</f>
        <v>13530</v>
      </c>
      <c r="EX8" s="241">
        <f>'C завтраками| Bed and breakfast'!EX7*0.82</f>
        <v>13530</v>
      </c>
      <c r="EY8" s="241">
        <f>'C завтраками| Bed and breakfast'!EY7*0.82</f>
        <v>13530</v>
      </c>
      <c r="EZ8" s="241">
        <f>'C завтраками| Bed and breakfast'!EZ7*0.82</f>
        <v>13530</v>
      </c>
      <c r="FA8" s="241">
        <f>'C завтраками| Bed and breakfast'!FA7*0.82</f>
        <v>13530</v>
      </c>
      <c r="FB8" s="241">
        <f>'C завтраками| Bed and breakfast'!FB7*0.82</f>
        <v>14760</v>
      </c>
      <c r="FC8" s="241">
        <f>'C завтраками| Bed and breakfast'!FC7*0.82</f>
        <v>14760</v>
      </c>
      <c r="FD8" s="241">
        <f>'C завтраками| Bed and breakfast'!FD7*0.82</f>
        <v>13530</v>
      </c>
      <c r="FE8" s="241">
        <f>'C завтраками| Bed and breakfast'!FE7*0.82</f>
        <v>13530</v>
      </c>
      <c r="FF8" s="241">
        <f>'C завтраками| Bed and breakfast'!FF7*0.82</f>
        <v>13530</v>
      </c>
      <c r="FG8" s="241">
        <f>'C завтраками| Bed and breakfast'!FG7*0.82</f>
        <v>13530</v>
      </c>
      <c r="FH8" s="241">
        <f>'C завтраками| Bed and breakfast'!FH7*0.82</f>
        <v>15989.999999999998</v>
      </c>
    </row>
    <row r="9" spans="1:164" s="72" customFormat="1" x14ac:dyDescent="0.2">
      <c r="A9" s="240">
        <v>2</v>
      </c>
      <c r="B9" s="240">
        <f>'C завтраками| Bed and breakfast'!B8*0.82</f>
        <v>18532</v>
      </c>
      <c r="C9" s="240">
        <f>'C завтраками| Bed and breakfast'!C8*0.82</f>
        <v>18532</v>
      </c>
      <c r="D9" s="240">
        <f>'C завтраками| Bed and breakfast'!D8*0.82</f>
        <v>21402</v>
      </c>
      <c r="E9" s="240">
        <f>'C завтраками| Bed and breakfast'!E8*0.82</f>
        <v>21402</v>
      </c>
      <c r="F9" s="240">
        <f>'C завтраками| Bed and breakfast'!F8*0.82</f>
        <v>16071.999999999998</v>
      </c>
      <c r="G9" s="240">
        <f>'C завтраками| Bed and breakfast'!G8*0.82</f>
        <v>16071.999999999998</v>
      </c>
      <c r="H9" s="240">
        <f>'C завтраками| Bed and breakfast'!H8*0.82</f>
        <v>16071.999999999998</v>
      </c>
      <c r="I9" s="240">
        <f>'C завтраками| Bed and breakfast'!I8*0.82</f>
        <v>16071.999999999998</v>
      </c>
      <c r="J9" s="240">
        <f>'C завтраками| Bed and breakfast'!J8*0.82</f>
        <v>16071.999999999998</v>
      </c>
      <c r="K9" s="240">
        <f>'C завтраками| Bed and breakfast'!K8*0.82</f>
        <v>19762</v>
      </c>
      <c r="L9" s="240">
        <f>'C завтраками| Bed and breakfast'!L8*0.82</f>
        <v>19762</v>
      </c>
      <c r="M9" s="240">
        <f>'C завтраками| Bed and breakfast'!M8*0.82</f>
        <v>16071.999999999998</v>
      </c>
      <c r="N9" s="240">
        <f>'C завтраками| Bed and breakfast'!N8*0.82</f>
        <v>16071.999999999998</v>
      </c>
      <c r="O9" s="240">
        <f>'C завтраками| Bed and breakfast'!O8*0.82</f>
        <v>16071.999999999998</v>
      </c>
      <c r="P9" s="240">
        <f>'C завтраками| Bed and breakfast'!P8*0.82</f>
        <v>16071.999999999998</v>
      </c>
      <c r="Q9" s="240">
        <f>'C завтраками| Bed and breakfast'!Q8*0.82</f>
        <v>16071.999999999998</v>
      </c>
      <c r="R9" s="240">
        <f>'C завтраками| Bed and breakfast'!R8*0.82</f>
        <v>18532</v>
      </c>
      <c r="S9" s="240">
        <f>'C завтраками| Bed and breakfast'!S8*0.82</f>
        <v>18532</v>
      </c>
      <c r="T9" s="240">
        <f>'C завтраками| Bed and breakfast'!T8*0.82</f>
        <v>17302</v>
      </c>
      <c r="U9" s="240">
        <f>'C завтраками| Bed and breakfast'!U8*0.82</f>
        <v>17302</v>
      </c>
      <c r="V9" s="240">
        <f>'C завтраками| Bed and breakfast'!V8*0.82</f>
        <v>17302</v>
      </c>
      <c r="W9" s="240">
        <f>'C завтраками| Bed and breakfast'!W8*0.82</f>
        <v>17302</v>
      </c>
      <c r="X9" s="240">
        <f>'C завтраками| Bed and breakfast'!X8*0.82</f>
        <v>18532</v>
      </c>
      <c r="Y9" s="240">
        <f>'C завтраками| Bed and breakfast'!Y8*0.82</f>
        <v>18532</v>
      </c>
      <c r="Z9" s="240">
        <f>'C завтраками| Bed and breakfast'!Z8*0.82</f>
        <v>18532</v>
      </c>
      <c r="AA9" s="240">
        <f>'C завтраками| Bed and breakfast'!AA8*0.82</f>
        <v>17302</v>
      </c>
      <c r="AB9" s="240">
        <f>'C завтраками| Bed and breakfast'!AB8*0.82</f>
        <v>17302</v>
      </c>
      <c r="AC9" s="240">
        <f>'C завтраками| Bed and breakfast'!AC8*0.82</f>
        <v>18532</v>
      </c>
      <c r="AD9" s="240">
        <f>'C завтраками| Bed and breakfast'!AD8*0.82</f>
        <v>18532</v>
      </c>
      <c r="AE9" s="240">
        <f>'C завтраками| Bed and breakfast'!AE8*0.82</f>
        <v>18532</v>
      </c>
      <c r="AF9" s="240">
        <f>'C завтраками| Bed and breakfast'!AF8*0.82</f>
        <v>21812</v>
      </c>
      <c r="AG9" s="240">
        <f>'C завтраками| Bed and breakfast'!AG8*0.82</f>
        <v>21812</v>
      </c>
      <c r="AH9" s="240">
        <f>'C завтраками| Bed and breakfast'!AH8*0.82</f>
        <v>19762</v>
      </c>
      <c r="AI9" s="240">
        <f>'C завтраками| Bed and breakfast'!AI8*0.82</f>
        <v>21402</v>
      </c>
      <c r="AJ9" s="240">
        <f>'C завтраками| Bed and breakfast'!AJ8*0.82</f>
        <v>21402</v>
      </c>
      <c r="AK9" s="240">
        <f>'C завтраками| Bed and breakfast'!AK8*0.82</f>
        <v>26732</v>
      </c>
      <c r="AL9" s="240">
        <f>'C завтраками| Bed and breakfast'!AL8*0.82</f>
        <v>31651.999999999996</v>
      </c>
      <c r="AM9" s="240">
        <f>'C завтраками| Bed and breakfast'!AM8*0.82</f>
        <v>31651.999999999996</v>
      </c>
      <c r="AN9" s="240">
        <f>'C завтраками| Bed and breakfast'!AN8*0.82</f>
        <v>34112</v>
      </c>
      <c r="AO9" s="240">
        <f>'C завтраками| Bed and breakfast'!AO8*0.82</f>
        <v>31651.999999999996</v>
      </c>
      <c r="AP9" s="240">
        <f>'C завтраками| Bed and breakfast'!AP8*0.82</f>
        <v>56170</v>
      </c>
      <c r="AQ9" s="240">
        <f>'C завтраками| Bed and breakfast'!AQ8*0.82</f>
        <v>88970</v>
      </c>
      <c r="AR9" s="240">
        <f>'C завтраками| Bed and breakfast'!AR8*0.82</f>
        <v>109470</v>
      </c>
      <c r="AS9" s="240">
        <f>'C завтраками| Bed and breakfast'!AS8*0.82</f>
        <v>109470</v>
      </c>
      <c r="AT9" s="240">
        <f>'C завтраками| Bed and breakfast'!AT8*0.82</f>
        <v>97170</v>
      </c>
      <c r="AU9" s="240">
        <f>'C завтраками| Bed and breakfast'!AU8*0.82</f>
        <v>97170</v>
      </c>
      <c r="AV9" s="240">
        <f>'C завтраками| Bed and breakfast'!AV8*0.82</f>
        <v>97170</v>
      </c>
      <c r="AW9" s="240">
        <f>'C завтраками| Bed and breakfast'!AW8*0.82</f>
        <v>97170</v>
      </c>
      <c r="AX9" s="240">
        <f>'C завтраками| Bed and breakfast'!AX8*0.82</f>
        <v>97170</v>
      </c>
      <c r="AY9" s="240">
        <f>'C завтраками| Bed and breakfast'!AY8*0.82</f>
        <v>76670</v>
      </c>
      <c r="AZ9" s="240">
        <f>'C завтраками| Bed and breakfast'!AZ8*0.82</f>
        <v>68470</v>
      </c>
      <c r="BA9" s="240">
        <f>'C завтраками| Bed and breakfast'!BA8*0.82</f>
        <v>68470</v>
      </c>
      <c r="BB9" s="240">
        <f>'C завтраками| Bed and breakfast'!BB8*0.82</f>
        <v>49364</v>
      </c>
      <c r="BC9" s="240">
        <f>'C завтраками| Bed and breakfast'!BC8*0.82</f>
        <v>29684</v>
      </c>
      <c r="BD9" s="240">
        <f>'C завтраками| Bed and breakfast'!BD8*0.82</f>
        <v>29684</v>
      </c>
      <c r="BE9" s="240">
        <f>'C завтраками| Bed and breakfast'!BE8*0.82</f>
        <v>29684</v>
      </c>
      <c r="BF9" s="240">
        <f>'C завтраками| Bed and breakfast'!BF8*0.82</f>
        <v>29684</v>
      </c>
      <c r="BG9" s="240">
        <f>'C завтраками| Bed and breakfast'!BG8*0.82</f>
        <v>29684</v>
      </c>
      <c r="BH9" s="240">
        <f>'C завтраками| Bed and breakfast'!BH8*0.82</f>
        <v>27224</v>
      </c>
      <c r="BI9" s="240">
        <f>'C завтраками| Bed and breakfast'!BI8*0.82</f>
        <v>27224</v>
      </c>
      <c r="BJ9" s="240">
        <f>'C завтраками| Bed and breakfast'!BJ8*0.82</f>
        <v>27224</v>
      </c>
      <c r="BK9" s="240">
        <f>'C завтраками| Bed and breakfast'!BK8*0.82</f>
        <v>29684</v>
      </c>
      <c r="BL9" s="240">
        <f>'C завтраками| Bed and breakfast'!BL8*0.82</f>
        <v>29684</v>
      </c>
      <c r="BM9" s="240">
        <f>'C завтраками| Bed and breakfast'!BM8*0.82</f>
        <v>29684</v>
      </c>
      <c r="BN9" s="240">
        <f>'C завтраками| Bed and breakfast'!BN8*0.82</f>
        <v>29684</v>
      </c>
      <c r="BO9" s="240">
        <f>'C завтраками| Bed and breakfast'!BO8*0.82</f>
        <v>29684</v>
      </c>
      <c r="BP9" s="240">
        <f>'C завтраками| Bed and breakfast'!BP8*0.82</f>
        <v>29684</v>
      </c>
      <c r="BQ9" s="240">
        <f>'C завтраками| Bed and breakfast'!BQ8*0.82</f>
        <v>29684</v>
      </c>
      <c r="BR9" s="240">
        <f>'C завтраками| Bed and breakfast'!BR8*0.82</f>
        <v>29684</v>
      </c>
      <c r="BS9" s="240">
        <f>'C завтраками| Bed and breakfast'!BS8*0.82</f>
        <v>29684</v>
      </c>
      <c r="BT9" s="240">
        <f>'C завтраками| Bed and breakfast'!BT8*0.82</f>
        <v>34604</v>
      </c>
      <c r="BU9" s="240">
        <f>'C завтраками| Bed and breakfast'!BU8*0.82</f>
        <v>34604</v>
      </c>
      <c r="BV9" s="240">
        <f>'C завтраками| Bed and breakfast'!BV8*0.82</f>
        <v>34604</v>
      </c>
      <c r="BW9" s="240">
        <f>'C завтраками| Bed and breakfast'!BW8*0.82</f>
        <v>34604</v>
      </c>
      <c r="BX9" s="240">
        <f>'C завтраками| Bed and breakfast'!BX8*0.82</f>
        <v>36244</v>
      </c>
      <c r="BY9" s="240">
        <f>'C завтраками| Bed and breakfast'!BY8*0.82</f>
        <v>36244</v>
      </c>
      <c r="BZ9" s="240">
        <f>'C завтраками| Bed and breakfast'!BZ8*0.82</f>
        <v>36244</v>
      </c>
      <c r="CA9" s="240">
        <f>'C завтраками| Bed and breakfast'!CA8*0.82</f>
        <v>36244</v>
      </c>
      <c r="CB9" s="240">
        <f>'C завтраками| Bed and breakfast'!CB8*0.82</f>
        <v>36244</v>
      </c>
      <c r="CC9" s="240">
        <f>'C завтраками| Bed and breakfast'!CC8*0.82</f>
        <v>36244</v>
      </c>
      <c r="CD9" s="240">
        <f>'C завтраками| Bed and breakfast'!CD8*0.82</f>
        <v>36244</v>
      </c>
      <c r="CE9" s="240">
        <f>'C завтраками| Bed and breakfast'!CE8*0.82</f>
        <v>36244</v>
      </c>
      <c r="CF9" s="240">
        <f>'C завтраками| Bed and breakfast'!CF8*0.82</f>
        <v>36244</v>
      </c>
      <c r="CG9" s="240">
        <f>'C завтраками| Bed and breakfast'!CG8*0.82</f>
        <v>36244</v>
      </c>
      <c r="CH9" s="240">
        <f>'C завтраками| Bed and breakfast'!CH8*0.82</f>
        <v>32964</v>
      </c>
      <c r="CI9" s="240">
        <f>'C завтраками| Bed and breakfast'!CI8*0.82</f>
        <v>32964</v>
      </c>
      <c r="CJ9" s="240">
        <f>'C завтраками| Bed and breakfast'!CJ8*0.82</f>
        <v>32964</v>
      </c>
      <c r="CK9" s="240">
        <f>'C завтраками| Bed and breakfast'!CK8*0.82</f>
        <v>32964</v>
      </c>
      <c r="CL9" s="240">
        <f>'C завтраками| Bed and breakfast'!CL8*0.82</f>
        <v>32964</v>
      </c>
      <c r="CM9" s="240">
        <f>'C завтраками| Bed and breakfast'!CM8*0.82</f>
        <v>32964</v>
      </c>
      <c r="CN9" s="240">
        <f>'C завтраками| Bed and breakfast'!CN8*0.82</f>
        <v>32964</v>
      </c>
      <c r="CO9" s="240">
        <f>'C завтраками| Bed and breakfast'!CO8*0.82</f>
        <v>32964</v>
      </c>
      <c r="CP9" s="240">
        <f>'C завтраками| Bed and breakfast'!CP8*0.82</f>
        <v>32964</v>
      </c>
      <c r="CQ9" s="240">
        <f>'C завтраками| Bed and breakfast'!CQ8*0.82</f>
        <v>53464</v>
      </c>
      <c r="CR9" s="240">
        <f>'C завтраками| Bed and breakfast'!CR8*0.82</f>
        <v>59204</v>
      </c>
      <c r="CS9" s="240">
        <f>'C завтраками| Bed and breakfast'!CS8*0.82</f>
        <v>64943.999999999993</v>
      </c>
      <c r="CT9" s="240">
        <f>'C завтраками| Bed and breakfast'!CT8*0.82</f>
        <v>53464</v>
      </c>
      <c r="CU9" s="240">
        <f>'C завтраками| Bed and breakfast'!CU8*0.82</f>
        <v>53464</v>
      </c>
      <c r="CV9" s="240">
        <f>'C завтраками| Bed and breakfast'!CV8*0.82</f>
        <v>44444</v>
      </c>
      <c r="CW9" s="240">
        <f>'C завтраками| Bed and breakfast'!CW8*0.82</f>
        <v>44444</v>
      </c>
      <c r="CX9" s="240">
        <f>'C завтраками| Bed and breakfast'!CX8*0.82</f>
        <v>44444</v>
      </c>
      <c r="CY9" s="240">
        <f>'C завтраками| Bed and breakfast'!CY8*0.82</f>
        <v>37884</v>
      </c>
      <c r="CZ9" s="240">
        <f>'C завтраками| Bed and breakfast'!CZ8*0.82</f>
        <v>37064</v>
      </c>
      <c r="DA9" s="240">
        <f>'C завтраками| Bed and breakfast'!DA8*0.82</f>
        <v>25994</v>
      </c>
      <c r="DB9" s="240">
        <f>'C завтраками| Bed and breakfast'!DB8*0.82</f>
        <v>25994</v>
      </c>
      <c r="DC9" s="240">
        <f>'C завтраками| Bed and breakfast'!DC8*0.82</f>
        <v>25994</v>
      </c>
      <c r="DD9" s="240">
        <f>'C завтраками| Bed and breakfast'!DD8*0.82</f>
        <v>25994</v>
      </c>
      <c r="DE9" s="240">
        <f>'C завтраками| Bed and breakfast'!DE8*0.82</f>
        <v>27224</v>
      </c>
      <c r="DF9" s="240">
        <f>'C завтраками| Bed and breakfast'!DF8*0.82</f>
        <v>27224</v>
      </c>
      <c r="DG9" s="240">
        <f>'C завтраками| Bed and breakfast'!DG8*0.82</f>
        <v>27224</v>
      </c>
      <c r="DH9" s="240">
        <f>'C завтраками| Bed and breakfast'!DH8*0.82</f>
        <v>25994</v>
      </c>
      <c r="DI9" s="240">
        <f>'C завтраками| Bed and breakfast'!DI8*0.82</f>
        <v>25994</v>
      </c>
      <c r="DJ9" s="240">
        <f>'C завтраками| Bed and breakfast'!DJ8*0.82</f>
        <v>25994</v>
      </c>
      <c r="DK9" s="240">
        <f>'C завтраками| Bed and breakfast'!DK8*0.82</f>
        <v>25994</v>
      </c>
      <c r="DL9" s="240">
        <f>'C завтраками| Bed and breakfast'!DL8*0.82</f>
        <v>25994</v>
      </c>
      <c r="DM9" s="240">
        <f>'C завтраками| Bed and breakfast'!DM8*0.82</f>
        <v>25994</v>
      </c>
      <c r="DN9" s="240">
        <f>'C завтраками| Bed and breakfast'!DN8*0.82</f>
        <v>24764</v>
      </c>
      <c r="DO9" s="240">
        <f>'C завтраками| Bed and breakfast'!DO8*0.82</f>
        <v>24764</v>
      </c>
      <c r="DP9" s="240">
        <f>'C завтраками| Bed and breakfast'!DP8*0.82</f>
        <v>24764</v>
      </c>
      <c r="DQ9" s="240">
        <f>'C завтраками| Bed and breakfast'!DQ8*0.82</f>
        <v>24764</v>
      </c>
      <c r="DR9" s="240">
        <f>'C завтраками| Bed and breakfast'!DR8*0.82</f>
        <v>24764</v>
      </c>
      <c r="DS9" s="240">
        <f>'C завтраками| Bed and breakfast'!DS8*0.82</f>
        <v>24764</v>
      </c>
      <c r="DT9" s="240">
        <f>'C завтраками| Bed and breakfast'!DT8*0.82</f>
        <v>24764</v>
      </c>
      <c r="DU9" s="240">
        <f>'C завтраками| Bed and breakfast'!DU8*0.82</f>
        <v>21484</v>
      </c>
      <c r="DV9" s="240">
        <f>'C завтраками| Bed and breakfast'!DV8*0.82</f>
        <v>21484</v>
      </c>
      <c r="DW9" s="240">
        <f>'C завтраками| Bed and breakfast'!DW8*0.82</f>
        <v>21484</v>
      </c>
      <c r="DX9" s="240">
        <f>'C завтраками| Bed and breakfast'!DX8*0.82</f>
        <v>21484</v>
      </c>
      <c r="DY9" s="240">
        <f>'C завтраками| Bed and breakfast'!DY8*0.82</f>
        <v>21484</v>
      </c>
      <c r="DZ9" s="240">
        <f>'C завтраками| Bed and breakfast'!DZ8*0.82</f>
        <v>22304</v>
      </c>
      <c r="EA9" s="240">
        <f>'C завтраками| Bed and breakfast'!EA8*0.82</f>
        <v>22304</v>
      </c>
      <c r="EB9" s="240">
        <f>'C завтраками| Bed and breakfast'!EB8*0.82</f>
        <v>20664</v>
      </c>
      <c r="EC9" s="240">
        <f>'C завтраками| Bed and breakfast'!EC8*0.82</f>
        <v>20664</v>
      </c>
      <c r="ED9" s="240">
        <f>'C завтраками| Bed and breakfast'!ED8*0.82</f>
        <v>20664</v>
      </c>
      <c r="EE9" s="240">
        <f>'C завтраками| Bed and breakfast'!EE8*0.82</f>
        <v>19680</v>
      </c>
      <c r="EF9" s="240">
        <f>'C завтраками| Bed and breakfast'!EF8*0.82</f>
        <v>19680</v>
      </c>
      <c r="EG9" s="240">
        <f>'C завтраками| Bed and breakfast'!EG8*0.82</f>
        <v>19680</v>
      </c>
      <c r="EH9" s="240">
        <f>'C завтраками| Bed and breakfast'!EH8*0.82</f>
        <v>19680</v>
      </c>
      <c r="EI9" s="240">
        <f>'C завтраками| Bed and breakfast'!EI8*0.82</f>
        <v>17220</v>
      </c>
      <c r="EJ9" s="240">
        <f>'C завтраками| Bed and breakfast'!EJ8*0.82</f>
        <v>17220</v>
      </c>
      <c r="EK9" s="240">
        <f>'C завтраками| Bed and breakfast'!EK8*0.82</f>
        <v>17220</v>
      </c>
      <c r="EL9" s="240">
        <f>'C завтраками| Bed and breakfast'!EL8*0.82</f>
        <v>17220</v>
      </c>
      <c r="EM9" s="240">
        <f>'C завтраками| Bed and breakfast'!EM8*0.82</f>
        <v>17220</v>
      </c>
      <c r="EN9" s="240">
        <f>'C завтраками| Bed and breakfast'!EN8*0.82</f>
        <v>17220</v>
      </c>
      <c r="EO9" s="240">
        <f>'C завтраками| Bed and breakfast'!EO8*0.82</f>
        <v>17220</v>
      </c>
      <c r="EP9" s="240">
        <f>'C завтраками| Bed and breakfast'!EP8*0.82</f>
        <v>15989.999999999998</v>
      </c>
      <c r="EQ9" s="240">
        <f>'C завтраками| Bed and breakfast'!EQ8*0.82</f>
        <v>15989.999999999998</v>
      </c>
      <c r="ER9" s="240">
        <f>'C завтраками| Bed and breakfast'!ER8*0.82</f>
        <v>15989.999999999998</v>
      </c>
      <c r="ES9" s="240">
        <f>'C завтраками| Bed and breakfast'!ES8*0.82</f>
        <v>15989.999999999998</v>
      </c>
      <c r="ET9" s="240">
        <f>'C завтраками| Bed and breakfast'!ET8*0.82</f>
        <v>15989.999999999998</v>
      </c>
      <c r="EU9" s="240">
        <f>'C завтраками| Bed and breakfast'!EU8*0.82</f>
        <v>17220</v>
      </c>
      <c r="EV9" s="240">
        <f>'C завтраками| Bed and breakfast'!EV8*0.82</f>
        <v>17220</v>
      </c>
      <c r="EW9" s="240">
        <f>'C завтраками| Bed and breakfast'!EW8*0.82</f>
        <v>15989.999999999998</v>
      </c>
      <c r="EX9" s="240">
        <f>'C завтраками| Bed and breakfast'!EX8*0.82</f>
        <v>15989.999999999998</v>
      </c>
      <c r="EY9" s="240">
        <f>'C завтраками| Bed and breakfast'!EY8*0.82</f>
        <v>15989.999999999998</v>
      </c>
      <c r="EZ9" s="240">
        <f>'C завтраками| Bed and breakfast'!EZ8*0.82</f>
        <v>15989.999999999998</v>
      </c>
      <c r="FA9" s="240">
        <f>'C завтраками| Bed and breakfast'!FA8*0.82</f>
        <v>15989.999999999998</v>
      </c>
      <c r="FB9" s="240">
        <f>'C завтраками| Bed and breakfast'!FB8*0.82</f>
        <v>17220</v>
      </c>
      <c r="FC9" s="240">
        <f>'C завтраками| Bed and breakfast'!FC8*0.82</f>
        <v>17220</v>
      </c>
      <c r="FD9" s="240">
        <f>'C завтраками| Bed and breakfast'!FD8*0.82</f>
        <v>15989.999999999998</v>
      </c>
      <c r="FE9" s="240">
        <f>'C завтраками| Bed and breakfast'!FE8*0.82</f>
        <v>15989.999999999998</v>
      </c>
      <c r="FF9" s="240">
        <f>'C завтраками| Bed and breakfast'!FF8*0.82</f>
        <v>15989.999999999998</v>
      </c>
      <c r="FG9" s="240">
        <f>'C завтраками| Bed and breakfast'!FG8*0.82</f>
        <v>15989.999999999998</v>
      </c>
      <c r="FH9" s="240">
        <f>'C завтраками| Bed and breakfast'!FH8*0.82</f>
        <v>18450</v>
      </c>
    </row>
    <row r="10" spans="1:164"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row>
    <row r="11" spans="1:164" s="72" customFormat="1" x14ac:dyDescent="0.2">
      <c r="A11" s="240">
        <v>1</v>
      </c>
      <c r="B11" s="240">
        <f>'C завтраками| Bed and breakfast'!B10*0.82</f>
        <v>18860</v>
      </c>
      <c r="C11" s="240">
        <f>'C завтраками| Bed and breakfast'!C10*0.82</f>
        <v>18860</v>
      </c>
      <c r="D11" s="240">
        <f>'C завтраками| Bed and breakfast'!D10*0.82</f>
        <v>21730</v>
      </c>
      <c r="E11" s="240">
        <f>'C завтраками| Bed and breakfast'!E10*0.82</f>
        <v>21730</v>
      </c>
      <c r="F11" s="240">
        <f>'C завтраками| Bed and breakfast'!F10*0.82</f>
        <v>16400</v>
      </c>
      <c r="G11" s="240">
        <f>'C завтраками| Bed and breakfast'!G10*0.82</f>
        <v>16400</v>
      </c>
      <c r="H11" s="240">
        <f>'C завтраками| Bed and breakfast'!H10*0.82</f>
        <v>16400</v>
      </c>
      <c r="I11" s="240">
        <f>'C завтраками| Bed and breakfast'!I10*0.82</f>
        <v>16400</v>
      </c>
      <c r="J11" s="240">
        <f>'C завтраками| Bed and breakfast'!J10*0.82</f>
        <v>16400</v>
      </c>
      <c r="K11" s="240">
        <f>'C завтраками| Bed and breakfast'!K10*0.82</f>
        <v>20090</v>
      </c>
      <c r="L11" s="240">
        <f>'C завтраками| Bed and breakfast'!L10*0.82</f>
        <v>20090</v>
      </c>
      <c r="M11" s="240">
        <f>'C завтраками| Bed and breakfast'!M10*0.82</f>
        <v>16400</v>
      </c>
      <c r="N11" s="240">
        <f>'C завтраками| Bed and breakfast'!N10*0.82</f>
        <v>16400</v>
      </c>
      <c r="O11" s="240">
        <f>'C завтраками| Bed and breakfast'!O10*0.82</f>
        <v>16400</v>
      </c>
      <c r="P11" s="240">
        <f>'C завтраками| Bed and breakfast'!P10*0.82</f>
        <v>16400</v>
      </c>
      <c r="Q11" s="240">
        <f>'C завтраками| Bed and breakfast'!Q10*0.82</f>
        <v>16400</v>
      </c>
      <c r="R11" s="240">
        <f>'C завтраками| Bed and breakfast'!R10*0.82</f>
        <v>18860</v>
      </c>
      <c r="S11" s="240">
        <f>'C завтраками| Bed and breakfast'!S10*0.82</f>
        <v>18860</v>
      </c>
      <c r="T11" s="240">
        <f>'C завтраками| Bed and breakfast'!T10*0.82</f>
        <v>17630</v>
      </c>
      <c r="U11" s="240">
        <f>'C завтраками| Bed and breakfast'!U10*0.82</f>
        <v>17630</v>
      </c>
      <c r="V11" s="240">
        <f>'C завтраками| Bed and breakfast'!V10*0.82</f>
        <v>17630</v>
      </c>
      <c r="W11" s="240">
        <f>'C завтраками| Bed and breakfast'!W10*0.82</f>
        <v>17630</v>
      </c>
      <c r="X11" s="240">
        <f>'C завтраками| Bed and breakfast'!X10*0.82</f>
        <v>18860</v>
      </c>
      <c r="Y11" s="240">
        <f>'C завтраками| Bed and breakfast'!Y10*0.82</f>
        <v>18860</v>
      </c>
      <c r="Z11" s="240">
        <f>'C завтраками| Bed and breakfast'!Z10*0.82</f>
        <v>18860</v>
      </c>
      <c r="AA11" s="240">
        <f>'C завтраками| Bed and breakfast'!AA10*0.82</f>
        <v>17630</v>
      </c>
      <c r="AB11" s="240">
        <f>'C завтраками| Bed and breakfast'!AB10*0.82</f>
        <v>17630</v>
      </c>
      <c r="AC11" s="240">
        <f>'C завтраками| Bed and breakfast'!AC10*0.82</f>
        <v>18860</v>
      </c>
      <c r="AD11" s="240">
        <f>'C завтраками| Bed and breakfast'!AD10*0.82</f>
        <v>18860</v>
      </c>
      <c r="AE11" s="240">
        <f>'C завтраками| Bed and breakfast'!AE10*0.82</f>
        <v>18860</v>
      </c>
      <c r="AF11" s="240">
        <f>'C завтраками| Bed and breakfast'!AF10*0.82</f>
        <v>22140</v>
      </c>
      <c r="AG11" s="240">
        <f>'C завтраками| Bed and breakfast'!AG10*0.82</f>
        <v>22140</v>
      </c>
      <c r="AH11" s="240">
        <f>'C завтраками| Bed and breakfast'!AH10*0.82</f>
        <v>20090</v>
      </c>
      <c r="AI11" s="240">
        <f>'C завтраками| Bed and breakfast'!AI10*0.82</f>
        <v>21730</v>
      </c>
      <c r="AJ11" s="240">
        <f>'C завтраками| Bed and breakfast'!AJ10*0.82</f>
        <v>21730</v>
      </c>
      <c r="AK11" s="240">
        <f>'C завтраками| Bed and breakfast'!AK10*0.82</f>
        <v>27060</v>
      </c>
      <c r="AL11" s="240">
        <f>'C завтраками| Bed and breakfast'!AL10*0.82</f>
        <v>31979.999999999996</v>
      </c>
      <c r="AM11" s="240">
        <f>'C завтраками| Bed and breakfast'!AM10*0.82</f>
        <v>31979.999999999996</v>
      </c>
      <c r="AN11" s="240">
        <f>'C завтраками| Bed and breakfast'!AN10*0.82</f>
        <v>34440</v>
      </c>
      <c r="AO11" s="240">
        <f>'C завтраками| Bed and breakfast'!AO10*0.82</f>
        <v>31979.999999999996</v>
      </c>
      <c r="AP11" s="240">
        <f>'C завтраками| Bed and breakfast'!AP10*0.82</f>
        <v>57400</v>
      </c>
      <c r="AQ11" s="240">
        <f>'C завтраками| Bed and breakfast'!AQ10*0.82</f>
        <v>90200</v>
      </c>
      <c r="AR11" s="240">
        <f>'C завтраками| Bed and breakfast'!AR10*0.82</f>
        <v>110700</v>
      </c>
      <c r="AS11" s="240">
        <f>'C завтраками| Bed and breakfast'!AS10*0.82</f>
        <v>110700</v>
      </c>
      <c r="AT11" s="240">
        <f>'C завтраками| Bed and breakfast'!AT10*0.82</f>
        <v>98400</v>
      </c>
      <c r="AU11" s="240">
        <f>'C завтраками| Bed and breakfast'!AU10*0.82</f>
        <v>98400</v>
      </c>
      <c r="AV11" s="240">
        <f>'C завтраками| Bed and breakfast'!AV10*0.82</f>
        <v>98400</v>
      </c>
      <c r="AW11" s="240">
        <f>'C завтраками| Bed and breakfast'!AW10*0.82</f>
        <v>98400</v>
      </c>
      <c r="AX11" s="240">
        <f>'C завтраками| Bed and breakfast'!AX10*0.82</f>
        <v>98400</v>
      </c>
      <c r="AY11" s="240">
        <f>'C завтраками| Bed and breakfast'!AY10*0.82</f>
        <v>77900</v>
      </c>
      <c r="AZ11" s="240">
        <f>'C завтраками| Bed and breakfast'!AZ10*0.82</f>
        <v>69700</v>
      </c>
      <c r="BA11" s="240">
        <f>'C завтраками| Bed and breakfast'!BA10*0.82</f>
        <v>69700</v>
      </c>
      <c r="BB11" s="240">
        <f>'C завтраками| Bed and breakfast'!BB10*0.82</f>
        <v>50020</v>
      </c>
      <c r="BC11" s="240">
        <f>'C завтраками| Bed and breakfast'!BC10*0.82</f>
        <v>30340</v>
      </c>
      <c r="BD11" s="240">
        <f>'C завтраками| Bed and breakfast'!BD10*0.82</f>
        <v>30340</v>
      </c>
      <c r="BE11" s="240">
        <f>'C завтраками| Bed and breakfast'!BE10*0.82</f>
        <v>30340</v>
      </c>
      <c r="BF11" s="240">
        <f>'C завтраками| Bed and breakfast'!BF10*0.82</f>
        <v>30340</v>
      </c>
      <c r="BG11" s="240">
        <f>'C завтраками| Bed and breakfast'!BG10*0.82</f>
        <v>30340</v>
      </c>
      <c r="BH11" s="240">
        <f>'C завтраками| Bed and breakfast'!BH10*0.82</f>
        <v>27880</v>
      </c>
      <c r="BI11" s="240">
        <f>'C завтраками| Bed and breakfast'!BI10*0.82</f>
        <v>27880</v>
      </c>
      <c r="BJ11" s="240">
        <f>'C завтраками| Bed and breakfast'!BJ10*0.82</f>
        <v>27880</v>
      </c>
      <c r="BK11" s="240">
        <f>'C завтраками| Bed and breakfast'!BK10*0.82</f>
        <v>30340</v>
      </c>
      <c r="BL11" s="240">
        <f>'C завтраками| Bed and breakfast'!BL10*0.82</f>
        <v>30340</v>
      </c>
      <c r="BM11" s="240">
        <f>'C завтраками| Bed and breakfast'!BM10*0.82</f>
        <v>30340</v>
      </c>
      <c r="BN11" s="240">
        <f>'C завтраками| Bed and breakfast'!BN10*0.82</f>
        <v>30340</v>
      </c>
      <c r="BO11" s="240">
        <f>'C завтраками| Bed and breakfast'!BO10*0.82</f>
        <v>30340</v>
      </c>
      <c r="BP11" s="240">
        <f>'C завтраками| Bed and breakfast'!BP10*0.82</f>
        <v>30340</v>
      </c>
      <c r="BQ11" s="240">
        <f>'C завтраками| Bed and breakfast'!BQ10*0.82</f>
        <v>30340</v>
      </c>
      <c r="BR11" s="240">
        <f>'C завтраками| Bed and breakfast'!BR10*0.82</f>
        <v>30340</v>
      </c>
      <c r="BS11" s="240">
        <f>'C завтраками| Bed and breakfast'!BS10*0.82</f>
        <v>30340</v>
      </c>
      <c r="BT11" s="240">
        <f>'C завтраками| Bed and breakfast'!BT10*0.82</f>
        <v>35260</v>
      </c>
      <c r="BU11" s="240">
        <f>'C завтраками| Bed and breakfast'!BU10*0.82</f>
        <v>35260</v>
      </c>
      <c r="BV11" s="240">
        <f>'C завтраками| Bed and breakfast'!BV10*0.82</f>
        <v>35260</v>
      </c>
      <c r="BW11" s="240">
        <f>'C завтраками| Bed and breakfast'!BW10*0.82</f>
        <v>35260</v>
      </c>
      <c r="BX11" s="240">
        <f>'C завтраками| Bed and breakfast'!BX10*0.82</f>
        <v>36900</v>
      </c>
      <c r="BY11" s="240">
        <f>'C завтраками| Bed and breakfast'!BY10*0.82</f>
        <v>36900</v>
      </c>
      <c r="BZ11" s="240">
        <f>'C завтраками| Bed and breakfast'!BZ10*0.82</f>
        <v>36900</v>
      </c>
      <c r="CA11" s="240">
        <f>'C завтраками| Bed and breakfast'!CA10*0.82</f>
        <v>36900</v>
      </c>
      <c r="CB11" s="240">
        <f>'C завтраками| Bed and breakfast'!CB10*0.82</f>
        <v>36900</v>
      </c>
      <c r="CC11" s="240">
        <f>'C завтраками| Bed and breakfast'!CC10*0.82</f>
        <v>36900</v>
      </c>
      <c r="CD11" s="240">
        <f>'C завтраками| Bed and breakfast'!CD10*0.82</f>
        <v>36900</v>
      </c>
      <c r="CE11" s="240">
        <f>'C завтраками| Bed and breakfast'!CE10*0.82</f>
        <v>36900</v>
      </c>
      <c r="CF11" s="240">
        <f>'C завтраками| Bed and breakfast'!CF10*0.82</f>
        <v>36900</v>
      </c>
      <c r="CG11" s="240">
        <f>'C завтраками| Bed and breakfast'!CG10*0.82</f>
        <v>36900</v>
      </c>
      <c r="CH11" s="240">
        <f>'C завтраками| Bed and breakfast'!CH10*0.82</f>
        <v>33620</v>
      </c>
      <c r="CI11" s="240">
        <f>'C завтраками| Bed and breakfast'!CI10*0.82</f>
        <v>33620</v>
      </c>
      <c r="CJ11" s="240">
        <f>'C завтраками| Bed and breakfast'!CJ10*0.82</f>
        <v>33620</v>
      </c>
      <c r="CK11" s="240">
        <f>'C завтраками| Bed and breakfast'!CK10*0.82</f>
        <v>33620</v>
      </c>
      <c r="CL11" s="240">
        <f>'C завтраками| Bed and breakfast'!CL10*0.82</f>
        <v>33620</v>
      </c>
      <c r="CM11" s="240">
        <f>'C завтраками| Bed and breakfast'!CM10*0.82</f>
        <v>33620</v>
      </c>
      <c r="CN11" s="240">
        <f>'C завтраками| Bed and breakfast'!CN10*0.82</f>
        <v>33620</v>
      </c>
      <c r="CO11" s="240">
        <f>'C завтраками| Bed and breakfast'!CO10*0.82</f>
        <v>33620</v>
      </c>
      <c r="CP11" s="240">
        <f>'C завтраками| Bed and breakfast'!CP10*0.82</f>
        <v>33620</v>
      </c>
      <c r="CQ11" s="240">
        <f>'C завтраками| Bed and breakfast'!CQ10*0.82</f>
        <v>54120</v>
      </c>
      <c r="CR11" s="240">
        <f>'C завтраками| Bed and breakfast'!CR10*0.82</f>
        <v>59860</v>
      </c>
      <c r="CS11" s="240">
        <f>'C завтраками| Bed and breakfast'!CS10*0.82</f>
        <v>65600</v>
      </c>
      <c r="CT11" s="240">
        <f>'C завтраками| Bed and breakfast'!CT10*0.82</f>
        <v>54120</v>
      </c>
      <c r="CU11" s="240">
        <f>'C завтраками| Bed and breakfast'!CU10*0.82</f>
        <v>54120</v>
      </c>
      <c r="CV11" s="240">
        <f>'C завтраками| Bed and breakfast'!CV10*0.82</f>
        <v>45100</v>
      </c>
      <c r="CW11" s="240">
        <f>'C завтраками| Bed and breakfast'!CW10*0.82</f>
        <v>45100</v>
      </c>
      <c r="CX11" s="240">
        <f>'C завтраками| Bed and breakfast'!CX10*0.82</f>
        <v>45100</v>
      </c>
      <c r="CY11" s="240">
        <f>'C завтраками| Bed and breakfast'!CY10*0.82</f>
        <v>38540</v>
      </c>
      <c r="CZ11" s="240">
        <f>'C завтраками| Bed and breakfast'!CZ10*0.82</f>
        <v>37720</v>
      </c>
      <c r="DA11" s="240">
        <f>'C завтраками| Bed and breakfast'!DA10*0.82</f>
        <v>26650</v>
      </c>
      <c r="DB11" s="240">
        <f>'C завтраками| Bed and breakfast'!DB10*0.82</f>
        <v>26650</v>
      </c>
      <c r="DC11" s="240">
        <f>'C завтраками| Bed and breakfast'!DC10*0.82</f>
        <v>26650</v>
      </c>
      <c r="DD11" s="240">
        <f>'C завтраками| Bed and breakfast'!DD10*0.82</f>
        <v>26650</v>
      </c>
      <c r="DE11" s="240">
        <f>'C завтраками| Bed and breakfast'!DE10*0.82</f>
        <v>27880</v>
      </c>
      <c r="DF11" s="240">
        <f>'C завтраками| Bed and breakfast'!DF10*0.82</f>
        <v>27880</v>
      </c>
      <c r="DG11" s="240">
        <f>'C завтраками| Bed and breakfast'!DG10*0.82</f>
        <v>27880</v>
      </c>
      <c r="DH11" s="240">
        <f>'C завтраками| Bed and breakfast'!DH10*0.82</f>
        <v>26650</v>
      </c>
      <c r="DI11" s="240">
        <f>'C завтраками| Bed and breakfast'!DI10*0.82</f>
        <v>26650</v>
      </c>
      <c r="DJ11" s="240">
        <f>'C завтраками| Bed and breakfast'!DJ10*0.82</f>
        <v>26650</v>
      </c>
      <c r="DK11" s="240">
        <f>'C завтраками| Bed and breakfast'!DK10*0.82</f>
        <v>26650</v>
      </c>
      <c r="DL11" s="240">
        <f>'C завтраками| Bed and breakfast'!DL10*0.82</f>
        <v>26650</v>
      </c>
      <c r="DM11" s="240">
        <f>'C завтраками| Bed and breakfast'!DM10*0.82</f>
        <v>26650</v>
      </c>
      <c r="DN11" s="240">
        <f>'C завтраками| Bed and breakfast'!DN10*0.82</f>
        <v>25420</v>
      </c>
      <c r="DO11" s="240">
        <f>'C завтраками| Bed and breakfast'!DO10*0.82</f>
        <v>25420</v>
      </c>
      <c r="DP11" s="240">
        <f>'C завтраками| Bed and breakfast'!DP10*0.82</f>
        <v>25420</v>
      </c>
      <c r="DQ11" s="240">
        <f>'C завтраками| Bed and breakfast'!DQ10*0.82</f>
        <v>25420</v>
      </c>
      <c r="DR11" s="240">
        <f>'C завтраками| Bed and breakfast'!DR10*0.82</f>
        <v>25420</v>
      </c>
      <c r="DS11" s="240">
        <f>'C завтраками| Bed and breakfast'!DS10*0.82</f>
        <v>25420</v>
      </c>
      <c r="DT11" s="240">
        <f>'C завтраками| Bed and breakfast'!DT10*0.82</f>
        <v>25420</v>
      </c>
      <c r="DU11" s="240">
        <f>'C завтраками| Bed and breakfast'!DU10*0.82</f>
        <v>22140</v>
      </c>
      <c r="DV11" s="240">
        <f>'C завтраками| Bed and breakfast'!DV10*0.82</f>
        <v>22140</v>
      </c>
      <c r="DW11" s="240">
        <f>'C завтраками| Bed and breakfast'!DW10*0.82</f>
        <v>22140</v>
      </c>
      <c r="DX11" s="240">
        <f>'C завтраками| Bed and breakfast'!DX10*0.82</f>
        <v>22140</v>
      </c>
      <c r="DY11" s="240">
        <f>'C завтраками| Bed and breakfast'!DY10*0.82</f>
        <v>22140</v>
      </c>
      <c r="DZ11" s="240">
        <f>'C завтраками| Bed and breakfast'!DZ10*0.82</f>
        <v>22960</v>
      </c>
      <c r="EA11" s="240">
        <f>'C завтраками| Bed and breakfast'!EA10*0.82</f>
        <v>22960</v>
      </c>
      <c r="EB11" s="240">
        <f>'C завтраками| Bed and breakfast'!EB10*0.82</f>
        <v>21320</v>
      </c>
      <c r="EC11" s="240">
        <f>'C завтраками| Bed and breakfast'!EC10*0.82</f>
        <v>21320</v>
      </c>
      <c r="ED11" s="240">
        <f>'C завтраками| Bed and breakfast'!ED10*0.82</f>
        <v>21320</v>
      </c>
      <c r="EE11" s="240">
        <f>'C завтраками| Bed and breakfast'!EE10*0.82</f>
        <v>19680</v>
      </c>
      <c r="EF11" s="240">
        <f>'C завтраками| Bed and breakfast'!EF10*0.82</f>
        <v>19680</v>
      </c>
      <c r="EG11" s="240">
        <f>'C завтраками| Bed and breakfast'!EG10*0.82</f>
        <v>19680</v>
      </c>
      <c r="EH11" s="240">
        <f>'C завтраками| Bed and breakfast'!EH10*0.82</f>
        <v>19680</v>
      </c>
      <c r="EI11" s="240">
        <f>'C завтраками| Bed and breakfast'!EI10*0.82</f>
        <v>17220</v>
      </c>
      <c r="EJ11" s="240">
        <f>'C завтраками| Bed and breakfast'!EJ10*0.82</f>
        <v>17220</v>
      </c>
      <c r="EK11" s="240">
        <f>'C завтраками| Bed and breakfast'!EK10*0.82</f>
        <v>17220</v>
      </c>
      <c r="EL11" s="240">
        <f>'C завтраками| Bed and breakfast'!EL10*0.82</f>
        <v>17220</v>
      </c>
      <c r="EM11" s="240">
        <f>'C завтраками| Bed and breakfast'!EM10*0.82</f>
        <v>17220</v>
      </c>
      <c r="EN11" s="240">
        <f>'C завтраками| Bed and breakfast'!EN10*0.82</f>
        <v>17220</v>
      </c>
      <c r="EO11" s="240">
        <f>'C завтраками| Bed and breakfast'!EO10*0.82</f>
        <v>17220</v>
      </c>
      <c r="EP11" s="240">
        <f>'C завтраками| Bed and breakfast'!EP10*0.82</f>
        <v>15989.999999999998</v>
      </c>
      <c r="EQ11" s="240">
        <f>'C завтраками| Bed and breakfast'!EQ10*0.82</f>
        <v>15989.999999999998</v>
      </c>
      <c r="ER11" s="240">
        <f>'C завтраками| Bed and breakfast'!ER10*0.82</f>
        <v>15989.999999999998</v>
      </c>
      <c r="ES11" s="240">
        <f>'C завтраками| Bed and breakfast'!ES10*0.82</f>
        <v>15989.999999999998</v>
      </c>
      <c r="ET11" s="240">
        <f>'C завтраками| Bed and breakfast'!ET10*0.82</f>
        <v>15989.999999999998</v>
      </c>
      <c r="EU11" s="240">
        <f>'C завтраками| Bed and breakfast'!EU10*0.82</f>
        <v>17220</v>
      </c>
      <c r="EV11" s="240">
        <f>'C завтраками| Bed and breakfast'!EV10*0.82</f>
        <v>17220</v>
      </c>
      <c r="EW11" s="240">
        <f>'C завтраками| Bed and breakfast'!EW10*0.82</f>
        <v>15989.999999999998</v>
      </c>
      <c r="EX11" s="240">
        <f>'C завтраками| Bed and breakfast'!EX10*0.82</f>
        <v>15989.999999999998</v>
      </c>
      <c r="EY11" s="240">
        <f>'C завтраками| Bed and breakfast'!EY10*0.82</f>
        <v>15989.999999999998</v>
      </c>
      <c r="EZ11" s="240">
        <f>'C завтраками| Bed and breakfast'!EZ10*0.82</f>
        <v>15989.999999999998</v>
      </c>
      <c r="FA11" s="240">
        <f>'C завтраками| Bed and breakfast'!FA10*0.82</f>
        <v>15989.999999999998</v>
      </c>
      <c r="FB11" s="240">
        <f>'C завтраками| Bed and breakfast'!FB10*0.82</f>
        <v>17220</v>
      </c>
      <c r="FC11" s="240">
        <f>'C завтраками| Bed and breakfast'!FC10*0.82</f>
        <v>17220</v>
      </c>
      <c r="FD11" s="240">
        <f>'C завтраками| Bed and breakfast'!FD10*0.82</f>
        <v>15989.999999999998</v>
      </c>
      <c r="FE11" s="240">
        <f>'C завтраками| Bed and breakfast'!FE10*0.82</f>
        <v>15989.999999999998</v>
      </c>
      <c r="FF11" s="240">
        <f>'C завтраками| Bed and breakfast'!FF10*0.82</f>
        <v>15989.999999999998</v>
      </c>
      <c r="FG11" s="240">
        <f>'C завтраками| Bed and breakfast'!FG10*0.82</f>
        <v>15989.999999999998</v>
      </c>
      <c r="FH11" s="240">
        <f>'C завтраками| Bed and breakfast'!FH10*0.82</f>
        <v>18450</v>
      </c>
    </row>
    <row r="12" spans="1:164" s="72" customFormat="1" x14ac:dyDescent="0.2">
      <c r="A12" s="240">
        <v>2</v>
      </c>
      <c r="B12" s="240">
        <f>'C завтраками| Bed and breakfast'!B11*0.82</f>
        <v>20992</v>
      </c>
      <c r="C12" s="240">
        <f>'C завтраками| Bed and breakfast'!C11*0.82</f>
        <v>20992</v>
      </c>
      <c r="D12" s="240">
        <f>'C завтраками| Bed and breakfast'!D11*0.82</f>
        <v>23862</v>
      </c>
      <c r="E12" s="240">
        <f>'C завтраками| Bed and breakfast'!E11*0.82</f>
        <v>23862</v>
      </c>
      <c r="F12" s="240">
        <f>'C завтраками| Bed and breakfast'!F11*0.82</f>
        <v>18532</v>
      </c>
      <c r="G12" s="240">
        <f>'C завтраками| Bed and breakfast'!G11*0.82</f>
        <v>18532</v>
      </c>
      <c r="H12" s="240">
        <f>'C завтраками| Bed and breakfast'!H11*0.82</f>
        <v>18532</v>
      </c>
      <c r="I12" s="240">
        <f>'C завтраками| Bed and breakfast'!I11*0.82</f>
        <v>18532</v>
      </c>
      <c r="J12" s="240">
        <f>'C завтраками| Bed and breakfast'!J11*0.82</f>
        <v>18532</v>
      </c>
      <c r="K12" s="240">
        <f>'C завтраками| Bed and breakfast'!K11*0.82</f>
        <v>22222</v>
      </c>
      <c r="L12" s="240">
        <f>'C завтраками| Bed and breakfast'!L11*0.82</f>
        <v>22222</v>
      </c>
      <c r="M12" s="240">
        <f>'C завтраками| Bed and breakfast'!M11*0.82</f>
        <v>18532</v>
      </c>
      <c r="N12" s="240">
        <f>'C завтраками| Bed and breakfast'!N11*0.82</f>
        <v>18532</v>
      </c>
      <c r="O12" s="240">
        <f>'C завтраками| Bed and breakfast'!O11*0.82</f>
        <v>18532</v>
      </c>
      <c r="P12" s="240">
        <f>'C завтраками| Bed and breakfast'!P11*0.82</f>
        <v>18532</v>
      </c>
      <c r="Q12" s="240">
        <f>'C завтраками| Bed and breakfast'!Q11*0.82</f>
        <v>18532</v>
      </c>
      <c r="R12" s="240">
        <f>'C завтраками| Bed and breakfast'!R11*0.82</f>
        <v>20992</v>
      </c>
      <c r="S12" s="240">
        <f>'C завтраками| Bed and breakfast'!S11*0.82</f>
        <v>20992</v>
      </c>
      <c r="T12" s="240">
        <f>'C завтраками| Bed and breakfast'!T11*0.82</f>
        <v>19762</v>
      </c>
      <c r="U12" s="240">
        <f>'C завтраками| Bed and breakfast'!U11*0.82</f>
        <v>19762</v>
      </c>
      <c r="V12" s="240">
        <f>'C завтраками| Bed and breakfast'!V11*0.82</f>
        <v>19762</v>
      </c>
      <c r="W12" s="240">
        <f>'C завтраками| Bed and breakfast'!W11*0.82</f>
        <v>19762</v>
      </c>
      <c r="X12" s="240">
        <f>'C завтраками| Bed and breakfast'!X11*0.82</f>
        <v>20992</v>
      </c>
      <c r="Y12" s="240">
        <f>'C завтраками| Bed and breakfast'!Y11*0.82</f>
        <v>20992</v>
      </c>
      <c r="Z12" s="240">
        <f>'C завтраками| Bed and breakfast'!Z11*0.82</f>
        <v>20992</v>
      </c>
      <c r="AA12" s="240">
        <f>'C завтраками| Bed and breakfast'!AA11*0.82</f>
        <v>19762</v>
      </c>
      <c r="AB12" s="240">
        <f>'C завтраками| Bed and breakfast'!AB11*0.82</f>
        <v>19762</v>
      </c>
      <c r="AC12" s="240">
        <f>'C завтраками| Bed and breakfast'!AC11*0.82</f>
        <v>20992</v>
      </c>
      <c r="AD12" s="240">
        <f>'C завтраками| Bed and breakfast'!AD11*0.82</f>
        <v>20992</v>
      </c>
      <c r="AE12" s="240">
        <f>'C завтраками| Bed and breakfast'!AE11*0.82</f>
        <v>20992</v>
      </c>
      <c r="AF12" s="240">
        <f>'C завтраками| Bed and breakfast'!AF11*0.82</f>
        <v>24272</v>
      </c>
      <c r="AG12" s="240">
        <f>'C завтраками| Bed and breakfast'!AG11*0.82</f>
        <v>24272</v>
      </c>
      <c r="AH12" s="240">
        <f>'C завтраками| Bed and breakfast'!AH11*0.82</f>
        <v>22222</v>
      </c>
      <c r="AI12" s="240">
        <f>'C завтраками| Bed and breakfast'!AI11*0.82</f>
        <v>23862</v>
      </c>
      <c r="AJ12" s="240">
        <f>'C завтраками| Bed and breakfast'!AJ11*0.82</f>
        <v>23862</v>
      </c>
      <c r="AK12" s="240">
        <f>'C завтраками| Bed and breakfast'!AK11*0.82</f>
        <v>29192</v>
      </c>
      <c r="AL12" s="240">
        <f>'C завтраками| Bed and breakfast'!AL11*0.82</f>
        <v>34112</v>
      </c>
      <c r="AM12" s="240">
        <f>'C завтраками| Bed and breakfast'!AM11*0.82</f>
        <v>34112</v>
      </c>
      <c r="AN12" s="240">
        <f>'C завтраками| Bed and breakfast'!AN11*0.82</f>
        <v>36572</v>
      </c>
      <c r="AO12" s="240">
        <f>'C завтраками| Bed and breakfast'!AO11*0.82</f>
        <v>34112</v>
      </c>
      <c r="AP12" s="240">
        <f>'C завтраками| Bed and breakfast'!AP11*0.82</f>
        <v>60270</v>
      </c>
      <c r="AQ12" s="240">
        <f>'C завтраками| Bed and breakfast'!AQ11*0.82</f>
        <v>93070</v>
      </c>
      <c r="AR12" s="240">
        <f>'C завтраками| Bed and breakfast'!AR11*0.82</f>
        <v>113570</v>
      </c>
      <c r="AS12" s="240">
        <f>'C завтраками| Bed and breakfast'!AS11*0.82</f>
        <v>113570</v>
      </c>
      <c r="AT12" s="240">
        <f>'C завтраками| Bed and breakfast'!AT11*0.82</f>
        <v>101270</v>
      </c>
      <c r="AU12" s="240">
        <f>'C завтраками| Bed and breakfast'!AU11*0.82</f>
        <v>101270</v>
      </c>
      <c r="AV12" s="240">
        <f>'C завтраками| Bed and breakfast'!AV11*0.82</f>
        <v>101270</v>
      </c>
      <c r="AW12" s="240">
        <f>'C завтраками| Bed and breakfast'!AW11*0.82</f>
        <v>101270</v>
      </c>
      <c r="AX12" s="240">
        <f>'C завтраками| Bed and breakfast'!AX11*0.82</f>
        <v>101270</v>
      </c>
      <c r="AY12" s="240">
        <f>'C завтраками| Bed and breakfast'!AY11*0.82</f>
        <v>80770</v>
      </c>
      <c r="AZ12" s="240">
        <f>'C завтраками| Bed and breakfast'!AZ11*0.82</f>
        <v>72570</v>
      </c>
      <c r="BA12" s="240">
        <f>'C завтраками| Bed and breakfast'!BA11*0.82</f>
        <v>72570</v>
      </c>
      <c r="BB12" s="240">
        <f>'C завтраками| Bed and breakfast'!BB11*0.82</f>
        <v>52644</v>
      </c>
      <c r="BC12" s="240">
        <f>'C завтраками| Bed and breakfast'!BC11*0.82</f>
        <v>32964</v>
      </c>
      <c r="BD12" s="240">
        <f>'C завтраками| Bed and breakfast'!BD11*0.82</f>
        <v>32964</v>
      </c>
      <c r="BE12" s="240">
        <f>'C завтраками| Bed and breakfast'!BE11*0.82</f>
        <v>32964</v>
      </c>
      <c r="BF12" s="240">
        <f>'C завтраками| Bed and breakfast'!BF11*0.82</f>
        <v>32964</v>
      </c>
      <c r="BG12" s="240">
        <f>'C завтраками| Bed and breakfast'!BG11*0.82</f>
        <v>32964</v>
      </c>
      <c r="BH12" s="240">
        <f>'C завтраками| Bed and breakfast'!BH11*0.82</f>
        <v>30504</v>
      </c>
      <c r="BI12" s="240">
        <f>'C завтраками| Bed and breakfast'!BI11*0.82</f>
        <v>30504</v>
      </c>
      <c r="BJ12" s="240">
        <f>'C завтраками| Bed and breakfast'!BJ11*0.82</f>
        <v>30504</v>
      </c>
      <c r="BK12" s="240">
        <f>'C завтраками| Bed and breakfast'!BK11*0.82</f>
        <v>32964</v>
      </c>
      <c r="BL12" s="240">
        <f>'C завтраками| Bed and breakfast'!BL11*0.82</f>
        <v>32964</v>
      </c>
      <c r="BM12" s="240">
        <f>'C завтраками| Bed and breakfast'!BM11*0.82</f>
        <v>32964</v>
      </c>
      <c r="BN12" s="240">
        <f>'C завтраками| Bed and breakfast'!BN11*0.82</f>
        <v>32964</v>
      </c>
      <c r="BO12" s="240">
        <f>'C завтраками| Bed and breakfast'!BO11*0.82</f>
        <v>32964</v>
      </c>
      <c r="BP12" s="240">
        <f>'C завтраками| Bed and breakfast'!BP11*0.82</f>
        <v>32964</v>
      </c>
      <c r="BQ12" s="240">
        <f>'C завтраками| Bed and breakfast'!BQ11*0.82</f>
        <v>32964</v>
      </c>
      <c r="BR12" s="240">
        <f>'C завтраками| Bed and breakfast'!BR11*0.82</f>
        <v>32964</v>
      </c>
      <c r="BS12" s="240">
        <f>'C завтраками| Bed and breakfast'!BS11*0.82</f>
        <v>32964</v>
      </c>
      <c r="BT12" s="240">
        <f>'C завтраками| Bed and breakfast'!BT11*0.82</f>
        <v>37884</v>
      </c>
      <c r="BU12" s="240">
        <f>'C завтраками| Bed and breakfast'!BU11*0.82</f>
        <v>37884</v>
      </c>
      <c r="BV12" s="240">
        <f>'C завтраками| Bed and breakfast'!BV11*0.82</f>
        <v>37884</v>
      </c>
      <c r="BW12" s="240">
        <f>'C завтраками| Bed and breakfast'!BW11*0.82</f>
        <v>37884</v>
      </c>
      <c r="BX12" s="240">
        <f>'C завтраками| Bed and breakfast'!BX11*0.82</f>
        <v>39524</v>
      </c>
      <c r="BY12" s="240">
        <f>'C завтраками| Bed and breakfast'!BY11*0.82</f>
        <v>39524</v>
      </c>
      <c r="BZ12" s="240">
        <f>'C завтраками| Bed and breakfast'!BZ11*0.82</f>
        <v>39524</v>
      </c>
      <c r="CA12" s="240">
        <f>'C завтраками| Bed and breakfast'!CA11*0.82</f>
        <v>39524</v>
      </c>
      <c r="CB12" s="240">
        <f>'C завтраками| Bed and breakfast'!CB11*0.82</f>
        <v>39524</v>
      </c>
      <c r="CC12" s="240">
        <f>'C завтраками| Bed and breakfast'!CC11*0.82</f>
        <v>39524</v>
      </c>
      <c r="CD12" s="240">
        <f>'C завтраками| Bed and breakfast'!CD11*0.82</f>
        <v>39524</v>
      </c>
      <c r="CE12" s="240">
        <f>'C завтраками| Bed and breakfast'!CE11*0.82</f>
        <v>39524</v>
      </c>
      <c r="CF12" s="240">
        <f>'C завтраками| Bed and breakfast'!CF11*0.82</f>
        <v>39524</v>
      </c>
      <c r="CG12" s="240">
        <f>'C завтраками| Bed and breakfast'!CG11*0.82</f>
        <v>39524</v>
      </c>
      <c r="CH12" s="240">
        <f>'C завтраками| Bed and breakfast'!CH11*0.82</f>
        <v>36244</v>
      </c>
      <c r="CI12" s="240">
        <f>'C завтраками| Bed and breakfast'!CI11*0.82</f>
        <v>36244</v>
      </c>
      <c r="CJ12" s="240">
        <f>'C завтраками| Bed and breakfast'!CJ11*0.82</f>
        <v>36244</v>
      </c>
      <c r="CK12" s="240">
        <f>'C завтраками| Bed and breakfast'!CK11*0.82</f>
        <v>36244</v>
      </c>
      <c r="CL12" s="240">
        <f>'C завтраками| Bed and breakfast'!CL11*0.82</f>
        <v>36244</v>
      </c>
      <c r="CM12" s="240">
        <f>'C завтраками| Bed and breakfast'!CM11*0.82</f>
        <v>36244</v>
      </c>
      <c r="CN12" s="240">
        <f>'C завтраками| Bed and breakfast'!CN11*0.82</f>
        <v>36244</v>
      </c>
      <c r="CO12" s="240">
        <f>'C завтраками| Bed and breakfast'!CO11*0.82</f>
        <v>36244</v>
      </c>
      <c r="CP12" s="240">
        <f>'C завтраками| Bed and breakfast'!CP11*0.82</f>
        <v>36244</v>
      </c>
      <c r="CQ12" s="240">
        <f>'C завтраками| Bed and breakfast'!CQ11*0.82</f>
        <v>56744</v>
      </c>
      <c r="CR12" s="240">
        <f>'C завтраками| Bed and breakfast'!CR11*0.82</f>
        <v>62483.999999999993</v>
      </c>
      <c r="CS12" s="240">
        <f>'C завтраками| Bed and breakfast'!CS11*0.82</f>
        <v>68224</v>
      </c>
      <c r="CT12" s="240">
        <f>'C завтраками| Bed and breakfast'!CT11*0.82</f>
        <v>56744</v>
      </c>
      <c r="CU12" s="240">
        <f>'C завтраками| Bed and breakfast'!CU11*0.82</f>
        <v>56744</v>
      </c>
      <c r="CV12" s="240">
        <f>'C завтраками| Bed and breakfast'!CV11*0.82</f>
        <v>47724</v>
      </c>
      <c r="CW12" s="240">
        <f>'C завтраками| Bed and breakfast'!CW11*0.82</f>
        <v>47724</v>
      </c>
      <c r="CX12" s="240">
        <f>'C завтраками| Bed and breakfast'!CX11*0.82</f>
        <v>47724</v>
      </c>
      <c r="CY12" s="240">
        <f>'C завтраками| Bed and breakfast'!CY11*0.82</f>
        <v>41164</v>
      </c>
      <c r="CZ12" s="240">
        <f>'C завтраками| Bed and breakfast'!CZ11*0.82</f>
        <v>40344</v>
      </c>
      <c r="DA12" s="240">
        <f>'C завтраками| Bed and breakfast'!DA11*0.82</f>
        <v>29274</v>
      </c>
      <c r="DB12" s="240">
        <f>'C завтраками| Bed and breakfast'!DB11*0.82</f>
        <v>29274</v>
      </c>
      <c r="DC12" s="240">
        <f>'C завтраками| Bed and breakfast'!DC11*0.82</f>
        <v>29274</v>
      </c>
      <c r="DD12" s="240">
        <f>'C завтраками| Bed and breakfast'!DD11*0.82</f>
        <v>29274</v>
      </c>
      <c r="DE12" s="240">
        <f>'C завтраками| Bed and breakfast'!DE11*0.82</f>
        <v>30504</v>
      </c>
      <c r="DF12" s="240">
        <f>'C завтраками| Bed and breakfast'!DF11*0.82</f>
        <v>30504</v>
      </c>
      <c r="DG12" s="240">
        <f>'C завтраками| Bed and breakfast'!DG11*0.82</f>
        <v>30504</v>
      </c>
      <c r="DH12" s="240">
        <f>'C завтраками| Bed and breakfast'!DH11*0.82</f>
        <v>29274</v>
      </c>
      <c r="DI12" s="240">
        <f>'C завтраками| Bed and breakfast'!DI11*0.82</f>
        <v>29274</v>
      </c>
      <c r="DJ12" s="240">
        <f>'C завтраками| Bed and breakfast'!DJ11*0.82</f>
        <v>29274</v>
      </c>
      <c r="DK12" s="240">
        <f>'C завтраками| Bed and breakfast'!DK11*0.82</f>
        <v>29274</v>
      </c>
      <c r="DL12" s="240">
        <f>'C завтраками| Bed and breakfast'!DL11*0.82</f>
        <v>29274</v>
      </c>
      <c r="DM12" s="240">
        <f>'C завтраками| Bed and breakfast'!DM11*0.82</f>
        <v>29274</v>
      </c>
      <c r="DN12" s="240">
        <f>'C завтраками| Bed and breakfast'!DN11*0.82</f>
        <v>28044</v>
      </c>
      <c r="DO12" s="240">
        <f>'C завтраками| Bed and breakfast'!DO11*0.82</f>
        <v>28044</v>
      </c>
      <c r="DP12" s="240">
        <f>'C завтраками| Bed and breakfast'!DP11*0.82</f>
        <v>28044</v>
      </c>
      <c r="DQ12" s="240">
        <f>'C завтраками| Bed and breakfast'!DQ11*0.82</f>
        <v>28044</v>
      </c>
      <c r="DR12" s="240">
        <f>'C завтраками| Bed and breakfast'!DR11*0.82</f>
        <v>28044</v>
      </c>
      <c r="DS12" s="240">
        <f>'C завтраками| Bed and breakfast'!DS11*0.82</f>
        <v>28044</v>
      </c>
      <c r="DT12" s="240">
        <f>'C завтраками| Bed and breakfast'!DT11*0.82</f>
        <v>28044</v>
      </c>
      <c r="DU12" s="240">
        <f>'C завтраками| Bed and breakfast'!DU11*0.82</f>
        <v>24764</v>
      </c>
      <c r="DV12" s="240">
        <f>'C завтраками| Bed and breakfast'!DV11*0.82</f>
        <v>24764</v>
      </c>
      <c r="DW12" s="240">
        <f>'C завтраками| Bed and breakfast'!DW11*0.82</f>
        <v>24764</v>
      </c>
      <c r="DX12" s="240">
        <f>'C завтраками| Bed and breakfast'!DX11*0.82</f>
        <v>24764</v>
      </c>
      <c r="DY12" s="240">
        <f>'C завтраками| Bed and breakfast'!DY11*0.82</f>
        <v>24764</v>
      </c>
      <c r="DZ12" s="240">
        <f>'C завтраками| Bed and breakfast'!DZ11*0.82</f>
        <v>25584</v>
      </c>
      <c r="EA12" s="240">
        <f>'C завтраками| Bed and breakfast'!EA11*0.82</f>
        <v>25584</v>
      </c>
      <c r="EB12" s="240">
        <f>'C завтраками| Bed and breakfast'!EB11*0.82</f>
        <v>23944</v>
      </c>
      <c r="EC12" s="240">
        <f>'C завтраками| Bed and breakfast'!EC11*0.82</f>
        <v>23944</v>
      </c>
      <c r="ED12" s="240">
        <f>'C завтраками| Bed and breakfast'!ED11*0.82</f>
        <v>23944</v>
      </c>
      <c r="EE12" s="240">
        <f>'C завтраками| Bed and breakfast'!EE11*0.82</f>
        <v>22140</v>
      </c>
      <c r="EF12" s="240">
        <f>'C завтраками| Bed and breakfast'!EF11*0.82</f>
        <v>22140</v>
      </c>
      <c r="EG12" s="240">
        <f>'C завтраками| Bed and breakfast'!EG11*0.82</f>
        <v>22140</v>
      </c>
      <c r="EH12" s="240">
        <f>'C завтраками| Bed and breakfast'!EH11*0.82</f>
        <v>22140</v>
      </c>
      <c r="EI12" s="240">
        <f>'C завтраками| Bed and breakfast'!EI11*0.82</f>
        <v>19680</v>
      </c>
      <c r="EJ12" s="240">
        <f>'C завтраками| Bed and breakfast'!EJ11*0.82</f>
        <v>19680</v>
      </c>
      <c r="EK12" s="240">
        <f>'C завтраками| Bed and breakfast'!EK11*0.82</f>
        <v>19680</v>
      </c>
      <c r="EL12" s="240">
        <f>'C завтраками| Bed and breakfast'!EL11*0.82</f>
        <v>19680</v>
      </c>
      <c r="EM12" s="240">
        <f>'C завтраками| Bed and breakfast'!EM11*0.82</f>
        <v>19680</v>
      </c>
      <c r="EN12" s="240">
        <f>'C завтраками| Bed and breakfast'!EN11*0.82</f>
        <v>19680</v>
      </c>
      <c r="EO12" s="240">
        <f>'C завтраками| Bed and breakfast'!EO11*0.82</f>
        <v>19680</v>
      </c>
      <c r="EP12" s="240">
        <f>'C завтраками| Bed and breakfast'!EP11*0.82</f>
        <v>18450</v>
      </c>
      <c r="EQ12" s="240">
        <f>'C завтраками| Bed and breakfast'!EQ11*0.82</f>
        <v>18450</v>
      </c>
      <c r="ER12" s="240">
        <f>'C завтраками| Bed and breakfast'!ER11*0.82</f>
        <v>18450</v>
      </c>
      <c r="ES12" s="240">
        <f>'C завтраками| Bed and breakfast'!ES11*0.82</f>
        <v>18450</v>
      </c>
      <c r="ET12" s="240">
        <f>'C завтраками| Bed and breakfast'!ET11*0.82</f>
        <v>18450</v>
      </c>
      <c r="EU12" s="240">
        <f>'C завтраками| Bed and breakfast'!EU11*0.82</f>
        <v>19680</v>
      </c>
      <c r="EV12" s="240">
        <f>'C завтраками| Bed and breakfast'!EV11*0.82</f>
        <v>19680</v>
      </c>
      <c r="EW12" s="240">
        <f>'C завтраками| Bed and breakfast'!EW11*0.82</f>
        <v>18450</v>
      </c>
      <c r="EX12" s="240">
        <f>'C завтраками| Bed and breakfast'!EX11*0.82</f>
        <v>18450</v>
      </c>
      <c r="EY12" s="240">
        <f>'C завтраками| Bed and breakfast'!EY11*0.82</f>
        <v>18450</v>
      </c>
      <c r="EZ12" s="240">
        <f>'C завтраками| Bed and breakfast'!EZ11*0.82</f>
        <v>18450</v>
      </c>
      <c r="FA12" s="240">
        <f>'C завтраками| Bed and breakfast'!FA11*0.82</f>
        <v>18450</v>
      </c>
      <c r="FB12" s="240">
        <f>'C завтраками| Bed and breakfast'!FB11*0.82</f>
        <v>19680</v>
      </c>
      <c r="FC12" s="240">
        <f>'C завтраками| Bed and breakfast'!FC11*0.82</f>
        <v>19680</v>
      </c>
      <c r="FD12" s="240">
        <f>'C завтраками| Bed and breakfast'!FD11*0.82</f>
        <v>18450</v>
      </c>
      <c r="FE12" s="240">
        <f>'C завтраками| Bed and breakfast'!FE11*0.82</f>
        <v>18450</v>
      </c>
      <c r="FF12" s="240">
        <f>'C завтраками| Bed and breakfast'!FF11*0.82</f>
        <v>18450</v>
      </c>
      <c r="FG12" s="240">
        <f>'C завтраками| Bed and breakfast'!FG11*0.82</f>
        <v>18450</v>
      </c>
      <c r="FH12" s="240">
        <f>'C завтраками| Bed and breakfast'!FH11*0.82</f>
        <v>20910</v>
      </c>
    </row>
    <row r="13" spans="1:164"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row>
    <row r="14" spans="1:164" s="72" customFormat="1" x14ac:dyDescent="0.2">
      <c r="A14" s="240">
        <v>1</v>
      </c>
      <c r="B14" s="240">
        <f>'C завтраками| Bed and breakfast'!B13*0.82</f>
        <v>19680</v>
      </c>
      <c r="C14" s="240">
        <f>'C завтраками| Bed and breakfast'!C13*0.82</f>
        <v>19680</v>
      </c>
      <c r="D14" s="240">
        <f>'C завтраками| Bed and breakfast'!D13*0.82</f>
        <v>22550</v>
      </c>
      <c r="E14" s="240">
        <f>'C завтраками| Bed and breakfast'!E13*0.82</f>
        <v>22550</v>
      </c>
      <c r="F14" s="240">
        <f>'C завтраками| Bed and breakfast'!F13*0.82</f>
        <v>17220</v>
      </c>
      <c r="G14" s="240">
        <f>'C завтраками| Bed and breakfast'!G13*0.82</f>
        <v>17220</v>
      </c>
      <c r="H14" s="240">
        <f>'C завтраками| Bed and breakfast'!H13*0.82</f>
        <v>17220</v>
      </c>
      <c r="I14" s="240">
        <f>'C завтраками| Bed and breakfast'!I13*0.82</f>
        <v>17220</v>
      </c>
      <c r="J14" s="240">
        <f>'C завтраками| Bed and breakfast'!J13*0.82</f>
        <v>17220</v>
      </c>
      <c r="K14" s="240">
        <f>'C завтраками| Bed and breakfast'!K13*0.82</f>
        <v>20910</v>
      </c>
      <c r="L14" s="240">
        <f>'C завтраками| Bed and breakfast'!L13*0.82</f>
        <v>20910</v>
      </c>
      <c r="M14" s="240">
        <f>'C завтраками| Bed and breakfast'!M13*0.82</f>
        <v>17220</v>
      </c>
      <c r="N14" s="240">
        <f>'C завтраками| Bed and breakfast'!N13*0.82</f>
        <v>17220</v>
      </c>
      <c r="O14" s="240">
        <f>'C завтраками| Bed and breakfast'!O13*0.82</f>
        <v>17220</v>
      </c>
      <c r="P14" s="240">
        <f>'C завтраками| Bed and breakfast'!P13*0.82</f>
        <v>17220</v>
      </c>
      <c r="Q14" s="240">
        <f>'C завтраками| Bed and breakfast'!Q13*0.82</f>
        <v>17220</v>
      </c>
      <c r="R14" s="240">
        <f>'C завтраками| Bed and breakfast'!R13*0.82</f>
        <v>19680</v>
      </c>
      <c r="S14" s="240">
        <f>'C завтраками| Bed and breakfast'!S13*0.82</f>
        <v>19680</v>
      </c>
      <c r="T14" s="240">
        <f>'C завтраками| Bed and breakfast'!T13*0.82</f>
        <v>18450</v>
      </c>
      <c r="U14" s="240">
        <f>'C завтраками| Bed and breakfast'!U13*0.82</f>
        <v>18450</v>
      </c>
      <c r="V14" s="240">
        <f>'C завтраками| Bed and breakfast'!V13*0.82</f>
        <v>18450</v>
      </c>
      <c r="W14" s="240">
        <f>'C завтраками| Bed and breakfast'!W13*0.82</f>
        <v>18450</v>
      </c>
      <c r="X14" s="240">
        <f>'C завтраками| Bed and breakfast'!X13*0.82</f>
        <v>19680</v>
      </c>
      <c r="Y14" s="240">
        <f>'C завтраками| Bed and breakfast'!Y13*0.82</f>
        <v>19680</v>
      </c>
      <c r="Z14" s="240">
        <f>'C завтраками| Bed and breakfast'!Z13*0.82</f>
        <v>19680</v>
      </c>
      <c r="AA14" s="240">
        <f>'C завтраками| Bed and breakfast'!AA13*0.82</f>
        <v>18450</v>
      </c>
      <c r="AB14" s="240">
        <f>'C завтраками| Bed and breakfast'!AB13*0.82</f>
        <v>18450</v>
      </c>
      <c r="AC14" s="240">
        <f>'C завтраками| Bed and breakfast'!AC13*0.82</f>
        <v>19680</v>
      </c>
      <c r="AD14" s="240">
        <f>'C завтраками| Bed and breakfast'!AD13*0.82</f>
        <v>19680</v>
      </c>
      <c r="AE14" s="240">
        <f>'C завтраками| Bed and breakfast'!AE13*0.82</f>
        <v>19680</v>
      </c>
      <c r="AF14" s="240">
        <f>'C завтраками| Bed and breakfast'!AF13*0.82</f>
        <v>22960</v>
      </c>
      <c r="AG14" s="240">
        <f>'C завтраками| Bed and breakfast'!AG13*0.82</f>
        <v>22960</v>
      </c>
      <c r="AH14" s="240">
        <f>'C завтраками| Bed and breakfast'!AH13*0.82</f>
        <v>20910</v>
      </c>
      <c r="AI14" s="240">
        <f>'C завтраками| Bed and breakfast'!AI13*0.82</f>
        <v>22550</v>
      </c>
      <c r="AJ14" s="240">
        <f>'C завтраками| Bed and breakfast'!AJ13*0.82</f>
        <v>22550</v>
      </c>
      <c r="AK14" s="240">
        <f>'C завтраками| Bed and breakfast'!AK13*0.82</f>
        <v>27880</v>
      </c>
      <c r="AL14" s="240">
        <f>'C завтраками| Bed and breakfast'!AL13*0.82</f>
        <v>32800</v>
      </c>
      <c r="AM14" s="240">
        <f>'C завтраками| Bed and breakfast'!AM13*0.82</f>
        <v>32800</v>
      </c>
      <c r="AN14" s="240">
        <f>'C завтраками| Bed and breakfast'!AN13*0.82</f>
        <v>35260</v>
      </c>
      <c r="AO14" s="240">
        <f>'C завтраками| Bed and breakfast'!AO13*0.82</f>
        <v>32800</v>
      </c>
      <c r="AP14" s="240">
        <f>'C завтраками| Bed and breakfast'!AP13*0.82</f>
        <v>58630</v>
      </c>
      <c r="AQ14" s="240">
        <f>'C завтраками| Bed and breakfast'!AQ13*0.82</f>
        <v>91430</v>
      </c>
      <c r="AR14" s="240">
        <f>'C завтраками| Bed and breakfast'!AR13*0.82</f>
        <v>111930</v>
      </c>
      <c r="AS14" s="240">
        <f>'C завтраками| Bed and breakfast'!AS13*0.82</f>
        <v>111930</v>
      </c>
      <c r="AT14" s="240">
        <f>'C завтраками| Bed and breakfast'!AT13*0.82</f>
        <v>99630</v>
      </c>
      <c r="AU14" s="240">
        <f>'C завтраками| Bed and breakfast'!AU13*0.82</f>
        <v>99630</v>
      </c>
      <c r="AV14" s="240">
        <f>'C завтраками| Bed and breakfast'!AV13*0.82</f>
        <v>99630</v>
      </c>
      <c r="AW14" s="240">
        <f>'C завтраками| Bed and breakfast'!AW13*0.82</f>
        <v>99630</v>
      </c>
      <c r="AX14" s="240">
        <f>'C завтраками| Bed and breakfast'!AX13*0.82</f>
        <v>99630</v>
      </c>
      <c r="AY14" s="240">
        <f>'C завтраками| Bed and breakfast'!AY13*0.82</f>
        <v>79130</v>
      </c>
      <c r="AZ14" s="240">
        <f>'C завтраками| Bed and breakfast'!AZ13*0.82</f>
        <v>70930</v>
      </c>
      <c r="BA14" s="240">
        <f>'C завтраками| Bed and breakfast'!BA13*0.82</f>
        <v>70930</v>
      </c>
      <c r="BB14" s="240">
        <f>'C завтраками| Bed and breakfast'!BB13*0.82</f>
        <v>50840</v>
      </c>
      <c r="BC14" s="240">
        <f>'C завтраками| Bed and breakfast'!BC13*0.82</f>
        <v>31159.999999999996</v>
      </c>
      <c r="BD14" s="240">
        <f>'C завтраками| Bed and breakfast'!BD13*0.82</f>
        <v>31159.999999999996</v>
      </c>
      <c r="BE14" s="240">
        <f>'C завтраками| Bed and breakfast'!BE13*0.82</f>
        <v>31159.999999999996</v>
      </c>
      <c r="BF14" s="240">
        <f>'C завтраками| Bed and breakfast'!BF13*0.82</f>
        <v>31159.999999999996</v>
      </c>
      <c r="BG14" s="240">
        <f>'C завтраками| Bed and breakfast'!BG13*0.82</f>
        <v>31159.999999999996</v>
      </c>
      <c r="BH14" s="240">
        <f>'C завтраками| Bed and breakfast'!BH13*0.82</f>
        <v>28700</v>
      </c>
      <c r="BI14" s="240">
        <f>'C завтраками| Bed and breakfast'!BI13*0.82</f>
        <v>28700</v>
      </c>
      <c r="BJ14" s="240">
        <f>'C завтраками| Bed and breakfast'!BJ13*0.82</f>
        <v>28700</v>
      </c>
      <c r="BK14" s="240">
        <f>'C завтраками| Bed and breakfast'!BK13*0.82</f>
        <v>31159.999999999996</v>
      </c>
      <c r="BL14" s="240">
        <f>'C завтраками| Bed and breakfast'!BL13*0.82</f>
        <v>31159.999999999996</v>
      </c>
      <c r="BM14" s="240">
        <f>'C завтраками| Bed and breakfast'!BM13*0.82</f>
        <v>31159.999999999996</v>
      </c>
      <c r="BN14" s="240">
        <f>'C завтраками| Bed and breakfast'!BN13*0.82</f>
        <v>31159.999999999996</v>
      </c>
      <c r="BO14" s="240">
        <f>'C завтраками| Bed and breakfast'!BO13*0.82</f>
        <v>31159.999999999996</v>
      </c>
      <c r="BP14" s="240">
        <f>'C завтраками| Bed and breakfast'!BP13*0.82</f>
        <v>31159.999999999996</v>
      </c>
      <c r="BQ14" s="240">
        <f>'C завтраками| Bed and breakfast'!BQ13*0.82</f>
        <v>31159.999999999996</v>
      </c>
      <c r="BR14" s="240">
        <f>'C завтраками| Bed and breakfast'!BR13*0.82</f>
        <v>31159.999999999996</v>
      </c>
      <c r="BS14" s="240">
        <f>'C завтраками| Bed and breakfast'!BS13*0.82</f>
        <v>31159.999999999996</v>
      </c>
      <c r="BT14" s="240">
        <f>'C завтраками| Bed and breakfast'!BT13*0.82</f>
        <v>36080</v>
      </c>
      <c r="BU14" s="240">
        <f>'C завтраками| Bed and breakfast'!BU13*0.82</f>
        <v>36080</v>
      </c>
      <c r="BV14" s="240">
        <f>'C завтраками| Bed and breakfast'!BV13*0.82</f>
        <v>36080</v>
      </c>
      <c r="BW14" s="240">
        <f>'C завтраками| Bed and breakfast'!BW13*0.82</f>
        <v>36080</v>
      </c>
      <c r="BX14" s="240">
        <f>'C завтраками| Bed and breakfast'!BX13*0.82</f>
        <v>37720</v>
      </c>
      <c r="BY14" s="240">
        <f>'C завтраками| Bed and breakfast'!BY13*0.82</f>
        <v>37720</v>
      </c>
      <c r="BZ14" s="240">
        <f>'C завтраками| Bed and breakfast'!BZ13*0.82</f>
        <v>37720</v>
      </c>
      <c r="CA14" s="240">
        <f>'C завтраками| Bed and breakfast'!CA13*0.82</f>
        <v>37720</v>
      </c>
      <c r="CB14" s="240">
        <f>'C завтраками| Bed and breakfast'!CB13*0.82</f>
        <v>37720</v>
      </c>
      <c r="CC14" s="240">
        <f>'C завтраками| Bed and breakfast'!CC13*0.82</f>
        <v>37720</v>
      </c>
      <c r="CD14" s="240">
        <f>'C завтраками| Bed and breakfast'!CD13*0.82</f>
        <v>37720</v>
      </c>
      <c r="CE14" s="240">
        <f>'C завтраками| Bed and breakfast'!CE13*0.82</f>
        <v>37720</v>
      </c>
      <c r="CF14" s="240">
        <f>'C завтраками| Bed and breakfast'!CF13*0.82</f>
        <v>37720</v>
      </c>
      <c r="CG14" s="240">
        <f>'C завтраками| Bed and breakfast'!CG13*0.82</f>
        <v>37720</v>
      </c>
      <c r="CH14" s="240">
        <f>'C завтраками| Bed and breakfast'!CH13*0.82</f>
        <v>34440</v>
      </c>
      <c r="CI14" s="240">
        <f>'C завтраками| Bed and breakfast'!CI13*0.82</f>
        <v>34440</v>
      </c>
      <c r="CJ14" s="240">
        <f>'C завтраками| Bed and breakfast'!CJ13*0.82</f>
        <v>34440</v>
      </c>
      <c r="CK14" s="240">
        <f>'C завтраками| Bed and breakfast'!CK13*0.82</f>
        <v>34440</v>
      </c>
      <c r="CL14" s="240">
        <f>'C завтраками| Bed and breakfast'!CL13*0.82</f>
        <v>34440</v>
      </c>
      <c r="CM14" s="240">
        <f>'C завтраками| Bed and breakfast'!CM13*0.82</f>
        <v>34440</v>
      </c>
      <c r="CN14" s="240">
        <f>'C завтраками| Bed and breakfast'!CN13*0.82</f>
        <v>34440</v>
      </c>
      <c r="CO14" s="240">
        <f>'C завтраками| Bed and breakfast'!CO13*0.82</f>
        <v>34440</v>
      </c>
      <c r="CP14" s="240">
        <f>'C завтраками| Bed and breakfast'!CP13*0.82</f>
        <v>34440</v>
      </c>
      <c r="CQ14" s="240">
        <f>'C завтраками| Bed and breakfast'!CQ13*0.82</f>
        <v>54940</v>
      </c>
      <c r="CR14" s="240">
        <f>'C завтраками| Bed and breakfast'!CR13*0.82</f>
        <v>60680</v>
      </c>
      <c r="CS14" s="240">
        <f>'C завтраками| Bed and breakfast'!CS13*0.82</f>
        <v>66420</v>
      </c>
      <c r="CT14" s="240">
        <f>'C завтраками| Bed and breakfast'!CT13*0.82</f>
        <v>54940</v>
      </c>
      <c r="CU14" s="240">
        <f>'C завтраками| Bed and breakfast'!CU13*0.82</f>
        <v>54940</v>
      </c>
      <c r="CV14" s="240">
        <f>'C завтраками| Bed and breakfast'!CV13*0.82</f>
        <v>45920</v>
      </c>
      <c r="CW14" s="240">
        <f>'C завтраками| Bed and breakfast'!CW13*0.82</f>
        <v>45920</v>
      </c>
      <c r="CX14" s="240">
        <f>'C завтраками| Bed and breakfast'!CX13*0.82</f>
        <v>45920</v>
      </c>
      <c r="CY14" s="240">
        <f>'C завтраками| Bed and breakfast'!CY13*0.82</f>
        <v>39360</v>
      </c>
      <c r="CZ14" s="240">
        <f>'C завтраками| Bed and breakfast'!CZ13*0.82</f>
        <v>38540</v>
      </c>
      <c r="DA14" s="240">
        <f>'C завтраками| Bed and breakfast'!DA13*0.82</f>
        <v>27470</v>
      </c>
      <c r="DB14" s="240">
        <f>'C завтраками| Bed and breakfast'!DB13*0.82</f>
        <v>27470</v>
      </c>
      <c r="DC14" s="240">
        <f>'C завтраками| Bed and breakfast'!DC13*0.82</f>
        <v>27470</v>
      </c>
      <c r="DD14" s="240">
        <f>'C завтраками| Bed and breakfast'!DD13*0.82</f>
        <v>27470</v>
      </c>
      <c r="DE14" s="240">
        <f>'C завтраками| Bed and breakfast'!DE13*0.82</f>
        <v>28700</v>
      </c>
      <c r="DF14" s="240">
        <f>'C завтраками| Bed and breakfast'!DF13*0.82</f>
        <v>28700</v>
      </c>
      <c r="DG14" s="240">
        <f>'C завтраками| Bed and breakfast'!DG13*0.82</f>
        <v>28700</v>
      </c>
      <c r="DH14" s="240">
        <f>'C завтраками| Bed and breakfast'!DH13*0.82</f>
        <v>27470</v>
      </c>
      <c r="DI14" s="240">
        <f>'C завтраками| Bed and breakfast'!DI13*0.82</f>
        <v>27470</v>
      </c>
      <c r="DJ14" s="240">
        <f>'C завтраками| Bed and breakfast'!DJ13*0.82</f>
        <v>27470</v>
      </c>
      <c r="DK14" s="240">
        <f>'C завтраками| Bed and breakfast'!DK13*0.82</f>
        <v>27470</v>
      </c>
      <c r="DL14" s="240">
        <f>'C завтраками| Bed and breakfast'!DL13*0.82</f>
        <v>27470</v>
      </c>
      <c r="DM14" s="240">
        <f>'C завтраками| Bed and breakfast'!DM13*0.82</f>
        <v>27470</v>
      </c>
      <c r="DN14" s="240">
        <f>'C завтраками| Bed and breakfast'!DN13*0.82</f>
        <v>26240</v>
      </c>
      <c r="DO14" s="240">
        <f>'C завтраками| Bed and breakfast'!DO13*0.82</f>
        <v>26240</v>
      </c>
      <c r="DP14" s="240">
        <f>'C завтраками| Bed and breakfast'!DP13*0.82</f>
        <v>26240</v>
      </c>
      <c r="DQ14" s="240">
        <f>'C завтраками| Bed and breakfast'!DQ13*0.82</f>
        <v>26240</v>
      </c>
      <c r="DR14" s="240">
        <f>'C завтраками| Bed and breakfast'!DR13*0.82</f>
        <v>26240</v>
      </c>
      <c r="DS14" s="240">
        <f>'C завтраками| Bed and breakfast'!DS13*0.82</f>
        <v>26240</v>
      </c>
      <c r="DT14" s="240">
        <f>'C завтраками| Bed and breakfast'!DT13*0.82</f>
        <v>26240</v>
      </c>
      <c r="DU14" s="240">
        <f>'C завтраками| Bed and breakfast'!DU13*0.82</f>
        <v>22960</v>
      </c>
      <c r="DV14" s="240">
        <f>'C завтраками| Bed and breakfast'!DV13*0.82</f>
        <v>22960</v>
      </c>
      <c r="DW14" s="240">
        <f>'C завтраками| Bed and breakfast'!DW13*0.82</f>
        <v>22960</v>
      </c>
      <c r="DX14" s="240">
        <f>'C завтраками| Bed and breakfast'!DX13*0.82</f>
        <v>22960</v>
      </c>
      <c r="DY14" s="240">
        <f>'C завтраками| Bed and breakfast'!DY13*0.82</f>
        <v>22960</v>
      </c>
      <c r="DZ14" s="240">
        <f>'C завтраками| Bed and breakfast'!DZ13*0.82</f>
        <v>23780</v>
      </c>
      <c r="EA14" s="240">
        <f>'C завтраками| Bed and breakfast'!EA13*0.82</f>
        <v>23780</v>
      </c>
      <c r="EB14" s="240">
        <f>'C завтраками| Bed and breakfast'!EB13*0.82</f>
        <v>22140</v>
      </c>
      <c r="EC14" s="240">
        <f>'C завтраками| Bed and breakfast'!EC13*0.82</f>
        <v>22140</v>
      </c>
      <c r="ED14" s="240">
        <f>'C завтраками| Bed and breakfast'!ED13*0.82</f>
        <v>22140</v>
      </c>
      <c r="EE14" s="240">
        <f>'C завтраками| Bed and breakfast'!EE13*0.82</f>
        <v>20500</v>
      </c>
      <c r="EF14" s="240">
        <f>'C завтраками| Bed and breakfast'!EF13*0.82</f>
        <v>20500</v>
      </c>
      <c r="EG14" s="240">
        <f>'C завтраками| Bed and breakfast'!EG13*0.82</f>
        <v>20500</v>
      </c>
      <c r="EH14" s="240">
        <f>'C завтраками| Bed and breakfast'!EH13*0.82</f>
        <v>20500</v>
      </c>
      <c r="EI14" s="240">
        <f>'C завтраками| Bed and breakfast'!EI13*0.82</f>
        <v>18040</v>
      </c>
      <c r="EJ14" s="240">
        <f>'C завтраками| Bed and breakfast'!EJ13*0.82</f>
        <v>18040</v>
      </c>
      <c r="EK14" s="240">
        <f>'C завтраками| Bed and breakfast'!EK13*0.82</f>
        <v>18040</v>
      </c>
      <c r="EL14" s="240">
        <f>'C завтраками| Bed and breakfast'!EL13*0.82</f>
        <v>18040</v>
      </c>
      <c r="EM14" s="240">
        <f>'C завтраками| Bed and breakfast'!EM13*0.82</f>
        <v>18040</v>
      </c>
      <c r="EN14" s="240">
        <f>'C завтраками| Bed and breakfast'!EN13*0.82</f>
        <v>18040</v>
      </c>
      <c r="EO14" s="240">
        <f>'C завтраками| Bed and breakfast'!EO13*0.82</f>
        <v>18040</v>
      </c>
      <c r="EP14" s="240">
        <f>'C завтраками| Bed and breakfast'!EP13*0.82</f>
        <v>16810</v>
      </c>
      <c r="EQ14" s="240">
        <f>'C завтраками| Bed and breakfast'!EQ13*0.82</f>
        <v>16810</v>
      </c>
      <c r="ER14" s="240">
        <f>'C завтраками| Bed and breakfast'!ER13*0.82</f>
        <v>16810</v>
      </c>
      <c r="ES14" s="240">
        <f>'C завтраками| Bed and breakfast'!ES13*0.82</f>
        <v>16810</v>
      </c>
      <c r="ET14" s="240">
        <f>'C завтраками| Bed and breakfast'!ET13*0.82</f>
        <v>16810</v>
      </c>
      <c r="EU14" s="240">
        <f>'C завтраками| Bed and breakfast'!EU13*0.82</f>
        <v>18040</v>
      </c>
      <c r="EV14" s="240">
        <f>'C завтраками| Bed and breakfast'!EV13*0.82</f>
        <v>18040</v>
      </c>
      <c r="EW14" s="240">
        <f>'C завтраками| Bed and breakfast'!EW13*0.82</f>
        <v>16810</v>
      </c>
      <c r="EX14" s="240">
        <f>'C завтраками| Bed and breakfast'!EX13*0.82</f>
        <v>16810</v>
      </c>
      <c r="EY14" s="240">
        <f>'C завтраками| Bed and breakfast'!EY13*0.82</f>
        <v>16810</v>
      </c>
      <c r="EZ14" s="240">
        <f>'C завтраками| Bed and breakfast'!EZ13*0.82</f>
        <v>16810</v>
      </c>
      <c r="FA14" s="240">
        <f>'C завтраками| Bed and breakfast'!FA13*0.82</f>
        <v>16810</v>
      </c>
      <c r="FB14" s="240">
        <f>'C завтраками| Bed and breakfast'!FB13*0.82</f>
        <v>18040</v>
      </c>
      <c r="FC14" s="240">
        <f>'C завтраками| Bed and breakfast'!FC13*0.82</f>
        <v>18040</v>
      </c>
      <c r="FD14" s="240">
        <f>'C завтраками| Bed and breakfast'!FD13*0.82</f>
        <v>16810</v>
      </c>
      <c r="FE14" s="240">
        <f>'C завтраками| Bed and breakfast'!FE13*0.82</f>
        <v>16810</v>
      </c>
      <c r="FF14" s="240">
        <f>'C завтраками| Bed and breakfast'!FF13*0.82</f>
        <v>16810</v>
      </c>
      <c r="FG14" s="240">
        <f>'C завтраками| Bed and breakfast'!FG13*0.82</f>
        <v>16810</v>
      </c>
      <c r="FH14" s="240">
        <f>'C завтраками| Bed and breakfast'!FH13*0.82</f>
        <v>19270</v>
      </c>
    </row>
    <row r="15" spans="1:164" s="72" customFormat="1" x14ac:dyDescent="0.2">
      <c r="A15" s="240">
        <v>2</v>
      </c>
      <c r="B15" s="240">
        <f>'C завтраками| Bed and breakfast'!B14*0.82</f>
        <v>21812</v>
      </c>
      <c r="C15" s="240">
        <f>'C завтраками| Bed and breakfast'!C14*0.82</f>
        <v>21812</v>
      </c>
      <c r="D15" s="240">
        <f>'C завтраками| Bed and breakfast'!D14*0.82</f>
        <v>24682</v>
      </c>
      <c r="E15" s="240">
        <f>'C завтраками| Bed and breakfast'!E14*0.82</f>
        <v>24682</v>
      </c>
      <c r="F15" s="240">
        <f>'C завтраками| Bed and breakfast'!F14*0.82</f>
        <v>19352</v>
      </c>
      <c r="G15" s="240">
        <f>'C завтраками| Bed and breakfast'!G14*0.82</f>
        <v>19352</v>
      </c>
      <c r="H15" s="240">
        <f>'C завтраками| Bed and breakfast'!H14*0.82</f>
        <v>19352</v>
      </c>
      <c r="I15" s="240">
        <f>'C завтраками| Bed and breakfast'!I14*0.82</f>
        <v>19352</v>
      </c>
      <c r="J15" s="240">
        <f>'C завтраками| Bed and breakfast'!J14*0.82</f>
        <v>19352</v>
      </c>
      <c r="K15" s="240">
        <f>'C завтраками| Bed and breakfast'!K14*0.82</f>
        <v>23042</v>
      </c>
      <c r="L15" s="240">
        <f>'C завтраками| Bed and breakfast'!L14*0.82</f>
        <v>23042</v>
      </c>
      <c r="M15" s="240">
        <f>'C завтраками| Bed and breakfast'!M14*0.82</f>
        <v>19352</v>
      </c>
      <c r="N15" s="240">
        <f>'C завтраками| Bed and breakfast'!N14*0.82</f>
        <v>19352</v>
      </c>
      <c r="O15" s="240">
        <f>'C завтраками| Bed and breakfast'!O14*0.82</f>
        <v>19352</v>
      </c>
      <c r="P15" s="240">
        <f>'C завтраками| Bed and breakfast'!P14*0.82</f>
        <v>19352</v>
      </c>
      <c r="Q15" s="240">
        <f>'C завтраками| Bed and breakfast'!Q14*0.82</f>
        <v>19352</v>
      </c>
      <c r="R15" s="240">
        <f>'C завтраками| Bed and breakfast'!R14*0.82</f>
        <v>21812</v>
      </c>
      <c r="S15" s="240">
        <f>'C завтраками| Bed and breakfast'!S14*0.82</f>
        <v>21812</v>
      </c>
      <c r="T15" s="240">
        <f>'C завтраками| Bed and breakfast'!T14*0.82</f>
        <v>20582</v>
      </c>
      <c r="U15" s="240">
        <f>'C завтраками| Bed and breakfast'!U14*0.82</f>
        <v>20582</v>
      </c>
      <c r="V15" s="240">
        <f>'C завтраками| Bed and breakfast'!V14*0.82</f>
        <v>20582</v>
      </c>
      <c r="W15" s="240">
        <f>'C завтраками| Bed and breakfast'!W14*0.82</f>
        <v>20582</v>
      </c>
      <c r="X15" s="240">
        <f>'C завтраками| Bed and breakfast'!X14*0.82</f>
        <v>21812</v>
      </c>
      <c r="Y15" s="240">
        <f>'C завтраками| Bed and breakfast'!Y14*0.82</f>
        <v>21812</v>
      </c>
      <c r="Z15" s="240">
        <f>'C завтраками| Bed and breakfast'!Z14*0.82</f>
        <v>21812</v>
      </c>
      <c r="AA15" s="240">
        <f>'C завтраками| Bed and breakfast'!AA14*0.82</f>
        <v>20582</v>
      </c>
      <c r="AB15" s="240">
        <f>'C завтраками| Bed and breakfast'!AB14*0.82</f>
        <v>20582</v>
      </c>
      <c r="AC15" s="240">
        <f>'C завтраками| Bed and breakfast'!AC14*0.82</f>
        <v>21812</v>
      </c>
      <c r="AD15" s="240">
        <f>'C завтраками| Bed and breakfast'!AD14*0.82</f>
        <v>21812</v>
      </c>
      <c r="AE15" s="240">
        <f>'C завтраками| Bed and breakfast'!AE14*0.82</f>
        <v>21812</v>
      </c>
      <c r="AF15" s="240">
        <f>'C завтраками| Bed and breakfast'!AF14*0.82</f>
        <v>25092</v>
      </c>
      <c r="AG15" s="240">
        <f>'C завтраками| Bed and breakfast'!AG14*0.82</f>
        <v>25092</v>
      </c>
      <c r="AH15" s="240">
        <f>'C завтраками| Bed and breakfast'!AH14*0.82</f>
        <v>23042</v>
      </c>
      <c r="AI15" s="240">
        <f>'C завтраками| Bed and breakfast'!AI14*0.82</f>
        <v>24682</v>
      </c>
      <c r="AJ15" s="240">
        <f>'C завтраками| Bed and breakfast'!AJ14*0.82</f>
        <v>24682</v>
      </c>
      <c r="AK15" s="240">
        <f>'C завтраками| Bed and breakfast'!AK14*0.82</f>
        <v>30012</v>
      </c>
      <c r="AL15" s="240">
        <f>'C завтраками| Bed and breakfast'!AL14*0.82</f>
        <v>34932</v>
      </c>
      <c r="AM15" s="240">
        <f>'C завтраками| Bed and breakfast'!AM14*0.82</f>
        <v>34932</v>
      </c>
      <c r="AN15" s="240">
        <f>'C завтраками| Bed and breakfast'!AN14*0.82</f>
        <v>37392</v>
      </c>
      <c r="AO15" s="240">
        <f>'C завтраками| Bed and breakfast'!AO14*0.82</f>
        <v>34932</v>
      </c>
      <c r="AP15" s="240">
        <f>'C завтраками| Bed and breakfast'!AP14*0.82</f>
        <v>61499.999999999993</v>
      </c>
      <c r="AQ15" s="240">
        <f>'C завтраками| Bed and breakfast'!AQ14*0.82</f>
        <v>94300</v>
      </c>
      <c r="AR15" s="240">
        <f>'C завтраками| Bed and breakfast'!AR14*0.82</f>
        <v>114800</v>
      </c>
      <c r="AS15" s="240">
        <f>'C завтраками| Bed and breakfast'!AS14*0.82</f>
        <v>114800</v>
      </c>
      <c r="AT15" s="240">
        <f>'C завтраками| Bed and breakfast'!AT14*0.82</f>
        <v>102500</v>
      </c>
      <c r="AU15" s="240">
        <f>'C завтраками| Bed and breakfast'!AU14*0.82</f>
        <v>102500</v>
      </c>
      <c r="AV15" s="240">
        <f>'C завтраками| Bed and breakfast'!AV14*0.82</f>
        <v>102500</v>
      </c>
      <c r="AW15" s="240">
        <f>'C завтраками| Bed and breakfast'!AW14*0.82</f>
        <v>102500</v>
      </c>
      <c r="AX15" s="240">
        <f>'C завтраками| Bed and breakfast'!AX14*0.82</f>
        <v>102500</v>
      </c>
      <c r="AY15" s="240">
        <f>'C завтраками| Bed and breakfast'!AY14*0.82</f>
        <v>82000</v>
      </c>
      <c r="AZ15" s="240">
        <f>'C завтраками| Bed and breakfast'!AZ14*0.82</f>
        <v>73800</v>
      </c>
      <c r="BA15" s="240">
        <f>'C завтраками| Bed and breakfast'!BA14*0.82</f>
        <v>73800</v>
      </c>
      <c r="BB15" s="240">
        <f>'C завтраками| Bed and breakfast'!BB14*0.82</f>
        <v>53464</v>
      </c>
      <c r="BC15" s="240">
        <f>'C завтраками| Bed and breakfast'!BC14*0.82</f>
        <v>33784</v>
      </c>
      <c r="BD15" s="240">
        <f>'C завтраками| Bed and breakfast'!BD14*0.82</f>
        <v>33784</v>
      </c>
      <c r="BE15" s="240">
        <f>'C завтраками| Bed and breakfast'!BE14*0.82</f>
        <v>33784</v>
      </c>
      <c r="BF15" s="240">
        <f>'C завтраками| Bed and breakfast'!BF14*0.82</f>
        <v>33784</v>
      </c>
      <c r="BG15" s="240">
        <f>'C завтраками| Bed and breakfast'!BG14*0.82</f>
        <v>33784</v>
      </c>
      <c r="BH15" s="240">
        <f>'C завтраками| Bed and breakfast'!BH14*0.82</f>
        <v>31323.999999999996</v>
      </c>
      <c r="BI15" s="240">
        <f>'C завтраками| Bed and breakfast'!BI14*0.82</f>
        <v>31323.999999999996</v>
      </c>
      <c r="BJ15" s="240">
        <f>'C завтраками| Bed and breakfast'!BJ14*0.82</f>
        <v>31323.999999999996</v>
      </c>
      <c r="BK15" s="240">
        <f>'C завтраками| Bed and breakfast'!BK14*0.82</f>
        <v>33784</v>
      </c>
      <c r="BL15" s="240">
        <f>'C завтраками| Bed and breakfast'!BL14*0.82</f>
        <v>33784</v>
      </c>
      <c r="BM15" s="240">
        <f>'C завтраками| Bed and breakfast'!BM14*0.82</f>
        <v>33784</v>
      </c>
      <c r="BN15" s="240">
        <f>'C завтраками| Bed and breakfast'!BN14*0.82</f>
        <v>33784</v>
      </c>
      <c r="BO15" s="240">
        <f>'C завтраками| Bed and breakfast'!BO14*0.82</f>
        <v>33784</v>
      </c>
      <c r="BP15" s="240">
        <f>'C завтраками| Bed and breakfast'!BP14*0.82</f>
        <v>33784</v>
      </c>
      <c r="BQ15" s="240">
        <f>'C завтраками| Bed and breakfast'!BQ14*0.82</f>
        <v>33784</v>
      </c>
      <c r="BR15" s="240">
        <f>'C завтраками| Bed and breakfast'!BR14*0.82</f>
        <v>33784</v>
      </c>
      <c r="BS15" s="240">
        <f>'C завтраками| Bed and breakfast'!BS14*0.82</f>
        <v>33784</v>
      </c>
      <c r="BT15" s="240">
        <f>'C завтраками| Bed and breakfast'!BT14*0.82</f>
        <v>38704</v>
      </c>
      <c r="BU15" s="240">
        <f>'C завтраками| Bed and breakfast'!BU14*0.82</f>
        <v>38704</v>
      </c>
      <c r="BV15" s="240">
        <f>'C завтраками| Bed and breakfast'!BV14*0.82</f>
        <v>38704</v>
      </c>
      <c r="BW15" s="240">
        <f>'C завтраками| Bed and breakfast'!BW14*0.82</f>
        <v>38704</v>
      </c>
      <c r="BX15" s="240">
        <f>'C завтраками| Bed and breakfast'!BX14*0.82</f>
        <v>40344</v>
      </c>
      <c r="BY15" s="240">
        <f>'C завтраками| Bed and breakfast'!BY14*0.82</f>
        <v>40344</v>
      </c>
      <c r="BZ15" s="240">
        <f>'C завтраками| Bed and breakfast'!BZ14*0.82</f>
        <v>40344</v>
      </c>
      <c r="CA15" s="240">
        <f>'C завтраками| Bed and breakfast'!CA14*0.82</f>
        <v>40344</v>
      </c>
      <c r="CB15" s="240">
        <f>'C завтраками| Bed and breakfast'!CB14*0.82</f>
        <v>40344</v>
      </c>
      <c r="CC15" s="240">
        <f>'C завтраками| Bed and breakfast'!CC14*0.82</f>
        <v>40344</v>
      </c>
      <c r="CD15" s="240">
        <f>'C завтраками| Bed and breakfast'!CD14*0.82</f>
        <v>40344</v>
      </c>
      <c r="CE15" s="240">
        <f>'C завтраками| Bed and breakfast'!CE14*0.82</f>
        <v>40344</v>
      </c>
      <c r="CF15" s="240">
        <f>'C завтраками| Bed and breakfast'!CF14*0.82</f>
        <v>40344</v>
      </c>
      <c r="CG15" s="240">
        <f>'C завтраками| Bed and breakfast'!CG14*0.82</f>
        <v>40344</v>
      </c>
      <c r="CH15" s="240">
        <f>'C завтраками| Bed and breakfast'!CH14*0.82</f>
        <v>37064</v>
      </c>
      <c r="CI15" s="240">
        <f>'C завтраками| Bed and breakfast'!CI14*0.82</f>
        <v>37064</v>
      </c>
      <c r="CJ15" s="240">
        <f>'C завтраками| Bed and breakfast'!CJ14*0.82</f>
        <v>37064</v>
      </c>
      <c r="CK15" s="240">
        <f>'C завтраками| Bed and breakfast'!CK14*0.82</f>
        <v>37064</v>
      </c>
      <c r="CL15" s="240">
        <f>'C завтраками| Bed and breakfast'!CL14*0.82</f>
        <v>37064</v>
      </c>
      <c r="CM15" s="240">
        <f>'C завтраками| Bed and breakfast'!CM14*0.82</f>
        <v>37064</v>
      </c>
      <c r="CN15" s="240">
        <f>'C завтраками| Bed and breakfast'!CN14*0.82</f>
        <v>37064</v>
      </c>
      <c r="CO15" s="240">
        <f>'C завтраками| Bed and breakfast'!CO14*0.82</f>
        <v>37064</v>
      </c>
      <c r="CP15" s="240">
        <f>'C завтраками| Bed and breakfast'!CP14*0.82</f>
        <v>37064</v>
      </c>
      <c r="CQ15" s="240">
        <f>'C завтраками| Bed and breakfast'!CQ14*0.82</f>
        <v>57564</v>
      </c>
      <c r="CR15" s="240">
        <f>'C завтраками| Bed and breakfast'!CR14*0.82</f>
        <v>63303.999999999993</v>
      </c>
      <c r="CS15" s="240">
        <f>'C завтраками| Bed and breakfast'!CS14*0.82</f>
        <v>69044</v>
      </c>
      <c r="CT15" s="240">
        <f>'C завтраками| Bed and breakfast'!CT14*0.82</f>
        <v>57564</v>
      </c>
      <c r="CU15" s="240">
        <f>'C завтраками| Bed and breakfast'!CU14*0.82</f>
        <v>57564</v>
      </c>
      <c r="CV15" s="240">
        <f>'C завтраками| Bed and breakfast'!CV14*0.82</f>
        <v>48544</v>
      </c>
      <c r="CW15" s="240">
        <f>'C завтраками| Bed and breakfast'!CW14*0.82</f>
        <v>48544</v>
      </c>
      <c r="CX15" s="240">
        <f>'C завтраками| Bed and breakfast'!CX14*0.82</f>
        <v>48544</v>
      </c>
      <c r="CY15" s="240">
        <f>'C завтраками| Bed and breakfast'!CY14*0.82</f>
        <v>41984</v>
      </c>
      <c r="CZ15" s="240">
        <f>'C завтраками| Bed and breakfast'!CZ14*0.82</f>
        <v>41164</v>
      </c>
      <c r="DA15" s="240">
        <f>'C завтраками| Bed and breakfast'!DA14*0.82</f>
        <v>30094</v>
      </c>
      <c r="DB15" s="240">
        <f>'C завтраками| Bed and breakfast'!DB14*0.82</f>
        <v>30094</v>
      </c>
      <c r="DC15" s="240">
        <f>'C завтраками| Bed and breakfast'!DC14*0.82</f>
        <v>30094</v>
      </c>
      <c r="DD15" s="240">
        <f>'C завтраками| Bed and breakfast'!DD14*0.82</f>
        <v>30094</v>
      </c>
      <c r="DE15" s="240">
        <f>'C завтраками| Bed and breakfast'!DE14*0.82</f>
        <v>31323.999999999996</v>
      </c>
      <c r="DF15" s="240">
        <f>'C завтраками| Bed and breakfast'!DF14*0.82</f>
        <v>31323.999999999996</v>
      </c>
      <c r="DG15" s="240">
        <f>'C завтраками| Bed and breakfast'!DG14*0.82</f>
        <v>31323.999999999996</v>
      </c>
      <c r="DH15" s="240">
        <f>'C завтраками| Bed and breakfast'!DH14*0.82</f>
        <v>30094</v>
      </c>
      <c r="DI15" s="240">
        <f>'C завтраками| Bed and breakfast'!DI14*0.82</f>
        <v>30094</v>
      </c>
      <c r="DJ15" s="240">
        <f>'C завтраками| Bed and breakfast'!DJ14*0.82</f>
        <v>30094</v>
      </c>
      <c r="DK15" s="240">
        <f>'C завтраками| Bed and breakfast'!DK14*0.82</f>
        <v>30094</v>
      </c>
      <c r="DL15" s="240">
        <f>'C завтраками| Bed and breakfast'!DL14*0.82</f>
        <v>30094</v>
      </c>
      <c r="DM15" s="240">
        <f>'C завтраками| Bed and breakfast'!DM14*0.82</f>
        <v>30094</v>
      </c>
      <c r="DN15" s="240">
        <f>'C завтраками| Bed and breakfast'!DN14*0.82</f>
        <v>28864</v>
      </c>
      <c r="DO15" s="240">
        <f>'C завтраками| Bed and breakfast'!DO14*0.82</f>
        <v>28864</v>
      </c>
      <c r="DP15" s="240">
        <f>'C завтраками| Bed and breakfast'!DP14*0.82</f>
        <v>28864</v>
      </c>
      <c r="DQ15" s="240">
        <f>'C завтраками| Bed and breakfast'!DQ14*0.82</f>
        <v>28864</v>
      </c>
      <c r="DR15" s="240">
        <f>'C завтраками| Bed and breakfast'!DR14*0.82</f>
        <v>28864</v>
      </c>
      <c r="DS15" s="240">
        <f>'C завтраками| Bed and breakfast'!DS14*0.82</f>
        <v>28864</v>
      </c>
      <c r="DT15" s="240">
        <f>'C завтраками| Bed and breakfast'!DT14*0.82</f>
        <v>28864</v>
      </c>
      <c r="DU15" s="240">
        <f>'C завтраками| Bed and breakfast'!DU14*0.82</f>
        <v>25584</v>
      </c>
      <c r="DV15" s="240">
        <f>'C завтраками| Bed and breakfast'!DV14*0.82</f>
        <v>25584</v>
      </c>
      <c r="DW15" s="240">
        <f>'C завтраками| Bed and breakfast'!DW14*0.82</f>
        <v>25584</v>
      </c>
      <c r="DX15" s="240">
        <f>'C завтраками| Bed and breakfast'!DX14*0.82</f>
        <v>25584</v>
      </c>
      <c r="DY15" s="240">
        <f>'C завтраками| Bed and breakfast'!DY14*0.82</f>
        <v>25584</v>
      </c>
      <c r="DZ15" s="240">
        <f>'C завтраками| Bed and breakfast'!DZ14*0.82</f>
        <v>26404</v>
      </c>
      <c r="EA15" s="240">
        <f>'C завтраками| Bed and breakfast'!EA14*0.82</f>
        <v>26404</v>
      </c>
      <c r="EB15" s="240">
        <f>'C завтраками| Bed and breakfast'!EB14*0.82</f>
        <v>24764</v>
      </c>
      <c r="EC15" s="240">
        <f>'C завтраками| Bed and breakfast'!EC14*0.82</f>
        <v>24764</v>
      </c>
      <c r="ED15" s="240">
        <f>'C завтраками| Bed and breakfast'!ED14*0.82</f>
        <v>24764</v>
      </c>
      <c r="EE15" s="240">
        <f>'C завтраками| Bed and breakfast'!EE14*0.82</f>
        <v>22960</v>
      </c>
      <c r="EF15" s="240">
        <f>'C завтраками| Bed and breakfast'!EF14*0.82</f>
        <v>22960</v>
      </c>
      <c r="EG15" s="240">
        <f>'C завтраками| Bed and breakfast'!EG14*0.82</f>
        <v>22960</v>
      </c>
      <c r="EH15" s="240">
        <f>'C завтраками| Bed and breakfast'!EH14*0.82</f>
        <v>22960</v>
      </c>
      <c r="EI15" s="240">
        <f>'C завтраками| Bed and breakfast'!EI14*0.82</f>
        <v>20500</v>
      </c>
      <c r="EJ15" s="240">
        <f>'C завтраками| Bed and breakfast'!EJ14*0.82</f>
        <v>20500</v>
      </c>
      <c r="EK15" s="240">
        <f>'C завтраками| Bed and breakfast'!EK14*0.82</f>
        <v>20500</v>
      </c>
      <c r="EL15" s="240">
        <f>'C завтраками| Bed and breakfast'!EL14*0.82</f>
        <v>20500</v>
      </c>
      <c r="EM15" s="240">
        <f>'C завтраками| Bed and breakfast'!EM14*0.82</f>
        <v>20500</v>
      </c>
      <c r="EN15" s="240">
        <f>'C завтраками| Bed and breakfast'!EN14*0.82</f>
        <v>20500</v>
      </c>
      <c r="EO15" s="240">
        <f>'C завтраками| Bed and breakfast'!EO14*0.82</f>
        <v>20500</v>
      </c>
      <c r="EP15" s="240">
        <f>'C завтраками| Bed and breakfast'!EP14*0.82</f>
        <v>19270</v>
      </c>
      <c r="EQ15" s="240">
        <f>'C завтраками| Bed and breakfast'!EQ14*0.82</f>
        <v>19270</v>
      </c>
      <c r="ER15" s="240">
        <f>'C завтраками| Bed and breakfast'!ER14*0.82</f>
        <v>19270</v>
      </c>
      <c r="ES15" s="240">
        <f>'C завтраками| Bed and breakfast'!ES14*0.82</f>
        <v>19270</v>
      </c>
      <c r="ET15" s="240">
        <f>'C завтраками| Bed and breakfast'!ET14*0.82</f>
        <v>19270</v>
      </c>
      <c r="EU15" s="240">
        <f>'C завтраками| Bed and breakfast'!EU14*0.82</f>
        <v>20500</v>
      </c>
      <c r="EV15" s="240">
        <f>'C завтраками| Bed and breakfast'!EV14*0.82</f>
        <v>20500</v>
      </c>
      <c r="EW15" s="240">
        <f>'C завтраками| Bed and breakfast'!EW14*0.82</f>
        <v>19270</v>
      </c>
      <c r="EX15" s="240">
        <f>'C завтраками| Bed and breakfast'!EX14*0.82</f>
        <v>19270</v>
      </c>
      <c r="EY15" s="240">
        <f>'C завтраками| Bed and breakfast'!EY14*0.82</f>
        <v>19270</v>
      </c>
      <c r="EZ15" s="240">
        <f>'C завтраками| Bed and breakfast'!EZ14*0.82</f>
        <v>19270</v>
      </c>
      <c r="FA15" s="240">
        <f>'C завтраками| Bed and breakfast'!FA14*0.82</f>
        <v>19270</v>
      </c>
      <c r="FB15" s="240">
        <f>'C завтраками| Bed and breakfast'!FB14*0.82</f>
        <v>20500</v>
      </c>
      <c r="FC15" s="240">
        <f>'C завтраками| Bed and breakfast'!FC14*0.82</f>
        <v>20500</v>
      </c>
      <c r="FD15" s="240">
        <f>'C завтраками| Bed and breakfast'!FD14*0.82</f>
        <v>19270</v>
      </c>
      <c r="FE15" s="240">
        <f>'C завтраками| Bed and breakfast'!FE14*0.82</f>
        <v>19270</v>
      </c>
      <c r="FF15" s="240">
        <f>'C завтраками| Bed and breakfast'!FF14*0.82</f>
        <v>19270</v>
      </c>
      <c r="FG15" s="240">
        <f>'C завтраками| Bed and breakfast'!FG14*0.82</f>
        <v>19270</v>
      </c>
      <c r="FH15" s="240">
        <f>'C завтраками| Bed and breakfast'!FH14*0.82</f>
        <v>21730</v>
      </c>
    </row>
    <row r="16" spans="1:164"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row>
    <row r="17" spans="1:164" s="72" customFormat="1" x14ac:dyDescent="0.2">
      <c r="A17" s="240">
        <v>1</v>
      </c>
      <c r="B17" s="240">
        <f>'C завтраками| Bed and breakfast'!B16*0.82</f>
        <v>21320</v>
      </c>
      <c r="C17" s="240">
        <f>'C завтраками| Bed and breakfast'!C16*0.82</f>
        <v>21320</v>
      </c>
      <c r="D17" s="240">
        <f>'C завтраками| Bed and breakfast'!D16*0.82</f>
        <v>24190</v>
      </c>
      <c r="E17" s="240">
        <f>'C завтраками| Bed and breakfast'!E16*0.82</f>
        <v>24190</v>
      </c>
      <c r="F17" s="240">
        <f>'C завтраками| Bed and breakfast'!F16*0.82</f>
        <v>18860</v>
      </c>
      <c r="G17" s="240">
        <f>'C завтраками| Bed and breakfast'!G16*0.82</f>
        <v>18860</v>
      </c>
      <c r="H17" s="240">
        <f>'C завтраками| Bed and breakfast'!H16*0.82</f>
        <v>18860</v>
      </c>
      <c r="I17" s="240">
        <f>'C завтраками| Bed and breakfast'!I16*0.82</f>
        <v>18860</v>
      </c>
      <c r="J17" s="240">
        <f>'C завтраками| Bed and breakfast'!J16*0.82</f>
        <v>18860</v>
      </c>
      <c r="K17" s="240">
        <f>'C завтраками| Bed and breakfast'!K16*0.82</f>
        <v>22550</v>
      </c>
      <c r="L17" s="240">
        <f>'C завтраками| Bed and breakfast'!L16*0.82</f>
        <v>22550</v>
      </c>
      <c r="M17" s="240">
        <f>'C завтраками| Bed and breakfast'!M16*0.82</f>
        <v>18860</v>
      </c>
      <c r="N17" s="240">
        <f>'C завтраками| Bed and breakfast'!N16*0.82</f>
        <v>18860</v>
      </c>
      <c r="O17" s="240">
        <f>'C завтраками| Bed and breakfast'!O16*0.82</f>
        <v>18860</v>
      </c>
      <c r="P17" s="240">
        <f>'C завтраками| Bed and breakfast'!P16*0.82</f>
        <v>18860</v>
      </c>
      <c r="Q17" s="240">
        <f>'C завтраками| Bed and breakfast'!Q16*0.82</f>
        <v>18860</v>
      </c>
      <c r="R17" s="240">
        <f>'C завтраками| Bed and breakfast'!R16*0.82</f>
        <v>21320</v>
      </c>
      <c r="S17" s="240">
        <f>'C завтраками| Bed and breakfast'!S16*0.82</f>
        <v>21320</v>
      </c>
      <c r="T17" s="240">
        <f>'C завтраками| Bed and breakfast'!T16*0.82</f>
        <v>20090</v>
      </c>
      <c r="U17" s="240">
        <f>'C завтраками| Bed and breakfast'!U16*0.82</f>
        <v>20090</v>
      </c>
      <c r="V17" s="240">
        <f>'C завтраками| Bed and breakfast'!V16*0.82</f>
        <v>20090</v>
      </c>
      <c r="W17" s="240">
        <f>'C завтраками| Bed and breakfast'!W16*0.82</f>
        <v>20090</v>
      </c>
      <c r="X17" s="240">
        <f>'C завтраками| Bed and breakfast'!X16*0.82</f>
        <v>21320</v>
      </c>
      <c r="Y17" s="240">
        <f>'C завтраками| Bed and breakfast'!Y16*0.82</f>
        <v>21320</v>
      </c>
      <c r="Z17" s="240">
        <f>'C завтраками| Bed and breakfast'!Z16*0.82</f>
        <v>21320</v>
      </c>
      <c r="AA17" s="240">
        <f>'C завтраками| Bed and breakfast'!AA16*0.82</f>
        <v>20090</v>
      </c>
      <c r="AB17" s="240">
        <f>'C завтраками| Bed and breakfast'!AB16*0.82</f>
        <v>20090</v>
      </c>
      <c r="AC17" s="240">
        <f>'C завтраками| Bed and breakfast'!AC16*0.82</f>
        <v>21320</v>
      </c>
      <c r="AD17" s="240">
        <f>'C завтраками| Bed and breakfast'!AD16*0.82</f>
        <v>21320</v>
      </c>
      <c r="AE17" s="240">
        <f>'C завтраками| Bed and breakfast'!AE16*0.82</f>
        <v>21320</v>
      </c>
      <c r="AF17" s="240">
        <f>'C завтраками| Bed and breakfast'!AF16*0.82</f>
        <v>24600</v>
      </c>
      <c r="AG17" s="240">
        <f>'C завтраками| Bed and breakfast'!AG16*0.82</f>
        <v>24600</v>
      </c>
      <c r="AH17" s="240">
        <f>'C завтраками| Bed and breakfast'!AH16*0.82</f>
        <v>22550</v>
      </c>
      <c r="AI17" s="240">
        <f>'C завтраками| Bed and breakfast'!AI16*0.82</f>
        <v>24190</v>
      </c>
      <c r="AJ17" s="240">
        <f>'C завтраками| Bed and breakfast'!AJ16*0.82</f>
        <v>24190</v>
      </c>
      <c r="AK17" s="240">
        <f>'C завтраками| Bed and breakfast'!AK16*0.82</f>
        <v>29520</v>
      </c>
      <c r="AL17" s="240">
        <f>'C завтраками| Bed and breakfast'!AL16*0.82</f>
        <v>34440</v>
      </c>
      <c r="AM17" s="240">
        <f>'C завтраками| Bed and breakfast'!AM16*0.82</f>
        <v>34440</v>
      </c>
      <c r="AN17" s="240">
        <f>'C завтраками| Bed and breakfast'!AN16*0.82</f>
        <v>36900</v>
      </c>
      <c r="AO17" s="240">
        <f>'C завтраками| Bed and breakfast'!AO16*0.82</f>
        <v>34440</v>
      </c>
      <c r="AP17" s="240">
        <f>'C завтраками| Bed and breakfast'!AP16*0.82</f>
        <v>59450</v>
      </c>
      <c r="AQ17" s="240">
        <f>'C завтраками| Bed and breakfast'!AQ16*0.82</f>
        <v>92250</v>
      </c>
      <c r="AR17" s="240">
        <f>'C завтраками| Bed and breakfast'!AR16*0.82</f>
        <v>112750</v>
      </c>
      <c r="AS17" s="240">
        <f>'C завтраками| Bed and breakfast'!AS16*0.82</f>
        <v>112750</v>
      </c>
      <c r="AT17" s="240">
        <f>'C завтраками| Bed and breakfast'!AT16*0.82</f>
        <v>100450</v>
      </c>
      <c r="AU17" s="240">
        <f>'C завтраками| Bed and breakfast'!AU16*0.82</f>
        <v>100450</v>
      </c>
      <c r="AV17" s="240">
        <f>'C завтраками| Bed and breakfast'!AV16*0.82</f>
        <v>100450</v>
      </c>
      <c r="AW17" s="240">
        <f>'C завтраками| Bed and breakfast'!AW16*0.82</f>
        <v>100450</v>
      </c>
      <c r="AX17" s="240">
        <f>'C завтраками| Bed and breakfast'!AX16*0.82</f>
        <v>100450</v>
      </c>
      <c r="AY17" s="240">
        <f>'C завтраками| Bed and breakfast'!AY16*0.82</f>
        <v>79950</v>
      </c>
      <c r="AZ17" s="240">
        <f>'C завтраками| Bed and breakfast'!AZ16*0.82</f>
        <v>71750</v>
      </c>
      <c r="BA17" s="240">
        <f>'C завтраками| Bed and breakfast'!BA16*0.82</f>
        <v>71750</v>
      </c>
      <c r="BB17" s="240">
        <f>'C завтраками| Bed and breakfast'!BB16*0.82</f>
        <v>52890</v>
      </c>
      <c r="BC17" s="240">
        <f>'C завтраками| Bed and breakfast'!BC16*0.82</f>
        <v>33210</v>
      </c>
      <c r="BD17" s="240">
        <f>'C завтраками| Bed and breakfast'!BD16*0.82</f>
        <v>33210</v>
      </c>
      <c r="BE17" s="240">
        <f>'C завтраками| Bed and breakfast'!BE16*0.82</f>
        <v>33210</v>
      </c>
      <c r="BF17" s="240">
        <f>'C завтраками| Bed and breakfast'!BF16*0.82</f>
        <v>33210</v>
      </c>
      <c r="BG17" s="240">
        <f>'C завтраками| Bed and breakfast'!BG16*0.82</f>
        <v>33210</v>
      </c>
      <c r="BH17" s="240">
        <f>'C завтраками| Bed and breakfast'!BH16*0.82</f>
        <v>30749.999999999996</v>
      </c>
      <c r="BI17" s="240">
        <f>'C завтраками| Bed and breakfast'!BI16*0.82</f>
        <v>30749.999999999996</v>
      </c>
      <c r="BJ17" s="240">
        <f>'C завтраками| Bed and breakfast'!BJ16*0.82</f>
        <v>30749.999999999996</v>
      </c>
      <c r="BK17" s="240">
        <f>'C завтраками| Bed and breakfast'!BK16*0.82</f>
        <v>33210</v>
      </c>
      <c r="BL17" s="240">
        <f>'C завтраками| Bed and breakfast'!BL16*0.82</f>
        <v>33210</v>
      </c>
      <c r="BM17" s="240">
        <f>'C завтраками| Bed and breakfast'!BM16*0.82</f>
        <v>33210</v>
      </c>
      <c r="BN17" s="240">
        <f>'C завтраками| Bed and breakfast'!BN16*0.82</f>
        <v>33210</v>
      </c>
      <c r="BO17" s="240">
        <f>'C завтраками| Bed and breakfast'!BO16*0.82</f>
        <v>33210</v>
      </c>
      <c r="BP17" s="240">
        <f>'C завтраками| Bed and breakfast'!BP16*0.82</f>
        <v>33210</v>
      </c>
      <c r="BQ17" s="240">
        <f>'C завтраками| Bed and breakfast'!BQ16*0.82</f>
        <v>33210</v>
      </c>
      <c r="BR17" s="240">
        <f>'C завтраками| Bed and breakfast'!BR16*0.82</f>
        <v>33210</v>
      </c>
      <c r="BS17" s="240">
        <f>'C завтраками| Bed and breakfast'!BS16*0.82</f>
        <v>33210</v>
      </c>
      <c r="BT17" s="240">
        <f>'C завтраками| Bed and breakfast'!BT16*0.82</f>
        <v>38130</v>
      </c>
      <c r="BU17" s="240">
        <f>'C завтраками| Bed and breakfast'!BU16*0.82</f>
        <v>38130</v>
      </c>
      <c r="BV17" s="240">
        <f>'C завтраками| Bed and breakfast'!BV16*0.82</f>
        <v>38130</v>
      </c>
      <c r="BW17" s="240">
        <f>'C завтраками| Bed and breakfast'!BW16*0.82</f>
        <v>38130</v>
      </c>
      <c r="BX17" s="240">
        <f>'C завтраками| Bed and breakfast'!BX16*0.82</f>
        <v>39770</v>
      </c>
      <c r="BY17" s="240">
        <f>'C завтраками| Bed and breakfast'!BY16*0.82</f>
        <v>39770</v>
      </c>
      <c r="BZ17" s="240">
        <f>'C завтраками| Bed and breakfast'!BZ16*0.82</f>
        <v>39770</v>
      </c>
      <c r="CA17" s="240">
        <f>'C завтраками| Bed and breakfast'!CA16*0.82</f>
        <v>39770</v>
      </c>
      <c r="CB17" s="240">
        <f>'C завтраками| Bed and breakfast'!CB16*0.82</f>
        <v>39770</v>
      </c>
      <c r="CC17" s="240">
        <f>'C завтраками| Bed and breakfast'!CC16*0.82</f>
        <v>39770</v>
      </c>
      <c r="CD17" s="240">
        <f>'C завтраками| Bed and breakfast'!CD16*0.82</f>
        <v>39770</v>
      </c>
      <c r="CE17" s="240">
        <f>'C завтраками| Bed and breakfast'!CE16*0.82</f>
        <v>39770</v>
      </c>
      <c r="CF17" s="240">
        <f>'C завтраками| Bed and breakfast'!CF16*0.82</f>
        <v>39770</v>
      </c>
      <c r="CG17" s="240">
        <f>'C завтраками| Bed and breakfast'!CG16*0.82</f>
        <v>39770</v>
      </c>
      <c r="CH17" s="240">
        <f>'C завтраками| Bed and breakfast'!CH16*0.82</f>
        <v>36490</v>
      </c>
      <c r="CI17" s="240">
        <f>'C завтраками| Bed and breakfast'!CI16*0.82</f>
        <v>36490</v>
      </c>
      <c r="CJ17" s="240">
        <f>'C завтраками| Bed and breakfast'!CJ16*0.82</f>
        <v>36490</v>
      </c>
      <c r="CK17" s="240">
        <f>'C завтраками| Bed and breakfast'!CK16*0.82</f>
        <v>36490</v>
      </c>
      <c r="CL17" s="240">
        <f>'C завтраками| Bed and breakfast'!CL16*0.82</f>
        <v>36490</v>
      </c>
      <c r="CM17" s="240">
        <f>'C завтраками| Bed and breakfast'!CM16*0.82</f>
        <v>36490</v>
      </c>
      <c r="CN17" s="240">
        <f>'C завтраками| Bed and breakfast'!CN16*0.82</f>
        <v>36490</v>
      </c>
      <c r="CO17" s="240">
        <f>'C завтраками| Bed and breakfast'!CO16*0.82</f>
        <v>36490</v>
      </c>
      <c r="CP17" s="240">
        <f>'C завтраками| Bed and breakfast'!CP16*0.82</f>
        <v>36490</v>
      </c>
      <c r="CQ17" s="240">
        <f>'C завтраками| Bed and breakfast'!CQ16*0.82</f>
        <v>56990</v>
      </c>
      <c r="CR17" s="240">
        <f>'C завтраками| Bed and breakfast'!CR16*0.82</f>
        <v>62729.999999999993</v>
      </c>
      <c r="CS17" s="240">
        <f>'C завтраками| Bed and breakfast'!CS16*0.82</f>
        <v>68470</v>
      </c>
      <c r="CT17" s="240">
        <f>'C завтраками| Bed and breakfast'!CT16*0.82</f>
        <v>56990</v>
      </c>
      <c r="CU17" s="240">
        <f>'C завтраками| Bed and breakfast'!CU16*0.82</f>
        <v>56990</v>
      </c>
      <c r="CV17" s="240">
        <f>'C завтраками| Bed and breakfast'!CV16*0.82</f>
        <v>47970</v>
      </c>
      <c r="CW17" s="240">
        <f>'C завтраками| Bed and breakfast'!CW16*0.82</f>
        <v>47970</v>
      </c>
      <c r="CX17" s="240">
        <f>'C завтраками| Bed and breakfast'!CX16*0.82</f>
        <v>47970</v>
      </c>
      <c r="CY17" s="240">
        <f>'C завтраками| Bed and breakfast'!CY16*0.82</f>
        <v>41410</v>
      </c>
      <c r="CZ17" s="240">
        <f>'C завтраками| Bed and breakfast'!CZ16*0.82</f>
        <v>40590</v>
      </c>
      <c r="DA17" s="240">
        <f>'C завтраками| Bed and breakfast'!DA16*0.82</f>
        <v>29520</v>
      </c>
      <c r="DB17" s="240">
        <f>'C завтраками| Bed and breakfast'!DB16*0.82</f>
        <v>29520</v>
      </c>
      <c r="DC17" s="240">
        <f>'C завтраками| Bed and breakfast'!DC16*0.82</f>
        <v>29520</v>
      </c>
      <c r="DD17" s="240">
        <f>'C завтраками| Bed and breakfast'!DD16*0.82</f>
        <v>29520</v>
      </c>
      <c r="DE17" s="240">
        <f>'C завтраками| Bed and breakfast'!DE16*0.82</f>
        <v>30749.999999999996</v>
      </c>
      <c r="DF17" s="240">
        <f>'C завтраками| Bed and breakfast'!DF16*0.82</f>
        <v>30749.999999999996</v>
      </c>
      <c r="DG17" s="240">
        <f>'C завтраками| Bed and breakfast'!DG16*0.82</f>
        <v>30749.999999999996</v>
      </c>
      <c r="DH17" s="240">
        <f>'C завтраками| Bed and breakfast'!DH16*0.82</f>
        <v>29520</v>
      </c>
      <c r="DI17" s="240">
        <f>'C завтраками| Bed and breakfast'!DI16*0.82</f>
        <v>29520</v>
      </c>
      <c r="DJ17" s="240">
        <f>'C завтраками| Bed and breakfast'!DJ16*0.82</f>
        <v>29520</v>
      </c>
      <c r="DK17" s="240">
        <f>'C завтраками| Bed and breakfast'!DK16*0.82</f>
        <v>29520</v>
      </c>
      <c r="DL17" s="240">
        <f>'C завтраками| Bed and breakfast'!DL16*0.82</f>
        <v>29520</v>
      </c>
      <c r="DM17" s="240">
        <f>'C завтраками| Bed and breakfast'!DM16*0.82</f>
        <v>29520</v>
      </c>
      <c r="DN17" s="240">
        <f>'C завтраками| Bed and breakfast'!DN16*0.82</f>
        <v>28290</v>
      </c>
      <c r="DO17" s="240">
        <f>'C завтраками| Bed and breakfast'!DO16*0.82</f>
        <v>28290</v>
      </c>
      <c r="DP17" s="240">
        <f>'C завтраками| Bed and breakfast'!DP16*0.82</f>
        <v>28290</v>
      </c>
      <c r="DQ17" s="240">
        <f>'C завтраками| Bed and breakfast'!DQ16*0.82</f>
        <v>28290</v>
      </c>
      <c r="DR17" s="240">
        <f>'C завтраками| Bed and breakfast'!DR16*0.82</f>
        <v>28290</v>
      </c>
      <c r="DS17" s="240">
        <f>'C завтраками| Bed and breakfast'!DS16*0.82</f>
        <v>28290</v>
      </c>
      <c r="DT17" s="240">
        <f>'C завтраками| Bed and breakfast'!DT16*0.82</f>
        <v>28290</v>
      </c>
      <c r="DU17" s="240">
        <f>'C завтраками| Bed and breakfast'!DU16*0.82</f>
        <v>25010</v>
      </c>
      <c r="DV17" s="240">
        <f>'C завтраками| Bed and breakfast'!DV16*0.82</f>
        <v>25010</v>
      </c>
      <c r="DW17" s="240">
        <f>'C завтраками| Bed and breakfast'!DW16*0.82</f>
        <v>25010</v>
      </c>
      <c r="DX17" s="240">
        <f>'C завтраками| Bed and breakfast'!DX16*0.82</f>
        <v>25010</v>
      </c>
      <c r="DY17" s="240">
        <f>'C завтраками| Bed and breakfast'!DY16*0.82</f>
        <v>25010</v>
      </c>
      <c r="DZ17" s="240">
        <f>'C завтраками| Bed and breakfast'!DZ16*0.82</f>
        <v>25830</v>
      </c>
      <c r="EA17" s="240">
        <f>'C завтраками| Bed and breakfast'!EA16*0.82</f>
        <v>25830</v>
      </c>
      <c r="EB17" s="240">
        <f>'C завтраками| Bed and breakfast'!EB16*0.82</f>
        <v>24190</v>
      </c>
      <c r="EC17" s="240">
        <f>'C завтраками| Bed and breakfast'!EC16*0.82</f>
        <v>24190</v>
      </c>
      <c r="ED17" s="240">
        <f>'C завтраками| Bed and breakfast'!ED16*0.82</f>
        <v>24190</v>
      </c>
      <c r="EE17" s="240">
        <f>'C завтраками| Bed and breakfast'!EE16*0.82</f>
        <v>22140</v>
      </c>
      <c r="EF17" s="240">
        <f>'C завтраками| Bed and breakfast'!EF16*0.82</f>
        <v>22140</v>
      </c>
      <c r="EG17" s="240">
        <f>'C завтраками| Bed and breakfast'!EG16*0.82</f>
        <v>22140</v>
      </c>
      <c r="EH17" s="240">
        <f>'C завтраками| Bed and breakfast'!EH16*0.82</f>
        <v>22140</v>
      </c>
      <c r="EI17" s="240">
        <f>'C завтраками| Bed and breakfast'!EI16*0.82</f>
        <v>19680</v>
      </c>
      <c r="EJ17" s="240">
        <f>'C завтраками| Bed and breakfast'!EJ16*0.82</f>
        <v>19680</v>
      </c>
      <c r="EK17" s="240">
        <f>'C завтраками| Bed and breakfast'!EK16*0.82</f>
        <v>19680</v>
      </c>
      <c r="EL17" s="240">
        <f>'C завтраками| Bed and breakfast'!EL16*0.82</f>
        <v>19680</v>
      </c>
      <c r="EM17" s="240">
        <f>'C завтраками| Bed and breakfast'!EM16*0.82</f>
        <v>19680</v>
      </c>
      <c r="EN17" s="240">
        <f>'C завтраками| Bed and breakfast'!EN16*0.82</f>
        <v>19680</v>
      </c>
      <c r="EO17" s="240">
        <f>'C завтраками| Bed and breakfast'!EO16*0.82</f>
        <v>19680</v>
      </c>
      <c r="EP17" s="240">
        <f>'C завтраками| Bed and breakfast'!EP16*0.82</f>
        <v>18450</v>
      </c>
      <c r="EQ17" s="240">
        <f>'C завтраками| Bed and breakfast'!EQ16*0.82</f>
        <v>18450</v>
      </c>
      <c r="ER17" s="240">
        <f>'C завтраками| Bed and breakfast'!ER16*0.82</f>
        <v>18450</v>
      </c>
      <c r="ES17" s="240">
        <f>'C завтраками| Bed and breakfast'!ES16*0.82</f>
        <v>18450</v>
      </c>
      <c r="ET17" s="240">
        <f>'C завтраками| Bed and breakfast'!ET16*0.82</f>
        <v>18450</v>
      </c>
      <c r="EU17" s="240">
        <f>'C завтраками| Bed and breakfast'!EU16*0.82</f>
        <v>19680</v>
      </c>
      <c r="EV17" s="240">
        <f>'C завтраками| Bed and breakfast'!EV16*0.82</f>
        <v>19680</v>
      </c>
      <c r="EW17" s="240">
        <f>'C завтраками| Bed and breakfast'!EW16*0.82</f>
        <v>18450</v>
      </c>
      <c r="EX17" s="240">
        <f>'C завтраками| Bed and breakfast'!EX16*0.82</f>
        <v>18450</v>
      </c>
      <c r="EY17" s="240">
        <f>'C завтраками| Bed and breakfast'!EY16*0.82</f>
        <v>18450</v>
      </c>
      <c r="EZ17" s="240">
        <f>'C завтраками| Bed and breakfast'!EZ16*0.82</f>
        <v>18450</v>
      </c>
      <c r="FA17" s="240">
        <f>'C завтраками| Bed and breakfast'!FA16*0.82</f>
        <v>18450</v>
      </c>
      <c r="FB17" s="240">
        <f>'C завтраками| Bed and breakfast'!FB16*0.82</f>
        <v>19680</v>
      </c>
      <c r="FC17" s="240">
        <f>'C завтраками| Bed and breakfast'!FC16*0.82</f>
        <v>19680</v>
      </c>
      <c r="FD17" s="240">
        <f>'C завтраками| Bed and breakfast'!FD16*0.82</f>
        <v>18450</v>
      </c>
      <c r="FE17" s="240">
        <f>'C завтраками| Bed and breakfast'!FE16*0.82</f>
        <v>18450</v>
      </c>
      <c r="FF17" s="240">
        <f>'C завтраками| Bed and breakfast'!FF16*0.82</f>
        <v>18450</v>
      </c>
      <c r="FG17" s="240">
        <f>'C завтраками| Bed and breakfast'!FG16*0.82</f>
        <v>18450</v>
      </c>
      <c r="FH17" s="240">
        <f>'C завтраками| Bed and breakfast'!FH16*0.82</f>
        <v>20910</v>
      </c>
    </row>
    <row r="18" spans="1:164" s="72" customFormat="1" x14ac:dyDescent="0.2">
      <c r="A18" s="240">
        <v>2</v>
      </c>
      <c r="B18" s="240">
        <f>'C завтраками| Bed and breakfast'!B17*0.82</f>
        <v>23452</v>
      </c>
      <c r="C18" s="240">
        <f>'C завтраками| Bed and breakfast'!C17*0.82</f>
        <v>23452</v>
      </c>
      <c r="D18" s="240">
        <f>'C завтраками| Bed and breakfast'!D17*0.82</f>
        <v>26322</v>
      </c>
      <c r="E18" s="240">
        <f>'C завтраками| Bed and breakfast'!E17*0.82</f>
        <v>26322</v>
      </c>
      <c r="F18" s="240">
        <f>'C завтраками| Bed and breakfast'!F17*0.82</f>
        <v>20992</v>
      </c>
      <c r="G18" s="240">
        <f>'C завтраками| Bed and breakfast'!G17*0.82</f>
        <v>20992</v>
      </c>
      <c r="H18" s="240">
        <f>'C завтраками| Bed and breakfast'!H17*0.82</f>
        <v>20992</v>
      </c>
      <c r="I18" s="240">
        <f>'C завтраками| Bed and breakfast'!I17*0.82</f>
        <v>20992</v>
      </c>
      <c r="J18" s="240">
        <f>'C завтраками| Bed and breakfast'!J17*0.82</f>
        <v>20992</v>
      </c>
      <c r="K18" s="240">
        <f>'C завтраками| Bed and breakfast'!K17*0.82</f>
        <v>24682</v>
      </c>
      <c r="L18" s="240">
        <f>'C завтраками| Bed and breakfast'!L17*0.82</f>
        <v>24682</v>
      </c>
      <c r="M18" s="240">
        <f>'C завтраками| Bed and breakfast'!M17*0.82</f>
        <v>20992</v>
      </c>
      <c r="N18" s="240">
        <f>'C завтраками| Bed and breakfast'!N17*0.82</f>
        <v>20992</v>
      </c>
      <c r="O18" s="240">
        <f>'C завтраками| Bed and breakfast'!O17*0.82</f>
        <v>20992</v>
      </c>
      <c r="P18" s="240">
        <f>'C завтраками| Bed and breakfast'!P17*0.82</f>
        <v>20992</v>
      </c>
      <c r="Q18" s="240">
        <f>'C завтраками| Bed and breakfast'!Q17*0.82</f>
        <v>20992</v>
      </c>
      <c r="R18" s="240">
        <f>'C завтраками| Bed and breakfast'!R17*0.82</f>
        <v>23452</v>
      </c>
      <c r="S18" s="240">
        <f>'C завтраками| Bed and breakfast'!S17*0.82</f>
        <v>23452</v>
      </c>
      <c r="T18" s="240">
        <f>'C завтраками| Bed and breakfast'!T17*0.82</f>
        <v>22222</v>
      </c>
      <c r="U18" s="240">
        <f>'C завтраками| Bed and breakfast'!U17*0.82</f>
        <v>22222</v>
      </c>
      <c r="V18" s="240">
        <f>'C завтраками| Bed and breakfast'!V17*0.82</f>
        <v>22222</v>
      </c>
      <c r="W18" s="240">
        <f>'C завтраками| Bed and breakfast'!W17*0.82</f>
        <v>22222</v>
      </c>
      <c r="X18" s="240">
        <f>'C завтраками| Bed and breakfast'!X17*0.82</f>
        <v>23452</v>
      </c>
      <c r="Y18" s="240">
        <f>'C завтраками| Bed and breakfast'!Y17*0.82</f>
        <v>23452</v>
      </c>
      <c r="Z18" s="240">
        <f>'C завтраками| Bed and breakfast'!Z17*0.82</f>
        <v>23452</v>
      </c>
      <c r="AA18" s="240">
        <f>'C завтраками| Bed and breakfast'!AA17*0.82</f>
        <v>22222</v>
      </c>
      <c r="AB18" s="240">
        <f>'C завтраками| Bed and breakfast'!AB17*0.82</f>
        <v>22222</v>
      </c>
      <c r="AC18" s="240">
        <f>'C завтраками| Bed and breakfast'!AC17*0.82</f>
        <v>23452</v>
      </c>
      <c r="AD18" s="240">
        <f>'C завтраками| Bed and breakfast'!AD17*0.82</f>
        <v>23452</v>
      </c>
      <c r="AE18" s="240">
        <f>'C завтраками| Bed and breakfast'!AE17*0.82</f>
        <v>23452</v>
      </c>
      <c r="AF18" s="240">
        <f>'C завтраками| Bed and breakfast'!AF17*0.82</f>
        <v>26732</v>
      </c>
      <c r="AG18" s="240">
        <f>'C завтраками| Bed and breakfast'!AG17*0.82</f>
        <v>26732</v>
      </c>
      <c r="AH18" s="240">
        <f>'C завтраками| Bed and breakfast'!AH17*0.82</f>
        <v>24682</v>
      </c>
      <c r="AI18" s="240">
        <f>'C завтраками| Bed and breakfast'!AI17*0.82</f>
        <v>26322</v>
      </c>
      <c r="AJ18" s="240">
        <f>'C завтраками| Bed and breakfast'!AJ17*0.82</f>
        <v>26322</v>
      </c>
      <c r="AK18" s="240">
        <f>'C завтраками| Bed and breakfast'!AK17*0.82</f>
        <v>31651.999999999996</v>
      </c>
      <c r="AL18" s="240">
        <f>'C завтраками| Bed and breakfast'!AL17*0.82</f>
        <v>36572</v>
      </c>
      <c r="AM18" s="240">
        <f>'C завтраками| Bed and breakfast'!AM17*0.82</f>
        <v>36572</v>
      </c>
      <c r="AN18" s="240">
        <f>'C завтраками| Bed and breakfast'!AN17*0.82</f>
        <v>39032</v>
      </c>
      <c r="AO18" s="240">
        <f>'C завтраками| Bed and breakfast'!AO17*0.82</f>
        <v>36572</v>
      </c>
      <c r="AP18" s="240">
        <f>'C завтраками| Bed and breakfast'!AP17*0.82</f>
        <v>62319.999999999993</v>
      </c>
      <c r="AQ18" s="240">
        <f>'C завтраками| Bed and breakfast'!AQ17*0.82</f>
        <v>95120</v>
      </c>
      <c r="AR18" s="240">
        <f>'C завтраками| Bed and breakfast'!AR17*0.82</f>
        <v>115620</v>
      </c>
      <c r="AS18" s="240">
        <f>'C завтраками| Bed and breakfast'!AS17*0.82</f>
        <v>115620</v>
      </c>
      <c r="AT18" s="240">
        <f>'C завтраками| Bed and breakfast'!AT17*0.82</f>
        <v>103320</v>
      </c>
      <c r="AU18" s="240">
        <f>'C завтраками| Bed and breakfast'!AU17*0.82</f>
        <v>103320</v>
      </c>
      <c r="AV18" s="240">
        <f>'C завтраками| Bed and breakfast'!AV17*0.82</f>
        <v>103320</v>
      </c>
      <c r="AW18" s="240">
        <f>'C завтраками| Bed and breakfast'!AW17*0.82</f>
        <v>103320</v>
      </c>
      <c r="AX18" s="240">
        <f>'C завтраками| Bed and breakfast'!AX17*0.82</f>
        <v>103320</v>
      </c>
      <c r="AY18" s="240">
        <f>'C завтраками| Bed and breakfast'!AY17*0.82</f>
        <v>82820</v>
      </c>
      <c r="AZ18" s="240">
        <f>'C завтраками| Bed and breakfast'!AZ17*0.82</f>
        <v>74620</v>
      </c>
      <c r="BA18" s="240">
        <f>'C завтраками| Bed and breakfast'!BA17*0.82</f>
        <v>74620</v>
      </c>
      <c r="BB18" s="240">
        <f>'C завтраками| Bed and breakfast'!BB17*0.82</f>
        <v>55514</v>
      </c>
      <c r="BC18" s="240">
        <f>'C завтраками| Bed and breakfast'!BC17*0.82</f>
        <v>35834</v>
      </c>
      <c r="BD18" s="240">
        <f>'C завтраками| Bed and breakfast'!BD17*0.82</f>
        <v>35834</v>
      </c>
      <c r="BE18" s="240">
        <f>'C завтраками| Bed and breakfast'!BE17*0.82</f>
        <v>35834</v>
      </c>
      <c r="BF18" s="240">
        <f>'C завтраками| Bed and breakfast'!BF17*0.82</f>
        <v>35834</v>
      </c>
      <c r="BG18" s="240">
        <f>'C завтраками| Bed and breakfast'!BG17*0.82</f>
        <v>35834</v>
      </c>
      <c r="BH18" s="240">
        <f>'C завтраками| Bed and breakfast'!BH17*0.82</f>
        <v>33374</v>
      </c>
      <c r="BI18" s="240">
        <f>'C завтраками| Bed and breakfast'!BI17*0.82</f>
        <v>33374</v>
      </c>
      <c r="BJ18" s="240">
        <f>'C завтраками| Bed and breakfast'!BJ17*0.82</f>
        <v>33374</v>
      </c>
      <c r="BK18" s="240">
        <f>'C завтраками| Bed and breakfast'!BK17*0.82</f>
        <v>35834</v>
      </c>
      <c r="BL18" s="240">
        <f>'C завтраками| Bed and breakfast'!BL17*0.82</f>
        <v>35834</v>
      </c>
      <c r="BM18" s="240">
        <f>'C завтраками| Bed and breakfast'!BM17*0.82</f>
        <v>35834</v>
      </c>
      <c r="BN18" s="240">
        <f>'C завтраками| Bed and breakfast'!BN17*0.82</f>
        <v>35834</v>
      </c>
      <c r="BO18" s="240">
        <f>'C завтраками| Bed and breakfast'!BO17*0.82</f>
        <v>35834</v>
      </c>
      <c r="BP18" s="240">
        <f>'C завтраками| Bed and breakfast'!BP17*0.82</f>
        <v>35834</v>
      </c>
      <c r="BQ18" s="240">
        <f>'C завтраками| Bed and breakfast'!BQ17*0.82</f>
        <v>35834</v>
      </c>
      <c r="BR18" s="240">
        <f>'C завтраками| Bed and breakfast'!BR17*0.82</f>
        <v>35834</v>
      </c>
      <c r="BS18" s="240">
        <f>'C завтраками| Bed and breakfast'!BS17*0.82</f>
        <v>35834</v>
      </c>
      <c r="BT18" s="240">
        <f>'C завтраками| Bed and breakfast'!BT17*0.82</f>
        <v>40754</v>
      </c>
      <c r="BU18" s="240">
        <f>'C завтраками| Bed and breakfast'!BU17*0.82</f>
        <v>40754</v>
      </c>
      <c r="BV18" s="240">
        <f>'C завтраками| Bed and breakfast'!BV17*0.82</f>
        <v>40754</v>
      </c>
      <c r="BW18" s="240">
        <f>'C завтраками| Bed and breakfast'!BW17*0.82</f>
        <v>40754</v>
      </c>
      <c r="BX18" s="240">
        <f>'C завтраками| Bed and breakfast'!BX17*0.82</f>
        <v>42394</v>
      </c>
      <c r="BY18" s="240">
        <f>'C завтраками| Bed and breakfast'!BY17*0.82</f>
        <v>42394</v>
      </c>
      <c r="BZ18" s="240">
        <f>'C завтраками| Bed and breakfast'!BZ17*0.82</f>
        <v>42394</v>
      </c>
      <c r="CA18" s="240">
        <f>'C завтраками| Bed and breakfast'!CA17*0.82</f>
        <v>42394</v>
      </c>
      <c r="CB18" s="240">
        <f>'C завтраками| Bed and breakfast'!CB17*0.82</f>
        <v>42394</v>
      </c>
      <c r="CC18" s="240">
        <f>'C завтраками| Bed and breakfast'!CC17*0.82</f>
        <v>42394</v>
      </c>
      <c r="CD18" s="240">
        <f>'C завтраками| Bed and breakfast'!CD17*0.82</f>
        <v>42394</v>
      </c>
      <c r="CE18" s="240">
        <f>'C завтраками| Bed and breakfast'!CE17*0.82</f>
        <v>42394</v>
      </c>
      <c r="CF18" s="240">
        <f>'C завтраками| Bed and breakfast'!CF17*0.82</f>
        <v>42394</v>
      </c>
      <c r="CG18" s="240">
        <f>'C завтраками| Bed and breakfast'!CG17*0.82</f>
        <v>42394</v>
      </c>
      <c r="CH18" s="240">
        <f>'C завтраками| Bed and breakfast'!CH17*0.82</f>
        <v>39114</v>
      </c>
      <c r="CI18" s="240">
        <f>'C завтраками| Bed and breakfast'!CI17*0.82</f>
        <v>39114</v>
      </c>
      <c r="CJ18" s="240">
        <f>'C завтраками| Bed and breakfast'!CJ17*0.82</f>
        <v>39114</v>
      </c>
      <c r="CK18" s="240">
        <f>'C завтраками| Bed and breakfast'!CK17*0.82</f>
        <v>39114</v>
      </c>
      <c r="CL18" s="240">
        <f>'C завтраками| Bed and breakfast'!CL17*0.82</f>
        <v>39114</v>
      </c>
      <c r="CM18" s="240">
        <f>'C завтраками| Bed and breakfast'!CM17*0.82</f>
        <v>39114</v>
      </c>
      <c r="CN18" s="240">
        <f>'C завтраками| Bed and breakfast'!CN17*0.82</f>
        <v>39114</v>
      </c>
      <c r="CO18" s="240">
        <f>'C завтраками| Bed and breakfast'!CO17*0.82</f>
        <v>39114</v>
      </c>
      <c r="CP18" s="240">
        <f>'C завтраками| Bed and breakfast'!CP17*0.82</f>
        <v>39114</v>
      </c>
      <c r="CQ18" s="240">
        <f>'C завтраками| Bed and breakfast'!CQ17*0.82</f>
        <v>59614</v>
      </c>
      <c r="CR18" s="240">
        <f>'C завтраками| Bed and breakfast'!CR17*0.82</f>
        <v>65353.999999999993</v>
      </c>
      <c r="CS18" s="240">
        <f>'C завтраками| Bed and breakfast'!CS17*0.82</f>
        <v>71094</v>
      </c>
      <c r="CT18" s="240">
        <f>'C завтраками| Bed and breakfast'!CT17*0.82</f>
        <v>59614</v>
      </c>
      <c r="CU18" s="240">
        <f>'C завтраками| Bed and breakfast'!CU17*0.82</f>
        <v>59614</v>
      </c>
      <c r="CV18" s="240">
        <f>'C завтраками| Bed and breakfast'!CV17*0.82</f>
        <v>50594</v>
      </c>
      <c r="CW18" s="240">
        <f>'C завтраками| Bed and breakfast'!CW17*0.82</f>
        <v>50594</v>
      </c>
      <c r="CX18" s="240">
        <f>'C завтраками| Bed and breakfast'!CX17*0.82</f>
        <v>50594</v>
      </c>
      <c r="CY18" s="240">
        <f>'C завтраками| Bed and breakfast'!CY17*0.82</f>
        <v>44034</v>
      </c>
      <c r="CZ18" s="240">
        <f>'C завтраками| Bed and breakfast'!CZ17*0.82</f>
        <v>43214</v>
      </c>
      <c r="DA18" s="240">
        <f>'C завтраками| Bed and breakfast'!DA17*0.82</f>
        <v>32143.999999999996</v>
      </c>
      <c r="DB18" s="240">
        <f>'C завтраками| Bed and breakfast'!DB17*0.82</f>
        <v>32143.999999999996</v>
      </c>
      <c r="DC18" s="240">
        <f>'C завтраками| Bed and breakfast'!DC17*0.82</f>
        <v>32143.999999999996</v>
      </c>
      <c r="DD18" s="240">
        <f>'C завтраками| Bed and breakfast'!DD17*0.82</f>
        <v>32143.999999999996</v>
      </c>
      <c r="DE18" s="240">
        <f>'C завтраками| Bed and breakfast'!DE17*0.82</f>
        <v>33374</v>
      </c>
      <c r="DF18" s="240">
        <f>'C завтраками| Bed and breakfast'!DF17*0.82</f>
        <v>33374</v>
      </c>
      <c r="DG18" s="240">
        <f>'C завтраками| Bed and breakfast'!DG17*0.82</f>
        <v>33374</v>
      </c>
      <c r="DH18" s="240">
        <f>'C завтраками| Bed and breakfast'!DH17*0.82</f>
        <v>32143.999999999996</v>
      </c>
      <c r="DI18" s="240">
        <f>'C завтраками| Bed and breakfast'!DI17*0.82</f>
        <v>32143.999999999996</v>
      </c>
      <c r="DJ18" s="240">
        <f>'C завтраками| Bed and breakfast'!DJ17*0.82</f>
        <v>32143.999999999996</v>
      </c>
      <c r="DK18" s="240">
        <f>'C завтраками| Bed and breakfast'!DK17*0.82</f>
        <v>32143.999999999996</v>
      </c>
      <c r="DL18" s="240">
        <f>'C завтраками| Bed and breakfast'!DL17*0.82</f>
        <v>32143.999999999996</v>
      </c>
      <c r="DM18" s="240">
        <f>'C завтраками| Bed and breakfast'!DM17*0.82</f>
        <v>32143.999999999996</v>
      </c>
      <c r="DN18" s="240">
        <f>'C завтраками| Bed and breakfast'!DN17*0.82</f>
        <v>30913.999999999996</v>
      </c>
      <c r="DO18" s="240">
        <f>'C завтраками| Bed and breakfast'!DO17*0.82</f>
        <v>30913.999999999996</v>
      </c>
      <c r="DP18" s="240">
        <f>'C завтраками| Bed and breakfast'!DP17*0.82</f>
        <v>30913.999999999996</v>
      </c>
      <c r="DQ18" s="240">
        <f>'C завтраками| Bed and breakfast'!DQ17*0.82</f>
        <v>30913.999999999996</v>
      </c>
      <c r="DR18" s="240">
        <f>'C завтраками| Bed and breakfast'!DR17*0.82</f>
        <v>30913.999999999996</v>
      </c>
      <c r="DS18" s="240">
        <f>'C завтраками| Bed and breakfast'!DS17*0.82</f>
        <v>30913.999999999996</v>
      </c>
      <c r="DT18" s="240">
        <f>'C завтраками| Bed and breakfast'!DT17*0.82</f>
        <v>30913.999999999996</v>
      </c>
      <c r="DU18" s="240">
        <f>'C завтраками| Bed and breakfast'!DU17*0.82</f>
        <v>27634</v>
      </c>
      <c r="DV18" s="240">
        <f>'C завтраками| Bed and breakfast'!DV17*0.82</f>
        <v>27634</v>
      </c>
      <c r="DW18" s="240">
        <f>'C завтраками| Bed and breakfast'!DW17*0.82</f>
        <v>27634</v>
      </c>
      <c r="DX18" s="240">
        <f>'C завтраками| Bed and breakfast'!DX17*0.82</f>
        <v>27634</v>
      </c>
      <c r="DY18" s="240">
        <f>'C завтраками| Bed and breakfast'!DY17*0.82</f>
        <v>27634</v>
      </c>
      <c r="DZ18" s="240">
        <f>'C завтраками| Bed and breakfast'!DZ17*0.82</f>
        <v>28454</v>
      </c>
      <c r="EA18" s="240">
        <f>'C завтраками| Bed and breakfast'!EA17*0.82</f>
        <v>28454</v>
      </c>
      <c r="EB18" s="240">
        <f>'C завтраками| Bed and breakfast'!EB17*0.82</f>
        <v>26814</v>
      </c>
      <c r="EC18" s="240">
        <f>'C завтраками| Bed and breakfast'!EC17*0.82</f>
        <v>26814</v>
      </c>
      <c r="ED18" s="240">
        <f>'C завтраками| Bed and breakfast'!ED17*0.82</f>
        <v>26814</v>
      </c>
      <c r="EE18" s="240">
        <f>'C завтраками| Bed and breakfast'!EE17*0.82</f>
        <v>24600</v>
      </c>
      <c r="EF18" s="240">
        <f>'C завтраками| Bed and breakfast'!EF17*0.82</f>
        <v>24600</v>
      </c>
      <c r="EG18" s="240">
        <f>'C завтраками| Bed and breakfast'!EG17*0.82</f>
        <v>24600</v>
      </c>
      <c r="EH18" s="240">
        <f>'C завтраками| Bed and breakfast'!EH17*0.82</f>
        <v>24600</v>
      </c>
      <c r="EI18" s="240">
        <f>'C завтраками| Bed and breakfast'!EI17*0.82</f>
        <v>22140</v>
      </c>
      <c r="EJ18" s="240">
        <f>'C завтраками| Bed and breakfast'!EJ17*0.82</f>
        <v>22140</v>
      </c>
      <c r="EK18" s="240">
        <f>'C завтраками| Bed and breakfast'!EK17*0.82</f>
        <v>22140</v>
      </c>
      <c r="EL18" s="240">
        <f>'C завтраками| Bed and breakfast'!EL17*0.82</f>
        <v>22140</v>
      </c>
      <c r="EM18" s="240">
        <f>'C завтраками| Bed and breakfast'!EM17*0.82</f>
        <v>22140</v>
      </c>
      <c r="EN18" s="240">
        <f>'C завтраками| Bed and breakfast'!EN17*0.82</f>
        <v>22140</v>
      </c>
      <c r="EO18" s="240">
        <f>'C завтраками| Bed and breakfast'!EO17*0.82</f>
        <v>22140</v>
      </c>
      <c r="EP18" s="240">
        <f>'C завтраками| Bed and breakfast'!EP17*0.82</f>
        <v>20910</v>
      </c>
      <c r="EQ18" s="240">
        <f>'C завтраками| Bed and breakfast'!EQ17*0.82</f>
        <v>20910</v>
      </c>
      <c r="ER18" s="240">
        <f>'C завтраками| Bed and breakfast'!ER17*0.82</f>
        <v>20910</v>
      </c>
      <c r="ES18" s="240">
        <f>'C завтраками| Bed and breakfast'!ES17*0.82</f>
        <v>20910</v>
      </c>
      <c r="ET18" s="240">
        <f>'C завтраками| Bed and breakfast'!ET17*0.82</f>
        <v>20910</v>
      </c>
      <c r="EU18" s="240">
        <f>'C завтраками| Bed and breakfast'!EU17*0.82</f>
        <v>22140</v>
      </c>
      <c r="EV18" s="240">
        <f>'C завтраками| Bed and breakfast'!EV17*0.82</f>
        <v>22140</v>
      </c>
      <c r="EW18" s="240">
        <f>'C завтраками| Bed and breakfast'!EW17*0.82</f>
        <v>20910</v>
      </c>
      <c r="EX18" s="240">
        <f>'C завтраками| Bed and breakfast'!EX17*0.82</f>
        <v>20910</v>
      </c>
      <c r="EY18" s="240">
        <f>'C завтраками| Bed and breakfast'!EY17*0.82</f>
        <v>20910</v>
      </c>
      <c r="EZ18" s="240">
        <f>'C завтраками| Bed and breakfast'!EZ17*0.82</f>
        <v>20910</v>
      </c>
      <c r="FA18" s="240">
        <f>'C завтраками| Bed and breakfast'!FA17*0.82</f>
        <v>20910</v>
      </c>
      <c r="FB18" s="240">
        <f>'C завтраками| Bed and breakfast'!FB17*0.82</f>
        <v>22140</v>
      </c>
      <c r="FC18" s="240">
        <f>'C завтраками| Bed and breakfast'!FC17*0.82</f>
        <v>22140</v>
      </c>
      <c r="FD18" s="240">
        <f>'C завтраками| Bed and breakfast'!FD17*0.82</f>
        <v>20910</v>
      </c>
      <c r="FE18" s="240">
        <f>'C завтраками| Bed and breakfast'!FE17*0.82</f>
        <v>20910</v>
      </c>
      <c r="FF18" s="240">
        <f>'C завтраками| Bed and breakfast'!FF17*0.82</f>
        <v>20910</v>
      </c>
      <c r="FG18" s="240">
        <f>'C завтраками| Bed and breakfast'!FG17*0.82</f>
        <v>20910</v>
      </c>
      <c r="FH18" s="240">
        <f>'C завтраками| Bed and breakfast'!FH17*0.82</f>
        <v>23370</v>
      </c>
    </row>
    <row r="19" spans="1:164"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row>
    <row r="20" spans="1:164" s="72" customFormat="1" x14ac:dyDescent="0.2">
      <c r="A20" s="240">
        <v>1</v>
      </c>
      <c r="B20" s="240">
        <f>'C завтраками| Bed and breakfast'!B19*0.82</f>
        <v>22960</v>
      </c>
      <c r="C20" s="240">
        <f>'C завтраками| Bed and breakfast'!C19*0.82</f>
        <v>22960</v>
      </c>
      <c r="D20" s="240">
        <f>'C завтраками| Bed and breakfast'!D19*0.82</f>
        <v>25830</v>
      </c>
      <c r="E20" s="240">
        <f>'C завтраками| Bed and breakfast'!E19*0.82</f>
        <v>25830</v>
      </c>
      <c r="F20" s="240">
        <f>'C завтраками| Bed and breakfast'!F19*0.82</f>
        <v>20500</v>
      </c>
      <c r="G20" s="240">
        <f>'C завтраками| Bed and breakfast'!G19*0.82</f>
        <v>20500</v>
      </c>
      <c r="H20" s="240">
        <f>'C завтраками| Bed and breakfast'!H19*0.82</f>
        <v>20500</v>
      </c>
      <c r="I20" s="240">
        <f>'C завтраками| Bed and breakfast'!I19*0.82</f>
        <v>20500</v>
      </c>
      <c r="J20" s="240">
        <f>'C завтраками| Bed and breakfast'!J19*0.82</f>
        <v>20500</v>
      </c>
      <c r="K20" s="240">
        <f>'C завтраками| Bed and breakfast'!K19*0.82</f>
        <v>24190</v>
      </c>
      <c r="L20" s="240">
        <f>'C завтраками| Bed and breakfast'!L19*0.82</f>
        <v>24190</v>
      </c>
      <c r="M20" s="240">
        <f>'C завтраками| Bed and breakfast'!M19*0.82</f>
        <v>20500</v>
      </c>
      <c r="N20" s="240">
        <f>'C завтраками| Bed and breakfast'!N19*0.82</f>
        <v>20500</v>
      </c>
      <c r="O20" s="240">
        <f>'C завтраками| Bed and breakfast'!O19*0.82</f>
        <v>20500</v>
      </c>
      <c r="P20" s="240">
        <f>'C завтраками| Bed and breakfast'!P19*0.82</f>
        <v>20500</v>
      </c>
      <c r="Q20" s="240">
        <f>'C завтраками| Bed and breakfast'!Q19*0.82</f>
        <v>20500</v>
      </c>
      <c r="R20" s="240">
        <f>'C завтраками| Bed and breakfast'!R19*0.82</f>
        <v>22960</v>
      </c>
      <c r="S20" s="240">
        <f>'C завтраками| Bed and breakfast'!S19*0.82</f>
        <v>22960</v>
      </c>
      <c r="T20" s="240">
        <f>'C завтраками| Bed and breakfast'!T19*0.82</f>
        <v>21730</v>
      </c>
      <c r="U20" s="240">
        <f>'C завтраками| Bed and breakfast'!U19*0.82</f>
        <v>21730</v>
      </c>
      <c r="V20" s="240">
        <f>'C завтраками| Bed and breakfast'!V19*0.82</f>
        <v>21730</v>
      </c>
      <c r="W20" s="240">
        <f>'C завтраками| Bed and breakfast'!W19*0.82</f>
        <v>21730</v>
      </c>
      <c r="X20" s="240">
        <f>'C завтраками| Bed and breakfast'!X19*0.82</f>
        <v>22960</v>
      </c>
      <c r="Y20" s="240">
        <f>'C завтраками| Bed and breakfast'!Y19*0.82</f>
        <v>22960</v>
      </c>
      <c r="Z20" s="240">
        <f>'C завтраками| Bed and breakfast'!Z19*0.82</f>
        <v>22960</v>
      </c>
      <c r="AA20" s="240">
        <f>'C завтраками| Bed and breakfast'!AA19*0.82</f>
        <v>21730</v>
      </c>
      <c r="AB20" s="240">
        <f>'C завтраками| Bed and breakfast'!AB19*0.82</f>
        <v>21730</v>
      </c>
      <c r="AC20" s="240">
        <f>'C завтраками| Bed and breakfast'!AC19*0.82</f>
        <v>22960</v>
      </c>
      <c r="AD20" s="240">
        <f>'C завтраками| Bed and breakfast'!AD19*0.82</f>
        <v>22960</v>
      </c>
      <c r="AE20" s="240">
        <f>'C завтраками| Bed and breakfast'!AE19*0.82</f>
        <v>22960</v>
      </c>
      <c r="AF20" s="240">
        <f>'C завтраками| Bed and breakfast'!AF19*0.82</f>
        <v>26240</v>
      </c>
      <c r="AG20" s="240">
        <f>'C завтраками| Bed and breakfast'!AG19*0.82</f>
        <v>26240</v>
      </c>
      <c r="AH20" s="240">
        <f>'C завтраками| Bed and breakfast'!AH19*0.82</f>
        <v>24190</v>
      </c>
      <c r="AI20" s="240">
        <f>'C завтраками| Bed and breakfast'!AI19*0.82</f>
        <v>25830</v>
      </c>
      <c r="AJ20" s="240">
        <f>'C завтраками| Bed and breakfast'!AJ19*0.82</f>
        <v>25830</v>
      </c>
      <c r="AK20" s="240">
        <f>'C завтраками| Bed and breakfast'!AK19*0.82</f>
        <v>31159.999999999996</v>
      </c>
      <c r="AL20" s="240">
        <f>'C завтраками| Bed and breakfast'!AL19*0.82</f>
        <v>36080</v>
      </c>
      <c r="AM20" s="240">
        <f>'C завтраками| Bed and breakfast'!AM19*0.82</f>
        <v>36080</v>
      </c>
      <c r="AN20" s="240">
        <f>'C завтраками| Bed and breakfast'!AN19*0.82</f>
        <v>38540</v>
      </c>
      <c r="AO20" s="240">
        <f>'C завтраками| Bed and breakfast'!AO19*0.82</f>
        <v>36080</v>
      </c>
      <c r="AP20" s="240">
        <f>'C завтраками| Bed and breakfast'!AP19*0.82</f>
        <v>61499.999999999993</v>
      </c>
      <c r="AQ20" s="240">
        <f>'C завтраками| Bed and breakfast'!AQ19*0.82</f>
        <v>94300</v>
      </c>
      <c r="AR20" s="240">
        <f>'C завтраками| Bed and breakfast'!AR19*0.82</f>
        <v>114800</v>
      </c>
      <c r="AS20" s="240">
        <f>'C завтраками| Bed and breakfast'!AS19*0.82</f>
        <v>114800</v>
      </c>
      <c r="AT20" s="240">
        <f>'C завтраками| Bed and breakfast'!AT19*0.82</f>
        <v>102500</v>
      </c>
      <c r="AU20" s="240">
        <f>'C завтраками| Bed and breakfast'!AU19*0.82</f>
        <v>102500</v>
      </c>
      <c r="AV20" s="240">
        <f>'C завтраками| Bed and breakfast'!AV19*0.82</f>
        <v>102500</v>
      </c>
      <c r="AW20" s="240">
        <f>'C завтраками| Bed and breakfast'!AW19*0.82</f>
        <v>102500</v>
      </c>
      <c r="AX20" s="240">
        <f>'C завтраками| Bed and breakfast'!AX19*0.82</f>
        <v>102500</v>
      </c>
      <c r="AY20" s="240">
        <f>'C завтраками| Bed and breakfast'!AY19*0.82</f>
        <v>82000</v>
      </c>
      <c r="AZ20" s="240">
        <f>'C завтраками| Bed and breakfast'!AZ19*0.82</f>
        <v>73800</v>
      </c>
      <c r="BA20" s="240">
        <f>'C завтраками| Bed and breakfast'!BA19*0.82</f>
        <v>73800</v>
      </c>
      <c r="BB20" s="240">
        <f>'C завтраками| Bed and breakfast'!BB19*0.82</f>
        <v>54940</v>
      </c>
      <c r="BC20" s="240">
        <f>'C завтраками| Bed and breakfast'!BC19*0.82</f>
        <v>35260</v>
      </c>
      <c r="BD20" s="240">
        <f>'C завтраками| Bed and breakfast'!BD19*0.82</f>
        <v>35260</v>
      </c>
      <c r="BE20" s="240">
        <f>'C завтраками| Bed and breakfast'!BE19*0.82</f>
        <v>35260</v>
      </c>
      <c r="BF20" s="240">
        <f>'C завтраками| Bed and breakfast'!BF19*0.82</f>
        <v>35260</v>
      </c>
      <c r="BG20" s="240">
        <f>'C завтраками| Bed and breakfast'!BG19*0.82</f>
        <v>35260</v>
      </c>
      <c r="BH20" s="240">
        <f>'C завтраками| Bed and breakfast'!BH19*0.82</f>
        <v>32800</v>
      </c>
      <c r="BI20" s="240">
        <f>'C завтраками| Bed and breakfast'!BI19*0.82</f>
        <v>32800</v>
      </c>
      <c r="BJ20" s="240">
        <f>'C завтраками| Bed and breakfast'!BJ19*0.82</f>
        <v>32800</v>
      </c>
      <c r="BK20" s="240">
        <f>'C завтраками| Bed and breakfast'!BK19*0.82</f>
        <v>35260</v>
      </c>
      <c r="BL20" s="240">
        <f>'C завтраками| Bed and breakfast'!BL19*0.82</f>
        <v>35260</v>
      </c>
      <c r="BM20" s="240">
        <f>'C завтраками| Bed and breakfast'!BM19*0.82</f>
        <v>35260</v>
      </c>
      <c r="BN20" s="240">
        <f>'C завтраками| Bed and breakfast'!BN19*0.82</f>
        <v>35260</v>
      </c>
      <c r="BO20" s="240">
        <f>'C завтраками| Bed and breakfast'!BO19*0.82</f>
        <v>35260</v>
      </c>
      <c r="BP20" s="240">
        <f>'C завтраками| Bed and breakfast'!BP19*0.82</f>
        <v>35260</v>
      </c>
      <c r="BQ20" s="240">
        <f>'C завтраками| Bed and breakfast'!BQ19*0.82</f>
        <v>35260</v>
      </c>
      <c r="BR20" s="240">
        <f>'C завтраками| Bed and breakfast'!BR19*0.82</f>
        <v>35260</v>
      </c>
      <c r="BS20" s="240">
        <f>'C завтраками| Bed and breakfast'!BS19*0.82</f>
        <v>35260</v>
      </c>
      <c r="BT20" s="240">
        <f>'C завтраками| Bed and breakfast'!BT19*0.82</f>
        <v>40180</v>
      </c>
      <c r="BU20" s="240">
        <f>'C завтраками| Bed and breakfast'!BU19*0.82</f>
        <v>40180</v>
      </c>
      <c r="BV20" s="240">
        <f>'C завтраками| Bed and breakfast'!BV19*0.82</f>
        <v>40180</v>
      </c>
      <c r="BW20" s="240">
        <f>'C завтраками| Bed and breakfast'!BW19*0.82</f>
        <v>40180</v>
      </c>
      <c r="BX20" s="240">
        <f>'C завтраками| Bed and breakfast'!BX19*0.82</f>
        <v>41820</v>
      </c>
      <c r="BY20" s="240">
        <f>'C завтраками| Bed and breakfast'!BY19*0.82</f>
        <v>41820</v>
      </c>
      <c r="BZ20" s="240">
        <f>'C завтраками| Bed and breakfast'!BZ19*0.82</f>
        <v>41820</v>
      </c>
      <c r="CA20" s="240">
        <f>'C завтраками| Bed and breakfast'!CA19*0.82</f>
        <v>41820</v>
      </c>
      <c r="CB20" s="240">
        <f>'C завтраками| Bed and breakfast'!CB19*0.82</f>
        <v>41820</v>
      </c>
      <c r="CC20" s="240">
        <f>'C завтраками| Bed and breakfast'!CC19*0.82</f>
        <v>41820</v>
      </c>
      <c r="CD20" s="240">
        <f>'C завтраками| Bed and breakfast'!CD19*0.82</f>
        <v>41820</v>
      </c>
      <c r="CE20" s="240">
        <f>'C завтраками| Bed and breakfast'!CE19*0.82</f>
        <v>41820</v>
      </c>
      <c r="CF20" s="240">
        <f>'C завтраками| Bed and breakfast'!CF19*0.82</f>
        <v>41820</v>
      </c>
      <c r="CG20" s="240">
        <f>'C завтраками| Bed and breakfast'!CG19*0.82</f>
        <v>41820</v>
      </c>
      <c r="CH20" s="240">
        <f>'C завтраками| Bed and breakfast'!CH19*0.82</f>
        <v>38540</v>
      </c>
      <c r="CI20" s="240">
        <f>'C завтраками| Bed and breakfast'!CI19*0.82</f>
        <v>38540</v>
      </c>
      <c r="CJ20" s="240">
        <f>'C завтраками| Bed and breakfast'!CJ19*0.82</f>
        <v>38540</v>
      </c>
      <c r="CK20" s="240">
        <f>'C завтраками| Bed and breakfast'!CK19*0.82</f>
        <v>38540</v>
      </c>
      <c r="CL20" s="240">
        <f>'C завтраками| Bed and breakfast'!CL19*0.82</f>
        <v>38540</v>
      </c>
      <c r="CM20" s="240">
        <f>'C завтраками| Bed and breakfast'!CM19*0.82</f>
        <v>38540</v>
      </c>
      <c r="CN20" s="240">
        <f>'C завтраками| Bed and breakfast'!CN19*0.82</f>
        <v>38540</v>
      </c>
      <c r="CO20" s="240">
        <f>'C завтраками| Bed and breakfast'!CO19*0.82</f>
        <v>38540</v>
      </c>
      <c r="CP20" s="240">
        <f>'C завтраками| Bed and breakfast'!CP19*0.82</f>
        <v>38540</v>
      </c>
      <c r="CQ20" s="240">
        <f>'C завтраками| Bed and breakfast'!CQ19*0.82</f>
        <v>59040</v>
      </c>
      <c r="CR20" s="240">
        <f>'C завтраками| Bed and breakfast'!CR19*0.82</f>
        <v>64779.999999999993</v>
      </c>
      <c r="CS20" s="240">
        <f>'C завтраками| Bed and breakfast'!CS19*0.82</f>
        <v>70520</v>
      </c>
      <c r="CT20" s="240">
        <f>'C завтраками| Bed and breakfast'!CT19*0.82</f>
        <v>59040</v>
      </c>
      <c r="CU20" s="240">
        <f>'C завтраками| Bed and breakfast'!CU19*0.82</f>
        <v>59040</v>
      </c>
      <c r="CV20" s="240">
        <f>'C завтраками| Bed and breakfast'!CV19*0.82</f>
        <v>50020</v>
      </c>
      <c r="CW20" s="240">
        <f>'C завтраками| Bed and breakfast'!CW19*0.82</f>
        <v>50020</v>
      </c>
      <c r="CX20" s="240">
        <f>'C завтраками| Bed and breakfast'!CX19*0.82</f>
        <v>50020</v>
      </c>
      <c r="CY20" s="240">
        <f>'C завтраками| Bed and breakfast'!CY19*0.82</f>
        <v>43460</v>
      </c>
      <c r="CZ20" s="240">
        <f>'C завтраками| Bed and breakfast'!CZ19*0.82</f>
        <v>42640</v>
      </c>
      <c r="DA20" s="240">
        <f>'C завтраками| Bed and breakfast'!DA19*0.82</f>
        <v>31569.999999999996</v>
      </c>
      <c r="DB20" s="240">
        <f>'C завтраками| Bed and breakfast'!DB19*0.82</f>
        <v>31569.999999999996</v>
      </c>
      <c r="DC20" s="240">
        <f>'C завтраками| Bed and breakfast'!DC19*0.82</f>
        <v>31569.999999999996</v>
      </c>
      <c r="DD20" s="240">
        <f>'C завтраками| Bed and breakfast'!DD19*0.82</f>
        <v>31569.999999999996</v>
      </c>
      <c r="DE20" s="240">
        <f>'C завтраками| Bed and breakfast'!DE19*0.82</f>
        <v>32800</v>
      </c>
      <c r="DF20" s="240">
        <f>'C завтраками| Bed and breakfast'!DF19*0.82</f>
        <v>32800</v>
      </c>
      <c r="DG20" s="240">
        <f>'C завтраками| Bed and breakfast'!DG19*0.82</f>
        <v>32800</v>
      </c>
      <c r="DH20" s="240">
        <f>'C завтраками| Bed and breakfast'!DH19*0.82</f>
        <v>31569.999999999996</v>
      </c>
      <c r="DI20" s="240">
        <f>'C завтраками| Bed and breakfast'!DI19*0.82</f>
        <v>31569.999999999996</v>
      </c>
      <c r="DJ20" s="240">
        <f>'C завтраками| Bed and breakfast'!DJ19*0.82</f>
        <v>31569.999999999996</v>
      </c>
      <c r="DK20" s="240">
        <f>'C завтраками| Bed and breakfast'!DK19*0.82</f>
        <v>31569.999999999996</v>
      </c>
      <c r="DL20" s="240">
        <f>'C завтраками| Bed and breakfast'!DL19*0.82</f>
        <v>31569.999999999996</v>
      </c>
      <c r="DM20" s="240">
        <f>'C завтраками| Bed and breakfast'!DM19*0.82</f>
        <v>31569.999999999996</v>
      </c>
      <c r="DN20" s="240">
        <f>'C завтраками| Bed and breakfast'!DN19*0.82</f>
        <v>30340</v>
      </c>
      <c r="DO20" s="240">
        <f>'C завтраками| Bed and breakfast'!DO19*0.82</f>
        <v>30340</v>
      </c>
      <c r="DP20" s="240">
        <f>'C завтраками| Bed and breakfast'!DP19*0.82</f>
        <v>30340</v>
      </c>
      <c r="DQ20" s="240">
        <f>'C завтраками| Bed and breakfast'!DQ19*0.82</f>
        <v>30340</v>
      </c>
      <c r="DR20" s="240">
        <f>'C завтраками| Bed and breakfast'!DR19*0.82</f>
        <v>30340</v>
      </c>
      <c r="DS20" s="240">
        <f>'C завтраками| Bed and breakfast'!DS19*0.82</f>
        <v>30340</v>
      </c>
      <c r="DT20" s="240">
        <f>'C завтраками| Bed and breakfast'!DT19*0.82</f>
        <v>30340</v>
      </c>
      <c r="DU20" s="240">
        <f>'C завтраками| Bed and breakfast'!DU19*0.82</f>
        <v>27060</v>
      </c>
      <c r="DV20" s="240">
        <f>'C завтраками| Bed and breakfast'!DV19*0.82</f>
        <v>27060</v>
      </c>
      <c r="DW20" s="240">
        <f>'C завтраками| Bed and breakfast'!DW19*0.82</f>
        <v>27060</v>
      </c>
      <c r="DX20" s="240">
        <f>'C завтраками| Bed and breakfast'!DX19*0.82</f>
        <v>27060</v>
      </c>
      <c r="DY20" s="240">
        <f>'C завтраками| Bed and breakfast'!DY19*0.82</f>
        <v>27060</v>
      </c>
      <c r="DZ20" s="240">
        <f>'C завтраками| Bed and breakfast'!DZ19*0.82</f>
        <v>27880</v>
      </c>
      <c r="EA20" s="240">
        <f>'C завтраками| Bed and breakfast'!EA19*0.82</f>
        <v>27880</v>
      </c>
      <c r="EB20" s="240">
        <f>'C завтраками| Bed and breakfast'!EB19*0.82</f>
        <v>26240</v>
      </c>
      <c r="EC20" s="240">
        <f>'C завтраками| Bed and breakfast'!EC19*0.82</f>
        <v>26240</v>
      </c>
      <c r="ED20" s="240">
        <f>'C завтраками| Bed and breakfast'!ED19*0.82</f>
        <v>26240</v>
      </c>
      <c r="EE20" s="240">
        <f>'C завтраками| Bed and breakfast'!EE19*0.82</f>
        <v>23780</v>
      </c>
      <c r="EF20" s="240">
        <f>'C завтраками| Bed and breakfast'!EF19*0.82</f>
        <v>23780</v>
      </c>
      <c r="EG20" s="240">
        <f>'C завтраками| Bed and breakfast'!EG19*0.82</f>
        <v>23780</v>
      </c>
      <c r="EH20" s="240">
        <f>'C завтраками| Bed and breakfast'!EH19*0.82</f>
        <v>23780</v>
      </c>
      <c r="EI20" s="240">
        <f>'C завтраками| Bed and breakfast'!EI19*0.82</f>
        <v>21320</v>
      </c>
      <c r="EJ20" s="240">
        <f>'C завтраками| Bed and breakfast'!EJ19*0.82</f>
        <v>21320</v>
      </c>
      <c r="EK20" s="240">
        <f>'C завтраками| Bed and breakfast'!EK19*0.82</f>
        <v>21320</v>
      </c>
      <c r="EL20" s="240">
        <f>'C завтраками| Bed and breakfast'!EL19*0.82</f>
        <v>21320</v>
      </c>
      <c r="EM20" s="240">
        <f>'C завтраками| Bed and breakfast'!EM19*0.82</f>
        <v>21320</v>
      </c>
      <c r="EN20" s="240">
        <f>'C завтраками| Bed and breakfast'!EN19*0.82</f>
        <v>21320</v>
      </c>
      <c r="EO20" s="240">
        <f>'C завтраками| Bed and breakfast'!EO19*0.82</f>
        <v>21320</v>
      </c>
      <c r="EP20" s="240">
        <f>'C завтраками| Bed and breakfast'!EP19*0.82</f>
        <v>20090</v>
      </c>
      <c r="EQ20" s="240">
        <f>'C завтраками| Bed and breakfast'!EQ19*0.82</f>
        <v>20090</v>
      </c>
      <c r="ER20" s="240">
        <f>'C завтраками| Bed and breakfast'!ER19*0.82</f>
        <v>20090</v>
      </c>
      <c r="ES20" s="240">
        <f>'C завтраками| Bed and breakfast'!ES19*0.82</f>
        <v>20090</v>
      </c>
      <c r="ET20" s="240">
        <f>'C завтраками| Bed and breakfast'!ET19*0.82</f>
        <v>20090</v>
      </c>
      <c r="EU20" s="240">
        <f>'C завтраками| Bed and breakfast'!EU19*0.82</f>
        <v>21320</v>
      </c>
      <c r="EV20" s="240">
        <f>'C завтраками| Bed and breakfast'!EV19*0.82</f>
        <v>21320</v>
      </c>
      <c r="EW20" s="240">
        <f>'C завтраками| Bed and breakfast'!EW19*0.82</f>
        <v>20090</v>
      </c>
      <c r="EX20" s="240">
        <f>'C завтраками| Bed and breakfast'!EX19*0.82</f>
        <v>20090</v>
      </c>
      <c r="EY20" s="240">
        <f>'C завтраками| Bed and breakfast'!EY19*0.82</f>
        <v>20090</v>
      </c>
      <c r="EZ20" s="240">
        <f>'C завтраками| Bed and breakfast'!EZ19*0.82</f>
        <v>20090</v>
      </c>
      <c r="FA20" s="240">
        <f>'C завтраками| Bed and breakfast'!FA19*0.82</f>
        <v>20090</v>
      </c>
      <c r="FB20" s="240">
        <f>'C завтраками| Bed and breakfast'!FB19*0.82</f>
        <v>21320</v>
      </c>
      <c r="FC20" s="240">
        <f>'C завтраками| Bed and breakfast'!FC19*0.82</f>
        <v>21320</v>
      </c>
      <c r="FD20" s="240">
        <f>'C завтраками| Bed and breakfast'!FD19*0.82</f>
        <v>20090</v>
      </c>
      <c r="FE20" s="240">
        <f>'C завтраками| Bed and breakfast'!FE19*0.82</f>
        <v>20090</v>
      </c>
      <c r="FF20" s="240">
        <f>'C завтраками| Bed and breakfast'!FF19*0.82</f>
        <v>20090</v>
      </c>
      <c r="FG20" s="240">
        <f>'C завтраками| Bed and breakfast'!FG19*0.82</f>
        <v>20090</v>
      </c>
      <c r="FH20" s="240">
        <f>'C завтраками| Bed and breakfast'!FH19*0.82</f>
        <v>22550</v>
      </c>
    </row>
    <row r="21" spans="1:164" s="72" customFormat="1" x14ac:dyDescent="0.2">
      <c r="A21" s="240">
        <v>2</v>
      </c>
      <c r="B21" s="240">
        <f>'C завтраками| Bed and breakfast'!B20*0.82</f>
        <v>25092</v>
      </c>
      <c r="C21" s="240">
        <f>'C завтраками| Bed and breakfast'!C20*0.82</f>
        <v>25092</v>
      </c>
      <c r="D21" s="240">
        <f>'C завтраками| Bed and breakfast'!D20*0.82</f>
        <v>27962</v>
      </c>
      <c r="E21" s="240">
        <f>'C завтраками| Bed and breakfast'!E20*0.82</f>
        <v>27962</v>
      </c>
      <c r="F21" s="240">
        <f>'C завтраками| Bed and breakfast'!F20*0.82</f>
        <v>22632</v>
      </c>
      <c r="G21" s="240">
        <f>'C завтраками| Bed and breakfast'!G20*0.82</f>
        <v>22632</v>
      </c>
      <c r="H21" s="240">
        <f>'C завтраками| Bed and breakfast'!H20*0.82</f>
        <v>22632</v>
      </c>
      <c r="I21" s="240">
        <f>'C завтраками| Bed and breakfast'!I20*0.82</f>
        <v>22632</v>
      </c>
      <c r="J21" s="240">
        <f>'C завтраками| Bed and breakfast'!J20*0.82</f>
        <v>22632</v>
      </c>
      <c r="K21" s="240">
        <f>'C завтраками| Bed and breakfast'!K20*0.82</f>
        <v>26322</v>
      </c>
      <c r="L21" s="240">
        <f>'C завтраками| Bed and breakfast'!L20*0.82</f>
        <v>26322</v>
      </c>
      <c r="M21" s="240">
        <f>'C завтраками| Bed and breakfast'!M20*0.82</f>
        <v>22632</v>
      </c>
      <c r="N21" s="240">
        <f>'C завтраками| Bed and breakfast'!N20*0.82</f>
        <v>22632</v>
      </c>
      <c r="O21" s="240">
        <f>'C завтраками| Bed and breakfast'!O20*0.82</f>
        <v>22632</v>
      </c>
      <c r="P21" s="240">
        <f>'C завтраками| Bed and breakfast'!P20*0.82</f>
        <v>22632</v>
      </c>
      <c r="Q21" s="240">
        <f>'C завтраками| Bed and breakfast'!Q20*0.82</f>
        <v>22632</v>
      </c>
      <c r="R21" s="240">
        <f>'C завтраками| Bed and breakfast'!R20*0.82</f>
        <v>25092</v>
      </c>
      <c r="S21" s="240">
        <f>'C завтраками| Bed and breakfast'!S20*0.82</f>
        <v>25092</v>
      </c>
      <c r="T21" s="240">
        <f>'C завтраками| Bed and breakfast'!T20*0.82</f>
        <v>23862</v>
      </c>
      <c r="U21" s="240">
        <f>'C завтраками| Bed and breakfast'!U20*0.82</f>
        <v>23862</v>
      </c>
      <c r="V21" s="240">
        <f>'C завтраками| Bed and breakfast'!V20*0.82</f>
        <v>23862</v>
      </c>
      <c r="W21" s="240">
        <f>'C завтраками| Bed and breakfast'!W20*0.82</f>
        <v>23862</v>
      </c>
      <c r="X21" s="240">
        <f>'C завтраками| Bed and breakfast'!X20*0.82</f>
        <v>25092</v>
      </c>
      <c r="Y21" s="240">
        <f>'C завтраками| Bed and breakfast'!Y20*0.82</f>
        <v>25092</v>
      </c>
      <c r="Z21" s="240">
        <f>'C завтраками| Bed and breakfast'!Z20*0.82</f>
        <v>25092</v>
      </c>
      <c r="AA21" s="240">
        <f>'C завтраками| Bed and breakfast'!AA20*0.82</f>
        <v>23862</v>
      </c>
      <c r="AB21" s="240">
        <f>'C завтраками| Bed and breakfast'!AB20*0.82</f>
        <v>23862</v>
      </c>
      <c r="AC21" s="240">
        <f>'C завтраками| Bed and breakfast'!AC20*0.82</f>
        <v>25092</v>
      </c>
      <c r="AD21" s="240">
        <f>'C завтраками| Bed and breakfast'!AD20*0.82</f>
        <v>25092</v>
      </c>
      <c r="AE21" s="240">
        <f>'C завтраками| Bed and breakfast'!AE20*0.82</f>
        <v>25092</v>
      </c>
      <c r="AF21" s="240">
        <f>'C завтраками| Bed and breakfast'!AF20*0.82</f>
        <v>28372</v>
      </c>
      <c r="AG21" s="240">
        <f>'C завтраками| Bed and breakfast'!AG20*0.82</f>
        <v>28372</v>
      </c>
      <c r="AH21" s="240">
        <f>'C завтраками| Bed and breakfast'!AH20*0.82</f>
        <v>26322</v>
      </c>
      <c r="AI21" s="240">
        <f>'C завтраками| Bed and breakfast'!AI20*0.82</f>
        <v>27962</v>
      </c>
      <c r="AJ21" s="240">
        <f>'C завтраками| Bed and breakfast'!AJ20*0.82</f>
        <v>27962</v>
      </c>
      <c r="AK21" s="240">
        <f>'C завтраками| Bed and breakfast'!AK20*0.82</f>
        <v>33292</v>
      </c>
      <c r="AL21" s="240">
        <f>'C завтраками| Bed and breakfast'!AL20*0.82</f>
        <v>38212</v>
      </c>
      <c r="AM21" s="240">
        <f>'C завтраками| Bed and breakfast'!AM20*0.82</f>
        <v>38212</v>
      </c>
      <c r="AN21" s="240">
        <f>'C завтраками| Bed and breakfast'!AN20*0.82</f>
        <v>40672</v>
      </c>
      <c r="AO21" s="240">
        <f>'C завтраками| Bed and breakfast'!AO20*0.82</f>
        <v>38212</v>
      </c>
      <c r="AP21" s="240">
        <f>'C завтраками| Bed and breakfast'!AP20*0.82</f>
        <v>64369.999999999993</v>
      </c>
      <c r="AQ21" s="240">
        <f>'C завтраками| Bed and breakfast'!AQ20*0.82</f>
        <v>97170</v>
      </c>
      <c r="AR21" s="240">
        <f>'C завтраками| Bed and breakfast'!AR20*0.82</f>
        <v>117670</v>
      </c>
      <c r="AS21" s="240">
        <f>'C завтраками| Bed and breakfast'!AS20*0.82</f>
        <v>117670</v>
      </c>
      <c r="AT21" s="240">
        <f>'C завтраками| Bed and breakfast'!AT20*0.82</f>
        <v>105370</v>
      </c>
      <c r="AU21" s="240">
        <f>'C завтраками| Bed and breakfast'!AU20*0.82</f>
        <v>105370</v>
      </c>
      <c r="AV21" s="240">
        <f>'C завтраками| Bed and breakfast'!AV20*0.82</f>
        <v>105370</v>
      </c>
      <c r="AW21" s="240">
        <f>'C завтраками| Bed and breakfast'!AW20*0.82</f>
        <v>105370</v>
      </c>
      <c r="AX21" s="240">
        <f>'C завтраками| Bed and breakfast'!AX20*0.82</f>
        <v>105370</v>
      </c>
      <c r="AY21" s="240">
        <f>'C завтраками| Bed and breakfast'!AY20*0.82</f>
        <v>84870</v>
      </c>
      <c r="AZ21" s="240">
        <f>'C завтраками| Bed and breakfast'!AZ20*0.82</f>
        <v>76670</v>
      </c>
      <c r="BA21" s="240">
        <f>'C завтраками| Bed and breakfast'!BA20*0.82</f>
        <v>76670</v>
      </c>
      <c r="BB21" s="240">
        <f>'C завтраками| Bed and breakfast'!BB20*0.82</f>
        <v>57564</v>
      </c>
      <c r="BC21" s="240">
        <f>'C завтраками| Bed and breakfast'!BC20*0.82</f>
        <v>37884</v>
      </c>
      <c r="BD21" s="240">
        <f>'C завтраками| Bed and breakfast'!BD20*0.82</f>
        <v>37884</v>
      </c>
      <c r="BE21" s="240">
        <f>'C завтраками| Bed and breakfast'!BE20*0.82</f>
        <v>37884</v>
      </c>
      <c r="BF21" s="240">
        <f>'C завтраками| Bed and breakfast'!BF20*0.82</f>
        <v>37884</v>
      </c>
      <c r="BG21" s="240">
        <f>'C завтраками| Bed and breakfast'!BG20*0.82</f>
        <v>37884</v>
      </c>
      <c r="BH21" s="240">
        <f>'C завтраками| Bed and breakfast'!BH20*0.82</f>
        <v>35424</v>
      </c>
      <c r="BI21" s="240">
        <f>'C завтраками| Bed and breakfast'!BI20*0.82</f>
        <v>35424</v>
      </c>
      <c r="BJ21" s="240">
        <f>'C завтраками| Bed and breakfast'!BJ20*0.82</f>
        <v>35424</v>
      </c>
      <c r="BK21" s="240">
        <f>'C завтраками| Bed and breakfast'!BK20*0.82</f>
        <v>37884</v>
      </c>
      <c r="BL21" s="240">
        <f>'C завтраками| Bed and breakfast'!BL20*0.82</f>
        <v>37884</v>
      </c>
      <c r="BM21" s="240">
        <f>'C завтраками| Bed and breakfast'!BM20*0.82</f>
        <v>37884</v>
      </c>
      <c r="BN21" s="240">
        <f>'C завтраками| Bed and breakfast'!BN20*0.82</f>
        <v>37884</v>
      </c>
      <c r="BO21" s="240">
        <f>'C завтраками| Bed and breakfast'!BO20*0.82</f>
        <v>37884</v>
      </c>
      <c r="BP21" s="240">
        <f>'C завтраками| Bed and breakfast'!BP20*0.82</f>
        <v>37884</v>
      </c>
      <c r="BQ21" s="240">
        <f>'C завтраками| Bed and breakfast'!BQ20*0.82</f>
        <v>37884</v>
      </c>
      <c r="BR21" s="240">
        <f>'C завтраками| Bed and breakfast'!BR20*0.82</f>
        <v>37884</v>
      </c>
      <c r="BS21" s="240">
        <f>'C завтраками| Bed and breakfast'!BS20*0.82</f>
        <v>37884</v>
      </c>
      <c r="BT21" s="240">
        <f>'C завтраками| Bed and breakfast'!BT20*0.82</f>
        <v>42804</v>
      </c>
      <c r="BU21" s="240">
        <f>'C завтраками| Bed and breakfast'!BU20*0.82</f>
        <v>42804</v>
      </c>
      <c r="BV21" s="240">
        <f>'C завтраками| Bed and breakfast'!BV20*0.82</f>
        <v>42804</v>
      </c>
      <c r="BW21" s="240">
        <f>'C завтраками| Bed and breakfast'!BW20*0.82</f>
        <v>42804</v>
      </c>
      <c r="BX21" s="240">
        <f>'C завтраками| Bed and breakfast'!BX20*0.82</f>
        <v>44444</v>
      </c>
      <c r="BY21" s="240">
        <f>'C завтраками| Bed and breakfast'!BY20*0.82</f>
        <v>44444</v>
      </c>
      <c r="BZ21" s="240">
        <f>'C завтраками| Bed and breakfast'!BZ20*0.82</f>
        <v>44444</v>
      </c>
      <c r="CA21" s="240">
        <f>'C завтраками| Bed and breakfast'!CA20*0.82</f>
        <v>44444</v>
      </c>
      <c r="CB21" s="240">
        <f>'C завтраками| Bed and breakfast'!CB20*0.82</f>
        <v>44444</v>
      </c>
      <c r="CC21" s="240">
        <f>'C завтраками| Bed and breakfast'!CC20*0.82</f>
        <v>44444</v>
      </c>
      <c r="CD21" s="240">
        <f>'C завтраками| Bed and breakfast'!CD20*0.82</f>
        <v>44444</v>
      </c>
      <c r="CE21" s="240">
        <f>'C завтраками| Bed and breakfast'!CE20*0.82</f>
        <v>44444</v>
      </c>
      <c r="CF21" s="240">
        <f>'C завтраками| Bed and breakfast'!CF20*0.82</f>
        <v>44444</v>
      </c>
      <c r="CG21" s="240">
        <f>'C завтраками| Bed and breakfast'!CG20*0.82</f>
        <v>44444</v>
      </c>
      <c r="CH21" s="240">
        <f>'C завтраками| Bed and breakfast'!CH20*0.82</f>
        <v>41164</v>
      </c>
      <c r="CI21" s="240">
        <f>'C завтраками| Bed and breakfast'!CI20*0.82</f>
        <v>41164</v>
      </c>
      <c r="CJ21" s="240">
        <f>'C завтраками| Bed and breakfast'!CJ20*0.82</f>
        <v>41164</v>
      </c>
      <c r="CK21" s="240">
        <f>'C завтраками| Bed and breakfast'!CK20*0.82</f>
        <v>41164</v>
      </c>
      <c r="CL21" s="240">
        <f>'C завтраками| Bed and breakfast'!CL20*0.82</f>
        <v>41164</v>
      </c>
      <c r="CM21" s="240">
        <f>'C завтраками| Bed and breakfast'!CM20*0.82</f>
        <v>41164</v>
      </c>
      <c r="CN21" s="240">
        <f>'C завтраками| Bed and breakfast'!CN20*0.82</f>
        <v>41164</v>
      </c>
      <c r="CO21" s="240">
        <f>'C завтраками| Bed and breakfast'!CO20*0.82</f>
        <v>41164</v>
      </c>
      <c r="CP21" s="240">
        <f>'C завтраками| Bed and breakfast'!CP20*0.82</f>
        <v>41164</v>
      </c>
      <c r="CQ21" s="240">
        <f>'C завтраками| Bed and breakfast'!CQ20*0.82</f>
        <v>61663.999999999993</v>
      </c>
      <c r="CR21" s="240">
        <f>'C завтраками| Bed and breakfast'!CR20*0.82</f>
        <v>67404</v>
      </c>
      <c r="CS21" s="240">
        <f>'C завтраками| Bed and breakfast'!CS20*0.82</f>
        <v>73144</v>
      </c>
      <c r="CT21" s="240">
        <f>'C завтраками| Bed and breakfast'!CT20*0.82</f>
        <v>61663.999999999993</v>
      </c>
      <c r="CU21" s="240">
        <f>'C завтраками| Bed and breakfast'!CU20*0.82</f>
        <v>61663.999999999993</v>
      </c>
      <c r="CV21" s="240">
        <f>'C завтраками| Bed and breakfast'!CV20*0.82</f>
        <v>52644</v>
      </c>
      <c r="CW21" s="240">
        <f>'C завтраками| Bed and breakfast'!CW20*0.82</f>
        <v>52644</v>
      </c>
      <c r="CX21" s="240">
        <f>'C завтраками| Bed and breakfast'!CX20*0.82</f>
        <v>52644</v>
      </c>
      <c r="CY21" s="240">
        <f>'C завтраками| Bed and breakfast'!CY20*0.82</f>
        <v>46084</v>
      </c>
      <c r="CZ21" s="240">
        <f>'C завтраками| Bed and breakfast'!CZ20*0.82</f>
        <v>45264</v>
      </c>
      <c r="DA21" s="240">
        <f>'C завтраками| Bed and breakfast'!DA20*0.82</f>
        <v>34194</v>
      </c>
      <c r="DB21" s="240">
        <f>'C завтраками| Bed and breakfast'!DB20*0.82</f>
        <v>34194</v>
      </c>
      <c r="DC21" s="240">
        <f>'C завтраками| Bed and breakfast'!DC20*0.82</f>
        <v>34194</v>
      </c>
      <c r="DD21" s="240">
        <f>'C завтраками| Bed and breakfast'!DD20*0.82</f>
        <v>34194</v>
      </c>
      <c r="DE21" s="240">
        <f>'C завтраками| Bed and breakfast'!DE20*0.82</f>
        <v>35424</v>
      </c>
      <c r="DF21" s="240">
        <f>'C завтраками| Bed and breakfast'!DF20*0.82</f>
        <v>35424</v>
      </c>
      <c r="DG21" s="240">
        <f>'C завтраками| Bed and breakfast'!DG20*0.82</f>
        <v>35424</v>
      </c>
      <c r="DH21" s="240">
        <f>'C завтраками| Bed and breakfast'!DH20*0.82</f>
        <v>34194</v>
      </c>
      <c r="DI21" s="240">
        <f>'C завтраками| Bed and breakfast'!DI20*0.82</f>
        <v>34194</v>
      </c>
      <c r="DJ21" s="240">
        <f>'C завтраками| Bed and breakfast'!DJ20*0.82</f>
        <v>34194</v>
      </c>
      <c r="DK21" s="240">
        <f>'C завтраками| Bed and breakfast'!DK20*0.82</f>
        <v>34194</v>
      </c>
      <c r="DL21" s="240">
        <f>'C завтраками| Bed and breakfast'!DL20*0.82</f>
        <v>34194</v>
      </c>
      <c r="DM21" s="240">
        <f>'C завтраками| Bed and breakfast'!DM20*0.82</f>
        <v>34194</v>
      </c>
      <c r="DN21" s="240">
        <f>'C завтраками| Bed and breakfast'!DN20*0.82</f>
        <v>32964</v>
      </c>
      <c r="DO21" s="240">
        <f>'C завтраками| Bed and breakfast'!DO20*0.82</f>
        <v>32964</v>
      </c>
      <c r="DP21" s="240">
        <f>'C завтраками| Bed and breakfast'!DP20*0.82</f>
        <v>32964</v>
      </c>
      <c r="DQ21" s="240">
        <f>'C завтраками| Bed and breakfast'!DQ20*0.82</f>
        <v>32964</v>
      </c>
      <c r="DR21" s="240">
        <f>'C завтраками| Bed and breakfast'!DR20*0.82</f>
        <v>32964</v>
      </c>
      <c r="DS21" s="240">
        <f>'C завтраками| Bed and breakfast'!DS20*0.82</f>
        <v>32964</v>
      </c>
      <c r="DT21" s="240">
        <f>'C завтраками| Bed and breakfast'!DT20*0.82</f>
        <v>32964</v>
      </c>
      <c r="DU21" s="240">
        <f>'C завтраками| Bed and breakfast'!DU20*0.82</f>
        <v>29684</v>
      </c>
      <c r="DV21" s="240">
        <f>'C завтраками| Bed and breakfast'!DV20*0.82</f>
        <v>29684</v>
      </c>
      <c r="DW21" s="240">
        <f>'C завтраками| Bed and breakfast'!DW20*0.82</f>
        <v>29684</v>
      </c>
      <c r="DX21" s="240">
        <f>'C завтраками| Bed and breakfast'!DX20*0.82</f>
        <v>29684</v>
      </c>
      <c r="DY21" s="240">
        <f>'C завтраками| Bed and breakfast'!DY20*0.82</f>
        <v>29684</v>
      </c>
      <c r="DZ21" s="240">
        <f>'C завтраками| Bed and breakfast'!DZ20*0.82</f>
        <v>30504</v>
      </c>
      <c r="EA21" s="240">
        <f>'C завтраками| Bed and breakfast'!EA20*0.82</f>
        <v>30504</v>
      </c>
      <c r="EB21" s="240">
        <f>'C завтраками| Bed and breakfast'!EB20*0.82</f>
        <v>28864</v>
      </c>
      <c r="EC21" s="240">
        <f>'C завтраками| Bed and breakfast'!EC20*0.82</f>
        <v>28864</v>
      </c>
      <c r="ED21" s="240">
        <f>'C завтраками| Bed and breakfast'!ED20*0.82</f>
        <v>28864</v>
      </c>
      <c r="EE21" s="240">
        <f>'C завтраками| Bed and breakfast'!EE20*0.82</f>
        <v>26240</v>
      </c>
      <c r="EF21" s="240">
        <f>'C завтраками| Bed and breakfast'!EF20*0.82</f>
        <v>26240</v>
      </c>
      <c r="EG21" s="240">
        <f>'C завтраками| Bed and breakfast'!EG20*0.82</f>
        <v>26240</v>
      </c>
      <c r="EH21" s="240">
        <f>'C завтраками| Bed and breakfast'!EH20*0.82</f>
        <v>26240</v>
      </c>
      <c r="EI21" s="240">
        <f>'C завтраками| Bed and breakfast'!EI20*0.82</f>
        <v>23780</v>
      </c>
      <c r="EJ21" s="240">
        <f>'C завтраками| Bed and breakfast'!EJ20*0.82</f>
        <v>23780</v>
      </c>
      <c r="EK21" s="240">
        <f>'C завтраками| Bed and breakfast'!EK20*0.82</f>
        <v>23780</v>
      </c>
      <c r="EL21" s="240">
        <f>'C завтраками| Bed and breakfast'!EL20*0.82</f>
        <v>23780</v>
      </c>
      <c r="EM21" s="240">
        <f>'C завтраками| Bed and breakfast'!EM20*0.82</f>
        <v>23780</v>
      </c>
      <c r="EN21" s="240">
        <f>'C завтраками| Bed and breakfast'!EN20*0.82</f>
        <v>23780</v>
      </c>
      <c r="EO21" s="240">
        <f>'C завтраками| Bed and breakfast'!EO20*0.82</f>
        <v>23780</v>
      </c>
      <c r="EP21" s="240">
        <f>'C завтраками| Bed and breakfast'!EP20*0.82</f>
        <v>22550</v>
      </c>
      <c r="EQ21" s="240">
        <f>'C завтраками| Bed and breakfast'!EQ20*0.82</f>
        <v>22550</v>
      </c>
      <c r="ER21" s="240">
        <f>'C завтраками| Bed and breakfast'!ER20*0.82</f>
        <v>22550</v>
      </c>
      <c r="ES21" s="240">
        <f>'C завтраками| Bed and breakfast'!ES20*0.82</f>
        <v>22550</v>
      </c>
      <c r="ET21" s="240">
        <f>'C завтраками| Bed and breakfast'!ET20*0.82</f>
        <v>22550</v>
      </c>
      <c r="EU21" s="240">
        <f>'C завтраками| Bed and breakfast'!EU20*0.82</f>
        <v>23780</v>
      </c>
      <c r="EV21" s="240">
        <f>'C завтраками| Bed and breakfast'!EV20*0.82</f>
        <v>23780</v>
      </c>
      <c r="EW21" s="240">
        <f>'C завтраками| Bed and breakfast'!EW20*0.82</f>
        <v>22550</v>
      </c>
      <c r="EX21" s="240">
        <f>'C завтраками| Bed and breakfast'!EX20*0.82</f>
        <v>22550</v>
      </c>
      <c r="EY21" s="240">
        <f>'C завтраками| Bed and breakfast'!EY20*0.82</f>
        <v>22550</v>
      </c>
      <c r="EZ21" s="240">
        <f>'C завтраками| Bed and breakfast'!EZ20*0.82</f>
        <v>22550</v>
      </c>
      <c r="FA21" s="240">
        <f>'C завтраками| Bed and breakfast'!FA20*0.82</f>
        <v>22550</v>
      </c>
      <c r="FB21" s="240">
        <f>'C завтраками| Bed and breakfast'!FB20*0.82</f>
        <v>23780</v>
      </c>
      <c r="FC21" s="240">
        <f>'C завтраками| Bed and breakfast'!FC20*0.82</f>
        <v>23780</v>
      </c>
      <c r="FD21" s="240">
        <f>'C завтраками| Bed and breakfast'!FD20*0.82</f>
        <v>22550</v>
      </c>
      <c r="FE21" s="240">
        <f>'C завтраками| Bed and breakfast'!FE20*0.82</f>
        <v>22550</v>
      </c>
      <c r="FF21" s="240">
        <f>'C завтраками| Bed and breakfast'!FF20*0.82</f>
        <v>22550</v>
      </c>
      <c r="FG21" s="240">
        <f>'C завтраками| Bed and breakfast'!FG20*0.82</f>
        <v>22550</v>
      </c>
      <c r="FH21" s="240">
        <f>'C завтраками| Bed and breakfast'!FH20*0.82</f>
        <v>25010</v>
      </c>
    </row>
    <row r="22" spans="1:164" s="72" customFormat="1" x14ac:dyDescent="0.2">
      <c r="A22" s="239" t="s">
        <v>123</v>
      </c>
    </row>
    <row r="23" spans="1:164" s="72" customFormat="1" x14ac:dyDescent="0.2">
      <c r="A23" s="240" t="s">
        <v>115</v>
      </c>
      <c r="B23" s="240">
        <f>'C завтраками| Bed and breakfast'!B22*0.82</f>
        <v>43132</v>
      </c>
      <c r="C23" s="240">
        <f>'C завтраками| Bed and breakfast'!C22*0.82</f>
        <v>43132</v>
      </c>
      <c r="D23" s="240">
        <f>'C завтраками| Bed and breakfast'!D22*0.82</f>
        <v>46002</v>
      </c>
      <c r="E23" s="240">
        <f>'C завтраками| Bed and breakfast'!E22*0.82</f>
        <v>46002</v>
      </c>
      <c r="F23" s="240">
        <f>'C завтраками| Bed and breakfast'!F22*0.82</f>
        <v>40672</v>
      </c>
      <c r="G23" s="240">
        <f>'C завтраками| Bed and breakfast'!G22*0.82</f>
        <v>40672</v>
      </c>
      <c r="H23" s="240">
        <f>'C завтраками| Bed and breakfast'!H22*0.82</f>
        <v>40672</v>
      </c>
      <c r="I23" s="240">
        <f>'C завтраками| Bed and breakfast'!I22*0.82</f>
        <v>40672</v>
      </c>
      <c r="J23" s="240">
        <f>'C завтраками| Bed and breakfast'!J22*0.82</f>
        <v>40672</v>
      </c>
      <c r="K23" s="240">
        <f>'C завтраками| Bed and breakfast'!K22*0.82</f>
        <v>44362</v>
      </c>
      <c r="L23" s="240">
        <f>'C завтраками| Bed and breakfast'!L22*0.82</f>
        <v>44362</v>
      </c>
      <c r="M23" s="240">
        <f>'C завтраками| Bed and breakfast'!M22*0.82</f>
        <v>40672</v>
      </c>
      <c r="N23" s="240">
        <f>'C завтраками| Bed and breakfast'!N22*0.82</f>
        <v>40672</v>
      </c>
      <c r="O23" s="240">
        <f>'C завтраками| Bed and breakfast'!O22*0.82</f>
        <v>40672</v>
      </c>
      <c r="P23" s="240">
        <f>'C завтраками| Bed and breakfast'!P22*0.82</f>
        <v>40672</v>
      </c>
      <c r="Q23" s="240">
        <f>'C завтраками| Bed and breakfast'!Q22*0.82</f>
        <v>40672</v>
      </c>
      <c r="R23" s="240">
        <f>'C завтраками| Bed and breakfast'!R22*0.82</f>
        <v>43132</v>
      </c>
      <c r="S23" s="240">
        <f>'C завтраками| Bed and breakfast'!S22*0.82</f>
        <v>43132</v>
      </c>
      <c r="T23" s="240">
        <f>'C завтраками| Bed and breakfast'!T22*0.82</f>
        <v>41902</v>
      </c>
      <c r="U23" s="240">
        <f>'C завтраками| Bed and breakfast'!U22*0.82</f>
        <v>41902</v>
      </c>
      <c r="V23" s="240">
        <f>'C завтраками| Bed and breakfast'!V22*0.82</f>
        <v>41902</v>
      </c>
      <c r="W23" s="240">
        <f>'C завтраками| Bed and breakfast'!W22*0.82</f>
        <v>41902</v>
      </c>
      <c r="X23" s="240">
        <f>'C завтраками| Bed and breakfast'!X22*0.82</f>
        <v>43132</v>
      </c>
      <c r="Y23" s="240">
        <f>'C завтраками| Bed and breakfast'!Y22*0.82</f>
        <v>43132</v>
      </c>
      <c r="Z23" s="240">
        <f>'C завтраками| Bed and breakfast'!Z22*0.82</f>
        <v>43132</v>
      </c>
      <c r="AA23" s="240">
        <f>'C завтраками| Bed and breakfast'!AA22*0.82</f>
        <v>41902</v>
      </c>
      <c r="AB23" s="240">
        <f>'C завтраками| Bed and breakfast'!AB22*0.82</f>
        <v>41902</v>
      </c>
      <c r="AC23" s="240">
        <f>'C завтраками| Bed and breakfast'!AC22*0.82</f>
        <v>43132</v>
      </c>
      <c r="AD23" s="240">
        <f>'C завтраками| Bed and breakfast'!AD22*0.82</f>
        <v>43132</v>
      </c>
      <c r="AE23" s="240">
        <f>'C завтраками| Bed and breakfast'!AE22*0.82</f>
        <v>43132</v>
      </c>
      <c r="AF23" s="240">
        <f>'C завтраками| Bed and breakfast'!AF22*0.82</f>
        <v>46412</v>
      </c>
      <c r="AG23" s="240">
        <f>'C завтраками| Bed and breakfast'!AG22*0.82</f>
        <v>46412</v>
      </c>
      <c r="AH23" s="240">
        <f>'C завтраками| Bed and breakfast'!AH22*0.82</f>
        <v>44362</v>
      </c>
      <c r="AI23" s="240">
        <f>'C завтраками| Bed and breakfast'!AI22*0.82</f>
        <v>46002</v>
      </c>
      <c r="AJ23" s="240">
        <f>'C завтраками| Bed and breakfast'!AJ22*0.82</f>
        <v>46002</v>
      </c>
      <c r="AK23" s="240">
        <f>'C завтраками| Bed and breakfast'!AK22*0.82</f>
        <v>51332</v>
      </c>
      <c r="AL23" s="240">
        <f>'C завтраками| Bed and breakfast'!AL22*0.82</f>
        <v>56252</v>
      </c>
      <c r="AM23" s="240">
        <f>'C завтраками| Bed and breakfast'!AM22*0.82</f>
        <v>56252</v>
      </c>
      <c r="AN23" s="240">
        <f>'C завтраками| Bed and breakfast'!AN22*0.82</f>
        <v>58712</v>
      </c>
      <c r="AO23" s="240">
        <f>'C завтраками| Bed and breakfast'!AO22*0.82</f>
        <v>56252</v>
      </c>
      <c r="AP23" s="240">
        <f>'C завтраками| Bed and breakfast'!AP22*0.82</f>
        <v>134070</v>
      </c>
      <c r="AQ23" s="240">
        <f>'C завтраками| Bed and breakfast'!AQ22*0.82</f>
        <v>166870</v>
      </c>
      <c r="AR23" s="240">
        <f>'C завтраками| Bed and breakfast'!AR22*0.82</f>
        <v>187370</v>
      </c>
      <c r="AS23" s="240">
        <f>'C завтраками| Bed and breakfast'!AS22*0.82</f>
        <v>187370</v>
      </c>
      <c r="AT23" s="240">
        <f>'C завтраками| Bed and breakfast'!AT22*0.82</f>
        <v>175070</v>
      </c>
      <c r="AU23" s="240">
        <f>'C завтраками| Bed and breakfast'!AU22*0.82</f>
        <v>175070</v>
      </c>
      <c r="AV23" s="240">
        <f>'C завтраками| Bed and breakfast'!AV22*0.82</f>
        <v>175070</v>
      </c>
      <c r="AW23" s="240">
        <f>'C завтраками| Bed and breakfast'!AW22*0.82</f>
        <v>175070</v>
      </c>
      <c r="AX23" s="240">
        <f>'C завтраками| Bed and breakfast'!AX22*0.82</f>
        <v>175070</v>
      </c>
      <c r="AY23" s="240">
        <f>'C завтраками| Bed and breakfast'!AY22*0.82</f>
        <v>154570</v>
      </c>
      <c r="AZ23" s="240">
        <f>'C завтраками| Bed and breakfast'!AZ22*0.82</f>
        <v>146370</v>
      </c>
      <c r="BA23" s="240">
        <f>'C завтраками| Bed and breakfast'!BA22*0.82</f>
        <v>146370</v>
      </c>
      <c r="BB23" s="240">
        <f>'C завтраками| Bed and breakfast'!BB22*0.82</f>
        <v>91184</v>
      </c>
      <c r="BC23" s="240">
        <f>'C завтраками| Bed and breakfast'!BC22*0.82</f>
        <v>71504</v>
      </c>
      <c r="BD23" s="240">
        <f>'C завтраками| Bed and breakfast'!BD22*0.82</f>
        <v>71504</v>
      </c>
      <c r="BE23" s="240">
        <f>'C завтраками| Bed and breakfast'!BE22*0.82</f>
        <v>71504</v>
      </c>
      <c r="BF23" s="240">
        <f>'C завтраками| Bed and breakfast'!BF22*0.82</f>
        <v>71504</v>
      </c>
      <c r="BG23" s="240">
        <f>'C завтраками| Bed and breakfast'!BG22*0.82</f>
        <v>71504</v>
      </c>
      <c r="BH23" s="240">
        <f>'C завтраками| Bed and breakfast'!BH22*0.82</f>
        <v>69044</v>
      </c>
      <c r="BI23" s="240">
        <f>'C завтраками| Bed and breakfast'!BI22*0.82</f>
        <v>69044</v>
      </c>
      <c r="BJ23" s="240">
        <f>'C завтраками| Bed and breakfast'!BJ22*0.82</f>
        <v>69044</v>
      </c>
      <c r="BK23" s="240">
        <f>'C завтраками| Bed and breakfast'!BK22*0.82</f>
        <v>71504</v>
      </c>
      <c r="BL23" s="240">
        <f>'C завтраками| Bed and breakfast'!BL22*0.82</f>
        <v>71504</v>
      </c>
      <c r="BM23" s="240">
        <f>'C завтраками| Bed and breakfast'!BM22*0.82</f>
        <v>71504</v>
      </c>
      <c r="BN23" s="240">
        <f>'C завтраками| Bed and breakfast'!BN22*0.82</f>
        <v>71504</v>
      </c>
      <c r="BO23" s="240">
        <f>'C завтраками| Bed and breakfast'!BO22*0.82</f>
        <v>71504</v>
      </c>
      <c r="BP23" s="240">
        <f>'C завтраками| Bed and breakfast'!BP22*0.82</f>
        <v>71504</v>
      </c>
      <c r="BQ23" s="240">
        <f>'C завтраками| Bed and breakfast'!BQ22*0.82</f>
        <v>71504</v>
      </c>
      <c r="BR23" s="240">
        <f>'C завтраками| Bed and breakfast'!BR22*0.82</f>
        <v>71504</v>
      </c>
      <c r="BS23" s="240">
        <f>'C завтраками| Bed and breakfast'!BS22*0.82</f>
        <v>71504</v>
      </c>
      <c r="BT23" s="240">
        <f>'C завтраками| Bed and breakfast'!BT22*0.82</f>
        <v>76424</v>
      </c>
      <c r="BU23" s="240">
        <f>'C завтраками| Bed and breakfast'!BU22*0.82</f>
        <v>76424</v>
      </c>
      <c r="BV23" s="240">
        <f>'C завтраками| Bed and breakfast'!BV22*0.82</f>
        <v>76424</v>
      </c>
      <c r="BW23" s="240">
        <f>'C завтраками| Bed and breakfast'!BW22*0.82</f>
        <v>76424</v>
      </c>
      <c r="BX23" s="240">
        <f>'C завтраками| Bed and breakfast'!BX22*0.82</f>
        <v>78064</v>
      </c>
      <c r="BY23" s="240">
        <f>'C завтраками| Bed and breakfast'!BY22*0.82</f>
        <v>78064</v>
      </c>
      <c r="BZ23" s="240">
        <f>'C завтраками| Bed and breakfast'!BZ22*0.82</f>
        <v>78064</v>
      </c>
      <c r="CA23" s="240">
        <f>'C завтраками| Bed and breakfast'!CA22*0.82</f>
        <v>78064</v>
      </c>
      <c r="CB23" s="240">
        <f>'C завтраками| Bed and breakfast'!CB22*0.82</f>
        <v>78064</v>
      </c>
      <c r="CC23" s="240">
        <f>'C завтраками| Bed and breakfast'!CC22*0.82</f>
        <v>78064</v>
      </c>
      <c r="CD23" s="240">
        <f>'C завтраками| Bed and breakfast'!CD22*0.82</f>
        <v>78064</v>
      </c>
      <c r="CE23" s="240">
        <f>'C завтраками| Bed and breakfast'!CE22*0.82</f>
        <v>78064</v>
      </c>
      <c r="CF23" s="240">
        <f>'C завтраками| Bed and breakfast'!CF22*0.82</f>
        <v>78064</v>
      </c>
      <c r="CG23" s="240">
        <f>'C завтраками| Bed and breakfast'!CG22*0.82</f>
        <v>78064</v>
      </c>
      <c r="CH23" s="240">
        <f>'C завтраками| Bed and breakfast'!CH22*0.82</f>
        <v>74784</v>
      </c>
      <c r="CI23" s="240">
        <f>'C завтраками| Bed and breakfast'!CI22*0.82</f>
        <v>74784</v>
      </c>
      <c r="CJ23" s="240">
        <f>'C завтраками| Bed and breakfast'!CJ22*0.82</f>
        <v>74784</v>
      </c>
      <c r="CK23" s="240">
        <f>'C завтраками| Bed and breakfast'!CK22*0.82</f>
        <v>74784</v>
      </c>
      <c r="CL23" s="240">
        <f>'C завтраками| Bed and breakfast'!CL22*0.82</f>
        <v>74784</v>
      </c>
      <c r="CM23" s="240">
        <f>'C завтраками| Bed and breakfast'!CM22*0.82</f>
        <v>74784</v>
      </c>
      <c r="CN23" s="240">
        <f>'C завтраками| Bed and breakfast'!CN22*0.82</f>
        <v>74784</v>
      </c>
      <c r="CO23" s="240">
        <f>'C завтраками| Bed and breakfast'!CO22*0.82</f>
        <v>74784</v>
      </c>
      <c r="CP23" s="240">
        <f>'C завтраками| Bed and breakfast'!CP22*0.82</f>
        <v>74784</v>
      </c>
      <c r="CQ23" s="240">
        <f>'C завтраками| Bed and breakfast'!CQ22*0.82</f>
        <v>95284</v>
      </c>
      <c r="CR23" s="240">
        <f>'C завтраками| Bed and breakfast'!CR22*0.82</f>
        <v>101024</v>
      </c>
      <c r="CS23" s="240">
        <f>'C завтраками| Bed and breakfast'!CS22*0.82</f>
        <v>106764</v>
      </c>
      <c r="CT23" s="240">
        <f>'C завтраками| Bed and breakfast'!CT22*0.82</f>
        <v>95284</v>
      </c>
      <c r="CU23" s="240">
        <f>'C завтраками| Bed and breakfast'!CU22*0.82</f>
        <v>95284</v>
      </c>
      <c r="CV23" s="240">
        <f>'C завтраками| Bed and breakfast'!CV22*0.82</f>
        <v>86264</v>
      </c>
      <c r="CW23" s="240">
        <f>'C завтраками| Bed and breakfast'!CW22*0.82</f>
        <v>86264</v>
      </c>
      <c r="CX23" s="240">
        <f>'C завтраками| Bed and breakfast'!CX22*0.82</f>
        <v>86264</v>
      </c>
      <c r="CY23" s="240">
        <f>'C завтраками| Bed and breakfast'!CY22*0.82</f>
        <v>79704</v>
      </c>
      <c r="CZ23" s="240">
        <f>'C завтраками| Bed and breakfast'!CZ22*0.82</f>
        <v>78884</v>
      </c>
      <c r="DA23" s="240">
        <f>'C завтраками| Bed and breakfast'!DA22*0.82</f>
        <v>67814</v>
      </c>
      <c r="DB23" s="240">
        <f>'C завтраками| Bed and breakfast'!DB22*0.82</f>
        <v>67814</v>
      </c>
      <c r="DC23" s="240">
        <f>'C завтраками| Bed and breakfast'!DC22*0.82</f>
        <v>67814</v>
      </c>
      <c r="DD23" s="240">
        <f>'C завтраками| Bed and breakfast'!DD22*0.82</f>
        <v>67814</v>
      </c>
      <c r="DE23" s="240">
        <f>'C завтраками| Bed and breakfast'!DE22*0.82</f>
        <v>69044</v>
      </c>
      <c r="DF23" s="240">
        <f>'C завтраками| Bed and breakfast'!DF22*0.82</f>
        <v>69044</v>
      </c>
      <c r="DG23" s="240">
        <f>'C завтраками| Bed and breakfast'!DG22*0.82</f>
        <v>69044</v>
      </c>
      <c r="DH23" s="240">
        <f>'C завтраками| Bed and breakfast'!DH22*0.82</f>
        <v>67814</v>
      </c>
      <c r="DI23" s="240">
        <f>'C завтраками| Bed and breakfast'!DI22*0.82</f>
        <v>67814</v>
      </c>
      <c r="DJ23" s="240">
        <f>'C завтраками| Bed and breakfast'!DJ22*0.82</f>
        <v>67814</v>
      </c>
      <c r="DK23" s="240">
        <f>'C завтраками| Bed and breakfast'!DK22*0.82</f>
        <v>67814</v>
      </c>
      <c r="DL23" s="240">
        <f>'C завтраками| Bed and breakfast'!DL22*0.82</f>
        <v>67814</v>
      </c>
      <c r="DM23" s="240">
        <f>'C завтраками| Bed and breakfast'!DM22*0.82</f>
        <v>67814</v>
      </c>
      <c r="DN23" s="240">
        <f>'C завтраками| Bed and breakfast'!DN22*0.82</f>
        <v>66584</v>
      </c>
      <c r="DO23" s="240">
        <f>'C завтраками| Bed and breakfast'!DO22*0.82</f>
        <v>66584</v>
      </c>
      <c r="DP23" s="240">
        <f>'C завтраками| Bed and breakfast'!DP22*0.82</f>
        <v>66584</v>
      </c>
      <c r="DQ23" s="240">
        <f>'C завтраками| Bed and breakfast'!DQ22*0.82</f>
        <v>66584</v>
      </c>
      <c r="DR23" s="240">
        <f>'C завтраками| Bed and breakfast'!DR22*0.82</f>
        <v>66584</v>
      </c>
      <c r="DS23" s="240">
        <f>'C завтраками| Bed and breakfast'!DS22*0.82</f>
        <v>66584</v>
      </c>
      <c r="DT23" s="240">
        <f>'C завтраками| Bed and breakfast'!DT22*0.82</f>
        <v>66584</v>
      </c>
      <c r="DU23" s="240">
        <f>'C завтраками| Bed and breakfast'!DU22*0.82</f>
        <v>63303.999999999993</v>
      </c>
      <c r="DV23" s="240">
        <f>'C завтраками| Bed and breakfast'!DV22*0.82</f>
        <v>63303.999999999993</v>
      </c>
      <c r="DW23" s="240">
        <f>'C завтраками| Bed and breakfast'!DW22*0.82</f>
        <v>63303.999999999993</v>
      </c>
      <c r="DX23" s="240">
        <f>'C завтраками| Bed and breakfast'!DX22*0.82</f>
        <v>63303.999999999993</v>
      </c>
      <c r="DY23" s="240">
        <f>'C завтраками| Bed and breakfast'!DY22*0.82</f>
        <v>63303.999999999993</v>
      </c>
      <c r="DZ23" s="240">
        <f>'C завтраками| Bed and breakfast'!DZ22*0.82</f>
        <v>64123.999999999993</v>
      </c>
      <c r="EA23" s="240">
        <f>'C завтраками| Bed and breakfast'!EA22*0.82</f>
        <v>64123.999999999993</v>
      </c>
      <c r="EB23" s="240">
        <f>'C завтраками| Bed and breakfast'!EB22*0.82</f>
        <v>62483.999999999993</v>
      </c>
      <c r="EC23" s="240">
        <f>'C завтраками| Bed and breakfast'!EC22*0.82</f>
        <v>62483.999999999993</v>
      </c>
      <c r="ED23" s="240">
        <f>'C завтраками| Bed and breakfast'!ED22*0.82</f>
        <v>62483.999999999993</v>
      </c>
      <c r="EE23" s="240">
        <f>'C завтраками| Bed and breakfast'!EE22*0.82</f>
        <v>44280</v>
      </c>
      <c r="EF23" s="240">
        <f>'C завтраками| Bed and breakfast'!EF22*0.82</f>
        <v>44280</v>
      </c>
      <c r="EG23" s="240">
        <f>'C завтраками| Bed and breakfast'!EG22*0.82</f>
        <v>44280</v>
      </c>
      <c r="EH23" s="240">
        <f>'C завтраками| Bed and breakfast'!EH22*0.82</f>
        <v>44280</v>
      </c>
      <c r="EI23" s="240">
        <f>'C завтраками| Bed and breakfast'!EI22*0.82</f>
        <v>41820</v>
      </c>
      <c r="EJ23" s="240">
        <f>'C завтраками| Bed and breakfast'!EJ22*0.82</f>
        <v>41820</v>
      </c>
      <c r="EK23" s="240">
        <f>'C завтраками| Bed and breakfast'!EK22*0.82</f>
        <v>41820</v>
      </c>
      <c r="EL23" s="240">
        <f>'C завтраками| Bed and breakfast'!EL22*0.82</f>
        <v>41820</v>
      </c>
      <c r="EM23" s="240">
        <f>'C завтраками| Bed and breakfast'!EM22*0.82</f>
        <v>41820</v>
      </c>
      <c r="EN23" s="240">
        <f>'C завтраками| Bed and breakfast'!EN22*0.82</f>
        <v>41820</v>
      </c>
      <c r="EO23" s="240">
        <f>'C завтраками| Bed and breakfast'!EO22*0.82</f>
        <v>41820</v>
      </c>
      <c r="EP23" s="240">
        <f>'C завтраками| Bed and breakfast'!EP22*0.82</f>
        <v>40590</v>
      </c>
      <c r="EQ23" s="240">
        <f>'C завтраками| Bed and breakfast'!EQ22*0.82</f>
        <v>40590</v>
      </c>
      <c r="ER23" s="240">
        <f>'C завтраками| Bed and breakfast'!ER22*0.82</f>
        <v>40590</v>
      </c>
      <c r="ES23" s="240">
        <f>'C завтраками| Bed and breakfast'!ES22*0.82</f>
        <v>40590</v>
      </c>
      <c r="ET23" s="240">
        <f>'C завтраками| Bed and breakfast'!ET22*0.82</f>
        <v>40590</v>
      </c>
      <c r="EU23" s="240">
        <f>'C завтраками| Bed and breakfast'!EU22*0.82</f>
        <v>41820</v>
      </c>
      <c r="EV23" s="240">
        <f>'C завтраками| Bed and breakfast'!EV22*0.82</f>
        <v>41820</v>
      </c>
      <c r="EW23" s="240">
        <f>'C завтраками| Bed and breakfast'!EW22*0.82</f>
        <v>40590</v>
      </c>
      <c r="EX23" s="240">
        <f>'C завтраками| Bed and breakfast'!EX22*0.82</f>
        <v>40590</v>
      </c>
      <c r="EY23" s="240">
        <f>'C завтраками| Bed and breakfast'!EY22*0.82</f>
        <v>40590</v>
      </c>
      <c r="EZ23" s="240">
        <f>'C завтраками| Bed and breakfast'!EZ22*0.82</f>
        <v>40590</v>
      </c>
      <c r="FA23" s="240">
        <f>'C завтраками| Bed and breakfast'!FA22*0.82</f>
        <v>40590</v>
      </c>
      <c r="FB23" s="240">
        <f>'C завтраками| Bed and breakfast'!FB22*0.82</f>
        <v>41820</v>
      </c>
      <c r="FC23" s="240">
        <f>'C завтраками| Bed and breakfast'!FC22*0.82</f>
        <v>41820</v>
      </c>
      <c r="FD23" s="240">
        <f>'C завтраками| Bed and breakfast'!FD22*0.82</f>
        <v>40590</v>
      </c>
      <c r="FE23" s="240">
        <f>'C завтраками| Bed and breakfast'!FE22*0.82</f>
        <v>40590</v>
      </c>
      <c r="FF23" s="240">
        <f>'C завтраками| Bed and breakfast'!FF22*0.82</f>
        <v>40590</v>
      </c>
      <c r="FG23" s="240">
        <f>'C завтраками| Bed and breakfast'!FG22*0.82</f>
        <v>40590</v>
      </c>
      <c r="FH23" s="240">
        <f>'C завтраками| Bed and breakfast'!FH22*0.82</f>
        <v>43050</v>
      </c>
    </row>
    <row r="24" spans="1:164"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row>
    <row r="25" spans="1:164" s="72" customFormat="1" x14ac:dyDescent="0.2">
      <c r="A25" s="240" t="s">
        <v>115</v>
      </c>
      <c r="B25" s="240">
        <f>'C завтраками| Bed and breakfast'!B24*0.82</f>
        <v>55432</v>
      </c>
      <c r="C25" s="240">
        <f>'C завтраками| Bed and breakfast'!C24*0.82</f>
        <v>55432</v>
      </c>
      <c r="D25" s="240">
        <f>'C завтраками| Bed and breakfast'!D24*0.82</f>
        <v>58302</v>
      </c>
      <c r="E25" s="240">
        <f>'C завтраками| Bed and breakfast'!E24*0.82</f>
        <v>58302</v>
      </c>
      <c r="F25" s="240">
        <f>'C завтраками| Bed and breakfast'!F24*0.82</f>
        <v>52972</v>
      </c>
      <c r="G25" s="240">
        <f>'C завтраками| Bed and breakfast'!G24*0.82</f>
        <v>52972</v>
      </c>
      <c r="H25" s="240">
        <f>'C завтраками| Bed and breakfast'!H24*0.82</f>
        <v>52972</v>
      </c>
      <c r="I25" s="240">
        <f>'C завтраками| Bed and breakfast'!I24*0.82</f>
        <v>52972</v>
      </c>
      <c r="J25" s="240">
        <f>'C завтраками| Bed and breakfast'!J24*0.82</f>
        <v>52972</v>
      </c>
      <c r="K25" s="240">
        <f>'C завтраками| Bed and breakfast'!K24*0.82</f>
        <v>56662</v>
      </c>
      <c r="L25" s="240">
        <f>'C завтраками| Bed and breakfast'!L24*0.82</f>
        <v>56662</v>
      </c>
      <c r="M25" s="240">
        <f>'C завтраками| Bed and breakfast'!M24*0.82</f>
        <v>52972</v>
      </c>
      <c r="N25" s="240">
        <f>'C завтраками| Bed and breakfast'!N24*0.82</f>
        <v>52972</v>
      </c>
      <c r="O25" s="240">
        <f>'C завтраками| Bed and breakfast'!O24*0.82</f>
        <v>52972</v>
      </c>
      <c r="P25" s="240">
        <f>'C завтраками| Bed and breakfast'!P24*0.82</f>
        <v>52972</v>
      </c>
      <c r="Q25" s="240">
        <f>'C завтраками| Bed and breakfast'!Q24*0.82</f>
        <v>52972</v>
      </c>
      <c r="R25" s="240">
        <f>'C завтраками| Bed and breakfast'!R24*0.82</f>
        <v>55432</v>
      </c>
      <c r="S25" s="240">
        <f>'C завтраками| Bed and breakfast'!S24*0.82</f>
        <v>55432</v>
      </c>
      <c r="T25" s="240">
        <f>'C завтраками| Bed and breakfast'!T24*0.82</f>
        <v>54202</v>
      </c>
      <c r="U25" s="240">
        <f>'C завтраками| Bed and breakfast'!U24*0.82</f>
        <v>54202</v>
      </c>
      <c r="V25" s="240">
        <f>'C завтраками| Bed and breakfast'!V24*0.82</f>
        <v>54202</v>
      </c>
      <c r="W25" s="240">
        <f>'C завтраками| Bed and breakfast'!W24*0.82</f>
        <v>54202</v>
      </c>
      <c r="X25" s="240">
        <f>'C завтраками| Bed and breakfast'!X24*0.82</f>
        <v>55432</v>
      </c>
      <c r="Y25" s="240">
        <f>'C завтраками| Bed and breakfast'!Y24*0.82</f>
        <v>55432</v>
      </c>
      <c r="Z25" s="240">
        <f>'C завтраками| Bed and breakfast'!Z24*0.82</f>
        <v>55432</v>
      </c>
      <c r="AA25" s="240">
        <f>'C завтраками| Bed and breakfast'!AA24*0.82</f>
        <v>54202</v>
      </c>
      <c r="AB25" s="240">
        <f>'C завтраками| Bed and breakfast'!AB24*0.82</f>
        <v>54202</v>
      </c>
      <c r="AC25" s="240">
        <f>'C завтраками| Bed and breakfast'!AC24*0.82</f>
        <v>55432</v>
      </c>
      <c r="AD25" s="240">
        <f>'C завтраками| Bed and breakfast'!AD24*0.82</f>
        <v>55432</v>
      </c>
      <c r="AE25" s="240">
        <f>'C завтраками| Bed and breakfast'!AE24*0.82</f>
        <v>55432</v>
      </c>
      <c r="AF25" s="240">
        <f>'C завтраками| Bed and breakfast'!AF24*0.82</f>
        <v>58712</v>
      </c>
      <c r="AG25" s="240">
        <f>'C завтраками| Bed and breakfast'!AG24*0.82</f>
        <v>58712</v>
      </c>
      <c r="AH25" s="240">
        <f>'C завтраками| Bed and breakfast'!AH24*0.82</f>
        <v>56662</v>
      </c>
      <c r="AI25" s="240">
        <f>'C завтраками| Bed and breakfast'!AI24*0.82</f>
        <v>58302</v>
      </c>
      <c r="AJ25" s="240">
        <f>'C завтраками| Bed and breakfast'!AJ24*0.82</f>
        <v>58302</v>
      </c>
      <c r="AK25" s="240">
        <f>'C завтраками| Bed and breakfast'!AK24*0.82</f>
        <v>63631.999999999993</v>
      </c>
      <c r="AL25" s="240">
        <f>'C завтраками| Bed and breakfast'!AL24*0.82</f>
        <v>68552</v>
      </c>
      <c r="AM25" s="240">
        <f>'C завтраками| Bed and breakfast'!AM24*0.82</f>
        <v>68552</v>
      </c>
      <c r="AN25" s="240">
        <f>'C завтраками| Bed and breakfast'!AN24*0.82</f>
        <v>71012</v>
      </c>
      <c r="AO25" s="240">
        <f>'C завтраками| Bed and breakfast'!AO24*0.82</f>
        <v>68552</v>
      </c>
      <c r="AP25" s="240">
        <f>'C завтраками| Bed and breakfast'!AP24*0.82</f>
        <v>158670</v>
      </c>
      <c r="AQ25" s="240">
        <f>'C завтраками| Bed and breakfast'!AQ24*0.82</f>
        <v>191470</v>
      </c>
      <c r="AR25" s="240">
        <f>'C завтраками| Bed and breakfast'!AR24*0.82</f>
        <v>211970</v>
      </c>
      <c r="AS25" s="240">
        <f>'C завтраками| Bed and breakfast'!AS24*0.82</f>
        <v>211970</v>
      </c>
      <c r="AT25" s="240">
        <f>'C завтраками| Bed and breakfast'!AT24*0.82</f>
        <v>199670</v>
      </c>
      <c r="AU25" s="240">
        <f>'C завтраками| Bed and breakfast'!AU24*0.82</f>
        <v>199670</v>
      </c>
      <c r="AV25" s="240">
        <f>'C завтраками| Bed and breakfast'!AV24*0.82</f>
        <v>199670</v>
      </c>
      <c r="AW25" s="240">
        <f>'C завтраками| Bed and breakfast'!AW24*0.82</f>
        <v>199670</v>
      </c>
      <c r="AX25" s="240">
        <f>'C завтраками| Bed and breakfast'!AX24*0.82</f>
        <v>199670</v>
      </c>
      <c r="AY25" s="240">
        <f>'C завтраками| Bed and breakfast'!AY24*0.82</f>
        <v>179170</v>
      </c>
      <c r="AZ25" s="240">
        <f>'C завтраками| Bed and breakfast'!AZ24*0.82</f>
        <v>170970</v>
      </c>
      <c r="BA25" s="240">
        <f>'C завтраками| Bed and breakfast'!BA24*0.82</f>
        <v>170970</v>
      </c>
      <c r="BB25" s="240">
        <f>'C завтраками| Bed and breakfast'!BB24*0.82</f>
        <v>114964</v>
      </c>
      <c r="BC25" s="240">
        <f>'C завтраками| Bed and breakfast'!BC24*0.82</f>
        <v>95284</v>
      </c>
      <c r="BD25" s="240">
        <f>'C завтраками| Bed and breakfast'!BD24*0.82</f>
        <v>95284</v>
      </c>
      <c r="BE25" s="240">
        <f>'C завтраками| Bed and breakfast'!BE24*0.82</f>
        <v>95284</v>
      </c>
      <c r="BF25" s="240">
        <f>'C завтраками| Bed and breakfast'!BF24*0.82</f>
        <v>95284</v>
      </c>
      <c r="BG25" s="240">
        <f>'C завтраками| Bed and breakfast'!BG24*0.82</f>
        <v>95284</v>
      </c>
      <c r="BH25" s="240">
        <f>'C завтраками| Bed and breakfast'!BH24*0.82</f>
        <v>92824</v>
      </c>
      <c r="BI25" s="240">
        <f>'C завтраками| Bed and breakfast'!BI24*0.82</f>
        <v>92824</v>
      </c>
      <c r="BJ25" s="240">
        <f>'C завтраками| Bed and breakfast'!BJ24*0.82</f>
        <v>92824</v>
      </c>
      <c r="BK25" s="240">
        <f>'C завтраками| Bed and breakfast'!BK24*0.82</f>
        <v>95284</v>
      </c>
      <c r="BL25" s="240">
        <f>'C завтраками| Bed and breakfast'!BL24*0.82</f>
        <v>95284</v>
      </c>
      <c r="BM25" s="240">
        <f>'C завтраками| Bed and breakfast'!BM24*0.82</f>
        <v>95284</v>
      </c>
      <c r="BN25" s="240">
        <f>'C завтраками| Bed and breakfast'!BN24*0.82</f>
        <v>95284</v>
      </c>
      <c r="BO25" s="240">
        <f>'C завтраками| Bed and breakfast'!BO24*0.82</f>
        <v>95284</v>
      </c>
      <c r="BP25" s="240">
        <f>'C завтраками| Bed and breakfast'!BP24*0.82</f>
        <v>95284</v>
      </c>
      <c r="BQ25" s="240">
        <f>'C завтраками| Bed and breakfast'!BQ24*0.82</f>
        <v>95284</v>
      </c>
      <c r="BR25" s="240">
        <f>'C завтраками| Bed and breakfast'!BR24*0.82</f>
        <v>95284</v>
      </c>
      <c r="BS25" s="240">
        <f>'C завтраками| Bed and breakfast'!BS24*0.82</f>
        <v>95284</v>
      </c>
      <c r="BT25" s="240">
        <f>'C завтраками| Bed and breakfast'!BT24*0.82</f>
        <v>100204</v>
      </c>
      <c r="BU25" s="240">
        <f>'C завтраками| Bed and breakfast'!BU24*0.82</f>
        <v>100204</v>
      </c>
      <c r="BV25" s="240">
        <f>'C завтраками| Bed and breakfast'!BV24*0.82</f>
        <v>100204</v>
      </c>
      <c r="BW25" s="240">
        <f>'C завтраками| Bed and breakfast'!BW24*0.82</f>
        <v>100204</v>
      </c>
      <c r="BX25" s="240">
        <f>'C завтраками| Bed and breakfast'!BX24*0.82</f>
        <v>101844</v>
      </c>
      <c r="BY25" s="240">
        <f>'C завтраками| Bed and breakfast'!BY24*0.82</f>
        <v>101844</v>
      </c>
      <c r="BZ25" s="240">
        <f>'C завтраками| Bed and breakfast'!BZ24*0.82</f>
        <v>101844</v>
      </c>
      <c r="CA25" s="240">
        <f>'C завтраками| Bed and breakfast'!CA24*0.82</f>
        <v>101844</v>
      </c>
      <c r="CB25" s="240">
        <f>'C завтраками| Bed and breakfast'!CB24*0.82</f>
        <v>101844</v>
      </c>
      <c r="CC25" s="240">
        <f>'C завтраками| Bed and breakfast'!CC24*0.82</f>
        <v>101844</v>
      </c>
      <c r="CD25" s="240">
        <f>'C завтраками| Bed and breakfast'!CD24*0.82</f>
        <v>101844</v>
      </c>
      <c r="CE25" s="240">
        <f>'C завтраками| Bed and breakfast'!CE24*0.82</f>
        <v>101844</v>
      </c>
      <c r="CF25" s="240">
        <f>'C завтраками| Bed and breakfast'!CF24*0.82</f>
        <v>101844</v>
      </c>
      <c r="CG25" s="240">
        <f>'C завтраками| Bed and breakfast'!CG24*0.82</f>
        <v>101844</v>
      </c>
      <c r="CH25" s="240">
        <f>'C завтраками| Bed and breakfast'!CH24*0.82</f>
        <v>98564</v>
      </c>
      <c r="CI25" s="240">
        <f>'C завтраками| Bed and breakfast'!CI24*0.82</f>
        <v>98564</v>
      </c>
      <c r="CJ25" s="240">
        <f>'C завтраками| Bed and breakfast'!CJ24*0.82</f>
        <v>98564</v>
      </c>
      <c r="CK25" s="240">
        <f>'C завтраками| Bed and breakfast'!CK24*0.82</f>
        <v>98564</v>
      </c>
      <c r="CL25" s="240">
        <f>'C завтраками| Bed and breakfast'!CL24*0.82</f>
        <v>98564</v>
      </c>
      <c r="CM25" s="240">
        <f>'C завтраками| Bed and breakfast'!CM24*0.82</f>
        <v>98564</v>
      </c>
      <c r="CN25" s="240">
        <f>'C завтраками| Bed and breakfast'!CN24*0.82</f>
        <v>98564</v>
      </c>
      <c r="CO25" s="240">
        <f>'C завтраками| Bed and breakfast'!CO24*0.82</f>
        <v>98564</v>
      </c>
      <c r="CP25" s="240">
        <f>'C завтраками| Bed and breakfast'!CP24*0.82</f>
        <v>98564</v>
      </c>
      <c r="CQ25" s="240">
        <f>'C завтраками| Bed and breakfast'!CQ24*0.82</f>
        <v>119064</v>
      </c>
      <c r="CR25" s="240">
        <f>'C завтраками| Bed and breakfast'!CR24*0.82</f>
        <v>124803.99999999999</v>
      </c>
      <c r="CS25" s="240">
        <f>'C завтраками| Bed and breakfast'!CS24*0.82</f>
        <v>130543.99999999999</v>
      </c>
      <c r="CT25" s="240">
        <f>'C завтраками| Bed and breakfast'!CT24*0.82</f>
        <v>119064</v>
      </c>
      <c r="CU25" s="240">
        <f>'C завтраками| Bed and breakfast'!CU24*0.82</f>
        <v>119064</v>
      </c>
      <c r="CV25" s="240">
        <f>'C завтраками| Bed and breakfast'!CV24*0.82</f>
        <v>110044</v>
      </c>
      <c r="CW25" s="240">
        <f>'C завтраками| Bed and breakfast'!CW24*0.82</f>
        <v>110044</v>
      </c>
      <c r="CX25" s="240">
        <f>'C завтраками| Bed and breakfast'!CX24*0.82</f>
        <v>110044</v>
      </c>
      <c r="CY25" s="240">
        <f>'C завтраками| Bed and breakfast'!CY24*0.82</f>
        <v>103484</v>
      </c>
      <c r="CZ25" s="240">
        <f>'C завтраками| Bed and breakfast'!CZ24*0.82</f>
        <v>102664</v>
      </c>
      <c r="DA25" s="240">
        <f>'C завтраками| Bed and breakfast'!DA24*0.82</f>
        <v>91594</v>
      </c>
      <c r="DB25" s="240">
        <f>'C завтраками| Bed and breakfast'!DB24*0.82</f>
        <v>91594</v>
      </c>
      <c r="DC25" s="240">
        <f>'C завтраками| Bed and breakfast'!DC24*0.82</f>
        <v>91594</v>
      </c>
      <c r="DD25" s="240">
        <f>'C завтраками| Bed and breakfast'!DD24*0.82</f>
        <v>91594</v>
      </c>
      <c r="DE25" s="240">
        <f>'C завтраками| Bed and breakfast'!DE24*0.82</f>
        <v>92824</v>
      </c>
      <c r="DF25" s="240">
        <f>'C завтраками| Bed and breakfast'!DF24*0.82</f>
        <v>92824</v>
      </c>
      <c r="DG25" s="240">
        <f>'C завтраками| Bed and breakfast'!DG24*0.82</f>
        <v>92824</v>
      </c>
      <c r="DH25" s="240">
        <f>'C завтраками| Bed and breakfast'!DH24*0.82</f>
        <v>91594</v>
      </c>
      <c r="DI25" s="240">
        <f>'C завтраками| Bed and breakfast'!DI24*0.82</f>
        <v>91594</v>
      </c>
      <c r="DJ25" s="240">
        <f>'C завтраками| Bed and breakfast'!DJ24*0.82</f>
        <v>91594</v>
      </c>
      <c r="DK25" s="240">
        <f>'C завтраками| Bed and breakfast'!DK24*0.82</f>
        <v>91594</v>
      </c>
      <c r="DL25" s="240">
        <f>'C завтраками| Bed and breakfast'!DL24*0.82</f>
        <v>91594</v>
      </c>
      <c r="DM25" s="240">
        <f>'C завтраками| Bed and breakfast'!DM24*0.82</f>
        <v>91594</v>
      </c>
      <c r="DN25" s="240">
        <f>'C завтраками| Bed and breakfast'!DN24*0.82</f>
        <v>90364</v>
      </c>
      <c r="DO25" s="240">
        <f>'C завтраками| Bed and breakfast'!DO24*0.82</f>
        <v>90364</v>
      </c>
      <c r="DP25" s="240">
        <f>'C завтраками| Bed and breakfast'!DP24*0.82</f>
        <v>90364</v>
      </c>
      <c r="DQ25" s="240">
        <f>'C завтраками| Bed and breakfast'!DQ24*0.82</f>
        <v>90364</v>
      </c>
      <c r="DR25" s="240">
        <f>'C завтраками| Bed and breakfast'!DR24*0.82</f>
        <v>90364</v>
      </c>
      <c r="DS25" s="240">
        <f>'C завтраками| Bed and breakfast'!DS24*0.82</f>
        <v>90364</v>
      </c>
      <c r="DT25" s="240">
        <f>'C завтраками| Bed and breakfast'!DT24*0.82</f>
        <v>90364</v>
      </c>
      <c r="DU25" s="240">
        <f>'C завтраками| Bed and breakfast'!DU24*0.82</f>
        <v>87084</v>
      </c>
      <c r="DV25" s="240">
        <f>'C завтраками| Bed and breakfast'!DV24*0.82</f>
        <v>87084</v>
      </c>
      <c r="DW25" s="240">
        <f>'C завтраками| Bed and breakfast'!DW24*0.82</f>
        <v>87084</v>
      </c>
      <c r="DX25" s="240">
        <f>'C завтраками| Bed and breakfast'!DX24*0.82</f>
        <v>87084</v>
      </c>
      <c r="DY25" s="240">
        <f>'C завтраками| Bed and breakfast'!DY24*0.82</f>
        <v>87084</v>
      </c>
      <c r="DZ25" s="240">
        <f>'C завтраками| Bed and breakfast'!DZ24*0.82</f>
        <v>87904</v>
      </c>
      <c r="EA25" s="240">
        <f>'C завтраками| Bed and breakfast'!EA24*0.82</f>
        <v>87904</v>
      </c>
      <c r="EB25" s="240">
        <f>'C завтраками| Bed and breakfast'!EB24*0.82</f>
        <v>86264</v>
      </c>
      <c r="EC25" s="240">
        <f>'C завтраками| Bed and breakfast'!EC24*0.82</f>
        <v>86264</v>
      </c>
      <c r="ED25" s="240">
        <f>'C завтраками| Bed and breakfast'!ED24*0.82</f>
        <v>86264</v>
      </c>
      <c r="EE25" s="240">
        <f>'C завтраками| Bed and breakfast'!EE24*0.82</f>
        <v>56580</v>
      </c>
      <c r="EF25" s="240">
        <f>'C завтраками| Bed and breakfast'!EF24*0.82</f>
        <v>56580</v>
      </c>
      <c r="EG25" s="240">
        <f>'C завтраками| Bed and breakfast'!EG24*0.82</f>
        <v>56580</v>
      </c>
      <c r="EH25" s="240">
        <f>'C завтраками| Bed and breakfast'!EH24*0.82</f>
        <v>56580</v>
      </c>
      <c r="EI25" s="240">
        <f>'C завтраками| Bed and breakfast'!EI24*0.82</f>
        <v>54120</v>
      </c>
      <c r="EJ25" s="240">
        <f>'C завтраками| Bed and breakfast'!EJ24*0.82</f>
        <v>54120</v>
      </c>
      <c r="EK25" s="240">
        <f>'C завтраками| Bed and breakfast'!EK24*0.82</f>
        <v>54120</v>
      </c>
      <c r="EL25" s="240">
        <f>'C завтраками| Bed and breakfast'!EL24*0.82</f>
        <v>54120</v>
      </c>
      <c r="EM25" s="240">
        <f>'C завтраками| Bed and breakfast'!EM24*0.82</f>
        <v>54120</v>
      </c>
      <c r="EN25" s="240">
        <f>'C завтраками| Bed and breakfast'!EN24*0.82</f>
        <v>54120</v>
      </c>
      <c r="EO25" s="240">
        <f>'C завтраками| Bed and breakfast'!EO24*0.82</f>
        <v>54120</v>
      </c>
      <c r="EP25" s="240">
        <f>'C завтраками| Bed and breakfast'!EP24*0.82</f>
        <v>52890</v>
      </c>
      <c r="EQ25" s="240">
        <f>'C завтраками| Bed and breakfast'!EQ24*0.82</f>
        <v>52890</v>
      </c>
      <c r="ER25" s="240">
        <f>'C завтраками| Bed and breakfast'!ER24*0.82</f>
        <v>52890</v>
      </c>
      <c r="ES25" s="240">
        <f>'C завтраками| Bed and breakfast'!ES24*0.82</f>
        <v>52890</v>
      </c>
      <c r="ET25" s="240">
        <f>'C завтраками| Bed and breakfast'!ET24*0.82</f>
        <v>52890</v>
      </c>
      <c r="EU25" s="240">
        <f>'C завтраками| Bed and breakfast'!EU24*0.82</f>
        <v>54120</v>
      </c>
      <c r="EV25" s="240">
        <f>'C завтраками| Bed and breakfast'!EV24*0.82</f>
        <v>54120</v>
      </c>
      <c r="EW25" s="240">
        <f>'C завтраками| Bed and breakfast'!EW24*0.82</f>
        <v>52890</v>
      </c>
      <c r="EX25" s="240">
        <f>'C завтраками| Bed and breakfast'!EX24*0.82</f>
        <v>52890</v>
      </c>
      <c r="EY25" s="240">
        <f>'C завтраками| Bed and breakfast'!EY24*0.82</f>
        <v>52890</v>
      </c>
      <c r="EZ25" s="240">
        <f>'C завтраками| Bed and breakfast'!EZ24*0.82</f>
        <v>52890</v>
      </c>
      <c r="FA25" s="240">
        <f>'C завтраками| Bed and breakfast'!FA24*0.82</f>
        <v>52890</v>
      </c>
      <c r="FB25" s="240">
        <f>'C завтраками| Bed and breakfast'!FB24*0.82</f>
        <v>54120</v>
      </c>
      <c r="FC25" s="240">
        <f>'C завтраками| Bed and breakfast'!FC24*0.82</f>
        <v>54120</v>
      </c>
      <c r="FD25" s="240">
        <f>'C завтраками| Bed and breakfast'!FD24*0.82</f>
        <v>52890</v>
      </c>
      <c r="FE25" s="240">
        <f>'C завтраками| Bed and breakfast'!FE24*0.82</f>
        <v>52890</v>
      </c>
      <c r="FF25" s="240">
        <f>'C завтраками| Bed and breakfast'!FF24*0.82</f>
        <v>52890</v>
      </c>
      <c r="FG25" s="240">
        <f>'C завтраками| Bed and breakfast'!FG24*0.82</f>
        <v>52890</v>
      </c>
      <c r="FH25" s="240">
        <f>'C завтраками| Bed and breakfast'!FH24*0.82</f>
        <v>55350</v>
      </c>
    </row>
    <row r="26" spans="1:164"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row>
    <row r="27" spans="1:164" s="72" customFormat="1" x14ac:dyDescent="0.2">
      <c r="A27" s="240" t="s">
        <v>115</v>
      </c>
      <c r="B27" s="240">
        <f>'C завтраками| Bed and breakfast'!B26*0.82</f>
        <v>80032</v>
      </c>
      <c r="C27" s="240">
        <f>'C завтраками| Bed and breakfast'!C26*0.82</f>
        <v>80032</v>
      </c>
      <c r="D27" s="240">
        <f>'C завтраками| Bed and breakfast'!D26*0.82</f>
        <v>82902</v>
      </c>
      <c r="E27" s="240">
        <f>'C завтраками| Bed and breakfast'!E26*0.82</f>
        <v>82902</v>
      </c>
      <c r="F27" s="240">
        <f>'C завтраками| Bed and breakfast'!F26*0.82</f>
        <v>77572</v>
      </c>
      <c r="G27" s="240">
        <f>'C завтраками| Bed and breakfast'!G26*0.82</f>
        <v>77572</v>
      </c>
      <c r="H27" s="240">
        <f>'C завтраками| Bed and breakfast'!H26*0.82</f>
        <v>77572</v>
      </c>
      <c r="I27" s="240">
        <f>'C завтраками| Bed and breakfast'!I26*0.82</f>
        <v>77572</v>
      </c>
      <c r="J27" s="240">
        <f>'C завтраками| Bed and breakfast'!J26*0.82</f>
        <v>77572</v>
      </c>
      <c r="K27" s="240">
        <f>'C завтраками| Bed and breakfast'!K26*0.82</f>
        <v>81262</v>
      </c>
      <c r="L27" s="240">
        <f>'C завтраками| Bed and breakfast'!L26*0.82</f>
        <v>81262</v>
      </c>
      <c r="M27" s="240">
        <f>'C завтраками| Bed and breakfast'!M26*0.82</f>
        <v>77572</v>
      </c>
      <c r="N27" s="240">
        <f>'C завтраками| Bed and breakfast'!N26*0.82</f>
        <v>77572</v>
      </c>
      <c r="O27" s="240">
        <f>'C завтраками| Bed and breakfast'!O26*0.82</f>
        <v>77572</v>
      </c>
      <c r="P27" s="240">
        <f>'C завтраками| Bed and breakfast'!P26*0.82</f>
        <v>77572</v>
      </c>
      <c r="Q27" s="240">
        <f>'C завтраками| Bed and breakfast'!Q26*0.82</f>
        <v>77572</v>
      </c>
      <c r="R27" s="240">
        <f>'C завтраками| Bed and breakfast'!R26*0.82</f>
        <v>80032</v>
      </c>
      <c r="S27" s="240">
        <f>'C завтраками| Bed and breakfast'!S26*0.82</f>
        <v>80032</v>
      </c>
      <c r="T27" s="240">
        <f>'C завтраками| Bed and breakfast'!T26*0.82</f>
        <v>78802</v>
      </c>
      <c r="U27" s="240">
        <f>'C завтраками| Bed and breakfast'!U26*0.82</f>
        <v>78802</v>
      </c>
      <c r="V27" s="240">
        <f>'C завтраками| Bed and breakfast'!V26*0.82</f>
        <v>78802</v>
      </c>
      <c r="W27" s="240">
        <f>'C завтраками| Bed and breakfast'!W26*0.82</f>
        <v>78802</v>
      </c>
      <c r="X27" s="240">
        <f>'C завтраками| Bed and breakfast'!X26*0.82</f>
        <v>80032</v>
      </c>
      <c r="Y27" s="240">
        <f>'C завтраками| Bed and breakfast'!Y26*0.82</f>
        <v>80032</v>
      </c>
      <c r="Z27" s="240">
        <f>'C завтраками| Bed and breakfast'!Z26*0.82</f>
        <v>80032</v>
      </c>
      <c r="AA27" s="240">
        <f>'C завтраками| Bed and breakfast'!AA26*0.82</f>
        <v>78802</v>
      </c>
      <c r="AB27" s="240">
        <f>'C завтраками| Bed and breakfast'!AB26*0.82</f>
        <v>78802</v>
      </c>
      <c r="AC27" s="240">
        <f>'C завтраками| Bed and breakfast'!AC26*0.82</f>
        <v>80032</v>
      </c>
      <c r="AD27" s="240">
        <f>'C завтраками| Bed and breakfast'!AD26*0.82</f>
        <v>80032</v>
      </c>
      <c r="AE27" s="240">
        <f>'C завтраками| Bed and breakfast'!AE26*0.82</f>
        <v>80032</v>
      </c>
      <c r="AF27" s="240">
        <f>'C завтраками| Bed and breakfast'!AF26*0.82</f>
        <v>83312</v>
      </c>
      <c r="AG27" s="240">
        <f>'C завтраками| Bed and breakfast'!AG26*0.82</f>
        <v>83312</v>
      </c>
      <c r="AH27" s="240">
        <f>'C завтраками| Bed and breakfast'!AH26*0.82</f>
        <v>81262</v>
      </c>
      <c r="AI27" s="240">
        <f>'C завтраками| Bed and breakfast'!AI26*0.82</f>
        <v>82902</v>
      </c>
      <c r="AJ27" s="240">
        <f>'C завтраками| Bed and breakfast'!AJ26*0.82</f>
        <v>82902</v>
      </c>
      <c r="AK27" s="240">
        <f>'C завтраками| Bed and breakfast'!AK26*0.82</f>
        <v>88232</v>
      </c>
      <c r="AL27" s="240">
        <f>'C завтраками| Bed and breakfast'!AL26*0.82</f>
        <v>93152</v>
      </c>
      <c r="AM27" s="240">
        <f>'C завтраками| Bed and breakfast'!AM26*0.82</f>
        <v>93152</v>
      </c>
      <c r="AN27" s="240">
        <f>'C завтраками| Bed and breakfast'!AN26*0.82</f>
        <v>95612</v>
      </c>
      <c r="AO27" s="240">
        <f>'C завтраками| Bed and breakfast'!AO26*0.82</f>
        <v>93152</v>
      </c>
      <c r="AP27" s="240">
        <f>'C завтраками| Bed and breakfast'!AP26*0.82</f>
        <v>191470</v>
      </c>
      <c r="AQ27" s="240">
        <f>'C завтраками| Bed and breakfast'!AQ26*0.82</f>
        <v>224270</v>
      </c>
      <c r="AR27" s="240">
        <f>'C завтраками| Bed and breakfast'!AR26*0.82</f>
        <v>244769.99999999997</v>
      </c>
      <c r="AS27" s="240">
        <f>'C завтраками| Bed and breakfast'!AS26*0.82</f>
        <v>244769.99999999997</v>
      </c>
      <c r="AT27" s="240">
        <f>'C завтраками| Bed and breakfast'!AT26*0.82</f>
        <v>232470</v>
      </c>
      <c r="AU27" s="240">
        <f>'C завтраками| Bed and breakfast'!AU26*0.82</f>
        <v>232470</v>
      </c>
      <c r="AV27" s="240">
        <f>'C завтраками| Bed and breakfast'!AV26*0.82</f>
        <v>232470</v>
      </c>
      <c r="AW27" s="240">
        <f>'C завтраками| Bed and breakfast'!AW26*0.82</f>
        <v>232470</v>
      </c>
      <c r="AX27" s="240">
        <f>'C завтраками| Bed and breakfast'!AX26*0.82</f>
        <v>232470</v>
      </c>
      <c r="AY27" s="240">
        <f>'C завтраками| Bed and breakfast'!AY26*0.82</f>
        <v>211970</v>
      </c>
      <c r="AZ27" s="240">
        <f>'C завтраками| Bed and breakfast'!AZ26*0.82</f>
        <v>203770</v>
      </c>
      <c r="BA27" s="240">
        <f>'C завтраками| Bed and breakfast'!BA26*0.82</f>
        <v>203770</v>
      </c>
      <c r="BB27" s="240">
        <f>'C завтраками| Bed and breakfast'!BB26*0.82</f>
        <v>135464</v>
      </c>
      <c r="BC27" s="240">
        <f>'C завтраками| Bed and breakfast'!BC26*0.82</f>
        <v>115784</v>
      </c>
      <c r="BD27" s="240">
        <f>'C завтраками| Bed and breakfast'!BD26*0.82</f>
        <v>115784</v>
      </c>
      <c r="BE27" s="240">
        <f>'C завтраками| Bed and breakfast'!BE26*0.82</f>
        <v>115784</v>
      </c>
      <c r="BF27" s="240">
        <f>'C завтраками| Bed and breakfast'!BF26*0.82</f>
        <v>115784</v>
      </c>
      <c r="BG27" s="240">
        <f>'C завтраками| Bed and breakfast'!BG26*0.82</f>
        <v>115784</v>
      </c>
      <c r="BH27" s="240">
        <f>'C завтраками| Bed and breakfast'!BH26*0.82</f>
        <v>113324</v>
      </c>
      <c r="BI27" s="240">
        <f>'C завтраками| Bed and breakfast'!BI26*0.82</f>
        <v>113324</v>
      </c>
      <c r="BJ27" s="240">
        <f>'C завтраками| Bed and breakfast'!BJ26*0.82</f>
        <v>113324</v>
      </c>
      <c r="BK27" s="240">
        <f>'C завтраками| Bed and breakfast'!BK26*0.82</f>
        <v>115784</v>
      </c>
      <c r="BL27" s="240">
        <f>'C завтраками| Bed and breakfast'!BL26*0.82</f>
        <v>115784</v>
      </c>
      <c r="BM27" s="240">
        <f>'C завтраками| Bed and breakfast'!BM26*0.82</f>
        <v>115784</v>
      </c>
      <c r="BN27" s="240">
        <f>'C завтраками| Bed and breakfast'!BN26*0.82</f>
        <v>115784</v>
      </c>
      <c r="BO27" s="240">
        <f>'C завтраками| Bed and breakfast'!BO26*0.82</f>
        <v>115784</v>
      </c>
      <c r="BP27" s="240">
        <f>'C завтраками| Bed and breakfast'!BP26*0.82</f>
        <v>115784</v>
      </c>
      <c r="BQ27" s="240">
        <f>'C завтраками| Bed and breakfast'!BQ26*0.82</f>
        <v>115784</v>
      </c>
      <c r="BR27" s="240">
        <f>'C завтраками| Bed and breakfast'!BR26*0.82</f>
        <v>115784</v>
      </c>
      <c r="BS27" s="240">
        <f>'C завтраками| Bed and breakfast'!BS26*0.82</f>
        <v>115784</v>
      </c>
      <c r="BT27" s="240">
        <f>'C завтраками| Bed and breakfast'!BT26*0.82</f>
        <v>120704</v>
      </c>
      <c r="BU27" s="240">
        <f>'C завтраками| Bed and breakfast'!BU26*0.82</f>
        <v>120704</v>
      </c>
      <c r="BV27" s="240">
        <f>'C завтраками| Bed and breakfast'!BV26*0.82</f>
        <v>120704</v>
      </c>
      <c r="BW27" s="240">
        <f>'C завтраками| Bed and breakfast'!BW26*0.82</f>
        <v>120704</v>
      </c>
      <c r="BX27" s="240">
        <f>'C завтраками| Bed and breakfast'!BX26*0.82</f>
        <v>142844</v>
      </c>
      <c r="BY27" s="240">
        <f>'C завтраками| Bed and breakfast'!BY26*0.82</f>
        <v>142844</v>
      </c>
      <c r="BZ27" s="240">
        <f>'C завтраками| Bed and breakfast'!BZ26*0.82</f>
        <v>142844</v>
      </c>
      <c r="CA27" s="240">
        <f>'C завтраками| Bed and breakfast'!CA26*0.82</f>
        <v>142844</v>
      </c>
      <c r="CB27" s="240">
        <f>'C завтраками| Bed and breakfast'!CB26*0.82</f>
        <v>142844</v>
      </c>
      <c r="CC27" s="240">
        <f>'C завтраками| Bed and breakfast'!CC26*0.82</f>
        <v>142844</v>
      </c>
      <c r="CD27" s="240">
        <f>'C завтраками| Bed and breakfast'!CD26*0.82</f>
        <v>142844</v>
      </c>
      <c r="CE27" s="240">
        <f>'C завтраками| Bed and breakfast'!CE26*0.82</f>
        <v>142844</v>
      </c>
      <c r="CF27" s="240">
        <f>'C завтраками| Bed and breakfast'!CF26*0.82</f>
        <v>142844</v>
      </c>
      <c r="CG27" s="240">
        <f>'C завтраками| Bed and breakfast'!CG26*0.82</f>
        <v>142844</v>
      </c>
      <c r="CH27" s="240">
        <f>'C завтраками| Bed and breakfast'!CH26*0.82</f>
        <v>139564</v>
      </c>
      <c r="CI27" s="240">
        <f>'C завтраками| Bed and breakfast'!CI26*0.82</f>
        <v>139564</v>
      </c>
      <c r="CJ27" s="240">
        <f>'C завтраками| Bed and breakfast'!CJ26*0.82</f>
        <v>139564</v>
      </c>
      <c r="CK27" s="240">
        <f>'C завтраками| Bed and breakfast'!CK26*0.82</f>
        <v>139564</v>
      </c>
      <c r="CL27" s="240">
        <f>'C завтраками| Bed and breakfast'!CL26*0.82</f>
        <v>139564</v>
      </c>
      <c r="CM27" s="240">
        <f>'C завтраками| Bed and breakfast'!CM26*0.82</f>
        <v>139564</v>
      </c>
      <c r="CN27" s="240">
        <f>'C завтраками| Bed and breakfast'!CN26*0.82</f>
        <v>139564</v>
      </c>
      <c r="CO27" s="240">
        <f>'C завтраками| Bed and breakfast'!CO26*0.82</f>
        <v>139564</v>
      </c>
      <c r="CP27" s="240">
        <f>'C завтраками| Bed and breakfast'!CP26*0.82</f>
        <v>139564</v>
      </c>
      <c r="CQ27" s="240">
        <f>'C завтраками| Bed and breakfast'!CQ26*0.82</f>
        <v>160064</v>
      </c>
      <c r="CR27" s="240">
        <f>'C завтраками| Bed and breakfast'!CR26*0.82</f>
        <v>165804</v>
      </c>
      <c r="CS27" s="240">
        <f>'C завтраками| Bed and breakfast'!CS26*0.82</f>
        <v>171544</v>
      </c>
      <c r="CT27" s="240">
        <f>'C завтраками| Bed and breakfast'!CT26*0.82</f>
        <v>160064</v>
      </c>
      <c r="CU27" s="240">
        <f>'C завтраками| Bed and breakfast'!CU26*0.82</f>
        <v>160064</v>
      </c>
      <c r="CV27" s="240">
        <f>'C завтраками| Bed and breakfast'!CV26*0.82</f>
        <v>151044</v>
      </c>
      <c r="CW27" s="240">
        <f>'C завтраками| Bed and breakfast'!CW26*0.82</f>
        <v>151044</v>
      </c>
      <c r="CX27" s="240">
        <f>'C завтраками| Bed and breakfast'!CX26*0.82</f>
        <v>151044</v>
      </c>
      <c r="CY27" s="240">
        <f>'C завтраками| Bed and breakfast'!CY26*0.82</f>
        <v>144484</v>
      </c>
      <c r="CZ27" s="240">
        <f>'C завтраками| Bed and breakfast'!CZ26*0.82</f>
        <v>123163.99999999999</v>
      </c>
      <c r="DA27" s="240">
        <f>'C завтраками| Bed and breakfast'!DA26*0.82</f>
        <v>112094</v>
      </c>
      <c r="DB27" s="240">
        <f>'C завтраками| Bed and breakfast'!DB26*0.82</f>
        <v>112094</v>
      </c>
      <c r="DC27" s="240">
        <f>'C завтраками| Bed and breakfast'!DC26*0.82</f>
        <v>112094</v>
      </c>
      <c r="DD27" s="240">
        <f>'C завтраками| Bed and breakfast'!DD26*0.82</f>
        <v>112094</v>
      </c>
      <c r="DE27" s="240">
        <f>'C завтраками| Bed and breakfast'!DE26*0.82</f>
        <v>113324</v>
      </c>
      <c r="DF27" s="240">
        <f>'C завтраками| Bed and breakfast'!DF26*0.82</f>
        <v>113324</v>
      </c>
      <c r="DG27" s="240">
        <f>'C завтраками| Bed and breakfast'!DG26*0.82</f>
        <v>113324</v>
      </c>
      <c r="DH27" s="240">
        <f>'C завтраками| Bed and breakfast'!DH26*0.82</f>
        <v>112094</v>
      </c>
      <c r="DI27" s="240">
        <f>'C завтраками| Bed and breakfast'!DI26*0.82</f>
        <v>112094</v>
      </c>
      <c r="DJ27" s="240">
        <f>'C завтраками| Bed and breakfast'!DJ26*0.82</f>
        <v>112094</v>
      </c>
      <c r="DK27" s="240">
        <f>'C завтраками| Bed and breakfast'!DK26*0.82</f>
        <v>112094</v>
      </c>
      <c r="DL27" s="240">
        <f>'C завтраками| Bed and breakfast'!DL26*0.82</f>
        <v>112094</v>
      </c>
      <c r="DM27" s="240">
        <f>'C завтраками| Bed and breakfast'!DM26*0.82</f>
        <v>112094</v>
      </c>
      <c r="DN27" s="240">
        <f>'C завтраками| Bed and breakfast'!DN26*0.82</f>
        <v>110864</v>
      </c>
      <c r="DO27" s="240">
        <f>'C завтраками| Bed and breakfast'!DO26*0.82</f>
        <v>110864</v>
      </c>
      <c r="DP27" s="240">
        <f>'C завтраками| Bed and breakfast'!DP26*0.82</f>
        <v>110864</v>
      </c>
      <c r="DQ27" s="240">
        <f>'C завтраками| Bed and breakfast'!DQ26*0.82</f>
        <v>110864</v>
      </c>
      <c r="DR27" s="240">
        <f>'C завтраками| Bed and breakfast'!DR26*0.82</f>
        <v>110864</v>
      </c>
      <c r="DS27" s="240">
        <f>'C завтраками| Bed and breakfast'!DS26*0.82</f>
        <v>110864</v>
      </c>
      <c r="DT27" s="240">
        <f>'C завтраками| Bed and breakfast'!DT26*0.82</f>
        <v>110864</v>
      </c>
      <c r="DU27" s="240">
        <f>'C завтраками| Bed and breakfast'!DU26*0.82</f>
        <v>107584</v>
      </c>
      <c r="DV27" s="240">
        <f>'C завтраками| Bed and breakfast'!DV26*0.82</f>
        <v>107584</v>
      </c>
      <c r="DW27" s="240">
        <f>'C завтраками| Bed and breakfast'!DW26*0.82</f>
        <v>107584</v>
      </c>
      <c r="DX27" s="240">
        <f>'C завтраками| Bed and breakfast'!DX26*0.82</f>
        <v>107584</v>
      </c>
      <c r="DY27" s="240">
        <f>'C завтраками| Bed and breakfast'!DY26*0.82</f>
        <v>107584</v>
      </c>
      <c r="DZ27" s="240">
        <f>'C завтраками| Bed and breakfast'!DZ26*0.82</f>
        <v>108404</v>
      </c>
      <c r="EA27" s="240">
        <f>'C завтраками| Bed and breakfast'!EA26*0.82</f>
        <v>108404</v>
      </c>
      <c r="EB27" s="240">
        <f>'C завтраками| Bed and breakfast'!EB26*0.82</f>
        <v>106764</v>
      </c>
      <c r="EC27" s="240">
        <f>'C завтраками| Bed and breakfast'!EC26*0.82</f>
        <v>106764</v>
      </c>
      <c r="ED27" s="240">
        <f>'C завтраками| Bed and breakfast'!ED26*0.82</f>
        <v>106764</v>
      </c>
      <c r="EE27" s="240">
        <f>'C завтраками| Bed and breakfast'!EE26*0.82</f>
        <v>81180</v>
      </c>
      <c r="EF27" s="240">
        <f>'C завтраками| Bed and breakfast'!EF26*0.82</f>
        <v>81180</v>
      </c>
      <c r="EG27" s="240">
        <f>'C завтраками| Bed and breakfast'!EG26*0.82</f>
        <v>81180</v>
      </c>
      <c r="EH27" s="240">
        <f>'C завтраками| Bed and breakfast'!EH26*0.82</f>
        <v>81180</v>
      </c>
      <c r="EI27" s="240">
        <f>'C завтраками| Bed and breakfast'!EI26*0.82</f>
        <v>78720</v>
      </c>
      <c r="EJ27" s="240">
        <f>'C завтраками| Bed and breakfast'!EJ26*0.82</f>
        <v>78720</v>
      </c>
      <c r="EK27" s="240">
        <f>'C завтраками| Bed and breakfast'!EK26*0.82</f>
        <v>78720</v>
      </c>
      <c r="EL27" s="240">
        <f>'C завтраками| Bed and breakfast'!EL26*0.82</f>
        <v>78720</v>
      </c>
      <c r="EM27" s="240">
        <f>'C завтраками| Bed and breakfast'!EM26*0.82</f>
        <v>78720</v>
      </c>
      <c r="EN27" s="240">
        <f>'C завтраками| Bed and breakfast'!EN26*0.82</f>
        <v>78720</v>
      </c>
      <c r="EO27" s="240">
        <f>'C завтраками| Bed and breakfast'!EO26*0.82</f>
        <v>78720</v>
      </c>
      <c r="EP27" s="240">
        <f>'C завтраками| Bed and breakfast'!EP26*0.82</f>
        <v>77490</v>
      </c>
      <c r="EQ27" s="240">
        <f>'C завтраками| Bed and breakfast'!EQ26*0.82</f>
        <v>77490</v>
      </c>
      <c r="ER27" s="240">
        <f>'C завтраками| Bed and breakfast'!ER26*0.82</f>
        <v>77490</v>
      </c>
      <c r="ES27" s="240">
        <f>'C завтраками| Bed and breakfast'!ES26*0.82</f>
        <v>77490</v>
      </c>
      <c r="ET27" s="240">
        <f>'C завтраками| Bed and breakfast'!ET26*0.82</f>
        <v>77490</v>
      </c>
      <c r="EU27" s="240">
        <f>'C завтраками| Bed and breakfast'!EU26*0.82</f>
        <v>78720</v>
      </c>
      <c r="EV27" s="240">
        <f>'C завтраками| Bed and breakfast'!EV26*0.82</f>
        <v>78720</v>
      </c>
      <c r="EW27" s="240">
        <f>'C завтраками| Bed and breakfast'!EW26*0.82</f>
        <v>77490</v>
      </c>
      <c r="EX27" s="240">
        <f>'C завтраками| Bed and breakfast'!EX26*0.82</f>
        <v>77490</v>
      </c>
      <c r="EY27" s="240">
        <f>'C завтраками| Bed and breakfast'!EY26*0.82</f>
        <v>77490</v>
      </c>
      <c r="EZ27" s="240">
        <f>'C завтраками| Bed and breakfast'!EZ26*0.82</f>
        <v>77490</v>
      </c>
      <c r="FA27" s="240">
        <f>'C завтраками| Bed and breakfast'!FA26*0.82</f>
        <v>77490</v>
      </c>
      <c r="FB27" s="240">
        <f>'C завтраками| Bed and breakfast'!FB26*0.82</f>
        <v>78720</v>
      </c>
      <c r="FC27" s="240">
        <f>'C завтраками| Bed and breakfast'!FC26*0.82</f>
        <v>78720</v>
      </c>
      <c r="FD27" s="240">
        <f>'C завтраками| Bed and breakfast'!FD26*0.82</f>
        <v>77490</v>
      </c>
      <c r="FE27" s="240">
        <f>'C завтраками| Bed and breakfast'!FE26*0.82</f>
        <v>77490</v>
      </c>
      <c r="FF27" s="240">
        <f>'C завтраками| Bed and breakfast'!FF26*0.82</f>
        <v>77490</v>
      </c>
      <c r="FG27" s="240">
        <f>'C завтраками| Bed and breakfast'!FG26*0.82</f>
        <v>77490</v>
      </c>
      <c r="FH27" s="240">
        <f>'C завтраками| Bed and breakfast'!FH26*0.82</f>
        <v>79950</v>
      </c>
    </row>
    <row r="28" spans="1:164"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row>
    <row r="29" spans="1:164" s="72" customFormat="1" x14ac:dyDescent="0.2">
      <c r="A29" s="240" t="s">
        <v>115</v>
      </c>
      <c r="B29" s="240">
        <f>'C завтраками| Bed and breakfast'!B28*0.82</f>
        <v>96432</v>
      </c>
      <c r="C29" s="240">
        <f>'C завтраками| Bed and breakfast'!C28*0.82</f>
        <v>96432</v>
      </c>
      <c r="D29" s="240">
        <f>'C завтраками| Bed and breakfast'!D28*0.82</f>
        <v>99302</v>
      </c>
      <c r="E29" s="240">
        <f>'C завтраками| Bed and breakfast'!E28*0.82</f>
        <v>99302</v>
      </c>
      <c r="F29" s="240">
        <f>'C завтраками| Bed and breakfast'!F28*0.82</f>
        <v>93972</v>
      </c>
      <c r="G29" s="240">
        <f>'C завтраками| Bed and breakfast'!G28*0.82</f>
        <v>93972</v>
      </c>
      <c r="H29" s="240">
        <f>'C завтраками| Bed and breakfast'!H28*0.82</f>
        <v>93972</v>
      </c>
      <c r="I29" s="240">
        <f>'C завтраками| Bed and breakfast'!I28*0.82</f>
        <v>93972</v>
      </c>
      <c r="J29" s="240">
        <f>'C завтраками| Bed and breakfast'!J28*0.82</f>
        <v>93972</v>
      </c>
      <c r="K29" s="240">
        <f>'C завтраками| Bed and breakfast'!K28*0.82</f>
        <v>97662</v>
      </c>
      <c r="L29" s="240">
        <f>'C завтраками| Bed and breakfast'!L28*0.82</f>
        <v>97662</v>
      </c>
      <c r="M29" s="240">
        <f>'C завтраками| Bed and breakfast'!M28*0.82</f>
        <v>93972</v>
      </c>
      <c r="N29" s="240">
        <f>'C завтраками| Bed and breakfast'!N28*0.82</f>
        <v>93972</v>
      </c>
      <c r="O29" s="240">
        <f>'C завтраками| Bed and breakfast'!O28*0.82</f>
        <v>93972</v>
      </c>
      <c r="P29" s="240">
        <f>'C завтраками| Bed and breakfast'!P28*0.82</f>
        <v>93972</v>
      </c>
      <c r="Q29" s="240">
        <f>'C завтраками| Bed and breakfast'!Q28*0.82</f>
        <v>93972</v>
      </c>
      <c r="R29" s="240">
        <f>'C завтраками| Bed and breakfast'!R28*0.82</f>
        <v>96432</v>
      </c>
      <c r="S29" s="240">
        <f>'C завтраками| Bed and breakfast'!S28*0.82</f>
        <v>96432</v>
      </c>
      <c r="T29" s="240">
        <f>'C завтраками| Bed and breakfast'!T28*0.82</f>
        <v>95202</v>
      </c>
      <c r="U29" s="240">
        <f>'C завтраками| Bed and breakfast'!U28*0.82</f>
        <v>95202</v>
      </c>
      <c r="V29" s="240">
        <f>'C завтраками| Bed and breakfast'!V28*0.82</f>
        <v>95202</v>
      </c>
      <c r="W29" s="240">
        <f>'C завтраками| Bed and breakfast'!W28*0.82</f>
        <v>95202</v>
      </c>
      <c r="X29" s="240">
        <f>'C завтраками| Bed and breakfast'!X28*0.82</f>
        <v>96432</v>
      </c>
      <c r="Y29" s="240">
        <f>'C завтраками| Bed and breakfast'!Y28*0.82</f>
        <v>96432</v>
      </c>
      <c r="Z29" s="240">
        <f>'C завтраками| Bed and breakfast'!Z28*0.82</f>
        <v>96432</v>
      </c>
      <c r="AA29" s="240">
        <f>'C завтраками| Bed and breakfast'!AA28*0.82</f>
        <v>95202</v>
      </c>
      <c r="AB29" s="240">
        <f>'C завтраками| Bed and breakfast'!AB28*0.82</f>
        <v>95202</v>
      </c>
      <c r="AC29" s="240">
        <f>'C завтраками| Bed and breakfast'!AC28*0.82</f>
        <v>96432</v>
      </c>
      <c r="AD29" s="240">
        <f>'C завтраками| Bed and breakfast'!AD28*0.82</f>
        <v>96432</v>
      </c>
      <c r="AE29" s="240">
        <f>'C завтраками| Bed and breakfast'!AE28*0.82</f>
        <v>96432</v>
      </c>
      <c r="AF29" s="240">
        <f>'C завтраками| Bed and breakfast'!AF28*0.82</f>
        <v>99712</v>
      </c>
      <c r="AG29" s="240">
        <f>'C завтраками| Bed and breakfast'!AG28*0.82</f>
        <v>99712</v>
      </c>
      <c r="AH29" s="240">
        <f>'C завтраками| Bed and breakfast'!AH28*0.82</f>
        <v>97662</v>
      </c>
      <c r="AI29" s="240">
        <f>'C завтраками| Bed and breakfast'!AI28*0.82</f>
        <v>99302</v>
      </c>
      <c r="AJ29" s="240">
        <f>'C завтраками| Bed and breakfast'!AJ28*0.82</f>
        <v>99302</v>
      </c>
      <c r="AK29" s="240">
        <f>'C завтраками| Bed and breakfast'!AK28*0.82</f>
        <v>104632</v>
      </c>
      <c r="AL29" s="240">
        <f>'C завтраками| Bed and breakfast'!AL28*0.82</f>
        <v>109552</v>
      </c>
      <c r="AM29" s="240">
        <f>'C завтраками| Bed and breakfast'!AM28*0.82</f>
        <v>109552</v>
      </c>
      <c r="AN29" s="240">
        <f>'C завтраками| Bed and breakfast'!AN28*0.82</f>
        <v>112012</v>
      </c>
      <c r="AO29" s="240">
        <f>'C завтраками| Bed and breakfast'!AO28*0.82</f>
        <v>109552</v>
      </c>
      <c r="AP29" s="240">
        <f>'C завтраками| Bed and breakfast'!AP28*0.82</f>
        <v>244769.99999999997</v>
      </c>
      <c r="AQ29" s="240">
        <f>'C завтраками| Bed and breakfast'!AQ28*0.82</f>
        <v>277570</v>
      </c>
      <c r="AR29" s="240">
        <f>'C завтраками| Bed and breakfast'!AR28*0.82</f>
        <v>298070</v>
      </c>
      <c r="AS29" s="240">
        <f>'C завтраками| Bed and breakfast'!AS28*0.82</f>
        <v>298070</v>
      </c>
      <c r="AT29" s="240">
        <f>'C завтраками| Bed and breakfast'!AT28*0.82</f>
        <v>285770</v>
      </c>
      <c r="AU29" s="240">
        <f>'C завтраками| Bed and breakfast'!AU28*0.82</f>
        <v>285770</v>
      </c>
      <c r="AV29" s="240">
        <f>'C завтраками| Bed and breakfast'!AV28*0.82</f>
        <v>285770</v>
      </c>
      <c r="AW29" s="240">
        <f>'C завтраками| Bed and breakfast'!AW28*0.82</f>
        <v>285770</v>
      </c>
      <c r="AX29" s="240">
        <f>'C завтраками| Bed and breakfast'!AX28*0.82</f>
        <v>285770</v>
      </c>
      <c r="AY29" s="240">
        <f>'C завтраками| Bed and breakfast'!AY28*0.82</f>
        <v>265270</v>
      </c>
      <c r="AZ29" s="240">
        <f>'C завтраками| Bed and breakfast'!AZ28*0.82</f>
        <v>257069.99999999997</v>
      </c>
      <c r="BA29" s="240">
        <f>'C завтраками| Bed and breakfast'!BA28*0.82</f>
        <v>257069.99999999997</v>
      </c>
      <c r="BB29" s="240">
        <f>'C завтраками| Bed and breakfast'!BB28*0.82</f>
        <v>147764</v>
      </c>
      <c r="BC29" s="240">
        <f>'C завтраками| Bed and breakfast'!BC28*0.82</f>
        <v>128083.99999999999</v>
      </c>
      <c r="BD29" s="240">
        <f>'C завтраками| Bed and breakfast'!BD28*0.82</f>
        <v>128083.99999999999</v>
      </c>
      <c r="BE29" s="240">
        <f>'C завтраками| Bed and breakfast'!BE28*0.82</f>
        <v>128083.99999999999</v>
      </c>
      <c r="BF29" s="240">
        <f>'C завтраками| Bed and breakfast'!BF28*0.82</f>
        <v>128083.99999999999</v>
      </c>
      <c r="BG29" s="240">
        <f>'C завтраками| Bed and breakfast'!BG28*0.82</f>
        <v>128083.99999999999</v>
      </c>
      <c r="BH29" s="240">
        <f>'C завтраками| Bed and breakfast'!BH28*0.82</f>
        <v>125623.99999999999</v>
      </c>
      <c r="BI29" s="240">
        <f>'C завтраками| Bed and breakfast'!BI28*0.82</f>
        <v>125623.99999999999</v>
      </c>
      <c r="BJ29" s="240">
        <f>'C завтраками| Bed and breakfast'!BJ28*0.82</f>
        <v>125623.99999999999</v>
      </c>
      <c r="BK29" s="240">
        <f>'C завтраками| Bed and breakfast'!BK28*0.82</f>
        <v>128083.99999999999</v>
      </c>
      <c r="BL29" s="240">
        <f>'C завтраками| Bed and breakfast'!BL28*0.82</f>
        <v>128083.99999999999</v>
      </c>
      <c r="BM29" s="240">
        <f>'C завтраками| Bed and breakfast'!BM28*0.82</f>
        <v>128083.99999999999</v>
      </c>
      <c r="BN29" s="240">
        <f>'C завтраками| Bed and breakfast'!BN28*0.82</f>
        <v>128083.99999999999</v>
      </c>
      <c r="BO29" s="240">
        <f>'C завтраками| Bed and breakfast'!BO28*0.82</f>
        <v>128083.99999999999</v>
      </c>
      <c r="BP29" s="240">
        <f>'C завтраками| Bed and breakfast'!BP28*0.82</f>
        <v>128083.99999999999</v>
      </c>
      <c r="BQ29" s="240">
        <f>'C завтраками| Bed and breakfast'!BQ28*0.82</f>
        <v>128083.99999999999</v>
      </c>
      <c r="BR29" s="240">
        <f>'C завтраками| Bed and breakfast'!BR28*0.82</f>
        <v>128083.99999999999</v>
      </c>
      <c r="BS29" s="240">
        <f>'C завтраками| Bed and breakfast'!BS28*0.82</f>
        <v>128083.99999999999</v>
      </c>
      <c r="BT29" s="240">
        <f>'C завтраками| Bed and breakfast'!BT28*0.82</f>
        <v>133004</v>
      </c>
      <c r="BU29" s="240">
        <f>'C завтраками| Bed and breakfast'!BU28*0.82</f>
        <v>133004</v>
      </c>
      <c r="BV29" s="240">
        <f>'C завтраками| Bed and breakfast'!BV28*0.82</f>
        <v>133004</v>
      </c>
      <c r="BW29" s="240">
        <f>'C завтраками| Bed and breakfast'!BW28*0.82</f>
        <v>133004</v>
      </c>
      <c r="BX29" s="240">
        <f>'C завтраками| Bed and breakfast'!BX28*0.82</f>
        <v>159244</v>
      </c>
      <c r="BY29" s="240">
        <f>'C завтраками| Bed and breakfast'!BY28*0.82</f>
        <v>159244</v>
      </c>
      <c r="BZ29" s="240">
        <f>'C завтраками| Bed and breakfast'!BZ28*0.82</f>
        <v>159244</v>
      </c>
      <c r="CA29" s="240">
        <f>'C завтраками| Bed and breakfast'!CA28*0.82</f>
        <v>159244</v>
      </c>
      <c r="CB29" s="240">
        <f>'C завтраками| Bed and breakfast'!CB28*0.82</f>
        <v>159244</v>
      </c>
      <c r="CC29" s="240">
        <f>'C завтраками| Bed and breakfast'!CC28*0.82</f>
        <v>159244</v>
      </c>
      <c r="CD29" s="240">
        <f>'C завтраками| Bed and breakfast'!CD28*0.82</f>
        <v>159244</v>
      </c>
      <c r="CE29" s="240">
        <f>'C завтраками| Bed and breakfast'!CE28*0.82</f>
        <v>159244</v>
      </c>
      <c r="CF29" s="240">
        <f>'C завтраками| Bed and breakfast'!CF28*0.82</f>
        <v>159244</v>
      </c>
      <c r="CG29" s="240">
        <f>'C завтраками| Bed and breakfast'!CG28*0.82</f>
        <v>159244</v>
      </c>
      <c r="CH29" s="240">
        <f>'C завтраками| Bed and breakfast'!CH28*0.82</f>
        <v>155964</v>
      </c>
      <c r="CI29" s="240">
        <f>'C завтраками| Bed and breakfast'!CI28*0.82</f>
        <v>155964</v>
      </c>
      <c r="CJ29" s="240">
        <f>'C завтраками| Bed and breakfast'!CJ28*0.82</f>
        <v>155964</v>
      </c>
      <c r="CK29" s="240">
        <f>'C завтраками| Bed and breakfast'!CK28*0.82</f>
        <v>155964</v>
      </c>
      <c r="CL29" s="240">
        <f>'C завтраками| Bed and breakfast'!CL28*0.82</f>
        <v>155964</v>
      </c>
      <c r="CM29" s="240">
        <f>'C завтраками| Bed and breakfast'!CM28*0.82</f>
        <v>155964</v>
      </c>
      <c r="CN29" s="240">
        <f>'C завтраками| Bed and breakfast'!CN28*0.82</f>
        <v>155964</v>
      </c>
      <c r="CO29" s="240">
        <f>'C завтраками| Bed and breakfast'!CO28*0.82</f>
        <v>155964</v>
      </c>
      <c r="CP29" s="240">
        <f>'C завтраками| Bed and breakfast'!CP28*0.82</f>
        <v>155964</v>
      </c>
      <c r="CQ29" s="240">
        <f>'C завтраками| Bed and breakfast'!CQ28*0.82</f>
        <v>176464</v>
      </c>
      <c r="CR29" s="240">
        <f>'C завтраками| Bed and breakfast'!CR28*0.82</f>
        <v>182204</v>
      </c>
      <c r="CS29" s="240">
        <f>'C завтраками| Bed and breakfast'!CS28*0.82</f>
        <v>187944</v>
      </c>
      <c r="CT29" s="240">
        <f>'C завтраками| Bed and breakfast'!CT28*0.82</f>
        <v>176464</v>
      </c>
      <c r="CU29" s="240">
        <f>'C завтраками| Bed and breakfast'!CU28*0.82</f>
        <v>176464</v>
      </c>
      <c r="CV29" s="240">
        <f>'C завтраками| Bed and breakfast'!CV28*0.82</f>
        <v>167444</v>
      </c>
      <c r="CW29" s="240">
        <f>'C завтраками| Bed and breakfast'!CW28*0.82</f>
        <v>167444</v>
      </c>
      <c r="CX29" s="240">
        <f>'C завтраками| Bed and breakfast'!CX28*0.82</f>
        <v>167444</v>
      </c>
      <c r="CY29" s="240">
        <f>'C завтраками| Bed and breakfast'!CY28*0.82</f>
        <v>160884</v>
      </c>
      <c r="CZ29" s="240">
        <f>'C завтраками| Bed and breakfast'!CZ28*0.82</f>
        <v>135464</v>
      </c>
      <c r="DA29" s="240">
        <f>'C завтраками| Bed and breakfast'!DA28*0.82</f>
        <v>124393.99999999999</v>
      </c>
      <c r="DB29" s="240">
        <f>'C завтраками| Bed and breakfast'!DB28*0.82</f>
        <v>124393.99999999999</v>
      </c>
      <c r="DC29" s="240">
        <f>'C завтраками| Bed and breakfast'!DC28*0.82</f>
        <v>124393.99999999999</v>
      </c>
      <c r="DD29" s="240">
        <f>'C завтраками| Bed and breakfast'!DD28*0.82</f>
        <v>124393.99999999999</v>
      </c>
      <c r="DE29" s="240">
        <f>'C завтраками| Bed and breakfast'!DE28*0.82</f>
        <v>125623.99999999999</v>
      </c>
      <c r="DF29" s="240">
        <f>'C завтраками| Bed and breakfast'!DF28*0.82</f>
        <v>125623.99999999999</v>
      </c>
      <c r="DG29" s="240">
        <f>'C завтраками| Bed and breakfast'!DG28*0.82</f>
        <v>125623.99999999999</v>
      </c>
      <c r="DH29" s="240">
        <f>'C завтраками| Bed and breakfast'!DH28*0.82</f>
        <v>124393.99999999999</v>
      </c>
      <c r="DI29" s="240">
        <f>'C завтраками| Bed and breakfast'!DI28*0.82</f>
        <v>124393.99999999999</v>
      </c>
      <c r="DJ29" s="240">
        <f>'C завтраками| Bed and breakfast'!DJ28*0.82</f>
        <v>124393.99999999999</v>
      </c>
      <c r="DK29" s="240">
        <f>'C завтраками| Bed and breakfast'!DK28*0.82</f>
        <v>124393.99999999999</v>
      </c>
      <c r="DL29" s="240">
        <f>'C завтраками| Bed and breakfast'!DL28*0.82</f>
        <v>124393.99999999999</v>
      </c>
      <c r="DM29" s="240">
        <f>'C завтраками| Bed and breakfast'!DM28*0.82</f>
        <v>124393.99999999999</v>
      </c>
      <c r="DN29" s="240">
        <f>'C завтраками| Bed and breakfast'!DN28*0.82</f>
        <v>123163.99999999999</v>
      </c>
      <c r="DO29" s="240">
        <f>'C завтраками| Bed and breakfast'!DO28*0.82</f>
        <v>123163.99999999999</v>
      </c>
      <c r="DP29" s="240">
        <f>'C завтраками| Bed and breakfast'!DP28*0.82</f>
        <v>123163.99999999999</v>
      </c>
      <c r="DQ29" s="240">
        <f>'C завтраками| Bed and breakfast'!DQ28*0.82</f>
        <v>123163.99999999999</v>
      </c>
      <c r="DR29" s="240">
        <f>'C завтраками| Bed and breakfast'!DR28*0.82</f>
        <v>123163.99999999999</v>
      </c>
      <c r="DS29" s="240">
        <f>'C завтраками| Bed and breakfast'!DS28*0.82</f>
        <v>123163.99999999999</v>
      </c>
      <c r="DT29" s="240">
        <f>'C завтраками| Bed and breakfast'!DT28*0.82</f>
        <v>123163.99999999999</v>
      </c>
      <c r="DU29" s="240">
        <f>'C завтраками| Bed and breakfast'!DU28*0.82</f>
        <v>119884</v>
      </c>
      <c r="DV29" s="240">
        <f>'C завтраками| Bed and breakfast'!DV28*0.82</f>
        <v>119884</v>
      </c>
      <c r="DW29" s="240">
        <f>'C завтраками| Bed and breakfast'!DW28*0.82</f>
        <v>119884</v>
      </c>
      <c r="DX29" s="240">
        <f>'C завтраками| Bed and breakfast'!DX28*0.82</f>
        <v>119884</v>
      </c>
      <c r="DY29" s="240">
        <f>'C завтраками| Bed and breakfast'!DY28*0.82</f>
        <v>119884</v>
      </c>
      <c r="DZ29" s="240">
        <f>'C завтраками| Bed and breakfast'!DZ28*0.82</f>
        <v>120704</v>
      </c>
      <c r="EA29" s="240">
        <f>'C завтраками| Bed and breakfast'!EA28*0.82</f>
        <v>120704</v>
      </c>
      <c r="EB29" s="240">
        <f>'C завтраками| Bed and breakfast'!EB28*0.82</f>
        <v>119064</v>
      </c>
      <c r="EC29" s="240">
        <f>'C завтраками| Bed and breakfast'!EC28*0.82</f>
        <v>119064</v>
      </c>
      <c r="ED29" s="240">
        <f>'C завтраками| Bed and breakfast'!ED28*0.82</f>
        <v>119064</v>
      </c>
      <c r="EE29" s="240">
        <f>'C завтраками| Bed and breakfast'!EE28*0.82</f>
        <v>97580</v>
      </c>
      <c r="EF29" s="240">
        <f>'C завтраками| Bed and breakfast'!EF28*0.82</f>
        <v>97580</v>
      </c>
      <c r="EG29" s="240">
        <f>'C завтраками| Bed and breakfast'!EG28*0.82</f>
        <v>97580</v>
      </c>
      <c r="EH29" s="240">
        <f>'C завтраками| Bed and breakfast'!EH28*0.82</f>
        <v>97580</v>
      </c>
      <c r="EI29" s="240">
        <f>'C завтраками| Bed and breakfast'!EI28*0.82</f>
        <v>95120</v>
      </c>
      <c r="EJ29" s="240">
        <f>'C завтраками| Bed and breakfast'!EJ28*0.82</f>
        <v>95120</v>
      </c>
      <c r="EK29" s="240">
        <f>'C завтраками| Bed and breakfast'!EK28*0.82</f>
        <v>95120</v>
      </c>
      <c r="EL29" s="240">
        <f>'C завтраками| Bed and breakfast'!EL28*0.82</f>
        <v>95120</v>
      </c>
      <c r="EM29" s="240">
        <f>'C завтраками| Bed and breakfast'!EM28*0.82</f>
        <v>95120</v>
      </c>
      <c r="EN29" s="240">
        <f>'C завтраками| Bed and breakfast'!EN28*0.82</f>
        <v>95120</v>
      </c>
      <c r="EO29" s="240">
        <f>'C завтраками| Bed and breakfast'!EO28*0.82</f>
        <v>95120</v>
      </c>
      <c r="EP29" s="240">
        <f>'C завтраками| Bed and breakfast'!EP28*0.82</f>
        <v>93890</v>
      </c>
      <c r="EQ29" s="240">
        <f>'C завтраками| Bed and breakfast'!EQ28*0.82</f>
        <v>93890</v>
      </c>
      <c r="ER29" s="240">
        <f>'C завтраками| Bed and breakfast'!ER28*0.82</f>
        <v>93890</v>
      </c>
      <c r="ES29" s="240">
        <f>'C завтраками| Bed and breakfast'!ES28*0.82</f>
        <v>93890</v>
      </c>
      <c r="ET29" s="240">
        <f>'C завтраками| Bed and breakfast'!ET28*0.82</f>
        <v>93890</v>
      </c>
      <c r="EU29" s="240">
        <f>'C завтраками| Bed and breakfast'!EU28*0.82</f>
        <v>95120</v>
      </c>
      <c r="EV29" s="240">
        <f>'C завтраками| Bed and breakfast'!EV28*0.82</f>
        <v>95120</v>
      </c>
      <c r="EW29" s="240">
        <f>'C завтраками| Bed and breakfast'!EW28*0.82</f>
        <v>93890</v>
      </c>
      <c r="EX29" s="240">
        <f>'C завтраками| Bed and breakfast'!EX28*0.82</f>
        <v>93890</v>
      </c>
      <c r="EY29" s="240">
        <f>'C завтраками| Bed and breakfast'!EY28*0.82</f>
        <v>93890</v>
      </c>
      <c r="EZ29" s="240">
        <f>'C завтраками| Bed and breakfast'!EZ28*0.82</f>
        <v>93890</v>
      </c>
      <c r="FA29" s="240">
        <f>'C завтраками| Bed and breakfast'!FA28*0.82</f>
        <v>93890</v>
      </c>
      <c r="FB29" s="240">
        <f>'C завтраками| Bed and breakfast'!FB28*0.82</f>
        <v>95120</v>
      </c>
      <c r="FC29" s="240">
        <f>'C завтраками| Bed and breakfast'!FC28*0.82</f>
        <v>95120</v>
      </c>
      <c r="FD29" s="240">
        <f>'C завтраками| Bed and breakfast'!FD28*0.82</f>
        <v>93890</v>
      </c>
      <c r="FE29" s="240">
        <f>'C завтраками| Bed and breakfast'!FE28*0.82</f>
        <v>93890</v>
      </c>
      <c r="FF29" s="240">
        <f>'C завтраками| Bed and breakfast'!FF28*0.82</f>
        <v>93890</v>
      </c>
      <c r="FG29" s="240">
        <f>'C завтраками| Bed and breakfast'!FG28*0.82</f>
        <v>93890</v>
      </c>
      <c r="FH29" s="240">
        <f>'C завтраками| Bed and breakfast'!FH28*0.82</f>
        <v>96350</v>
      </c>
    </row>
    <row r="30" spans="1:164" ht="11.1" customHeight="1" x14ac:dyDescent="0.2"/>
    <row r="31" spans="1:164" x14ac:dyDescent="0.2">
      <c r="A31" s="186" t="s">
        <v>130</v>
      </c>
    </row>
    <row r="32" spans="1:164" ht="12" customHeight="1" x14ac:dyDescent="0.2">
      <c r="A32" s="378" t="s">
        <v>295</v>
      </c>
    </row>
    <row r="33" spans="1:1" ht="12" customHeight="1" x14ac:dyDescent="0.2">
      <c r="A33" s="385"/>
    </row>
    <row r="34" spans="1:1" s="82" customFormat="1" ht="12" customHeight="1" x14ac:dyDescent="0.2">
      <c r="A34" s="385"/>
    </row>
    <row r="35" spans="1:1" ht="88.5" customHeight="1" x14ac:dyDescent="0.2">
      <c r="A35" s="385"/>
    </row>
    <row r="36" spans="1:1" x14ac:dyDescent="0.2">
      <c r="A36" s="242"/>
    </row>
    <row r="37" spans="1:1" ht="12.75" thickBot="1" x14ac:dyDescent="0.25">
      <c r="A37" s="143" t="s">
        <v>131</v>
      </c>
    </row>
    <row r="38" spans="1:1" ht="144.75" thickBot="1" x14ac:dyDescent="0.25">
      <c r="A38" s="233" t="s">
        <v>394</v>
      </c>
    </row>
    <row r="39" spans="1:1" ht="12.75" thickBot="1" x14ac:dyDescent="0.25">
      <c r="A39" s="196"/>
    </row>
    <row r="40" spans="1:1" ht="12.75" thickBot="1" x14ac:dyDescent="0.25">
      <c r="A40" s="137" t="s">
        <v>293</v>
      </c>
    </row>
    <row r="41" spans="1:1" ht="12.75" thickBot="1" x14ac:dyDescent="0.25">
      <c r="A41" s="246" t="s">
        <v>390</v>
      </c>
    </row>
    <row r="42" spans="1:1" ht="18" customHeight="1" x14ac:dyDescent="0.2">
      <c r="A42" s="248" t="s">
        <v>391</v>
      </c>
    </row>
  </sheetData>
  <mergeCells count="1">
    <mergeCell ref="A32:A35"/>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sheetPr>
  <dimension ref="A1:FH4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64" s="10" customFormat="1" ht="12" customHeight="1" x14ac:dyDescent="0.2">
      <c r="A1" s="97" t="s">
        <v>127</v>
      </c>
    </row>
    <row r="2" spans="1:164" s="10" customFormat="1" ht="12" customHeight="1" x14ac:dyDescent="0.2">
      <c r="A2" s="134" t="s">
        <v>367</v>
      </c>
    </row>
    <row r="3" spans="1:164" ht="8.4499999999999993" customHeight="1" x14ac:dyDescent="0.2">
      <c r="A3" s="69"/>
    </row>
    <row r="4" spans="1:164" s="10" customFormat="1" ht="32.450000000000003" customHeight="1" x14ac:dyDescent="0.2">
      <c r="A4" s="296" t="s">
        <v>297</v>
      </c>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289">
        <f>'C завтраками| Bed and breakfast'!AP4</f>
        <v>46020</v>
      </c>
      <c r="AQ5" s="289">
        <f>'C завтраками| Bed and breakfast'!AQ4</f>
        <v>46021</v>
      </c>
      <c r="AR5" s="289">
        <f>'C завтраками| Bed and breakfast'!AR4</f>
        <v>46022</v>
      </c>
      <c r="AS5" s="289">
        <f>'C завтраками| Bed and breakfast'!AS4</f>
        <v>46023</v>
      </c>
      <c r="AT5" s="289">
        <f>'C завтраками| Bed and breakfast'!AT4</f>
        <v>46024</v>
      </c>
      <c r="AU5" s="289">
        <f>'C завтраками| Bed and breakfast'!AU4</f>
        <v>46025</v>
      </c>
      <c r="AV5" s="289">
        <f>'C завтраками| Bed and breakfast'!AV4</f>
        <v>46026</v>
      </c>
      <c r="AW5" s="289">
        <f>'C завтраками| Bed and breakfast'!AW4</f>
        <v>46027</v>
      </c>
      <c r="AX5" s="289">
        <f>'C завтраками| Bed and breakfast'!AX4</f>
        <v>46028</v>
      </c>
      <c r="AY5" s="289">
        <f>'C завтраками| Bed and breakfast'!AY4</f>
        <v>46029</v>
      </c>
      <c r="AZ5" s="289">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289">
        <f>'C завтраками| Bed and breakfast'!AP5</f>
        <v>46020</v>
      </c>
      <c r="AQ6" s="289">
        <f>'C завтраками| Bed and breakfast'!AQ5</f>
        <v>46021</v>
      </c>
      <c r="AR6" s="289">
        <f>'C завтраками| Bed and breakfast'!AR5</f>
        <v>46022</v>
      </c>
      <c r="AS6" s="289">
        <f>'C завтраками| Bed and breakfast'!AS5</f>
        <v>46023</v>
      </c>
      <c r="AT6" s="289">
        <f>'C завтраками| Bed and breakfast'!AT5</f>
        <v>46024</v>
      </c>
      <c r="AU6" s="289">
        <f>'C завтраками| Bed and breakfast'!AU5</f>
        <v>46025</v>
      </c>
      <c r="AV6" s="289">
        <f>'C завтраками| Bed and breakfast'!AV5</f>
        <v>46026</v>
      </c>
      <c r="AW6" s="289">
        <f>'C завтраками| Bed and breakfast'!AW5</f>
        <v>46027</v>
      </c>
      <c r="AX6" s="289">
        <f>'C завтраками| Bed and breakfast'!AX5</f>
        <v>46028</v>
      </c>
      <c r="AY6" s="289">
        <f>'C завтраками| Bed and breakfast'!AY5</f>
        <v>46029</v>
      </c>
      <c r="AZ6" s="289">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row>
    <row r="8" spans="1:164" s="72" customFormat="1" x14ac:dyDescent="0.2">
      <c r="A8" s="240">
        <v>1</v>
      </c>
      <c r="B8" s="241">
        <f>'C завтраками| Bed and breakfast'!B7*0.8</f>
        <v>16000</v>
      </c>
      <c r="C8" s="241">
        <f>'C завтраками| Bed and breakfast'!C7*0.8</f>
        <v>16000</v>
      </c>
      <c r="D8" s="241">
        <f>'C завтраками| Bed and breakfast'!D7*0.8</f>
        <v>18800</v>
      </c>
      <c r="E8" s="241">
        <f>'C завтраками| Bed and breakfast'!E7*0.8</f>
        <v>18800</v>
      </c>
      <c r="F8" s="241">
        <f>'C завтраками| Bed and breakfast'!F7*0.8</f>
        <v>13600</v>
      </c>
      <c r="G8" s="241">
        <f>'C завтраками| Bed and breakfast'!G7*0.8</f>
        <v>13600</v>
      </c>
      <c r="H8" s="241">
        <f>'C завтраками| Bed and breakfast'!H7*0.8</f>
        <v>13600</v>
      </c>
      <c r="I8" s="241">
        <f>'C завтраками| Bed and breakfast'!I7*0.8</f>
        <v>13600</v>
      </c>
      <c r="J8" s="241">
        <f>'C завтраками| Bed and breakfast'!J7*0.8</f>
        <v>13600</v>
      </c>
      <c r="K8" s="241">
        <f>'C завтраками| Bed and breakfast'!K7*0.8</f>
        <v>17200</v>
      </c>
      <c r="L8" s="241">
        <f>'C завтраками| Bed and breakfast'!L7*0.8</f>
        <v>17200</v>
      </c>
      <c r="M8" s="241">
        <f>'C завтраками| Bed and breakfast'!M7*0.8</f>
        <v>13600</v>
      </c>
      <c r="N8" s="241">
        <f>'C завтраками| Bed and breakfast'!N7*0.8</f>
        <v>13600</v>
      </c>
      <c r="O8" s="241">
        <f>'C завтраками| Bed and breakfast'!O7*0.8</f>
        <v>13600</v>
      </c>
      <c r="P8" s="241">
        <f>'C завтраками| Bed and breakfast'!P7*0.8</f>
        <v>13600</v>
      </c>
      <c r="Q8" s="241">
        <f>'C завтраками| Bed and breakfast'!Q7*0.8</f>
        <v>13600</v>
      </c>
      <c r="R8" s="241">
        <f>'C завтраками| Bed and breakfast'!R7*0.8</f>
        <v>16000</v>
      </c>
      <c r="S8" s="241">
        <f>'C завтраками| Bed and breakfast'!S7*0.8</f>
        <v>16000</v>
      </c>
      <c r="T8" s="241">
        <f>'C завтраками| Bed and breakfast'!T7*0.8</f>
        <v>14800</v>
      </c>
      <c r="U8" s="241">
        <f>'C завтраками| Bed and breakfast'!U7*0.8</f>
        <v>14800</v>
      </c>
      <c r="V8" s="241">
        <f>'C завтраками| Bed and breakfast'!V7*0.8</f>
        <v>14800</v>
      </c>
      <c r="W8" s="241">
        <f>'C завтраками| Bed and breakfast'!W7*0.8</f>
        <v>14800</v>
      </c>
      <c r="X8" s="241">
        <f>'C завтраками| Bed and breakfast'!X7*0.8</f>
        <v>16000</v>
      </c>
      <c r="Y8" s="241">
        <f>'C завтраками| Bed and breakfast'!Y7*0.8</f>
        <v>16000</v>
      </c>
      <c r="Z8" s="241">
        <f>'C завтраками| Bed and breakfast'!Z7*0.8</f>
        <v>16000</v>
      </c>
      <c r="AA8" s="241">
        <f>'C завтраками| Bed and breakfast'!AA7*0.8</f>
        <v>14800</v>
      </c>
      <c r="AB8" s="241">
        <f>'C завтраками| Bed and breakfast'!AB7*0.8</f>
        <v>14800</v>
      </c>
      <c r="AC8" s="241">
        <f>'C завтраками| Bed and breakfast'!AC7*0.8</f>
        <v>16000</v>
      </c>
      <c r="AD8" s="241">
        <f>'C завтраками| Bed and breakfast'!AD7*0.8</f>
        <v>16000</v>
      </c>
      <c r="AE8" s="241">
        <f>'C завтраками| Bed and breakfast'!AE7*0.8</f>
        <v>16000</v>
      </c>
      <c r="AF8" s="241">
        <f>'C завтраками| Bed and breakfast'!AF7*0.8</f>
        <v>19200</v>
      </c>
      <c r="AG8" s="241">
        <f>'C завтраками| Bed and breakfast'!AG7*0.8</f>
        <v>19200</v>
      </c>
      <c r="AH8" s="241">
        <f>'C завтраками| Bed and breakfast'!AH7*0.8</f>
        <v>17200</v>
      </c>
      <c r="AI8" s="241">
        <f>'C завтраками| Bed and breakfast'!AI7*0.8</f>
        <v>18800</v>
      </c>
      <c r="AJ8" s="241">
        <f>'C завтраками| Bed and breakfast'!AJ7*0.8</f>
        <v>18800</v>
      </c>
      <c r="AK8" s="241">
        <f>'C завтраками| Bed and breakfast'!AK7*0.8</f>
        <v>24000</v>
      </c>
      <c r="AL8" s="241">
        <f>'C завтраками| Bed and breakfast'!AL7*0.8</f>
        <v>28800</v>
      </c>
      <c r="AM8" s="241">
        <f>'C завтраками| Bed and breakfast'!AM7*0.8</f>
        <v>28800</v>
      </c>
      <c r="AN8" s="241">
        <f>'C завтраками| Bed and breakfast'!AN7*0.8</f>
        <v>31200</v>
      </c>
      <c r="AO8" s="241">
        <f>'C завтраками| Bed and breakfast'!AO7*0.8</f>
        <v>28800</v>
      </c>
      <c r="AP8" s="241">
        <f>'C завтраками| Bed and breakfast'!AP7*0.8</f>
        <v>52000</v>
      </c>
      <c r="AQ8" s="241">
        <f>'C завтраками| Bed and breakfast'!AQ7*0.8</f>
        <v>84000</v>
      </c>
      <c r="AR8" s="241">
        <f>'C завтраками| Bed and breakfast'!AR7*0.8</f>
        <v>104000</v>
      </c>
      <c r="AS8" s="241">
        <f>'C завтраками| Bed and breakfast'!AS7*0.8</f>
        <v>104000</v>
      </c>
      <c r="AT8" s="241">
        <f>'C завтраками| Bed and breakfast'!AT7*0.8</f>
        <v>92000</v>
      </c>
      <c r="AU8" s="241">
        <f>'C завтраками| Bed and breakfast'!AU7*0.8</f>
        <v>92000</v>
      </c>
      <c r="AV8" s="241">
        <f>'C завтраками| Bed and breakfast'!AV7*0.8</f>
        <v>92000</v>
      </c>
      <c r="AW8" s="241">
        <f>'C завтраками| Bed and breakfast'!AW7*0.8</f>
        <v>92000</v>
      </c>
      <c r="AX8" s="241">
        <f>'C завтраками| Bed and breakfast'!AX7*0.8</f>
        <v>92000</v>
      </c>
      <c r="AY8" s="241">
        <f>'C завтраками| Bed and breakfast'!AY7*0.8</f>
        <v>72000</v>
      </c>
      <c r="AZ8" s="241">
        <f>'C завтраками| Bed and breakfast'!AZ7*0.8</f>
        <v>64000</v>
      </c>
      <c r="BA8" s="241">
        <f>'C завтраками| Bed and breakfast'!BA7*0.8</f>
        <v>64000</v>
      </c>
      <c r="BB8" s="241">
        <f>'C завтраками| Bed and breakfast'!BB7*0.8</f>
        <v>45600</v>
      </c>
      <c r="BC8" s="241">
        <f>'C завтраками| Bed and breakfast'!BC7*0.8</f>
        <v>26400</v>
      </c>
      <c r="BD8" s="241">
        <f>'C завтраками| Bed and breakfast'!BD7*0.8</f>
        <v>26400</v>
      </c>
      <c r="BE8" s="241">
        <f>'C завтраками| Bed and breakfast'!BE7*0.8</f>
        <v>26400</v>
      </c>
      <c r="BF8" s="241">
        <f>'C завтраками| Bed and breakfast'!BF7*0.8</f>
        <v>26400</v>
      </c>
      <c r="BG8" s="241">
        <f>'C завтраками| Bed and breakfast'!BG7*0.8</f>
        <v>26400</v>
      </c>
      <c r="BH8" s="241">
        <f>'C завтраками| Bed and breakfast'!BH7*0.8</f>
        <v>24000</v>
      </c>
      <c r="BI8" s="241">
        <f>'C завтраками| Bed and breakfast'!BI7*0.8</f>
        <v>24000</v>
      </c>
      <c r="BJ8" s="241">
        <f>'C завтраками| Bed and breakfast'!BJ7*0.8</f>
        <v>24000</v>
      </c>
      <c r="BK8" s="241">
        <f>'C завтраками| Bed and breakfast'!BK7*0.8</f>
        <v>26400</v>
      </c>
      <c r="BL8" s="241">
        <f>'C завтраками| Bed and breakfast'!BL7*0.8</f>
        <v>26400</v>
      </c>
      <c r="BM8" s="241">
        <f>'C завтраками| Bed and breakfast'!BM7*0.8</f>
        <v>26400</v>
      </c>
      <c r="BN8" s="241">
        <f>'C завтраками| Bed and breakfast'!BN7*0.8</f>
        <v>26400</v>
      </c>
      <c r="BO8" s="241">
        <f>'C завтраками| Bed and breakfast'!BO7*0.8</f>
        <v>26400</v>
      </c>
      <c r="BP8" s="241">
        <f>'C завтраками| Bed and breakfast'!BP7*0.8</f>
        <v>26400</v>
      </c>
      <c r="BQ8" s="241">
        <f>'C завтраками| Bed and breakfast'!BQ7*0.8</f>
        <v>26400</v>
      </c>
      <c r="BR8" s="241">
        <f>'C завтраками| Bed and breakfast'!BR7*0.8</f>
        <v>26400</v>
      </c>
      <c r="BS8" s="241">
        <f>'C завтраками| Bed and breakfast'!BS7*0.8</f>
        <v>26400</v>
      </c>
      <c r="BT8" s="241">
        <f>'C завтраками| Bed and breakfast'!BT7*0.8</f>
        <v>31200</v>
      </c>
      <c r="BU8" s="241">
        <f>'C завтраками| Bed and breakfast'!BU7*0.8</f>
        <v>31200</v>
      </c>
      <c r="BV8" s="241">
        <f>'C завтраками| Bed and breakfast'!BV7*0.8</f>
        <v>31200</v>
      </c>
      <c r="BW8" s="241">
        <f>'C завтраками| Bed and breakfast'!BW7*0.8</f>
        <v>31200</v>
      </c>
      <c r="BX8" s="241">
        <f>'C завтраками| Bed and breakfast'!BX7*0.8</f>
        <v>32800</v>
      </c>
      <c r="BY8" s="241">
        <f>'C завтраками| Bed and breakfast'!BY7*0.8</f>
        <v>32800</v>
      </c>
      <c r="BZ8" s="241">
        <f>'C завтраками| Bed and breakfast'!BZ7*0.8</f>
        <v>32800</v>
      </c>
      <c r="CA8" s="241">
        <f>'C завтраками| Bed and breakfast'!CA7*0.8</f>
        <v>32800</v>
      </c>
      <c r="CB8" s="241">
        <f>'C завтраками| Bed and breakfast'!CB7*0.8</f>
        <v>32800</v>
      </c>
      <c r="CC8" s="241">
        <f>'C завтраками| Bed and breakfast'!CC7*0.8</f>
        <v>32800</v>
      </c>
      <c r="CD8" s="241">
        <f>'C завтраками| Bed and breakfast'!CD7*0.8</f>
        <v>32800</v>
      </c>
      <c r="CE8" s="241">
        <f>'C завтраками| Bed and breakfast'!CE7*0.8</f>
        <v>32800</v>
      </c>
      <c r="CF8" s="241">
        <f>'C завтраками| Bed and breakfast'!CF7*0.8</f>
        <v>32800</v>
      </c>
      <c r="CG8" s="241">
        <f>'C завтраками| Bed and breakfast'!CG7*0.8</f>
        <v>32800</v>
      </c>
      <c r="CH8" s="241">
        <f>'C завтраками| Bed and breakfast'!CH7*0.8</f>
        <v>29600</v>
      </c>
      <c r="CI8" s="241">
        <f>'C завтраками| Bed and breakfast'!CI7*0.8</f>
        <v>29600</v>
      </c>
      <c r="CJ8" s="241">
        <f>'C завтраками| Bed and breakfast'!CJ7*0.8</f>
        <v>29600</v>
      </c>
      <c r="CK8" s="241">
        <f>'C завтраками| Bed and breakfast'!CK7*0.8</f>
        <v>29600</v>
      </c>
      <c r="CL8" s="241">
        <f>'C завтраками| Bed and breakfast'!CL7*0.8</f>
        <v>29600</v>
      </c>
      <c r="CM8" s="241">
        <f>'C завтраками| Bed and breakfast'!CM7*0.8</f>
        <v>29600</v>
      </c>
      <c r="CN8" s="241">
        <f>'C завтраками| Bed and breakfast'!CN7*0.8</f>
        <v>29600</v>
      </c>
      <c r="CO8" s="241">
        <f>'C завтраками| Bed and breakfast'!CO7*0.8</f>
        <v>29600</v>
      </c>
      <c r="CP8" s="241">
        <f>'C завтраками| Bed and breakfast'!CP7*0.8</f>
        <v>29600</v>
      </c>
      <c r="CQ8" s="241">
        <f>'C завтраками| Bed and breakfast'!CQ7*0.8</f>
        <v>49600</v>
      </c>
      <c r="CR8" s="241">
        <f>'C завтраками| Bed and breakfast'!CR7*0.8</f>
        <v>55200</v>
      </c>
      <c r="CS8" s="241">
        <f>'C завтраками| Bed and breakfast'!CS7*0.8</f>
        <v>60800</v>
      </c>
      <c r="CT8" s="241">
        <f>'C завтраками| Bed and breakfast'!CT7*0.8</f>
        <v>49600</v>
      </c>
      <c r="CU8" s="241">
        <f>'C завтраками| Bed and breakfast'!CU7*0.8</f>
        <v>49600</v>
      </c>
      <c r="CV8" s="241">
        <f>'C завтраками| Bed and breakfast'!CV7*0.8</f>
        <v>40800</v>
      </c>
      <c r="CW8" s="241">
        <f>'C завтраками| Bed and breakfast'!CW7*0.8</f>
        <v>40800</v>
      </c>
      <c r="CX8" s="241">
        <f>'C завтраками| Bed and breakfast'!CX7*0.8</f>
        <v>40800</v>
      </c>
      <c r="CY8" s="241">
        <f>'C завтраками| Bed and breakfast'!CY7*0.8</f>
        <v>34400</v>
      </c>
      <c r="CZ8" s="241">
        <f>'C завтраками| Bed and breakfast'!CZ7*0.8</f>
        <v>33600</v>
      </c>
      <c r="DA8" s="241">
        <f>'C завтраками| Bed and breakfast'!DA7*0.8</f>
        <v>22800</v>
      </c>
      <c r="DB8" s="241">
        <f>'C завтраками| Bed and breakfast'!DB7*0.8</f>
        <v>22800</v>
      </c>
      <c r="DC8" s="241">
        <f>'C завтраками| Bed and breakfast'!DC7*0.8</f>
        <v>22800</v>
      </c>
      <c r="DD8" s="241">
        <f>'C завтраками| Bed and breakfast'!DD7*0.8</f>
        <v>22800</v>
      </c>
      <c r="DE8" s="241">
        <f>'C завтраками| Bed and breakfast'!DE7*0.8</f>
        <v>24000</v>
      </c>
      <c r="DF8" s="241">
        <f>'C завтраками| Bed and breakfast'!DF7*0.8</f>
        <v>24000</v>
      </c>
      <c r="DG8" s="241">
        <f>'C завтраками| Bed and breakfast'!DG7*0.8</f>
        <v>24000</v>
      </c>
      <c r="DH8" s="241">
        <f>'C завтраками| Bed and breakfast'!DH7*0.8</f>
        <v>22800</v>
      </c>
      <c r="DI8" s="241">
        <f>'C завтраками| Bed and breakfast'!DI7*0.8</f>
        <v>22800</v>
      </c>
      <c r="DJ8" s="241">
        <f>'C завтраками| Bed and breakfast'!DJ7*0.8</f>
        <v>22800</v>
      </c>
      <c r="DK8" s="241">
        <f>'C завтраками| Bed and breakfast'!DK7*0.8</f>
        <v>22800</v>
      </c>
      <c r="DL8" s="241">
        <f>'C завтраками| Bed and breakfast'!DL7*0.8</f>
        <v>22800</v>
      </c>
      <c r="DM8" s="241">
        <f>'C завтраками| Bed and breakfast'!DM7*0.8</f>
        <v>22800</v>
      </c>
      <c r="DN8" s="241">
        <f>'C завтраками| Bed and breakfast'!DN7*0.8</f>
        <v>21600</v>
      </c>
      <c r="DO8" s="241">
        <f>'C завтраками| Bed and breakfast'!DO7*0.8</f>
        <v>21600</v>
      </c>
      <c r="DP8" s="241">
        <f>'C завтраками| Bed and breakfast'!DP7*0.8</f>
        <v>21600</v>
      </c>
      <c r="DQ8" s="241">
        <f>'C завтраками| Bed and breakfast'!DQ7*0.8</f>
        <v>21600</v>
      </c>
      <c r="DR8" s="241">
        <f>'C завтраками| Bed and breakfast'!DR7*0.8</f>
        <v>21600</v>
      </c>
      <c r="DS8" s="241">
        <f>'C завтраками| Bed and breakfast'!DS7*0.8</f>
        <v>21600</v>
      </c>
      <c r="DT8" s="241">
        <f>'C завтраками| Bed and breakfast'!DT7*0.8</f>
        <v>21600</v>
      </c>
      <c r="DU8" s="241">
        <f>'C завтраками| Bed and breakfast'!DU7*0.8</f>
        <v>18400</v>
      </c>
      <c r="DV8" s="241">
        <f>'C завтраками| Bed and breakfast'!DV7*0.8</f>
        <v>18400</v>
      </c>
      <c r="DW8" s="241">
        <f>'C завтраками| Bed and breakfast'!DW7*0.8</f>
        <v>18400</v>
      </c>
      <c r="DX8" s="241">
        <f>'C завтраками| Bed and breakfast'!DX7*0.8</f>
        <v>18400</v>
      </c>
      <c r="DY8" s="241">
        <f>'C завтраками| Bed and breakfast'!DY7*0.8</f>
        <v>18400</v>
      </c>
      <c r="DZ8" s="241">
        <f>'C завтраками| Bed and breakfast'!DZ7*0.8</f>
        <v>19200</v>
      </c>
      <c r="EA8" s="241">
        <f>'C завтраками| Bed and breakfast'!EA7*0.8</f>
        <v>19200</v>
      </c>
      <c r="EB8" s="241">
        <f>'C завтраками| Bed and breakfast'!EB7*0.8</f>
        <v>17600</v>
      </c>
      <c r="EC8" s="241">
        <f>'C завтраками| Bed and breakfast'!EC7*0.8</f>
        <v>17600</v>
      </c>
      <c r="ED8" s="241">
        <f>'C завтраками| Bed and breakfast'!ED7*0.8</f>
        <v>17600</v>
      </c>
      <c r="EE8" s="241">
        <f>'C завтраками| Bed and breakfast'!EE7*0.8</f>
        <v>16800</v>
      </c>
      <c r="EF8" s="241">
        <f>'C завтраками| Bed and breakfast'!EF7*0.8</f>
        <v>16800</v>
      </c>
      <c r="EG8" s="241">
        <f>'C завтраками| Bed and breakfast'!EG7*0.8</f>
        <v>16800</v>
      </c>
      <c r="EH8" s="241">
        <f>'C завтраками| Bed and breakfast'!EH7*0.8</f>
        <v>16800</v>
      </c>
      <c r="EI8" s="241">
        <f>'C завтраками| Bed and breakfast'!EI7*0.8</f>
        <v>14400</v>
      </c>
      <c r="EJ8" s="241">
        <f>'C завтраками| Bed and breakfast'!EJ7*0.8</f>
        <v>14400</v>
      </c>
      <c r="EK8" s="241">
        <f>'C завтраками| Bed and breakfast'!EK7*0.8</f>
        <v>14400</v>
      </c>
      <c r="EL8" s="241">
        <f>'C завтраками| Bed and breakfast'!EL7*0.8</f>
        <v>14400</v>
      </c>
      <c r="EM8" s="241">
        <f>'C завтраками| Bed and breakfast'!EM7*0.8</f>
        <v>14400</v>
      </c>
      <c r="EN8" s="241">
        <f>'C завтраками| Bed and breakfast'!EN7*0.8</f>
        <v>14400</v>
      </c>
      <c r="EO8" s="241">
        <f>'C завтраками| Bed and breakfast'!EO7*0.8</f>
        <v>14400</v>
      </c>
      <c r="EP8" s="241">
        <f>'C завтраками| Bed and breakfast'!EP7*0.8</f>
        <v>13200</v>
      </c>
      <c r="EQ8" s="241">
        <f>'C завтраками| Bed and breakfast'!EQ7*0.8</f>
        <v>13200</v>
      </c>
      <c r="ER8" s="241">
        <f>'C завтраками| Bed and breakfast'!ER7*0.8</f>
        <v>13200</v>
      </c>
      <c r="ES8" s="241">
        <f>'C завтраками| Bed and breakfast'!ES7*0.8</f>
        <v>13200</v>
      </c>
      <c r="ET8" s="241">
        <f>'C завтраками| Bed and breakfast'!ET7*0.8</f>
        <v>13200</v>
      </c>
      <c r="EU8" s="241">
        <f>'C завтраками| Bed and breakfast'!EU7*0.8</f>
        <v>14400</v>
      </c>
      <c r="EV8" s="241">
        <f>'C завтраками| Bed and breakfast'!EV7*0.8</f>
        <v>14400</v>
      </c>
      <c r="EW8" s="241">
        <f>'C завтраками| Bed and breakfast'!EW7*0.8</f>
        <v>13200</v>
      </c>
      <c r="EX8" s="241">
        <f>'C завтраками| Bed and breakfast'!EX7*0.8</f>
        <v>13200</v>
      </c>
      <c r="EY8" s="241">
        <f>'C завтраками| Bed and breakfast'!EY7*0.8</f>
        <v>13200</v>
      </c>
      <c r="EZ8" s="241">
        <f>'C завтраками| Bed and breakfast'!EZ7*0.8</f>
        <v>13200</v>
      </c>
      <c r="FA8" s="241">
        <f>'C завтраками| Bed and breakfast'!FA7*0.8</f>
        <v>13200</v>
      </c>
      <c r="FB8" s="241">
        <f>'C завтраками| Bed and breakfast'!FB7*0.8</f>
        <v>14400</v>
      </c>
      <c r="FC8" s="241">
        <f>'C завтраками| Bed and breakfast'!FC7*0.8</f>
        <v>14400</v>
      </c>
      <c r="FD8" s="241">
        <f>'C завтраками| Bed and breakfast'!FD7*0.8</f>
        <v>13200</v>
      </c>
      <c r="FE8" s="241">
        <f>'C завтраками| Bed and breakfast'!FE7*0.8</f>
        <v>13200</v>
      </c>
      <c r="FF8" s="241">
        <f>'C завтраками| Bed and breakfast'!FF7*0.8</f>
        <v>13200</v>
      </c>
      <c r="FG8" s="241">
        <f>'C завтраками| Bed and breakfast'!FG7*0.8</f>
        <v>13200</v>
      </c>
      <c r="FH8" s="241">
        <f>'C завтраками| Bed and breakfast'!FH7*0.8</f>
        <v>15600</v>
      </c>
    </row>
    <row r="9" spans="1:164" s="72" customFormat="1" x14ac:dyDescent="0.2">
      <c r="A9" s="240">
        <v>2</v>
      </c>
      <c r="B9" s="241">
        <f>'C завтраками| Bed and breakfast'!B8*0.8</f>
        <v>18080</v>
      </c>
      <c r="C9" s="241">
        <f>'C завтраками| Bed and breakfast'!C8*0.8</f>
        <v>18080</v>
      </c>
      <c r="D9" s="241">
        <f>'C завтраками| Bed and breakfast'!D8*0.8</f>
        <v>20880</v>
      </c>
      <c r="E9" s="241">
        <f>'C завтраками| Bed and breakfast'!E8*0.8</f>
        <v>20880</v>
      </c>
      <c r="F9" s="241">
        <f>'C завтраками| Bed and breakfast'!F8*0.8</f>
        <v>15680</v>
      </c>
      <c r="G9" s="241">
        <f>'C завтраками| Bed and breakfast'!G8*0.8</f>
        <v>15680</v>
      </c>
      <c r="H9" s="241">
        <f>'C завтраками| Bed and breakfast'!H8*0.8</f>
        <v>15680</v>
      </c>
      <c r="I9" s="241">
        <f>'C завтраками| Bed and breakfast'!I8*0.8</f>
        <v>15680</v>
      </c>
      <c r="J9" s="241">
        <f>'C завтраками| Bed and breakfast'!J8*0.8</f>
        <v>15680</v>
      </c>
      <c r="K9" s="241">
        <f>'C завтраками| Bed and breakfast'!K8*0.8</f>
        <v>19280</v>
      </c>
      <c r="L9" s="241">
        <f>'C завтраками| Bed and breakfast'!L8*0.8</f>
        <v>19280</v>
      </c>
      <c r="M9" s="241">
        <f>'C завтраками| Bed and breakfast'!M8*0.8</f>
        <v>15680</v>
      </c>
      <c r="N9" s="241">
        <f>'C завтраками| Bed and breakfast'!N8*0.8</f>
        <v>15680</v>
      </c>
      <c r="O9" s="241">
        <f>'C завтраками| Bed and breakfast'!O8*0.8</f>
        <v>15680</v>
      </c>
      <c r="P9" s="241">
        <f>'C завтраками| Bed and breakfast'!P8*0.8</f>
        <v>15680</v>
      </c>
      <c r="Q9" s="241">
        <f>'C завтраками| Bed and breakfast'!Q8*0.8</f>
        <v>15680</v>
      </c>
      <c r="R9" s="241">
        <f>'C завтраками| Bed and breakfast'!R8*0.8</f>
        <v>18080</v>
      </c>
      <c r="S9" s="241">
        <f>'C завтраками| Bed and breakfast'!S8*0.8</f>
        <v>18080</v>
      </c>
      <c r="T9" s="241">
        <f>'C завтраками| Bed and breakfast'!T8*0.8</f>
        <v>16880</v>
      </c>
      <c r="U9" s="241">
        <f>'C завтраками| Bed and breakfast'!U8*0.8</f>
        <v>16880</v>
      </c>
      <c r="V9" s="241">
        <f>'C завтраками| Bed and breakfast'!V8*0.8</f>
        <v>16880</v>
      </c>
      <c r="W9" s="241">
        <f>'C завтраками| Bed and breakfast'!W8*0.8</f>
        <v>16880</v>
      </c>
      <c r="X9" s="241">
        <f>'C завтраками| Bed and breakfast'!X8*0.8</f>
        <v>18080</v>
      </c>
      <c r="Y9" s="241">
        <f>'C завтраками| Bed and breakfast'!Y8*0.8</f>
        <v>18080</v>
      </c>
      <c r="Z9" s="241">
        <f>'C завтраками| Bed and breakfast'!Z8*0.8</f>
        <v>18080</v>
      </c>
      <c r="AA9" s="241">
        <f>'C завтраками| Bed and breakfast'!AA8*0.8</f>
        <v>16880</v>
      </c>
      <c r="AB9" s="241">
        <f>'C завтраками| Bed and breakfast'!AB8*0.8</f>
        <v>16880</v>
      </c>
      <c r="AC9" s="241">
        <f>'C завтраками| Bed and breakfast'!AC8*0.8</f>
        <v>18080</v>
      </c>
      <c r="AD9" s="241">
        <f>'C завтраками| Bed and breakfast'!AD8*0.8</f>
        <v>18080</v>
      </c>
      <c r="AE9" s="241">
        <f>'C завтраками| Bed and breakfast'!AE8*0.8</f>
        <v>18080</v>
      </c>
      <c r="AF9" s="241">
        <f>'C завтраками| Bed and breakfast'!AF8*0.8</f>
        <v>21280</v>
      </c>
      <c r="AG9" s="241">
        <f>'C завтраками| Bed and breakfast'!AG8*0.8</f>
        <v>21280</v>
      </c>
      <c r="AH9" s="241">
        <f>'C завтраками| Bed and breakfast'!AH8*0.8</f>
        <v>19280</v>
      </c>
      <c r="AI9" s="241">
        <f>'C завтраками| Bed and breakfast'!AI8*0.8</f>
        <v>20880</v>
      </c>
      <c r="AJ9" s="241">
        <f>'C завтраками| Bed and breakfast'!AJ8*0.8</f>
        <v>20880</v>
      </c>
      <c r="AK9" s="241">
        <f>'C завтраками| Bed and breakfast'!AK8*0.8</f>
        <v>26080</v>
      </c>
      <c r="AL9" s="241">
        <f>'C завтраками| Bed and breakfast'!AL8*0.8</f>
        <v>30880</v>
      </c>
      <c r="AM9" s="241">
        <f>'C завтраками| Bed and breakfast'!AM8*0.8</f>
        <v>30880</v>
      </c>
      <c r="AN9" s="241">
        <f>'C завтраками| Bed and breakfast'!AN8*0.8</f>
        <v>33280</v>
      </c>
      <c r="AO9" s="241">
        <f>'C завтраками| Bed and breakfast'!AO8*0.8</f>
        <v>30880</v>
      </c>
      <c r="AP9" s="241">
        <f>'C завтраками| Bed and breakfast'!AP8*0.8</f>
        <v>54800</v>
      </c>
      <c r="AQ9" s="241">
        <f>'C завтраками| Bed and breakfast'!AQ8*0.8</f>
        <v>86800</v>
      </c>
      <c r="AR9" s="241">
        <f>'C завтраками| Bed and breakfast'!AR8*0.8</f>
        <v>106800</v>
      </c>
      <c r="AS9" s="241">
        <f>'C завтраками| Bed and breakfast'!AS8*0.8</f>
        <v>106800</v>
      </c>
      <c r="AT9" s="241">
        <f>'C завтраками| Bed and breakfast'!AT8*0.8</f>
        <v>94800</v>
      </c>
      <c r="AU9" s="241">
        <f>'C завтраками| Bed and breakfast'!AU8*0.8</f>
        <v>94800</v>
      </c>
      <c r="AV9" s="241">
        <f>'C завтраками| Bed and breakfast'!AV8*0.8</f>
        <v>94800</v>
      </c>
      <c r="AW9" s="241">
        <f>'C завтраками| Bed and breakfast'!AW8*0.8</f>
        <v>94800</v>
      </c>
      <c r="AX9" s="241">
        <f>'C завтраками| Bed and breakfast'!AX8*0.8</f>
        <v>94800</v>
      </c>
      <c r="AY9" s="241">
        <f>'C завтраками| Bed and breakfast'!AY8*0.8</f>
        <v>74800</v>
      </c>
      <c r="AZ9" s="241">
        <f>'C завтраками| Bed and breakfast'!AZ8*0.8</f>
        <v>66800</v>
      </c>
      <c r="BA9" s="241">
        <f>'C завтраками| Bed and breakfast'!BA8*0.8</f>
        <v>66800</v>
      </c>
      <c r="BB9" s="241">
        <f>'C завтраками| Bed and breakfast'!BB8*0.8</f>
        <v>48160</v>
      </c>
      <c r="BC9" s="241">
        <f>'C завтраками| Bed and breakfast'!BC8*0.8</f>
        <v>28960</v>
      </c>
      <c r="BD9" s="241">
        <f>'C завтраками| Bed and breakfast'!BD8*0.8</f>
        <v>28960</v>
      </c>
      <c r="BE9" s="241">
        <f>'C завтраками| Bed and breakfast'!BE8*0.8</f>
        <v>28960</v>
      </c>
      <c r="BF9" s="241">
        <f>'C завтраками| Bed and breakfast'!BF8*0.8</f>
        <v>28960</v>
      </c>
      <c r="BG9" s="241">
        <f>'C завтраками| Bed and breakfast'!BG8*0.8</f>
        <v>28960</v>
      </c>
      <c r="BH9" s="241">
        <f>'C завтраками| Bed and breakfast'!BH8*0.8</f>
        <v>26560</v>
      </c>
      <c r="BI9" s="241">
        <f>'C завтраками| Bed and breakfast'!BI8*0.8</f>
        <v>26560</v>
      </c>
      <c r="BJ9" s="241">
        <f>'C завтраками| Bed and breakfast'!BJ8*0.8</f>
        <v>26560</v>
      </c>
      <c r="BK9" s="241">
        <f>'C завтраками| Bed and breakfast'!BK8*0.8</f>
        <v>28960</v>
      </c>
      <c r="BL9" s="241">
        <f>'C завтраками| Bed and breakfast'!BL8*0.8</f>
        <v>28960</v>
      </c>
      <c r="BM9" s="241">
        <f>'C завтраками| Bed and breakfast'!BM8*0.8</f>
        <v>28960</v>
      </c>
      <c r="BN9" s="241">
        <f>'C завтраками| Bed and breakfast'!BN8*0.8</f>
        <v>28960</v>
      </c>
      <c r="BO9" s="241">
        <f>'C завтраками| Bed and breakfast'!BO8*0.8</f>
        <v>28960</v>
      </c>
      <c r="BP9" s="241">
        <f>'C завтраками| Bed and breakfast'!BP8*0.8</f>
        <v>28960</v>
      </c>
      <c r="BQ9" s="241">
        <f>'C завтраками| Bed and breakfast'!BQ8*0.8</f>
        <v>28960</v>
      </c>
      <c r="BR9" s="241">
        <f>'C завтраками| Bed and breakfast'!BR8*0.8</f>
        <v>28960</v>
      </c>
      <c r="BS9" s="241">
        <f>'C завтраками| Bed and breakfast'!BS8*0.8</f>
        <v>28960</v>
      </c>
      <c r="BT9" s="241">
        <f>'C завтраками| Bed and breakfast'!BT8*0.8</f>
        <v>33760</v>
      </c>
      <c r="BU9" s="241">
        <f>'C завтраками| Bed and breakfast'!BU8*0.8</f>
        <v>33760</v>
      </c>
      <c r="BV9" s="241">
        <f>'C завтраками| Bed and breakfast'!BV8*0.8</f>
        <v>33760</v>
      </c>
      <c r="BW9" s="241">
        <f>'C завтраками| Bed and breakfast'!BW8*0.8</f>
        <v>33760</v>
      </c>
      <c r="BX9" s="241">
        <f>'C завтраками| Bed and breakfast'!BX8*0.8</f>
        <v>35360</v>
      </c>
      <c r="BY9" s="241">
        <f>'C завтраками| Bed and breakfast'!BY8*0.8</f>
        <v>35360</v>
      </c>
      <c r="BZ9" s="241">
        <f>'C завтраками| Bed and breakfast'!BZ8*0.8</f>
        <v>35360</v>
      </c>
      <c r="CA9" s="241">
        <f>'C завтраками| Bed and breakfast'!CA8*0.8</f>
        <v>35360</v>
      </c>
      <c r="CB9" s="241">
        <f>'C завтраками| Bed and breakfast'!CB8*0.8</f>
        <v>35360</v>
      </c>
      <c r="CC9" s="241">
        <f>'C завтраками| Bed and breakfast'!CC8*0.8</f>
        <v>35360</v>
      </c>
      <c r="CD9" s="241">
        <f>'C завтраками| Bed and breakfast'!CD8*0.8</f>
        <v>35360</v>
      </c>
      <c r="CE9" s="241">
        <f>'C завтраками| Bed and breakfast'!CE8*0.8</f>
        <v>35360</v>
      </c>
      <c r="CF9" s="241">
        <f>'C завтраками| Bed and breakfast'!CF8*0.8</f>
        <v>35360</v>
      </c>
      <c r="CG9" s="241">
        <f>'C завтраками| Bed and breakfast'!CG8*0.8</f>
        <v>35360</v>
      </c>
      <c r="CH9" s="241">
        <f>'C завтраками| Bed and breakfast'!CH8*0.8</f>
        <v>32160</v>
      </c>
      <c r="CI9" s="241">
        <f>'C завтраками| Bed and breakfast'!CI8*0.8</f>
        <v>32160</v>
      </c>
      <c r="CJ9" s="241">
        <f>'C завтраками| Bed and breakfast'!CJ8*0.8</f>
        <v>32160</v>
      </c>
      <c r="CK9" s="241">
        <f>'C завтраками| Bed and breakfast'!CK8*0.8</f>
        <v>32160</v>
      </c>
      <c r="CL9" s="241">
        <f>'C завтраками| Bed and breakfast'!CL8*0.8</f>
        <v>32160</v>
      </c>
      <c r="CM9" s="241">
        <f>'C завтраками| Bed and breakfast'!CM8*0.8</f>
        <v>32160</v>
      </c>
      <c r="CN9" s="241">
        <f>'C завтраками| Bed and breakfast'!CN8*0.8</f>
        <v>32160</v>
      </c>
      <c r="CO9" s="241">
        <f>'C завтраками| Bed and breakfast'!CO8*0.8</f>
        <v>32160</v>
      </c>
      <c r="CP9" s="241">
        <f>'C завтраками| Bed and breakfast'!CP8*0.8</f>
        <v>32160</v>
      </c>
      <c r="CQ9" s="241">
        <f>'C завтраками| Bed and breakfast'!CQ8*0.8</f>
        <v>52160</v>
      </c>
      <c r="CR9" s="241">
        <f>'C завтраками| Bed and breakfast'!CR8*0.8</f>
        <v>57760</v>
      </c>
      <c r="CS9" s="241">
        <f>'C завтраками| Bed and breakfast'!CS8*0.8</f>
        <v>63360</v>
      </c>
      <c r="CT9" s="241">
        <f>'C завтраками| Bed and breakfast'!CT8*0.8</f>
        <v>52160</v>
      </c>
      <c r="CU9" s="241">
        <f>'C завтраками| Bed and breakfast'!CU8*0.8</f>
        <v>52160</v>
      </c>
      <c r="CV9" s="241">
        <f>'C завтраками| Bed and breakfast'!CV8*0.8</f>
        <v>43360</v>
      </c>
      <c r="CW9" s="241">
        <f>'C завтраками| Bed and breakfast'!CW8*0.8</f>
        <v>43360</v>
      </c>
      <c r="CX9" s="241">
        <f>'C завтраками| Bed and breakfast'!CX8*0.8</f>
        <v>43360</v>
      </c>
      <c r="CY9" s="241">
        <f>'C завтраками| Bed and breakfast'!CY8*0.8</f>
        <v>36960</v>
      </c>
      <c r="CZ9" s="241">
        <f>'C завтраками| Bed and breakfast'!CZ8*0.8</f>
        <v>36160</v>
      </c>
      <c r="DA9" s="241">
        <f>'C завтраками| Bed and breakfast'!DA8*0.8</f>
        <v>25360</v>
      </c>
      <c r="DB9" s="241">
        <f>'C завтраками| Bed and breakfast'!DB8*0.8</f>
        <v>25360</v>
      </c>
      <c r="DC9" s="241">
        <f>'C завтраками| Bed and breakfast'!DC8*0.8</f>
        <v>25360</v>
      </c>
      <c r="DD9" s="241">
        <f>'C завтраками| Bed and breakfast'!DD8*0.8</f>
        <v>25360</v>
      </c>
      <c r="DE9" s="241">
        <f>'C завтраками| Bed and breakfast'!DE8*0.8</f>
        <v>26560</v>
      </c>
      <c r="DF9" s="241">
        <f>'C завтраками| Bed and breakfast'!DF8*0.8</f>
        <v>26560</v>
      </c>
      <c r="DG9" s="241">
        <f>'C завтраками| Bed and breakfast'!DG8*0.8</f>
        <v>26560</v>
      </c>
      <c r="DH9" s="241">
        <f>'C завтраками| Bed and breakfast'!DH8*0.8</f>
        <v>25360</v>
      </c>
      <c r="DI9" s="241">
        <f>'C завтраками| Bed and breakfast'!DI8*0.8</f>
        <v>25360</v>
      </c>
      <c r="DJ9" s="241">
        <f>'C завтраками| Bed and breakfast'!DJ8*0.8</f>
        <v>25360</v>
      </c>
      <c r="DK9" s="241">
        <f>'C завтраками| Bed and breakfast'!DK8*0.8</f>
        <v>25360</v>
      </c>
      <c r="DL9" s="241">
        <f>'C завтраками| Bed and breakfast'!DL8*0.8</f>
        <v>25360</v>
      </c>
      <c r="DM9" s="241">
        <f>'C завтраками| Bed and breakfast'!DM8*0.8</f>
        <v>25360</v>
      </c>
      <c r="DN9" s="241">
        <f>'C завтраками| Bed and breakfast'!DN8*0.8</f>
        <v>24160</v>
      </c>
      <c r="DO9" s="241">
        <f>'C завтраками| Bed and breakfast'!DO8*0.8</f>
        <v>24160</v>
      </c>
      <c r="DP9" s="241">
        <f>'C завтраками| Bed and breakfast'!DP8*0.8</f>
        <v>24160</v>
      </c>
      <c r="DQ9" s="241">
        <f>'C завтраками| Bed and breakfast'!DQ8*0.8</f>
        <v>24160</v>
      </c>
      <c r="DR9" s="241">
        <f>'C завтраками| Bed and breakfast'!DR8*0.8</f>
        <v>24160</v>
      </c>
      <c r="DS9" s="241">
        <f>'C завтраками| Bed and breakfast'!DS8*0.8</f>
        <v>24160</v>
      </c>
      <c r="DT9" s="241">
        <f>'C завтраками| Bed and breakfast'!DT8*0.8</f>
        <v>24160</v>
      </c>
      <c r="DU9" s="241">
        <f>'C завтраками| Bed and breakfast'!DU8*0.8</f>
        <v>20960</v>
      </c>
      <c r="DV9" s="241">
        <f>'C завтраками| Bed and breakfast'!DV8*0.8</f>
        <v>20960</v>
      </c>
      <c r="DW9" s="241">
        <f>'C завтраками| Bed and breakfast'!DW8*0.8</f>
        <v>20960</v>
      </c>
      <c r="DX9" s="241">
        <f>'C завтраками| Bed and breakfast'!DX8*0.8</f>
        <v>20960</v>
      </c>
      <c r="DY9" s="241">
        <f>'C завтраками| Bed and breakfast'!DY8*0.8</f>
        <v>20960</v>
      </c>
      <c r="DZ9" s="241">
        <f>'C завтраками| Bed and breakfast'!DZ8*0.8</f>
        <v>21760</v>
      </c>
      <c r="EA9" s="241">
        <f>'C завтраками| Bed and breakfast'!EA8*0.8</f>
        <v>21760</v>
      </c>
      <c r="EB9" s="241">
        <f>'C завтраками| Bed and breakfast'!EB8*0.8</f>
        <v>20160</v>
      </c>
      <c r="EC9" s="241">
        <f>'C завтраками| Bed and breakfast'!EC8*0.8</f>
        <v>20160</v>
      </c>
      <c r="ED9" s="241">
        <f>'C завтраками| Bed and breakfast'!ED8*0.8</f>
        <v>20160</v>
      </c>
      <c r="EE9" s="241">
        <f>'C завтраками| Bed and breakfast'!EE8*0.8</f>
        <v>19200</v>
      </c>
      <c r="EF9" s="241">
        <f>'C завтраками| Bed and breakfast'!EF8*0.8</f>
        <v>19200</v>
      </c>
      <c r="EG9" s="241">
        <f>'C завтраками| Bed and breakfast'!EG8*0.8</f>
        <v>19200</v>
      </c>
      <c r="EH9" s="241">
        <f>'C завтраками| Bed and breakfast'!EH8*0.8</f>
        <v>19200</v>
      </c>
      <c r="EI9" s="241">
        <f>'C завтраками| Bed and breakfast'!EI8*0.8</f>
        <v>16800</v>
      </c>
      <c r="EJ9" s="241">
        <f>'C завтраками| Bed and breakfast'!EJ8*0.8</f>
        <v>16800</v>
      </c>
      <c r="EK9" s="241">
        <f>'C завтраками| Bed and breakfast'!EK8*0.8</f>
        <v>16800</v>
      </c>
      <c r="EL9" s="241">
        <f>'C завтраками| Bed and breakfast'!EL8*0.8</f>
        <v>16800</v>
      </c>
      <c r="EM9" s="241">
        <f>'C завтраками| Bed and breakfast'!EM8*0.8</f>
        <v>16800</v>
      </c>
      <c r="EN9" s="241">
        <f>'C завтраками| Bed and breakfast'!EN8*0.8</f>
        <v>16800</v>
      </c>
      <c r="EO9" s="241">
        <f>'C завтраками| Bed and breakfast'!EO8*0.8</f>
        <v>16800</v>
      </c>
      <c r="EP9" s="241">
        <f>'C завтраками| Bed and breakfast'!EP8*0.8</f>
        <v>15600</v>
      </c>
      <c r="EQ9" s="241">
        <f>'C завтраками| Bed and breakfast'!EQ8*0.8</f>
        <v>15600</v>
      </c>
      <c r="ER9" s="241">
        <f>'C завтраками| Bed and breakfast'!ER8*0.8</f>
        <v>15600</v>
      </c>
      <c r="ES9" s="241">
        <f>'C завтраками| Bed and breakfast'!ES8*0.8</f>
        <v>15600</v>
      </c>
      <c r="ET9" s="241">
        <f>'C завтраками| Bed and breakfast'!ET8*0.8</f>
        <v>15600</v>
      </c>
      <c r="EU9" s="241">
        <f>'C завтраками| Bed and breakfast'!EU8*0.8</f>
        <v>16800</v>
      </c>
      <c r="EV9" s="241">
        <f>'C завтраками| Bed and breakfast'!EV8*0.8</f>
        <v>16800</v>
      </c>
      <c r="EW9" s="241">
        <f>'C завтраками| Bed and breakfast'!EW8*0.8</f>
        <v>15600</v>
      </c>
      <c r="EX9" s="241">
        <f>'C завтраками| Bed and breakfast'!EX8*0.8</f>
        <v>15600</v>
      </c>
      <c r="EY9" s="241">
        <f>'C завтраками| Bed and breakfast'!EY8*0.8</f>
        <v>15600</v>
      </c>
      <c r="EZ9" s="241">
        <f>'C завтраками| Bed and breakfast'!EZ8*0.8</f>
        <v>15600</v>
      </c>
      <c r="FA9" s="241">
        <f>'C завтраками| Bed and breakfast'!FA8*0.8</f>
        <v>15600</v>
      </c>
      <c r="FB9" s="241">
        <f>'C завтраками| Bed and breakfast'!FB8*0.8</f>
        <v>16800</v>
      </c>
      <c r="FC9" s="241">
        <f>'C завтраками| Bed and breakfast'!FC8*0.8</f>
        <v>16800</v>
      </c>
      <c r="FD9" s="241">
        <f>'C завтраками| Bed and breakfast'!FD8*0.8</f>
        <v>15600</v>
      </c>
      <c r="FE9" s="241">
        <f>'C завтраками| Bed and breakfast'!FE8*0.8</f>
        <v>15600</v>
      </c>
      <c r="FF9" s="241">
        <f>'C завтраками| Bed and breakfast'!FF8*0.8</f>
        <v>15600</v>
      </c>
      <c r="FG9" s="241">
        <f>'C завтраками| Bed and breakfast'!FG8*0.8</f>
        <v>15600</v>
      </c>
      <c r="FH9" s="241">
        <f>'C завтраками| Bed and breakfast'!FH8*0.8</f>
        <v>18000</v>
      </c>
    </row>
    <row r="10" spans="1:164"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row>
    <row r="11" spans="1:164" s="72" customFormat="1" x14ac:dyDescent="0.2">
      <c r="A11" s="240">
        <v>1</v>
      </c>
      <c r="B11" s="241">
        <f>'C завтраками| Bed and breakfast'!B10*0.8</f>
        <v>18400</v>
      </c>
      <c r="C11" s="241">
        <f>'C завтраками| Bed and breakfast'!C10*0.8</f>
        <v>18400</v>
      </c>
      <c r="D11" s="241">
        <f>'C завтраками| Bed and breakfast'!D10*0.8</f>
        <v>21200</v>
      </c>
      <c r="E11" s="241">
        <f>'C завтраками| Bed and breakfast'!E10*0.8</f>
        <v>21200</v>
      </c>
      <c r="F11" s="241">
        <f>'C завтраками| Bed and breakfast'!F10*0.8</f>
        <v>16000</v>
      </c>
      <c r="G11" s="241">
        <f>'C завтраками| Bed and breakfast'!G10*0.8</f>
        <v>16000</v>
      </c>
      <c r="H11" s="241">
        <f>'C завтраками| Bed and breakfast'!H10*0.8</f>
        <v>16000</v>
      </c>
      <c r="I11" s="241">
        <f>'C завтраками| Bed and breakfast'!I10*0.8</f>
        <v>16000</v>
      </c>
      <c r="J11" s="241">
        <f>'C завтраками| Bed and breakfast'!J10*0.8</f>
        <v>16000</v>
      </c>
      <c r="K11" s="241">
        <f>'C завтраками| Bed and breakfast'!K10*0.8</f>
        <v>19600</v>
      </c>
      <c r="L11" s="241">
        <f>'C завтраками| Bed and breakfast'!L10*0.8</f>
        <v>19600</v>
      </c>
      <c r="M11" s="241">
        <f>'C завтраками| Bed and breakfast'!M10*0.8</f>
        <v>16000</v>
      </c>
      <c r="N11" s="241">
        <f>'C завтраками| Bed and breakfast'!N10*0.8</f>
        <v>16000</v>
      </c>
      <c r="O11" s="241">
        <f>'C завтраками| Bed and breakfast'!O10*0.8</f>
        <v>16000</v>
      </c>
      <c r="P11" s="241">
        <f>'C завтраками| Bed and breakfast'!P10*0.8</f>
        <v>16000</v>
      </c>
      <c r="Q11" s="241">
        <f>'C завтраками| Bed and breakfast'!Q10*0.8</f>
        <v>16000</v>
      </c>
      <c r="R11" s="241">
        <f>'C завтраками| Bed and breakfast'!R10*0.8</f>
        <v>18400</v>
      </c>
      <c r="S11" s="241">
        <f>'C завтраками| Bed and breakfast'!S10*0.8</f>
        <v>18400</v>
      </c>
      <c r="T11" s="241">
        <f>'C завтраками| Bed and breakfast'!T10*0.8</f>
        <v>17200</v>
      </c>
      <c r="U11" s="241">
        <f>'C завтраками| Bed and breakfast'!U10*0.8</f>
        <v>17200</v>
      </c>
      <c r="V11" s="241">
        <f>'C завтраками| Bed and breakfast'!V10*0.8</f>
        <v>17200</v>
      </c>
      <c r="W11" s="241">
        <f>'C завтраками| Bed and breakfast'!W10*0.8</f>
        <v>17200</v>
      </c>
      <c r="X11" s="241">
        <f>'C завтраками| Bed and breakfast'!X10*0.8</f>
        <v>18400</v>
      </c>
      <c r="Y11" s="241">
        <f>'C завтраками| Bed and breakfast'!Y10*0.8</f>
        <v>18400</v>
      </c>
      <c r="Z11" s="241">
        <f>'C завтраками| Bed and breakfast'!Z10*0.8</f>
        <v>18400</v>
      </c>
      <c r="AA11" s="241">
        <f>'C завтраками| Bed and breakfast'!AA10*0.8</f>
        <v>17200</v>
      </c>
      <c r="AB11" s="241">
        <f>'C завтраками| Bed and breakfast'!AB10*0.8</f>
        <v>17200</v>
      </c>
      <c r="AC11" s="241">
        <f>'C завтраками| Bed and breakfast'!AC10*0.8</f>
        <v>18400</v>
      </c>
      <c r="AD11" s="241">
        <f>'C завтраками| Bed and breakfast'!AD10*0.8</f>
        <v>18400</v>
      </c>
      <c r="AE11" s="241">
        <f>'C завтраками| Bed and breakfast'!AE10*0.8</f>
        <v>18400</v>
      </c>
      <c r="AF11" s="241">
        <f>'C завтраками| Bed and breakfast'!AF10*0.8</f>
        <v>21600</v>
      </c>
      <c r="AG11" s="241">
        <f>'C завтраками| Bed and breakfast'!AG10*0.8</f>
        <v>21600</v>
      </c>
      <c r="AH11" s="241">
        <f>'C завтраками| Bed and breakfast'!AH10*0.8</f>
        <v>19600</v>
      </c>
      <c r="AI11" s="241">
        <f>'C завтраками| Bed and breakfast'!AI10*0.8</f>
        <v>21200</v>
      </c>
      <c r="AJ11" s="241">
        <f>'C завтраками| Bed and breakfast'!AJ10*0.8</f>
        <v>21200</v>
      </c>
      <c r="AK11" s="241">
        <f>'C завтраками| Bed and breakfast'!AK10*0.8</f>
        <v>26400</v>
      </c>
      <c r="AL11" s="241">
        <f>'C завтраками| Bed and breakfast'!AL10*0.8</f>
        <v>31200</v>
      </c>
      <c r="AM11" s="241">
        <f>'C завтраками| Bed and breakfast'!AM10*0.8</f>
        <v>31200</v>
      </c>
      <c r="AN11" s="241">
        <f>'C завтраками| Bed and breakfast'!AN10*0.8</f>
        <v>33600</v>
      </c>
      <c r="AO11" s="241">
        <f>'C завтраками| Bed and breakfast'!AO10*0.8</f>
        <v>31200</v>
      </c>
      <c r="AP11" s="241">
        <f>'C завтраками| Bed and breakfast'!AP10*0.8</f>
        <v>56000</v>
      </c>
      <c r="AQ11" s="241">
        <f>'C завтраками| Bed and breakfast'!AQ10*0.8</f>
        <v>88000</v>
      </c>
      <c r="AR11" s="241">
        <f>'C завтраками| Bed and breakfast'!AR10*0.8</f>
        <v>108000</v>
      </c>
      <c r="AS11" s="241">
        <f>'C завтраками| Bed and breakfast'!AS10*0.8</f>
        <v>108000</v>
      </c>
      <c r="AT11" s="241">
        <f>'C завтраками| Bed and breakfast'!AT10*0.8</f>
        <v>96000</v>
      </c>
      <c r="AU11" s="241">
        <f>'C завтраками| Bed and breakfast'!AU10*0.8</f>
        <v>96000</v>
      </c>
      <c r="AV11" s="241">
        <f>'C завтраками| Bed and breakfast'!AV10*0.8</f>
        <v>96000</v>
      </c>
      <c r="AW11" s="241">
        <f>'C завтраками| Bed and breakfast'!AW10*0.8</f>
        <v>96000</v>
      </c>
      <c r="AX11" s="241">
        <f>'C завтраками| Bed and breakfast'!AX10*0.8</f>
        <v>96000</v>
      </c>
      <c r="AY11" s="241">
        <f>'C завтраками| Bed and breakfast'!AY10*0.8</f>
        <v>76000</v>
      </c>
      <c r="AZ11" s="241">
        <f>'C завтраками| Bed and breakfast'!AZ10*0.8</f>
        <v>68000</v>
      </c>
      <c r="BA11" s="241">
        <f>'C завтраками| Bed and breakfast'!BA10*0.8</f>
        <v>68000</v>
      </c>
      <c r="BB11" s="241">
        <f>'C завтраками| Bed and breakfast'!BB10*0.8</f>
        <v>48800</v>
      </c>
      <c r="BC11" s="241">
        <f>'C завтраками| Bed and breakfast'!BC10*0.8</f>
        <v>29600</v>
      </c>
      <c r="BD11" s="241">
        <f>'C завтраками| Bed and breakfast'!BD10*0.8</f>
        <v>29600</v>
      </c>
      <c r="BE11" s="241">
        <f>'C завтраками| Bed and breakfast'!BE10*0.8</f>
        <v>29600</v>
      </c>
      <c r="BF11" s="241">
        <f>'C завтраками| Bed and breakfast'!BF10*0.8</f>
        <v>29600</v>
      </c>
      <c r="BG11" s="241">
        <f>'C завтраками| Bed and breakfast'!BG10*0.8</f>
        <v>29600</v>
      </c>
      <c r="BH11" s="241">
        <f>'C завтраками| Bed and breakfast'!BH10*0.8</f>
        <v>27200</v>
      </c>
      <c r="BI11" s="241">
        <f>'C завтраками| Bed and breakfast'!BI10*0.8</f>
        <v>27200</v>
      </c>
      <c r="BJ11" s="241">
        <f>'C завтраками| Bed and breakfast'!BJ10*0.8</f>
        <v>27200</v>
      </c>
      <c r="BK11" s="241">
        <f>'C завтраками| Bed and breakfast'!BK10*0.8</f>
        <v>29600</v>
      </c>
      <c r="BL11" s="241">
        <f>'C завтраками| Bed and breakfast'!BL10*0.8</f>
        <v>29600</v>
      </c>
      <c r="BM11" s="241">
        <f>'C завтраками| Bed and breakfast'!BM10*0.8</f>
        <v>29600</v>
      </c>
      <c r="BN11" s="241">
        <f>'C завтраками| Bed and breakfast'!BN10*0.8</f>
        <v>29600</v>
      </c>
      <c r="BO11" s="241">
        <f>'C завтраками| Bed and breakfast'!BO10*0.8</f>
        <v>29600</v>
      </c>
      <c r="BP11" s="241">
        <f>'C завтраками| Bed and breakfast'!BP10*0.8</f>
        <v>29600</v>
      </c>
      <c r="BQ11" s="241">
        <f>'C завтраками| Bed and breakfast'!BQ10*0.8</f>
        <v>29600</v>
      </c>
      <c r="BR11" s="241">
        <f>'C завтраками| Bed and breakfast'!BR10*0.8</f>
        <v>29600</v>
      </c>
      <c r="BS11" s="241">
        <f>'C завтраками| Bed and breakfast'!BS10*0.8</f>
        <v>29600</v>
      </c>
      <c r="BT11" s="241">
        <f>'C завтраками| Bed and breakfast'!BT10*0.8</f>
        <v>34400</v>
      </c>
      <c r="BU11" s="241">
        <f>'C завтраками| Bed and breakfast'!BU10*0.8</f>
        <v>34400</v>
      </c>
      <c r="BV11" s="241">
        <f>'C завтраками| Bed and breakfast'!BV10*0.8</f>
        <v>34400</v>
      </c>
      <c r="BW11" s="241">
        <f>'C завтраками| Bed and breakfast'!BW10*0.8</f>
        <v>34400</v>
      </c>
      <c r="BX11" s="241">
        <f>'C завтраками| Bed and breakfast'!BX10*0.8</f>
        <v>36000</v>
      </c>
      <c r="BY11" s="241">
        <f>'C завтраками| Bed and breakfast'!BY10*0.8</f>
        <v>36000</v>
      </c>
      <c r="BZ11" s="241">
        <f>'C завтраками| Bed and breakfast'!BZ10*0.8</f>
        <v>36000</v>
      </c>
      <c r="CA11" s="241">
        <f>'C завтраками| Bed and breakfast'!CA10*0.8</f>
        <v>36000</v>
      </c>
      <c r="CB11" s="241">
        <f>'C завтраками| Bed and breakfast'!CB10*0.8</f>
        <v>36000</v>
      </c>
      <c r="CC11" s="241">
        <f>'C завтраками| Bed and breakfast'!CC10*0.8</f>
        <v>36000</v>
      </c>
      <c r="CD11" s="241">
        <f>'C завтраками| Bed and breakfast'!CD10*0.8</f>
        <v>36000</v>
      </c>
      <c r="CE11" s="241">
        <f>'C завтраками| Bed and breakfast'!CE10*0.8</f>
        <v>36000</v>
      </c>
      <c r="CF11" s="241">
        <f>'C завтраками| Bed and breakfast'!CF10*0.8</f>
        <v>36000</v>
      </c>
      <c r="CG11" s="241">
        <f>'C завтраками| Bed and breakfast'!CG10*0.8</f>
        <v>36000</v>
      </c>
      <c r="CH11" s="241">
        <f>'C завтраками| Bed and breakfast'!CH10*0.8</f>
        <v>32800</v>
      </c>
      <c r="CI11" s="241">
        <f>'C завтраками| Bed and breakfast'!CI10*0.8</f>
        <v>32800</v>
      </c>
      <c r="CJ11" s="241">
        <f>'C завтраками| Bed and breakfast'!CJ10*0.8</f>
        <v>32800</v>
      </c>
      <c r="CK11" s="241">
        <f>'C завтраками| Bed and breakfast'!CK10*0.8</f>
        <v>32800</v>
      </c>
      <c r="CL11" s="241">
        <f>'C завтраками| Bed and breakfast'!CL10*0.8</f>
        <v>32800</v>
      </c>
      <c r="CM11" s="241">
        <f>'C завтраками| Bed and breakfast'!CM10*0.8</f>
        <v>32800</v>
      </c>
      <c r="CN11" s="241">
        <f>'C завтраками| Bed and breakfast'!CN10*0.8</f>
        <v>32800</v>
      </c>
      <c r="CO11" s="241">
        <f>'C завтраками| Bed and breakfast'!CO10*0.8</f>
        <v>32800</v>
      </c>
      <c r="CP11" s="241">
        <f>'C завтраками| Bed and breakfast'!CP10*0.8</f>
        <v>32800</v>
      </c>
      <c r="CQ11" s="241">
        <f>'C завтраками| Bed and breakfast'!CQ10*0.8</f>
        <v>52800</v>
      </c>
      <c r="CR11" s="241">
        <f>'C завтраками| Bed and breakfast'!CR10*0.8</f>
        <v>58400</v>
      </c>
      <c r="CS11" s="241">
        <f>'C завтраками| Bed and breakfast'!CS10*0.8</f>
        <v>64000</v>
      </c>
      <c r="CT11" s="241">
        <f>'C завтраками| Bed and breakfast'!CT10*0.8</f>
        <v>52800</v>
      </c>
      <c r="CU11" s="241">
        <f>'C завтраками| Bed and breakfast'!CU10*0.8</f>
        <v>52800</v>
      </c>
      <c r="CV11" s="241">
        <f>'C завтраками| Bed and breakfast'!CV10*0.8</f>
        <v>44000</v>
      </c>
      <c r="CW11" s="241">
        <f>'C завтраками| Bed and breakfast'!CW10*0.8</f>
        <v>44000</v>
      </c>
      <c r="CX11" s="241">
        <f>'C завтраками| Bed and breakfast'!CX10*0.8</f>
        <v>44000</v>
      </c>
      <c r="CY11" s="241">
        <f>'C завтраками| Bed and breakfast'!CY10*0.8</f>
        <v>37600</v>
      </c>
      <c r="CZ11" s="241">
        <f>'C завтраками| Bed and breakfast'!CZ10*0.8</f>
        <v>36800</v>
      </c>
      <c r="DA11" s="241">
        <f>'C завтраками| Bed and breakfast'!DA10*0.8</f>
        <v>26000</v>
      </c>
      <c r="DB11" s="241">
        <f>'C завтраками| Bed and breakfast'!DB10*0.8</f>
        <v>26000</v>
      </c>
      <c r="DC11" s="241">
        <f>'C завтраками| Bed and breakfast'!DC10*0.8</f>
        <v>26000</v>
      </c>
      <c r="DD11" s="241">
        <f>'C завтраками| Bed and breakfast'!DD10*0.8</f>
        <v>26000</v>
      </c>
      <c r="DE11" s="241">
        <f>'C завтраками| Bed and breakfast'!DE10*0.8</f>
        <v>27200</v>
      </c>
      <c r="DF11" s="241">
        <f>'C завтраками| Bed and breakfast'!DF10*0.8</f>
        <v>27200</v>
      </c>
      <c r="DG11" s="241">
        <f>'C завтраками| Bed and breakfast'!DG10*0.8</f>
        <v>27200</v>
      </c>
      <c r="DH11" s="241">
        <f>'C завтраками| Bed and breakfast'!DH10*0.8</f>
        <v>26000</v>
      </c>
      <c r="DI11" s="241">
        <f>'C завтраками| Bed and breakfast'!DI10*0.8</f>
        <v>26000</v>
      </c>
      <c r="DJ11" s="241">
        <f>'C завтраками| Bed and breakfast'!DJ10*0.8</f>
        <v>26000</v>
      </c>
      <c r="DK11" s="241">
        <f>'C завтраками| Bed and breakfast'!DK10*0.8</f>
        <v>26000</v>
      </c>
      <c r="DL11" s="241">
        <f>'C завтраками| Bed and breakfast'!DL10*0.8</f>
        <v>26000</v>
      </c>
      <c r="DM11" s="241">
        <f>'C завтраками| Bed and breakfast'!DM10*0.8</f>
        <v>26000</v>
      </c>
      <c r="DN11" s="241">
        <f>'C завтраками| Bed and breakfast'!DN10*0.8</f>
        <v>24800</v>
      </c>
      <c r="DO11" s="241">
        <f>'C завтраками| Bed and breakfast'!DO10*0.8</f>
        <v>24800</v>
      </c>
      <c r="DP11" s="241">
        <f>'C завтраками| Bed and breakfast'!DP10*0.8</f>
        <v>24800</v>
      </c>
      <c r="DQ11" s="241">
        <f>'C завтраками| Bed and breakfast'!DQ10*0.8</f>
        <v>24800</v>
      </c>
      <c r="DR11" s="241">
        <f>'C завтраками| Bed and breakfast'!DR10*0.8</f>
        <v>24800</v>
      </c>
      <c r="DS11" s="241">
        <f>'C завтраками| Bed and breakfast'!DS10*0.8</f>
        <v>24800</v>
      </c>
      <c r="DT11" s="241">
        <f>'C завтраками| Bed and breakfast'!DT10*0.8</f>
        <v>24800</v>
      </c>
      <c r="DU11" s="241">
        <f>'C завтраками| Bed and breakfast'!DU10*0.8</f>
        <v>21600</v>
      </c>
      <c r="DV11" s="241">
        <f>'C завтраками| Bed and breakfast'!DV10*0.8</f>
        <v>21600</v>
      </c>
      <c r="DW11" s="241">
        <f>'C завтраками| Bed and breakfast'!DW10*0.8</f>
        <v>21600</v>
      </c>
      <c r="DX11" s="241">
        <f>'C завтраками| Bed and breakfast'!DX10*0.8</f>
        <v>21600</v>
      </c>
      <c r="DY11" s="241">
        <f>'C завтраками| Bed and breakfast'!DY10*0.8</f>
        <v>21600</v>
      </c>
      <c r="DZ11" s="241">
        <f>'C завтраками| Bed and breakfast'!DZ10*0.8</f>
        <v>22400</v>
      </c>
      <c r="EA11" s="241">
        <f>'C завтраками| Bed and breakfast'!EA10*0.8</f>
        <v>22400</v>
      </c>
      <c r="EB11" s="241">
        <f>'C завтраками| Bed and breakfast'!EB10*0.8</f>
        <v>20800</v>
      </c>
      <c r="EC11" s="241">
        <f>'C завтраками| Bed and breakfast'!EC10*0.8</f>
        <v>20800</v>
      </c>
      <c r="ED11" s="241">
        <f>'C завтраками| Bed and breakfast'!ED10*0.8</f>
        <v>20800</v>
      </c>
      <c r="EE11" s="241">
        <f>'C завтраками| Bed and breakfast'!EE10*0.8</f>
        <v>19200</v>
      </c>
      <c r="EF11" s="241">
        <f>'C завтраками| Bed and breakfast'!EF10*0.8</f>
        <v>19200</v>
      </c>
      <c r="EG11" s="241">
        <f>'C завтраками| Bed and breakfast'!EG10*0.8</f>
        <v>19200</v>
      </c>
      <c r="EH11" s="241">
        <f>'C завтраками| Bed and breakfast'!EH10*0.8</f>
        <v>19200</v>
      </c>
      <c r="EI11" s="241">
        <f>'C завтраками| Bed and breakfast'!EI10*0.8</f>
        <v>16800</v>
      </c>
      <c r="EJ11" s="241">
        <f>'C завтраками| Bed and breakfast'!EJ10*0.8</f>
        <v>16800</v>
      </c>
      <c r="EK11" s="241">
        <f>'C завтраками| Bed and breakfast'!EK10*0.8</f>
        <v>16800</v>
      </c>
      <c r="EL11" s="241">
        <f>'C завтраками| Bed and breakfast'!EL10*0.8</f>
        <v>16800</v>
      </c>
      <c r="EM11" s="241">
        <f>'C завтраками| Bed and breakfast'!EM10*0.8</f>
        <v>16800</v>
      </c>
      <c r="EN11" s="241">
        <f>'C завтраками| Bed and breakfast'!EN10*0.8</f>
        <v>16800</v>
      </c>
      <c r="EO11" s="241">
        <f>'C завтраками| Bed and breakfast'!EO10*0.8</f>
        <v>16800</v>
      </c>
      <c r="EP11" s="241">
        <f>'C завтраками| Bed and breakfast'!EP10*0.8</f>
        <v>15600</v>
      </c>
      <c r="EQ11" s="241">
        <f>'C завтраками| Bed and breakfast'!EQ10*0.8</f>
        <v>15600</v>
      </c>
      <c r="ER11" s="241">
        <f>'C завтраками| Bed and breakfast'!ER10*0.8</f>
        <v>15600</v>
      </c>
      <c r="ES11" s="241">
        <f>'C завтраками| Bed and breakfast'!ES10*0.8</f>
        <v>15600</v>
      </c>
      <c r="ET11" s="241">
        <f>'C завтраками| Bed and breakfast'!ET10*0.8</f>
        <v>15600</v>
      </c>
      <c r="EU11" s="241">
        <f>'C завтраками| Bed and breakfast'!EU10*0.8</f>
        <v>16800</v>
      </c>
      <c r="EV11" s="241">
        <f>'C завтраками| Bed and breakfast'!EV10*0.8</f>
        <v>16800</v>
      </c>
      <c r="EW11" s="241">
        <f>'C завтраками| Bed and breakfast'!EW10*0.8</f>
        <v>15600</v>
      </c>
      <c r="EX11" s="241">
        <f>'C завтраками| Bed and breakfast'!EX10*0.8</f>
        <v>15600</v>
      </c>
      <c r="EY11" s="241">
        <f>'C завтраками| Bed and breakfast'!EY10*0.8</f>
        <v>15600</v>
      </c>
      <c r="EZ11" s="241">
        <f>'C завтраками| Bed and breakfast'!EZ10*0.8</f>
        <v>15600</v>
      </c>
      <c r="FA11" s="241">
        <f>'C завтраками| Bed and breakfast'!FA10*0.8</f>
        <v>15600</v>
      </c>
      <c r="FB11" s="241">
        <f>'C завтраками| Bed and breakfast'!FB10*0.8</f>
        <v>16800</v>
      </c>
      <c r="FC11" s="241">
        <f>'C завтраками| Bed and breakfast'!FC10*0.8</f>
        <v>16800</v>
      </c>
      <c r="FD11" s="241">
        <f>'C завтраками| Bed and breakfast'!FD10*0.8</f>
        <v>15600</v>
      </c>
      <c r="FE11" s="241">
        <f>'C завтраками| Bed and breakfast'!FE10*0.8</f>
        <v>15600</v>
      </c>
      <c r="FF11" s="241">
        <f>'C завтраками| Bed and breakfast'!FF10*0.8</f>
        <v>15600</v>
      </c>
      <c r="FG11" s="241">
        <f>'C завтраками| Bed and breakfast'!FG10*0.8</f>
        <v>15600</v>
      </c>
      <c r="FH11" s="241">
        <f>'C завтраками| Bed and breakfast'!FH10*0.8</f>
        <v>18000</v>
      </c>
    </row>
    <row r="12" spans="1:164" s="72" customFormat="1" x14ac:dyDescent="0.2">
      <c r="A12" s="240">
        <v>2</v>
      </c>
      <c r="B12" s="241">
        <f>'C завтраками| Bed and breakfast'!B11*0.8</f>
        <v>20480</v>
      </c>
      <c r="C12" s="241">
        <f>'C завтраками| Bed and breakfast'!C11*0.8</f>
        <v>20480</v>
      </c>
      <c r="D12" s="241">
        <f>'C завтраками| Bed and breakfast'!D11*0.8</f>
        <v>23280</v>
      </c>
      <c r="E12" s="241">
        <f>'C завтраками| Bed and breakfast'!E11*0.8</f>
        <v>23280</v>
      </c>
      <c r="F12" s="241">
        <f>'C завтраками| Bed and breakfast'!F11*0.8</f>
        <v>18080</v>
      </c>
      <c r="G12" s="241">
        <f>'C завтраками| Bed and breakfast'!G11*0.8</f>
        <v>18080</v>
      </c>
      <c r="H12" s="241">
        <f>'C завтраками| Bed and breakfast'!H11*0.8</f>
        <v>18080</v>
      </c>
      <c r="I12" s="241">
        <f>'C завтраками| Bed and breakfast'!I11*0.8</f>
        <v>18080</v>
      </c>
      <c r="J12" s="241">
        <f>'C завтраками| Bed and breakfast'!J11*0.8</f>
        <v>18080</v>
      </c>
      <c r="K12" s="241">
        <f>'C завтраками| Bed and breakfast'!K11*0.8</f>
        <v>21680</v>
      </c>
      <c r="L12" s="241">
        <f>'C завтраками| Bed and breakfast'!L11*0.8</f>
        <v>21680</v>
      </c>
      <c r="M12" s="241">
        <f>'C завтраками| Bed and breakfast'!M11*0.8</f>
        <v>18080</v>
      </c>
      <c r="N12" s="241">
        <f>'C завтраками| Bed and breakfast'!N11*0.8</f>
        <v>18080</v>
      </c>
      <c r="O12" s="241">
        <f>'C завтраками| Bed and breakfast'!O11*0.8</f>
        <v>18080</v>
      </c>
      <c r="P12" s="241">
        <f>'C завтраками| Bed and breakfast'!P11*0.8</f>
        <v>18080</v>
      </c>
      <c r="Q12" s="241">
        <f>'C завтраками| Bed and breakfast'!Q11*0.8</f>
        <v>18080</v>
      </c>
      <c r="R12" s="241">
        <f>'C завтраками| Bed and breakfast'!R11*0.8</f>
        <v>20480</v>
      </c>
      <c r="S12" s="241">
        <f>'C завтраками| Bed and breakfast'!S11*0.8</f>
        <v>20480</v>
      </c>
      <c r="T12" s="241">
        <f>'C завтраками| Bed and breakfast'!T11*0.8</f>
        <v>19280</v>
      </c>
      <c r="U12" s="241">
        <f>'C завтраками| Bed and breakfast'!U11*0.8</f>
        <v>19280</v>
      </c>
      <c r="V12" s="241">
        <f>'C завтраками| Bed and breakfast'!V11*0.8</f>
        <v>19280</v>
      </c>
      <c r="W12" s="241">
        <f>'C завтраками| Bed and breakfast'!W11*0.8</f>
        <v>19280</v>
      </c>
      <c r="X12" s="241">
        <f>'C завтраками| Bed and breakfast'!X11*0.8</f>
        <v>20480</v>
      </c>
      <c r="Y12" s="241">
        <f>'C завтраками| Bed and breakfast'!Y11*0.8</f>
        <v>20480</v>
      </c>
      <c r="Z12" s="241">
        <f>'C завтраками| Bed and breakfast'!Z11*0.8</f>
        <v>20480</v>
      </c>
      <c r="AA12" s="241">
        <f>'C завтраками| Bed and breakfast'!AA11*0.8</f>
        <v>19280</v>
      </c>
      <c r="AB12" s="241">
        <f>'C завтраками| Bed and breakfast'!AB11*0.8</f>
        <v>19280</v>
      </c>
      <c r="AC12" s="241">
        <f>'C завтраками| Bed and breakfast'!AC11*0.8</f>
        <v>20480</v>
      </c>
      <c r="AD12" s="241">
        <f>'C завтраками| Bed and breakfast'!AD11*0.8</f>
        <v>20480</v>
      </c>
      <c r="AE12" s="241">
        <f>'C завтраками| Bed and breakfast'!AE11*0.8</f>
        <v>20480</v>
      </c>
      <c r="AF12" s="241">
        <f>'C завтраками| Bed and breakfast'!AF11*0.8</f>
        <v>23680</v>
      </c>
      <c r="AG12" s="241">
        <f>'C завтраками| Bed and breakfast'!AG11*0.8</f>
        <v>23680</v>
      </c>
      <c r="AH12" s="241">
        <f>'C завтраками| Bed and breakfast'!AH11*0.8</f>
        <v>21680</v>
      </c>
      <c r="AI12" s="241">
        <f>'C завтраками| Bed and breakfast'!AI11*0.8</f>
        <v>23280</v>
      </c>
      <c r="AJ12" s="241">
        <f>'C завтраками| Bed and breakfast'!AJ11*0.8</f>
        <v>23280</v>
      </c>
      <c r="AK12" s="241">
        <f>'C завтраками| Bed and breakfast'!AK11*0.8</f>
        <v>28480</v>
      </c>
      <c r="AL12" s="241">
        <f>'C завтраками| Bed and breakfast'!AL11*0.8</f>
        <v>33280</v>
      </c>
      <c r="AM12" s="241">
        <f>'C завтраками| Bed and breakfast'!AM11*0.8</f>
        <v>33280</v>
      </c>
      <c r="AN12" s="241">
        <f>'C завтраками| Bed and breakfast'!AN11*0.8</f>
        <v>35680</v>
      </c>
      <c r="AO12" s="241">
        <f>'C завтраками| Bed and breakfast'!AO11*0.8</f>
        <v>33280</v>
      </c>
      <c r="AP12" s="241">
        <f>'C завтраками| Bed and breakfast'!AP11*0.8</f>
        <v>58800</v>
      </c>
      <c r="AQ12" s="241">
        <f>'C завтраками| Bed and breakfast'!AQ11*0.8</f>
        <v>90800</v>
      </c>
      <c r="AR12" s="241">
        <f>'C завтраками| Bed and breakfast'!AR11*0.8</f>
        <v>110800</v>
      </c>
      <c r="AS12" s="241">
        <f>'C завтраками| Bed and breakfast'!AS11*0.8</f>
        <v>110800</v>
      </c>
      <c r="AT12" s="241">
        <f>'C завтраками| Bed and breakfast'!AT11*0.8</f>
        <v>98800</v>
      </c>
      <c r="AU12" s="241">
        <f>'C завтраками| Bed and breakfast'!AU11*0.8</f>
        <v>98800</v>
      </c>
      <c r="AV12" s="241">
        <f>'C завтраками| Bed and breakfast'!AV11*0.8</f>
        <v>98800</v>
      </c>
      <c r="AW12" s="241">
        <f>'C завтраками| Bed and breakfast'!AW11*0.8</f>
        <v>98800</v>
      </c>
      <c r="AX12" s="241">
        <f>'C завтраками| Bed and breakfast'!AX11*0.8</f>
        <v>98800</v>
      </c>
      <c r="AY12" s="241">
        <f>'C завтраками| Bed and breakfast'!AY11*0.8</f>
        <v>78800</v>
      </c>
      <c r="AZ12" s="241">
        <f>'C завтраками| Bed and breakfast'!AZ11*0.8</f>
        <v>70800</v>
      </c>
      <c r="BA12" s="241">
        <f>'C завтраками| Bed and breakfast'!BA11*0.8</f>
        <v>70800</v>
      </c>
      <c r="BB12" s="241">
        <f>'C завтраками| Bed and breakfast'!BB11*0.8</f>
        <v>51360</v>
      </c>
      <c r="BC12" s="241">
        <f>'C завтраками| Bed and breakfast'!BC11*0.8</f>
        <v>32160</v>
      </c>
      <c r="BD12" s="241">
        <f>'C завтраками| Bed and breakfast'!BD11*0.8</f>
        <v>32160</v>
      </c>
      <c r="BE12" s="241">
        <f>'C завтраками| Bed and breakfast'!BE11*0.8</f>
        <v>32160</v>
      </c>
      <c r="BF12" s="241">
        <f>'C завтраками| Bed and breakfast'!BF11*0.8</f>
        <v>32160</v>
      </c>
      <c r="BG12" s="241">
        <f>'C завтраками| Bed and breakfast'!BG11*0.8</f>
        <v>32160</v>
      </c>
      <c r="BH12" s="241">
        <f>'C завтраками| Bed and breakfast'!BH11*0.8</f>
        <v>29760</v>
      </c>
      <c r="BI12" s="241">
        <f>'C завтраками| Bed and breakfast'!BI11*0.8</f>
        <v>29760</v>
      </c>
      <c r="BJ12" s="241">
        <f>'C завтраками| Bed and breakfast'!BJ11*0.8</f>
        <v>29760</v>
      </c>
      <c r="BK12" s="241">
        <f>'C завтраками| Bed and breakfast'!BK11*0.8</f>
        <v>32160</v>
      </c>
      <c r="BL12" s="241">
        <f>'C завтраками| Bed and breakfast'!BL11*0.8</f>
        <v>32160</v>
      </c>
      <c r="BM12" s="241">
        <f>'C завтраками| Bed and breakfast'!BM11*0.8</f>
        <v>32160</v>
      </c>
      <c r="BN12" s="241">
        <f>'C завтраками| Bed and breakfast'!BN11*0.8</f>
        <v>32160</v>
      </c>
      <c r="BO12" s="241">
        <f>'C завтраками| Bed and breakfast'!BO11*0.8</f>
        <v>32160</v>
      </c>
      <c r="BP12" s="241">
        <f>'C завтраками| Bed and breakfast'!BP11*0.8</f>
        <v>32160</v>
      </c>
      <c r="BQ12" s="241">
        <f>'C завтраками| Bed and breakfast'!BQ11*0.8</f>
        <v>32160</v>
      </c>
      <c r="BR12" s="241">
        <f>'C завтраками| Bed and breakfast'!BR11*0.8</f>
        <v>32160</v>
      </c>
      <c r="BS12" s="241">
        <f>'C завтраками| Bed and breakfast'!BS11*0.8</f>
        <v>32160</v>
      </c>
      <c r="BT12" s="241">
        <f>'C завтраками| Bed and breakfast'!BT11*0.8</f>
        <v>36960</v>
      </c>
      <c r="BU12" s="241">
        <f>'C завтраками| Bed and breakfast'!BU11*0.8</f>
        <v>36960</v>
      </c>
      <c r="BV12" s="241">
        <f>'C завтраками| Bed and breakfast'!BV11*0.8</f>
        <v>36960</v>
      </c>
      <c r="BW12" s="241">
        <f>'C завтраками| Bed and breakfast'!BW11*0.8</f>
        <v>36960</v>
      </c>
      <c r="BX12" s="241">
        <f>'C завтраками| Bed and breakfast'!BX11*0.8</f>
        <v>38560</v>
      </c>
      <c r="BY12" s="241">
        <f>'C завтраками| Bed and breakfast'!BY11*0.8</f>
        <v>38560</v>
      </c>
      <c r="BZ12" s="241">
        <f>'C завтраками| Bed and breakfast'!BZ11*0.8</f>
        <v>38560</v>
      </c>
      <c r="CA12" s="241">
        <f>'C завтраками| Bed and breakfast'!CA11*0.8</f>
        <v>38560</v>
      </c>
      <c r="CB12" s="241">
        <f>'C завтраками| Bed and breakfast'!CB11*0.8</f>
        <v>38560</v>
      </c>
      <c r="CC12" s="241">
        <f>'C завтраками| Bed and breakfast'!CC11*0.8</f>
        <v>38560</v>
      </c>
      <c r="CD12" s="241">
        <f>'C завтраками| Bed and breakfast'!CD11*0.8</f>
        <v>38560</v>
      </c>
      <c r="CE12" s="241">
        <f>'C завтраками| Bed and breakfast'!CE11*0.8</f>
        <v>38560</v>
      </c>
      <c r="CF12" s="241">
        <f>'C завтраками| Bed and breakfast'!CF11*0.8</f>
        <v>38560</v>
      </c>
      <c r="CG12" s="241">
        <f>'C завтраками| Bed and breakfast'!CG11*0.8</f>
        <v>38560</v>
      </c>
      <c r="CH12" s="241">
        <f>'C завтраками| Bed and breakfast'!CH11*0.8</f>
        <v>35360</v>
      </c>
      <c r="CI12" s="241">
        <f>'C завтраками| Bed and breakfast'!CI11*0.8</f>
        <v>35360</v>
      </c>
      <c r="CJ12" s="241">
        <f>'C завтраками| Bed and breakfast'!CJ11*0.8</f>
        <v>35360</v>
      </c>
      <c r="CK12" s="241">
        <f>'C завтраками| Bed and breakfast'!CK11*0.8</f>
        <v>35360</v>
      </c>
      <c r="CL12" s="241">
        <f>'C завтраками| Bed and breakfast'!CL11*0.8</f>
        <v>35360</v>
      </c>
      <c r="CM12" s="241">
        <f>'C завтраками| Bed and breakfast'!CM11*0.8</f>
        <v>35360</v>
      </c>
      <c r="CN12" s="241">
        <f>'C завтраками| Bed and breakfast'!CN11*0.8</f>
        <v>35360</v>
      </c>
      <c r="CO12" s="241">
        <f>'C завтраками| Bed and breakfast'!CO11*0.8</f>
        <v>35360</v>
      </c>
      <c r="CP12" s="241">
        <f>'C завтраками| Bed and breakfast'!CP11*0.8</f>
        <v>35360</v>
      </c>
      <c r="CQ12" s="241">
        <f>'C завтраками| Bed and breakfast'!CQ11*0.8</f>
        <v>55360</v>
      </c>
      <c r="CR12" s="241">
        <f>'C завтраками| Bed and breakfast'!CR11*0.8</f>
        <v>60960</v>
      </c>
      <c r="CS12" s="241">
        <f>'C завтраками| Bed and breakfast'!CS11*0.8</f>
        <v>66560</v>
      </c>
      <c r="CT12" s="241">
        <f>'C завтраками| Bed and breakfast'!CT11*0.8</f>
        <v>55360</v>
      </c>
      <c r="CU12" s="241">
        <f>'C завтраками| Bed and breakfast'!CU11*0.8</f>
        <v>55360</v>
      </c>
      <c r="CV12" s="241">
        <f>'C завтраками| Bed and breakfast'!CV11*0.8</f>
        <v>46560</v>
      </c>
      <c r="CW12" s="241">
        <f>'C завтраками| Bed and breakfast'!CW11*0.8</f>
        <v>46560</v>
      </c>
      <c r="CX12" s="241">
        <f>'C завтраками| Bed and breakfast'!CX11*0.8</f>
        <v>46560</v>
      </c>
      <c r="CY12" s="241">
        <f>'C завтраками| Bed and breakfast'!CY11*0.8</f>
        <v>40160</v>
      </c>
      <c r="CZ12" s="241">
        <f>'C завтраками| Bed and breakfast'!CZ11*0.8</f>
        <v>39360</v>
      </c>
      <c r="DA12" s="241">
        <f>'C завтраками| Bed and breakfast'!DA11*0.8</f>
        <v>28560</v>
      </c>
      <c r="DB12" s="241">
        <f>'C завтраками| Bed and breakfast'!DB11*0.8</f>
        <v>28560</v>
      </c>
      <c r="DC12" s="241">
        <f>'C завтраками| Bed and breakfast'!DC11*0.8</f>
        <v>28560</v>
      </c>
      <c r="DD12" s="241">
        <f>'C завтраками| Bed and breakfast'!DD11*0.8</f>
        <v>28560</v>
      </c>
      <c r="DE12" s="241">
        <f>'C завтраками| Bed and breakfast'!DE11*0.8</f>
        <v>29760</v>
      </c>
      <c r="DF12" s="241">
        <f>'C завтраками| Bed and breakfast'!DF11*0.8</f>
        <v>29760</v>
      </c>
      <c r="DG12" s="241">
        <f>'C завтраками| Bed and breakfast'!DG11*0.8</f>
        <v>29760</v>
      </c>
      <c r="DH12" s="241">
        <f>'C завтраками| Bed and breakfast'!DH11*0.8</f>
        <v>28560</v>
      </c>
      <c r="DI12" s="241">
        <f>'C завтраками| Bed and breakfast'!DI11*0.8</f>
        <v>28560</v>
      </c>
      <c r="DJ12" s="241">
        <f>'C завтраками| Bed and breakfast'!DJ11*0.8</f>
        <v>28560</v>
      </c>
      <c r="DK12" s="241">
        <f>'C завтраками| Bed and breakfast'!DK11*0.8</f>
        <v>28560</v>
      </c>
      <c r="DL12" s="241">
        <f>'C завтраками| Bed and breakfast'!DL11*0.8</f>
        <v>28560</v>
      </c>
      <c r="DM12" s="241">
        <f>'C завтраками| Bed and breakfast'!DM11*0.8</f>
        <v>28560</v>
      </c>
      <c r="DN12" s="241">
        <f>'C завтраками| Bed and breakfast'!DN11*0.8</f>
        <v>27360</v>
      </c>
      <c r="DO12" s="241">
        <f>'C завтраками| Bed and breakfast'!DO11*0.8</f>
        <v>27360</v>
      </c>
      <c r="DP12" s="241">
        <f>'C завтраками| Bed and breakfast'!DP11*0.8</f>
        <v>27360</v>
      </c>
      <c r="DQ12" s="241">
        <f>'C завтраками| Bed and breakfast'!DQ11*0.8</f>
        <v>27360</v>
      </c>
      <c r="DR12" s="241">
        <f>'C завтраками| Bed and breakfast'!DR11*0.8</f>
        <v>27360</v>
      </c>
      <c r="DS12" s="241">
        <f>'C завтраками| Bed and breakfast'!DS11*0.8</f>
        <v>27360</v>
      </c>
      <c r="DT12" s="241">
        <f>'C завтраками| Bed and breakfast'!DT11*0.8</f>
        <v>27360</v>
      </c>
      <c r="DU12" s="241">
        <f>'C завтраками| Bed and breakfast'!DU11*0.8</f>
        <v>24160</v>
      </c>
      <c r="DV12" s="241">
        <f>'C завтраками| Bed and breakfast'!DV11*0.8</f>
        <v>24160</v>
      </c>
      <c r="DW12" s="241">
        <f>'C завтраками| Bed and breakfast'!DW11*0.8</f>
        <v>24160</v>
      </c>
      <c r="DX12" s="241">
        <f>'C завтраками| Bed and breakfast'!DX11*0.8</f>
        <v>24160</v>
      </c>
      <c r="DY12" s="241">
        <f>'C завтраками| Bed and breakfast'!DY11*0.8</f>
        <v>24160</v>
      </c>
      <c r="DZ12" s="241">
        <f>'C завтраками| Bed and breakfast'!DZ11*0.8</f>
        <v>24960</v>
      </c>
      <c r="EA12" s="241">
        <f>'C завтраками| Bed and breakfast'!EA11*0.8</f>
        <v>24960</v>
      </c>
      <c r="EB12" s="241">
        <f>'C завтраками| Bed and breakfast'!EB11*0.8</f>
        <v>23360</v>
      </c>
      <c r="EC12" s="241">
        <f>'C завтраками| Bed and breakfast'!EC11*0.8</f>
        <v>23360</v>
      </c>
      <c r="ED12" s="241">
        <f>'C завтраками| Bed and breakfast'!ED11*0.8</f>
        <v>23360</v>
      </c>
      <c r="EE12" s="241">
        <f>'C завтраками| Bed and breakfast'!EE11*0.8</f>
        <v>21600</v>
      </c>
      <c r="EF12" s="241">
        <f>'C завтраками| Bed and breakfast'!EF11*0.8</f>
        <v>21600</v>
      </c>
      <c r="EG12" s="241">
        <f>'C завтраками| Bed and breakfast'!EG11*0.8</f>
        <v>21600</v>
      </c>
      <c r="EH12" s="241">
        <f>'C завтраками| Bed and breakfast'!EH11*0.8</f>
        <v>21600</v>
      </c>
      <c r="EI12" s="241">
        <f>'C завтраками| Bed and breakfast'!EI11*0.8</f>
        <v>19200</v>
      </c>
      <c r="EJ12" s="241">
        <f>'C завтраками| Bed and breakfast'!EJ11*0.8</f>
        <v>19200</v>
      </c>
      <c r="EK12" s="241">
        <f>'C завтраками| Bed and breakfast'!EK11*0.8</f>
        <v>19200</v>
      </c>
      <c r="EL12" s="241">
        <f>'C завтраками| Bed and breakfast'!EL11*0.8</f>
        <v>19200</v>
      </c>
      <c r="EM12" s="241">
        <f>'C завтраками| Bed and breakfast'!EM11*0.8</f>
        <v>19200</v>
      </c>
      <c r="EN12" s="241">
        <f>'C завтраками| Bed and breakfast'!EN11*0.8</f>
        <v>19200</v>
      </c>
      <c r="EO12" s="241">
        <f>'C завтраками| Bed and breakfast'!EO11*0.8</f>
        <v>19200</v>
      </c>
      <c r="EP12" s="241">
        <f>'C завтраками| Bed and breakfast'!EP11*0.8</f>
        <v>18000</v>
      </c>
      <c r="EQ12" s="241">
        <f>'C завтраками| Bed and breakfast'!EQ11*0.8</f>
        <v>18000</v>
      </c>
      <c r="ER12" s="241">
        <f>'C завтраками| Bed and breakfast'!ER11*0.8</f>
        <v>18000</v>
      </c>
      <c r="ES12" s="241">
        <f>'C завтраками| Bed and breakfast'!ES11*0.8</f>
        <v>18000</v>
      </c>
      <c r="ET12" s="241">
        <f>'C завтраками| Bed and breakfast'!ET11*0.8</f>
        <v>18000</v>
      </c>
      <c r="EU12" s="241">
        <f>'C завтраками| Bed and breakfast'!EU11*0.8</f>
        <v>19200</v>
      </c>
      <c r="EV12" s="241">
        <f>'C завтраками| Bed and breakfast'!EV11*0.8</f>
        <v>19200</v>
      </c>
      <c r="EW12" s="241">
        <f>'C завтраками| Bed and breakfast'!EW11*0.8</f>
        <v>18000</v>
      </c>
      <c r="EX12" s="241">
        <f>'C завтраками| Bed and breakfast'!EX11*0.8</f>
        <v>18000</v>
      </c>
      <c r="EY12" s="241">
        <f>'C завтраками| Bed and breakfast'!EY11*0.8</f>
        <v>18000</v>
      </c>
      <c r="EZ12" s="241">
        <f>'C завтраками| Bed and breakfast'!EZ11*0.8</f>
        <v>18000</v>
      </c>
      <c r="FA12" s="241">
        <f>'C завтраками| Bed and breakfast'!FA11*0.8</f>
        <v>18000</v>
      </c>
      <c r="FB12" s="241">
        <f>'C завтраками| Bed and breakfast'!FB11*0.8</f>
        <v>19200</v>
      </c>
      <c r="FC12" s="241">
        <f>'C завтраками| Bed and breakfast'!FC11*0.8</f>
        <v>19200</v>
      </c>
      <c r="FD12" s="241">
        <f>'C завтраками| Bed and breakfast'!FD11*0.8</f>
        <v>18000</v>
      </c>
      <c r="FE12" s="241">
        <f>'C завтраками| Bed and breakfast'!FE11*0.8</f>
        <v>18000</v>
      </c>
      <c r="FF12" s="241">
        <f>'C завтраками| Bed and breakfast'!FF11*0.8</f>
        <v>18000</v>
      </c>
      <c r="FG12" s="241">
        <f>'C завтраками| Bed and breakfast'!FG11*0.8</f>
        <v>18000</v>
      </c>
      <c r="FH12" s="241">
        <f>'C завтраками| Bed and breakfast'!FH11*0.8</f>
        <v>20400</v>
      </c>
    </row>
    <row r="13" spans="1:164"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row>
    <row r="14" spans="1:164" s="72" customFormat="1" x14ac:dyDescent="0.2">
      <c r="A14" s="240">
        <v>1</v>
      </c>
      <c r="B14" s="241">
        <f>'C завтраками| Bed and breakfast'!B13*0.8</f>
        <v>19200</v>
      </c>
      <c r="C14" s="241">
        <f>'C завтраками| Bed and breakfast'!C13*0.8</f>
        <v>19200</v>
      </c>
      <c r="D14" s="241">
        <f>'C завтраками| Bed and breakfast'!D13*0.8</f>
        <v>22000</v>
      </c>
      <c r="E14" s="241">
        <f>'C завтраками| Bed and breakfast'!E13*0.8</f>
        <v>22000</v>
      </c>
      <c r="F14" s="241">
        <f>'C завтраками| Bed and breakfast'!F13*0.8</f>
        <v>16800</v>
      </c>
      <c r="G14" s="241">
        <f>'C завтраками| Bed and breakfast'!G13*0.8</f>
        <v>16800</v>
      </c>
      <c r="H14" s="241">
        <f>'C завтраками| Bed and breakfast'!H13*0.8</f>
        <v>16800</v>
      </c>
      <c r="I14" s="241">
        <f>'C завтраками| Bed and breakfast'!I13*0.8</f>
        <v>16800</v>
      </c>
      <c r="J14" s="241">
        <f>'C завтраками| Bed and breakfast'!J13*0.8</f>
        <v>16800</v>
      </c>
      <c r="K14" s="241">
        <f>'C завтраками| Bed and breakfast'!K13*0.8</f>
        <v>20400</v>
      </c>
      <c r="L14" s="241">
        <f>'C завтраками| Bed and breakfast'!L13*0.8</f>
        <v>20400</v>
      </c>
      <c r="M14" s="241">
        <f>'C завтраками| Bed and breakfast'!M13*0.8</f>
        <v>16800</v>
      </c>
      <c r="N14" s="241">
        <f>'C завтраками| Bed and breakfast'!N13*0.8</f>
        <v>16800</v>
      </c>
      <c r="O14" s="241">
        <f>'C завтраками| Bed and breakfast'!O13*0.8</f>
        <v>16800</v>
      </c>
      <c r="P14" s="241">
        <f>'C завтраками| Bed and breakfast'!P13*0.8</f>
        <v>16800</v>
      </c>
      <c r="Q14" s="241">
        <f>'C завтраками| Bed and breakfast'!Q13*0.8</f>
        <v>16800</v>
      </c>
      <c r="R14" s="241">
        <f>'C завтраками| Bed and breakfast'!R13*0.8</f>
        <v>19200</v>
      </c>
      <c r="S14" s="241">
        <f>'C завтраками| Bed and breakfast'!S13*0.8</f>
        <v>19200</v>
      </c>
      <c r="T14" s="241">
        <f>'C завтраками| Bed and breakfast'!T13*0.8</f>
        <v>18000</v>
      </c>
      <c r="U14" s="241">
        <f>'C завтраками| Bed and breakfast'!U13*0.8</f>
        <v>18000</v>
      </c>
      <c r="V14" s="241">
        <f>'C завтраками| Bed and breakfast'!V13*0.8</f>
        <v>18000</v>
      </c>
      <c r="W14" s="241">
        <f>'C завтраками| Bed and breakfast'!W13*0.8</f>
        <v>18000</v>
      </c>
      <c r="X14" s="241">
        <f>'C завтраками| Bed and breakfast'!X13*0.8</f>
        <v>19200</v>
      </c>
      <c r="Y14" s="241">
        <f>'C завтраками| Bed and breakfast'!Y13*0.8</f>
        <v>19200</v>
      </c>
      <c r="Z14" s="241">
        <f>'C завтраками| Bed and breakfast'!Z13*0.8</f>
        <v>19200</v>
      </c>
      <c r="AA14" s="241">
        <f>'C завтраками| Bed and breakfast'!AA13*0.8</f>
        <v>18000</v>
      </c>
      <c r="AB14" s="241">
        <f>'C завтраками| Bed and breakfast'!AB13*0.8</f>
        <v>18000</v>
      </c>
      <c r="AC14" s="241">
        <f>'C завтраками| Bed and breakfast'!AC13*0.8</f>
        <v>19200</v>
      </c>
      <c r="AD14" s="241">
        <f>'C завтраками| Bed and breakfast'!AD13*0.8</f>
        <v>19200</v>
      </c>
      <c r="AE14" s="241">
        <f>'C завтраками| Bed and breakfast'!AE13*0.8</f>
        <v>19200</v>
      </c>
      <c r="AF14" s="241">
        <f>'C завтраками| Bed and breakfast'!AF13*0.8</f>
        <v>22400</v>
      </c>
      <c r="AG14" s="241">
        <f>'C завтраками| Bed and breakfast'!AG13*0.8</f>
        <v>22400</v>
      </c>
      <c r="AH14" s="241">
        <f>'C завтраками| Bed and breakfast'!AH13*0.8</f>
        <v>20400</v>
      </c>
      <c r="AI14" s="241">
        <f>'C завтраками| Bed and breakfast'!AI13*0.8</f>
        <v>22000</v>
      </c>
      <c r="AJ14" s="241">
        <f>'C завтраками| Bed and breakfast'!AJ13*0.8</f>
        <v>22000</v>
      </c>
      <c r="AK14" s="241">
        <f>'C завтраками| Bed and breakfast'!AK13*0.8</f>
        <v>27200</v>
      </c>
      <c r="AL14" s="241">
        <f>'C завтраками| Bed and breakfast'!AL13*0.8</f>
        <v>32000</v>
      </c>
      <c r="AM14" s="241">
        <f>'C завтраками| Bed and breakfast'!AM13*0.8</f>
        <v>32000</v>
      </c>
      <c r="AN14" s="241">
        <f>'C завтраками| Bed and breakfast'!AN13*0.8</f>
        <v>34400</v>
      </c>
      <c r="AO14" s="241">
        <f>'C завтраками| Bed and breakfast'!AO13*0.8</f>
        <v>32000</v>
      </c>
      <c r="AP14" s="241">
        <f>'C завтраками| Bed and breakfast'!AP13*0.8</f>
        <v>57200</v>
      </c>
      <c r="AQ14" s="241">
        <f>'C завтраками| Bed and breakfast'!AQ13*0.8</f>
        <v>89200</v>
      </c>
      <c r="AR14" s="241">
        <f>'C завтраками| Bed and breakfast'!AR13*0.8</f>
        <v>109200</v>
      </c>
      <c r="AS14" s="241">
        <f>'C завтраками| Bed and breakfast'!AS13*0.8</f>
        <v>109200</v>
      </c>
      <c r="AT14" s="241">
        <f>'C завтраками| Bed and breakfast'!AT13*0.8</f>
        <v>97200</v>
      </c>
      <c r="AU14" s="241">
        <f>'C завтраками| Bed and breakfast'!AU13*0.8</f>
        <v>97200</v>
      </c>
      <c r="AV14" s="241">
        <f>'C завтраками| Bed and breakfast'!AV13*0.8</f>
        <v>97200</v>
      </c>
      <c r="AW14" s="241">
        <f>'C завтраками| Bed and breakfast'!AW13*0.8</f>
        <v>97200</v>
      </c>
      <c r="AX14" s="241">
        <f>'C завтраками| Bed and breakfast'!AX13*0.8</f>
        <v>97200</v>
      </c>
      <c r="AY14" s="241">
        <f>'C завтраками| Bed and breakfast'!AY13*0.8</f>
        <v>77200</v>
      </c>
      <c r="AZ14" s="241">
        <f>'C завтраками| Bed and breakfast'!AZ13*0.8</f>
        <v>69200</v>
      </c>
      <c r="BA14" s="241">
        <f>'C завтраками| Bed and breakfast'!BA13*0.8</f>
        <v>69200</v>
      </c>
      <c r="BB14" s="241">
        <f>'C завтраками| Bed and breakfast'!BB13*0.8</f>
        <v>49600</v>
      </c>
      <c r="BC14" s="241">
        <f>'C завтраками| Bed and breakfast'!BC13*0.8</f>
        <v>30400</v>
      </c>
      <c r="BD14" s="241">
        <f>'C завтраками| Bed and breakfast'!BD13*0.8</f>
        <v>30400</v>
      </c>
      <c r="BE14" s="241">
        <f>'C завтраками| Bed and breakfast'!BE13*0.8</f>
        <v>30400</v>
      </c>
      <c r="BF14" s="241">
        <f>'C завтраками| Bed and breakfast'!BF13*0.8</f>
        <v>30400</v>
      </c>
      <c r="BG14" s="241">
        <f>'C завтраками| Bed and breakfast'!BG13*0.8</f>
        <v>30400</v>
      </c>
      <c r="BH14" s="241">
        <f>'C завтраками| Bed and breakfast'!BH13*0.8</f>
        <v>28000</v>
      </c>
      <c r="BI14" s="241">
        <f>'C завтраками| Bed and breakfast'!BI13*0.8</f>
        <v>28000</v>
      </c>
      <c r="BJ14" s="241">
        <f>'C завтраками| Bed and breakfast'!BJ13*0.8</f>
        <v>28000</v>
      </c>
      <c r="BK14" s="241">
        <f>'C завтраками| Bed and breakfast'!BK13*0.8</f>
        <v>30400</v>
      </c>
      <c r="BL14" s="241">
        <f>'C завтраками| Bed and breakfast'!BL13*0.8</f>
        <v>30400</v>
      </c>
      <c r="BM14" s="241">
        <f>'C завтраками| Bed and breakfast'!BM13*0.8</f>
        <v>30400</v>
      </c>
      <c r="BN14" s="241">
        <f>'C завтраками| Bed and breakfast'!BN13*0.8</f>
        <v>30400</v>
      </c>
      <c r="BO14" s="241">
        <f>'C завтраками| Bed and breakfast'!BO13*0.8</f>
        <v>30400</v>
      </c>
      <c r="BP14" s="241">
        <f>'C завтраками| Bed and breakfast'!BP13*0.8</f>
        <v>30400</v>
      </c>
      <c r="BQ14" s="241">
        <f>'C завтраками| Bed and breakfast'!BQ13*0.8</f>
        <v>30400</v>
      </c>
      <c r="BR14" s="241">
        <f>'C завтраками| Bed and breakfast'!BR13*0.8</f>
        <v>30400</v>
      </c>
      <c r="BS14" s="241">
        <f>'C завтраками| Bed and breakfast'!BS13*0.8</f>
        <v>30400</v>
      </c>
      <c r="BT14" s="241">
        <f>'C завтраками| Bed and breakfast'!BT13*0.8</f>
        <v>35200</v>
      </c>
      <c r="BU14" s="241">
        <f>'C завтраками| Bed and breakfast'!BU13*0.8</f>
        <v>35200</v>
      </c>
      <c r="BV14" s="241">
        <f>'C завтраками| Bed and breakfast'!BV13*0.8</f>
        <v>35200</v>
      </c>
      <c r="BW14" s="241">
        <f>'C завтраками| Bed and breakfast'!BW13*0.8</f>
        <v>35200</v>
      </c>
      <c r="BX14" s="241">
        <f>'C завтраками| Bed and breakfast'!BX13*0.8</f>
        <v>36800</v>
      </c>
      <c r="BY14" s="241">
        <f>'C завтраками| Bed and breakfast'!BY13*0.8</f>
        <v>36800</v>
      </c>
      <c r="BZ14" s="241">
        <f>'C завтраками| Bed and breakfast'!BZ13*0.8</f>
        <v>36800</v>
      </c>
      <c r="CA14" s="241">
        <f>'C завтраками| Bed and breakfast'!CA13*0.8</f>
        <v>36800</v>
      </c>
      <c r="CB14" s="241">
        <f>'C завтраками| Bed and breakfast'!CB13*0.8</f>
        <v>36800</v>
      </c>
      <c r="CC14" s="241">
        <f>'C завтраками| Bed and breakfast'!CC13*0.8</f>
        <v>36800</v>
      </c>
      <c r="CD14" s="241">
        <f>'C завтраками| Bed and breakfast'!CD13*0.8</f>
        <v>36800</v>
      </c>
      <c r="CE14" s="241">
        <f>'C завтраками| Bed and breakfast'!CE13*0.8</f>
        <v>36800</v>
      </c>
      <c r="CF14" s="241">
        <f>'C завтраками| Bed and breakfast'!CF13*0.8</f>
        <v>36800</v>
      </c>
      <c r="CG14" s="241">
        <f>'C завтраками| Bed and breakfast'!CG13*0.8</f>
        <v>36800</v>
      </c>
      <c r="CH14" s="241">
        <f>'C завтраками| Bed and breakfast'!CH13*0.8</f>
        <v>33600</v>
      </c>
      <c r="CI14" s="241">
        <f>'C завтраками| Bed and breakfast'!CI13*0.8</f>
        <v>33600</v>
      </c>
      <c r="CJ14" s="241">
        <f>'C завтраками| Bed and breakfast'!CJ13*0.8</f>
        <v>33600</v>
      </c>
      <c r="CK14" s="241">
        <f>'C завтраками| Bed and breakfast'!CK13*0.8</f>
        <v>33600</v>
      </c>
      <c r="CL14" s="241">
        <f>'C завтраками| Bed and breakfast'!CL13*0.8</f>
        <v>33600</v>
      </c>
      <c r="CM14" s="241">
        <f>'C завтраками| Bed and breakfast'!CM13*0.8</f>
        <v>33600</v>
      </c>
      <c r="CN14" s="241">
        <f>'C завтраками| Bed and breakfast'!CN13*0.8</f>
        <v>33600</v>
      </c>
      <c r="CO14" s="241">
        <f>'C завтраками| Bed and breakfast'!CO13*0.8</f>
        <v>33600</v>
      </c>
      <c r="CP14" s="241">
        <f>'C завтраками| Bed and breakfast'!CP13*0.8</f>
        <v>33600</v>
      </c>
      <c r="CQ14" s="241">
        <f>'C завтраками| Bed and breakfast'!CQ13*0.8</f>
        <v>53600</v>
      </c>
      <c r="CR14" s="241">
        <f>'C завтраками| Bed and breakfast'!CR13*0.8</f>
        <v>59200</v>
      </c>
      <c r="CS14" s="241">
        <f>'C завтраками| Bed and breakfast'!CS13*0.8</f>
        <v>64800</v>
      </c>
      <c r="CT14" s="241">
        <f>'C завтраками| Bed and breakfast'!CT13*0.8</f>
        <v>53600</v>
      </c>
      <c r="CU14" s="241">
        <f>'C завтраками| Bed and breakfast'!CU13*0.8</f>
        <v>53600</v>
      </c>
      <c r="CV14" s="241">
        <f>'C завтраками| Bed and breakfast'!CV13*0.8</f>
        <v>44800</v>
      </c>
      <c r="CW14" s="241">
        <f>'C завтраками| Bed and breakfast'!CW13*0.8</f>
        <v>44800</v>
      </c>
      <c r="CX14" s="241">
        <f>'C завтраками| Bed and breakfast'!CX13*0.8</f>
        <v>44800</v>
      </c>
      <c r="CY14" s="241">
        <f>'C завтраками| Bed and breakfast'!CY13*0.8</f>
        <v>38400</v>
      </c>
      <c r="CZ14" s="241">
        <f>'C завтраками| Bed and breakfast'!CZ13*0.8</f>
        <v>37600</v>
      </c>
      <c r="DA14" s="241">
        <f>'C завтраками| Bed and breakfast'!DA13*0.8</f>
        <v>26800</v>
      </c>
      <c r="DB14" s="241">
        <f>'C завтраками| Bed and breakfast'!DB13*0.8</f>
        <v>26800</v>
      </c>
      <c r="DC14" s="241">
        <f>'C завтраками| Bed and breakfast'!DC13*0.8</f>
        <v>26800</v>
      </c>
      <c r="DD14" s="241">
        <f>'C завтраками| Bed and breakfast'!DD13*0.8</f>
        <v>26800</v>
      </c>
      <c r="DE14" s="241">
        <f>'C завтраками| Bed and breakfast'!DE13*0.8</f>
        <v>28000</v>
      </c>
      <c r="DF14" s="241">
        <f>'C завтраками| Bed and breakfast'!DF13*0.8</f>
        <v>28000</v>
      </c>
      <c r="DG14" s="241">
        <f>'C завтраками| Bed and breakfast'!DG13*0.8</f>
        <v>28000</v>
      </c>
      <c r="DH14" s="241">
        <f>'C завтраками| Bed and breakfast'!DH13*0.8</f>
        <v>26800</v>
      </c>
      <c r="DI14" s="241">
        <f>'C завтраками| Bed and breakfast'!DI13*0.8</f>
        <v>26800</v>
      </c>
      <c r="DJ14" s="241">
        <f>'C завтраками| Bed and breakfast'!DJ13*0.8</f>
        <v>26800</v>
      </c>
      <c r="DK14" s="241">
        <f>'C завтраками| Bed and breakfast'!DK13*0.8</f>
        <v>26800</v>
      </c>
      <c r="DL14" s="241">
        <f>'C завтраками| Bed and breakfast'!DL13*0.8</f>
        <v>26800</v>
      </c>
      <c r="DM14" s="241">
        <f>'C завтраками| Bed and breakfast'!DM13*0.8</f>
        <v>26800</v>
      </c>
      <c r="DN14" s="241">
        <f>'C завтраками| Bed and breakfast'!DN13*0.8</f>
        <v>25600</v>
      </c>
      <c r="DO14" s="241">
        <f>'C завтраками| Bed and breakfast'!DO13*0.8</f>
        <v>25600</v>
      </c>
      <c r="DP14" s="241">
        <f>'C завтраками| Bed and breakfast'!DP13*0.8</f>
        <v>25600</v>
      </c>
      <c r="DQ14" s="241">
        <f>'C завтраками| Bed and breakfast'!DQ13*0.8</f>
        <v>25600</v>
      </c>
      <c r="DR14" s="241">
        <f>'C завтраками| Bed and breakfast'!DR13*0.8</f>
        <v>25600</v>
      </c>
      <c r="DS14" s="241">
        <f>'C завтраками| Bed and breakfast'!DS13*0.8</f>
        <v>25600</v>
      </c>
      <c r="DT14" s="241">
        <f>'C завтраками| Bed and breakfast'!DT13*0.8</f>
        <v>25600</v>
      </c>
      <c r="DU14" s="241">
        <f>'C завтраками| Bed and breakfast'!DU13*0.8</f>
        <v>22400</v>
      </c>
      <c r="DV14" s="241">
        <f>'C завтраками| Bed and breakfast'!DV13*0.8</f>
        <v>22400</v>
      </c>
      <c r="DW14" s="241">
        <f>'C завтраками| Bed and breakfast'!DW13*0.8</f>
        <v>22400</v>
      </c>
      <c r="DX14" s="241">
        <f>'C завтраками| Bed and breakfast'!DX13*0.8</f>
        <v>22400</v>
      </c>
      <c r="DY14" s="241">
        <f>'C завтраками| Bed and breakfast'!DY13*0.8</f>
        <v>22400</v>
      </c>
      <c r="DZ14" s="241">
        <f>'C завтраками| Bed and breakfast'!DZ13*0.8</f>
        <v>23200</v>
      </c>
      <c r="EA14" s="241">
        <f>'C завтраками| Bed and breakfast'!EA13*0.8</f>
        <v>23200</v>
      </c>
      <c r="EB14" s="241">
        <f>'C завтраками| Bed and breakfast'!EB13*0.8</f>
        <v>21600</v>
      </c>
      <c r="EC14" s="241">
        <f>'C завтраками| Bed and breakfast'!EC13*0.8</f>
        <v>21600</v>
      </c>
      <c r="ED14" s="241">
        <f>'C завтраками| Bed and breakfast'!ED13*0.8</f>
        <v>21600</v>
      </c>
      <c r="EE14" s="241">
        <f>'C завтраками| Bed and breakfast'!EE13*0.8</f>
        <v>20000</v>
      </c>
      <c r="EF14" s="241">
        <f>'C завтраками| Bed and breakfast'!EF13*0.8</f>
        <v>20000</v>
      </c>
      <c r="EG14" s="241">
        <f>'C завтраками| Bed and breakfast'!EG13*0.8</f>
        <v>20000</v>
      </c>
      <c r="EH14" s="241">
        <f>'C завтраками| Bed and breakfast'!EH13*0.8</f>
        <v>20000</v>
      </c>
      <c r="EI14" s="241">
        <f>'C завтраками| Bed and breakfast'!EI13*0.8</f>
        <v>17600</v>
      </c>
      <c r="EJ14" s="241">
        <f>'C завтраками| Bed and breakfast'!EJ13*0.8</f>
        <v>17600</v>
      </c>
      <c r="EK14" s="241">
        <f>'C завтраками| Bed and breakfast'!EK13*0.8</f>
        <v>17600</v>
      </c>
      <c r="EL14" s="241">
        <f>'C завтраками| Bed and breakfast'!EL13*0.8</f>
        <v>17600</v>
      </c>
      <c r="EM14" s="241">
        <f>'C завтраками| Bed and breakfast'!EM13*0.8</f>
        <v>17600</v>
      </c>
      <c r="EN14" s="241">
        <f>'C завтраками| Bed and breakfast'!EN13*0.8</f>
        <v>17600</v>
      </c>
      <c r="EO14" s="241">
        <f>'C завтраками| Bed and breakfast'!EO13*0.8</f>
        <v>17600</v>
      </c>
      <c r="EP14" s="241">
        <f>'C завтраками| Bed and breakfast'!EP13*0.8</f>
        <v>16400</v>
      </c>
      <c r="EQ14" s="241">
        <f>'C завтраками| Bed and breakfast'!EQ13*0.8</f>
        <v>16400</v>
      </c>
      <c r="ER14" s="241">
        <f>'C завтраками| Bed and breakfast'!ER13*0.8</f>
        <v>16400</v>
      </c>
      <c r="ES14" s="241">
        <f>'C завтраками| Bed and breakfast'!ES13*0.8</f>
        <v>16400</v>
      </c>
      <c r="ET14" s="241">
        <f>'C завтраками| Bed and breakfast'!ET13*0.8</f>
        <v>16400</v>
      </c>
      <c r="EU14" s="241">
        <f>'C завтраками| Bed and breakfast'!EU13*0.8</f>
        <v>17600</v>
      </c>
      <c r="EV14" s="241">
        <f>'C завтраками| Bed and breakfast'!EV13*0.8</f>
        <v>17600</v>
      </c>
      <c r="EW14" s="241">
        <f>'C завтраками| Bed and breakfast'!EW13*0.8</f>
        <v>16400</v>
      </c>
      <c r="EX14" s="241">
        <f>'C завтраками| Bed and breakfast'!EX13*0.8</f>
        <v>16400</v>
      </c>
      <c r="EY14" s="241">
        <f>'C завтраками| Bed and breakfast'!EY13*0.8</f>
        <v>16400</v>
      </c>
      <c r="EZ14" s="241">
        <f>'C завтраками| Bed and breakfast'!EZ13*0.8</f>
        <v>16400</v>
      </c>
      <c r="FA14" s="241">
        <f>'C завтраками| Bed and breakfast'!FA13*0.8</f>
        <v>16400</v>
      </c>
      <c r="FB14" s="241">
        <f>'C завтраками| Bed and breakfast'!FB13*0.8</f>
        <v>17600</v>
      </c>
      <c r="FC14" s="241">
        <f>'C завтраками| Bed and breakfast'!FC13*0.8</f>
        <v>17600</v>
      </c>
      <c r="FD14" s="241">
        <f>'C завтраками| Bed and breakfast'!FD13*0.8</f>
        <v>16400</v>
      </c>
      <c r="FE14" s="241">
        <f>'C завтраками| Bed and breakfast'!FE13*0.8</f>
        <v>16400</v>
      </c>
      <c r="FF14" s="241">
        <f>'C завтраками| Bed and breakfast'!FF13*0.8</f>
        <v>16400</v>
      </c>
      <c r="FG14" s="241">
        <f>'C завтраками| Bed and breakfast'!FG13*0.8</f>
        <v>16400</v>
      </c>
      <c r="FH14" s="241">
        <f>'C завтраками| Bed and breakfast'!FH13*0.8</f>
        <v>18800</v>
      </c>
    </row>
    <row r="15" spans="1:164" s="72" customFormat="1" x14ac:dyDescent="0.2">
      <c r="A15" s="240">
        <v>2</v>
      </c>
      <c r="B15" s="241">
        <f>'C завтраками| Bed and breakfast'!B14*0.8</f>
        <v>21280</v>
      </c>
      <c r="C15" s="241">
        <f>'C завтраками| Bed and breakfast'!C14*0.8</f>
        <v>21280</v>
      </c>
      <c r="D15" s="241">
        <f>'C завтраками| Bed and breakfast'!D14*0.8</f>
        <v>24080</v>
      </c>
      <c r="E15" s="241">
        <f>'C завтраками| Bed and breakfast'!E14*0.8</f>
        <v>24080</v>
      </c>
      <c r="F15" s="241">
        <f>'C завтраками| Bed and breakfast'!F14*0.8</f>
        <v>18880</v>
      </c>
      <c r="G15" s="241">
        <f>'C завтраками| Bed and breakfast'!G14*0.8</f>
        <v>18880</v>
      </c>
      <c r="H15" s="241">
        <f>'C завтраками| Bed and breakfast'!H14*0.8</f>
        <v>18880</v>
      </c>
      <c r="I15" s="241">
        <f>'C завтраками| Bed and breakfast'!I14*0.8</f>
        <v>18880</v>
      </c>
      <c r="J15" s="241">
        <f>'C завтраками| Bed and breakfast'!J14*0.8</f>
        <v>18880</v>
      </c>
      <c r="K15" s="241">
        <f>'C завтраками| Bed and breakfast'!K14*0.8</f>
        <v>22480</v>
      </c>
      <c r="L15" s="241">
        <f>'C завтраками| Bed and breakfast'!L14*0.8</f>
        <v>22480</v>
      </c>
      <c r="M15" s="241">
        <f>'C завтраками| Bed and breakfast'!M14*0.8</f>
        <v>18880</v>
      </c>
      <c r="N15" s="241">
        <f>'C завтраками| Bed and breakfast'!N14*0.8</f>
        <v>18880</v>
      </c>
      <c r="O15" s="241">
        <f>'C завтраками| Bed and breakfast'!O14*0.8</f>
        <v>18880</v>
      </c>
      <c r="P15" s="241">
        <f>'C завтраками| Bed and breakfast'!P14*0.8</f>
        <v>18880</v>
      </c>
      <c r="Q15" s="241">
        <f>'C завтраками| Bed and breakfast'!Q14*0.8</f>
        <v>18880</v>
      </c>
      <c r="R15" s="241">
        <f>'C завтраками| Bed and breakfast'!R14*0.8</f>
        <v>21280</v>
      </c>
      <c r="S15" s="241">
        <f>'C завтраками| Bed and breakfast'!S14*0.8</f>
        <v>21280</v>
      </c>
      <c r="T15" s="241">
        <f>'C завтраками| Bed and breakfast'!T14*0.8</f>
        <v>20080</v>
      </c>
      <c r="U15" s="241">
        <f>'C завтраками| Bed and breakfast'!U14*0.8</f>
        <v>20080</v>
      </c>
      <c r="V15" s="241">
        <f>'C завтраками| Bed and breakfast'!V14*0.8</f>
        <v>20080</v>
      </c>
      <c r="W15" s="241">
        <f>'C завтраками| Bed and breakfast'!W14*0.8</f>
        <v>20080</v>
      </c>
      <c r="X15" s="241">
        <f>'C завтраками| Bed and breakfast'!X14*0.8</f>
        <v>21280</v>
      </c>
      <c r="Y15" s="241">
        <f>'C завтраками| Bed and breakfast'!Y14*0.8</f>
        <v>21280</v>
      </c>
      <c r="Z15" s="241">
        <f>'C завтраками| Bed and breakfast'!Z14*0.8</f>
        <v>21280</v>
      </c>
      <c r="AA15" s="241">
        <f>'C завтраками| Bed and breakfast'!AA14*0.8</f>
        <v>20080</v>
      </c>
      <c r="AB15" s="241">
        <f>'C завтраками| Bed and breakfast'!AB14*0.8</f>
        <v>20080</v>
      </c>
      <c r="AC15" s="241">
        <f>'C завтраками| Bed and breakfast'!AC14*0.8</f>
        <v>21280</v>
      </c>
      <c r="AD15" s="241">
        <f>'C завтраками| Bed and breakfast'!AD14*0.8</f>
        <v>21280</v>
      </c>
      <c r="AE15" s="241">
        <f>'C завтраками| Bed and breakfast'!AE14*0.8</f>
        <v>21280</v>
      </c>
      <c r="AF15" s="241">
        <f>'C завтраками| Bed and breakfast'!AF14*0.8</f>
        <v>24480</v>
      </c>
      <c r="AG15" s="241">
        <f>'C завтраками| Bed and breakfast'!AG14*0.8</f>
        <v>24480</v>
      </c>
      <c r="AH15" s="241">
        <f>'C завтраками| Bed and breakfast'!AH14*0.8</f>
        <v>22480</v>
      </c>
      <c r="AI15" s="241">
        <f>'C завтраками| Bed and breakfast'!AI14*0.8</f>
        <v>24080</v>
      </c>
      <c r="AJ15" s="241">
        <f>'C завтраками| Bed and breakfast'!AJ14*0.8</f>
        <v>24080</v>
      </c>
      <c r="AK15" s="241">
        <f>'C завтраками| Bed and breakfast'!AK14*0.8</f>
        <v>29280</v>
      </c>
      <c r="AL15" s="241">
        <f>'C завтраками| Bed and breakfast'!AL14*0.8</f>
        <v>34080</v>
      </c>
      <c r="AM15" s="241">
        <f>'C завтраками| Bed and breakfast'!AM14*0.8</f>
        <v>34080</v>
      </c>
      <c r="AN15" s="241">
        <f>'C завтраками| Bed and breakfast'!AN14*0.8</f>
        <v>36480</v>
      </c>
      <c r="AO15" s="241">
        <f>'C завтраками| Bed and breakfast'!AO14*0.8</f>
        <v>34080</v>
      </c>
      <c r="AP15" s="241">
        <f>'C завтраками| Bed and breakfast'!AP14*0.8</f>
        <v>60000</v>
      </c>
      <c r="AQ15" s="241">
        <f>'C завтраками| Bed and breakfast'!AQ14*0.8</f>
        <v>92000</v>
      </c>
      <c r="AR15" s="241">
        <f>'C завтраками| Bed and breakfast'!AR14*0.8</f>
        <v>112000</v>
      </c>
      <c r="AS15" s="241">
        <f>'C завтраками| Bed and breakfast'!AS14*0.8</f>
        <v>112000</v>
      </c>
      <c r="AT15" s="241">
        <f>'C завтраками| Bed and breakfast'!AT14*0.8</f>
        <v>100000</v>
      </c>
      <c r="AU15" s="241">
        <f>'C завтраками| Bed and breakfast'!AU14*0.8</f>
        <v>100000</v>
      </c>
      <c r="AV15" s="241">
        <f>'C завтраками| Bed and breakfast'!AV14*0.8</f>
        <v>100000</v>
      </c>
      <c r="AW15" s="241">
        <f>'C завтраками| Bed and breakfast'!AW14*0.8</f>
        <v>100000</v>
      </c>
      <c r="AX15" s="241">
        <f>'C завтраками| Bed and breakfast'!AX14*0.8</f>
        <v>100000</v>
      </c>
      <c r="AY15" s="241">
        <f>'C завтраками| Bed and breakfast'!AY14*0.8</f>
        <v>80000</v>
      </c>
      <c r="AZ15" s="241">
        <f>'C завтраками| Bed and breakfast'!AZ14*0.8</f>
        <v>72000</v>
      </c>
      <c r="BA15" s="241">
        <f>'C завтраками| Bed and breakfast'!BA14*0.8</f>
        <v>72000</v>
      </c>
      <c r="BB15" s="241">
        <f>'C завтраками| Bed and breakfast'!BB14*0.8</f>
        <v>52160</v>
      </c>
      <c r="BC15" s="241">
        <f>'C завтраками| Bed and breakfast'!BC14*0.8</f>
        <v>32960</v>
      </c>
      <c r="BD15" s="241">
        <f>'C завтраками| Bed and breakfast'!BD14*0.8</f>
        <v>32960</v>
      </c>
      <c r="BE15" s="241">
        <f>'C завтраками| Bed and breakfast'!BE14*0.8</f>
        <v>32960</v>
      </c>
      <c r="BF15" s="241">
        <f>'C завтраками| Bed and breakfast'!BF14*0.8</f>
        <v>32960</v>
      </c>
      <c r="BG15" s="241">
        <f>'C завтраками| Bed and breakfast'!BG14*0.8</f>
        <v>32960</v>
      </c>
      <c r="BH15" s="241">
        <f>'C завтраками| Bed and breakfast'!BH14*0.8</f>
        <v>30560</v>
      </c>
      <c r="BI15" s="241">
        <f>'C завтраками| Bed and breakfast'!BI14*0.8</f>
        <v>30560</v>
      </c>
      <c r="BJ15" s="241">
        <f>'C завтраками| Bed and breakfast'!BJ14*0.8</f>
        <v>30560</v>
      </c>
      <c r="BK15" s="241">
        <f>'C завтраками| Bed and breakfast'!BK14*0.8</f>
        <v>32960</v>
      </c>
      <c r="BL15" s="241">
        <f>'C завтраками| Bed and breakfast'!BL14*0.8</f>
        <v>32960</v>
      </c>
      <c r="BM15" s="241">
        <f>'C завтраками| Bed and breakfast'!BM14*0.8</f>
        <v>32960</v>
      </c>
      <c r="BN15" s="241">
        <f>'C завтраками| Bed and breakfast'!BN14*0.8</f>
        <v>32960</v>
      </c>
      <c r="BO15" s="241">
        <f>'C завтраками| Bed and breakfast'!BO14*0.8</f>
        <v>32960</v>
      </c>
      <c r="BP15" s="241">
        <f>'C завтраками| Bed and breakfast'!BP14*0.8</f>
        <v>32960</v>
      </c>
      <c r="BQ15" s="241">
        <f>'C завтраками| Bed and breakfast'!BQ14*0.8</f>
        <v>32960</v>
      </c>
      <c r="BR15" s="241">
        <f>'C завтраками| Bed and breakfast'!BR14*0.8</f>
        <v>32960</v>
      </c>
      <c r="BS15" s="241">
        <f>'C завтраками| Bed and breakfast'!BS14*0.8</f>
        <v>32960</v>
      </c>
      <c r="BT15" s="241">
        <f>'C завтраками| Bed and breakfast'!BT14*0.8</f>
        <v>37760</v>
      </c>
      <c r="BU15" s="241">
        <f>'C завтраками| Bed and breakfast'!BU14*0.8</f>
        <v>37760</v>
      </c>
      <c r="BV15" s="241">
        <f>'C завтраками| Bed and breakfast'!BV14*0.8</f>
        <v>37760</v>
      </c>
      <c r="BW15" s="241">
        <f>'C завтраками| Bed and breakfast'!BW14*0.8</f>
        <v>37760</v>
      </c>
      <c r="BX15" s="241">
        <f>'C завтраками| Bed and breakfast'!BX14*0.8</f>
        <v>39360</v>
      </c>
      <c r="BY15" s="241">
        <f>'C завтраками| Bed and breakfast'!BY14*0.8</f>
        <v>39360</v>
      </c>
      <c r="BZ15" s="241">
        <f>'C завтраками| Bed and breakfast'!BZ14*0.8</f>
        <v>39360</v>
      </c>
      <c r="CA15" s="241">
        <f>'C завтраками| Bed and breakfast'!CA14*0.8</f>
        <v>39360</v>
      </c>
      <c r="CB15" s="241">
        <f>'C завтраками| Bed and breakfast'!CB14*0.8</f>
        <v>39360</v>
      </c>
      <c r="CC15" s="241">
        <f>'C завтраками| Bed and breakfast'!CC14*0.8</f>
        <v>39360</v>
      </c>
      <c r="CD15" s="241">
        <f>'C завтраками| Bed and breakfast'!CD14*0.8</f>
        <v>39360</v>
      </c>
      <c r="CE15" s="241">
        <f>'C завтраками| Bed and breakfast'!CE14*0.8</f>
        <v>39360</v>
      </c>
      <c r="CF15" s="241">
        <f>'C завтраками| Bed and breakfast'!CF14*0.8</f>
        <v>39360</v>
      </c>
      <c r="CG15" s="241">
        <f>'C завтраками| Bed and breakfast'!CG14*0.8</f>
        <v>39360</v>
      </c>
      <c r="CH15" s="241">
        <f>'C завтраками| Bed and breakfast'!CH14*0.8</f>
        <v>36160</v>
      </c>
      <c r="CI15" s="241">
        <f>'C завтраками| Bed and breakfast'!CI14*0.8</f>
        <v>36160</v>
      </c>
      <c r="CJ15" s="241">
        <f>'C завтраками| Bed and breakfast'!CJ14*0.8</f>
        <v>36160</v>
      </c>
      <c r="CK15" s="241">
        <f>'C завтраками| Bed and breakfast'!CK14*0.8</f>
        <v>36160</v>
      </c>
      <c r="CL15" s="241">
        <f>'C завтраками| Bed and breakfast'!CL14*0.8</f>
        <v>36160</v>
      </c>
      <c r="CM15" s="241">
        <f>'C завтраками| Bed and breakfast'!CM14*0.8</f>
        <v>36160</v>
      </c>
      <c r="CN15" s="241">
        <f>'C завтраками| Bed and breakfast'!CN14*0.8</f>
        <v>36160</v>
      </c>
      <c r="CO15" s="241">
        <f>'C завтраками| Bed and breakfast'!CO14*0.8</f>
        <v>36160</v>
      </c>
      <c r="CP15" s="241">
        <f>'C завтраками| Bed and breakfast'!CP14*0.8</f>
        <v>36160</v>
      </c>
      <c r="CQ15" s="241">
        <f>'C завтраками| Bed and breakfast'!CQ14*0.8</f>
        <v>56160</v>
      </c>
      <c r="CR15" s="241">
        <f>'C завтраками| Bed and breakfast'!CR14*0.8</f>
        <v>61760</v>
      </c>
      <c r="CS15" s="241">
        <f>'C завтраками| Bed and breakfast'!CS14*0.8</f>
        <v>67360</v>
      </c>
      <c r="CT15" s="241">
        <f>'C завтраками| Bed and breakfast'!CT14*0.8</f>
        <v>56160</v>
      </c>
      <c r="CU15" s="241">
        <f>'C завтраками| Bed and breakfast'!CU14*0.8</f>
        <v>56160</v>
      </c>
      <c r="CV15" s="241">
        <f>'C завтраками| Bed and breakfast'!CV14*0.8</f>
        <v>47360</v>
      </c>
      <c r="CW15" s="241">
        <f>'C завтраками| Bed and breakfast'!CW14*0.8</f>
        <v>47360</v>
      </c>
      <c r="CX15" s="241">
        <f>'C завтраками| Bed and breakfast'!CX14*0.8</f>
        <v>47360</v>
      </c>
      <c r="CY15" s="241">
        <f>'C завтраками| Bed and breakfast'!CY14*0.8</f>
        <v>40960</v>
      </c>
      <c r="CZ15" s="241">
        <f>'C завтраками| Bed and breakfast'!CZ14*0.8</f>
        <v>40160</v>
      </c>
      <c r="DA15" s="241">
        <f>'C завтраками| Bed and breakfast'!DA14*0.8</f>
        <v>29360</v>
      </c>
      <c r="DB15" s="241">
        <f>'C завтраками| Bed and breakfast'!DB14*0.8</f>
        <v>29360</v>
      </c>
      <c r="DC15" s="241">
        <f>'C завтраками| Bed and breakfast'!DC14*0.8</f>
        <v>29360</v>
      </c>
      <c r="DD15" s="241">
        <f>'C завтраками| Bed and breakfast'!DD14*0.8</f>
        <v>29360</v>
      </c>
      <c r="DE15" s="241">
        <f>'C завтраками| Bed and breakfast'!DE14*0.8</f>
        <v>30560</v>
      </c>
      <c r="DF15" s="241">
        <f>'C завтраками| Bed and breakfast'!DF14*0.8</f>
        <v>30560</v>
      </c>
      <c r="DG15" s="241">
        <f>'C завтраками| Bed and breakfast'!DG14*0.8</f>
        <v>30560</v>
      </c>
      <c r="DH15" s="241">
        <f>'C завтраками| Bed and breakfast'!DH14*0.8</f>
        <v>29360</v>
      </c>
      <c r="DI15" s="241">
        <f>'C завтраками| Bed and breakfast'!DI14*0.8</f>
        <v>29360</v>
      </c>
      <c r="DJ15" s="241">
        <f>'C завтраками| Bed and breakfast'!DJ14*0.8</f>
        <v>29360</v>
      </c>
      <c r="DK15" s="241">
        <f>'C завтраками| Bed and breakfast'!DK14*0.8</f>
        <v>29360</v>
      </c>
      <c r="DL15" s="241">
        <f>'C завтраками| Bed and breakfast'!DL14*0.8</f>
        <v>29360</v>
      </c>
      <c r="DM15" s="241">
        <f>'C завтраками| Bed and breakfast'!DM14*0.8</f>
        <v>29360</v>
      </c>
      <c r="DN15" s="241">
        <f>'C завтраками| Bed and breakfast'!DN14*0.8</f>
        <v>28160</v>
      </c>
      <c r="DO15" s="241">
        <f>'C завтраками| Bed and breakfast'!DO14*0.8</f>
        <v>28160</v>
      </c>
      <c r="DP15" s="241">
        <f>'C завтраками| Bed and breakfast'!DP14*0.8</f>
        <v>28160</v>
      </c>
      <c r="DQ15" s="241">
        <f>'C завтраками| Bed and breakfast'!DQ14*0.8</f>
        <v>28160</v>
      </c>
      <c r="DR15" s="241">
        <f>'C завтраками| Bed and breakfast'!DR14*0.8</f>
        <v>28160</v>
      </c>
      <c r="DS15" s="241">
        <f>'C завтраками| Bed and breakfast'!DS14*0.8</f>
        <v>28160</v>
      </c>
      <c r="DT15" s="241">
        <f>'C завтраками| Bed and breakfast'!DT14*0.8</f>
        <v>28160</v>
      </c>
      <c r="DU15" s="241">
        <f>'C завтраками| Bed and breakfast'!DU14*0.8</f>
        <v>24960</v>
      </c>
      <c r="DV15" s="241">
        <f>'C завтраками| Bed and breakfast'!DV14*0.8</f>
        <v>24960</v>
      </c>
      <c r="DW15" s="241">
        <f>'C завтраками| Bed and breakfast'!DW14*0.8</f>
        <v>24960</v>
      </c>
      <c r="DX15" s="241">
        <f>'C завтраками| Bed and breakfast'!DX14*0.8</f>
        <v>24960</v>
      </c>
      <c r="DY15" s="241">
        <f>'C завтраками| Bed and breakfast'!DY14*0.8</f>
        <v>24960</v>
      </c>
      <c r="DZ15" s="241">
        <f>'C завтраками| Bed and breakfast'!DZ14*0.8</f>
        <v>25760</v>
      </c>
      <c r="EA15" s="241">
        <f>'C завтраками| Bed and breakfast'!EA14*0.8</f>
        <v>25760</v>
      </c>
      <c r="EB15" s="241">
        <f>'C завтраками| Bed and breakfast'!EB14*0.8</f>
        <v>24160</v>
      </c>
      <c r="EC15" s="241">
        <f>'C завтраками| Bed and breakfast'!EC14*0.8</f>
        <v>24160</v>
      </c>
      <c r="ED15" s="241">
        <f>'C завтраками| Bed and breakfast'!ED14*0.8</f>
        <v>24160</v>
      </c>
      <c r="EE15" s="241">
        <f>'C завтраками| Bed and breakfast'!EE14*0.8</f>
        <v>22400</v>
      </c>
      <c r="EF15" s="241">
        <f>'C завтраками| Bed and breakfast'!EF14*0.8</f>
        <v>22400</v>
      </c>
      <c r="EG15" s="241">
        <f>'C завтраками| Bed and breakfast'!EG14*0.8</f>
        <v>22400</v>
      </c>
      <c r="EH15" s="241">
        <f>'C завтраками| Bed and breakfast'!EH14*0.8</f>
        <v>22400</v>
      </c>
      <c r="EI15" s="241">
        <f>'C завтраками| Bed and breakfast'!EI14*0.8</f>
        <v>20000</v>
      </c>
      <c r="EJ15" s="241">
        <f>'C завтраками| Bed and breakfast'!EJ14*0.8</f>
        <v>20000</v>
      </c>
      <c r="EK15" s="241">
        <f>'C завтраками| Bed and breakfast'!EK14*0.8</f>
        <v>20000</v>
      </c>
      <c r="EL15" s="241">
        <f>'C завтраками| Bed and breakfast'!EL14*0.8</f>
        <v>20000</v>
      </c>
      <c r="EM15" s="241">
        <f>'C завтраками| Bed and breakfast'!EM14*0.8</f>
        <v>20000</v>
      </c>
      <c r="EN15" s="241">
        <f>'C завтраками| Bed and breakfast'!EN14*0.8</f>
        <v>20000</v>
      </c>
      <c r="EO15" s="241">
        <f>'C завтраками| Bed and breakfast'!EO14*0.8</f>
        <v>20000</v>
      </c>
      <c r="EP15" s="241">
        <f>'C завтраками| Bed and breakfast'!EP14*0.8</f>
        <v>18800</v>
      </c>
      <c r="EQ15" s="241">
        <f>'C завтраками| Bed and breakfast'!EQ14*0.8</f>
        <v>18800</v>
      </c>
      <c r="ER15" s="241">
        <f>'C завтраками| Bed and breakfast'!ER14*0.8</f>
        <v>18800</v>
      </c>
      <c r="ES15" s="241">
        <f>'C завтраками| Bed and breakfast'!ES14*0.8</f>
        <v>18800</v>
      </c>
      <c r="ET15" s="241">
        <f>'C завтраками| Bed and breakfast'!ET14*0.8</f>
        <v>18800</v>
      </c>
      <c r="EU15" s="241">
        <f>'C завтраками| Bed and breakfast'!EU14*0.8</f>
        <v>20000</v>
      </c>
      <c r="EV15" s="241">
        <f>'C завтраками| Bed and breakfast'!EV14*0.8</f>
        <v>20000</v>
      </c>
      <c r="EW15" s="241">
        <f>'C завтраками| Bed and breakfast'!EW14*0.8</f>
        <v>18800</v>
      </c>
      <c r="EX15" s="241">
        <f>'C завтраками| Bed and breakfast'!EX14*0.8</f>
        <v>18800</v>
      </c>
      <c r="EY15" s="241">
        <f>'C завтраками| Bed and breakfast'!EY14*0.8</f>
        <v>18800</v>
      </c>
      <c r="EZ15" s="241">
        <f>'C завтраками| Bed and breakfast'!EZ14*0.8</f>
        <v>18800</v>
      </c>
      <c r="FA15" s="241">
        <f>'C завтраками| Bed and breakfast'!FA14*0.8</f>
        <v>18800</v>
      </c>
      <c r="FB15" s="241">
        <f>'C завтраками| Bed and breakfast'!FB14*0.8</f>
        <v>20000</v>
      </c>
      <c r="FC15" s="241">
        <f>'C завтраками| Bed and breakfast'!FC14*0.8</f>
        <v>20000</v>
      </c>
      <c r="FD15" s="241">
        <f>'C завтраками| Bed and breakfast'!FD14*0.8</f>
        <v>18800</v>
      </c>
      <c r="FE15" s="241">
        <f>'C завтраками| Bed and breakfast'!FE14*0.8</f>
        <v>18800</v>
      </c>
      <c r="FF15" s="241">
        <f>'C завтраками| Bed and breakfast'!FF14*0.8</f>
        <v>18800</v>
      </c>
      <c r="FG15" s="241">
        <f>'C завтраками| Bed and breakfast'!FG14*0.8</f>
        <v>18800</v>
      </c>
      <c r="FH15" s="241">
        <f>'C завтраками| Bed and breakfast'!FH14*0.8</f>
        <v>21200</v>
      </c>
    </row>
    <row r="16" spans="1:164"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row>
    <row r="17" spans="1:164" s="72" customFormat="1" x14ac:dyDescent="0.2">
      <c r="A17" s="240">
        <v>1</v>
      </c>
      <c r="B17" s="241">
        <f>'C завтраками| Bed and breakfast'!B16*0.8</f>
        <v>20800</v>
      </c>
      <c r="C17" s="241">
        <f>'C завтраками| Bed and breakfast'!C16*0.8</f>
        <v>20800</v>
      </c>
      <c r="D17" s="241">
        <f>'C завтраками| Bed and breakfast'!D16*0.8</f>
        <v>23600</v>
      </c>
      <c r="E17" s="241">
        <f>'C завтраками| Bed and breakfast'!E16*0.8</f>
        <v>23600</v>
      </c>
      <c r="F17" s="241">
        <f>'C завтраками| Bed and breakfast'!F16*0.8</f>
        <v>18400</v>
      </c>
      <c r="G17" s="241">
        <f>'C завтраками| Bed and breakfast'!G16*0.8</f>
        <v>18400</v>
      </c>
      <c r="H17" s="241">
        <f>'C завтраками| Bed and breakfast'!H16*0.8</f>
        <v>18400</v>
      </c>
      <c r="I17" s="241">
        <f>'C завтраками| Bed and breakfast'!I16*0.8</f>
        <v>18400</v>
      </c>
      <c r="J17" s="241">
        <f>'C завтраками| Bed and breakfast'!J16*0.8</f>
        <v>18400</v>
      </c>
      <c r="K17" s="241">
        <f>'C завтраками| Bed and breakfast'!K16*0.8</f>
        <v>22000</v>
      </c>
      <c r="L17" s="241">
        <f>'C завтраками| Bed and breakfast'!L16*0.8</f>
        <v>22000</v>
      </c>
      <c r="M17" s="241">
        <f>'C завтраками| Bed and breakfast'!M16*0.8</f>
        <v>18400</v>
      </c>
      <c r="N17" s="241">
        <f>'C завтраками| Bed and breakfast'!N16*0.8</f>
        <v>18400</v>
      </c>
      <c r="O17" s="241">
        <f>'C завтраками| Bed and breakfast'!O16*0.8</f>
        <v>18400</v>
      </c>
      <c r="P17" s="241">
        <f>'C завтраками| Bed and breakfast'!P16*0.8</f>
        <v>18400</v>
      </c>
      <c r="Q17" s="241">
        <f>'C завтраками| Bed and breakfast'!Q16*0.8</f>
        <v>18400</v>
      </c>
      <c r="R17" s="241">
        <f>'C завтраками| Bed and breakfast'!R16*0.8</f>
        <v>20800</v>
      </c>
      <c r="S17" s="241">
        <f>'C завтраками| Bed and breakfast'!S16*0.8</f>
        <v>20800</v>
      </c>
      <c r="T17" s="241">
        <f>'C завтраками| Bed and breakfast'!T16*0.8</f>
        <v>19600</v>
      </c>
      <c r="U17" s="241">
        <f>'C завтраками| Bed and breakfast'!U16*0.8</f>
        <v>19600</v>
      </c>
      <c r="V17" s="241">
        <f>'C завтраками| Bed and breakfast'!V16*0.8</f>
        <v>19600</v>
      </c>
      <c r="W17" s="241">
        <f>'C завтраками| Bed and breakfast'!W16*0.8</f>
        <v>19600</v>
      </c>
      <c r="X17" s="241">
        <f>'C завтраками| Bed and breakfast'!X16*0.8</f>
        <v>20800</v>
      </c>
      <c r="Y17" s="241">
        <f>'C завтраками| Bed and breakfast'!Y16*0.8</f>
        <v>20800</v>
      </c>
      <c r="Z17" s="241">
        <f>'C завтраками| Bed and breakfast'!Z16*0.8</f>
        <v>20800</v>
      </c>
      <c r="AA17" s="241">
        <f>'C завтраками| Bed and breakfast'!AA16*0.8</f>
        <v>19600</v>
      </c>
      <c r="AB17" s="241">
        <f>'C завтраками| Bed and breakfast'!AB16*0.8</f>
        <v>19600</v>
      </c>
      <c r="AC17" s="241">
        <f>'C завтраками| Bed and breakfast'!AC16*0.8</f>
        <v>20800</v>
      </c>
      <c r="AD17" s="241">
        <f>'C завтраками| Bed and breakfast'!AD16*0.8</f>
        <v>20800</v>
      </c>
      <c r="AE17" s="241">
        <f>'C завтраками| Bed and breakfast'!AE16*0.8</f>
        <v>20800</v>
      </c>
      <c r="AF17" s="241">
        <f>'C завтраками| Bed and breakfast'!AF16*0.8</f>
        <v>24000</v>
      </c>
      <c r="AG17" s="241">
        <f>'C завтраками| Bed and breakfast'!AG16*0.8</f>
        <v>24000</v>
      </c>
      <c r="AH17" s="241">
        <f>'C завтраками| Bed and breakfast'!AH16*0.8</f>
        <v>22000</v>
      </c>
      <c r="AI17" s="241">
        <f>'C завтраками| Bed and breakfast'!AI16*0.8</f>
        <v>23600</v>
      </c>
      <c r="AJ17" s="241">
        <f>'C завтраками| Bed and breakfast'!AJ16*0.8</f>
        <v>23600</v>
      </c>
      <c r="AK17" s="241">
        <f>'C завтраками| Bed and breakfast'!AK16*0.8</f>
        <v>28800</v>
      </c>
      <c r="AL17" s="241">
        <f>'C завтраками| Bed and breakfast'!AL16*0.8</f>
        <v>33600</v>
      </c>
      <c r="AM17" s="241">
        <f>'C завтраками| Bed and breakfast'!AM16*0.8</f>
        <v>33600</v>
      </c>
      <c r="AN17" s="241">
        <f>'C завтраками| Bed and breakfast'!AN16*0.8</f>
        <v>36000</v>
      </c>
      <c r="AO17" s="241">
        <f>'C завтраками| Bed and breakfast'!AO16*0.8</f>
        <v>33600</v>
      </c>
      <c r="AP17" s="241">
        <f>'C завтраками| Bed and breakfast'!AP16*0.8</f>
        <v>58000</v>
      </c>
      <c r="AQ17" s="241">
        <f>'C завтраками| Bed and breakfast'!AQ16*0.8</f>
        <v>90000</v>
      </c>
      <c r="AR17" s="241">
        <f>'C завтраками| Bed and breakfast'!AR16*0.8</f>
        <v>110000</v>
      </c>
      <c r="AS17" s="241">
        <f>'C завтраками| Bed and breakfast'!AS16*0.8</f>
        <v>110000</v>
      </c>
      <c r="AT17" s="241">
        <f>'C завтраками| Bed and breakfast'!AT16*0.8</f>
        <v>98000</v>
      </c>
      <c r="AU17" s="241">
        <f>'C завтраками| Bed and breakfast'!AU16*0.8</f>
        <v>98000</v>
      </c>
      <c r="AV17" s="241">
        <f>'C завтраками| Bed and breakfast'!AV16*0.8</f>
        <v>98000</v>
      </c>
      <c r="AW17" s="241">
        <f>'C завтраками| Bed and breakfast'!AW16*0.8</f>
        <v>98000</v>
      </c>
      <c r="AX17" s="241">
        <f>'C завтраками| Bed and breakfast'!AX16*0.8</f>
        <v>98000</v>
      </c>
      <c r="AY17" s="241">
        <f>'C завтраками| Bed and breakfast'!AY16*0.8</f>
        <v>78000</v>
      </c>
      <c r="AZ17" s="241">
        <f>'C завтраками| Bed and breakfast'!AZ16*0.8</f>
        <v>70000</v>
      </c>
      <c r="BA17" s="241">
        <f>'C завтраками| Bed and breakfast'!BA16*0.8</f>
        <v>70000</v>
      </c>
      <c r="BB17" s="241">
        <f>'C завтраками| Bed and breakfast'!BB16*0.8</f>
        <v>51600</v>
      </c>
      <c r="BC17" s="241">
        <f>'C завтраками| Bed and breakfast'!BC16*0.8</f>
        <v>32400</v>
      </c>
      <c r="BD17" s="241">
        <f>'C завтраками| Bed and breakfast'!BD16*0.8</f>
        <v>32400</v>
      </c>
      <c r="BE17" s="241">
        <f>'C завтраками| Bed and breakfast'!BE16*0.8</f>
        <v>32400</v>
      </c>
      <c r="BF17" s="241">
        <f>'C завтраками| Bed and breakfast'!BF16*0.8</f>
        <v>32400</v>
      </c>
      <c r="BG17" s="241">
        <f>'C завтраками| Bed and breakfast'!BG16*0.8</f>
        <v>32400</v>
      </c>
      <c r="BH17" s="241">
        <f>'C завтраками| Bed and breakfast'!BH16*0.8</f>
        <v>30000</v>
      </c>
      <c r="BI17" s="241">
        <f>'C завтраками| Bed and breakfast'!BI16*0.8</f>
        <v>30000</v>
      </c>
      <c r="BJ17" s="241">
        <f>'C завтраками| Bed and breakfast'!BJ16*0.8</f>
        <v>30000</v>
      </c>
      <c r="BK17" s="241">
        <f>'C завтраками| Bed and breakfast'!BK16*0.8</f>
        <v>32400</v>
      </c>
      <c r="BL17" s="241">
        <f>'C завтраками| Bed and breakfast'!BL16*0.8</f>
        <v>32400</v>
      </c>
      <c r="BM17" s="241">
        <f>'C завтраками| Bed and breakfast'!BM16*0.8</f>
        <v>32400</v>
      </c>
      <c r="BN17" s="241">
        <f>'C завтраками| Bed and breakfast'!BN16*0.8</f>
        <v>32400</v>
      </c>
      <c r="BO17" s="241">
        <f>'C завтраками| Bed and breakfast'!BO16*0.8</f>
        <v>32400</v>
      </c>
      <c r="BP17" s="241">
        <f>'C завтраками| Bed and breakfast'!BP16*0.8</f>
        <v>32400</v>
      </c>
      <c r="BQ17" s="241">
        <f>'C завтраками| Bed and breakfast'!BQ16*0.8</f>
        <v>32400</v>
      </c>
      <c r="BR17" s="241">
        <f>'C завтраками| Bed and breakfast'!BR16*0.8</f>
        <v>32400</v>
      </c>
      <c r="BS17" s="241">
        <f>'C завтраками| Bed and breakfast'!BS16*0.8</f>
        <v>32400</v>
      </c>
      <c r="BT17" s="241">
        <f>'C завтраками| Bed and breakfast'!BT16*0.8</f>
        <v>37200</v>
      </c>
      <c r="BU17" s="241">
        <f>'C завтраками| Bed and breakfast'!BU16*0.8</f>
        <v>37200</v>
      </c>
      <c r="BV17" s="241">
        <f>'C завтраками| Bed and breakfast'!BV16*0.8</f>
        <v>37200</v>
      </c>
      <c r="BW17" s="241">
        <f>'C завтраками| Bed and breakfast'!BW16*0.8</f>
        <v>37200</v>
      </c>
      <c r="BX17" s="241">
        <f>'C завтраками| Bed and breakfast'!BX16*0.8</f>
        <v>38800</v>
      </c>
      <c r="BY17" s="241">
        <f>'C завтраками| Bed and breakfast'!BY16*0.8</f>
        <v>38800</v>
      </c>
      <c r="BZ17" s="241">
        <f>'C завтраками| Bed and breakfast'!BZ16*0.8</f>
        <v>38800</v>
      </c>
      <c r="CA17" s="241">
        <f>'C завтраками| Bed and breakfast'!CA16*0.8</f>
        <v>38800</v>
      </c>
      <c r="CB17" s="241">
        <f>'C завтраками| Bed and breakfast'!CB16*0.8</f>
        <v>38800</v>
      </c>
      <c r="CC17" s="241">
        <f>'C завтраками| Bed and breakfast'!CC16*0.8</f>
        <v>38800</v>
      </c>
      <c r="CD17" s="241">
        <f>'C завтраками| Bed and breakfast'!CD16*0.8</f>
        <v>38800</v>
      </c>
      <c r="CE17" s="241">
        <f>'C завтраками| Bed and breakfast'!CE16*0.8</f>
        <v>38800</v>
      </c>
      <c r="CF17" s="241">
        <f>'C завтраками| Bed and breakfast'!CF16*0.8</f>
        <v>38800</v>
      </c>
      <c r="CG17" s="241">
        <f>'C завтраками| Bed and breakfast'!CG16*0.8</f>
        <v>38800</v>
      </c>
      <c r="CH17" s="241">
        <f>'C завтраками| Bed and breakfast'!CH16*0.8</f>
        <v>35600</v>
      </c>
      <c r="CI17" s="241">
        <f>'C завтраками| Bed and breakfast'!CI16*0.8</f>
        <v>35600</v>
      </c>
      <c r="CJ17" s="241">
        <f>'C завтраками| Bed and breakfast'!CJ16*0.8</f>
        <v>35600</v>
      </c>
      <c r="CK17" s="241">
        <f>'C завтраками| Bed and breakfast'!CK16*0.8</f>
        <v>35600</v>
      </c>
      <c r="CL17" s="241">
        <f>'C завтраками| Bed and breakfast'!CL16*0.8</f>
        <v>35600</v>
      </c>
      <c r="CM17" s="241">
        <f>'C завтраками| Bed and breakfast'!CM16*0.8</f>
        <v>35600</v>
      </c>
      <c r="CN17" s="241">
        <f>'C завтраками| Bed and breakfast'!CN16*0.8</f>
        <v>35600</v>
      </c>
      <c r="CO17" s="241">
        <f>'C завтраками| Bed and breakfast'!CO16*0.8</f>
        <v>35600</v>
      </c>
      <c r="CP17" s="241">
        <f>'C завтраками| Bed and breakfast'!CP16*0.8</f>
        <v>35600</v>
      </c>
      <c r="CQ17" s="241">
        <f>'C завтраками| Bed and breakfast'!CQ16*0.8</f>
        <v>55600</v>
      </c>
      <c r="CR17" s="241">
        <f>'C завтраками| Bed and breakfast'!CR16*0.8</f>
        <v>61200</v>
      </c>
      <c r="CS17" s="241">
        <f>'C завтраками| Bed and breakfast'!CS16*0.8</f>
        <v>66800</v>
      </c>
      <c r="CT17" s="241">
        <f>'C завтраками| Bed and breakfast'!CT16*0.8</f>
        <v>55600</v>
      </c>
      <c r="CU17" s="241">
        <f>'C завтраками| Bed and breakfast'!CU16*0.8</f>
        <v>55600</v>
      </c>
      <c r="CV17" s="241">
        <f>'C завтраками| Bed and breakfast'!CV16*0.8</f>
        <v>46800</v>
      </c>
      <c r="CW17" s="241">
        <f>'C завтраками| Bed and breakfast'!CW16*0.8</f>
        <v>46800</v>
      </c>
      <c r="CX17" s="241">
        <f>'C завтраками| Bed and breakfast'!CX16*0.8</f>
        <v>46800</v>
      </c>
      <c r="CY17" s="241">
        <f>'C завтраками| Bed and breakfast'!CY16*0.8</f>
        <v>40400</v>
      </c>
      <c r="CZ17" s="241">
        <f>'C завтраками| Bed and breakfast'!CZ16*0.8</f>
        <v>39600</v>
      </c>
      <c r="DA17" s="241">
        <f>'C завтраками| Bed and breakfast'!DA16*0.8</f>
        <v>28800</v>
      </c>
      <c r="DB17" s="241">
        <f>'C завтраками| Bed and breakfast'!DB16*0.8</f>
        <v>28800</v>
      </c>
      <c r="DC17" s="241">
        <f>'C завтраками| Bed and breakfast'!DC16*0.8</f>
        <v>28800</v>
      </c>
      <c r="DD17" s="241">
        <f>'C завтраками| Bed and breakfast'!DD16*0.8</f>
        <v>28800</v>
      </c>
      <c r="DE17" s="241">
        <f>'C завтраками| Bed and breakfast'!DE16*0.8</f>
        <v>30000</v>
      </c>
      <c r="DF17" s="241">
        <f>'C завтраками| Bed and breakfast'!DF16*0.8</f>
        <v>30000</v>
      </c>
      <c r="DG17" s="241">
        <f>'C завтраками| Bed and breakfast'!DG16*0.8</f>
        <v>30000</v>
      </c>
      <c r="DH17" s="241">
        <f>'C завтраками| Bed and breakfast'!DH16*0.8</f>
        <v>28800</v>
      </c>
      <c r="DI17" s="241">
        <f>'C завтраками| Bed and breakfast'!DI16*0.8</f>
        <v>28800</v>
      </c>
      <c r="DJ17" s="241">
        <f>'C завтраками| Bed and breakfast'!DJ16*0.8</f>
        <v>28800</v>
      </c>
      <c r="DK17" s="241">
        <f>'C завтраками| Bed and breakfast'!DK16*0.8</f>
        <v>28800</v>
      </c>
      <c r="DL17" s="241">
        <f>'C завтраками| Bed and breakfast'!DL16*0.8</f>
        <v>28800</v>
      </c>
      <c r="DM17" s="241">
        <f>'C завтраками| Bed and breakfast'!DM16*0.8</f>
        <v>28800</v>
      </c>
      <c r="DN17" s="241">
        <f>'C завтраками| Bed and breakfast'!DN16*0.8</f>
        <v>27600</v>
      </c>
      <c r="DO17" s="241">
        <f>'C завтраками| Bed and breakfast'!DO16*0.8</f>
        <v>27600</v>
      </c>
      <c r="DP17" s="241">
        <f>'C завтраками| Bed and breakfast'!DP16*0.8</f>
        <v>27600</v>
      </c>
      <c r="DQ17" s="241">
        <f>'C завтраками| Bed and breakfast'!DQ16*0.8</f>
        <v>27600</v>
      </c>
      <c r="DR17" s="241">
        <f>'C завтраками| Bed and breakfast'!DR16*0.8</f>
        <v>27600</v>
      </c>
      <c r="DS17" s="241">
        <f>'C завтраками| Bed and breakfast'!DS16*0.8</f>
        <v>27600</v>
      </c>
      <c r="DT17" s="241">
        <f>'C завтраками| Bed and breakfast'!DT16*0.8</f>
        <v>27600</v>
      </c>
      <c r="DU17" s="241">
        <f>'C завтраками| Bed and breakfast'!DU16*0.8</f>
        <v>24400</v>
      </c>
      <c r="DV17" s="241">
        <f>'C завтраками| Bed and breakfast'!DV16*0.8</f>
        <v>24400</v>
      </c>
      <c r="DW17" s="241">
        <f>'C завтраками| Bed and breakfast'!DW16*0.8</f>
        <v>24400</v>
      </c>
      <c r="DX17" s="241">
        <f>'C завтраками| Bed and breakfast'!DX16*0.8</f>
        <v>24400</v>
      </c>
      <c r="DY17" s="241">
        <f>'C завтраками| Bed and breakfast'!DY16*0.8</f>
        <v>24400</v>
      </c>
      <c r="DZ17" s="241">
        <f>'C завтраками| Bed and breakfast'!DZ16*0.8</f>
        <v>25200</v>
      </c>
      <c r="EA17" s="241">
        <f>'C завтраками| Bed and breakfast'!EA16*0.8</f>
        <v>25200</v>
      </c>
      <c r="EB17" s="241">
        <f>'C завтраками| Bed and breakfast'!EB16*0.8</f>
        <v>23600</v>
      </c>
      <c r="EC17" s="241">
        <f>'C завтраками| Bed and breakfast'!EC16*0.8</f>
        <v>23600</v>
      </c>
      <c r="ED17" s="241">
        <f>'C завтраками| Bed and breakfast'!ED16*0.8</f>
        <v>23600</v>
      </c>
      <c r="EE17" s="241">
        <f>'C завтраками| Bed and breakfast'!EE16*0.8</f>
        <v>21600</v>
      </c>
      <c r="EF17" s="241">
        <f>'C завтраками| Bed and breakfast'!EF16*0.8</f>
        <v>21600</v>
      </c>
      <c r="EG17" s="241">
        <f>'C завтраками| Bed and breakfast'!EG16*0.8</f>
        <v>21600</v>
      </c>
      <c r="EH17" s="241">
        <f>'C завтраками| Bed and breakfast'!EH16*0.8</f>
        <v>21600</v>
      </c>
      <c r="EI17" s="241">
        <f>'C завтраками| Bed and breakfast'!EI16*0.8</f>
        <v>19200</v>
      </c>
      <c r="EJ17" s="241">
        <f>'C завтраками| Bed and breakfast'!EJ16*0.8</f>
        <v>19200</v>
      </c>
      <c r="EK17" s="241">
        <f>'C завтраками| Bed and breakfast'!EK16*0.8</f>
        <v>19200</v>
      </c>
      <c r="EL17" s="241">
        <f>'C завтраками| Bed and breakfast'!EL16*0.8</f>
        <v>19200</v>
      </c>
      <c r="EM17" s="241">
        <f>'C завтраками| Bed and breakfast'!EM16*0.8</f>
        <v>19200</v>
      </c>
      <c r="EN17" s="241">
        <f>'C завтраками| Bed and breakfast'!EN16*0.8</f>
        <v>19200</v>
      </c>
      <c r="EO17" s="241">
        <f>'C завтраками| Bed and breakfast'!EO16*0.8</f>
        <v>19200</v>
      </c>
      <c r="EP17" s="241">
        <f>'C завтраками| Bed and breakfast'!EP16*0.8</f>
        <v>18000</v>
      </c>
      <c r="EQ17" s="241">
        <f>'C завтраками| Bed and breakfast'!EQ16*0.8</f>
        <v>18000</v>
      </c>
      <c r="ER17" s="241">
        <f>'C завтраками| Bed and breakfast'!ER16*0.8</f>
        <v>18000</v>
      </c>
      <c r="ES17" s="241">
        <f>'C завтраками| Bed and breakfast'!ES16*0.8</f>
        <v>18000</v>
      </c>
      <c r="ET17" s="241">
        <f>'C завтраками| Bed and breakfast'!ET16*0.8</f>
        <v>18000</v>
      </c>
      <c r="EU17" s="241">
        <f>'C завтраками| Bed and breakfast'!EU16*0.8</f>
        <v>19200</v>
      </c>
      <c r="EV17" s="241">
        <f>'C завтраками| Bed and breakfast'!EV16*0.8</f>
        <v>19200</v>
      </c>
      <c r="EW17" s="241">
        <f>'C завтраками| Bed and breakfast'!EW16*0.8</f>
        <v>18000</v>
      </c>
      <c r="EX17" s="241">
        <f>'C завтраками| Bed and breakfast'!EX16*0.8</f>
        <v>18000</v>
      </c>
      <c r="EY17" s="241">
        <f>'C завтраками| Bed and breakfast'!EY16*0.8</f>
        <v>18000</v>
      </c>
      <c r="EZ17" s="241">
        <f>'C завтраками| Bed and breakfast'!EZ16*0.8</f>
        <v>18000</v>
      </c>
      <c r="FA17" s="241">
        <f>'C завтраками| Bed and breakfast'!FA16*0.8</f>
        <v>18000</v>
      </c>
      <c r="FB17" s="241">
        <f>'C завтраками| Bed and breakfast'!FB16*0.8</f>
        <v>19200</v>
      </c>
      <c r="FC17" s="241">
        <f>'C завтраками| Bed and breakfast'!FC16*0.8</f>
        <v>19200</v>
      </c>
      <c r="FD17" s="241">
        <f>'C завтраками| Bed and breakfast'!FD16*0.8</f>
        <v>18000</v>
      </c>
      <c r="FE17" s="241">
        <f>'C завтраками| Bed and breakfast'!FE16*0.8</f>
        <v>18000</v>
      </c>
      <c r="FF17" s="241">
        <f>'C завтраками| Bed and breakfast'!FF16*0.8</f>
        <v>18000</v>
      </c>
      <c r="FG17" s="241">
        <f>'C завтраками| Bed and breakfast'!FG16*0.8</f>
        <v>18000</v>
      </c>
      <c r="FH17" s="241">
        <f>'C завтраками| Bed and breakfast'!FH16*0.8</f>
        <v>20400</v>
      </c>
    </row>
    <row r="18" spans="1:164" s="72" customFormat="1" x14ac:dyDescent="0.2">
      <c r="A18" s="240">
        <v>2</v>
      </c>
      <c r="B18" s="241">
        <f>'C завтраками| Bed and breakfast'!B17*0.8</f>
        <v>22880</v>
      </c>
      <c r="C18" s="241">
        <f>'C завтраками| Bed and breakfast'!C17*0.8</f>
        <v>22880</v>
      </c>
      <c r="D18" s="241">
        <f>'C завтраками| Bed and breakfast'!D17*0.8</f>
        <v>25680</v>
      </c>
      <c r="E18" s="241">
        <f>'C завтраками| Bed and breakfast'!E17*0.8</f>
        <v>25680</v>
      </c>
      <c r="F18" s="241">
        <f>'C завтраками| Bed and breakfast'!F17*0.8</f>
        <v>20480</v>
      </c>
      <c r="G18" s="241">
        <f>'C завтраками| Bed and breakfast'!G17*0.8</f>
        <v>20480</v>
      </c>
      <c r="H18" s="241">
        <f>'C завтраками| Bed and breakfast'!H17*0.8</f>
        <v>20480</v>
      </c>
      <c r="I18" s="241">
        <f>'C завтраками| Bed and breakfast'!I17*0.8</f>
        <v>20480</v>
      </c>
      <c r="J18" s="241">
        <f>'C завтраками| Bed and breakfast'!J17*0.8</f>
        <v>20480</v>
      </c>
      <c r="K18" s="241">
        <f>'C завтраками| Bed and breakfast'!K17*0.8</f>
        <v>24080</v>
      </c>
      <c r="L18" s="241">
        <f>'C завтраками| Bed and breakfast'!L17*0.8</f>
        <v>24080</v>
      </c>
      <c r="M18" s="241">
        <f>'C завтраками| Bed and breakfast'!M17*0.8</f>
        <v>20480</v>
      </c>
      <c r="N18" s="241">
        <f>'C завтраками| Bed and breakfast'!N17*0.8</f>
        <v>20480</v>
      </c>
      <c r="O18" s="241">
        <f>'C завтраками| Bed and breakfast'!O17*0.8</f>
        <v>20480</v>
      </c>
      <c r="P18" s="241">
        <f>'C завтраками| Bed and breakfast'!P17*0.8</f>
        <v>20480</v>
      </c>
      <c r="Q18" s="241">
        <f>'C завтраками| Bed and breakfast'!Q17*0.8</f>
        <v>20480</v>
      </c>
      <c r="R18" s="241">
        <f>'C завтраками| Bed and breakfast'!R17*0.8</f>
        <v>22880</v>
      </c>
      <c r="S18" s="241">
        <f>'C завтраками| Bed and breakfast'!S17*0.8</f>
        <v>22880</v>
      </c>
      <c r="T18" s="241">
        <f>'C завтраками| Bed and breakfast'!T17*0.8</f>
        <v>21680</v>
      </c>
      <c r="U18" s="241">
        <f>'C завтраками| Bed and breakfast'!U17*0.8</f>
        <v>21680</v>
      </c>
      <c r="V18" s="241">
        <f>'C завтраками| Bed and breakfast'!V17*0.8</f>
        <v>21680</v>
      </c>
      <c r="W18" s="241">
        <f>'C завтраками| Bed and breakfast'!W17*0.8</f>
        <v>21680</v>
      </c>
      <c r="X18" s="241">
        <f>'C завтраками| Bed and breakfast'!X17*0.8</f>
        <v>22880</v>
      </c>
      <c r="Y18" s="241">
        <f>'C завтраками| Bed and breakfast'!Y17*0.8</f>
        <v>22880</v>
      </c>
      <c r="Z18" s="241">
        <f>'C завтраками| Bed and breakfast'!Z17*0.8</f>
        <v>22880</v>
      </c>
      <c r="AA18" s="241">
        <f>'C завтраками| Bed and breakfast'!AA17*0.8</f>
        <v>21680</v>
      </c>
      <c r="AB18" s="241">
        <f>'C завтраками| Bed and breakfast'!AB17*0.8</f>
        <v>21680</v>
      </c>
      <c r="AC18" s="241">
        <f>'C завтраками| Bed and breakfast'!AC17*0.8</f>
        <v>22880</v>
      </c>
      <c r="AD18" s="241">
        <f>'C завтраками| Bed and breakfast'!AD17*0.8</f>
        <v>22880</v>
      </c>
      <c r="AE18" s="241">
        <f>'C завтраками| Bed and breakfast'!AE17*0.8</f>
        <v>22880</v>
      </c>
      <c r="AF18" s="241">
        <f>'C завтраками| Bed and breakfast'!AF17*0.8</f>
        <v>26080</v>
      </c>
      <c r="AG18" s="241">
        <f>'C завтраками| Bed and breakfast'!AG17*0.8</f>
        <v>26080</v>
      </c>
      <c r="AH18" s="241">
        <f>'C завтраками| Bed and breakfast'!AH17*0.8</f>
        <v>24080</v>
      </c>
      <c r="AI18" s="241">
        <f>'C завтраками| Bed and breakfast'!AI17*0.8</f>
        <v>25680</v>
      </c>
      <c r="AJ18" s="241">
        <f>'C завтраками| Bed and breakfast'!AJ17*0.8</f>
        <v>25680</v>
      </c>
      <c r="AK18" s="241">
        <f>'C завтраками| Bed and breakfast'!AK17*0.8</f>
        <v>30880</v>
      </c>
      <c r="AL18" s="241">
        <f>'C завтраками| Bed and breakfast'!AL17*0.8</f>
        <v>35680</v>
      </c>
      <c r="AM18" s="241">
        <f>'C завтраками| Bed and breakfast'!AM17*0.8</f>
        <v>35680</v>
      </c>
      <c r="AN18" s="241">
        <f>'C завтраками| Bed and breakfast'!AN17*0.8</f>
        <v>38080</v>
      </c>
      <c r="AO18" s="241">
        <f>'C завтраками| Bed and breakfast'!AO17*0.8</f>
        <v>35680</v>
      </c>
      <c r="AP18" s="241">
        <f>'C завтраками| Bed and breakfast'!AP17*0.8</f>
        <v>60800</v>
      </c>
      <c r="AQ18" s="241">
        <f>'C завтраками| Bed and breakfast'!AQ17*0.8</f>
        <v>92800</v>
      </c>
      <c r="AR18" s="241">
        <f>'C завтраками| Bed and breakfast'!AR17*0.8</f>
        <v>112800</v>
      </c>
      <c r="AS18" s="241">
        <f>'C завтраками| Bed and breakfast'!AS17*0.8</f>
        <v>112800</v>
      </c>
      <c r="AT18" s="241">
        <f>'C завтраками| Bed and breakfast'!AT17*0.8</f>
        <v>100800</v>
      </c>
      <c r="AU18" s="241">
        <f>'C завтраками| Bed and breakfast'!AU17*0.8</f>
        <v>100800</v>
      </c>
      <c r="AV18" s="241">
        <f>'C завтраками| Bed and breakfast'!AV17*0.8</f>
        <v>100800</v>
      </c>
      <c r="AW18" s="241">
        <f>'C завтраками| Bed and breakfast'!AW17*0.8</f>
        <v>100800</v>
      </c>
      <c r="AX18" s="241">
        <f>'C завтраками| Bed and breakfast'!AX17*0.8</f>
        <v>100800</v>
      </c>
      <c r="AY18" s="241">
        <f>'C завтраками| Bed and breakfast'!AY17*0.8</f>
        <v>80800</v>
      </c>
      <c r="AZ18" s="241">
        <f>'C завтраками| Bed and breakfast'!AZ17*0.8</f>
        <v>72800</v>
      </c>
      <c r="BA18" s="241">
        <f>'C завтраками| Bed and breakfast'!BA17*0.8</f>
        <v>72800</v>
      </c>
      <c r="BB18" s="241">
        <f>'C завтраками| Bed and breakfast'!BB17*0.8</f>
        <v>54160</v>
      </c>
      <c r="BC18" s="241">
        <f>'C завтраками| Bed and breakfast'!BC17*0.8</f>
        <v>34960</v>
      </c>
      <c r="BD18" s="241">
        <f>'C завтраками| Bed and breakfast'!BD17*0.8</f>
        <v>34960</v>
      </c>
      <c r="BE18" s="241">
        <f>'C завтраками| Bed and breakfast'!BE17*0.8</f>
        <v>34960</v>
      </c>
      <c r="BF18" s="241">
        <f>'C завтраками| Bed and breakfast'!BF17*0.8</f>
        <v>34960</v>
      </c>
      <c r="BG18" s="241">
        <f>'C завтраками| Bed and breakfast'!BG17*0.8</f>
        <v>34960</v>
      </c>
      <c r="BH18" s="241">
        <f>'C завтраками| Bed and breakfast'!BH17*0.8</f>
        <v>32560</v>
      </c>
      <c r="BI18" s="241">
        <f>'C завтраками| Bed and breakfast'!BI17*0.8</f>
        <v>32560</v>
      </c>
      <c r="BJ18" s="241">
        <f>'C завтраками| Bed and breakfast'!BJ17*0.8</f>
        <v>32560</v>
      </c>
      <c r="BK18" s="241">
        <f>'C завтраками| Bed and breakfast'!BK17*0.8</f>
        <v>34960</v>
      </c>
      <c r="BL18" s="241">
        <f>'C завтраками| Bed and breakfast'!BL17*0.8</f>
        <v>34960</v>
      </c>
      <c r="BM18" s="241">
        <f>'C завтраками| Bed and breakfast'!BM17*0.8</f>
        <v>34960</v>
      </c>
      <c r="BN18" s="241">
        <f>'C завтраками| Bed and breakfast'!BN17*0.8</f>
        <v>34960</v>
      </c>
      <c r="BO18" s="241">
        <f>'C завтраками| Bed and breakfast'!BO17*0.8</f>
        <v>34960</v>
      </c>
      <c r="BP18" s="241">
        <f>'C завтраками| Bed and breakfast'!BP17*0.8</f>
        <v>34960</v>
      </c>
      <c r="BQ18" s="241">
        <f>'C завтраками| Bed and breakfast'!BQ17*0.8</f>
        <v>34960</v>
      </c>
      <c r="BR18" s="241">
        <f>'C завтраками| Bed and breakfast'!BR17*0.8</f>
        <v>34960</v>
      </c>
      <c r="BS18" s="241">
        <f>'C завтраками| Bed and breakfast'!BS17*0.8</f>
        <v>34960</v>
      </c>
      <c r="BT18" s="241">
        <f>'C завтраками| Bed and breakfast'!BT17*0.8</f>
        <v>39760</v>
      </c>
      <c r="BU18" s="241">
        <f>'C завтраками| Bed and breakfast'!BU17*0.8</f>
        <v>39760</v>
      </c>
      <c r="BV18" s="241">
        <f>'C завтраками| Bed and breakfast'!BV17*0.8</f>
        <v>39760</v>
      </c>
      <c r="BW18" s="241">
        <f>'C завтраками| Bed and breakfast'!BW17*0.8</f>
        <v>39760</v>
      </c>
      <c r="BX18" s="241">
        <f>'C завтраками| Bed and breakfast'!BX17*0.8</f>
        <v>41360</v>
      </c>
      <c r="BY18" s="241">
        <f>'C завтраками| Bed and breakfast'!BY17*0.8</f>
        <v>41360</v>
      </c>
      <c r="BZ18" s="241">
        <f>'C завтраками| Bed and breakfast'!BZ17*0.8</f>
        <v>41360</v>
      </c>
      <c r="CA18" s="241">
        <f>'C завтраками| Bed and breakfast'!CA17*0.8</f>
        <v>41360</v>
      </c>
      <c r="CB18" s="241">
        <f>'C завтраками| Bed and breakfast'!CB17*0.8</f>
        <v>41360</v>
      </c>
      <c r="CC18" s="241">
        <f>'C завтраками| Bed and breakfast'!CC17*0.8</f>
        <v>41360</v>
      </c>
      <c r="CD18" s="241">
        <f>'C завтраками| Bed and breakfast'!CD17*0.8</f>
        <v>41360</v>
      </c>
      <c r="CE18" s="241">
        <f>'C завтраками| Bed and breakfast'!CE17*0.8</f>
        <v>41360</v>
      </c>
      <c r="CF18" s="241">
        <f>'C завтраками| Bed and breakfast'!CF17*0.8</f>
        <v>41360</v>
      </c>
      <c r="CG18" s="241">
        <f>'C завтраками| Bed and breakfast'!CG17*0.8</f>
        <v>41360</v>
      </c>
      <c r="CH18" s="241">
        <f>'C завтраками| Bed and breakfast'!CH17*0.8</f>
        <v>38160</v>
      </c>
      <c r="CI18" s="241">
        <f>'C завтраками| Bed and breakfast'!CI17*0.8</f>
        <v>38160</v>
      </c>
      <c r="CJ18" s="241">
        <f>'C завтраками| Bed and breakfast'!CJ17*0.8</f>
        <v>38160</v>
      </c>
      <c r="CK18" s="241">
        <f>'C завтраками| Bed and breakfast'!CK17*0.8</f>
        <v>38160</v>
      </c>
      <c r="CL18" s="241">
        <f>'C завтраками| Bed and breakfast'!CL17*0.8</f>
        <v>38160</v>
      </c>
      <c r="CM18" s="241">
        <f>'C завтраками| Bed and breakfast'!CM17*0.8</f>
        <v>38160</v>
      </c>
      <c r="CN18" s="241">
        <f>'C завтраками| Bed and breakfast'!CN17*0.8</f>
        <v>38160</v>
      </c>
      <c r="CO18" s="241">
        <f>'C завтраками| Bed and breakfast'!CO17*0.8</f>
        <v>38160</v>
      </c>
      <c r="CP18" s="241">
        <f>'C завтраками| Bed and breakfast'!CP17*0.8</f>
        <v>38160</v>
      </c>
      <c r="CQ18" s="241">
        <f>'C завтраками| Bed and breakfast'!CQ17*0.8</f>
        <v>58160</v>
      </c>
      <c r="CR18" s="241">
        <f>'C завтраками| Bed and breakfast'!CR17*0.8</f>
        <v>63760</v>
      </c>
      <c r="CS18" s="241">
        <f>'C завтраками| Bed and breakfast'!CS17*0.8</f>
        <v>69360</v>
      </c>
      <c r="CT18" s="241">
        <f>'C завтраками| Bed and breakfast'!CT17*0.8</f>
        <v>58160</v>
      </c>
      <c r="CU18" s="241">
        <f>'C завтраками| Bed and breakfast'!CU17*0.8</f>
        <v>58160</v>
      </c>
      <c r="CV18" s="241">
        <f>'C завтраками| Bed and breakfast'!CV17*0.8</f>
        <v>49360</v>
      </c>
      <c r="CW18" s="241">
        <f>'C завтраками| Bed and breakfast'!CW17*0.8</f>
        <v>49360</v>
      </c>
      <c r="CX18" s="241">
        <f>'C завтраками| Bed and breakfast'!CX17*0.8</f>
        <v>49360</v>
      </c>
      <c r="CY18" s="241">
        <f>'C завтраками| Bed and breakfast'!CY17*0.8</f>
        <v>42960</v>
      </c>
      <c r="CZ18" s="241">
        <f>'C завтраками| Bed and breakfast'!CZ17*0.8</f>
        <v>42160</v>
      </c>
      <c r="DA18" s="241">
        <f>'C завтраками| Bed and breakfast'!DA17*0.8</f>
        <v>31360</v>
      </c>
      <c r="DB18" s="241">
        <f>'C завтраками| Bed and breakfast'!DB17*0.8</f>
        <v>31360</v>
      </c>
      <c r="DC18" s="241">
        <f>'C завтраками| Bed and breakfast'!DC17*0.8</f>
        <v>31360</v>
      </c>
      <c r="DD18" s="241">
        <f>'C завтраками| Bed and breakfast'!DD17*0.8</f>
        <v>31360</v>
      </c>
      <c r="DE18" s="241">
        <f>'C завтраками| Bed and breakfast'!DE17*0.8</f>
        <v>32560</v>
      </c>
      <c r="DF18" s="241">
        <f>'C завтраками| Bed and breakfast'!DF17*0.8</f>
        <v>32560</v>
      </c>
      <c r="DG18" s="241">
        <f>'C завтраками| Bed and breakfast'!DG17*0.8</f>
        <v>32560</v>
      </c>
      <c r="DH18" s="241">
        <f>'C завтраками| Bed and breakfast'!DH17*0.8</f>
        <v>31360</v>
      </c>
      <c r="DI18" s="241">
        <f>'C завтраками| Bed and breakfast'!DI17*0.8</f>
        <v>31360</v>
      </c>
      <c r="DJ18" s="241">
        <f>'C завтраками| Bed and breakfast'!DJ17*0.8</f>
        <v>31360</v>
      </c>
      <c r="DK18" s="241">
        <f>'C завтраками| Bed and breakfast'!DK17*0.8</f>
        <v>31360</v>
      </c>
      <c r="DL18" s="241">
        <f>'C завтраками| Bed and breakfast'!DL17*0.8</f>
        <v>31360</v>
      </c>
      <c r="DM18" s="241">
        <f>'C завтраками| Bed and breakfast'!DM17*0.8</f>
        <v>31360</v>
      </c>
      <c r="DN18" s="241">
        <f>'C завтраками| Bed and breakfast'!DN17*0.8</f>
        <v>30160</v>
      </c>
      <c r="DO18" s="241">
        <f>'C завтраками| Bed and breakfast'!DO17*0.8</f>
        <v>30160</v>
      </c>
      <c r="DP18" s="241">
        <f>'C завтраками| Bed and breakfast'!DP17*0.8</f>
        <v>30160</v>
      </c>
      <c r="DQ18" s="241">
        <f>'C завтраками| Bed and breakfast'!DQ17*0.8</f>
        <v>30160</v>
      </c>
      <c r="DR18" s="241">
        <f>'C завтраками| Bed and breakfast'!DR17*0.8</f>
        <v>30160</v>
      </c>
      <c r="DS18" s="241">
        <f>'C завтраками| Bed and breakfast'!DS17*0.8</f>
        <v>30160</v>
      </c>
      <c r="DT18" s="241">
        <f>'C завтраками| Bed and breakfast'!DT17*0.8</f>
        <v>30160</v>
      </c>
      <c r="DU18" s="241">
        <f>'C завтраками| Bed and breakfast'!DU17*0.8</f>
        <v>26960</v>
      </c>
      <c r="DV18" s="241">
        <f>'C завтраками| Bed and breakfast'!DV17*0.8</f>
        <v>26960</v>
      </c>
      <c r="DW18" s="241">
        <f>'C завтраками| Bed and breakfast'!DW17*0.8</f>
        <v>26960</v>
      </c>
      <c r="DX18" s="241">
        <f>'C завтраками| Bed and breakfast'!DX17*0.8</f>
        <v>26960</v>
      </c>
      <c r="DY18" s="241">
        <f>'C завтраками| Bed and breakfast'!DY17*0.8</f>
        <v>26960</v>
      </c>
      <c r="DZ18" s="241">
        <f>'C завтраками| Bed and breakfast'!DZ17*0.8</f>
        <v>27760</v>
      </c>
      <c r="EA18" s="241">
        <f>'C завтраками| Bed and breakfast'!EA17*0.8</f>
        <v>27760</v>
      </c>
      <c r="EB18" s="241">
        <f>'C завтраками| Bed and breakfast'!EB17*0.8</f>
        <v>26160</v>
      </c>
      <c r="EC18" s="241">
        <f>'C завтраками| Bed and breakfast'!EC17*0.8</f>
        <v>26160</v>
      </c>
      <c r="ED18" s="241">
        <f>'C завтраками| Bed and breakfast'!ED17*0.8</f>
        <v>26160</v>
      </c>
      <c r="EE18" s="241">
        <f>'C завтраками| Bed and breakfast'!EE17*0.8</f>
        <v>24000</v>
      </c>
      <c r="EF18" s="241">
        <f>'C завтраками| Bed and breakfast'!EF17*0.8</f>
        <v>24000</v>
      </c>
      <c r="EG18" s="241">
        <f>'C завтраками| Bed and breakfast'!EG17*0.8</f>
        <v>24000</v>
      </c>
      <c r="EH18" s="241">
        <f>'C завтраками| Bed and breakfast'!EH17*0.8</f>
        <v>24000</v>
      </c>
      <c r="EI18" s="241">
        <f>'C завтраками| Bed and breakfast'!EI17*0.8</f>
        <v>21600</v>
      </c>
      <c r="EJ18" s="241">
        <f>'C завтраками| Bed and breakfast'!EJ17*0.8</f>
        <v>21600</v>
      </c>
      <c r="EK18" s="241">
        <f>'C завтраками| Bed and breakfast'!EK17*0.8</f>
        <v>21600</v>
      </c>
      <c r="EL18" s="241">
        <f>'C завтраками| Bed and breakfast'!EL17*0.8</f>
        <v>21600</v>
      </c>
      <c r="EM18" s="241">
        <f>'C завтраками| Bed and breakfast'!EM17*0.8</f>
        <v>21600</v>
      </c>
      <c r="EN18" s="241">
        <f>'C завтраками| Bed and breakfast'!EN17*0.8</f>
        <v>21600</v>
      </c>
      <c r="EO18" s="241">
        <f>'C завтраками| Bed and breakfast'!EO17*0.8</f>
        <v>21600</v>
      </c>
      <c r="EP18" s="241">
        <f>'C завтраками| Bed and breakfast'!EP17*0.8</f>
        <v>20400</v>
      </c>
      <c r="EQ18" s="241">
        <f>'C завтраками| Bed and breakfast'!EQ17*0.8</f>
        <v>20400</v>
      </c>
      <c r="ER18" s="241">
        <f>'C завтраками| Bed and breakfast'!ER17*0.8</f>
        <v>20400</v>
      </c>
      <c r="ES18" s="241">
        <f>'C завтраками| Bed and breakfast'!ES17*0.8</f>
        <v>20400</v>
      </c>
      <c r="ET18" s="241">
        <f>'C завтраками| Bed and breakfast'!ET17*0.8</f>
        <v>20400</v>
      </c>
      <c r="EU18" s="241">
        <f>'C завтраками| Bed and breakfast'!EU17*0.8</f>
        <v>21600</v>
      </c>
      <c r="EV18" s="241">
        <f>'C завтраками| Bed and breakfast'!EV17*0.8</f>
        <v>21600</v>
      </c>
      <c r="EW18" s="241">
        <f>'C завтраками| Bed and breakfast'!EW17*0.8</f>
        <v>20400</v>
      </c>
      <c r="EX18" s="241">
        <f>'C завтраками| Bed and breakfast'!EX17*0.8</f>
        <v>20400</v>
      </c>
      <c r="EY18" s="241">
        <f>'C завтраками| Bed and breakfast'!EY17*0.8</f>
        <v>20400</v>
      </c>
      <c r="EZ18" s="241">
        <f>'C завтраками| Bed and breakfast'!EZ17*0.8</f>
        <v>20400</v>
      </c>
      <c r="FA18" s="241">
        <f>'C завтраками| Bed and breakfast'!FA17*0.8</f>
        <v>20400</v>
      </c>
      <c r="FB18" s="241">
        <f>'C завтраками| Bed and breakfast'!FB17*0.8</f>
        <v>21600</v>
      </c>
      <c r="FC18" s="241">
        <f>'C завтраками| Bed and breakfast'!FC17*0.8</f>
        <v>21600</v>
      </c>
      <c r="FD18" s="241">
        <f>'C завтраками| Bed and breakfast'!FD17*0.8</f>
        <v>20400</v>
      </c>
      <c r="FE18" s="241">
        <f>'C завтраками| Bed and breakfast'!FE17*0.8</f>
        <v>20400</v>
      </c>
      <c r="FF18" s="241">
        <f>'C завтраками| Bed and breakfast'!FF17*0.8</f>
        <v>20400</v>
      </c>
      <c r="FG18" s="241">
        <f>'C завтраками| Bed and breakfast'!FG17*0.8</f>
        <v>20400</v>
      </c>
      <c r="FH18" s="241">
        <f>'C завтраками| Bed and breakfast'!FH17*0.8</f>
        <v>22800</v>
      </c>
    </row>
    <row r="19" spans="1:164"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row>
    <row r="20" spans="1:164" s="72" customFormat="1" x14ac:dyDescent="0.2">
      <c r="A20" s="240">
        <v>1</v>
      </c>
      <c r="B20" s="241">
        <f>'C завтраками| Bed and breakfast'!B19*0.8</f>
        <v>22400</v>
      </c>
      <c r="C20" s="241">
        <f>'C завтраками| Bed and breakfast'!C19*0.8</f>
        <v>22400</v>
      </c>
      <c r="D20" s="241">
        <f>'C завтраками| Bed and breakfast'!D19*0.8</f>
        <v>25200</v>
      </c>
      <c r="E20" s="241">
        <f>'C завтраками| Bed and breakfast'!E19*0.8</f>
        <v>25200</v>
      </c>
      <c r="F20" s="241">
        <f>'C завтраками| Bed and breakfast'!F19*0.8</f>
        <v>20000</v>
      </c>
      <c r="G20" s="241">
        <f>'C завтраками| Bed and breakfast'!G19*0.8</f>
        <v>20000</v>
      </c>
      <c r="H20" s="241">
        <f>'C завтраками| Bed and breakfast'!H19*0.8</f>
        <v>20000</v>
      </c>
      <c r="I20" s="241">
        <f>'C завтраками| Bed and breakfast'!I19*0.8</f>
        <v>20000</v>
      </c>
      <c r="J20" s="241">
        <f>'C завтраками| Bed and breakfast'!J19*0.8</f>
        <v>20000</v>
      </c>
      <c r="K20" s="241">
        <f>'C завтраками| Bed and breakfast'!K19*0.8</f>
        <v>23600</v>
      </c>
      <c r="L20" s="241">
        <f>'C завтраками| Bed and breakfast'!L19*0.8</f>
        <v>23600</v>
      </c>
      <c r="M20" s="241">
        <f>'C завтраками| Bed and breakfast'!M19*0.8</f>
        <v>20000</v>
      </c>
      <c r="N20" s="241">
        <f>'C завтраками| Bed and breakfast'!N19*0.8</f>
        <v>20000</v>
      </c>
      <c r="O20" s="241">
        <f>'C завтраками| Bed and breakfast'!O19*0.8</f>
        <v>20000</v>
      </c>
      <c r="P20" s="241">
        <f>'C завтраками| Bed and breakfast'!P19*0.8</f>
        <v>20000</v>
      </c>
      <c r="Q20" s="241">
        <f>'C завтраками| Bed and breakfast'!Q19*0.8</f>
        <v>20000</v>
      </c>
      <c r="R20" s="241">
        <f>'C завтраками| Bed and breakfast'!R19*0.8</f>
        <v>22400</v>
      </c>
      <c r="S20" s="241">
        <f>'C завтраками| Bed and breakfast'!S19*0.8</f>
        <v>22400</v>
      </c>
      <c r="T20" s="241">
        <f>'C завтраками| Bed and breakfast'!T19*0.8</f>
        <v>21200</v>
      </c>
      <c r="U20" s="241">
        <f>'C завтраками| Bed and breakfast'!U19*0.8</f>
        <v>21200</v>
      </c>
      <c r="V20" s="241">
        <f>'C завтраками| Bed and breakfast'!V19*0.8</f>
        <v>21200</v>
      </c>
      <c r="W20" s="241">
        <f>'C завтраками| Bed and breakfast'!W19*0.8</f>
        <v>21200</v>
      </c>
      <c r="X20" s="241">
        <f>'C завтраками| Bed and breakfast'!X19*0.8</f>
        <v>22400</v>
      </c>
      <c r="Y20" s="241">
        <f>'C завтраками| Bed and breakfast'!Y19*0.8</f>
        <v>22400</v>
      </c>
      <c r="Z20" s="241">
        <f>'C завтраками| Bed and breakfast'!Z19*0.8</f>
        <v>22400</v>
      </c>
      <c r="AA20" s="241">
        <f>'C завтраками| Bed and breakfast'!AA19*0.8</f>
        <v>21200</v>
      </c>
      <c r="AB20" s="241">
        <f>'C завтраками| Bed and breakfast'!AB19*0.8</f>
        <v>21200</v>
      </c>
      <c r="AC20" s="241">
        <f>'C завтраками| Bed and breakfast'!AC19*0.8</f>
        <v>22400</v>
      </c>
      <c r="AD20" s="241">
        <f>'C завтраками| Bed and breakfast'!AD19*0.8</f>
        <v>22400</v>
      </c>
      <c r="AE20" s="241">
        <f>'C завтраками| Bed and breakfast'!AE19*0.8</f>
        <v>22400</v>
      </c>
      <c r="AF20" s="241">
        <f>'C завтраками| Bed and breakfast'!AF19*0.8</f>
        <v>25600</v>
      </c>
      <c r="AG20" s="241">
        <f>'C завтраками| Bed and breakfast'!AG19*0.8</f>
        <v>25600</v>
      </c>
      <c r="AH20" s="241">
        <f>'C завтраками| Bed and breakfast'!AH19*0.8</f>
        <v>23600</v>
      </c>
      <c r="AI20" s="241">
        <f>'C завтраками| Bed and breakfast'!AI19*0.8</f>
        <v>25200</v>
      </c>
      <c r="AJ20" s="241">
        <f>'C завтраками| Bed and breakfast'!AJ19*0.8</f>
        <v>25200</v>
      </c>
      <c r="AK20" s="241">
        <f>'C завтраками| Bed and breakfast'!AK19*0.8</f>
        <v>30400</v>
      </c>
      <c r="AL20" s="241">
        <f>'C завтраками| Bed and breakfast'!AL19*0.8</f>
        <v>35200</v>
      </c>
      <c r="AM20" s="241">
        <f>'C завтраками| Bed and breakfast'!AM19*0.8</f>
        <v>35200</v>
      </c>
      <c r="AN20" s="241">
        <f>'C завтраками| Bed and breakfast'!AN19*0.8</f>
        <v>37600</v>
      </c>
      <c r="AO20" s="241">
        <f>'C завтраками| Bed and breakfast'!AO19*0.8</f>
        <v>35200</v>
      </c>
      <c r="AP20" s="241">
        <f>'C завтраками| Bed and breakfast'!AP19*0.8</f>
        <v>60000</v>
      </c>
      <c r="AQ20" s="241">
        <f>'C завтраками| Bed and breakfast'!AQ19*0.8</f>
        <v>92000</v>
      </c>
      <c r="AR20" s="241">
        <f>'C завтраками| Bed and breakfast'!AR19*0.8</f>
        <v>112000</v>
      </c>
      <c r="AS20" s="241">
        <f>'C завтраками| Bed and breakfast'!AS19*0.8</f>
        <v>112000</v>
      </c>
      <c r="AT20" s="241">
        <f>'C завтраками| Bed and breakfast'!AT19*0.8</f>
        <v>100000</v>
      </c>
      <c r="AU20" s="241">
        <f>'C завтраками| Bed and breakfast'!AU19*0.8</f>
        <v>100000</v>
      </c>
      <c r="AV20" s="241">
        <f>'C завтраками| Bed and breakfast'!AV19*0.8</f>
        <v>100000</v>
      </c>
      <c r="AW20" s="241">
        <f>'C завтраками| Bed and breakfast'!AW19*0.8</f>
        <v>100000</v>
      </c>
      <c r="AX20" s="241">
        <f>'C завтраками| Bed and breakfast'!AX19*0.8</f>
        <v>100000</v>
      </c>
      <c r="AY20" s="241">
        <f>'C завтраками| Bed and breakfast'!AY19*0.8</f>
        <v>80000</v>
      </c>
      <c r="AZ20" s="241">
        <f>'C завтраками| Bed and breakfast'!AZ19*0.8</f>
        <v>72000</v>
      </c>
      <c r="BA20" s="241">
        <f>'C завтраками| Bed and breakfast'!BA19*0.8</f>
        <v>72000</v>
      </c>
      <c r="BB20" s="241">
        <f>'C завтраками| Bed and breakfast'!BB19*0.8</f>
        <v>53600</v>
      </c>
      <c r="BC20" s="241">
        <f>'C завтраками| Bed and breakfast'!BC19*0.8</f>
        <v>34400</v>
      </c>
      <c r="BD20" s="241">
        <f>'C завтраками| Bed and breakfast'!BD19*0.8</f>
        <v>34400</v>
      </c>
      <c r="BE20" s="241">
        <f>'C завтраками| Bed and breakfast'!BE19*0.8</f>
        <v>34400</v>
      </c>
      <c r="BF20" s="241">
        <f>'C завтраками| Bed and breakfast'!BF19*0.8</f>
        <v>34400</v>
      </c>
      <c r="BG20" s="241">
        <f>'C завтраками| Bed and breakfast'!BG19*0.8</f>
        <v>34400</v>
      </c>
      <c r="BH20" s="241">
        <f>'C завтраками| Bed and breakfast'!BH19*0.8</f>
        <v>32000</v>
      </c>
      <c r="BI20" s="241">
        <f>'C завтраками| Bed and breakfast'!BI19*0.8</f>
        <v>32000</v>
      </c>
      <c r="BJ20" s="241">
        <f>'C завтраками| Bed and breakfast'!BJ19*0.8</f>
        <v>32000</v>
      </c>
      <c r="BK20" s="241">
        <f>'C завтраками| Bed and breakfast'!BK19*0.8</f>
        <v>34400</v>
      </c>
      <c r="BL20" s="241">
        <f>'C завтраками| Bed and breakfast'!BL19*0.8</f>
        <v>34400</v>
      </c>
      <c r="BM20" s="241">
        <f>'C завтраками| Bed and breakfast'!BM19*0.8</f>
        <v>34400</v>
      </c>
      <c r="BN20" s="241">
        <f>'C завтраками| Bed and breakfast'!BN19*0.8</f>
        <v>34400</v>
      </c>
      <c r="BO20" s="241">
        <f>'C завтраками| Bed and breakfast'!BO19*0.8</f>
        <v>34400</v>
      </c>
      <c r="BP20" s="241">
        <f>'C завтраками| Bed and breakfast'!BP19*0.8</f>
        <v>34400</v>
      </c>
      <c r="BQ20" s="241">
        <f>'C завтраками| Bed and breakfast'!BQ19*0.8</f>
        <v>34400</v>
      </c>
      <c r="BR20" s="241">
        <f>'C завтраками| Bed and breakfast'!BR19*0.8</f>
        <v>34400</v>
      </c>
      <c r="BS20" s="241">
        <f>'C завтраками| Bed and breakfast'!BS19*0.8</f>
        <v>34400</v>
      </c>
      <c r="BT20" s="241">
        <f>'C завтраками| Bed and breakfast'!BT19*0.8</f>
        <v>39200</v>
      </c>
      <c r="BU20" s="241">
        <f>'C завтраками| Bed and breakfast'!BU19*0.8</f>
        <v>39200</v>
      </c>
      <c r="BV20" s="241">
        <f>'C завтраками| Bed and breakfast'!BV19*0.8</f>
        <v>39200</v>
      </c>
      <c r="BW20" s="241">
        <f>'C завтраками| Bed and breakfast'!BW19*0.8</f>
        <v>39200</v>
      </c>
      <c r="BX20" s="241">
        <f>'C завтраками| Bed and breakfast'!BX19*0.8</f>
        <v>40800</v>
      </c>
      <c r="BY20" s="241">
        <f>'C завтраками| Bed and breakfast'!BY19*0.8</f>
        <v>40800</v>
      </c>
      <c r="BZ20" s="241">
        <f>'C завтраками| Bed and breakfast'!BZ19*0.8</f>
        <v>40800</v>
      </c>
      <c r="CA20" s="241">
        <f>'C завтраками| Bed and breakfast'!CA19*0.8</f>
        <v>40800</v>
      </c>
      <c r="CB20" s="241">
        <f>'C завтраками| Bed and breakfast'!CB19*0.8</f>
        <v>40800</v>
      </c>
      <c r="CC20" s="241">
        <f>'C завтраками| Bed and breakfast'!CC19*0.8</f>
        <v>40800</v>
      </c>
      <c r="CD20" s="241">
        <f>'C завтраками| Bed and breakfast'!CD19*0.8</f>
        <v>40800</v>
      </c>
      <c r="CE20" s="241">
        <f>'C завтраками| Bed and breakfast'!CE19*0.8</f>
        <v>40800</v>
      </c>
      <c r="CF20" s="241">
        <f>'C завтраками| Bed and breakfast'!CF19*0.8</f>
        <v>40800</v>
      </c>
      <c r="CG20" s="241">
        <f>'C завтраками| Bed and breakfast'!CG19*0.8</f>
        <v>40800</v>
      </c>
      <c r="CH20" s="241">
        <f>'C завтраками| Bed and breakfast'!CH19*0.8</f>
        <v>37600</v>
      </c>
      <c r="CI20" s="241">
        <f>'C завтраками| Bed and breakfast'!CI19*0.8</f>
        <v>37600</v>
      </c>
      <c r="CJ20" s="241">
        <f>'C завтраками| Bed and breakfast'!CJ19*0.8</f>
        <v>37600</v>
      </c>
      <c r="CK20" s="241">
        <f>'C завтраками| Bed and breakfast'!CK19*0.8</f>
        <v>37600</v>
      </c>
      <c r="CL20" s="241">
        <f>'C завтраками| Bed and breakfast'!CL19*0.8</f>
        <v>37600</v>
      </c>
      <c r="CM20" s="241">
        <f>'C завтраками| Bed and breakfast'!CM19*0.8</f>
        <v>37600</v>
      </c>
      <c r="CN20" s="241">
        <f>'C завтраками| Bed and breakfast'!CN19*0.8</f>
        <v>37600</v>
      </c>
      <c r="CO20" s="241">
        <f>'C завтраками| Bed and breakfast'!CO19*0.8</f>
        <v>37600</v>
      </c>
      <c r="CP20" s="241">
        <f>'C завтраками| Bed and breakfast'!CP19*0.8</f>
        <v>37600</v>
      </c>
      <c r="CQ20" s="241">
        <f>'C завтраками| Bed and breakfast'!CQ19*0.8</f>
        <v>57600</v>
      </c>
      <c r="CR20" s="241">
        <f>'C завтраками| Bed and breakfast'!CR19*0.8</f>
        <v>63200</v>
      </c>
      <c r="CS20" s="241">
        <f>'C завтраками| Bed and breakfast'!CS19*0.8</f>
        <v>68800</v>
      </c>
      <c r="CT20" s="241">
        <f>'C завтраками| Bed and breakfast'!CT19*0.8</f>
        <v>57600</v>
      </c>
      <c r="CU20" s="241">
        <f>'C завтраками| Bed and breakfast'!CU19*0.8</f>
        <v>57600</v>
      </c>
      <c r="CV20" s="241">
        <f>'C завтраками| Bed and breakfast'!CV19*0.8</f>
        <v>48800</v>
      </c>
      <c r="CW20" s="241">
        <f>'C завтраками| Bed and breakfast'!CW19*0.8</f>
        <v>48800</v>
      </c>
      <c r="CX20" s="241">
        <f>'C завтраками| Bed and breakfast'!CX19*0.8</f>
        <v>48800</v>
      </c>
      <c r="CY20" s="241">
        <f>'C завтраками| Bed and breakfast'!CY19*0.8</f>
        <v>42400</v>
      </c>
      <c r="CZ20" s="241">
        <f>'C завтраками| Bed and breakfast'!CZ19*0.8</f>
        <v>41600</v>
      </c>
      <c r="DA20" s="241">
        <f>'C завтраками| Bed and breakfast'!DA19*0.8</f>
        <v>30800</v>
      </c>
      <c r="DB20" s="241">
        <f>'C завтраками| Bed and breakfast'!DB19*0.8</f>
        <v>30800</v>
      </c>
      <c r="DC20" s="241">
        <f>'C завтраками| Bed and breakfast'!DC19*0.8</f>
        <v>30800</v>
      </c>
      <c r="DD20" s="241">
        <f>'C завтраками| Bed and breakfast'!DD19*0.8</f>
        <v>30800</v>
      </c>
      <c r="DE20" s="241">
        <f>'C завтраками| Bed and breakfast'!DE19*0.8</f>
        <v>32000</v>
      </c>
      <c r="DF20" s="241">
        <f>'C завтраками| Bed and breakfast'!DF19*0.8</f>
        <v>32000</v>
      </c>
      <c r="DG20" s="241">
        <f>'C завтраками| Bed and breakfast'!DG19*0.8</f>
        <v>32000</v>
      </c>
      <c r="DH20" s="241">
        <f>'C завтраками| Bed and breakfast'!DH19*0.8</f>
        <v>30800</v>
      </c>
      <c r="DI20" s="241">
        <f>'C завтраками| Bed and breakfast'!DI19*0.8</f>
        <v>30800</v>
      </c>
      <c r="DJ20" s="241">
        <f>'C завтраками| Bed and breakfast'!DJ19*0.8</f>
        <v>30800</v>
      </c>
      <c r="DK20" s="241">
        <f>'C завтраками| Bed and breakfast'!DK19*0.8</f>
        <v>30800</v>
      </c>
      <c r="DL20" s="241">
        <f>'C завтраками| Bed and breakfast'!DL19*0.8</f>
        <v>30800</v>
      </c>
      <c r="DM20" s="241">
        <f>'C завтраками| Bed and breakfast'!DM19*0.8</f>
        <v>30800</v>
      </c>
      <c r="DN20" s="241">
        <f>'C завтраками| Bed and breakfast'!DN19*0.8</f>
        <v>29600</v>
      </c>
      <c r="DO20" s="241">
        <f>'C завтраками| Bed and breakfast'!DO19*0.8</f>
        <v>29600</v>
      </c>
      <c r="DP20" s="241">
        <f>'C завтраками| Bed and breakfast'!DP19*0.8</f>
        <v>29600</v>
      </c>
      <c r="DQ20" s="241">
        <f>'C завтраками| Bed and breakfast'!DQ19*0.8</f>
        <v>29600</v>
      </c>
      <c r="DR20" s="241">
        <f>'C завтраками| Bed and breakfast'!DR19*0.8</f>
        <v>29600</v>
      </c>
      <c r="DS20" s="241">
        <f>'C завтраками| Bed and breakfast'!DS19*0.8</f>
        <v>29600</v>
      </c>
      <c r="DT20" s="241">
        <f>'C завтраками| Bed and breakfast'!DT19*0.8</f>
        <v>29600</v>
      </c>
      <c r="DU20" s="241">
        <f>'C завтраками| Bed and breakfast'!DU19*0.8</f>
        <v>26400</v>
      </c>
      <c r="DV20" s="241">
        <f>'C завтраками| Bed and breakfast'!DV19*0.8</f>
        <v>26400</v>
      </c>
      <c r="DW20" s="241">
        <f>'C завтраками| Bed and breakfast'!DW19*0.8</f>
        <v>26400</v>
      </c>
      <c r="DX20" s="241">
        <f>'C завтраками| Bed and breakfast'!DX19*0.8</f>
        <v>26400</v>
      </c>
      <c r="DY20" s="241">
        <f>'C завтраками| Bed and breakfast'!DY19*0.8</f>
        <v>26400</v>
      </c>
      <c r="DZ20" s="241">
        <f>'C завтраками| Bed and breakfast'!DZ19*0.8</f>
        <v>27200</v>
      </c>
      <c r="EA20" s="241">
        <f>'C завтраками| Bed and breakfast'!EA19*0.8</f>
        <v>27200</v>
      </c>
      <c r="EB20" s="241">
        <f>'C завтраками| Bed and breakfast'!EB19*0.8</f>
        <v>25600</v>
      </c>
      <c r="EC20" s="241">
        <f>'C завтраками| Bed and breakfast'!EC19*0.8</f>
        <v>25600</v>
      </c>
      <c r="ED20" s="241">
        <f>'C завтраками| Bed and breakfast'!ED19*0.8</f>
        <v>25600</v>
      </c>
      <c r="EE20" s="241">
        <f>'C завтраками| Bed and breakfast'!EE19*0.8</f>
        <v>23200</v>
      </c>
      <c r="EF20" s="241">
        <f>'C завтраками| Bed and breakfast'!EF19*0.8</f>
        <v>23200</v>
      </c>
      <c r="EG20" s="241">
        <f>'C завтраками| Bed and breakfast'!EG19*0.8</f>
        <v>23200</v>
      </c>
      <c r="EH20" s="241">
        <f>'C завтраками| Bed and breakfast'!EH19*0.8</f>
        <v>23200</v>
      </c>
      <c r="EI20" s="241">
        <f>'C завтраками| Bed and breakfast'!EI19*0.8</f>
        <v>20800</v>
      </c>
      <c r="EJ20" s="241">
        <f>'C завтраками| Bed and breakfast'!EJ19*0.8</f>
        <v>20800</v>
      </c>
      <c r="EK20" s="241">
        <f>'C завтраками| Bed and breakfast'!EK19*0.8</f>
        <v>20800</v>
      </c>
      <c r="EL20" s="241">
        <f>'C завтраками| Bed and breakfast'!EL19*0.8</f>
        <v>20800</v>
      </c>
      <c r="EM20" s="241">
        <f>'C завтраками| Bed and breakfast'!EM19*0.8</f>
        <v>20800</v>
      </c>
      <c r="EN20" s="241">
        <f>'C завтраками| Bed and breakfast'!EN19*0.8</f>
        <v>20800</v>
      </c>
      <c r="EO20" s="241">
        <f>'C завтраками| Bed and breakfast'!EO19*0.8</f>
        <v>20800</v>
      </c>
      <c r="EP20" s="241">
        <f>'C завтраками| Bed and breakfast'!EP19*0.8</f>
        <v>19600</v>
      </c>
      <c r="EQ20" s="241">
        <f>'C завтраками| Bed and breakfast'!EQ19*0.8</f>
        <v>19600</v>
      </c>
      <c r="ER20" s="241">
        <f>'C завтраками| Bed and breakfast'!ER19*0.8</f>
        <v>19600</v>
      </c>
      <c r="ES20" s="241">
        <f>'C завтраками| Bed and breakfast'!ES19*0.8</f>
        <v>19600</v>
      </c>
      <c r="ET20" s="241">
        <f>'C завтраками| Bed and breakfast'!ET19*0.8</f>
        <v>19600</v>
      </c>
      <c r="EU20" s="241">
        <f>'C завтраками| Bed and breakfast'!EU19*0.8</f>
        <v>20800</v>
      </c>
      <c r="EV20" s="241">
        <f>'C завтраками| Bed and breakfast'!EV19*0.8</f>
        <v>20800</v>
      </c>
      <c r="EW20" s="241">
        <f>'C завтраками| Bed and breakfast'!EW19*0.8</f>
        <v>19600</v>
      </c>
      <c r="EX20" s="241">
        <f>'C завтраками| Bed and breakfast'!EX19*0.8</f>
        <v>19600</v>
      </c>
      <c r="EY20" s="241">
        <f>'C завтраками| Bed and breakfast'!EY19*0.8</f>
        <v>19600</v>
      </c>
      <c r="EZ20" s="241">
        <f>'C завтраками| Bed and breakfast'!EZ19*0.8</f>
        <v>19600</v>
      </c>
      <c r="FA20" s="241">
        <f>'C завтраками| Bed and breakfast'!FA19*0.8</f>
        <v>19600</v>
      </c>
      <c r="FB20" s="241">
        <f>'C завтраками| Bed and breakfast'!FB19*0.8</f>
        <v>20800</v>
      </c>
      <c r="FC20" s="241">
        <f>'C завтраками| Bed and breakfast'!FC19*0.8</f>
        <v>20800</v>
      </c>
      <c r="FD20" s="241">
        <f>'C завтраками| Bed and breakfast'!FD19*0.8</f>
        <v>19600</v>
      </c>
      <c r="FE20" s="241">
        <f>'C завтраками| Bed and breakfast'!FE19*0.8</f>
        <v>19600</v>
      </c>
      <c r="FF20" s="241">
        <f>'C завтраками| Bed and breakfast'!FF19*0.8</f>
        <v>19600</v>
      </c>
      <c r="FG20" s="241">
        <f>'C завтраками| Bed and breakfast'!FG19*0.8</f>
        <v>19600</v>
      </c>
      <c r="FH20" s="241">
        <f>'C завтраками| Bed and breakfast'!FH19*0.8</f>
        <v>22000</v>
      </c>
    </row>
    <row r="21" spans="1:164" s="72" customFormat="1" x14ac:dyDescent="0.2">
      <c r="A21" s="240">
        <v>2</v>
      </c>
      <c r="B21" s="241">
        <f>'C завтраками| Bed and breakfast'!B20*0.8</f>
        <v>24480</v>
      </c>
      <c r="C21" s="241">
        <f>'C завтраками| Bed and breakfast'!C20*0.8</f>
        <v>24480</v>
      </c>
      <c r="D21" s="241">
        <f>'C завтраками| Bed and breakfast'!D20*0.8</f>
        <v>27280</v>
      </c>
      <c r="E21" s="241">
        <f>'C завтраками| Bed and breakfast'!E20*0.8</f>
        <v>27280</v>
      </c>
      <c r="F21" s="241">
        <f>'C завтраками| Bed and breakfast'!F20*0.8</f>
        <v>22080</v>
      </c>
      <c r="G21" s="241">
        <f>'C завтраками| Bed and breakfast'!G20*0.8</f>
        <v>22080</v>
      </c>
      <c r="H21" s="241">
        <f>'C завтраками| Bed and breakfast'!H20*0.8</f>
        <v>22080</v>
      </c>
      <c r="I21" s="241">
        <f>'C завтраками| Bed and breakfast'!I20*0.8</f>
        <v>22080</v>
      </c>
      <c r="J21" s="241">
        <f>'C завтраками| Bed and breakfast'!J20*0.8</f>
        <v>22080</v>
      </c>
      <c r="K21" s="241">
        <f>'C завтраками| Bed and breakfast'!K20*0.8</f>
        <v>25680</v>
      </c>
      <c r="L21" s="241">
        <f>'C завтраками| Bed and breakfast'!L20*0.8</f>
        <v>25680</v>
      </c>
      <c r="M21" s="241">
        <f>'C завтраками| Bed and breakfast'!M20*0.8</f>
        <v>22080</v>
      </c>
      <c r="N21" s="241">
        <f>'C завтраками| Bed and breakfast'!N20*0.8</f>
        <v>22080</v>
      </c>
      <c r="O21" s="241">
        <f>'C завтраками| Bed and breakfast'!O20*0.8</f>
        <v>22080</v>
      </c>
      <c r="P21" s="241">
        <f>'C завтраками| Bed and breakfast'!P20*0.8</f>
        <v>22080</v>
      </c>
      <c r="Q21" s="241">
        <f>'C завтраками| Bed and breakfast'!Q20*0.8</f>
        <v>22080</v>
      </c>
      <c r="R21" s="241">
        <f>'C завтраками| Bed and breakfast'!R20*0.8</f>
        <v>24480</v>
      </c>
      <c r="S21" s="241">
        <f>'C завтраками| Bed and breakfast'!S20*0.8</f>
        <v>24480</v>
      </c>
      <c r="T21" s="241">
        <f>'C завтраками| Bed and breakfast'!T20*0.8</f>
        <v>23280</v>
      </c>
      <c r="U21" s="241">
        <f>'C завтраками| Bed and breakfast'!U20*0.8</f>
        <v>23280</v>
      </c>
      <c r="V21" s="241">
        <f>'C завтраками| Bed and breakfast'!V20*0.8</f>
        <v>23280</v>
      </c>
      <c r="W21" s="241">
        <f>'C завтраками| Bed and breakfast'!W20*0.8</f>
        <v>23280</v>
      </c>
      <c r="X21" s="241">
        <f>'C завтраками| Bed and breakfast'!X20*0.8</f>
        <v>24480</v>
      </c>
      <c r="Y21" s="241">
        <f>'C завтраками| Bed and breakfast'!Y20*0.8</f>
        <v>24480</v>
      </c>
      <c r="Z21" s="241">
        <f>'C завтраками| Bed and breakfast'!Z20*0.8</f>
        <v>24480</v>
      </c>
      <c r="AA21" s="241">
        <f>'C завтраками| Bed and breakfast'!AA20*0.8</f>
        <v>23280</v>
      </c>
      <c r="AB21" s="241">
        <f>'C завтраками| Bed and breakfast'!AB20*0.8</f>
        <v>23280</v>
      </c>
      <c r="AC21" s="241">
        <f>'C завтраками| Bed and breakfast'!AC20*0.8</f>
        <v>24480</v>
      </c>
      <c r="AD21" s="241">
        <f>'C завтраками| Bed and breakfast'!AD20*0.8</f>
        <v>24480</v>
      </c>
      <c r="AE21" s="241">
        <f>'C завтраками| Bed and breakfast'!AE20*0.8</f>
        <v>24480</v>
      </c>
      <c r="AF21" s="241">
        <f>'C завтраками| Bed and breakfast'!AF20*0.8</f>
        <v>27680</v>
      </c>
      <c r="AG21" s="241">
        <f>'C завтраками| Bed and breakfast'!AG20*0.8</f>
        <v>27680</v>
      </c>
      <c r="AH21" s="241">
        <f>'C завтраками| Bed and breakfast'!AH20*0.8</f>
        <v>25680</v>
      </c>
      <c r="AI21" s="241">
        <f>'C завтраками| Bed and breakfast'!AI20*0.8</f>
        <v>27280</v>
      </c>
      <c r="AJ21" s="241">
        <f>'C завтраками| Bed and breakfast'!AJ20*0.8</f>
        <v>27280</v>
      </c>
      <c r="AK21" s="241">
        <f>'C завтраками| Bed and breakfast'!AK20*0.8</f>
        <v>32480</v>
      </c>
      <c r="AL21" s="241">
        <f>'C завтраками| Bed and breakfast'!AL20*0.8</f>
        <v>37280</v>
      </c>
      <c r="AM21" s="241">
        <f>'C завтраками| Bed and breakfast'!AM20*0.8</f>
        <v>37280</v>
      </c>
      <c r="AN21" s="241">
        <f>'C завтраками| Bed and breakfast'!AN20*0.8</f>
        <v>39680</v>
      </c>
      <c r="AO21" s="241">
        <f>'C завтраками| Bed and breakfast'!AO20*0.8</f>
        <v>37280</v>
      </c>
      <c r="AP21" s="241">
        <f>'C завтраками| Bed and breakfast'!AP20*0.8</f>
        <v>62800</v>
      </c>
      <c r="AQ21" s="241">
        <f>'C завтраками| Bed and breakfast'!AQ20*0.8</f>
        <v>94800</v>
      </c>
      <c r="AR21" s="241">
        <f>'C завтраками| Bed and breakfast'!AR20*0.8</f>
        <v>114800</v>
      </c>
      <c r="AS21" s="241">
        <f>'C завтраками| Bed and breakfast'!AS20*0.8</f>
        <v>114800</v>
      </c>
      <c r="AT21" s="241">
        <f>'C завтраками| Bed and breakfast'!AT20*0.8</f>
        <v>102800</v>
      </c>
      <c r="AU21" s="241">
        <f>'C завтраками| Bed and breakfast'!AU20*0.8</f>
        <v>102800</v>
      </c>
      <c r="AV21" s="241">
        <f>'C завтраками| Bed and breakfast'!AV20*0.8</f>
        <v>102800</v>
      </c>
      <c r="AW21" s="241">
        <f>'C завтраками| Bed and breakfast'!AW20*0.8</f>
        <v>102800</v>
      </c>
      <c r="AX21" s="241">
        <f>'C завтраками| Bed and breakfast'!AX20*0.8</f>
        <v>102800</v>
      </c>
      <c r="AY21" s="241">
        <f>'C завтраками| Bed and breakfast'!AY20*0.8</f>
        <v>82800</v>
      </c>
      <c r="AZ21" s="241">
        <f>'C завтраками| Bed and breakfast'!AZ20*0.8</f>
        <v>74800</v>
      </c>
      <c r="BA21" s="241">
        <f>'C завтраками| Bed and breakfast'!BA20*0.8</f>
        <v>74800</v>
      </c>
      <c r="BB21" s="241">
        <f>'C завтраками| Bed and breakfast'!BB20*0.8</f>
        <v>56160</v>
      </c>
      <c r="BC21" s="241">
        <f>'C завтраками| Bed and breakfast'!BC20*0.8</f>
        <v>36960</v>
      </c>
      <c r="BD21" s="241">
        <f>'C завтраками| Bed and breakfast'!BD20*0.8</f>
        <v>36960</v>
      </c>
      <c r="BE21" s="241">
        <f>'C завтраками| Bed and breakfast'!BE20*0.8</f>
        <v>36960</v>
      </c>
      <c r="BF21" s="241">
        <f>'C завтраками| Bed and breakfast'!BF20*0.8</f>
        <v>36960</v>
      </c>
      <c r="BG21" s="241">
        <f>'C завтраками| Bed and breakfast'!BG20*0.8</f>
        <v>36960</v>
      </c>
      <c r="BH21" s="241">
        <f>'C завтраками| Bed and breakfast'!BH20*0.8</f>
        <v>34560</v>
      </c>
      <c r="BI21" s="241">
        <f>'C завтраками| Bed and breakfast'!BI20*0.8</f>
        <v>34560</v>
      </c>
      <c r="BJ21" s="241">
        <f>'C завтраками| Bed and breakfast'!BJ20*0.8</f>
        <v>34560</v>
      </c>
      <c r="BK21" s="241">
        <f>'C завтраками| Bed and breakfast'!BK20*0.8</f>
        <v>36960</v>
      </c>
      <c r="BL21" s="241">
        <f>'C завтраками| Bed and breakfast'!BL20*0.8</f>
        <v>36960</v>
      </c>
      <c r="BM21" s="241">
        <f>'C завтраками| Bed and breakfast'!BM20*0.8</f>
        <v>36960</v>
      </c>
      <c r="BN21" s="241">
        <f>'C завтраками| Bed and breakfast'!BN20*0.8</f>
        <v>36960</v>
      </c>
      <c r="BO21" s="241">
        <f>'C завтраками| Bed and breakfast'!BO20*0.8</f>
        <v>36960</v>
      </c>
      <c r="BP21" s="241">
        <f>'C завтраками| Bed and breakfast'!BP20*0.8</f>
        <v>36960</v>
      </c>
      <c r="BQ21" s="241">
        <f>'C завтраками| Bed and breakfast'!BQ20*0.8</f>
        <v>36960</v>
      </c>
      <c r="BR21" s="241">
        <f>'C завтраками| Bed and breakfast'!BR20*0.8</f>
        <v>36960</v>
      </c>
      <c r="BS21" s="241">
        <f>'C завтраками| Bed and breakfast'!BS20*0.8</f>
        <v>36960</v>
      </c>
      <c r="BT21" s="241">
        <f>'C завтраками| Bed and breakfast'!BT20*0.8</f>
        <v>41760</v>
      </c>
      <c r="BU21" s="241">
        <f>'C завтраками| Bed and breakfast'!BU20*0.8</f>
        <v>41760</v>
      </c>
      <c r="BV21" s="241">
        <f>'C завтраками| Bed and breakfast'!BV20*0.8</f>
        <v>41760</v>
      </c>
      <c r="BW21" s="241">
        <f>'C завтраками| Bed and breakfast'!BW20*0.8</f>
        <v>41760</v>
      </c>
      <c r="BX21" s="241">
        <f>'C завтраками| Bed and breakfast'!BX20*0.8</f>
        <v>43360</v>
      </c>
      <c r="BY21" s="241">
        <f>'C завтраками| Bed and breakfast'!BY20*0.8</f>
        <v>43360</v>
      </c>
      <c r="BZ21" s="241">
        <f>'C завтраками| Bed and breakfast'!BZ20*0.8</f>
        <v>43360</v>
      </c>
      <c r="CA21" s="241">
        <f>'C завтраками| Bed and breakfast'!CA20*0.8</f>
        <v>43360</v>
      </c>
      <c r="CB21" s="241">
        <f>'C завтраками| Bed and breakfast'!CB20*0.8</f>
        <v>43360</v>
      </c>
      <c r="CC21" s="241">
        <f>'C завтраками| Bed and breakfast'!CC20*0.8</f>
        <v>43360</v>
      </c>
      <c r="CD21" s="241">
        <f>'C завтраками| Bed and breakfast'!CD20*0.8</f>
        <v>43360</v>
      </c>
      <c r="CE21" s="241">
        <f>'C завтраками| Bed and breakfast'!CE20*0.8</f>
        <v>43360</v>
      </c>
      <c r="CF21" s="241">
        <f>'C завтраками| Bed and breakfast'!CF20*0.8</f>
        <v>43360</v>
      </c>
      <c r="CG21" s="241">
        <f>'C завтраками| Bed and breakfast'!CG20*0.8</f>
        <v>43360</v>
      </c>
      <c r="CH21" s="241">
        <f>'C завтраками| Bed and breakfast'!CH20*0.8</f>
        <v>40160</v>
      </c>
      <c r="CI21" s="241">
        <f>'C завтраками| Bed and breakfast'!CI20*0.8</f>
        <v>40160</v>
      </c>
      <c r="CJ21" s="241">
        <f>'C завтраками| Bed and breakfast'!CJ20*0.8</f>
        <v>40160</v>
      </c>
      <c r="CK21" s="241">
        <f>'C завтраками| Bed and breakfast'!CK20*0.8</f>
        <v>40160</v>
      </c>
      <c r="CL21" s="241">
        <f>'C завтраками| Bed and breakfast'!CL20*0.8</f>
        <v>40160</v>
      </c>
      <c r="CM21" s="241">
        <f>'C завтраками| Bed and breakfast'!CM20*0.8</f>
        <v>40160</v>
      </c>
      <c r="CN21" s="241">
        <f>'C завтраками| Bed and breakfast'!CN20*0.8</f>
        <v>40160</v>
      </c>
      <c r="CO21" s="241">
        <f>'C завтраками| Bed and breakfast'!CO20*0.8</f>
        <v>40160</v>
      </c>
      <c r="CP21" s="241">
        <f>'C завтраками| Bed and breakfast'!CP20*0.8</f>
        <v>40160</v>
      </c>
      <c r="CQ21" s="241">
        <f>'C завтраками| Bed and breakfast'!CQ20*0.8</f>
        <v>60160</v>
      </c>
      <c r="CR21" s="241">
        <f>'C завтраками| Bed and breakfast'!CR20*0.8</f>
        <v>65760</v>
      </c>
      <c r="CS21" s="241">
        <f>'C завтраками| Bed and breakfast'!CS20*0.8</f>
        <v>71360</v>
      </c>
      <c r="CT21" s="241">
        <f>'C завтраками| Bed and breakfast'!CT20*0.8</f>
        <v>60160</v>
      </c>
      <c r="CU21" s="241">
        <f>'C завтраками| Bed and breakfast'!CU20*0.8</f>
        <v>60160</v>
      </c>
      <c r="CV21" s="241">
        <f>'C завтраками| Bed and breakfast'!CV20*0.8</f>
        <v>51360</v>
      </c>
      <c r="CW21" s="241">
        <f>'C завтраками| Bed and breakfast'!CW20*0.8</f>
        <v>51360</v>
      </c>
      <c r="CX21" s="241">
        <f>'C завтраками| Bed and breakfast'!CX20*0.8</f>
        <v>51360</v>
      </c>
      <c r="CY21" s="241">
        <f>'C завтраками| Bed and breakfast'!CY20*0.8</f>
        <v>44960</v>
      </c>
      <c r="CZ21" s="241">
        <f>'C завтраками| Bed and breakfast'!CZ20*0.8</f>
        <v>44160</v>
      </c>
      <c r="DA21" s="241">
        <f>'C завтраками| Bed and breakfast'!DA20*0.8</f>
        <v>33360</v>
      </c>
      <c r="DB21" s="241">
        <f>'C завтраками| Bed and breakfast'!DB20*0.8</f>
        <v>33360</v>
      </c>
      <c r="DC21" s="241">
        <f>'C завтраками| Bed and breakfast'!DC20*0.8</f>
        <v>33360</v>
      </c>
      <c r="DD21" s="241">
        <f>'C завтраками| Bed and breakfast'!DD20*0.8</f>
        <v>33360</v>
      </c>
      <c r="DE21" s="241">
        <f>'C завтраками| Bed and breakfast'!DE20*0.8</f>
        <v>34560</v>
      </c>
      <c r="DF21" s="241">
        <f>'C завтраками| Bed and breakfast'!DF20*0.8</f>
        <v>34560</v>
      </c>
      <c r="DG21" s="241">
        <f>'C завтраками| Bed and breakfast'!DG20*0.8</f>
        <v>34560</v>
      </c>
      <c r="DH21" s="241">
        <f>'C завтраками| Bed and breakfast'!DH20*0.8</f>
        <v>33360</v>
      </c>
      <c r="DI21" s="241">
        <f>'C завтраками| Bed and breakfast'!DI20*0.8</f>
        <v>33360</v>
      </c>
      <c r="DJ21" s="241">
        <f>'C завтраками| Bed and breakfast'!DJ20*0.8</f>
        <v>33360</v>
      </c>
      <c r="DK21" s="241">
        <f>'C завтраками| Bed and breakfast'!DK20*0.8</f>
        <v>33360</v>
      </c>
      <c r="DL21" s="241">
        <f>'C завтраками| Bed and breakfast'!DL20*0.8</f>
        <v>33360</v>
      </c>
      <c r="DM21" s="241">
        <f>'C завтраками| Bed and breakfast'!DM20*0.8</f>
        <v>33360</v>
      </c>
      <c r="DN21" s="241">
        <f>'C завтраками| Bed and breakfast'!DN20*0.8</f>
        <v>32160</v>
      </c>
      <c r="DO21" s="241">
        <f>'C завтраками| Bed and breakfast'!DO20*0.8</f>
        <v>32160</v>
      </c>
      <c r="DP21" s="241">
        <f>'C завтраками| Bed and breakfast'!DP20*0.8</f>
        <v>32160</v>
      </c>
      <c r="DQ21" s="241">
        <f>'C завтраками| Bed and breakfast'!DQ20*0.8</f>
        <v>32160</v>
      </c>
      <c r="DR21" s="241">
        <f>'C завтраками| Bed and breakfast'!DR20*0.8</f>
        <v>32160</v>
      </c>
      <c r="DS21" s="241">
        <f>'C завтраками| Bed and breakfast'!DS20*0.8</f>
        <v>32160</v>
      </c>
      <c r="DT21" s="241">
        <f>'C завтраками| Bed and breakfast'!DT20*0.8</f>
        <v>32160</v>
      </c>
      <c r="DU21" s="241">
        <f>'C завтраками| Bed and breakfast'!DU20*0.8</f>
        <v>28960</v>
      </c>
      <c r="DV21" s="241">
        <f>'C завтраками| Bed and breakfast'!DV20*0.8</f>
        <v>28960</v>
      </c>
      <c r="DW21" s="241">
        <f>'C завтраками| Bed and breakfast'!DW20*0.8</f>
        <v>28960</v>
      </c>
      <c r="DX21" s="241">
        <f>'C завтраками| Bed and breakfast'!DX20*0.8</f>
        <v>28960</v>
      </c>
      <c r="DY21" s="241">
        <f>'C завтраками| Bed and breakfast'!DY20*0.8</f>
        <v>28960</v>
      </c>
      <c r="DZ21" s="241">
        <f>'C завтраками| Bed and breakfast'!DZ20*0.8</f>
        <v>29760</v>
      </c>
      <c r="EA21" s="241">
        <f>'C завтраками| Bed and breakfast'!EA20*0.8</f>
        <v>29760</v>
      </c>
      <c r="EB21" s="241">
        <f>'C завтраками| Bed and breakfast'!EB20*0.8</f>
        <v>28160</v>
      </c>
      <c r="EC21" s="241">
        <f>'C завтраками| Bed and breakfast'!EC20*0.8</f>
        <v>28160</v>
      </c>
      <c r="ED21" s="241">
        <f>'C завтраками| Bed and breakfast'!ED20*0.8</f>
        <v>28160</v>
      </c>
      <c r="EE21" s="241">
        <f>'C завтраками| Bed and breakfast'!EE20*0.8</f>
        <v>25600</v>
      </c>
      <c r="EF21" s="241">
        <f>'C завтраками| Bed and breakfast'!EF20*0.8</f>
        <v>25600</v>
      </c>
      <c r="EG21" s="241">
        <f>'C завтраками| Bed and breakfast'!EG20*0.8</f>
        <v>25600</v>
      </c>
      <c r="EH21" s="241">
        <f>'C завтраками| Bed and breakfast'!EH20*0.8</f>
        <v>25600</v>
      </c>
      <c r="EI21" s="241">
        <f>'C завтраками| Bed and breakfast'!EI20*0.8</f>
        <v>23200</v>
      </c>
      <c r="EJ21" s="241">
        <f>'C завтраками| Bed and breakfast'!EJ20*0.8</f>
        <v>23200</v>
      </c>
      <c r="EK21" s="241">
        <f>'C завтраками| Bed and breakfast'!EK20*0.8</f>
        <v>23200</v>
      </c>
      <c r="EL21" s="241">
        <f>'C завтраками| Bed and breakfast'!EL20*0.8</f>
        <v>23200</v>
      </c>
      <c r="EM21" s="241">
        <f>'C завтраками| Bed and breakfast'!EM20*0.8</f>
        <v>23200</v>
      </c>
      <c r="EN21" s="241">
        <f>'C завтраками| Bed and breakfast'!EN20*0.8</f>
        <v>23200</v>
      </c>
      <c r="EO21" s="241">
        <f>'C завтраками| Bed and breakfast'!EO20*0.8</f>
        <v>23200</v>
      </c>
      <c r="EP21" s="241">
        <f>'C завтраками| Bed and breakfast'!EP20*0.8</f>
        <v>22000</v>
      </c>
      <c r="EQ21" s="241">
        <f>'C завтраками| Bed and breakfast'!EQ20*0.8</f>
        <v>22000</v>
      </c>
      <c r="ER21" s="241">
        <f>'C завтраками| Bed and breakfast'!ER20*0.8</f>
        <v>22000</v>
      </c>
      <c r="ES21" s="241">
        <f>'C завтраками| Bed and breakfast'!ES20*0.8</f>
        <v>22000</v>
      </c>
      <c r="ET21" s="241">
        <f>'C завтраками| Bed and breakfast'!ET20*0.8</f>
        <v>22000</v>
      </c>
      <c r="EU21" s="241">
        <f>'C завтраками| Bed and breakfast'!EU20*0.8</f>
        <v>23200</v>
      </c>
      <c r="EV21" s="241">
        <f>'C завтраками| Bed and breakfast'!EV20*0.8</f>
        <v>23200</v>
      </c>
      <c r="EW21" s="241">
        <f>'C завтраками| Bed and breakfast'!EW20*0.8</f>
        <v>22000</v>
      </c>
      <c r="EX21" s="241">
        <f>'C завтраками| Bed and breakfast'!EX20*0.8</f>
        <v>22000</v>
      </c>
      <c r="EY21" s="241">
        <f>'C завтраками| Bed and breakfast'!EY20*0.8</f>
        <v>22000</v>
      </c>
      <c r="EZ21" s="241">
        <f>'C завтраками| Bed and breakfast'!EZ20*0.8</f>
        <v>22000</v>
      </c>
      <c r="FA21" s="241">
        <f>'C завтраками| Bed and breakfast'!FA20*0.8</f>
        <v>22000</v>
      </c>
      <c r="FB21" s="241">
        <f>'C завтраками| Bed and breakfast'!FB20*0.8</f>
        <v>23200</v>
      </c>
      <c r="FC21" s="241">
        <f>'C завтраками| Bed and breakfast'!FC20*0.8</f>
        <v>23200</v>
      </c>
      <c r="FD21" s="241">
        <f>'C завтраками| Bed and breakfast'!FD20*0.8</f>
        <v>22000</v>
      </c>
      <c r="FE21" s="241">
        <f>'C завтраками| Bed and breakfast'!FE20*0.8</f>
        <v>22000</v>
      </c>
      <c r="FF21" s="241">
        <f>'C завтраками| Bed and breakfast'!FF20*0.8</f>
        <v>22000</v>
      </c>
      <c r="FG21" s="241">
        <f>'C завтраками| Bed and breakfast'!FG20*0.8</f>
        <v>22000</v>
      </c>
      <c r="FH21" s="241">
        <f>'C завтраками| Bed and breakfast'!FH20*0.8</f>
        <v>24400</v>
      </c>
    </row>
    <row r="22" spans="1:164" s="72" customFormat="1" x14ac:dyDescent="0.2">
      <c r="A22" s="239" t="s">
        <v>123</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row>
    <row r="23" spans="1:164" s="72" customFormat="1" x14ac:dyDescent="0.2">
      <c r="A23" s="240" t="s">
        <v>115</v>
      </c>
      <c r="B23" s="241">
        <f>'C завтраками| Bed and breakfast'!B22*0.8</f>
        <v>42080</v>
      </c>
      <c r="C23" s="241">
        <f>'C завтраками| Bed and breakfast'!C22*0.8</f>
        <v>42080</v>
      </c>
      <c r="D23" s="241">
        <f>'C завтраками| Bed and breakfast'!D22*0.8</f>
        <v>44880</v>
      </c>
      <c r="E23" s="241">
        <f>'C завтраками| Bed and breakfast'!E22*0.8</f>
        <v>44880</v>
      </c>
      <c r="F23" s="241">
        <f>'C завтраками| Bed and breakfast'!F22*0.8</f>
        <v>39680</v>
      </c>
      <c r="G23" s="241">
        <f>'C завтраками| Bed and breakfast'!G22*0.8</f>
        <v>39680</v>
      </c>
      <c r="H23" s="241">
        <f>'C завтраками| Bed and breakfast'!H22*0.8</f>
        <v>39680</v>
      </c>
      <c r="I23" s="241">
        <f>'C завтраками| Bed and breakfast'!I22*0.8</f>
        <v>39680</v>
      </c>
      <c r="J23" s="241">
        <f>'C завтраками| Bed and breakfast'!J22*0.8</f>
        <v>39680</v>
      </c>
      <c r="K23" s="241">
        <f>'C завтраками| Bed and breakfast'!K22*0.8</f>
        <v>43280</v>
      </c>
      <c r="L23" s="241">
        <f>'C завтраками| Bed and breakfast'!L22*0.8</f>
        <v>43280</v>
      </c>
      <c r="M23" s="241">
        <f>'C завтраками| Bed and breakfast'!M22*0.8</f>
        <v>39680</v>
      </c>
      <c r="N23" s="241">
        <f>'C завтраками| Bed and breakfast'!N22*0.8</f>
        <v>39680</v>
      </c>
      <c r="O23" s="241">
        <f>'C завтраками| Bed and breakfast'!O22*0.8</f>
        <v>39680</v>
      </c>
      <c r="P23" s="241">
        <f>'C завтраками| Bed and breakfast'!P22*0.8</f>
        <v>39680</v>
      </c>
      <c r="Q23" s="241">
        <f>'C завтраками| Bed and breakfast'!Q22*0.8</f>
        <v>39680</v>
      </c>
      <c r="R23" s="241">
        <f>'C завтраками| Bed and breakfast'!R22*0.8</f>
        <v>42080</v>
      </c>
      <c r="S23" s="241">
        <f>'C завтраками| Bed and breakfast'!S22*0.8</f>
        <v>42080</v>
      </c>
      <c r="T23" s="241">
        <f>'C завтраками| Bed and breakfast'!T22*0.8</f>
        <v>40880</v>
      </c>
      <c r="U23" s="241">
        <f>'C завтраками| Bed and breakfast'!U22*0.8</f>
        <v>40880</v>
      </c>
      <c r="V23" s="241">
        <f>'C завтраками| Bed and breakfast'!V22*0.8</f>
        <v>40880</v>
      </c>
      <c r="W23" s="241">
        <f>'C завтраками| Bed and breakfast'!W22*0.8</f>
        <v>40880</v>
      </c>
      <c r="X23" s="241">
        <f>'C завтраками| Bed and breakfast'!X22*0.8</f>
        <v>42080</v>
      </c>
      <c r="Y23" s="241">
        <f>'C завтраками| Bed and breakfast'!Y22*0.8</f>
        <v>42080</v>
      </c>
      <c r="Z23" s="241">
        <f>'C завтраками| Bed and breakfast'!Z22*0.8</f>
        <v>42080</v>
      </c>
      <c r="AA23" s="241">
        <f>'C завтраками| Bed and breakfast'!AA22*0.8</f>
        <v>40880</v>
      </c>
      <c r="AB23" s="241">
        <f>'C завтраками| Bed and breakfast'!AB22*0.8</f>
        <v>40880</v>
      </c>
      <c r="AC23" s="241">
        <f>'C завтраками| Bed and breakfast'!AC22*0.8</f>
        <v>42080</v>
      </c>
      <c r="AD23" s="241">
        <f>'C завтраками| Bed and breakfast'!AD22*0.8</f>
        <v>42080</v>
      </c>
      <c r="AE23" s="241">
        <f>'C завтраками| Bed and breakfast'!AE22*0.8</f>
        <v>42080</v>
      </c>
      <c r="AF23" s="241">
        <f>'C завтраками| Bed and breakfast'!AF22*0.8</f>
        <v>45280</v>
      </c>
      <c r="AG23" s="241">
        <f>'C завтраками| Bed and breakfast'!AG22*0.8</f>
        <v>45280</v>
      </c>
      <c r="AH23" s="241">
        <f>'C завтраками| Bed and breakfast'!AH22*0.8</f>
        <v>43280</v>
      </c>
      <c r="AI23" s="241">
        <f>'C завтраками| Bed and breakfast'!AI22*0.8</f>
        <v>44880</v>
      </c>
      <c r="AJ23" s="241">
        <f>'C завтраками| Bed and breakfast'!AJ22*0.8</f>
        <v>44880</v>
      </c>
      <c r="AK23" s="241">
        <f>'C завтраками| Bed and breakfast'!AK22*0.8</f>
        <v>50080</v>
      </c>
      <c r="AL23" s="241">
        <f>'C завтраками| Bed and breakfast'!AL22*0.8</f>
        <v>54880</v>
      </c>
      <c r="AM23" s="241">
        <f>'C завтраками| Bed and breakfast'!AM22*0.8</f>
        <v>54880</v>
      </c>
      <c r="AN23" s="241">
        <f>'C завтраками| Bed and breakfast'!AN22*0.8</f>
        <v>57280</v>
      </c>
      <c r="AO23" s="241">
        <f>'C завтраками| Bed and breakfast'!AO22*0.8</f>
        <v>54880</v>
      </c>
      <c r="AP23" s="241">
        <f>'C завтраками| Bed and breakfast'!AP22*0.8</f>
        <v>130800</v>
      </c>
      <c r="AQ23" s="241">
        <f>'C завтраками| Bed and breakfast'!AQ22*0.8</f>
        <v>162800</v>
      </c>
      <c r="AR23" s="241">
        <f>'C завтраками| Bed and breakfast'!AR22*0.8</f>
        <v>182800</v>
      </c>
      <c r="AS23" s="241">
        <f>'C завтраками| Bed and breakfast'!AS22*0.8</f>
        <v>182800</v>
      </c>
      <c r="AT23" s="241">
        <f>'C завтраками| Bed and breakfast'!AT22*0.8</f>
        <v>170800</v>
      </c>
      <c r="AU23" s="241">
        <f>'C завтраками| Bed and breakfast'!AU22*0.8</f>
        <v>170800</v>
      </c>
      <c r="AV23" s="241">
        <f>'C завтраками| Bed and breakfast'!AV22*0.8</f>
        <v>170800</v>
      </c>
      <c r="AW23" s="241">
        <f>'C завтраками| Bed and breakfast'!AW22*0.8</f>
        <v>170800</v>
      </c>
      <c r="AX23" s="241">
        <f>'C завтраками| Bed and breakfast'!AX22*0.8</f>
        <v>170800</v>
      </c>
      <c r="AY23" s="241">
        <f>'C завтраками| Bed and breakfast'!AY22*0.8</f>
        <v>150800</v>
      </c>
      <c r="AZ23" s="241">
        <f>'C завтраками| Bed and breakfast'!AZ22*0.8</f>
        <v>142800</v>
      </c>
      <c r="BA23" s="241">
        <f>'C завтраками| Bed and breakfast'!BA22*0.8</f>
        <v>142800</v>
      </c>
      <c r="BB23" s="241">
        <f>'C завтраками| Bed and breakfast'!BB22*0.8</f>
        <v>88960</v>
      </c>
      <c r="BC23" s="241">
        <f>'C завтраками| Bed and breakfast'!BC22*0.8</f>
        <v>69760</v>
      </c>
      <c r="BD23" s="241">
        <f>'C завтраками| Bed and breakfast'!BD22*0.8</f>
        <v>69760</v>
      </c>
      <c r="BE23" s="241">
        <f>'C завтраками| Bed and breakfast'!BE22*0.8</f>
        <v>69760</v>
      </c>
      <c r="BF23" s="241">
        <f>'C завтраками| Bed and breakfast'!BF22*0.8</f>
        <v>69760</v>
      </c>
      <c r="BG23" s="241">
        <f>'C завтраками| Bed and breakfast'!BG22*0.8</f>
        <v>69760</v>
      </c>
      <c r="BH23" s="241">
        <f>'C завтраками| Bed and breakfast'!BH22*0.8</f>
        <v>67360</v>
      </c>
      <c r="BI23" s="241">
        <f>'C завтраками| Bed and breakfast'!BI22*0.8</f>
        <v>67360</v>
      </c>
      <c r="BJ23" s="241">
        <f>'C завтраками| Bed and breakfast'!BJ22*0.8</f>
        <v>67360</v>
      </c>
      <c r="BK23" s="241">
        <f>'C завтраками| Bed and breakfast'!BK22*0.8</f>
        <v>69760</v>
      </c>
      <c r="BL23" s="241">
        <f>'C завтраками| Bed and breakfast'!BL22*0.8</f>
        <v>69760</v>
      </c>
      <c r="BM23" s="241">
        <f>'C завтраками| Bed and breakfast'!BM22*0.8</f>
        <v>69760</v>
      </c>
      <c r="BN23" s="241">
        <f>'C завтраками| Bed and breakfast'!BN22*0.8</f>
        <v>69760</v>
      </c>
      <c r="BO23" s="241">
        <f>'C завтраками| Bed and breakfast'!BO22*0.8</f>
        <v>69760</v>
      </c>
      <c r="BP23" s="241">
        <f>'C завтраками| Bed and breakfast'!BP22*0.8</f>
        <v>69760</v>
      </c>
      <c r="BQ23" s="241">
        <f>'C завтраками| Bed and breakfast'!BQ22*0.8</f>
        <v>69760</v>
      </c>
      <c r="BR23" s="241">
        <f>'C завтраками| Bed and breakfast'!BR22*0.8</f>
        <v>69760</v>
      </c>
      <c r="BS23" s="241">
        <f>'C завтраками| Bed and breakfast'!BS22*0.8</f>
        <v>69760</v>
      </c>
      <c r="BT23" s="241">
        <f>'C завтраками| Bed and breakfast'!BT22*0.8</f>
        <v>74560</v>
      </c>
      <c r="BU23" s="241">
        <f>'C завтраками| Bed and breakfast'!BU22*0.8</f>
        <v>74560</v>
      </c>
      <c r="BV23" s="241">
        <f>'C завтраками| Bed and breakfast'!BV22*0.8</f>
        <v>74560</v>
      </c>
      <c r="BW23" s="241">
        <f>'C завтраками| Bed and breakfast'!BW22*0.8</f>
        <v>74560</v>
      </c>
      <c r="BX23" s="241">
        <f>'C завтраками| Bed and breakfast'!BX22*0.8</f>
        <v>76160</v>
      </c>
      <c r="BY23" s="241">
        <f>'C завтраками| Bed and breakfast'!BY22*0.8</f>
        <v>76160</v>
      </c>
      <c r="BZ23" s="241">
        <f>'C завтраками| Bed and breakfast'!BZ22*0.8</f>
        <v>76160</v>
      </c>
      <c r="CA23" s="241">
        <f>'C завтраками| Bed and breakfast'!CA22*0.8</f>
        <v>76160</v>
      </c>
      <c r="CB23" s="241">
        <f>'C завтраками| Bed and breakfast'!CB22*0.8</f>
        <v>76160</v>
      </c>
      <c r="CC23" s="241">
        <f>'C завтраками| Bed and breakfast'!CC22*0.8</f>
        <v>76160</v>
      </c>
      <c r="CD23" s="241">
        <f>'C завтраками| Bed and breakfast'!CD22*0.8</f>
        <v>76160</v>
      </c>
      <c r="CE23" s="241">
        <f>'C завтраками| Bed and breakfast'!CE22*0.8</f>
        <v>76160</v>
      </c>
      <c r="CF23" s="241">
        <f>'C завтраками| Bed and breakfast'!CF22*0.8</f>
        <v>76160</v>
      </c>
      <c r="CG23" s="241">
        <f>'C завтраками| Bed and breakfast'!CG22*0.8</f>
        <v>76160</v>
      </c>
      <c r="CH23" s="241">
        <f>'C завтраками| Bed and breakfast'!CH22*0.8</f>
        <v>72960</v>
      </c>
      <c r="CI23" s="241">
        <f>'C завтраками| Bed and breakfast'!CI22*0.8</f>
        <v>72960</v>
      </c>
      <c r="CJ23" s="241">
        <f>'C завтраками| Bed and breakfast'!CJ22*0.8</f>
        <v>72960</v>
      </c>
      <c r="CK23" s="241">
        <f>'C завтраками| Bed and breakfast'!CK22*0.8</f>
        <v>72960</v>
      </c>
      <c r="CL23" s="241">
        <f>'C завтраками| Bed and breakfast'!CL22*0.8</f>
        <v>72960</v>
      </c>
      <c r="CM23" s="241">
        <f>'C завтраками| Bed and breakfast'!CM22*0.8</f>
        <v>72960</v>
      </c>
      <c r="CN23" s="241">
        <f>'C завтраками| Bed and breakfast'!CN22*0.8</f>
        <v>72960</v>
      </c>
      <c r="CO23" s="241">
        <f>'C завтраками| Bed and breakfast'!CO22*0.8</f>
        <v>72960</v>
      </c>
      <c r="CP23" s="241">
        <f>'C завтраками| Bed and breakfast'!CP22*0.8</f>
        <v>72960</v>
      </c>
      <c r="CQ23" s="241">
        <f>'C завтраками| Bed and breakfast'!CQ22*0.8</f>
        <v>92960</v>
      </c>
      <c r="CR23" s="241">
        <f>'C завтраками| Bed and breakfast'!CR22*0.8</f>
        <v>98560</v>
      </c>
      <c r="CS23" s="241">
        <f>'C завтраками| Bed and breakfast'!CS22*0.8</f>
        <v>104160</v>
      </c>
      <c r="CT23" s="241">
        <f>'C завтраками| Bed and breakfast'!CT22*0.8</f>
        <v>92960</v>
      </c>
      <c r="CU23" s="241">
        <f>'C завтраками| Bed and breakfast'!CU22*0.8</f>
        <v>92960</v>
      </c>
      <c r="CV23" s="241">
        <f>'C завтраками| Bed and breakfast'!CV22*0.8</f>
        <v>84160</v>
      </c>
      <c r="CW23" s="241">
        <f>'C завтраками| Bed and breakfast'!CW22*0.8</f>
        <v>84160</v>
      </c>
      <c r="CX23" s="241">
        <f>'C завтраками| Bed and breakfast'!CX22*0.8</f>
        <v>84160</v>
      </c>
      <c r="CY23" s="241">
        <f>'C завтраками| Bed and breakfast'!CY22*0.8</f>
        <v>77760</v>
      </c>
      <c r="CZ23" s="241">
        <f>'C завтраками| Bed and breakfast'!CZ22*0.8</f>
        <v>76960</v>
      </c>
      <c r="DA23" s="241">
        <f>'C завтраками| Bed and breakfast'!DA22*0.8</f>
        <v>66160</v>
      </c>
      <c r="DB23" s="241">
        <f>'C завтраками| Bed and breakfast'!DB22*0.8</f>
        <v>66160</v>
      </c>
      <c r="DC23" s="241">
        <f>'C завтраками| Bed and breakfast'!DC22*0.8</f>
        <v>66160</v>
      </c>
      <c r="DD23" s="241">
        <f>'C завтраками| Bed and breakfast'!DD22*0.8</f>
        <v>66160</v>
      </c>
      <c r="DE23" s="241">
        <f>'C завтраками| Bed and breakfast'!DE22*0.8</f>
        <v>67360</v>
      </c>
      <c r="DF23" s="241">
        <f>'C завтраками| Bed and breakfast'!DF22*0.8</f>
        <v>67360</v>
      </c>
      <c r="DG23" s="241">
        <f>'C завтраками| Bed and breakfast'!DG22*0.8</f>
        <v>67360</v>
      </c>
      <c r="DH23" s="241">
        <f>'C завтраками| Bed and breakfast'!DH22*0.8</f>
        <v>66160</v>
      </c>
      <c r="DI23" s="241">
        <f>'C завтраками| Bed and breakfast'!DI22*0.8</f>
        <v>66160</v>
      </c>
      <c r="DJ23" s="241">
        <f>'C завтраками| Bed and breakfast'!DJ22*0.8</f>
        <v>66160</v>
      </c>
      <c r="DK23" s="241">
        <f>'C завтраками| Bed and breakfast'!DK22*0.8</f>
        <v>66160</v>
      </c>
      <c r="DL23" s="241">
        <f>'C завтраками| Bed and breakfast'!DL22*0.8</f>
        <v>66160</v>
      </c>
      <c r="DM23" s="241">
        <f>'C завтраками| Bed and breakfast'!DM22*0.8</f>
        <v>66160</v>
      </c>
      <c r="DN23" s="241">
        <f>'C завтраками| Bed and breakfast'!DN22*0.8</f>
        <v>64960</v>
      </c>
      <c r="DO23" s="241">
        <f>'C завтраками| Bed and breakfast'!DO22*0.8</f>
        <v>64960</v>
      </c>
      <c r="DP23" s="241">
        <f>'C завтраками| Bed and breakfast'!DP22*0.8</f>
        <v>64960</v>
      </c>
      <c r="DQ23" s="241">
        <f>'C завтраками| Bed and breakfast'!DQ22*0.8</f>
        <v>64960</v>
      </c>
      <c r="DR23" s="241">
        <f>'C завтраками| Bed and breakfast'!DR22*0.8</f>
        <v>64960</v>
      </c>
      <c r="DS23" s="241">
        <f>'C завтраками| Bed and breakfast'!DS22*0.8</f>
        <v>64960</v>
      </c>
      <c r="DT23" s="241">
        <f>'C завтраками| Bed and breakfast'!DT22*0.8</f>
        <v>64960</v>
      </c>
      <c r="DU23" s="241">
        <f>'C завтраками| Bed and breakfast'!DU22*0.8</f>
        <v>61760</v>
      </c>
      <c r="DV23" s="241">
        <f>'C завтраками| Bed and breakfast'!DV22*0.8</f>
        <v>61760</v>
      </c>
      <c r="DW23" s="241">
        <f>'C завтраками| Bed and breakfast'!DW22*0.8</f>
        <v>61760</v>
      </c>
      <c r="DX23" s="241">
        <f>'C завтраками| Bed and breakfast'!DX22*0.8</f>
        <v>61760</v>
      </c>
      <c r="DY23" s="241">
        <f>'C завтраками| Bed and breakfast'!DY22*0.8</f>
        <v>61760</v>
      </c>
      <c r="DZ23" s="241">
        <f>'C завтраками| Bed and breakfast'!DZ22*0.8</f>
        <v>62560</v>
      </c>
      <c r="EA23" s="241">
        <f>'C завтраками| Bed and breakfast'!EA22*0.8</f>
        <v>62560</v>
      </c>
      <c r="EB23" s="241">
        <f>'C завтраками| Bed and breakfast'!EB22*0.8</f>
        <v>60960</v>
      </c>
      <c r="EC23" s="241">
        <f>'C завтраками| Bed and breakfast'!EC22*0.8</f>
        <v>60960</v>
      </c>
      <c r="ED23" s="241">
        <f>'C завтраками| Bed and breakfast'!ED22*0.8</f>
        <v>60960</v>
      </c>
      <c r="EE23" s="241">
        <f>'C завтраками| Bed and breakfast'!EE22*0.8</f>
        <v>43200</v>
      </c>
      <c r="EF23" s="241">
        <f>'C завтраками| Bed and breakfast'!EF22*0.8</f>
        <v>43200</v>
      </c>
      <c r="EG23" s="241">
        <f>'C завтраками| Bed and breakfast'!EG22*0.8</f>
        <v>43200</v>
      </c>
      <c r="EH23" s="241">
        <f>'C завтраками| Bed and breakfast'!EH22*0.8</f>
        <v>43200</v>
      </c>
      <c r="EI23" s="241">
        <f>'C завтраками| Bed and breakfast'!EI22*0.8</f>
        <v>40800</v>
      </c>
      <c r="EJ23" s="241">
        <f>'C завтраками| Bed and breakfast'!EJ22*0.8</f>
        <v>40800</v>
      </c>
      <c r="EK23" s="241">
        <f>'C завтраками| Bed and breakfast'!EK22*0.8</f>
        <v>40800</v>
      </c>
      <c r="EL23" s="241">
        <f>'C завтраками| Bed and breakfast'!EL22*0.8</f>
        <v>40800</v>
      </c>
      <c r="EM23" s="241">
        <f>'C завтраками| Bed and breakfast'!EM22*0.8</f>
        <v>40800</v>
      </c>
      <c r="EN23" s="241">
        <f>'C завтраками| Bed and breakfast'!EN22*0.8</f>
        <v>40800</v>
      </c>
      <c r="EO23" s="241">
        <f>'C завтраками| Bed and breakfast'!EO22*0.8</f>
        <v>40800</v>
      </c>
      <c r="EP23" s="241">
        <f>'C завтраками| Bed and breakfast'!EP22*0.8</f>
        <v>39600</v>
      </c>
      <c r="EQ23" s="241">
        <f>'C завтраками| Bed and breakfast'!EQ22*0.8</f>
        <v>39600</v>
      </c>
      <c r="ER23" s="241">
        <f>'C завтраками| Bed and breakfast'!ER22*0.8</f>
        <v>39600</v>
      </c>
      <c r="ES23" s="241">
        <f>'C завтраками| Bed and breakfast'!ES22*0.8</f>
        <v>39600</v>
      </c>
      <c r="ET23" s="241">
        <f>'C завтраками| Bed and breakfast'!ET22*0.8</f>
        <v>39600</v>
      </c>
      <c r="EU23" s="241">
        <f>'C завтраками| Bed and breakfast'!EU22*0.8</f>
        <v>40800</v>
      </c>
      <c r="EV23" s="241">
        <f>'C завтраками| Bed and breakfast'!EV22*0.8</f>
        <v>40800</v>
      </c>
      <c r="EW23" s="241">
        <f>'C завтраками| Bed and breakfast'!EW22*0.8</f>
        <v>39600</v>
      </c>
      <c r="EX23" s="241">
        <f>'C завтраками| Bed and breakfast'!EX22*0.8</f>
        <v>39600</v>
      </c>
      <c r="EY23" s="241">
        <f>'C завтраками| Bed and breakfast'!EY22*0.8</f>
        <v>39600</v>
      </c>
      <c r="EZ23" s="241">
        <f>'C завтраками| Bed and breakfast'!EZ22*0.8</f>
        <v>39600</v>
      </c>
      <c r="FA23" s="241">
        <f>'C завтраками| Bed and breakfast'!FA22*0.8</f>
        <v>39600</v>
      </c>
      <c r="FB23" s="241">
        <f>'C завтраками| Bed and breakfast'!FB22*0.8</f>
        <v>40800</v>
      </c>
      <c r="FC23" s="241">
        <f>'C завтраками| Bed and breakfast'!FC22*0.8</f>
        <v>40800</v>
      </c>
      <c r="FD23" s="241">
        <f>'C завтраками| Bed and breakfast'!FD22*0.8</f>
        <v>39600</v>
      </c>
      <c r="FE23" s="241">
        <f>'C завтраками| Bed and breakfast'!FE22*0.8</f>
        <v>39600</v>
      </c>
      <c r="FF23" s="241">
        <f>'C завтраками| Bed and breakfast'!FF22*0.8</f>
        <v>39600</v>
      </c>
      <c r="FG23" s="241">
        <f>'C завтраками| Bed and breakfast'!FG22*0.8</f>
        <v>39600</v>
      </c>
      <c r="FH23" s="241">
        <f>'C завтраками| Bed and breakfast'!FH22*0.8</f>
        <v>42000</v>
      </c>
    </row>
    <row r="24" spans="1:164"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row>
    <row r="25" spans="1:164" s="72" customFormat="1" x14ac:dyDescent="0.2">
      <c r="A25" s="240" t="s">
        <v>115</v>
      </c>
      <c r="B25" s="241">
        <f>'C завтраками| Bed and breakfast'!B24*0.8</f>
        <v>54080</v>
      </c>
      <c r="C25" s="241">
        <f>'C завтраками| Bed and breakfast'!C24*0.8</f>
        <v>54080</v>
      </c>
      <c r="D25" s="241">
        <f>'C завтраками| Bed and breakfast'!D24*0.8</f>
        <v>56880</v>
      </c>
      <c r="E25" s="241">
        <f>'C завтраками| Bed and breakfast'!E24*0.8</f>
        <v>56880</v>
      </c>
      <c r="F25" s="241">
        <f>'C завтраками| Bed and breakfast'!F24*0.8</f>
        <v>51680</v>
      </c>
      <c r="G25" s="241">
        <f>'C завтраками| Bed and breakfast'!G24*0.8</f>
        <v>51680</v>
      </c>
      <c r="H25" s="241">
        <f>'C завтраками| Bed and breakfast'!H24*0.8</f>
        <v>51680</v>
      </c>
      <c r="I25" s="241">
        <f>'C завтраками| Bed and breakfast'!I24*0.8</f>
        <v>51680</v>
      </c>
      <c r="J25" s="241">
        <f>'C завтраками| Bed and breakfast'!J24*0.8</f>
        <v>51680</v>
      </c>
      <c r="K25" s="241">
        <f>'C завтраками| Bed and breakfast'!K24*0.8</f>
        <v>55280</v>
      </c>
      <c r="L25" s="241">
        <f>'C завтраками| Bed and breakfast'!L24*0.8</f>
        <v>55280</v>
      </c>
      <c r="M25" s="241">
        <f>'C завтраками| Bed and breakfast'!M24*0.8</f>
        <v>51680</v>
      </c>
      <c r="N25" s="241">
        <f>'C завтраками| Bed and breakfast'!N24*0.8</f>
        <v>51680</v>
      </c>
      <c r="O25" s="241">
        <f>'C завтраками| Bed and breakfast'!O24*0.8</f>
        <v>51680</v>
      </c>
      <c r="P25" s="241">
        <f>'C завтраками| Bed and breakfast'!P24*0.8</f>
        <v>51680</v>
      </c>
      <c r="Q25" s="241">
        <f>'C завтраками| Bed and breakfast'!Q24*0.8</f>
        <v>51680</v>
      </c>
      <c r="R25" s="241">
        <f>'C завтраками| Bed and breakfast'!R24*0.8</f>
        <v>54080</v>
      </c>
      <c r="S25" s="241">
        <f>'C завтраками| Bed and breakfast'!S24*0.8</f>
        <v>54080</v>
      </c>
      <c r="T25" s="241">
        <f>'C завтраками| Bed and breakfast'!T24*0.8</f>
        <v>52880</v>
      </c>
      <c r="U25" s="241">
        <f>'C завтраками| Bed and breakfast'!U24*0.8</f>
        <v>52880</v>
      </c>
      <c r="V25" s="241">
        <f>'C завтраками| Bed and breakfast'!V24*0.8</f>
        <v>52880</v>
      </c>
      <c r="W25" s="241">
        <f>'C завтраками| Bed and breakfast'!W24*0.8</f>
        <v>52880</v>
      </c>
      <c r="X25" s="241">
        <f>'C завтраками| Bed and breakfast'!X24*0.8</f>
        <v>54080</v>
      </c>
      <c r="Y25" s="241">
        <f>'C завтраками| Bed and breakfast'!Y24*0.8</f>
        <v>54080</v>
      </c>
      <c r="Z25" s="241">
        <f>'C завтраками| Bed and breakfast'!Z24*0.8</f>
        <v>54080</v>
      </c>
      <c r="AA25" s="241">
        <f>'C завтраками| Bed and breakfast'!AA24*0.8</f>
        <v>52880</v>
      </c>
      <c r="AB25" s="241">
        <f>'C завтраками| Bed and breakfast'!AB24*0.8</f>
        <v>52880</v>
      </c>
      <c r="AC25" s="241">
        <f>'C завтраками| Bed and breakfast'!AC24*0.8</f>
        <v>54080</v>
      </c>
      <c r="AD25" s="241">
        <f>'C завтраками| Bed and breakfast'!AD24*0.8</f>
        <v>54080</v>
      </c>
      <c r="AE25" s="241">
        <f>'C завтраками| Bed and breakfast'!AE24*0.8</f>
        <v>54080</v>
      </c>
      <c r="AF25" s="241">
        <f>'C завтраками| Bed and breakfast'!AF24*0.8</f>
        <v>57280</v>
      </c>
      <c r="AG25" s="241">
        <f>'C завтраками| Bed and breakfast'!AG24*0.8</f>
        <v>57280</v>
      </c>
      <c r="AH25" s="241">
        <f>'C завтраками| Bed and breakfast'!AH24*0.8</f>
        <v>55280</v>
      </c>
      <c r="AI25" s="241">
        <f>'C завтраками| Bed and breakfast'!AI24*0.8</f>
        <v>56880</v>
      </c>
      <c r="AJ25" s="241">
        <f>'C завтраками| Bed and breakfast'!AJ24*0.8</f>
        <v>56880</v>
      </c>
      <c r="AK25" s="241">
        <f>'C завтраками| Bed and breakfast'!AK24*0.8</f>
        <v>62080</v>
      </c>
      <c r="AL25" s="241">
        <f>'C завтраками| Bed and breakfast'!AL24*0.8</f>
        <v>66880</v>
      </c>
      <c r="AM25" s="241">
        <f>'C завтраками| Bed and breakfast'!AM24*0.8</f>
        <v>66880</v>
      </c>
      <c r="AN25" s="241">
        <f>'C завтраками| Bed and breakfast'!AN24*0.8</f>
        <v>69280</v>
      </c>
      <c r="AO25" s="241">
        <f>'C завтраками| Bed and breakfast'!AO24*0.8</f>
        <v>66880</v>
      </c>
      <c r="AP25" s="241">
        <f>'C завтраками| Bed and breakfast'!AP24*0.8</f>
        <v>154800</v>
      </c>
      <c r="AQ25" s="241">
        <f>'C завтраками| Bed and breakfast'!AQ24*0.8</f>
        <v>186800</v>
      </c>
      <c r="AR25" s="241">
        <f>'C завтраками| Bed and breakfast'!AR24*0.8</f>
        <v>206800</v>
      </c>
      <c r="AS25" s="241">
        <f>'C завтраками| Bed and breakfast'!AS24*0.8</f>
        <v>206800</v>
      </c>
      <c r="AT25" s="241">
        <f>'C завтраками| Bed and breakfast'!AT24*0.8</f>
        <v>194800</v>
      </c>
      <c r="AU25" s="241">
        <f>'C завтраками| Bed and breakfast'!AU24*0.8</f>
        <v>194800</v>
      </c>
      <c r="AV25" s="241">
        <f>'C завтраками| Bed and breakfast'!AV24*0.8</f>
        <v>194800</v>
      </c>
      <c r="AW25" s="241">
        <f>'C завтраками| Bed and breakfast'!AW24*0.8</f>
        <v>194800</v>
      </c>
      <c r="AX25" s="241">
        <f>'C завтраками| Bed and breakfast'!AX24*0.8</f>
        <v>194800</v>
      </c>
      <c r="AY25" s="241">
        <f>'C завтраками| Bed and breakfast'!AY24*0.8</f>
        <v>174800</v>
      </c>
      <c r="AZ25" s="241">
        <f>'C завтраками| Bed and breakfast'!AZ24*0.8</f>
        <v>166800</v>
      </c>
      <c r="BA25" s="241">
        <f>'C завтраками| Bed and breakfast'!BA24*0.8</f>
        <v>166800</v>
      </c>
      <c r="BB25" s="241">
        <f>'C завтраками| Bed and breakfast'!BB24*0.8</f>
        <v>112160</v>
      </c>
      <c r="BC25" s="241">
        <f>'C завтраками| Bed and breakfast'!BC24*0.8</f>
        <v>92960</v>
      </c>
      <c r="BD25" s="241">
        <f>'C завтраками| Bed and breakfast'!BD24*0.8</f>
        <v>92960</v>
      </c>
      <c r="BE25" s="241">
        <f>'C завтраками| Bed and breakfast'!BE24*0.8</f>
        <v>92960</v>
      </c>
      <c r="BF25" s="241">
        <f>'C завтраками| Bed and breakfast'!BF24*0.8</f>
        <v>92960</v>
      </c>
      <c r="BG25" s="241">
        <f>'C завтраками| Bed and breakfast'!BG24*0.8</f>
        <v>92960</v>
      </c>
      <c r="BH25" s="241">
        <f>'C завтраками| Bed and breakfast'!BH24*0.8</f>
        <v>90560</v>
      </c>
      <c r="BI25" s="241">
        <f>'C завтраками| Bed and breakfast'!BI24*0.8</f>
        <v>90560</v>
      </c>
      <c r="BJ25" s="241">
        <f>'C завтраками| Bed and breakfast'!BJ24*0.8</f>
        <v>90560</v>
      </c>
      <c r="BK25" s="241">
        <f>'C завтраками| Bed and breakfast'!BK24*0.8</f>
        <v>92960</v>
      </c>
      <c r="BL25" s="241">
        <f>'C завтраками| Bed and breakfast'!BL24*0.8</f>
        <v>92960</v>
      </c>
      <c r="BM25" s="241">
        <f>'C завтраками| Bed and breakfast'!BM24*0.8</f>
        <v>92960</v>
      </c>
      <c r="BN25" s="241">
        <f>'C завтраками| Bed and breakfast'!BN24*0.8</f>
        <v>92960</v>
      </c>
      <c r="BO25" s="241">
        <f>'C завтраками| Bed and breakfast'!BO24*0.8</f>
        <v>92960</v>
      </c>
      <c r="BP25" s="241">
        <f>'C завтраками| Bed and breakfast'!BP24*0.8</f>
        <v>92960</v>
      </c>
      <c r="BQ25" s="241">
        <f>'C завтраками| Bed and breakfast'!BQ24*0.8</f>
        <v>92960</v>
      </c>
      <c r="BR25" s="241">
        <f>'C завтраками| Bed and breakfast'!BR24*0.8</f>
        <v>92960</v>
      </c>
      <c r="BS25" s="241">
        <f>'C завтраками| Bed and breakfast'!BS24*0.8</f>
        <v>92960</v>
      </c>
      <c r="BT25" s="241">
        <f>'C завтраками| Bed and breakfast'!BT24*0.8</f>
        <v>97760</v>
      </c>
      <c r="BU25" s="241">
        <f>'C завтраками| Bed and breakfast'!BU24*0.8</f>
        <v>97760</v>
      </c>
      <c r="BV25" s="241">
        <f>'C завтраками| Bed and breakfast'!BV24*0.8</f>
        <v>97760</v>
      </c>
      <c r="BW25" s="241">
        <f>'C завтраками| Bed and breakfast'!BW24*0.8</f>
        <v>97760</v>
      </c>
      <c r="BX25" s="241">
        <f>'C завтраками| Bed and breakfast'!BX24*0.8</f>
        <v>99360</v>
      </c>
      <c r="BY25" s="241">
        <f>'C завтраками| Bed and breakfast'!BY24*0.8</f>
        <v>99360</v>
      </c>
      <c r="BZ25" s="241">
        <f>'C завтраками| Bed and breakfast'!BZ24*0.8</f>
        <v>99360</v>
      </c>
      <c r="CA25" s="241">
        <f>'C завтраками| Bed and breakfast'!CA24*0.8</f>
        <v>99360</v>
      </c>
      <c r="CB25" s="241">
        <f>'C завтраками| Bed and breakfast'!CB24*0.8</f>
        <v>99360</v>
      </c>
      <c r="CC25" s="241">
        <f>'C завтраками| Bed and breakfast'!CC24*0.8</f>
        <v>99360</v>
      </c>
      <c r="CD25" s="241">
        <f>'C завтраками| Bed and breakfast'!CD24*0.8</f>
        <v>99360</v>
      </c>
      <c r="CE25" s="241">
        <f>'C завтраками| Bed and breakfast'!CE24*0.8</f>
        <v>99360</v>
      </c>
      <c r="CF25" s="241">
        <f>'C завтраками| Bed and breakfast'!CF24*0.8</f>
        <v>99360</v>
      </c>
      <c r="CG25" s="241">
        <f>'C завтраками| Bed and breakfast'!CG24*0.8</f>
        <v>99360</v>
      </c>
      <c r="CH25" s="241">
        <f>'C завтраками| Bed and breakfast'!CH24*0.8</f>
        <v>96160</v>
      </c>
      <c r="CI25" s="241">
        <f>'C завтраками| Bed and breakfast'!CI24*0.8</f>
        <v>96160</v>
      </c>
      <c r="CJ25" s="241">
        <f>'C завтраками| Bed and breakfast'!CJ24*0.8</f>
        <v>96160</v>
      </c>
      <c r="CK25" s="241">
        <f>'C завтраками| Bed and breakfast'!CK24*0.8</f>
        <v>96160</v>
      </c>
      <c r="CL25" s="241">
        <f>'C завтраками| Bed and breakfast'!CL24*0.8</f>
        <v>96160</v>
      </c>
      <c r="CM25" s="241">
        <f>'C завтраками| Bed and breakfast'!CM24*0.8</f>
        <v>96160</v>
      </c>
      <c r="CN25" s="241">
        <f>'C завтраками| Bed and breakfast'!CN24*0.8</f>
        <v>96160</v>
      </c>
      <c r="CO25" s="241">
        <f>'C завтраками| Bed and breakfast'!CO24*0.8</f>
        <v>96160</v>
      </c>
      <c r="CP25" s="241">
        <f>'C завтраками| Bed and breakfast'!CP24*0.8</f>
        <v>96160</v>
      </c>
      <c r="CQ25" s="241">
        <f>'C завтраками| Bed and breakfast'!CQ24*0.8</f>
        <v>116160</v>
      </c>
      <c r="CR25" s="241">
        <f>'C завтраками| Bed and breakfast'!CR24*0.8</f>
        <v>121760</v>
      </c>
      <c r="CS25" s="241">
        <f>'C завтраками| Bed and breakfast'!CS24*0.8</f>
        <v>127360</v>
      </c>
      <c r="CT25" s="241">
        <f>'C завтраками| Bed and breakfast'!CT24*0.8</f>
        <v>116160</v>
      </c>
      <c r="CU25" s="241">
        <f>'C завтраками| Bed and breakfast'!CU24*0.8</f>
        <v>116160</v>
      </c>
      <c r="CV25" s="241">
        <f>'C завтраками| Bed and breakfast'!CV24*0.8</f>
        <v>107360</v>
      </c>
      <c r="CW25" s="241">
        <f>'C завтраками| Bed and breakfast'!CW24*0.8</f>
        <v>107360</v>
      </c>
      <c r="CX25" s="241">
        <f>'C завтраками| Bed and breakfast'!CX24*0.8</f>
        <v>107360</v>
      </c>
      <c r="CY25" s="241">
        <f>'C завтраками| Bed and breakfast'!CY24*0.8</f>
        <v>100960</v>
      </c>
      <c r="CZ25" s="241">
        <f>'C завтраками| Bed and breakfast'!CZ24*0.8</f>
        <v>100160</v>
      </c>
      <c r="DA25" s="241">
        <f>'C завтраками| Bed and breakfast'!DA24*0.8</f>
        <v>89360</v>
      </c>
      <c r="DB25" s="241">
        <f>'C завтраками| Bed and breakfast'!DB24*0.8</f>
        <v>89360</v>
      </c>
      <c r="DC25" s="241">
        <f>'C завтраками| Bed and breakfast'!DC24*0.8</f>
        <v>89360</v>
      </c>
      <c r="DD25" s="241">
        <f>'C завтраками| Bed and breakfast'!DD24*0.8</f>
        <v>89360</v>
      </c>
      <c r="DE25" s="241">
        <f>'C завтраками| Bed and breakfast'!DE24*0.8</f>
        <v>90560</v>
      </c>
      <c r="DF25" s="241">
        <f>'C завтраками| Bed and breakfast'!DF24*0.8</f>
        <v>90560</v>
      </c>
      <c r="DG25" s="241">
        <f>'C завтраками| Bed and breakfast'!DG24*0.8</f>
        <v>90560</v>
      </c>
      <c r="DH25" s="241">
        <f>'C завтраками| Bed and breakfast'!DH24*0.8</f>
        <v>89360</v>
      </c>
      <c r="DI25" s="241">
        <f>'C завтраками| Bed and breakfast'!DI24*0.8</f>
        <v>89360</v>
      </c>
      <c r="DJ25" s="241">
        <f>'C завтраками| Bed and breakfast'!DJ24*0.8</f>
        <v>89360</v>
      </c>
      <c r="DK25" s="241">
        <f>'C завтраками| Bed and breakfast'!DK24*0.8</f>
        <v>89360</v>
      </c>
      <c r="DL25" s="241">
        <f>'C завтраками| Bed and breakfast'!DL24*0.8</f>
        <v>89360</v>
      </c>
      <c r="DM25" s="241">
        <f>'C завтраками| Bed and breakfast'!DM24*0.8</f>
        <v>89360</v>
      </c>
      <c r="DN25" s="241">
        <f>'C завтраками| Bed and breakfast'!DN24*0.8</f>
        <v>88160</v>
      </c>
      <c r="DO25" s="241">
        <f>'C завтраками| Bed and breakfast'!DO24*0.8</f>
        <v>88160</v>
      </c>
      <c r="DP25" s="241">
        <f>'C завтраками| Bed and breakfast'!DP24*0.8</f>
        <v>88160</v>
      </c>
      <c r="DQ25" s="241">
        <f>'C завтраками| Bed and breakfast'!DQ24*0.8</f>
        <v>88160</v>
      </c>
      <c r="DR25" s="241">
        <f>'C завтраками| Bed and breakfast'!DR24*0.8</f>
        <v>88160</v>
      </c>
      <c r="DS25" s="241">
        <f>'C завтраками| Bed and breakfast'!DS24*0.8</f>
        <v>88160</v>
      </c>
      <c r="DT25" s="241">
        <f>'C завтраками| Bed and breakfast'!DT24*0.8</f>
        <v>88160</v>
      </c>
      <c r="DU25" s="241">
        <f>'C завтраками| Bed and breakfast'!DU24*0.8</f>
        <v>84960</v>
      </c>
      <c r="DV25" s="241">
        <f>'C завтраками| Bed and breakfast'!DV24*0.8</f>
        <v>84960</v>
      </c>
      <c r="DW25" s="241">
        <f>'C завтраками| Bed and breakfast'!DW24*0.8</f>
        <v>84960</v>
      </c>
      <c r="DX25" s="241">
        <f>'C завтраками| Bed and breakfast'!DX24*0.8</f>
        <v>84960</v>
      </c>
      <c r="DY25" s="241">
        <f>'C завтраками| Bed and breakfast'!DY24*0.8</f>
        <v>84960</v>
      </c>
      <c r="DZ25" s="241">
        <f>'C завтраками| Bed and breakfast'!DZ24*0.8</f>
        <v>85760</v>
      </c>
      <c r="EA25" s="241">
        <f>'C завтраками| Bed and breakfast'!EA24*0.8</f>
        <v>85760</v>
      </c>
      <c r="EB25" s="241">
        <f>'C завтраками| Bed and breakfast'!EB24*0.8</f>
        <v>84160</v>
      </c>
      <c r="EC25" s="241">
        <f>'C завтраками| Bed and breakfast'!EC24*0.8</f>
        <v>84160</v>
      </c>
      <c r="ED25" s="241">
        <f>'C завтраками| Bed and breakfast'!ED24*0.8</f>
        <v>84160</v>
      </c>
      <c r="EE25" s="241">
        <f>'C завтраками| Bed and breakfast'!EE24*0.8</f>
        <v>55200</v>
      </c>
      <c r="EF25" s="241">
        <f>'C завтраками| Bed and breakfast'!EF24*0.8</f>
        <v>55200</v>
      </c>
      <c r="EG25" s="241">
        <f>'C завтраками| Bed and breakfast'!EG24*0.8</f>
        <v>55200</v>
      </c>
      <c r="EH25" s="241">
        <f>'C завтраками| Bed and breakfast'!EH24*0.8</f>
        <v>55200</v>
      </c>
      <c r="EI25" s="241">
        <f>'C завтраками| Bed and breakfast'!EI24*0.8</f>
        <v>52800</v>
      </c>
      <c r="EJ25" s="241">
        <f>'C завтраками| Bed and breakfast'!EJ24*0.8</f>
        <v>52800</v>
      </c>
      <c r="EK25" s="241">
        <f>'C завтраками| Bed and breakfast'!EK24*0.8</f>
        <v>52800</v>
      </c>
      <c r="EL25" s="241">
        <f>'C завтраками| Bed and breakfast'!EL24*0.8</f>
        <v>52800</v>
      </c>
      <c r="EM25" s="241">
        <f>'C завтраками| Bed and breakfast'!EM24*0.8</f>
        <v>52800</v>
      </c>
      <c r="EN25" s="241">
        <f>'C завтраками| Bed and breakfast'!EN24*0.8</f>
        <v>52800</v>
      </c>
      <c r="EO25" s="241">
        <f>'C завтраками| Bed and breakfast'!EO24*0.8</f>
        <v>52800</v>
      </c>
      <c r="EP25" s="241">
        <f>'C завтраками| Bed and breakfast'!EP24*0.8</f>
        <v>51600</v>
      </c>
      <c r="EQ25" s="241">
        <f>'C завтраками| Bed and breakfast'!EQ24*0.8</f>
        <v>51600</v>
      </c>
      <c r="ER25" s="241">
        <f>'C завтраками| Bed and breakfast'!ER24*0.8</f>
        <v>51600</v>
      </c>
      <c r="ES25" s="241">
        <f>'C завтраками| Bed and breakfast'!ES24*0.8</f>
        <v>51600</v>
      </c>
      <c r="ET25" s="241">
        <f>'C завтраками| Bed and breakfast'!ET24*0.8</f>
        <v>51600</v>
      </c>
      <c r="EU25" s="241">
        <f>'C завтраками| Bed and breakfast'!EU24*0.8</f>
        <v>52800</v>
      </c>
      <c r="EV25" s="241">
        <f>'C завтраками| Bed and breakfast'!EV24*0.8</f>
        <v>52800</v>
      </c>
      <c r="EW25" s="241">
        <f>'C завтраками| Bed and breakfast'!EW24*0.8</f>
        <v>51600</v>
      </c>
      <c r="EX25" s="241">
        <f>'C завтраками| Bed and breakfast'!EX24*0.8</f>
        <v>51600</v>
      </c>
      <c r="EY25" s="241">
        <f>'C завтраками| Bed and breakfast'!EY24*0.8</f>
        <v>51600</v>
      </c>
      <c r="EZ25" s="241">
        <f>'C завтраками| Bed and breakfast'!EZ24*0.8</f>
        <v>51600</v>
      </c>
      <c r="FA25" s="241">
        <f>'C завтраками| Bed and breakfast'!FA24*0.8</f>
        <v>51600</v>
      </c>
      <c r="FB25" s="241">
        <f>'C завтраками| Bed and breakfast'!FB24*0.8</f>
        <v>52800</v>
      </c>
      <c r="FC25" s="241">
        <f>'C завтраками| Bed and breakfast'!FC24*0.8</f>
        <v>52800</v>
      </c>
      <c r="FD25" s="241">
        <f>'C завтраками| Bed and breakfast'!FD24*0.8</f>
        <v>51600</v>
      </c>
      <c r="FE25" s="241">
        <f>'C завтраками| Bed and breakfast'!FE24*0.8</f>
        <v>51600</v>
      </c>
      <c r="FF25" s="241">
        <f>'C завтраками| Bed and breakfast'!FF24*0.8</f>
        <v>51600</v>
      </c>
      <c r="FG25" s="241">
        <f>'C завтраками| Bed and breakfast'!FG24*0.8</f>
        <v>51600</v>
      </c>
      <c r="FH25" s="241">
        <f>'C завтраками| Bed and breakfast'!FH24*0.8</f>
        <v>54000</v>
      </c>
    </row>
    <row r="26" spans="1:164"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row>
    <row r="27" spans="1:164" s="72" customFormat="1" x14ac:dyDescent="0.2">
      <c r="A27" s="240" t="s">
        <v>115</v>
      </c>
      <c r="B27" s="241">
        <f>'C завтраками| Bed and breakfast'!B26*0.8</f>
        <v>78080</v>
      </c>
      <c r="C27" s="241">
        <f>'C завтраками| Bed and breakfast'!C26*0.8</f>
        <v>78080</v>
      </c>
      <c r="D27" s="241">
        <f>'C завтраками| Bed and breakfast'!D26*0.8</f>
        <v>80880</v>
      </c>
      <c r="E27" s="241">
        <f>'C завтраками| Bed and breakfast'!E26*0.8</f>
        <v>80880</v>
      </c>
      <c r="F27" s="241">
        <f>'C завтраками| Bed and breakfast'!F26*0.8</f>
        <v>75680</v>
      </c>
      <c r="G27" s="241">
        <f>'C завтраками| Bed and breakfast'!G26*0.8</f>
        <v>75680</v>
      </c>
      <c r="H27" s="241">
        <f>'C завтраками| Bed and breakfast'!H26*0.8</f>
        <v>75680</v>
      </c>
      <c r="I27" s="241">
        <f>'C завтраками| Bed and breakfast'!I26*0.8</f>
        <v>75680</v>
      </c>
      <c r="J27" s="241">
        <f>'C завтраками| Bed and breakfast'!J26*0.8</f>
        <v>75680</v>
      </c>
      <c r="K27" s="241">
        <f>'C завтраками| Bed and breakfast'!K26*0.8</f>
        <v>79280</v>
      </c>
      <c r="L27" s="241">
        <f>'C завтраками| Bed and breakfast'!L26*0.8</f>
        <v>79280</v>
      </c>
      <c r="M27" s="241">
        <f>'C завтраками| Bed and breakfast'!M26*0.8</f>
        <v>75680</v>
      </c>
      <c r="N27" s="241">
        <f>'C завтраками| Bed and breakfast'!N26*0.8</f>
        <v>75680</v>
      </c>
      <c r="O27" s="241">
        <f>'C завтраками| Bed and breakfast'!O26*0.8</f>
        <v>75680</v>
      </c>
      <c r="P27" s="241">
        <f>'C завтраками| Bed and breakfast'!P26*0.8</f>
        <v>75680</v>
      </c>
      <c r="Q27" s="241">
        <f>'C завтраками| Bed and breakfast'!Q26*0.8</f>
        <v>75680</v>
      </c>
      <c r="R27" s="241">
        <f>'C завтраками| Bed and breakfast'!R26*0.8</f>
        <v>78080</v>
      </c>
      <c r="S27" s="241">
        <f>'C завтраками| Bed and breakfast'!S26*0.8</f>
        <v>78080</v>
      </c>
      <c r="T27" s="241">
        <f>'C завтраками| Bed and breakfast'!T26*0.8</f>
        <v>76880</v>
      </c>
      <c r="U27" s="241">
        <f>'C завтраками| Bed and breakfast'!U26*0.8</f>
        <v>76880</v>
      </c>
      <c r="V27" s="241">
        <f>'C завтраками| Bed and breakfast'!V26*0.8</f>
        <v>76880</v>
      </c>
      <c r="W27" s="241">
        <f>'C завтраками| Bed and breakfast'!W26*0.8</f>
        <v>76880</v>
      </c>
      <c r="X27" s="241">
        <f>'C завтраками| Bed and breakfast'!X26*0.8</f>
        <v>78080</v>
      </c>
      <c r="Y27" s="241">
        <f>'C завтраками| Bed and breakfast'!Y26*0.8</f>
        <v>78080</v>
      </c>
      <c r="Z27" s="241">
        <f>'C завтраками| Bed and breakfast'!Z26*0.8</f>
        <v>78080</v>
      </c>
      <c r="AA27" s="241">
        <f>'C завтраками| Bed and breakfast'!AA26*0.8</f>
        <v>76880</v>
      </c>
      <c r="AB27" s="241">
        <f>'C завтраками| Bed and breakfast'!AB26*0.8</f>
        <v>76880</v>
      </c>
      <c r="AC27" s="241">
        <f>'C завтраками| Bed and breakfast'!AC26*0.8</f>
        <v>78080</v>
      </c>
      <c r="AD27" s="241">
        <f>'C завтраками| Bed and breakfast'!AD26*0.8</f>
        <v>78080</v>
      </c>
      <c r="AE27" s="241">
        <f>'C завтраками| Bed and breakfast'!AE26*0.8</f>
        <v>78080</v>
      </c>
      <c r="AF27" s="241">
        <f>'C завтраками| Bed and breakfast'!AF26*0.8</f>
        <v>81280</v>
      </c>
      <c r="AG27" s="241">
        <f>'C завтраками| Bed and breakfast'!AG26*0.8</f>
        <v>81280</v>
      </c>
      <c r="AH27" s="241">
        <f>'C завтраками| Bed and breakfast'!AH26*0.8</f>
        <v>79280</v>
      </c>
      <c r="AI27" s="241">
        <f>'C завтраками| Bed and breakfast'!AI26*0.8</f>
        <v>80880</v>
      </c>
      <c r="AJ27" s="241">
        <f>'C завтраками| Bed and breakfast'!AJ26*0.8</f>
        <v>80880</v>
      </c>
      <c r="AK27" s="241">
        <f>'C завтраками| Bed and breakfast'!AK26*0.8</f>
        <v>86080</v>
      </c>
      <c r="AL27" s="241">
        <f>'C завтраками| Bed and breakfast'!AL26*0.8</f>
        <v>90880</v>
      </c>
      <c r="AM27" s="241">
        <f>'C завтраками| Bed and breakfast'!AM26*0.8</f>
        <v>90880</v>
      </c>
      <c r="AN27" s="241">
        <f>'C завтраками| Bed and breakfast'!AN26*0.8</f>
        <v>93280</v>
      </c>
      <c r="AO27" s="241">
        <f>'C завтраками| Bed and breakfast'!AO26*0.8</f>
        <v>90880</v>
      </c>
      <c r="AP27" s="241">
        <f>'C завтраками| Bed and breakfast'!AP26*0.8</f>
        <v>186800</v>
      </c>
      <c r="AQ27" s="241">
        <f>'C завтраками| Bed and breakfast'!AQ26*0.8</f>
        <v>218800</v>
      </c>
      <c r="AR27" s="241">
        <f>'C завтраками| Bed and breakfast'!AR26*0.8</f>
        <v>238800</v>
      </c>
      <c r="AS27" s="241">
        <f>'C завтраками| Bed and breakfast'!AS26*0.8</f>
        <v>238800</v>
      </c>
      <c r="AT27" s="241">
        <f>'C завтраками| Bed and breakfast'!AT26*0.8</f>
        <v>226800</v>
      </c>
      <c r="AU27" s="241">
        <f>'C завтраками| Bed and breakfast'!AU26*0.8</f>
        <v>226800</v>
      </c>
      <c r="AV27" s="241">
        <f>'C завтраками| Bed and breakfast'!AV26*0.8</f>
        <v>226800</v>
      </c>
      <c r="AW27" s="241">
        <f>'C завтраками| Bed and breakfast'!AW26*0.8</f>
        <v>226800</v>
      </c>
      <c r="AX27" s="241">
        <f>'C завтраками| Bed and breakfast'!AX26*0.8</f>
        <v>226800</v>
      </c>
      <c r="AY27" s="241">
        <f>'C завтраками| Bed and breakfast'!AY26*0.8</f>
        <v>206800</v>
      </c>
      <c r="AZ27" s="241">
        <f>'C завтраками| Bed and breakfast'!AZ26*0.8</f>
        <v>198800</v>
      </c>
      <c r="BA27" s="241">
        <f>'C завтраками| Bed and breakfast'!BA26*0.8</f>
        <v>198800</v>
      </c>
      <c r="BB27" s="241">
        <f>'C завтраками| Bed and breakfast'!BB26*0.8</f>
        <v>132160</v>
      </c>
      <c r="BC27" s="241">
        <f>'C завтраками| Bed and breakfast'!BC26*0.8</f>
        <v>112960</v>
      </c>
      <c r="BD27" s="241">
        <f>'C завтраками| Bed and breakfast'!BD26*0.8</f>
        <v>112960</v>
      </c>
      <c r="BE27" s="241">
        <f>'C завтраками| Bed and breakfast'!BE26*0.8</f>
        <v>112960</v>
      </c>
      <c r="BF27" s="241">
        <f>'C завтраками| Bed and breakfast'!BF26*0.8</f>
        <v>112960</v>
      </c>
      <c r="BG27" s="241">
        <f>'C завтраками| Bed and breakfast'!BG26*0.8</f>
        <v>112960</v>
      </c>
      <c r="BH27" s="241">
        <f>'C завтраками| Bed and breakfast'!BH26*0.8</f>
        <v>110560</v>
      </c>
      <c r="BI27" s="241">
        <f>'C завтраками| Bed and breakfast'!BI26*0.8</f>
        <v>110560</v>
      </c>
      <c r="BJ27" s="241">
        <f>'C завтраками| Bed and breakfast'!BJ26*0.8</f>
        <v>110560</v>
      </c>
      <c r="BK27" s="241">
        <f>'C завтраками| Bed and breakfast'!BK26*0.8</f>
        <v>112960</v>
      </c>
      <c r="BL27" s="241">
        <f>'C завтраками| Bed and breakfast'!BL26*0.8</f>
        <v>112960</v>
      </c>
      <c r="BM27" s="241">
        <f>'C завтраками| Bed and breakfast'!BM26*0.8</f>
        <v>112960</v>
      </c>
      <c r="BN27" s="241">
        <f>'C завтраками| Bed and breakfast'!BN26*0.8</f>
        <v>112960</v>
      </c>
      <c r="BO27" s="241">
        <f>'C завтраками| Bed and breakfast'!BO26*0.8</f>
        <v>112960</v>
      </c>
      <c r="BP27" s="241">
        <f>'C завтраками| Bed and breakfast'!BP26*0.8</f>
        <v>112960</v>
      </c>
      <c r="BQ27" s="241">
        <f>'C завтраками| Bed and breakfast'!BQ26*0.8</f>
        <v>112960</v>
      </c>
      <c r="BR27" s="241">
        <f>'C завтраками| Bed and breakfast'!BR26*0.8</f>
        <v>112960</v>
      </c>
      <c r="BS27" s="241">
        <f>'C завтраками| Bed and breakfast'!BS26*0.8</f>
        <v>112960</v>
      </c>
      <c r="BT27" s="241">
        <f>'C завтраками| Bed and breakfast'!BT26*0.8</f>
        <v>117760</v>
      </c>
      <c r="BU27" s="241">
        <f>'C завтраками| Bed and breakfast'!BU26*0.8</f>
        <v>117760</v>
      </c>
      <c r="BV27" s="241">
        <f>'C завтраками| Bed and breakfast'!BV26*0.8</f>
        <v>117760</v>
      </c>
      <c r="BW27" s="241">
        <f>'C завтраками| Bed and breakfast'!BW26*0.8</f>
        <v>117760</v>
      </c>
      <c r="BX27" s="241">
        <f>'C завтраками| Bed and breakfast'!BX26*0.8</f>
        <v>139360</v>
      </c>
      <c r="BY27" s="241">
        <f>'C завтраками| Bed and breakfast'!BY26*0.8</f>
        <v>139360</v>
      </c>
      <c r="BZ27" s="241">
        <f>'C завтраками| Bed and breakfast'!BZ26*0.8</f>
        <v>139360</v>
      </c>
      <c r="CA27" s="241">
        <f>'C завтраками| Bed and breakfast'!CA26*0.8</f>
        <v>139360</v>
      </c>
      <c r="CB27" s="241">
        <f>'C завтраками| Bed and breakfast'!CB26*0.8</f>
        <v>139360</v>
      </c>
      <c r="CC27" s="241">
        <f>'C завтраками| Bed and breakfast'!CC26*0.8</f>
        <v>139360</v>
      </c>
      <c r="CD27" s="241">
        <f>'C завтраками| Bed and breakfast'!CD26*0.8</f>
        <v>139360</v>
      </c>
      <c r="CE27" s="241">
        <f>'C завтраками| Bed and breakfast'!CE26*0.8</f>
        <v>139360</v>
      </c>
      <c r="CF27" s="241">
        <f>'C завтраками| Bed and breakfast'!CF26*0.8</f>
        <v>139360</v>
      </c>
      <c r="CG27" s="241">
        <f>'C завтраками| Bed and breakfast'!CG26*0.8</f>
        <v>139360</v>
      </c>
      <c r="CH27" s="241">
        <f>'C завтраками| Bed and breakfast'!CH26*0.8</f>
        <v>136160</v>
      </c>
      <c r="CI27" s="241">
        <f>'C завтраками| Bed and breakfast'!CI26*0.8</f>
        <v>136160</v>
      </c>
      <c r="CJ27" s="241">
        <f>'C завтраками| Bed and breakfast'!CJ26*0.8</f>
        <v>136160</v>
      </c>
      <c r="CK27" s="241">
        <f>'C завтраками| Bed and breakfast'!CK26*0.8</f>
        <v>136160</v>
      </c>
      <c r="CL27" s="241">
        <f>'C завтраками| Bed and breakfast'!CL26*0.8</f>
        <v>136160</v>
      </c>
      <c r="CM27" s="241">
        <f>'C завтраками| Bed and breakfast'!CM26*0.8</f>
        <v>136160</v>
      </c>
      <c r="CN27" s="241">
        <f>'C завтраками| Bed and breakfast'!CN26*0.8</f>
        <v>136160</v>
      </c>
      <c r="CO27" s="241">
        <f>'C завтраками| Bed and breakfast'!CO26*0.8</f>
        <v>136160</v>
      </c>
      <c r="CP27" s="241">
        <f>'C завтраками| Bed and breakfast'!CP26*0.8</f>
        <v>136160</v>
      </c>
      <c r="CQ27" s="241">
        <f>'C завтраками| Bed and breakfast'!CQ26*0.8</f>
        <v>156160</v>
      </c>
      <c r="CR27" s="241">
        <f>'C завтраками| Bed and breakfast'!CR26*0.8</f>
        <v>161760</v>
      </c>
      <c r="CS27" s="241">
        <f>'C завтраками| Bed and breakfast'!CS26*0.8</f>
        <v>167360</v>
      </c>
      <c r="CT27" s="241">
        <f>'C завтраками| Bed and breakfast'!CT26*0.8</f>
        <v>156160</v>
      </c>
      <c r="CU27" s="241">
        <f>'C завтраками| Bed and breakfast'!CU26*0.8</f>
        <v>156160</v>
      </c>
      <c r="CV27" s="241">
        <f>'C завтраками| Bed and breakfast'!CV26*0.8</f>
        <v>147360</v>
      </c>
      <c r="CW27" s="241">
        <f>'C завтраками| Bed and breakfast'!CW26*0.8</f>
        <v>147360</v>
      </c>
      <c r="CX27" s="241">
        <f>'C завтраками| Bed and breakfast'!CX26*0.8</f>
        <v>147360</v>
      </c>
      <c r="CY27" s="241">
        <f>'C завтраками| Bed and breakfast'!CY26*0.8</f>
        <v>140960</v>
      </c>
      <c r="CZ27" s="241">
        <f>'C завтраками| Bed and breakfast'!CZ26*0.8</f>
        <v>120160</v>
      </c>
      <c r="DA27" s="241">
        <f>'C завтраками| Bed and breakfast'!DA26*0.8</f>
        <v>109360</v>
      </c>
      <c r="DB27" s="241">
        <f>'C завтраками| Bed and breakfast'!DB26*0.8</f>
        <v>109360</v>
      </c>
      <c r="DC27" s="241">
        <f>'C завтраками| Bed and breakfast'!DC26*0.8</f>
        <v>109360</v>
      </c>
      <c r="DD27" s="241">
        <f>'C завтраками| Bed and breakfast'!DD26*0.8</f>
        <v>109360</v>
      </c>
      <c r="DE27" s="241">
        <f>'C завтраками| Bed and breakfast'!DE26*0.8</f>
        <v>110560</v>
      </c>
      <c r="DF27" s="241">
        <f>'C завтраками| Bed and breakfast'!DF26*0.8</f>
        <v>110560</v>
      </c>
      <c r="DG27" s="241">
        <f>'C завтраками| Bed and breakfast'!DG26*0.8</f>
        <v>110560</v>
      </c>
      <c r="DH27" s="241">
        <f>'C завтраками| Bed and breakfast'!DH26*0.8</f>
        <v>109360</v>
      </c>
      <c r="DI27" s="241">
        <f>'C завтраками| Bed and breakfast'!DI26*0.8</f>
        <v>109360</v>
      </c>
      <c r="DJ27" s="241">
        <f>'C завтраками| Bed and breakfast'!DJ26*0.8</f>
        <v>109360</v>
      </c>
      <c r="DK27" s="241">
        <f>'C завтраками| Bed and breakfast'!DK26*0.8</f>
        <v>109360</v>
      </c>
      <c r="DL27" s="241">
        <f>'C завтраками| Bed and breakfast'!DL26*0.8</f>
        <v>109360</v>
      </c>
      <c r="DM27" s="241">
        <f>'C завтраками| Bed and breakfast'!DM26*0.8</f>
        <v>109360</v>
      </c>
      <c r="DN27" s="241">
        <f>'C завтраками| Bed and breakfast'!DN26*0.8</f>
        <v>108160</v>
      </c>
      <c r="DO27" s="241">
        <f>'C завтраками| Bed and breakfast'!DO26*0.8</f>
        <v>108160</v>
      </c>
      <c r="DP27" s="241">
        <f>'C завтраками| Bed and breakfast'!DP26*0.8</f>
        <v>108160</v>
      </c>
      <c r="DQ27" s="241">
        <f>'C завтраками| Bed and breakfast'!DQ26*0.8</f>
        <v>108160</v>
      </c>
      <c r="DR27" s="241">
        <f>'C завтраками| Bed and breakfast'!DR26*0.8</f>
        <v>108160</v>
      </c>
      <c r="DS27" s="241">
        <f>'C завтраками| Bed and breakfast'!DS26*0.8</f>
        <v>108160</v>
      </c>
      <c r="DT27" s="241">
        <f>'C завтраками| Bed and breakfast'!DT26*0.8</f>
        <v>108160</v>
      </c>
      <c r="DU27" s="241">
        <f>'C завтраками| Bed and breakfast'!DU26*0.8</f>
        <v>104960</v>
      </c>
      <c r="DV27" s="241">
        <f>'C завтраками| Bed and breakfast'!DV26*0.8</f>
        <v>104960</v>
      </c>
      <c r="DW27" s="241">
        <f>'C завтраками| Bed and breakfast'!DW26*0.8</f>
        <v>104960</v>
      </c>
      <c r="DX27" s="241">
        <f>'C завтраками| Bed and breakfast'!DX26*0.8</f>
        <v>104960</v>
      </c>
      <c r="DY27" s="241">
        <f>'C завтраками| Bed and breakfast'!DY26*0.8</f>
        <v>104960</v>
      </c>
      <c r="DZ27" s="241">
        <f>'C завтраками| Bed and breakfast'!DZ26*0.8</f>
        <v>105760</v>
      </c>
      <c r="EA27" s="241">
        <f>'C завтраками| Bed and breakfast'!EA26*0.8</f>
        <v>105760</v>
      </c>
      <c r="EB27" s="241">
        <f>'C завтраками| Bed and breakfast'!EB26*0.8</f>
        <v>104160</v>
      </c>
      <c r="EC27" s="241">
        <f>'C завтраками| Bed and breakfast'!EC26*0.8</f>
        <v>104160</v>
      </c>
      <c r="ED27" s="241">
        <f>'C завтраками| Bed and breakfast'!ED26*0.8</f>
        <v>104160</v>
      </c>
      <c r="EE27" s="241">
        <f>'C завтраками| Bed and breakfast'!EE26*0.8</f>
        <v>79200</v>
      </c>
      <c r="EF27" s="241">
        <f>'C завтраками| Bed and breakfast'!EF26*0.8</f>
        <v>79200</v>
      </c>
      <c r="EG27" s="241">
        <f>'C завтраками| Bed and breakfast'!EG26*0.8</f>
        <v>79200</v>
      </c>
      <c r="EH27" s="241">
        <f>'C завтраками| Bed and breakfast'!EH26*0.8</f>
        <v>79200</v>
      </c>
      <c r="EI27" s="241">
        <f>'C завтраками| Bed and breakfast'!EI26*0.8</f>
        <v>76800</v>
      </c>
      <c r="EJ27" s="241">
        <f>'C завтраками| Bed and breakfast'!EJ26*0.8</f>
        <v>76800</v>
      </c>
      <c r="EK27" s="241">
        <f>'C завтраками| Bed and breakfast'!EK26*0.8</f>
        <v>76800</v>
      </c>
      <c r="EL27" s="241">
        <f>'C завтраками| Bed and breakfast'!EL26*0.8</f>
        <v>76800</v>
      </c>
      <c r="EM27" s="241">
        <f>'C завтраками| Bed and breakfast'!EM26*0.8</f>
        <v>76800</v>
      </c>
      <c r="EN27" s="241">
        <f>'C завтраками| Bed and breakfast'!EN26*0.8</f>
        <v>76800</v>
      </c>
      <c r="EO27" s="241">
        <f>'C завтраками| Bed and breakfast'!EO26*0.8</f>
        <v>76800</v>
      </c>
      <c r="EP27" s="241">
        <f>'C завтраками| Bed and breakfast'!EP26*0.8</f>
        <v>75600</v>
      </c>
      <c r="EQ27" s="241">
        <f>'C завтраками| Bed and breakfast'!EQ26*0.8</f>
        <v>75600</v>
      </c>
      <c r="ER27" s="241">
        <f>'C завтраками| Bed and breakfast'!ER26*0.8</f>
        <v>75600</v>
      </c>
      <c r="ES27" s="241">
        <f>'C завтраками| Bed and breakfast'!ES26*0.8</f>
        <v>75600</v>
      </c>
      <c r="ET27" s="241">
        <f>'C завтраками| Bed and breakfast'!ET26*0.8</f>
        <v>75600</v>
      </c>
      <c r="EU27" s="241">
        <f>'C завтраками| Bed and breakfast'!EU26*0.8</f>
        <v>76800</v>
      </c>
      <c r="EV27" s="241">
        <f>'C завтраками| Bed and breakfast'!EV26*0.8</f>
        <v>76800</v>
      </c>
      <c r="EW27" s="241">
        <f>'C завтраками| Bed and breakfast'!EW26*0.8</f>
        <v>75600</v>
      </c>
      <c r="EX27" s="241">
        <f>'C завтраками| Bed and breakfast'!EX26*0.8</f>
        <v>75600</v>
      </c>
      <c r="EY27" s="241">
        <f>'C завтраками| Bed and breakfast'!EY26*0.8</f>
        <v>75600</v>
      </c>
      <c r="EZ27" s="241">
        <f>'C завтраками| Bed and breakfast'!EZ26*0.8</f>
        <v>75600</v>
      </c>
      <c r="FA27" s="241">
        <f>'C завтраками| Bed and breakfast'!FA26*0.8</f>
        <v>75600</v>
      </c>
      <c r="FB27" s="241">
        <f>'C завтраками| Bed and breakfast'!FB26*0.8</f>
        <v>76800</v>
      </c>
      <c r="FC27" s="241">
        <f>'C завтраками| Bed and breakfast'!FC26*0.8</f>
        <v>76800</v>
      </c>
      <c r="FD27" s="241">
        <f>'C завтраками| Bed and breakfast'!FD26*0.8</f>
        <v>75600</v>
      </c>
      <c r="FE27" s="241">
        <f>'C завтраками| Bed and breakfast'!FE26*0.8</f>
        <v>75600</v>
      </c>
      <c r="FF27" s="241">
        <f>'C завтраками| Bed and breakfast'!FF26*0.8</f>
        <v>75600</v>
      </c>
      <c r="FG27" s="241">
        <f>'C завтраками| Bed and breakfast'!FG26*0.8</f>
        <v>75600</v>
      </c>
      <c r="FH27" s="241">
        <f>'C завтраками| Bed and breakfast'!FH26*0.8</f>
        <v>78000</v>
      </c>
    </row>
    <row r="28" spans="1:164"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row>
    <row r="29" spans="1:164" s="72" customFormat="1" x14ac:dyDescent="0.2">
      <c r="A29" s="240" t="s">
        <v>115</v>
      </c>
      <c r="B29" s="241">
        <f>'C завтраками| Bed and breakfast'!B28*0.8</f>
        <v>94080</v>
      </c>
      <c r="C29" s="241">
        <f>'C завтраками| Bed and breakfast'!C28*0.8</f>
        <v>94080</v>
      </c>
      <c r="D29" s="241">
        <f>'C завтраками| Bed and breakfast'!D28*0.8</f>
        <v>96880</v>
      </c>
      <c r="E29" s="241">
        <f>'C завтраками| Bed and breakfast'!E28*0.8</f>
        <v>96880</v>
      </c>
      <c r="F29" s="241">
        <f>'C завтраками| Bed and breakfast'!F28*0.8</f>
        <v>91680</v>
      </c>
      <c r="G29" s="241">
        <f>'C завтраками| Bed and breakfast'!G28*0.8</f>
        <v>91680</v>
      </c>
      <c r="H29" s="241">
        <f>'C завтраками| Bed and breakfast'!H28*0.8</f>
        <v>91680</v>
      </c>
      <c r="I29" s="241">
        <f>'C завтраками| Bed and breakfast'!I28*0.8</f>
        <v>91680</v>
      </c>
      <c r="J29" s="241">
        <f>'C завтраками| Bed and breakfast'!J28*0.8</f>
        <v>91680</v>
      </c>
      <c r="K29" s="241">
        <f>'C завтраками| Bed and breakfast'!K28*0.8</f>
        <v>95280</v>
      </c>
      <c r="L29" s="241">
        <f>'C завтраками| Bed and breakfast'!L28*0.8</f>
        <v>95280</v>
      </c>
      <c r="M29" s="241">
        <f>'C завтраками| Bed and breakfast'!M28*0.8</f>
        <v>91680</v>
      </c>
      <c r="N29" s="241">
        <f>'C завтраками| Bed and breakfast'!N28*0.8</f>
        <v>91680</v>
      </c>
      <c r="O29" s="241">
        <f>'C завтраками| Bed and breakfast'!O28*0.8</f>
        <v>91680</v>
      </c>
      <c r="P29" s="241">
        <f>'C завтраками| Bed and breakfast'!P28*0.8</f>
        <v>91680</v>
      </c>
      <c r="Q29" s="241">
        <f>'C завтраками| Bed and breakfast'!Q28*0.8</f>
        <v>91680</v>
      </c>
      <c r="R29" s="241">
        <f>'C завтраками| Bed and breakfast'!R28*0.8</f>
        <v>94080</v>
      </c>
      <c r="S29" s="241">
        <f>'C завтраками| Bed and breakfast'!S28*0.8</f>
        <v>94080</v>
      </c>
      <c r="T29" s="241">
        <f>'C завтраками| Bed and breakfast'!T28*0.8</f>
        <v>92880</v>
      </c>
      <c r="U29" s="241">
        <f>'C завтраками| Bed and breakfast'!U28*0.8</f>
        <v>92880</v>
      </c>
      <c r="V29" s="241">
        <f>'C завтраками| Bed and breakfast'!V28*0.8</f>
        <v>92880</v>
      </c>
      <c r="W29" s="241">
        <f>'C завтраками| Bed and breakfast'!W28*0.8</f>
        <v>92880</v>
      </c>
      <c r="X29" s="241">
        <f>'C завтраками| Bed and breakfast'!X28*0.8</f>
        <v>94080</v>
      </c>
      <c r="Y29" s="241">
        <f>'C завтраками| Bed and breakfast'!Y28*0.8</f>
        <v>94080</v>
      </c>
      <c r="Z29" s="241">
        <f>'C завтраками| Bed and breakfast'!Z28*0.8</f>
        <v>94080</v>
      </c>
      <c r="AA29" s="241">
        <f>'C завтраками| Bed and breakfast'!AA28*0.8</f>
        <v>92880</v>
      </c>
      <c r="AB29" s="241">
        <f>'C завтраками| Bed and breakfast'!AB28*0.8</f>
        <v>92880</v>
      </c>
      <c r="AC29" s="241">
        <f>'C завтраками| Bed and breakfast'!AC28*0.8</f>
        <v>94080</v>
      </c>
      <c r="AD29" s="241">
        <f>'C завтраками| Bed and breakfast'!AD28*0.8</f>
        <v>94080</v>
      </c>
      <c r="AE29" s="241">
        <f>'C завтраками| Bed and breakfast'!AE28*0.8</f>
        <v>94080</v>
      </c>
      <c r="AF29" s="241">
        <f>'C завтраками| Bed and breakfast'!AF28*0.8</f>
        <v>97280</v>
      </c>
      <c r="AG29" s="241">
        <f>'C завтраками| Bed and breakfast'!AG28*0.8</f>
        <v>97280</v>
      </c>
      <c r="AH29" s="241">
        <f>'C завтраками| Bed and breakfast'!AH28*0.8</f>
        <v>95280</v>
      </c>
      <c r="AI29" s="241">
        <f>'C завтраками| Bed and breakfast'!AI28*0.8</f>
        <v>96880</v>
      </c>
      <c r="AJ29" s="241">
        <f>'C завтраками| Bed and breakfast'!AJ28*0.8</f>
        <v>96880</v>
      </c>
      <c r="AK29" s="241">
        <f>'C завтраками| Bed and breakfast'!AK28*0.8</f>
        <v>102080</v>
      </c>
      <c r="AL29" s="241">
        <f>'C завтраками| Bed and breakfast'!AL28*0.8</f>
        <v>106880</v>
      </c>
      <c r="AM29" s="241">
        <f>'C завтраками| Bed and breakfast'!AM28*0.8</f>
        <v>106880</v>
      </c>
      <c r="AN29" s="241">
        <f>'C завтраками| Bed and breakfast'!AN28*0.8</f>
        <v>109280</v>
      </c>
      <c r="AO29" s="241">
        <f>'C завтраками| Bed and breakfast'!AO28*0.8</f>
        <v>106880</v>
      </c>
      <c r="AP29" s="241">
        <f>'C завтраками| Bed and breakfast'!AP28*0.8</f>
        <v>238800</v>
      </c>
      <c r="AQ29" s="241">
        <f>'C завтраками| Bed and breakfast'!AQ28*0.8</f>
        <v>270800</v>
      </c>
      <c r="AR29" s="241">
        <f>'C завтраками| Bed and breakfast'!AR28*0.8</f>
        <v>290800</v>
      </c>
      <c r="AS29" s="241">
        <f>'C завтраками| Bed and breakfast'!AS28*0.8</f>
        <v>290800</v>
      </c>
      <c r="AT29" s="241">
        <f>'C завтраками| Bed and breakfast'!AT28*0.8</f>
        <v>278800</v>
      </c>
      <c r="AU29" s="241">
        <f>'C завтраками| Bed and breakfast'!AU28*0.8</f>
        <v>278800</v>
      </c>
      <c r="AV29" s="241">
        <f>'C завтраками| Bed and breakfast'!AV28*0.8</f>
        <v>278800</v>
      </c>
      <c r="AW29" s="241">
        <f>'C завтраками| Bed and breakfast'!AW28*0.8</f>
        <v>278800</v>
      </c>
      <c r="AX29" s="241">
        <f>'C завтраками| Bed and breakfast'!AX28*0.8</f>
        <v>278800</v>
      </c>
      <c r="AY29" s="241">
        <f>'C завтраками| Bed and breakfast'!AY28*0.8</f>
        <v>258800</v>
      </c>
      <c r="AZ29" s="241">
        <f>'C завтраками| Bed and breakfast'!AZ28*0.8</f>
        <v>250800</v>
      </c>
      <c r="BA29" s="241">
        <f>'C завтраками| Bed and breakfast'!BA28*0.8</f>
        <v>250800</v>
      </c>
      <c r="BB29" s="241">
        <f>'C завтраками| Bed and breakfast'!BB28*0.8</f>
        <v>144160</v>
      </c>
      <c r="BC29" s="241">
        <f>'C завтраками| Bed and breakfast'!BC28*0.8</f>
        <v>124960</v>
      </c>
      <c r="BD29" s="241">
        <f>'C завтраками| Bed and breakfast'!BD28*0.8</f>
        <v>124960</v>
      </c>
      <c r="BE29" s="241">
        <f>'C завтраками| Bed and breakfast'!BE28*0.8</f>
        <v>124960</v>
      </c>
      <c r="BF29" s="241">
        <f>'C завтраками| Bed and breakfast'!BF28*0.8</f>
        <v>124960</v>
      </c>
      <c r="BG29" s="241">
        <f>'C завтраками| Bed and breakfast'!BG28*0.8</f>
        <v>124960</v>
      </c>
      <c r="BH29" s="241">
        <f>'C завтраками| Bed and breakfast'!BH28*0.8</f>
        <v>122560</v>
      </c>
      <c r="BI29" s="241">
        <f>'C завтраками| Bed and breakfast'!BI28*0.8</f>
        <v>122560</v>
      </c>
      <c r="BJ29" s="241">
        <f>'C завтраками| Bed and breakfast'!BJ28*0.8</f>
        <v>122560</v>
      </c>
      <c r="BK29" s="241">
        <f>'C завтраками| Bed and breakfast'!BK28*0.8</f>
        <v>124960</v>
      </c>
      <c r="BL29" s="241">
        <f>'C завтраками| Bed and breakfast'!BL28*0.8</f>
        <v>124960</v>
      </c>
      <c r="BM29" s="241">
        <f>'C завтраками| Bed and breakfast'!BM28*0.8</f>
        <v>124960</v>
      </c>
      <c r="BN29" s="241">
        <f>'C завтраками| Bed and breakfast'!BN28*0.8</f>
        <v>124960</v>
      </c>
      <c r="BO29" s="241">
        <f>'C завтраками| Bed and breakfast'!BO28*0.8</f>
        <v>124960</v>
      </c>
      <c r="BP29" s="241">
        <f>'C завтраками| Bed and breakfast'!BP28*0.8</f>
        <v>124960</v>
      </c>
      <c r="BQ29" s="241">
        <f>'C завтраками| Bed and breakfast'!BQ28*0.8</f>
        <v>124960</v>
      </c>
      <c r="BR29" s="241">
        <f>'C завтраками| Bed and breakfast'!BR28*0.8</f>
        <v>124960</v>
      </c>
      <c r="BS29" s="241">
        <f>'C завтраками| Bed and breakfast'!BS28*0.8</f>
        <v>124960</v>
      </c>
      <c r="BT29" s="241">
        <f>'C завтраками| Bed and breakfast'!BT28*0.8</f>
        <v>129760</v>
      </c>
      <c r="BU29" s="241">
        <f>'C завтраками| Bed and breakfast'!BU28*0.8</f>
        <v>129760</v>
      </c>
      <c r="BV29" s="241">
        <f>'C завтраками| Bed and breakfast'!BV28*0.8</f>
        <v>129760</v>
      </c>
      <c r="BW29" s="241">
        <f>'C завтраками| Bed and breakfast'!BW28*0.8</f>
        <v>129760</v>
      </c>
      <c r="BX29" s="241">
        <f>'C завтраками| Bed and breakfast'!BX28*0.8</f>
        <v>155360</v>
      </c>
      <c r="BY29" s="241">
        <f>'C завтраками| Bed and breakfast'!BY28*0.8</f>
        <v>155360</v>
      </c>
      <c r="BZ29" s="241">
        <f>'C завтраками| Bed and breakfast'!BZ28*0.8</f>
        <v>155360</v>
      </c>
      <c r="CA29" s="241">
        <f>'C завтраками| Bed and breakfast'!CA28*0.8</f>
        <v>155360</v>
      </c>
      <c r="CB29" s="241">
        <f>'C завтраками| Bed and breakfast'!CB28*0.8</f>
        <v>155360</v>
      </c>
      <c r="CC29" s="241">
        <f>'C завтраками| Bed and breakfast'!CC28*0.8</f>
        <v>155360</v>
      </c>
      <c r="CD29" s="241">
        <f>'C завтраками| Bed and breakfast'!CD28*0.8</f>
        <v>155360</v>
      </c>
      <c r="CE29" s="241">
        <f>'C завтраками| Bed and breakfast'!CE28*0.8</f>
        <v>155360</v>
      </c>
      <c r="CF29" s="241">
        <f>'C завтраками| Bed and breakfast'!CF28*0.8</f>
        <v>155360</v>
      </c>
      <c r="CG29" s="241">
        <f>'C завтраками| Bed and breakfast'!CG28*0.8</f>
        <v>155360</v>
      </c>
      <c r="CH29" s="241">
        <f>'C завтраками| Bed and breakfast'!CH28*0.8</f>
        <v>152160</v>
      </c>
      <c r="CI29" s="241">
        <f>'C завтраками| Bed and breakfast'!CI28*0.8</f>
        <v>152160</v>
      </c>
      <c r="CJ29" s="241">
        <f>'C завтраками| Bed and breakfast'!CJ28*0.8</f>
        <v>152160</v>
      </c>
      <c r="CK29" s="241">
        <f>'C завтраками| Bed and breakfast'!CK28*0.8</f>
        <v>152160</v>
      </c>
      <c r="CL29" s="241">
        <f>'C завтраками| Bed and breakfast'!CL28*0.8</f>
        <v>152160</v>
      </c>
      <c r="CM29" s="241">
        <f>'C завтраками| Bed and breakfast'!CM28*0.8</f>
        <v>152160</v>
      </c>
      <c r="CN29" s="241">
        <f>'C завтраками| Bed and breakfast'!CN28*0.8</f>
        <v>152160</v>
      </c>
      <c r="CO29" s="241">
        <f>'C завтраками| Bed and breakfast'!CO28*0.8</f>
        <v>152160</v>
      </c>
      <c r="CP29" s="241">
        <f>'C завтраками| Bed and breakfast'!CP28*0.8</f>
        <v>152160</v>
      </c>
      <c r="CQ29" s="241">
        <f>'C завтраками| Bed and breakfast'!CQ28*0.8</f>
        <v>172160</v>
      </c>
      <c r="CR29" s="241">
        <f>'C завтраками| Bed and breakfast'!CR28*0.8</f>
        <v>177760</v>
      </c>
      <c r="CS29" s="241">
        <f>'C завтраками| Bed and breakfast'!CS28*0.8</f>
        <v>183360</v>
      </c>
      <c r="CT29" s="241">
        <f>'C завтраками| Bed and breakfast'!CT28*0.8</f>
        <v>172160</v>
      </c>
      <c r="CU29" s="241">
        <f>'C завтраками| Bed and breakfast'!CU28*0.8</f>
        <v>172160</v>
      </c>
      <c r="CV29" s="241">
        <f>'C завтраками| Bed and breakfast'!CV28*0.8</f>
        <v>163360</v>
      </c>
      <c r="CW29" s="241">
        <f>'C завтраками| Bed and breakfast'!CW28*0.8</f>
        <v>163360</v>
      </c>
      <c r="CX29" s="241">
        <f>'C завтраками| Bed and breakfast'!CX28*0.8</f>
        <v>163360</v>
      </c>
      <c r="CY29" s="241">
        <f>'C завтраками| Bed and breakfast'!CY28*0.8</f>
        <v>156960</v>
      </c>
      <c r="CZ29" s="241">
        <f>'C завтраками| Bed and breakfast'!CZ28*0.8</f>
        <v>132160</v>
      </c>
      <c r="DA29" s="241">
        <f>'C завтраками| Bed and breakfast'!DA28*0.8</f>
        <v>121360</v>
      </c>
      <c r="DB29" s="241">
        <f>'C завтраками| Bed and breakfast'!DB28*0.8</f>
        <v>121360</v>
      </c>
      <c r="DC29" s="241">
        <f>'C завтраками| Bed and breakfast'!DC28*0.8</f>
        <v>121360</v>
      </c>
      <c r="DD29" s="241">
        <f>'C завтраками| Bed and breakfast'!DD28*0.8</f>
        <v>121360</v>
      </c>
      <c r="DE29" s="241">
        <f>'C завтраками| Bed and breakfast'!DE28*0.8</f>
        <v>122560</v>
      </c>
      <c r="DF29" s="241">
        <f>'C завтраками| Bed and breakfast'!DF28*0.8</f>
        <v>122560</v>
      </c>
      <c r="DG29" s="241">
        <f>'C завтраками| Bed and breakfast'!DG28*0.8</f>
        <v>122560</v>
      </c>
      <c r="DH29" s="241">
        <f>'C завтраками| Bed and breakfast'!DH28*0.8</f>
        <v>121360</v>
      </c>
      <c r="DI29" s="241">
        <f>'C завтраками| Bed and breakfast'!DI28*0.8</f>
        <v>121360</v>
      </c>
      <c r="DJ29" s="241">
        <f>'C завтраками| Bed and breakfast'!DJ28*0.8</f>
        <v>121360</v>
      </c>
      <c r="DK29" s="241">
        <f>'C завтраками| Bed and breakfast'!DK28*0.8</f>
        <v>121360</v>
      </c>
      <c r="DL29" s="241">
        <f>'C завтраками| Bed and breakfast'!DL28*0.8</f>
        <v>121360</v>
      </c>
      <c r="DM29" s="241">
        <f>'C завтраками| Bed and breakfast'!DM28*0.8</f>
        <v>121360</v>
      </c>
      <c r="DN29" s="241">
        <f>'C завтраками| Bed and breakfast'!DN28*0.8</f>
        <v>120160</v>
      </c>
      <c r="DO29" s="241">
        <f>'C завтраками| Bed and breakfast'!DO28*0.8</f>
        <v>120160</v>
      </c>
      <c r="DP29" s="241">
        <f>'C завтраками| Bed and breakfast'!DP28*0.8</f>
        <v>120160</v>
      </c>
      <c r="DQ29" s="241">
        <f>'C завтраками| Bed and breakfast'!DQ28*0.8</f>
        <v>120160</v>
      </c>
      <c r="DR29" s="241">
        <f>'C завтраками| Bed and breakfast'!DR28*0.8</f>
        <v>120160</v>
      </c>
      <c r="DS29" s="241">
        <f>'C завтраками| Bed and breakfast'!DS28*0.8</f>
        <v>120160</v>
      </c>
      <c r="DT29" s="241">
        <f>'C завтраками| Bed and breakfast'!DT28*0.8</f>
        <v>120160</v>
      </c>
      <c r="DU29" s="241">
        <f>'C завтраками| Bed and breakfast'!DU28*0.8</f>
        <v>116960</v>
      </c>
      <c r="DV29" s="241">
        <f>'C завтраками| Bed and breakfast'!DV28*0.8</f>
        <v>116960</v>
      </c>
      <c r="DW29" s="241">
        <f>'C завтраками| Bed and breakfast'!DW28*0.8</f>
        <v>116960</v>
      </c>
      <c r="DX29" s="241">
        <f>'C завтраками| Bed and breakfast'!DX28*0.8</f>
        <v>116960</v>
      </c>
      <c r="DY29" s="241">
        <f>'C завтраками| Bed and breakfast'!DY28*0.8</f>
        <v>116960</v>
      </c>
      <c r="DZ29" s="241">
        <f>'C завтраками| Bed and breakfast'!DZ28*0.8</f>
        <v>117760</v>
      </c>
      <c r="EA29" s="241">
        <f>'C завтраками| Bed and breakfast'!EA28*0.8</f>
        <v>117760</v>
      </c>
      <c r="EB29" s="241">
        <f>'C завтраками| Bed and breakfast'!EB28*0.8</f>
        <v>116160</v>
      </c>
      <c r="EC29" s="241">
        <f>'C завтраками| Bed and breakfast'!EC28*0.8</f>
        <v>116160</v>
      </c>
      <c r="ED29" s="241">
        <f>'C завтраками| Bed and breakfast'!ED28*0.8</f>
        <v>116160</v>
      </c>
      <c r="EE29" s="241">
        <f>'C завтраками| Bed and breakfast'!EE28*0.8</f>
        <v>95200</v>
      </c>
      <c r="EF29" s="241">
        <f>'C завтраками| Bed and breakfast'!EF28*0.8</f>
        <v>95200</v>
      </c>
      <c r="EG29" s="241">
        <f>'C завтраками| Bed and breakfast'!EG28*0.8</f>
        <v>95200</v>
      </c>
      <c r="EH29" s="241">
        <f>'C завтраками| Bed and breakfast'!EH28*0.8</f>
        <v>95200</v>
      </c>
      <c r="EI29" s="241">
        <f>'C завтраками| Bed and breakfast'!EI28*0.8</f>
        <v>92800</v>
      </c>
      <c r="EJ29" s="241">
        <f>'C завтраками| Bed and breakfast'!EJ28*0.8</f>
        <v>92800</v>
      </c>
      <c r="EK29" s="241">
        <f>'C завтраками| Bed and breakfast'!EK28*0.8</f>
        <v>92800</v>
      </c>
      <c r="EL29" s="241">
        <f>'C завтраками| Bed and breakfast'!EL28*0.8</f>
        <v>92800</v>
      </c>
      <c r="EM29" s="241">
        <f>'C завтраками| Bed and breakfast'!EM28*0.8</f>
        <v>92800</v>
      </c>
      <c r="EN29" s="241">
        <f>'C завтраками| Bed and breakfast'!EN28*0.8</f>
        <v>92800</v>
      </c>
      <c r="EO29" s="241">
        <f>'C завтраками| Bed and breakfast'!EO28*0.8</f>
        <v>92800</v>
      </c>
      <c r="EP29" s="241">
        <f>'C завтраками| Bed and breakfast'!EP28*0.8</f>
        <v>91600</v>
      </c>
      <c r="EQ29" s="241">
        <f>'C завтраками| Bed and breakfast'!EQ28*0.8</f>
        <v>91600</v>
      </c>
      <c r="ER29" s="241">
        <f>'C завтраками| Bed and breakfast'!ER28*0.8</f>
        <v>91600</v>
      </c>
      <c r="ES29" s="241">
        <f>'C завтраками| Bed and breakfast'!ES28*0.8</f>
        <v>91600</v>
      </c>
      <c r="ET29" s="241">
        <f>'C завтраками| Bed and breakfast'!ET28*0.8</f>
        <v>91600</v>
      </c>
      <c r="EU29" s="241">
        <f>'C завтраками| Bed and breakfast'!EU28*0.8</f>
        <v>92800</v>
      </c>
      <c r="EV29" s="241">
        <f>'C завтраками| Bed and breakfast'!EV28*0.8</f>
        <v>92800</v>
      </c>
      <c r="EW29" s="241">
        <f>'C завтраками| Bed and breakfast'!EW28*0.8</f>
        <v>91600</v>
      </c>
      <c r="EX29" s="241">
        <f>'C завтраками| Bed and breakfast'!EX28*0.8</f>
        <v>91600</v>
      </c>
      <c r="EY29" s="241">
        <f>'C завтраками| Bed and breakfast'!EY28*0.8</f>
        <v>91600</v>
      </c>
      <c r="EZ29" s="241">
        <f>'C завтраками| Bed and breakfast'!EZ28*0.8</f>
        <v>91600</v>
      </c>
      <c r="FA29" s="241">
        <f>'C завтраками| Bed and breakfast'!FA28*0.8</f>
        <v>91600</v>
      </c>
      <c r="FB29" s="241">
        <f>'C завтраками| Bed and breakfast'!FB28*0.8</f>
        <v>92800</v>
      </c>
      <c r="FC29" s="241">
        <f>'C завтраками| Bed and breakfast'!FC28*0.8</f>
        <v>92800</v>
      </c>
      <c r="FD29" s="241">
        <f>'C завтраками| Bed and breakfast'!FD28*0.8</f>
        <v>91600</v>
      </c>
      <c r="FE29" s="241">
        <f>'C завтраками| Bed and breakfast'!FE28*0.8</f>
        <v>91600</v>
      </c>
      <c r="FF29" s="241">
        <f>'C завтраками| Bed and breakfast'!FF28*0.8</f>
        <v>91600</v>
      </c>
      <c r="FG29" s="241">
        <f>'C завтраками| Bed and breakfast'!FG28*0.8</f>
        <v>91600</v>
      </c>
      <c r="FH29" s="241">
        <f>'C завтраками| Bed and breakfast'!FH28*0.8</f>
        <v>94000</v>
      </c>
    </row>
    <row r="30" spans="1:164" ht="11.1" customHeight="1" x14ac:dyDescent="0.2"/>
    <row r="31" spans="1:164" x14ac:dyDescent="0.2">
      <c r="A31" s="186" t="s">
        <v>130</v>
      </c>
    </row>
    <row r="32" spans="1:164" ht="12" customHeight="1" x14ac:dyDescent="0.2">
      <c r="A32" s="378" t="s">
        <v>295</v>
      </c>
    </row>
    <row r="33" spans="1:1" ht="12" customHeight="1" x14ac:dyDescent="0.2">
      <c r="A33" s="385"/>
    </row>
    <row r="34" spans="1:1" s="82" customFormat="1" ht="12" customHeight="1" x14ac:dyDescent="0.2">
      <c r="A34" s="385"/>
    </row>
    <row r="35" spans="1:1" ht="88.5" customHeight="1" x14ac:dyDescent="0.2">
      <c r="A35" s="385"/>
    </row>
    <row r="36" spans="1:1" x14ac:dyDescent="0.2">
      <c r="A36" s="242"/>
    </row>
    <row r="37" spans="1:1" ht="12.75" thickBot="1" x14ac:dyDescent="0.25">
      <c r="A37" s="143" t="s">
        <v>131</v>
      </c>
    </row>
    <row r="38" spans="1:1" ht="144.75" thickBot="1" x14ac:dyDescent="0.25">
      <c r="A38" s="233" t="s">
        <v>394</v>
      </c>
    </row>
    <row r="39" spans="1:1" ht="12.75" thickBot="1" x14ac:dyDescent="0.25">
      <c r="A39" s="311"/>
    </row>
    <row r="40" spans="1:1" ht="12.75" thickBot="1" x14ac:dyDescent="0.25">
      <c r="A40" s="137" t="s">
        <v>293</v>
      </c>
    </row>
    <row r="41" spans="1:1" ht="12.75" thickBot="1" x14ac:dyDescent="0.25">
      <c r="A41" s="246" t="s">
        <v>390</v>
      </c>
    </row>
    <row r="42" spans="1:1" ht="18" customHeight="1" x14ac:dyDescent="0.2">
      <c r="A42" s="248" t="s">
        <v>391</v>
      </c>
    </row>
  </sheetData>
  <mergeCells count="1">
    <mergeCell ref="A32:A35"/>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H4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64" s="10" customFormat="1" ht="12" customHeight="1" x14ac:dyDescent="0.2">
      <c r="A1" s="97" t="s">
        <v>127</v>
      </c>
    </row>
    <row r="2" spans="1:164" s="10" customFormat="1" ht="12" customHeight="1" x14ac:dyDescent="0.2">
      <c r="A2" s="134" t="s">
        <v>367</v>
      </c>
    </row>
    <row r="3" spans="1:164" ht="8.4499999999999993" customHeight="1" x14ac:dyDescent="0.2">
      <c r="A3" s="69"/>
    </row>
    <row r="4" spans="1:164" s="10" customFormat="1" ht="32.450000000000003" customHeight="1" x14ac:dyDescent="0.2">
      <c r="A4" s="296" t="s">
        <v>297</v>
      </c>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289">
        <f>'C завтраками| Bed and breakfast'!AP4</f>
        <v>46020</v>
      </c>
      <c r="AQ5" s="289">
        <f>'C завтраками| Bed and breakfast'!AQ4</f>
        <v>46021</v>
      </c>
      <c r="AR5" s="289">
        <f>'C завтраками| Bed and breakfast'!AR4</f>
        <v>46022</v>
      </c>
      <c r="AS5" s="289">
        <f>'C завтраками| Bed and breakfast'!AS4</f>
        <v>46023</v>
      </c>
      <c r="AT5" s="289">
        <f>'C завтраками| Bed and breakfast'!AT4</f>
        <v>46024</v>
      </c>
      <c r="AU5" s="289">
        <f>'C завтраками| Bed and breakfast'!AU4</f>
        <v>46025</v>
      </c>
      <c r="AV5" s="289">
        <f>'C завтраками| Bed and breakfast'!AV4</f>
        <v>46026</v>
      </c>
      <c r="AW5" s="289">
        <f>'C завтраками| Bed and breakfast'!AW4</f>
        <v>46027</v>
      </c>
      <c r="AX5" s="289">
        <f>'C завтраками| Bed and breakfast'!AX4</f>
        <v>46028</v>
      </c>
      <c r="AY5" s="289">
        <f>'C завтраками| Bed and breakfast'!AY4</f>
        <v>46029</v>
      </c>
      <c r="AZ5" s="289">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289">
        <f>'C завтраками| Bed and breakfast'!AP5</f>
        <v>46020</v>
      </c>
      <c r="AQ6" s="289">
        <f>'C завтраками| Bed and breakfast'!AQ5</f>
        <v>46021</v>
      </c>
      <c r="AR6" s="289">
        <f>'C завтраками| Bed and breakfast'!AR5</f>
        <v>46022</v>
      </c>
      <c r="AS6" s="289">
        <f>'C завтраками| Bed and breakfast'!AS5</f>
        <v>46023</v>
      </c>
      <c r="AT6" s="289">
        <f>'C завтраками| Bed and breakfast'!AT5</f>
        <v>46024</v>
      </c>
      <c r="AU6" s="289">
        <f>'C завтраками| Bed and breakfast'!AU5</f>
        <v>46025</v>
      </c>
      <c r="AV6" s="289">
        <f>'C завтраками| Bed and breakfast'!AV5</f>
        <v>46026</v>
      </c>
      <c r="AW6" s="289">
        <f>'C завтраками| Bed and breakfast'!AW5</f>
        <v>46027</v>
      </c>
      <c r="AX6" s="289">
        <f>'C завтраками| Bed and breakfast'!AX5</f>
        <v>46028</v>
      </c>
      <c r="AY6" s="289">
        <f>'C завтраками| Bed and breakfast'!AY5</f>
        <v>46029</v>
      </c>
      <c r="AZ6" s="289">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row>
    <row r="8" spans="1:164" s="72" customFormat="1" x14ac:dyDescent="0.2">
      <c r="A8" s="240">
        <v>1</v>
      </c>
      <c r="B8" s="241">
        <f>'C завтраками| Bed and breakfast'!B7*0.82+25</f>
        <v>16425</v>
      </c>
      <c r="C8" s="241">
        <f>'C завтраками| Bed and breakfast'!C7*0.82+25</f>
        <v>16425</v>
      </c>
      <c r="D8" s="241">
        <f>'C завтраками| Bed and breakfast'!D7*0.82+25</f>
        <v>19295</v>
      </c>
      <c r="E8" s="241">
        <f>'C завтраками| Bed and breakfast'!E7*0.82+25</f>
        <v>19295</v>
      </c>
      <c r="F8" s="241">
        <f>'C завтраками| Bed and breakfast'!F7*0.82+25</f>
        <v>13965</v>
      </c>
      <c r="G8" s="241">
        <f>'C завтраками| Bed and breakfast'!G7*0.82+25</f>
        <v>13965</v>
      </c>
      <c r="H8" s="241">
        <f>'C завтраками| Bed and breakfast'!H7*0.82+25</f>
        <v>13965</v>
      </c>
      <c r="I8" s="241">
        <f>'C завтраками| Bed and breakfast'!I7*0.82+25</f>
        <v>13965</v>
      </c>
      <c r="J8" s="241">
        <f>'C завтраками| Bed and breakfast'!J7*0.82+25</f>
        <v>13965</v>
      </c>
      <c r="K8" s="241">
        <f>'C завтраками| Bed and breakfast'!K7*0.82+25</f>
        <v>17655</v>
      </c>
      <c r="L8" s="241">
        <f>'C завтраками| Bed and breakfast'!L7*0.82+25</f>
        <v>17655</v>
      </c>
      <c r="M8" s="241">
        <f>'C завтраками| Bed and breakfast'!M7*0.82+25</f>
        <v>13965</v>
      </c>
      <c r="N8" s="241">
        <f>'C завтраками| Bed and breakfast'!N7*0.82+25</f>
        <v>13965</v>
      </c>
      <c r="O8" s="241">
        <f>'C завтраками| Bed and breakfast'!O7*0.82+25</f>
        <v>13965</v>
      </c>
      <c r="P8" s="241">
        <f>'C завтраками| Bed and breakfast'!P7*0.82+25</f>
        <v>13965</v>
      </c>
      <c r="Q8" s="241">
        <f>'C завтраками| Bed and breakfast'!Q7*0.82+25</f>
        <v>13965</v>
      </c>
      <c r="R8" s="241">
        <f>'C завтраками| Bed and breakfast'!R7*0.82+25</f>
        <v>16425</v>
      </c>
      <c r="S8" s="241">
        <f>'C завтраками| Bed and breakfast'!S7*0.82+25</f>
        <v>16425</v>
      </c>
      <c r="T8" s="241">
        <f>'C завтраками| Bed and breakfast'!T7*0.82+25</f>
        <v>15195</v>
      </c>
      <c r="U8" s="241">
        <f>'C завтраками| Bed and breakfast'!U7*0.82+25</f>
        <v>15195</v>
      </c>
      <c r="V8" s="241">
        <f>'C завтраками| Bed and breakfast'!V7*0.82+25</f>
        <v>15195</v>
      </c>
      <c r="W8" s="241">
        <f>'C завтраками| Bed and breakfast'!W7*0.82+25</f>
        <v>15195</v>
      </c>
      <c r="X8" s="241">
        <f>'C завтраками| Bed and breakfast'!X7*0.82+25</f>
        <v>16425</v>
      </c>
      <c r="Y8" s="241">
        <f>'C завтраками| Bed and breakfast'!Y7*0.82+25</f>
        <v>16425</v>
      </c>
      <c r="Z8" s="241">
        <f>'C завтраками| Bed and breakfast'!Z7*0.82+25</f>
        <v>16425</v>
      </c>
      <c r="AA8" s="241">
        <f>'C завтраками| Bed and breakfast'!AA7*0.82+25</f>
        <v>15195</v>
      </c>
      <c r="AB8" s="241">
        <f>'C завтраками| Bed and breakfast'!AB7*0.82+25</f>
        <v>15195</v>
      </c>
      <c r="AC8" s="241">
        <f>'C завтраками| Bed and breakfast'!AC7*0.82+25</f>
        <v>16425</v>
      </c>
      <c r="AD8" s="241">
        <f>'C завтраками| Bed and breakfast'!AD7*0.82+25</f>
        <v>16425</v>
      </c>
      <c r="AE8" s="241">
        <f>'C завтраками| Bed and breakfast'!AE7*0.82+25</f>
        <v>16425</v>
      </c>
      <c r="AF8" s="241">
        <f>'C завтраками| Bed and breakfast'!AF7*0.82+25</f>
        <v>19705</v>
      </c>
      <c r="AG8" s="241">
        <f>'C завтраками| Bed and breakfast'!AG7*0.82+25</f>
        <v>19705</v>
      </c>
      <c r="AH8" s="241">
        <f>'C завтраками| Bed and breakfast'!AH7*0.82+25</f>
        <v>17655</v>
      </c>
      <c r="AI8" s="241">
        <f>'C завтраками| Bed and breakfast'!AI7*0.82+25</f>
        <v>19295</v>
      </c>
      <c r="AJ8" s="241">
        <f>'C завтраками| Bed and breakfast'!AJ7*0.82+25</f>
        <v>19295</v>
      </c>
      <c r="AK8" s="241">
        <f>'C завтраками| Bed and breakfast'!AK7*0.82+25</f>
        <v>24625</v>
      </c>
      <c r="AL8" s="241">
        <f>'C завтраками| Bed and breakfast'!AL7*0.82+25</f>
        <v>29545</v>
      </c>
      <c r="AM8" s="241">
        <f>'C завтраками| Bed and breakfast'!AM7*0.82+25</f>
        <v>29545</v>
      </c>
      <c r="AN8" s="241">
        <f>'C завтраками| Bed and breakfast'!AN7*0.82+25</f>
        <v>32004.999999999996</v>
      </c>
      <c r="AO8" s="241">
        <f>'C завтраками| Bed and breakfast'!AO7*0.82+25</f>
        <v>29545</v>
      </c>
      <c r="AP8" s="241">
        <f>'C завтраками| Bed and breakfast'!AP7*0.82+25</f>
        <v>53325</v>
      </c>
      <c r="AQ8" s="241">
        <f>'C завтраками| Bed and breakfast'!AQ7*0.82+25</f>
        <v>86125</v>
      </c>
      <c r="AR8" s="241">
        <f>'C завтраками| Bed and breakfast'!AR7*0.82+25</f>
        <v>106625</v>
      </c>
      <c r="AS8" s="241">
        <f>'C завтраками| Bed and breakfast'!AS7*0.82+25</f>
        <v>106625</v>
      </c>
      <c r="AT8" s="241">
        <f>'C завтраками| Bed and breakfast'!AT7*0.82+25</f>
        <v>94325</v>
      </c>
      <c r="AU8" s="241">
        <f>'C завтраками| Bed and breakfast'!AU7*0.82+25</f>
        <v>94325</v>
      </c>
      <c r="AV8" s="241">
        <f>'C завтраками| Bed and breakfast'!AV7*0.82+25</f>
        <v>94325</v>
      </c>
      <c r="AW8" s="241">
        <f>'C завтраками| Bed and breakfast'!AW7*0.82+25</f>
        <v>94325</v>
      </c>
      <c r="AX8" s="241">
        <f>'C завтраками| Bed and breakfast'!AX7*0.82+25</f>
        <v>94325</v>
      </c>
      <c r="AY8" s="241">
        <f>'C завтраками| Bed and breakfast'!AY7*0.82+25</f>
        <v>73825</v>
      </c>
      <c r="AZ8" s="241">
        <f>'C завтраками| Bed and breakfast'!AZ7*0.82+25</f>
        <v>65625</v>
      </c>
      <c r="BA8" s="241">
        <f>'C завтраками| Bed and breakfast'!BA7*0.82+25</f>
        <v>65625</v>
      </c>
      <c r="BB8" s="241">
        <f>'C завтраками| Bed and breakfast'!BB7*0.82+25</f>
        <v>46765</v>
      </c>
      <c r="BC8" s="241">
        <f>'C завтраками| Bed and breakfast'!BC7*0.82+25</f>
        <v>27085</v>
      </c>
      <c r="BD8" s="241">
        <f>'C завтраками| Bed and breakfast'!BD7*0.82+25</f>
        <v>27085</v>
      </c>
      <c r="BE8" s="241">
        <f>'C завтраками| Bed and breakfast'!BE7*0.82+25</f>
        <v>27085</v>
      </c>
      <c r="BF8" s="241">
        <f>'C завтраками| Bed and breakfast'!BF7*0.82+25</f>
        <v>27085</v>
      </c>
      <c r="BG8" s="241">
        <f>'C завтраками| Bed and breakfast'!BG7*0.82+25</f>
        <v>27085</v>
      </c>
      <c r="BH8" s="241">
        <f>'C завтраками| Bed and breakfast'!BH7*0.82+25</f>
        <v>24625</v>
      </c>
      <c r="BI8" s="241">
        <f>'C завтраками| Bed and breakfast'!BI7*0.82+25</f>
        <v>24625</v>
      </c>
      <c r="BJ8" s="241">
        <f>'C завтраками| Bed and breakfast'!BJ7*0.82+25</f>
        <v>24625</v>
      </c>
      <c r="BK8" s="241">
        <f>'C завтраками| Bed and breakfast'!BK7*0.82+25</f>
        <v>27085</v>
      </c>
      <c r="BL8" s="241">
        <f>'C завтраками| Bed and breakfast'!BL7*0.82+25</f>
        <v>27085</v>
      </c>
      <c r="BM8" s="241">
        <f>'C завтраками| Bed and breakfast'!BM7*0.82+25</f>
        <v>27085</v>
      </c>
      <c r="BN8" s="241">
        <f>'C завтраками| Bed and breakfast'!BN7*0.82+25</f>
        <v>27085</v>
      </c>
      <c r="BO8" s="241">
        <f>'C завтраками| Bed and breakfast'!BO7*0.82+25</f>
        <v>27085</v>
      </c>
      <c r="BP8" s="241">
        <f>'C завтраками| Bed and breakfast'!BP7*0.82+25</f>
        <v>27085</v>
      </c>
      <c r="BQ8" s="241">
        <f>'C завтраками| Bed and breakfast'!BQ7*0.82+25</f>
        <v>27085</v>
      </c>
      <c r="BR8" s="241">
        <f>'C завтраками| Bed and breakfast'!BR7*0.82+25</f>
        <v>27085</v>
      </c>
      <c r="BS8" s="241">
        <f>'C завтраками| Bed and breakfast'!BS7*0.82+25</f>
        <v>27085</v>
      </c>
      <c r="BT8" s="241">
        <f>'C завтраками| Bed and breakfast'!BT7*0.82+25</f>
        <v>32004.999999999996</v>
      </c>
      <c r="BU8" s="241">
        <f>'C завтраками| Bed and breakfast'!BU7*0.82+25</f>
        <v>32004.999999999996</v>
      </c>
      <c r="BV8" s="241">
        <f>'C завтраками| Bed and breakfast'!BV7*0.82+25</f>
        <v>32004.999999999996</v>
      </c>
      <c r="BW8" s="241">
        <f>'C завтраками| Bed and breakfast'!BW7*0.82+25</f>
        <v>32004.999999999996</v>
      </c>
      <c r="BX8" s="241">
        <f>'C завтраками| Bed and breakfast'!BX7*0.82+25</f>
        <v>33645</v>
      </c>
      <c r="BY8" s="241">
        <f>'C завтраками| Bed and breakfast'!BY7*0.82+25</f>
        <v>33645</v>
      </c>
      <c r="BZ8" s="241">
        <f>'C завтраками| Bed and breakfast'!BZ7*0.82+25</f>
        <v>33645</v>
      </c>
      <c r="CA8" s="241">
        <f>'C завтраками| Bed and breakfast'!CA7*0.82+25</f>
        <v>33645</v>
      </c>
      <c r="CB8" s="241">
        <f>'C завтраками| Bed and breakfast'!CB7*0.82+25</f>
        <v>33645</v>
      </c>
      <c r="CC8" s="241">
        <f>'C завтраками| Bed and breakfast'!CC7*0.82+25</f>
        <v>33645</v>
      </c>
      <c r="CD8" s="241">
        <f>'C завтраками| Bed and breakfast'!CD7*0.82+25</f>
        <v>33645</v>
      </c>
      <c r="CE8" s="241">
        <f>'C завтраками| Bed and breakfast'!CE7*0.82+25</f>
        <v>33645</v>
      </c>
      <c r="CF8" s="241">
        <f>'C завтраками| Bed and breakfast'!CF7*0.82+25</f>
        <v>33645</v>
      </c>
      <c r="CG8" s="241">
        <f>'C завтраками| Bed and breakfast'!CG7*0.82+25</f>
        <v>33645</v>
      </c>
      <c r="CH8" s="241">
        <f>'C завтраками| Bed and breakfast'!CH7*0.82+25</f>
        <v>30365</v>
      </c>
      <c r="CI8" s="241">
        <f>'C завтраками| Bed and breakfast'!CI7*0.82+25</f>
        <v>30365</v>
      </c>
      <c r="CJ8" s="241">
        <f>'C завтраками| Bed and breakfast'!CJ7*0.82+25</f>
        <v>30365</v>
      </c>
      <c r="CK8" s="241">
        <f>'C завтраками| Bed and breakfast'!CK7*0.82+25</f>
        <v>30365</v>
      </c>
      <c r="CL8" s="241">
        <f>'C завтраками| Bed and breakfast'!CL7*0.82+25</f>
        <v>30365</v>
      </c>
      <c r="CM8" s="241">
        <f>'C завтраками| Bed and breakfast'!CM7*0.82+25</f>
        <v>30365</v>
      </c>
      <c r="CN8" s="241">
        <f>'C завтраками| Bed and breakfast'!CN7*0.82+25</f>
        <v>30365</v>
      </c>
      <c r="CO8" s="241">
        <f>'C завтраками| Bed and breakfast'!CO7*0.82+25</f>
        <v>30365</v>
      </c>
      <c r="CP8" s="241">
        <f>'C завтраками| Bed and breakfast'!CP7*0.82+25</f>
        <v>30365</v>
      </c>
      <c r="CQ8" s="241">
        <f>'C завтраками| Bed and breakfast'!CQ7*0.82+25</f>
        <v>50865</v>
      </c>
      <c r="CR8" s="241">
        <f>'C завтраками| Bed and breakfast'!CR7*0.82+25</f>
        <v>56605</v>
      </c>
      <c r="CS8" s="241">
        <f>'C завтраками| Bed and breakfast'!CS7*0.82+25</f>
        <v>62344.999999999993</v>
      </c>
      <c r="CT8" s="241">
        <f>'C завтраками| Bed and breakfast'!CT7*0.82+25</f>
        <v>50865</v>
      </c>
      <c r="CU8" s="241">
        <f>'C завтраками| Bed and breakfast'!CU7*0.82+25</f>
        <v>50865</v>
      </c>
      <c r="CV8" s="241">
        <f>'C завтраками| Bed and breakfast'!CV7*0.82+25</f>
        <v>41845</v>
      </c>
      <c r="CW8" s="241">
        <f>'C завтраками| Bed and breakfast'!CW7*0.82+25</f>
        <v>41845</v>
      </c>
      <c r="CX8" s="241">
        <f>'C завтраками| Bed and breakfast'!CX7*0.82+25</f>
        <v>41845</v>
      </c>
      <c r="CY8" s="241">
        <f>'C завтраками| Bed and breakfast'!CY7*0.82+25</f>
        <v>35285</v>
      </c>
      <c r="CZ8" s="241">
        <f>'C завтраками| Bed and breakfast'!CZ7*0.82+25</f>
        <v>34465</v>
      </c>
      <c r="DA8" s="241">
        <f>'C завтраками| Bed and breakfast'!DA7*0.82+25</f>
        <v>23395</v>
      </c>
      <c r="DB8" s="241">
        <f>'C завтраками| Bed and breakfast'!DB7*0.82+25</f>
        <v>23395</v>
      </c>
      <c r="DC8" s="241">
        <f>'C завтраками| Bed and breakfast'!DC7*0.82+25</f>
        <v>23395</v>
      </c>
      <c r="DD8" s="241">
        <f>'C завтраками| Bed and breakfast'!DD7*0.82+25</f>
        <v>23395</v>
      </c>
      <c r="DE8" s="241">
        <f>'C завтраками| Bed and breakfast'!DE7*0.82+25</f>
        <v>24625</v>
      </c>
      <c r="DF8" s="241">
        <f>'C завтраками| Bed and breakfast'!DF7*0.82+25</f>
        <v>24625</v>
      </c>
      <c r="DG8" s="241">
        <f>'C завтраками| Bed and breakfast'!DG7*0.82+25</f>
        <v>24625</v>
      </c>
      <c r="DH8" s="241">
        <f>'C завтраками| Bed and breakfast'!DH7*0.82+25</f>
        <v>23395</v>
      </c>
      <c r="DI8" s="241">
        <f>'C завтраками| Bed and breakfast'!DI7*0.82+25</f>
        <v>23395</v>
      </c>
      <c r="DJ8" s="241">
        <f>'C завтраками| Bed and breakfast'!DJ7*0.82+25</f>
        <v>23395</v>
      </c>
      <c r="DK8" s="241">
        <f>'C завтраками| Bed and breakfast'!DK7*0.82+25</f>
        <v>23395</v>
      </c>
      <c r="DL8" s="241">
        <f>'C завтраками| Bed and breakfast'!DL7*0.82+25</f>
        <v>23395</v>
      </c>
      <c r="DM8" s="241">
        <f>'C завтраками| Bed and breakfast'!DM7*0.82+25</f>
        <v>23395</v>
      </c>
      <c r="DN8" s="241">
        <f>'C завтраками| Bed and breakfast'!DN7*0.82+25</f>
        <v>22165</v>
      </c>
      <c r="DO8" s="241">
        <f>'C завтраками| Bed and breakfast'!DO7*0.82+25</f>
        <v>22165</v>
      </c>
      <c r="DP8" s="241">
        <f>'C завтраками| Bed and breakfast'!DP7*0.82+25</f>
        <v>22165</v>
      </c>
      <c r="DQ8" s="241">
        <f>'C завтраками| Bed and breakfast'!DQ7*0.82+25</f>
        <v>22165</v>
      </c>
      <c r="DR8" s="241">
        <f>'C завтраками| Bed and breakfast'!DR7*0.82+25</f>
        <v>22165</v>
      </c>
      <c r="DS8" s="241">
        <f>'C завтраками| Bed and breakfast'!DS7*0.82+25</f>
        <v>22165</v>
      </c>
      <c r="DT8" s="241">
        <f>'C завтраками| Bed and breakfast'!DT7*0.82+25</f>
        <v>22165</v>
      </c>
      <c r="DU8" s="241">
        <f>'C завтраками| Bed and breakfast'!DU7*0.82+25</f>
        <v>18885</v>
      </c>
      <c r="DV8" s="241">
        <f>'C завтраками| Bed and breakfast'!DV7*0.82+25</f>
        <v>18885</v>
      </c>
      <c r="DW8" s="241">
        <f>'C завтраками| Bed and breakfast'!DW7*0.82+25</f>
        <v>18885</v>
      </c>
      <c r="DX8" s="241">
        <f>'C завтраками| Bed and breakfast'!DX7*0.82+25</f>
        <v>18885</v>
      </c>
      <c r="DY8" s="241">
        <f>'C завтраками| Bed and breakfast'!DY7*0.82+25</f>
        <v>18885</v>
      </c>
      <c r="DZ8" s="241">
        <f>'C завтраками| Bed and breakfast'!DZ7*0.82+25</f>
        <v>19705</v>
      </c>
      <c r="EA8" s="241">
        <f>'C завтраками| Bed and breakfast'!EA7*0.82+25</f>
        <v>19705</v>
      </c>
      <c r="EB8" s="241">
        <f>'C завтраками| Bed and breakfast'!EB7*0.82+25</f>
        <v>18065</v>
      </c>
      <c r="EC8" s="241">
        <f>'C завтраками| Bed and breakfast'!EC7*0.82+25</f>
        <v>18065</v>
      </c>
      <c r="ED8" s="241">
        <f>'C завтраками| Bed and breakfast'!ED7*0.82+25</f>
        <v>18065</v>
      </c>
      <c r="EE8" s="241">
        <f>'C завтраками| Bed and breakfast'!EE7*0.82+25</f>
        <v>17245</v>
      </c>
      <c r="EF8" s="241">
        <f>'C завтраками| Bed and breakfast'!EF7*0.82+25</f>
        <v>17245</v>
      </c>
      <c r="EG8" s="241">
        <f>'C завтраками| Bed and breakfast'!EG7*0.82+25</f>
        <v>17245</v>
      </c>
      <c r="EH8" s="241">
        <f>'C завтраками| Bed and breakfast'!EH7*0.82+25</f>
        <v>17245</v>
      </c>
      <c r="EI8" s="241">
        <f>'C завтраками| Bed and breakfast'!EI7*0.82+25</f>
        <v>14785</v>
      </c>
      <c r="EJ8" s="241">
        <f>'C завтраками| Bed and breakfast'!EJ7*0.82+25</f>
        <v>14785</v>
      </c>
      <c r="EK8" s="241">
        <f>'C завтраками| Bed and breakfast'!EK7*0.82+25</f>
        <v>14785</v>
      </c>
      <c r="EL8" s="241">
        <f>'C завтраками| Bed and breakfast'!EL7*0.82+25</f>
        <v>14785</v>
      </c>
      <c r="EM8" s="241">
        <f>'C завтраками| Bed and breakfast'!EM7*0.82+25</f>
        <v>14785</v>
      </c>
      <c r="EN8" s="241">
        <f>'C завтраками| Bed and breakfast'!EN7*0.82+25</f>
        <v>14785</v>
      </c>
      <c r="EO8" s="241">
        <f>'C завтраками| Bed and breakfast'!EO7*0.82+25</f>
        <v>14785</v>
      </c>
      <c r="EP8" s="241">
        <f>'C завтраками| Bed and breakfast'!EP7*0.82+25</f>
        <v>13555</v>
      </c>
      <c r="EQ8" s="241">
        <f>'C завтраками| Bed and breakfast'!EQ7*0.82+25</f>
        <v>13555</v>
      </c>
      <c r="ER8" s="241">
        <f>'C завтраками| Bed and breakfast'!ER7*0.82+25</f>
        <v>13555</v>
      </c>
      <c r="ES8" s="241">
        <f>'C завтраками| Bed and breakfast'!ES7*0.82+25</f>
        <v>13555</v>
      </c>
      <c r="ET8" s="241">
        <f>'C завтраками| Bed and breakfast'!ET7*0.82+25</f>
        <v>13555</v>
      </c>
      <c r="EU8" s="241">
        <f>'C завтраками| Bed and breakfast'!EU7*0.82+25</f>
        <v>14785</v>
      </c>
      <c r="EV8" s="241">
        <f>'C завтраками| Bed and breakfast'!EV7*0.82+25</f>
        <v>14785</v>
      </c>
      <c r="EW8" s="241">
        <f>'C завтраками| Bed and breakfast'!EW7*0.82+25</f>
        <v>13555</v>
      </c>
      <c r="EX8" s="241">
        <f>'C завтраками| Bed and breakfast'!EX7*0.82+25</f>
        <v>13555</v>
      </c>
      <c r="EY8" s="241">
        <f>'C завтраками| Bed and breakfast'!EY7*0.82+25</f>
        <v>13555</v>
      </c>
      <c r="EZ8" s="241">
        <f>'C завтраками| Bed and breakfast'!EZ7*0.82+25</f>
        <v>13555</v>
      </c>
      <c r="FA8" s="241">
        <f>'C завтраками| Bed and breakfast'!FA7*0.82+25</f>
        <v>13555</v>
      </c>
      <c r="FB8" s="241">
        <f>'C завтраками| Bed and breakfast'!FB7*0.82+25</f>
        <v>14785</v>
      </c>
      <c r="FC8" s="241">
        <f>'C завтраками| Bed and breakfast'!FC7*0.82+25</f>
        <v>14785</v>
      </c>
      <c r="FD8" s="241">
        <f>'C завтраками| Bed and breakfast'!FD7*0.82+25</f>
        <v>13555</v>
      </c>
      <c r="FE8" s="241">
        <f>'C завтраками| Bed and breakfast'!FE7*0.82+25</f>
        <v>13555</v>
      </c>
      <c r="FF8" s="241">
        <f>'C завтраками| Bed and breakfast'!FF7*0.82+25</f>
        <v>13555</v>
      </c>
      <c r="FG8" s="241">
        <f>'C завтраками| Bed and breakfast'!FG7*0.82+25</f>
        <v>13555</v>
      </c>
      <c r="FH8" s="241">
        <f>'C завтраками| Bed and breakfast'!FH7*0.82+25</f>
        <v>16014.999999999998</v>
      </c>
    </row>
    <row r="9" spans="1:164" s="72" customFormat="1" x14ac:dyDescent="0.2">
      <c r="A9" s="240">
        <v>2</v>
      </c>
      <c r="B9" s="241">
        <f>'C завтраками| Bed and breakfast'!B8*0.82+25</f>
        <v>18557</v>
      </c>
      <c r="C9" s="241">
        <f>'C завтраками| Bed and breakfast'!C8*0.82+25</f>
        <v>18557</v>
      </c>
      <c r="D9" s="241">
        <f>'C завтраками| Bed and breakfast'!D8*0.82+25</f>
        <v>21427</v>
      </c>
      <c r="E9" s="241">
        <f>'C завтраками| Bed and breakfast'!E8*0.82+25</f>
        <v>21427</v>
      </c>
      <c r="F9" s="241">
        <f>'C завтраками| Bed and breakfast'!F8*0.82+25</f>
        <v>16096.999999999998</v>
      </c>
      <c r="G9" s="241">
        <f>'C завтраками| Bed and breakfast'!G8*0.82+25</f>
        <v>16096.999999999998</v>
      </c>
      <c r="H9" s="241">
        <f>'C завтраками| Bed and breakfast'!H8*0.82+25</f>
        <v>16096.999999999998</v>
      </c>
      <c r="I9" s="241">
        <f>'C завтраками| Bed and breakfast'!I8*0.82+25</f>
        <v>16096.999999999998</v>
      </c>
      <c r="J9" s="241">
        <f>'C завтраками| Bed and breakfast'!J8*0.82+25</f>
        <v>16096.999999999998</v>
      </c>
      <c r="K9" s="241">
        <f>'C завтраками| Bed and breakfast'!K8*0.82+25</f>
        <v>19787</v>
      </c>
      <c r="L9" s="241">
        <f>'C завтраками| Bed and breakfast'!L8*0.82+25</f>
        <v>19787</v>
      </c>
      <c r="M9" s="241">
        <f>'C завтраками| Bed and breakfast'!M8*0.82+25</f>
        <v>16096.999999999998</v>
      </c>
      <c r="N9" s="241">
        <f>'C завтраками| Bed and breakfast'!N8*0.82+25</f>
        <v>16096.999999999998</v>
      </c>
      <c r="O9" s="241">
        <f>'C завтраками| Bed and breakfast'!O8*0.82+25</f>
        <v>16096.999999999998</v>
      </c>
      <c r="P9" s="241">
        <f>'C завтраками| Bed and breakfast'!P8*0.82+25</f>
        <v>16096.999999999998</v>
      </c>
      <c r="Q9" s="241">
        <f>'C завтраками| Bed and breakfast'!Q8*0.82+25</f>
        <v>16096.999999999998</v>
      </c>
      <c r="R9" s="241">
        <f>'C завтраками| Bed and breakfast'!R8*0.82+25</f>
        <v>18557</v>
      </c>
      <c r="S9" s="241">
        <f>'C завтраками| Bed and breakfast'!S8*0.82+25</f>
        <v>18557</v>
      </c>
      <c r="T9" s="241">
        <f>'C завтраками| Bed and breakfast'!T8*0.82+25</f>
        <v>17327</v>
      </c>
      <c r="U9" s="241">
        <f>'C завтраками| Bed and breakfast'!U8*0.82+25</f>
        <v>17327</v>
      </c>
      <c r="V9" s="241">
        <f>'C завтраками| Bed and breakfast'!V8*0.82+25</f>
        <v>17327</v>
      </c>
      <c r="W9" s="241">
        <f>'C завтраками| Bed and breakfast'!W8*0.82+25</f>
        <v>17327</v>
      </c>
      <c r="X9" s="241">
        <f>'C завтраками| Bed and breakfast'!X8*0.82+25</f>
        <v>18557</v>
      </c>
      <c r="Y9" s="241">
        <f>'C завтраками| Bed and breakfast'!Y8*0.82+25</f>
        <v>18557</v>
      </c>
      <c r="Z9" s="241">
        <f>'C завтраками| Bed and breakfast'!Z8*0.82+25</f>
        <v>18557</v>
      </c>
      <c r="AA9" s="241">
        <f>'C завтраками| Bed and breakfast'!AA8*0.82+25</f>
        <v>17327</v>
      </c>
      <c r="AB9" s="241">
        <f>'C завтраками| Bed and breakfast'!AB8*0.82+25</f>
        <v>17327</v>
      </c>
      <c r="AC9" s="241">
        <f>'C завтраками| Bed and breakfast'!AC8*0.82+25</f>
        <v>18557</v>
      </c>
      <c r="AD9" s="241">
        <f>'C завтраками| Bed and breakfast'!AD8*0.82+25</f>
        <v>18557</v>
      </c>
      <c r="AE9" s="241">
        <f>'C завтраками| Bed and breakfast'!AE8*0.82+25</f>
        <v>18557</v>
      </c>
      <c r="AF9" s="241">
        <f>'C завтраками| Bed and breakfast'!AF8*0.82+25</f>
        <v>21837</v>
      </c>
      <c r="AG9" s="241">
        <f>'C завтраками| Bed and breakfast'!AG8*0.82+25</f>
        <v>21837</v>
      </c>
      <c r="AH9" s="241">
        <f>'C завтраками| Bed and breakfast'!AH8*0.82+25</f>
        <v>19787</v>
      </c>
      <c r="AI9" s="241">
        <f>'C завтраками| Bed and breakfast'!AI8*0.82+25</f>
        <v>21427</v>
      </c>
      <c r="AJ9" s="241">
        <f>'C завтраками| Bed and breakfast'!AJ8*0.82+25</f>
        <v>21427</v>
      </c>
      <c r="AK9" s="241">
        <f>'C завтраками| Bed and breakfast'!AK8*0.82+25</f>
        <v>26757</v>
      </c>
      <c r="AL9" s="241">
        <f>'C завтраками| Bed and breakfast'!AL8*0.82+25</f>
        <v>31676.999999999996</v>
      </c>
      <c r="AM9" s="241">
        <f>'C завтраками| Bed and breakfast'!AM8*0.82+25</f>
        <v>31676.999999999996</v>
      </c>
      <c r="AN9" s="241">
        <f>'C завтраками| Bed and breakfast'!AN8*0.82+25</f>
        <v>34137</v>
      </c>
      <c r="AO9" s="241">
        <f>'C завтраками| Bed and breakfast'!AO8*0.82+25</f>
        <v>31676.999999999996</v>
      </c>
      <c r="AP9" s="241">
        <f>'C завтраками| Bed and breakfast'!AP8*0.82+25</f>
        <v>56195</v>
      </c>
      <c r="AQ9" s="241">
        <f>'C завтраками| Bed and breakfast'!AQ8*0.82+25</f>
        <v>88995</v>
      </c>
      <c r="AR9" s="241">
        <f>'C завтраками| Bed and breakfast'!AR8*0.82+25</f>
        <v>109495</v>
      </c>
      <c r="AS9" s="241">
        <f>'C завтраками| Bed and breakfast'!AS8*0.82+25</f>
        <v>109495</v>
      </c>
      <c r="AT9" s="241">
        <f>'C завтраками| Bed and breakfast'!AT8*0.82+25</f>
        <v>97195</v>
      </c>
      <c r="AU9" s="241">
        <f>'C завтраками| Bed and breakfast'!AU8*0.82+25</f>
        <v>97195</v>
      </c>
      <c r="AV9" s="241">
        <f>'C завтраками| Bed and breakfast'!AV8*0.82+25</f>
        <v>97195</v>
      </c>
      <c r="AW9" s="241">
        <f>'C завтраками| Bed and breakfast'!AW8*0.82+25</f>
        <v>97195</v>
      </c>
      <c r="AX9" s="241">
        <f>'C завтраками| Bed and breakfast'!AX8*0.82+25</f>
        <v>97195</v>
      </c>
      <c r="AY9" s="241">
        <f>'C завтраками| Bed and breakfast'!AY8*0.82+25</f>
        <v>76695</v>
      </c>
      <c r="AZ9" s="241">
        <f>'C завтраками| Bed and breakfast'!AZ8*0.82+25</f>
        <v>68495</v>
      </c>
      <c r="BA9" s="241">
        <f>'C завтраками| Bed and breakfast'!BA8*0.82+25</f>
        <v>68495</v>
      </c>
      <c r="BB9" s="241">
        <f>'C завтраками| Bed and breakfast'!BB8*0.82+25</f>
        <v>49389</v>
      </c>
      <c r="BC9" s="241">
        <f>'C завтраками| Bed and breakfast'!BC8*0.82+25</f>
        <v>29709</v>
      </c>
      <c r="BD9" s="241">
        <f>'C завтраками| Bed and breakfast'!BD8*0.82+25</f>
        <v>29709</v>
      </c>
      <c r="BE9" s="241">
        <f>'C завтраками| Bed and breakfast'!BE8*0.82+25</f>
        <v>29709</v>
      </c>
      <c r="BF9" s="241">
        <f>'C завтраками| Bed and breakfast'!BF8*0.82+25</f>
        <v>29709</v>
      </c>
      <c r="BG9" s="241">
        <f>'C завтраками| Bed and breakfast'!BG8*0.82+25</f>
        <v>29709</v>
      </c>
      <c r="BH9" s="241">
        <f>'C завтраками| Bed and breakfast'!BH8*0.82+25</f>
        <v>27249</v>
      </c>
      <c r="BI9" s="241">
        <f>'C завтраками| Bed and breakfast'!BI8*0.82+25</f>
        <v>27249</v>
      </c>
      <c r="BJ9" s="241">
        <f>'C завтраками| Bed and breakfast'!BJ8*0.82+25</f>
        <v>27249</v>
      </c>
      <c r="BK9" s="241">
        <f>'C завтраками| Bed and breakfast'!BK8*0.82+25</f>
        <v>29709</v>
      </c>
      <c r="BL9" s="241">
        <f>'C завтраками| Bed and breakfast'!BL8*0.82+25</f>
        <v>29709</v>
      </c>
      <c r="BM9" s="241">
        <f>'C завтраками| Bed and breakfast'!BM8*0.82+25</f>
        <v>29709</v>
      </c>
      <c r="BN9" s="241">
        <f>'C завтраками| Bed and breakfast'!BN8*0.82+25</f>
        <v>29709</v>
      </c>
      <c r="BO9" s="241">
        <f>'C завтраками| Bed and breakfast'!BO8*0.82+25</f>
        <v>29709</v>
      </c>
      <c r="BP9" s="241">
        <f>'C завтраками| Bed and breakfast'!BP8*0.82+25</f>
        <v>29709</v>
      </c>
      <c r="BQ9" s="241">
        <f>'C завтраками| Bed and breakfast'!BQ8*0.82+25</f>
        <v>29709</v>
      </c>
      <c r="BR9" s="241">
        <f>'C завтраками| Bed and breakfast'!BR8*0.82+25</f>
        <v>29709</v>
      </c>
      <c r="BS9" s="241">
        <f>'C завтраками| Bed and breakfast'!BS8*0.82+25</f>
        <v>29709</v>
      </c>
      <c r="BT9" s="241">
        <f>'C завтраками| Bed and breakfast'!BT8*0.82+25</f>
        <v>34629</v>
      </c>
      <c r="BU9" s="241">
        <f>'C завтраками| Bed and breakfast'!BU8*0.82+25</f>
        <v>34629</v>
      </c>
      <c r="BV9" s="241">
        <f>'C завтраками| Bed and breakfast'!BV8*0.82+25</f>
        <v>34629</v>
      </c>
      <c r="BW9" s="241">
        <f>'C завтраками| Bed and breakfast'!BW8*0.82+25</f>
        <v>34629</v>
      </c>
      <c r="BX9" s="241">
        <f>'C завтраками| Bed and breakfast'!BX8*0.82+25</f>
        <v>36269</v>
      </c>
      <c r="BY9" s="241">
        <f>'C завтраками| Bed and breakfast'!BY8*0.82+25</f>
        <v>36269</v>
      </c>
      <c r="BZ9" s="241">
        <f>'C завтраками| Bed and breakfast'!BZ8*0.82+25</f>
        <v>36269</v>
      </c>
      <c r="CA9" s="241">
        <f>'C завтраками| Bed and breakfast'!CA8*0.82+25</f>
        <v>36269</v>
      </c>
      <c r="CB9" s="241">
        <f>'C завтраками| Bed and breakfast'!CB8*0.82+25</f>
        <v>36269</v>
      </c>
      <c r="CC9" s="241">
        <f>'C завтраками| Bed and breakfast'!CC8*0.82+25</f>
        <v>36269</v>
      </c>
      <c r="CD9" s="241">
        <f>'C завтраками| Bed and breakfast'!CD8*0.82+25</f>
        <v>36269</v>
      </c>
      <c r="CE9" s="241">
        <f>'C завтраками| Bed and breakfast'!CE8*0.82+25</f>
        <v>36269</v>
      </c>
      <c r="CF9" s="241">
        <f>'C завтраками| Bed and breakfast'!CF8*0.82+25</f>
        <v>36269</v>
      </c>
      <c r="CG9" s="241">
        <f>'C завтраками| Bed and breakfast'!CG8*0.82+25</f>
        <v>36269</v>
      </c>
      <c r="CH9" s="241">
        <f>'C завтраками| Bed and breakfast'!CH8*0.82+25</f>
        <v>32989</v>
      </c>
      <c r="CI9" s="241">
        <f>'C завтраками| Bed and breakfast'!CI8*0.82+25</f>
        <v>32989</v>
      </c>
      <c r="CJ9" s="241">
        <f>'C завтраками| Bed and breakfast'!CJ8*0.82+25</f>
        <v>32989</v>
      </c>
      <c r="CK9" s="241">
        <f>'C завтраками| Bed and breakfast'!CK8*0.82+25</f>
        <v>32989</v>
      </c>
      <c r="CL9" s="241">
        <f>'C завтраками| Bed and breakfast'!CL8*0.82+25</f>
        <v>32989</v>
      </c>
      <c r="CM9" s="241">
        <f>'C завтраками| Bed and breakfast'!CM8*0.82+25</f>
        <v>32989</v>
      </c>
      <c r="CN9" s="241">
        <f>'C завтраками| Bed and breakfast'!CN8*0.82+25</f>
        <v>32989</v>
      </c>
      <c r="CO9" s="241">
        <f>'C завтраками| Bed and breakfast'!CO8*0.82+25</f>
        <v>32989</v>
      </c>
      <c r="CP9" s="241">
        <f>'C завтраками| Bed and breakfast'!CP8*0.82+25</f>
        <v>32989</v>
      </c>
      <c r="CQ9" s="241">
        <f>'C завтраками| Bed and breakfast'!CQ8*0.82+25</f>
        <v>53489</v>
      </c>
      <c r="CR9" s="241">
        <f>'C завтраками| Bed and breakfast'!CR8*0.82+25</f>
        <v>59229</v>
      </c>
      <c r="CS9" s="241">
        <f>'C завтраками| Bed and breakfast'!CS8*0.82+25</f>
        <v>64968.999999999993</v>
      </c>
      <c r="CT9" s="241">
        <f>'C завтраками| Bed and breakfast'!CT8*0.82+25</f>
        <v>53489</v>
      </c>
      <c r="CU9" s="241">
        <f>'C завтраками| Bed and breakfast'!CU8*0.82+25</f>
        <v>53489</v>
      </c>
      <c r="CV9" s="241">
        <f>'C завтраками| Bed and breakfast'!CV8*0.82+25</f>
        <v>44469</v>
      </c>
      <c r="CW9" s="241">
        <f>'C завтраками| Bed and breakfast'!CW8*0.82+25</f>
        <v>44469</v>
      </c>
      <c r="CX9" s="241">
        <f>'C завтраками| Bed and breakfast'!CX8*0.82+25</f>
        <v>44469</v>
      </c>
      <c r="CY9" s="241">
        <f>'C завтраками| Bed and breakfast'!CY8*0.82+25</f>
        <v>37909</v>
      </c>
      <c r="CZ9" s="241">
        <f>'C завтраками| Bed and breakfast'!CZ8*0.82+25</f>
        <v>37089</v>
      </c>
      <c r="DA9" s="241">
        <f>'C завтраками| Bed and breakfast'!DA8*0.82+25</f>
        <v>26019</v>
      </c>
      <c r="DB9" s="241">
        <f>'C завтраками| Bed and breakfast'!DB8*0.82+25</f>
        <v>26019</v>
      </c>
      <c r="DC9" s="241">
        <f>'C завтраками| Bed and breakfast'!DC8*0.82+25</f>
        <v>26019</v>
      </c>
      <c r="DD9" s="241">
        <f>'C завтраками| Bed and breakfast'!DD8*0.82+25</f>
        <v>26019</v>
      </c>
      <c r="DE9" s="241">
        <f>'C завтраками| Bed and breakfast'!DE8*0.82+25</f>
        <v>27249</v>
      </c>
      <c r="DF9" s="241">
        <f>'C завтраками| Bed and breakfast'!DF8*0.82+25</f>
        <v>27249</v>
      </c>
      <c r="DG9" s="241">
        <f>'C завтраками| Bed and breakfast'!DG8*0.82+25</f>
        <v>27249</v>
      </c>
      <c r="DH9" s="241">
        <f>'C завтраками| Bed and breakfast'!DH8*0.82+25</f>
        <v>26019</v>
      </c>
      <c r="DI9" s="241">
        <f>'C завтраками| Bed and breakfast'!DI8*0.82+25</f>
        <v>26019</v>
      </c>
      <c r="DJ9" s="241">
        <f>'C завтраками| Bed and breakfast'!DJ8*0.82+25</f>
        <v>26019</v>
      </c>
      <c r="DK9" s="241">
        <f>'C завтраками| Bed and breakfast'!DK8*0.82+25</f>
        <v>26019</v>
      </c>
      <c r="DL9" s="241">
        <f>'C завтраками| Bed and breakfast'!DL8*0.82+25</f>
        <v>26019</v>
      </c>
      <c r="DM9" s="241">
        <f>'C завтраками| Bed and breakfast'!DM8*0.82+25</f>
        <v>26019</v>
      </c>
      <c r="DN9" s="241">
        <f>'C завтраками| Bed and breakfast'!DN8*0.82+25</f>
        <v>24789</v>
      </c>
      <c r="DO9" s="241">
        <f>'C завтраками| Bed and breakfast'!DO8*0.82+25</f>
        <v>24789</v>
      </c>
      <c r="DP9" s="241">
        <f>'C завтраками| Bed and breakfast'!DP8*0.82+25</f>
        <v>24789</v>
      </c>
      <c r="DQ9" s="241">
        <f>'C завтраками| Bed and breakfast'!DQ8*0.82+25</f>
        <v>24789</v>
      </c>
      <c r="DR9" s="241">
        <f>'C завтраками| Bed and breakfast'!DR8*0.82+25</f>
        <v>24789</v>
      </c>
      <c r="DS9" s="241">
        <f>'C завтраками| Bed and breakfast'!DS8*0.82+25</f>
        <v>24789</v>
      </c>
      <c r="DT9" s="241">
        <f>'C завтраками| Bed and breakfast'!DT8*0.82+25</f>
        <v>24789</v>
      </c>
      <c r="DU9" s="241">
        <f>'C завтраками| Bed and breakfast'!DU8*0.82+25</f>
        <v>21509</v>
      </c>
      <c r="DV9" s="241">
        <f>'C завтраками| Bed and breakfast'!DV8*0.82+25</f>
        <v>21509</v>
      </c>
      <c r="DW9" s="241">
        <f>'C завтраками| Bed and breakfast'!DW8*0.82+25</f>
        <v>21509</v>
      </c>
      <c r="DX9" s="241">
        <f>'C завтраками| Bed and breakfast'!DX8*0.82+25</f>
        <v>21509</v>
      </c>
      <c r="DY9" s="241">
        <f>'C завтраками| Bed and breakfast'!DY8*0.82+25</f>
        <v>21509</v>
      </c>
      <c r="DZ9" s="241">
        <f>'C завтраками| Bed and breakfast'!DZ8*0.82+25</f>
        <v>22329</v>
      </c>
      <c r="EA9" s="241">
        <f>'C завтраками| Bed and breakfast'!EA8*0.82+25</f>
        <v>22329</v>
      </c>
      <c r="EB9" s="241">
        <f>'C завтраками| Bed and breakfast'!EB8*0.82+25</f>
        <v>20689</v>
      </c>
      <c r="EC9" s="241">
        <f>'C завтраками| Bed and breakfast'!EC8*0.82+25</f>
        <v>20689</v>
      </c>
      <c r="ED9" s="241">
        <f>'C завтраками| Bed and breakfast'!ED8*0.82+25</f>
        <v>20689</v>
      </c>
      <c r="EE9" s="241">
        <f>'C завтраками| Bed and breakfast'!EE8*0.82+25</f>
        <v>19705</v>
      </c>
      <c r="EF9" s="241">
        <f>'C завтраками| Bed and breakfast'!EF8*0.82+25</f>
        <v>19705</v>
      </c>
      <c r="EG9" s="241">
        <f>'C завтраками| Bed and breakfast'!EG8*0.82+25</f>
        <v>19705</v>
      </c>
      <c r="EH9" s="241">
        <f>'C завтраками| Bed and breakfast'!EH8*0.82+25</f>
        <v>19705</v>
      </c>
      <c r="EI9" s="241">
        <f>'C завтраками| Bed and breakfast'!EI8*0.82+25</f>
        <v>17245</v>
      </c>
      <c r="EJ9" s="241">
        <f>'C завтраками| Bed and breakfast'!EJ8*0.82+25</f>
        <v>17245</v>
      </c>
      <c r="EK9" s="241">
        <f>'C завтраками| Bed and breakfast'!EK8*0.82+25</f>
        <v>17245</v>
      </c>
      <c r="EL9" s="241">
        <f>'C завтраками| Bed and breakfast'!EL8*0.82+25</f>
        <v>17245</v>
      </c>
      <c r="EM9" s="241">
        <f>'C завтраками| Bed and breakfast'!EM8*0.82+25</f>
        <v>17245</v>
      </c>
      <c r="EN9" s="241">
        <f>'C завтраками| Bed and breakfast'!EN8*0.82+25</f>
        <v>17245</v>
      </c>
      <c r="EO9" s="241">
        <f>'C завтраками| Bed and breakfast'!EO8*0.82+25</f>
        <v>17245</v>
      </c>
      <c r="EP9" s="241">
        <f>'C завтраками| Bed and breakfast'!EP8*0.82+25</f>
        <v>16014.999999999998</v>
      </c>
      <c r="EQ9" s="241">
        <f>'C завтраками| Bed and breakfast'!EQ8*0.82+25</f>
        <v>16014.999999999998</v>
      </c>
      <c r="ER9" s="241">
        <f>'C завтраками| Bed and breakfast'!ER8*0.82+25</f>
        <v>16014.999999999998</v>
      </c>
      <c r="ES9" s="241">
        <f>'C завтраками| Bed and breakfast'!ES8*0.82+25</f>
        <v>16014.999999999998</v>
      </c>
      <c r="ET9" s="241">
        <f>'C завтраками| Bed and breakfast'!ET8*0.82+25</f>
        <v>16014.999999999998</v>
      </c>
      <c r="EU9" s="241">
        <f>'C завтраками| Bed and breakfast'!EU8*0.82+25</f>
        <v>17245</v>
      </c>
      <c r="EV9" s="241">
        <f>'C завтраками| Bed and breakfast'!EV8*0.82+25</f>
        <v>17245</v>
      </c>
      <c r="EW9" s="241">
        <f>'C завтраками| Bed and breakfast'!EW8*0.82+25</f>
        <v>16014.999999999998</v>
      </c>
      <c r="EX9" s="241">
        <f>'C завтраками| Bed and breakfast'!EX8*0.82+25</f>
        <v>16014.999999999998</v>
      </c>
      <c r="EY9" s="241">
        <f>'C завтраками| Bed and breakfast'!EY8*0.82+25</f>
        <v>16014.999999999998</v>
      </c>
      <c r="EZ9" s="241">
        <f>'C завтраками| Bed and breakfast'!EZ8*0.82+25</f>
        <v>16014.999999999998</v>
      </c>
      <c r="FA9" s="241">
        <f>'C завтраками| Bed and breakfast'!FA8*0.82+25</f>
        <v>16014.999999999998</v>
      </c>
      <c r="FB9" s="241">
        <f>'C завтраками| Bed and breakfast'!FB8*0.82+25</f>
        <v>17245</v>
      </c>
      <c r="FC9" s="241">
        <f>'C завтраками| Bed and breakfast'!FC8*0.82+25</f>
        <v>17245</v>
      </c>
      <c r="FD9" s="241">
        <f>'C завтраками| Bed and breakfast'!FD8*0.82+25</f>
        <v>16014.999999999998</v>
      </c>
      <c r="FE9" s="241">
        <f>'C завтраками| Bed and breakfast'!FE8*0.82+25</f>
        <v>16014.999999999998</v>
      </c>
      <c r="FF9" s="241">
        <f>'C завтраками| Bed and breakfast'!FF8*0.82+25</f>
        <v>16014.999999999998</v>
      </c>
      <c r="FG9" s="241">
        <f>'C завтраками| Bed and breakfast'!FG8*0.82+25</f>
        <v>16014.999999999998</v>
      </c>
      <c r="FH9" s="241">
        <f>'C завтраками| Bed and breakfast'!FH8*0.82+25</f>
        <v>18475</v>
      </c>
    </row>
    <row r="10" spans="1:164"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row>
    <row r="11" spans="1:164" s="72" customFormat="1" x14ac:dyDescent="0.2">
      <c r="A11" s="240">
        <v>1</v>
      </c>
      <c r="B11" s="241">
        <f>'C завтраками| Bed and breakfast'!B10*0.82+25</f>
        <v>18885</v>
      </c>
      <c r="C11" s="241">
        <f>'C завтраками| Bed and breakfast'!C10*0.82+25</f>
        <v>18885</v>
      </c>
      <c r="D11" s="241">
        <f>'C завтраками| Bed and breakfast'!D10*0.82+25</f>
        <v>21755</v>
      </c>
      <c r="E11" s="241">
        <f>'C завтраками| Bed and breakfast'!E10*0.82+25</f>
        <v>21755</v>
      </c>
      <c r="F11" s="241">
        <f>'C завтраками| Bed and breakfast'!F10*0.82+25</f>
        <v>16425</v>
      </c>
      <c r="G11" s="241">
        <f>'C завтраками| Bed and breakfast'!G10*0.82+25</f>
        <v>16425</v>
      </c>
      <c r="H11" s="241">
        <f>'C завтраками| Bed and breakfast'!H10*0.82+25</f>
        <v>16425</v>
      </c>
      <c r="I11" s="241">
        <f>'C завтраками| Bed and breakfast'!I10*0.82+25</f>
        <v>16425</v>
      </c>
      <c r="J11" s="241">
        <f>'C завтраками| Bed and breakfast'!J10*0.82+25</f>
        <v>16425</v>
      </c>
      <c r="K11" s="241">
        <f>'C завтраками| Bed and breakfast'!K10*0.82+25</f>
        <v>20115</v>
      </c>
      <c r="L11" s="241">
        <f>'C завтраками| Bed and breakfast'!L10*0.82+25</f>
        <v>20115</v>
      </c>
      <c r="M11" s="241">
        <f>'C завтраками| Bed and breakfast'!M10*0.82+25</f>
        <v>16425</v>
      </c>
      <c r="N11" s="241">
        <f>'C завтраками| Bed and breakfast'!N10*0.82+25</f>
        <v>16425</v>
      </c>
      <c r="O11" s="241">
        <f>'C завтраками| Bed and breakfast'!O10*0.82+25</f>
        <v>16425</v>
      </c>
      <c r="P11" s="241">
        <f>'C завтраками| Bed and breakfast'!P10*0.82+25</f>
        <v>16425</v>
      </c>
      <c r="Q11" s="241">
        <f>'C завтраками| Bed and breakfast'!Q10*0.82+25</f>
        <v>16425</v>
      </c>
      <c r="R11" s="241">
        <f>'C завтраками| Bed and breakfast'!R10*0.82+25</f>
        <v>18885</v>
      </c>
      <c r="S11" s="241">
        <f>'C завтраками| Bed and breakfast'!S10*0.82+25</f>
        <v>18885</v>
      </c>
      <c r="T11" s="241">
        <f>'C завтраками| Bed and breakfast'!T10*0.82+25</f>
        <v>17655</v>
      </c>
      <c r="U11" s="241">
        <f>'C завтраками| Bed and breakfast'!U10*0.82+25</f>
        <v>17655</v>
      </c>
      <c r="V11" s="241">
        <f>'C завтраками| Bed and breakfast'!V10*0.82+25</f>
        <v>17655</v>
      </c>
      <c r="W11" s="241">
        <f>'C завтраками| Bed and breakfast'!W10*0.82+25</f>
        <v>17655</v>
      </c>
      <c r="X11" s="241">
        <f>'C завтраками| Bed and breakfast'!X10*0.82+25</f>
        <v>18885</v>
      </c>
      <c r="Y11" s="241">
        <f>'C завтраками| Bed and breakfast'!Y10*0.82+25</f>
        <v>18885</v>
      </c>
      <c r="Z11" s="241">
        <f>'C завтраками| Bed and breakfast'!Z10*0.82+25</f>
        <v>18885</v>
      </c>
      <c r="AA11" s="241">
        <f>'C завтраками| Bed and breakfast'!AA10*0.82+25</f>
        <v>17655</v>
      </c>
      <c r="AB11" s="241">
        <f>'C завтраками| Bed and breakfast'!AB10*0.82+25</f>
        <v>17655</v>
      </c>
      <c r="AC11" s="241">
        <f>'C завтраками| Bed and breakfast'!AC10*0.82+25</f>
        <v>18885</v>
      </c>
      <c r="AD11" s="241">
        <f>'C завтраками| Bed and breakfast'!AD10*0.82+25</f>
        <v>18885</v>
      </c>
      <c r="AE11" s="241">
        <f>'C завтраками| Bed and breakfast'!AE10*0.82+25</f>
        <v>18885</v>
      </c>
      <c r="AF11" s="241">
        <f>'C завтраками| Bed and breakfast'!AF10*0.82+25</f>
        <v>22165</v>
      </c>
      <c r="AG11" s="241">
        <f>'C завтраками| Bed and breakfast'!AG10*0.82+25</f>
        <v>22165</v>
      </c>
      <c r="AH11" s="241">
        <f>'C завтраками| Bed and breakfast'!AH10*0.82+25</f>
        <v>20115</v>
      </c>
      <c r="AI11" s="241">
        <f>'C завтраками| Bed and breakfast'!AI10*0.82+25</f>
        <v>21755</v>
      </c>
      <c r="AJ11" s="241">
        <f>'C завтраками| Bed and breakfast'!AJ10*0.82+25</f>
        <v>21755</v>
      </c>
      <c r="AK11" s="241">
        <f>'C завтраками| Bed and breakfast'!AK10*0.82+25</f>
        <v>27085</v>
      </c>
      <c r="AL11" s="241">
        <f>'C завтраками| Bed and breakfast'!AL10*0.82+25</f>
        <v>32004.999999999996</v>
      </c>
      <c r="AM11" s="241">
        <f>'C завтраками| Bed and breakfast'!AM10*0.82+25</f>
        <v>32004.999999999996</v>
      </c>
      <c r="AN11" s="241">
        <f>'C завтраками| Bed and breakfast'!AN10*0.82+25</f>
        <v>34465</v>
      </c>
      <c r="AO11" s="241">
        <f>'C завтраками| Bed and breakfast'!AO10*0.82+25</f>
        <v>32004.999999999996</v>
      </c>
      <c r="AP11" s="241">
        <f>'C завтраками| Bed and breakfast'!AP10*0.82+25</f>
        <v>57425</v>
      </c>
      <c r="AQ11" s="241">
        <f>'C завтраками| Bed and breakfast'!AQ10*0.82+25</f>
        <v>90225</v>
      </c>
      <c r="AR11" s="241">
        <f>'C завтраками| Bed and breakfast'!AR10*0.82+25</f>
        <v>110725</v>
      </c>
      <c r="AS11" s="241">
        <f>'C завтраками| Bed and breakfast'!AS10*0.82+25</f>
        <v>110725</v>
      </c>
      <c r="AT11" s="241">
        <f>'C завтраками| Bed and breakfast'!AT10*0.82+25</f>
        <v>98425</v>
      </c>
      <c r="AU11" s="241">
        <f>'C завтраками| Bed and breakfast'!AU10*0.82+25</f>
        <v>98425</v>
      </c>
      <c r="AV11" s="241">
        <f>'C завтраками| Bed and breakfast'!AV10*0.82+25</f>
        <v>98425</v>
      </c>
      <c r="AW11" s="241">
        <f>'C завтраками| Bed and breakfast'!AW10*0.82+25</f>
        <v>98425</v>
      </c>
      <c r="AX11" s="241">
        <f>'C завтраками| Bed and breakfast'!AX10*0.82+25</f>
        <v>98425</v>
      </c>
      <c r="AY11" s="241">
        <f>'C завтраками| Bed and breakfast'!AY10*0.82+25</f>
        <v>77925</v>
      </c>
      <c r="AZ11" s="241">
        <f>'C завтраками| Bed and breakfast'!AZ10*0.82+25</f>
        <v>69725</v>
      </c>
      <c r="BA11" s="241">
        <f>'C завтраками| Bed and breakfast'!BA10*0.82+25</f>
        <v>69725</v>
      </c>
      <c r="BB11" s="241">
        <f>'C завтраками| Bed and breakfast'!BB10*0.82+25</f>
        <v>50045</v>
      </c>
      <c r="BC11" s="241">
        <f>'C завтраками| Bed and breakfast'!BC10*0.82+25</f>
        <v>30365</v>
      </c>
      <c r="BD11" s="241">
        <f>'C завтраками| Bed and breakfast'!BD10*0.82+25</f>
        <v>30365</v>
      </c>
      <c r="BE11" s="241">
        <f>'C завтраками| Bed and breakfast'!BE10*0.82+25</f>
        <v>30365</v>
      </c>
      <c r="BF11" s="241">
        <f>'C завтраками| Bed and breakfast'!BF10*0.82+25</f>
        <v>30365</v>
      </c>
      <c r="BG11" s="241">
        <f>'C завтраками| Bed and breakfast'!BG10*0.82+25</f>
        <v>30365</v>
      </c>
      <c r="BH11" s="241">
        <f>'C завтраками| Bed and breakfast'!BH10*0.82+25</f>
        <v>27905</v>
      </c>
      <c r="BI11" s="241">
        <f>'C завтраками| Bed and breakfast'!BI10*0.82+25</f>
        <v>27905</v>
      </c>
      <c r="BJ11" s="241">
        <f>'C завтраками| Bed and breakfast'!BJ10*0.82+25</f>
        <v>27905</v>
      </c>
      <c r="BK11" s="241">
        <f>'C завтраками| Bed and breakfast'!BK10*0.82+25</f>
        <v>30365</v>
      </c>
      <c r="BL11" s="241">
        <f>'C завтраками| Bed and breakfast'!BL10*0.82+25</f>
        <v>30365</v>
      </c>
      <c r="BM11" s="241">
        <f>'C завтраками| Bed and breakfast'!BM10*0.82+25</f>
        <v>30365</v>
      </c>
      <c r="BN11" s="241">
        <f>'C завтраками| Bed and breakfast'!BN10*0.82+25</f>
        <v>30365</v>
      </c>
      <c r="BO11" s="241">
        <f>'C завтраками| Bed and breakfast'!BO10*0.82+25</f>
        <v>30365</v>
      </c>
      <c r="BP11" s="241">
        <f>'C завтраками| Bed and breakfast'!BP10*0.82+25</f>
        <v>30365</v>
      </c>
      <c r="BQ11" s="241">
        <f>'C завтраками| Bed and breakfast'!BQ10*0.82+25</f>
        <v>30365</v>
      </c>
      <c r="BR11" s="241">
        <f>'C завтраками| Bed and breakfast'!BR10*0.82+25</f>
        <v>30365</v>
      </c>
      <c r="BS11" s="241">
        <f>'C завтраками| Bed and breakfast'!BS10*0.82+25</f>
        <v>30365</v>
      </c>
      <c r="BT11" s="241">
        <f>'C завтраками| Bed and breakfast'!BT10*0.82+25</f>
        <v>35285</v>
      </c>
      <c r="BU11" s="241">
        <f>'C завтраками| Bed and breakfast'!BU10*0.82+25</f>
        <v>35285</v>
      </c>
      <c r="BV11" s="241">
        <f>'C завтраками| Bed and breakfast'!BV10*0.82+25</f>
        <v>35285</v>
      </c>
      <c r="BW11" s="241">
        <f>'C завтраками| Bed and breakfast'!BW10*0.82+25</f>
        <v>35285</v>
      </c>
      <c r="BX11" s="241">
        <f>'C завтраками| Bed and breakfast'!BX10*0.82+25</f>
        <v>36925</v>
      </c>
      <c r="BY11" s="241">
        <f>'C завтраками| Bed and breakfast'!BY10*0.82+25</f>
        <v>36925</v>
      </c>
      <c r="BZ11" s="241">
        <f>'C завтраками| Bed and breakfast'!BZ10*0.82+25</f>
        <v>36925</v>
      </c>
      <c r="CA11" s="241">
        <f>'C завтраками| Bed and breakfast'!CA10*0.82+25</f>
        <v>36925</v>
      </c>
      <c r="CB11" s="241">
        <f>'C завтраками| Bed and breakfast'!CB10*0.82+25</f>
        <v>36925</v>
      </c>
      <c r="CC11" s="241">
        <f>'C завтраками| Bed and breakfast'!CC10*0.82+25</f>
        <v>36925</v>
      </c>
      <c r="CD11" s="241">
        <f>'C завтраками| Bed and breakfast'!CD10*0.82+25</f>
        <v>36925</v>
      </c>
      <c r="CE11" s="241">
        <f>'C завтраками| Bed and breakfast'!CE10*0.82+25</f>
        <v>36925</v>
      </c>
      <c r="CF11" s="241">
        <f>'C завтраками| Bed and breakfast'!CF10*0.82+25</f>
        <v>36925</v>
      </c>
      <c r="CG11" s="241">
        <f>'C завтраками| Bed and breakfast'!CG10*0.82+25</f>
        <v>36925</v>
      </c>
      <c r="CH11" s="241">
        <f>'C завтраками| Bed and breakfast'!CH10*0.82+25</f>
        <v>33645</v>
      </c>
      <c r="CI11" s="241">
        <f>'C завтраками| Bed and breakfast'!CI10*0.82+25</f>
        <v>33645</v>
      </c>
      <c r="CJ11" s="241">
        <f>'C завтраками| Bed and breakfast'!CJ10*0.82+25</f>
        <v>33645</v>
      </c>
      <c r="CK11" s="241">
        <f>'C завтраками| Bed and breakfast'!CK10*0.82+25</f>
        <v>33645</v>
      </c>
      <c r="CL11" s="241">
        <f>'C завтраками| Bed and breakfast'!CL10*0.82+25</f>
        <v>33645</v>
      </c>
      <c r="CM11" s="241">
        <f>'C завтраками| Bed and breakfast'!CM10*0.82+25</f>
        <v>33645</v>
      </c>
      <c r="CN11" s="241">
        <f>'C завтраками| Bed and breakfast'!CN10*0.82+25</f>
        <v>33645</v>
      </c>
      <c r="CO11" s="241">
        <f>'C завтраками| Bed and breakfast'!CO10*0.82+25</f>
        <v>33645</v>
      </c>
      <c r="CP11" s="241">
        <f>'C завтраками| Bed and breakfast'!CP10*0.82+25</f>
        <v>33645</v>
      </c>
      <c r="CQ11" s="241">
        <f>'C завтраками| Bed and breakfast'!CQ10*0.82+25</f>
        <v>54145</v>
      </c>
      <c r="CR11" s="241">
        <f>'C завтраками| Bed and breakfast'!CR10*0.82+25</f>
        <v>59885</v>
      </c>
      <c r="CS11" s="241">
        <f>'C завтраками| Bed and breakfast'!CS10*0.82+25</f>
        <v>65625</v>
      </c>
      <c r="CT11" s="241">
        <f>'C завтраками| Bed and breakfast'!CT10*0.82+25</f>
        <v>54145</v>
      </c>
      <c r="CU11" s="241">
        <f>'C завтраками| Bed and breakfast'!CU10*0.82+25</f>
        <v>54145</v>
      </c>
      <c r="CV11" s="241">
        <f>'C завтраками| Bed and breakfast'!CV10*0.82+25</f>
        <v>45125</v>
      </c>
      <c r="CW11" s="241">
        <f>'C завтраками| Bed and breakfast'!CW10*0.82+25</f>
        <v>45125</v>
      </c>
      <c r="CX11" s="241">
        <f>'C завтраками| Bed and breakfast'!CX10*0.82+25</f>
        <v>45125</v>
      </c>
      <c r="CY11" s="241">
        <f>'C завтраками| Bed and breakfast'!CY10*0.82+25</f>
        <v>38565</v>
      </c>
      <c r="CZ11" s="241">
        <f>'C завтраками| Bed and breakfast'!CZ10*0.82+25</f>
        <v>37745</v>
      </c>
      <c r="DA11" s="241">
        <f>'C завтраками| Bed and breakfast'!DA10*0.82+25</f>
        <v>26675</v>
      </c>
      <c r="DB11" s="241">
        <f>'C завтраками| Bed and breakfast'!DB10*0.82+25</f>
        <v>26675</v>
      </c>
      <c r="DC11" s="241">
        <f>'C завтраками| Bed and breakfast'!DC10*0.82+25</f>
        <v>26675</v>
      </c>
      <c r="DD11" s="241">
        <f>'C завтраками| Bed and breakfast'!DD10*0.82+25</f>
        <v>26675</v>
      </c>
      <c r="DE11" s="241">
        <f>'C завтраками| Bed and breakfast'!DE10*0.82+25</f>
        <v>27905</v>
      </c>
      <c r="DF11" s="241">
        <f>'C завтраками| Bed and breakfast'!DF10*0.82+25</f>
        <v>27905</v>
      </c>
      <c r="DG11" s="241">
        <f>'C завтраками| Bed and breakfast'!DG10*0.82+25</f>
        <v>27905</v>
      </c>
      <c r="DH11" s="241">
        <f>'C завтраками| Bed and breakfast'!DH10*0.82+25</f>
        <v>26675</v>
      </c>
      <c r="DI11" s="241">
        <f>'C завтраками| Bed and breakfast'!DI10*0.82+25</f>
        <v>26675</v>
      </c>
      <c r="DJ11" s="241">
        <f>'C завтраками| Bed and breakfast'!DJ10*0.82+25</f>
        <v>26675</v>
      </c>
      <c r="DK11" s="241">
        <f>'C завтраками| Bed and breakfast'!DK10*0.82+25</f>
        <v>26675</v>
      </c>
      <c r="DL11" s="241">
        <f>'C завтраками| Bed and breakfast'!DL10*0.82+25</f>
        <v>26675</v>
      </c>
      <c r="DM11" s="241">
        <f>'C завтраками| Bed and breakfast'!DM10*0.82+25</f>
        <v>26675</v>
      </c>
      <c r="DN11" s="241">
        <f>'C завтраками| Bed and breakfast'!DN10*0.82+25</f>
        <v>25445</v>
      </c>
      <c r="DO11" s="241">
        <f>'C завтраками| Bed and breakfast'!DO10*0.82+25</f>
        <v>25445</v>
      </c>
      <c r="DP11" s="241">
        <f>'C завтраками| Bed and breakfast'!DP10*0.82+25</f>
        <v>25445</v>
      </c>
      <c r="DQ11" s="241">
        <f>'C завтраками| Bed and breakfast'!DQ10*0.82+25</f>
        <v>25445</v>
      </c>
      <c r="DR11" s="241">
        <f>'C завтраками| Bed and breakfast'!DR10*0.82+25</f>
        <v>25445</v>
      </c>
      <c r="DS11" s="241">
        <f>'C завтраками| Bed and breakfast'!DS10*0.82+25</f>
        <v>25445</v>
      </c>
      <c r="DT11" s="241">
        <f>'C завтраками| Bed and breakfast'!DT10*0.82+25</f>
        <v>25445</v>
      </c>
      <c r="DU11" s="241">
        <f>'C завтраками| Bed and breakfast'!DU10*0.82+25</f>
        <v>22165</v>
      </c>
      <c r="DV11" s="241">
        <f>'C завтраками| Bed and breakfast'!DV10*0.82+25</f>
        <v>22165</v>
      </c>
      <c r="DW11" s="241">
        <f>'C завтраками| Bed and breakfast'!DW10*0.82+25</f>
        <v>22165</v>
      </c>
      <c r="DX11" s="241">
        <f>'C завтраками| Bed and breakfast'!DX10*0.82+25</f>
        <v>22165</v>
      </c>
      <c r="DY11" s="241">
        <f>'C завтраками| Bed and breakfast'!DY10*0.82+25</f>
        <v>22165</v>
      </c>
      <c r="DZ11" s="241">
        <f>'C завтраками| Bed and breakfast'!DZ10*0.82+25</f>
        <v>22985</v>
      </c>
      <c r="EA11" s="241">
        <f>'C завтраками| Bed and breakfast'!EA10*0.82+25</f>
        <v>22985</v>
      </c>
      <c r="EB11" s="241">
        <f>'C завтраками| Bed and breakfast'!EB10*0.82+25</f>
        <v>21345</v>
      </c>
      <c r="EC11" s="241">
        <f>'C завтраками| Bed and breakfast'!EC10*0.82+25</f>
        <v>21345</v>
      </c>
      <c r="ED11" s="241">
        <f>'C завтраками| Bed and breakfast'!ED10*0.82+25</f>
        <v>21345</v>
      </c>
      <c r="EE11" s="241">
        <f>'C завтраками| Bed and breakfast'!EE10*0.82+25</f>
        <v>19705</v>
      </c>
      <c r="EF11" s="241">
        <f>'C завтраками| Bed and breakfast'!EF10*0.82+25</f>
        <v>19705</v>
      </c>
      <c r="EG11" s="241">
        <f>'C завтраками| Bed and breakfast'!EG10*0.82+25</f>
        <v>19705</v>
      </c>
      <c r="EH11" s="241">
        <f>'C завтраками| Bed and breakfast'!EH10*0.82+25</f>
        <v>19705</v>
      </c>
      <c r="EI11" s="241">
        <f>'C завтраками| Bed and breakfast'!EI10*0.82+25</f>
        <v>17245</v>
      </c>
      <c r="EJ11" s="241">
        <f>'C завтраками| Bed and breakfast'!EJ10*0.82+25</f>
        <v>17245</v>
      </c>
      <c r="EK11" s="241">
        <f>'C завтраками| Bed and breakfast'!EK10*0.82+25</f>
        <v>17245</v>
      </c>
      <c r="EL11" s="241">
        <f>'C завтраками| Bed and breakfast'!EL10*0.82+25</f>
        <v>17245</v>
      </c>
      <c r="EM11" s="241">
        <f>'C завтраками| Bed and breakfast'!EM10*0.82+25</f>
        <v>17245</v>
      </c>
      <c r="EN11" s="241">
        <f>'C завтраками| Bed and breakfast'!EN10*0.82+25</f>
        <v>17245</v>
      </c>
      <c r="EO11" s="241">
        <f>'C завтраками| Bed and breakfast'!EO10*0.82+25</f>
        <v>17245</v>
      </c>
      <c r="EP11" s="241">
        <f>'C завтраками| Bed and breakfast'!EP10*0.82+25</f>
        <v>16014.999999999998</v>
      </c>
      <c r="EQ11" s="241">
        <f>'C завтраками| Bed and breakfast'!EQ10*0.82+25</f>
        <v>16014.999999999998</v>
      </c>
      <c r="ER11" s="241">
        <f>'C завтраками| Bed and breakfast'!ER10*0.82+25</f>
        <v>16014.999999999998</v>
      </c>
      <c r="ES11" s="241">
        <f>'C завтраками| Bed and breakfast'!ES10*0.82+25</f>
        <v>16014.999999999998</v>
      </c>
      <c r="ET11" s="241">
        <f>'C завтраками| Bed and breakfast'!ET10*0.82+25</f>
        <v>16014.999999999998</v>
      </c>
      <c r="EU11" s="241">
        <f>'C завтраками| Bed and breakfast'!EU10*0.82+25</f>
        <v>17245</v>
      </c>
      <c r="EV11" s="241">
        <f>'C завтраками| Bed and breakfast'!EV10*0.82+25</f>
        <v>17245</v>
      </c>
      <c r="EW11" s="241">
        <f>'C завтраками| Bed and breakfast'!EW10*0.82+25</f>
        <v>16014.999999999998</v>
      </c>
      <c r="EX11" s="241">
        <f>'C завтраками| Bed and breakfast'!EX10*0.82+25</f>
        <v>16014.999999999998</v>
      </c>
      <c r="EY11" s="241">
        <f>'C завтраками| Bed and breakfast'!EY10*0.82+25</f>
        <v>16014.999999999998</v>
      </c>
      <c r="EZ11" s="241">
        <f>'C завтраками| Bed and breakfast'!EZ10*0.82+25</f>
        <v>16014.999999999998</v>
      </c>
      <c r="FA11" s="241">
        <f>'C завтраками| Bed and breakfast'!FA10*0.82+25</f>
        <v>16014.999999999998</v>
      </c>
      <c r="FB11" s="241">
        <f>'C завтраками| Bed and breakfast'!FB10*0.82+25</f>
        <v>17245</v>
      </c>
      <c r="FC11" s="241">
        <f>'C завтраками| Bed and breakfast'!FC10*0.82+25</f>
        <v>17245</v>
      </c>
      <c r="FD11" s="241">
        <f>'C завтраками| Bed and breakfast'!FD10*0.82+25</f>
        <v>16014.999999999998</v>
      </c>
      <c r="FE11" s="241">
        <f>'C завтраками| Bed and breakfast'!FE10*0.82+25</f>
        <v>16014.999999999998</v>
      </c>
      <c r="FF11" s="241">
        <f>'C завтраками| Bed and breakfast'!FF10*0.82+25</f>
        <v>16014.999999999998</v>
      </c>
      <c r="FG11" s="241">
        <f>'C завтраками| Bed and breakfast'!FG10*0.82+25</f>
        <v>16014.999999999998</v>
      </c>
      <c r="FH11" s="241">
        <f>'C завтраками| Bed and breakfast'!FH10*0.82+25</f>
        <v>18475</v>
      </c>
    </row>
    <row r="12" spans="1:164" s="72" customFormat="1" x14ac:dyDescent="0.2">
      <c r="A12" s="240">
        <v>2</v>
      </c>
      <c r="B12" s="241">
        <f>'C завтраками| Bed and breakfast'!B11*0.82+25</f>
        <v>21017</v>
      </c>
      <c r="C12" s="241">
        <f>'C завтраками| Bed and breakfast'!C11*0.82+25</f>
        <v>21017</v>
      </c>
      <c r="D12" s="241">
        <f>'C завтраками| Bed and breakfast'!D11*0.82+25</f>
        <v>23887</v>
      </c>
      <c r="E12" s="241">
        <f>'C завтраками| Bed and breakfast'!E11*0.82+25</f>
        <v>23887</v>
      </c>
      <c r="F12" s="241">
        <f>'C завтраками| Bed and breakfast'!F11*0.82+25</f>
        <v>18557</v>
      </c>
      <c r="G12" s="241">
        <f>'C завтраками| Bed and breakfast'!G11*0.82+25</f>
        <v>18557</v>
      </c>
      <c r="H12" s="241">
        <f>'C завтраками| Bed and breakfast'!H11*0.82+25</f>
        <v>18557</v>
      </c>
      <c r="I12" s="241">
        <f>'C завтраками| Bed and breakfast'!I11*0.82+25</f>
        <v>18557</v>
      </c>
      <c r="J12" s="241">
        <f>'C завтраками| Bed and breakfast'!J11*0.82+25</f>
        <v>18557</v>
      </c>
      <c r="K12" s="241">
        <f>'C завтраками| Bed and breakfast'!K11*0.82+25</f>
        <v>22247</v>
      </c>
      <c r="L12" s="241">
        <f>'C завтраками| Bed and breakfast'!L11*0.82+25</f>
        <v>22247</v>
      </c>
      <c r="M12" s="241">
        <f>'C завтраками| Bed and breakfast'!M11*0.82+25</f>
        <v>18557</v>
      </c>
      <c r="N12" s="241">
        <f>'C завтраками| Bed and breakfast'!N11*0.82+25</f>
        <v>18557</v>
      </c>
      <c r="O12" s="241">
        <f>'C завтраками| Bed and breakfast'!O11*0.82+25</f>
        <v>18557</v>
      </c>
      <c r="P12" s="241">
        <f>'C завтраками| Bed and breakfast'!P11*0.82+25</f>
        <v>18557</v>
      </c>
      <c r="Q12" s="241">
        <f>'C завтраками| Bed and breakfast'!Q11*0.82+25</f>
        <v>18557</v>
      </c>
      <c r="R12" s="241">
        <f>'C завтраками| Bed and breakfast'!R11*0.82+25</f>
        <v>21017</v>
      </c>
      <c r="S12" s="241">
        <f>'C завтраками| Bed and breakfast'!S11*0.82+25</f>
        <v>21017</v>
      </c>
      <c r="T12" s="241">
        <f>'C завтраками| Bed and breakfast'!T11*0.82+25</f>
        <v>19787</v>
      </c>
      <c r="U12" s="241">
        <f>'C завтраками| Bed and breakfast'!U11*0.82+25</f>
        <v>19787</v>
      </c>
      <c r="V12" s="241">
        <f>'C завтраками| Bed and breakfast'!V11*0.82+25</f>
        <v>19787</v>
      </c>
      <c r="W12" s="241">
        <f>'C завтраками| Bed and breakfast'!W11*0.82+25</f>
        <v>19787</v>
      </c>
      <c r="X12" s="241">
        <f>'C завтраками| Bed and breakfast'!X11*0.82+25</f>
        <v>21017</v>
      </c>
      <c r="Y12" s="241">
        <f>'C завтраками| Bed and breakfast'!Y11*0.82+25</f>
        <v>21017</v>
      </c>
      <c r="Z12" s="241">
        <f>'C завтраками| Bed and breakfast'!Z11*0.82+25</f>
        <v>21017</v>
      </c>
      <c r="AA12" s="241">
        <f>'C завтраками| Bed and breakfast'!AA11*0.82+25</f>
        <v>19787</v>
      </c>
      <c r="AB12" s="241">
        <f>'C завтраками| Bed and breakfast'!AB11*0.82+25</f>
        <v>19787</v>
      </c>
      <c r="AC12" s="241">
        <f>'C завтраками| Bed and breakfast'!AC11*0.82+25</f>
        <v>21017</v>
      </c>
      <c r="AD12" s="241">
        <f>'C завтраками| Bed and breakfast'!AD11*0.82+25</f>
        <v>21017</v>
      </c>
      <c r="AE12" s="241">
        <f>'C завтраками| Bed and breakfast'!AE11*0.82+25</f>
        <v>21017</v>
      </c>
      <c r="AF12" s="241">
        <f>'C завтраками| Bed and breakfast'!AF11*0.82+25</f>
        <v>24297</v>
      </c>
      <c r="AG12" s="241">
        <f>'C завтраками| Bed and breakfast'!AG11*0.82+25</f>
        <v>24297</v>
      </c>
      <c r="AH12" s="241">
        <f>'C завтраками| Bed and breakfast'!AH11*0.82+25</f>
        <v>22247</v>
      </c>
      <c r="AI12" s="241">
        <f>'C завтраками| Bed and breakfast'!AI11*0.82+25</f>
        <v>23887</v>
      </c>
      <c r="AJ12" s="241">
        <f>'C завтраками| Bed and breakfast'!AJ11*0.82+25</f>
        <v>23887</v>
      </c>
      <c r="AK12" s="241">
        <f>'C завтраками| Bed and breakfast'!AK11*0.82+25</f>
        <v>29217</v>
      </c>
      <c r="AL12" s="241">
        <f>'C завтраками| Bed and breakfast'!AL11*0.82+25</f>
        <v>34137</v>
      </c>
      <c r="AM12" s="241">
        <f>'C завтраками| Bed and breakfast'!AM11*0.82+25</f>
        <v>34137</v>
      </c>
      <c r="AN12" s="241">
        <f>'C завтраками| Bed and breakfast'!AN11*0.82+25</f>
        <v>36597</v>
      </c>
      <c r="AO12" s="241">
        <f>'C завтраками| Bed and breakfast'!AO11*0.82+25</f>
        <v>34137</v>
      </c>
      <c r="AP12" s="241">
        <f>'C завтраками| Bed and breakfast'!AP11*0.82+25</f>
        <v>60295</v>
      </c>
      <c r="AQ12" s="241">
        <f>'C завтраками| Bed and breakfast'!AQ11*0.82+25</f>
        <v>93095</v>
      </c>
      <c r="AR12" s="241">
        <f>'C завтраками| Bed and breakfast'!AR11*0.82+25</f>
        <v>113595</v>
      </c>
      <c r="AS12" s="241">
        <f>'C завтраками| Bed and breakfast'!AS11*0.82+25</f>
        <v>113595</v>
      </c>
      <c r="AT12" s="241">
        <f>'C завтраками| Bed and breakfast'!AT11*0.82+25</f>
        <v>101295</v>
      </c>
      <c r="AU12" s="241">
        <f>'C завтраками| Bed and breakfast'!AU11*0.82+25</f>
        <v>101295</v>
      </c>
      <c r="AV12" s="241">
        <f>'C завтраками| Bed and breakfast'!AV11*0.82+25</f>
        <v>101295</v>
      </c>
      <c r="AW12" s="241">
        <f>'C завтраками| Bed and breakfast'!AW11*0.82+25</f>
        <v>101295</v>
      </c>
      <c r="AX12" s="241">
        <f>'C завтраками| Bed and breakfast'!AX11*0.82+25</f>
        <v>101295</v>
      </c>
      <c r="AY12" s="241">
        <f>'C завтраками| Bed and breakfast'!AY11*0.82+25</f>
        <v>80795</v>
      </c>
      <c r="AZ12" s="241">
        <f>'C завтраками| Bed and breakfast'!AZ11*0.82+25</f>
        <v>72595</v>
      </c>
      <c r="BA12" s="241">
        <f>'C завтраками| Bed and breakfast'!BA11*0.82+25</f>
        <v>72595</v>
      </c>
      <c r="BB12" s="241">
        <f>'C завтраками| Bed and breakfast'!BB11*0.82+25</f>
        <v>52669</v>
      </c>
      <c r="BC12" s="241">
        <f>'C завтраками| Bed and breakfast'!BC11*0.82+25</f>
        <v>32989</v>
      </c>
      <c r="BD12" s="241">
        <f>'C завтраками| Bed and breakfast'!BD11*0.82+25</f>
        <v>32989</v>
      </c>
      <c r="BE12" s="241">
        <f>'C завтраками| Bed and breakfast'!BE11*0.82+25</f>
        <v>32989</v>
      </c>
      <c r="BF12" s="241">
        <f>'C завтраками| Bed and breakfast'!BF11*0.82+25</f>
        <v>32989</v>
      </c>
      <c r="BG12" s="241">
        <f>'C завтраками| Bed and breakfast'!BG11*0.82+25</f>
        <v>32989</v>
      </c>
      <c r="BH12" s="241">
        <f>'C завтраками| Bed and breakfast'!BH11*0.82+25</f>
        <v>30529</v>
      </c>
      <c r="BI12" s="241">
        <f>'C завтраками| Bed and breakfast'!BI11*0.82+25</f>
        <v>30529</v>
      </c>
      <c r="BJ12" s="241">
        <f>'C завтраками| Bed and breakfast'!BJ11*0.82+25</f>
        <v>30529</v>
      </c>
      <c r="BK12" s="241">
        <f>'C завтраками| Bed and breakfast'!BK11*0.82+25</f>
        <v>32989</v>
      </c>
      <c r="BL12" s="241">
        <f>'C завтраками| Bed and breakfast'!BL11*0.82+25</f>
        <v>32989</v>
      </c>
      <c r="BM12" s="241">
        <f>'C завтраками| Bed and breakfast'!BM11*0.82+25</f>
        <v>32989</v>
      </c>
      <c r="BN12" s="241">
        <f>'C завтраками| Bed and breakfast'!BN11*0.82+25</f>
        <v>32989</v>
      </c>
      <c r="BO12" s="241">
        <f>'C завтраками| Bed and breakfast'!BO11*0.82+25</f>
        <v>32989</v>
      </c>
      <c r="BP12" s="241">
        <f>'C завтраками| Bed and breakfast'!BP11*0.82+25</f>
        <v>32989</v>
      </c>
      <c r="BQ12" s="241">
        <f>'C завтраками| Bed and breakfast'!BQ11*0.82+25</f>
        <v>32989</v>
      </c>
      <c r="BR12" s="241">
        <f>'C завтраками| Bed and breakfast'!BR11*0.82+25</f>
        <v>32989</v>
      </c>
      <c r="BS12" s="241">
        <f>'C завтраками| Bed and breakfast'!BS11*0.82+25</f>
        <v>32989</v>
      </c>
      <c r="BT12" s="241">
        <f>'C завтраками| Bed and breakfast'!BT11*0.82+25</f>
        <v>37909</v>
      </c>
      <c r="BU12" s="241">
        <f>'C завтраками| Bed and breakfast'!BU11*0.82+25</f>
        <v>37909</v>
      </c>
      <c r="BV12" s="241">
        <f>'C завтраками| Bed and breakfast'!BV11*0.82+25</f>
        <v>37909</v>
      </c>
      <c r="BW12" s="241">
        <f>'C завтраками| Bed and breakfast'!BW11*0.82+25</f>
        <v>37909</v>
      </c>
      <c r="BX12" s="241">
        <f>'C завтраками| Bed and breakfast'!BX11*0.82+25</f>
        <v>39549</v>
      </c>
      <c r="BY12" s="241">
        <f>'C завтраками| Bed and breakfast'!BY11*0.82+25</f>
        <v>39549</v>
      </c>
      <c r="BZ12" s="241">
        <f>'C завтраками| Bed and breakfast'!BZ11*0.82+25</f>
        <v>39549</v>
      </c>
      <c r="CA12" s="241">
        <f>'C завтраками| Bed and breakfast'!CA11*0.82+25</f>
        <v>39549</v>
      </c>
      <c r="CB12" s="241">
        <f>'C завтраками| Bed and breakfast'!CB11*0.82+25</f>
        <v>39549</v>
      </c>
      <c r="CC12" s="241">
        <f>'C завтраками| Bed and breakfast'!CC11*0.82+25</f>
        <v>39549</v>
      </c>
      <c r="CD12" s="241">
        <f>'C завтраками| Bed and breakfast'!CD11*0.82+25</f>
        <v>39549</v>
      </c>
      <c r="CE12" s="241">
        <f>'C завтраками| Bed and breakfast'!CE11*0.82+25</f>
        <v>39549</v>
      </c>
      <c r="CF12" s="241">
        <f>'C завтраками| Bed and breakfast'!CF11*0.82+25</f>
        <v>39549</v>
      </c>
      <c r="CG12" s="241">
        <f>'C завтраками| Bed and breakfast'!CG11*0.82+25</f>
        <v>39549</v>
      </c>
      <c r="CH12" s="241">
        <f>'C завтраками| Bed and breakfast'!CH11*0.82+25</f>
        <v>36269</v>
      </c>
      <c r="CI12" s="241">
        <f>'C завтраками| Bed and breakfast'!CI11*0.82+25</f>
        <v>36269</v>
      </c>
      <c r="CJ12" s="241">
        <f>'C завтраками| Bed and breakfast'!CJ11*0.82+25</f>
        <v>36269</v>
      </c>
      <c r="CK12" s="241">
        <f>'C завтраками| Bed and breakfast'!CK11*0.82+25</f>
        <v>36269</v>
      </c>
      <c r="CL12" s="241">
        <f>'C завтраками| Bed and breakfast'!CL11*0.82+25</f>
        <v>36269</v>
      </c>
      <c r="CM12" s="241">
        <f>'C завтраками| Bed and breakfast'!CM11*0.82+25</f>
        <v>36269</v>
      </c>
      <c r="CN12" s="241">
        <f>'C завтраками| Bed and breakfast'!CN11*0.82+25</f>
        <v>36269</v>
      </c>
      <c r="CO12" s="241">
        <f>'C завтраками| Bed and breakfast'!CO11*0.82+25</f>
        <v>36269</v>
      </c>
      <c r="CP12" s="241">
        <f>'C завтраками| Bed and breakfast'!CP11*0.82+25</f>
        <v>36269</v>
      </c>
      <c r="CQ12" s="241">
        <f>'C завтраками| Bed and breakfast'!CQ11*0.82+25</f>
        <v>56769</v>
      </c>
      <c r="CR12" s="241">
        <f>'C завтраками| Bed and breakfast'!CR11*0.82+25</f>
        <v>62508.999999999993</v>
      </c>
      <c r="CS12" s="241">
        <f>'C завтраками| Bed and breakfast'!CS11*0.82+25</f>
        <v>68249</v>
      </c>
      <c r="CT12" s="241">
        <f>'C завтраками| Bed and breakfast'!CT11*0.82+25</f>
        <v>56769</v>
      </c>
      <c r="CU12" s="241">
        <f>'C завтраками| Bed and breakfast'!CU11*0.82+25</f>
        <v>56769</v>
      </c>
      <c r="CV12" s="241">
        <f>'C завтраками| Bed and breakfast'!CV11*0.82+25</f>
        <v>47749</v>
      </c>
      <c r="CW12" s="241">
        <f>'C завтраками| Bed and breakfast'!CW11*0.82+25</f>
        <v>47749</v>
      </c>
      <c r="CX12" s="241">
        <f>'C завтраками| Bed and breakfast'!CX11*0.82+25</f>
        <v>47749</v>
      </c>
      <c r="CY12" s="241">
        <f>'C завтраками| Bed and breakfast'!CY11*0.82+25</f>
        <v>41189</v>
      </c>
      <c r="CZ12" s="241">
        <f>'C завтраками| Bed and breakfast'!CZ11*0.82+25</f>
        <v>40369</v>
      </c>
      <c r="DA12" s="241">
        <f>'C завтраками| Bed and breakfast'!DA11*0.82+25</f>
        <v>29299</v>
      </c>
      <c r="DB12" s="241">
        <f>'C завтраками| Bed and breakfast'!DB11*0.82+25</f>
        <v>29299</v>
      </c>
      <c r="DC12" s="241">
        <f>'C завтраками| Bed and breakfast'!DC11*0.82+25</f>
        <v>29299</v>
      </c>
      <c r="DD12" s="241">
        <f>'C завтраками| Bed and breakfast'!DD11*0.82+25</f>
        <v>29299</v>
      </c>
      <c r="DE12" s="241">
        <f>'C завтраками| Bed and breakfast'!DE11*0.82+25</f>
        <v>30529</v>
      </c>
      <c r="DF12" s="241">
        <f>'C завтраками| Bed and breakfast'!DF11*0.82+25</f>
        <v>30529</v>
      </c>
      <c r="DG12" s="241">
        <f>'C завтраками| Bed and breakfast'!DG11*0.82+25</f>
        <v>30529</v>
      </c>
      <c r="DH12" s="241">
        <f>'C завтраками| Bed and breakfast'!DH11*0.82+25</f>
        <v>29299</v>
      </c>
      <c r="DI12" s="241">
        <f>'C завтраками| Bed and breakfast'!DI11*0.82+25</f>
        <v>29299</v>
      </c>
      <c r="DJ12" s="241">
        <f>'C завтраками| Bed and breakfast'!DJ11*0.82+25</f>
        <v>29299</v>
      </c>
      <c r="DK12" s="241">
        <f>'C завтраками| Bed and breakfast'!DK11*0.82+25</f>
        <v>29299</v>
      </c>
      <c r="DL12" s="241">
        <f>'C завтраками| Bed and breakfast'!DL11*0.82+25</f>
        <v>29299</v>
      </c>
      <c r="DM12" s="241">
        <f>'C завтраками| Bed and breakfast'!DM11*0.82+25</f>
        <v>29299</v>
      </c>
      <c r="DN12" s="241">
        <f>'C завтраками| Bed and breakfast'!DN11*0.82+25</f>
        <v>28069</v>
      </c>
      <c r="DO12" s="241">
        <f>'C завтраками| Bed and breakfast'!DO11*0.82+25</f>
        <v>28069</v>
      </c>
      <c r="DP12" s="241">
        <f>'C завтраками| Bed and breakfast'!DP11*0.82+25</f>
        <v>28069</v>
      </c>
      <c r="DQ12" s="241">
        <f>'C завтраками| Bed and breakfast'!DQ11*0.82+25</f>
        <v>28069</v>
      </c>
      <c r="DR12" s="241">
        <f>'C завтраками| Bed and breakfast'!DR11*0.82+25</f>
        <v>28069</v>
      </c>
      <c r="DS12" s="241">
        <f>'C завтраками| Bed and breakfast'!DS11*0.82+25</f>
        <v>28069</v>
      </c>
      <c r="DT12" s="241">
        <f>'C завтраками| Bed and breakfast'!DT11*0.82+25</f>
        <v>28069</v>
      </c>
      <c r="DU12" s="241">
        <f>'C завтраками| Bed and breakfast'!DU11*0.82+25</f>
        <v>24789</v>
      </c>
      <c r="DV12" s="241">
        <f>'C завтраками| Bed and breakfast'!DV11*0.82+25</f>
        <v>24789</v>
      </c>
      <c r="DW12" s="241">
        <f>'C завтраками| Bed and breakfast'!DW11*0.82+25</f>
        <v>24789</v>
      </c>
      <c r="DX12" s="241">
        <f>'C завтраками| Bed and breakfast'!DX11*0.82+25</f>
        <v>24789</v>
      </c>
      <c r="DY12" s="241">
        <f>'C завтраками| Bed and breakfast'!DY11*0.82+25</f>
        <v>24789</v>
      </c>
      <c r="DZ12" s="241">
        <f>'C завтраками| Bed and breakfast'!DZ11*0.82+25</f>
        <v>25609</v>
      </c>
      <c r="EA12" s="241">
        <f>'C завтраками| Bed and breakfast'!EA11*0.82+25</f>
        <v>25609</v>
      </c>
      <c r="EB12" s="241">
        <f>'C завтраками| Bed and breakfast'!EB11*0.82+25</f>
        <v>23969</v>
      </c>
      <c r="EC12" s="241">
        <f>'C завтраками| Bed and breakfast'!EC11*0.82+25</f>
        <v>23969</v>
      </c>
      <c r="ED12" s="241">
        <f>'C завтраками| Bed and breakfast'!ED11*0.82+25</f>
        <v>23969</v>
      </c>
      <c r="EE12" s="241">
        <f>'C завтраками| Bed and breakfast'!EE11*0.82+25</f>
        <v>22165</v>
      </c>
      <c r="EF12" s="241">
        <f>'C завтраками| Bed and breakfast'!EF11*0.82+25</f>
        <v>22165</v>
      </c>
      <c r="EG12" s="241">
        <f>'C завтраками| Bed and breakfast'!EG11*0.82+25</f>
        <v>22165</v>
      </c>
      <c r="EH12" s="241">
        <f>'C завтраками| Bed and breakfast'!EH11*0.82+25</f>
        <v>22165</v>
      </c>
      <c r="EI12" s="241">
        <f>'C завтраками| Bed and breakfast'!EI11*0.82+25</f>
        <v>19705</v>
      </c>
      <c r="EJ12" s="241">
        <f>'C завтраками| Bed and breakfast'!EJ11*0.82+25</f>
        <v>19705</v>
      </c>
      <c r="EK12" s="241">
        <f>'C завтраками| Bed and breakfast'!EK11*0.82+25</f>
        <v>19705</v>
      </c>
      <c r="EL12" s="241">
        <f>'C завтраками| Bed and breakfast'!EL11*0.82+25</f>
        <v>19705</v>
      </c>
      <c r="EM12" s="241">
        <f>'C завтраками| Bed and breakfast'!EM11*0.82+25</f>
        <v>19705</v>
      </c>
      <c r="EN12" s="241">
        <f>'C завтраками| Bed and breakfast'!EN11*0.82+25</f>
        <v>19705</v>
      </c>
      <c r="EO12" s="241">
        <f>'C завтраками| Bed and breakfast'!EO11*0.82+25</f>
        <v>19705</v>
      </c>
      <c r="EP12" s="241">
        <f>'C завтраками| Bed and breakfast'!EP11*0.82+25</f>
        <v>18475</v>
      </c>
      <c r="EQ12" s="241">
        <f>'C завтраками| Bed and breakfast'!EQ11*0.82+25</f>
        <v>18475</v>
      </c>
      <c r="ER12" s="241">
        <f>'C завтраками| Bed and breakfast'!ER11*0.82+25</f>
        <v>18475</v>
      </c>
      <c r="ES12" s="241">
        <f>'C завтраками| Bed and breakfast'!ES11*0.82+25</f>
        <v>18475</v>
      </c>
      <c r="ET12" s="241">
        <f>'C завтраками| Bed and breakfast'!ET11*0.82+25</f>
        <v>18475</v>
      </c>
      <c r="EU12" s="241">
        <f>'C завтраками| Bed and breakfast'!EU11*0.82+25</f>
        <v>19705</v>
      </c>
      <c r="EV12" s="241">
        <f>'C завтраками| Bed and breakfast'!EV11*0.82+25</f>
        <v>19705</v>
      </c>
      <c r="EW12" s="241">
        <f>'C завтраками| Bed and breakfast'!EW11*0.82+25</f>
        <v>18475</v>
      </c>
      <c r="EX12" s="241">
        <f>'C завтраками| Bed and breakfast'!EX11*0.82+25</f>
        <v>18475</v>
      </c>
      <c r="EY12" s="241">
        <f>'C завтраками| Bed and breakfast'!EY11*0.82+25</f>
        <v>18475</v>
      </c>
      <c r="EZ12" s="241">
        <f>'C завтраками| Bed and breakfast'!EZ11*0.82+25</f>
        <v>18475</v>
      </c>
      <c r="FA12" s="241">
        <f>'C завтраками| Bed and breakfast'!FA11*0.82+25</f>
        <v>18475</v>
      </c>
      <c r="FB12" s="241">
        <f>'C завтраками| Bed and breakfast'!FB11*0.82+25</f>
        <v>19705</v>
      </c>
      <c r="FC12" s="241">
        <f>'C завтраками| Bed and breakfast'!FC11*0.82+25</f>
        <v>19705</v>
      </c>
      <c r="FD12" s="241">
        <f>'C завтраками| Bed and breakfast'!FD11*0.82+25</f>
        <v>18475</v>
      </c>
      <c r="FE12" s="241">
        <f>'C завтраками| Bed and breakfast'!FE11*0.82+25</f>
        <v>18475</v>
      </c>
      <c r="FF12" s="241">
        <f>'C завтраками| Bed and breakfast'!FF11*0.82+25</f>
        <v>18475</v>
      </c>
      <c r="FG12" s="241">
        <f>'C завтраками| Bed and breakfast'!FG11*0.82+25</f>
        <v>18475</v>
      </c>
      <c r="FH12" s="241">
        <f>'C завтраками| Bed and breakfast'!FH11*0.82+25</f>
        <v>20935</v>
      </c>
    </row>
    <row r="13" spans="1:164"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row>
    <row r="14" spans="1:164" s="72" customFormat="1" x14ac:dyDescent="0.2">
      <c r="A14" s="240">
        <v>1</v>
      </c>
      <c r="B14" s="241">
        <f>'C завтраками| Bed and breakfast'!B13*0.82+25</f>
        <v>19705</v>
      </c>
      <c r="C14" s="241">
        <f>'C завтраками| Bed and breakfast'!C13*0.82+25</f>
        <v>19705</v>
      </c>
      <c r="D14" s="241">
        <f>'C завтраками| Bed and breakfast'!D13*0.82+25</f>
        <v>22575</v>
      </c>
      <c r="E14" s="241">
        <f>'C завтраками| Bed and breakfast'!E13*0.82+25</f>
        <v>22575</v>
      </c>
      <c r="F14" s="241">
        <f>'C завтраками| Bed and breakfast'!F13*0.82+25</f>
        <v>17245</v>
      </c>
      <c r="G14" s="241">
        <f>'C завтраками| Bed and breakfast'!G13*0.82+25</f>
        <v>17245</v>
      </c>
      <c r="H14" s="241">
        <f>'C завтраками| Bed and breakfast'!H13*0.82+25</f>
        <v>17245</v>
      </c>
      <c r="I14" s="241">
        <f>'C завтраками| Bed and breakfast'!I13*0.82+25</f>
        <v>17245</v>
      </c>
      <c r="J14" s="241">
        <f>'C завтраками| Bed and breakfast'!J13*0.82+25</f>
        <v>17245</v>
      </c>
      <c r="K14" s="241">
        <f>'C завтраками| Bed and breakfast'!K13*0.82+25</f>
        <v>20935</v>
      </c>
      <c r="L14" s="241">
        <f>'C завтраками| Bed and breakfast'!L13*0.82+25</f>
        <v>20935</v>
      </c>
      <c r="M14" s="241">
        <f>'C завтраками| Bed and breakfast'!M13*0.82+25</f>
        <v>17245</v>
      </c>
      <c r="N14" s="241">
        <f>'C завтраками| Bed and breakfast'!N13*0.82+25</f>
        <v>17245</v>
      </c>
      <c r="O14" s="241">
        <f>'C завтраками| Bed and breakfast'!O13*0.82+25</f>
        <v>17245</v>
      </c>
      <c r="P14" s="241">
        <f>'C завтраками| Bed and breakfast'!P13*0.82+25</f>
        <v>17245</v>
      </c>
      <c r="Q14" s="241">
        <f>'C завтраками| Bed and breakfast'!Q13*0.82+25</f>
        <v>17245</v>
      </c>
      <c r="R14" s="241">
        <f>'C завтраками| Bed and breakfast'!R13*0.82+25</f>
        <v>19705</v>
      </c>
      <c r="S14" s="241">
        <f>'C завтраками| Bed and breakfast'!S13*0.82+25</f>
        <v>19705</v>
      </c>
      <c r="T14" s="241">
        <f>'C завтраками| Bed and breakfast'!T13*0.82+25</f>
        <v>18475</v>
      </c>
      <c r="U14" s="241">
        <f>'C завтраками| Bed and breakfast'!U13*0.82+25</f>
        <v>18475</v>
      </c>
      <c r="V14" s="241">
        <f>'C завтраками| Bed and breakfast'!V13*0.82+25</f>
        <v>18475</v>
      </c>
      <c r="W14" s="241">
        <f>'C завтраками| Bed and breakfast'!W13*0.82+25</f>
        <v>18475</v>
      </c>
      <c r="X14" s="241">
        <f>'C завтраками| Bed and breakfast'!X13*0.82+25</f>
        <v>19705</v>
      </c>
      <c r="Y14" s="241">
        <f>'C завтраками| Bed and breakfast'!Y13*0.82+25</f>
        <v>19705</v>
      </c>
      <c r="Z14" s="241">
        <f>'C завтраками| Bed and breakfast'!Z13*0.82+25</f>
        <v>19705</v>
      </c>
      <c r="AA14" s="241">
        <f>'C завтраками| Bed and breakfast'!AA13*0.82+25</f>
        <v>18475</v>
      </c>
      <c r="AB14" s="241">
        <f>'C завтраками| Bed and breakfast'!AB13*0.82+25</f>
        <v>18475</v>
      </c>
      <c r="AC14" s="241">
        <f>'C завтраками| Bed and breakfast'!AC13*0.82+25</f>
        <v>19705</v>
      </c>
      <c r="AD14" s="241">
        <f>'C завтраками| Bed and breakfast'!AD13*0.82+25</f>
        <v>19705</v>
      </c>
      <c r="AE14" s="241">
        <f>'C завтраками| Bed and breakfast'!AE13*0.82+25</f>
        <v>19705</v>
      </c>
      <c r="AF14" s="241">
        <f>'C завтраками| Bed and breakfast'!AF13*0.82+25</f>
        <v>22985</v>
      </c>
      <c r="AG14" s="241">
        <f>'C завтраками| Bed and breakfast'!AG13*0.82+25</f>
        <v>22985</v>
      </c>
      <c r="AH14" s="241">
        <f>'C завтраками| Bed and breakfast'!AH13*0.82+25</f>
        <v>20935</v>
      </c>
      <c r="AI14" s="241">
        <f>'C завтраками| Bed and breakfast'!AI13*0.82+25</f>
        <v>22575</v>
      </c>
      <c r="AJ14" s="241">
        <f>'C завтраками| Bed and breakfast'!AJ13*0.82+25</f>
        <v>22575</v>
      </c>
      <c r="AK14" s="241">
        <f>'C завтраками| Bed and breakfast'!AK13*0.82+25</f>
        <v>27905</v>
      </c>
      <c r="AL14" s="241">
        <f>'C завтраками| Bed and breakfast'!AL13*0.82+25</f>
        <v>32825</v>
      </c>
      <c r="AM14" s="241">
        <f>'C завтраками| Bed and breakfast'!AM13*0.82+25</f>
        <v>32825</v>
      </c>
      <c r="AN14" s="241">
        <f>'C завтраками| Bed and breakfast'!AN13*0.82+25</f>
        <v>35285</v>
      </c>
      <c r="AO14" s="241">
        <f>'C завтраками| Bed and breakfast'!AO13*0.82+25</f>
        <v>32825</v>
      </c>
      <c r="AP14" s="241">
        <f>'C завтраками| Bed and breakfast'!AP13*0.82+25</f>
        <v>58655</v>
      </c>
      <c r="AQ14" s="241">
        <f>'C завтраками| Bed and breakfast'!AQ13*0.82+25</f>
        <v>91455</v>
      </c>
      <c r="AR14" s="241">
        <f>'C завтраками| Bed and breakfast'!AR13*0.82+25</f>
        <v>111955</v>
      </c>
      <c r="AS14" s="241">
        <f>'C завтраками| Bed and breakfast'!AS13*0.82+25</f>
        <v>111955</v>
      </c>
      <c r="AT14" s="241">
        <f>'C завтраками| Bed and breakfast'!AT13*0.82+25</f>
        <v>99655</v>
      </c>
      <c r="AU14" s="241">
        <f>'C завтраками| Bed and breakfast'!AU13*0.82+25</f>
        <v>99655</v>
      </c>
      <c r="AV14" s="241">
        <f>'C завтраками| Bed and breakfast'!AV13*0.82+25</f>
        <v>99655</v>
      </c>
      <c r="AW14" s="241">
        <f>'C завтраками| Bed and breakfast'!AW13*0.82+25</f>
        <v>99655</v>
      </c>
      <c r="AX14" s="241">
        <f>'C завтраками| Bed and breakfast'!AX13*0.82+25</f>
        <v>99655</v>
      </c>
      <c r="AY14" s="241">
        <f>'C завтраками| Bed and breakfast'!AY13*0.82+25</f>
        <v>79155</v>
      </c>
      <c r="AZ14" s="241">
        <f>'C завтраками| Bed and breakfast'!AZ13*0.82+25</f>
        <v>70955</v>
      </c>
      <c r="BA14" s="241">
        <f>'C завтраками| Bed and breakfast'!BA13*0.82+25</f>
        <v>70955</v>
      </c>
      <c r="BB14" s="241">
        <f>'C завтраками| Bed and breakfast'!BB13*0.82+25</f>
        <v>50865</v>
      </c>
      <c r="BC14" s="241">
        <f>'C завтраками| Bed and breakfast'!BC13*0.82+25</f>
        <v>31184.999999999996</v>
      </c>
      <c r="BD14" s="241">
        <f>'C завтраками| Bed and breakfast'!BD13*0.82+25</f>
        <v>31184.999999999996</v>
      </c>
      <c r="BE14" s="241">
        <f>'C завтраками| Bed and breakfast'!BE13*0.82+25</f>
        <v>31184.999999999996</v>
      </c>
      <c r="BF14" s="241">
        <f>'C завтраками| Bed and breakfast'!BF13*0.82+25</f>
        <v>31184.999999999996</v>
      </c>
      <c r="BG14" s="241">
        <f>'C завтраками| Bed and breakfast'!BG13*0.82+25</f>
        <v>31184.999999999996</v>
      </c>
      <c r="BH14" s="241">
        <f>'C завтраками| Bed and breakfast'!BH13*0.82+25</f>
        <v>28725</v>
      </c>
      <c r="BI14" s="241">
        <f>'C завтраками| Bed and breakfast'!BI13*0.82+25</f>
        <v>28725</v>
      </c>
      <c r="BJ14" s="241">
        <f>'C завтраками| Bed and breakfast'!BJ13*0.82+25</f>
        <v>28725</v>
      </c>
      <c r="BK14" s="241">
        <f>'C завтраками| Bed and breakfast'!BK13*0.82+25</f>
        <v>31184.999999999996</v>
      </c>
      <c r="BL14" s="241">
        <f>'C завтраками| Bed and breakfast'!BL13*0.82+25</f>
        <v>31184.999999999996</v>
      </c>
      <c r="BM14" s="241">
        <f>'C завтраками| Bed and breakfast'!BM13*0.82+25</f>
        <v>31184.999999999996</v>
      </c>
      <c r="BN14" s="241">
        <f>'C завтраками| Bed and breakfast'!BN13*0.82+25</f>
        <v>31184.999999999996</v>
      </c>
      <c r="BO14" s="241">
        <f>'C завтраками| Bed and breakfast'!BO13*0.82+25</f>
        <v>31184.999999999996</v>
      </c>
      <c r="BP14" s="241">
        <f>'C завтраками| Bed and breakfast'!BP13*0.82+25</f>
        <v>31184.999999999996</v>
      </c>
      <c r="BQ14" s="241">
        <f>'C завтраками| Bed and breakfast'!BQ13*0.82+25</f>
        <v>31184.999999999996</v>
      </c>
      <c r="BR14" s="241">
        <f>'C завтраками| Bed and breakfast'!BR13*0.82+25</f>
        <v>31184.999999999996</v>
      </c>
      <c r="BS14" s="241">
        <f>'C завтраками| Bed and breakfast'!BS13*0.82+25</f>
        <v>31184.999999999996</v>
      </c>
      <c r="BT14" s="241">
        <f>'C завтраками| Bed and breakfast'!BT13*0.82+25</f>
        <v>36105</v>
      </c>
      <c r="BU14" s="241">
        <f>'C завтраками| Bed and breakfast'!BU13*0.82+25</f>
        <v>36105</v>
      </c>
      <c r="BV14" s="241">
        <f>'C завтраками| Bed and breakfast'!BV13*0.82+25</f>
        <v>36105</v>
      </c>
      <c r="BW14" s="241">
        <f>'C завтраками| Bed and breakfast'!BW13*0.82+25</f>
        <v>36105</v>
      </c>
      <c r="BX14" s="241">
        <f>'C завтраками| Bed and breakfast'!BX13*0.82+25</f>
        <v>37745</v>
      </c>
      <c r="BY14" s="241">
        <f>'C завтраками| Bed and breakfast'!BY13*0.82+25</f>
        <v>37745</v>
      </c>
      <c r="BZ14" s="241">
        <f>'C завтраками| Bed and breakfast'!BZ13*0.82+25</f>
        <v>37745</v>
      </c>
      <c r="CA14" s="241">
        <f>'C завтраками| Bed and breakfast'!CA13*0.82+25</f>
        <v>37745</v>
      </c>
      <c r="CB14" s="241">
        <f>'C завтраками| Bed and breakfast'!CB13*0.82+25</f>
        <v>37745</v>
      </c>
      <c r="CC14" s="241">
        <f>'C завтраками| Bed and breakfast'!CC13*0.82+25</f>
        <v>37745</v>
      </c>
      <c r="CD14" s="241">
        <f>'C завтраками| Bed and breakfast'!CD13*0.82+25</f>
        <v>37745</v>
      </c>
      <c r="CE14" s="241">
        <f>'C завтраками| Bed and breakfast'!CE13*0.82+25</f>
        <v>37745</v>
      </c>
      <c r="CF14" s="241">
        <f>'C завтраками| Bed and breakfast'!CF13*0.82+25</f>
        <v>37745</v>
      </c>
      <c r="CG14" s="241">
        <f>'C завтраками| Bed and breakfast'!CG13*0.82+25</f>
        <v>37745</v>
      </c>
      <c r="CH14" s="241">
        <f>'C завтраками| Bed and breakfast'!CH13*0.82+25</f>
        <v>34465</v>
      </c>
      <c r="CI14" s="241">
        <f>'C завтраками| Bed and breakfast'!CI13*0.82+25</f>
        <v>34465</v>
      </c>
      <c r="CJ14" s="241">
        <f>'C завтраками| Bed and breakfast'!CJ13*0.82+25</f>
        <v>34465</v>
      </c>
      <c r="CK14" s="241">
        <f>'C завтраками| Bed and breakfast'!CK13*0.82+25</f>
        <v>34465</v>
      </c>
      <c r="CL14" s="241">
        <f>'C завтраками| Bed and breakfast'!CL13*0.82+25</f>
        <v>34465</v>
      </c>
      <c r="CM14" s="241">
        <f>'C завтраками| Bed and breakfast'!CM13*0.82+25</f>
        <v>34465</v>
      </c>
      <c r="CN14" s="241">
        <f>'C завтраками| Bed and breakfast'!CN13*0.82+25</f>
        <v>34465</v>
      </c>
      <c r="CO14" s="241">
        <f>'C завтраками| Bed and breakfast'!CO13*0.82+25</f>
        <v>34465</v>
      </c>
      <c r="CP14" s="241">
        <f>'C завтраками| Bed and breakfast'!CP13*0.82+25</f>
        <v>34465</v>
      </c>
      <c r="CQ14" s="241">
        <f>'C завтраками| Bed and breakfast'!CQ13*0.82+25</f>
        <v>54965</v>
      </c>
      <c r="CR14" s="241">
        <f>'C завтраками| Bed and breakfast'!CR13*0.82+25</f>
        <v>60705</v>
      </c>
      <c r="CS14" s="241">
        <f>'C завтраками| Bed and breakfast'!CS13*0.82+25</f>
        <v>66445</v>
      </c>
      <c r="CT14" s="241">
        <f>'C завтраками| Bed and breakfast'!CT13*0.82+25</f>
        <v>54965</v>
      </c>
      <c r="CU14" s="241">
        <f>'C завтраками| Bed and breakfast'!CU13*0.82+25</f>
        <v>54965</v>
      </c>
      <c r="CV14" s="241">
        <f>'C завтраками| Bed and breakfast'!CV13*0.82+25</f>
        <v>45945</v>
      </c>
      <c r="CW14" s="241">
        <f>'C завтраками| Bed and breakfast'!CW13*0.82+25</f>
        <v>45945</v>
      </c>
      <c r="CX14" s="241">
        <f>'C завтраками| Bed and breakfast'!CX13*0.82+25</f>
        <v>45945</v>
      </c>
      <c r="CY14" s="241">
        <f>'C завтраками| Bed and breakfast'!CY13*0.82+25</f>
        <v>39385</v>
      </c>
      <c r="CZ14" s="241">
        <f>'C завтраками| Bed and breakfast'!CZ13*0.82+25</f>
        <v>38565</v>
      </c>
      <c r="DA14" s="241">
        <f>'C завтраками| Bed and breakfast'!DA13*0.82+25</f>
        <v>27495</v>
      </c>
      <c r="DB14" s="241">
        <f>'C завтраками| Bed and breakfast'!DB13*0.82+25</f>
        <v>27495</v>
      </c>
      <c r="DC14" s="241">
        <f>'C завтраками| Bed and breakfast'!DC13*0.82+25</f>
        <v>27495</v>
      </c>
      <c r="DD14" s="241">
        <f>'C завтраками| Bed and breakfast'!DD13*0.82+25</f>
        <v>27495</v>
      </c>
      <c r="DE14" s="241">
        <f>'C завтраками| Bed and breakfast'!DE13*0.82+25</f>
        <v>28725</v>
      </c>
      <c r="DF14" s="241">
        <f>'C завтраками| Bed and breakfast'!DF13*0.82+25</f>
        <v>28725</v>
      </c>
      <c r="DG14" s="241">
        <f>'C завтраками| Bed and breakfast'!DG13*0.82+25</f>
        <v>28725</v>
      </c>
      <c r="DH14" s="241">
        <f>'C завтраками| Bed and breakfast'!DH13*0.82+25</f>
        <v>27495</v>
      </c>
      <c r="DI14" s="241">
        <f>'C завтраками| Bed and breakfast'!DI13*0.82+25</f>
        <v>27495</v>
      </c>
      <c r="DJ14" s="241">
        <f>'C завтраками| Bed and breakfast'!DJ13*0.82+25</f>
        <v>27495</v>
      </c>
      <c r="DK14" s="241">
        <f>'C завтраками| Bed and breakfast'!DK13*0.82+25</f>
        <v>27495</v>
      </c>
      <c r="DL14" s="241">
        <f>'C завтраками| Bed and breakfast'!DL13*0.82+25</f>
        <v>27495</v>
      </c>
      <c r="DM14" s="241">
        <f>'C завтраками| Bed and breakfast'!DM13*0.82+25</f>
        <v>27495</v>
      </c>
      <c r="DN14" s="241">
        <f>'C завтраками| Bed and breakfast'!DN13*0.82+25</f>
        <v>26265</v>
      </c>
      <c r="DO14" s="241">
        <f>'C завтраками| Bed and breakfast'!DO13*0.82+25</f>
        <v>26265</v>
      </c>
      <c r="DP14" s="241">
        <f>'C завтраками| Bed and breakfast'!DP13*0.82+25</f>
        <v>26265</v>
      </c>
      <c r="DQ14" s="241">
        <f>'C завтраками| Bed and breakfast'!DQ13*0.82+25</f>
        <v>26265</v>
      </c>
      <c r="DR14" s="241">
        <f>'C завтраками| Bed and breakfast'!DR13*0.82+25</f>
        <v>26265</v>
      </c>
      <c r="DS14" s="241">
        <f>'C завтраками| Bed and breakfast'!DS13*0.82+25</f>
        <v>26265</v>
      </c>
      <c r="DT14" s="241">
        <f>'C завтраками| Bed and breakfast'!DT13*0.82+25</f>
        <v>26265</v>
      </c>
      <c r="DU14" s="241">
        <f>'C завтраками| Bed and breakfast'!DU13*0.82+25</f>
        <v>22985</v>
      </c>
      <c r="DV14" s="241">
        <f>'C завтраками| Bed and breakfast'!DV13*0.82+25</f>
        <v>22985</v>
      </c>
      <c r="DW14" s="241">
        <f>'C завтраками| Bed and breakfast'!DW13*0.82+25</f>
        <v>22985</v>
      </c>
      <c r="DX14" s="241">
        <f>'C завтраками| Bed and breakfast'!DX13*0.82+25</f>
        <v>22985</v>
      </c>
      <c r="DY14" s="241">
        <f>'C завтраками| Bed and breakfast'!DY13*0.82+25</f>
        <v>22985</v>
      </c>
      <c r="DZ14" s="241">
        <f>'C завтраками| Bed and breakfast'!DZ13*0.82+25</f>
        <v>23805</v>
      </c>
      <c r="EA14" s="241">
        <f>'C завтраками| Bed and breakfast'!EA13*0.82+25</f>
        <v>23805</v>
      </c>
      <c r="EB14" s="241">
        <f>'C завтраками| Bed and breakfast'!EB13*0.82+25</f>
        <v>22165</v>
      </c>
      <c r="EC14" s="241">
        <f>'C завтраками| Bed and breakfast'!EC13*0.82+25</f>
        <v>22165</v>
      </c>
      <c r="ED14" s="241">
        <f>'C завтраками| Bed and breakfast'!ED13*0.82+25</f>
        <v>22165</v>
      </c>
      <c r="EE14" s="241">
        <f>'C завтраками| Bed and breakfast'!EE13*0.82+25</f>
        <v>20525</v>
      </c>
      <c r="EF14" s="241">
        <f>'C завтраками| Bed and breakfast'!EF13*0.82+25</f>
        <v>20525</v>
      </c>
      <c r="EG14" s="241">
        <f>'C завтраками| Bed and breakfast'!EG13*0.82+25</f>
        <v>20525</v>
      </c>
      <c r="EH14" s="241">
        <f>'C завтраками| Bed and breakfast'!EH13*0.82+25</f>
        <v>20525</v>
      </c>
      <c r="EI14" s="241">
        <f>'C завтраками| Bed and breakfast'!EI13*0.82+25</f>
        <v>18065</v>
      </c>
      <c r="EJ14" s="241">
        <f>'C завтраками| Bed and breakfast'!EJ13*0.82+25</f>
        <v>18065</v>
      </c>
      <c r="EK14" s="241">
        <f>'C завтраками| Bed and breakfast'!EK13*0.82+25</f>
        <v>18065</v>
      </c>
      <c r="EL14" s="241">
        <f>'C завтраками| Bed and breakfast'!EL13*0.82+25</f>
        <v>18065</v>
      </c>
      <c r="EM14" s="241">
        <f>'C завтраками| Bed and breakfast'!EM13*0.82+25</f>
        <v>18065</v>
      </c>
      <c r="EN14" s="241">
        <f>'C завтраками| Bed and breakfast'!EN13*0.82+25</f>
        <v>18065</v>
      </c>
      <c r="EO14" s="241">
        <f>'C завтраками| Bed and breakfast'!EO13*0.82+25</f>
        <v>18065</v>
      </c>
      <c r="EP14" s="241">
        <f>'C завтраками| Bed and breakfast'!EP13*0.82+25</f>
        <v>16835</v>
      </c>
      <c r="EQ14" s="241">
        <f>'C завтраками| Bed and breakfast'!EQ13*0.82+25</f>
        <v>16835</v>
      </c>
      <c r="ER14" s="241">
        <f>'C завтраками| Bed and breakfast'!ER13*0.82+25</f>
        <v>16835</v>
      </c>
      <c r="ES14" s="241">
        <f>'C завтраками| Bed and breakfast'!ES13*0.82+25</f>
        <v>16835</v>
      </c>
      <c r="ET14" s="241">
        <f>'C завтраками| Bed and breakfast'!ET13*0.82+25</f>
        <v>16835</v>
      </c>
      <c r="EU14" s="241">
        <f>'C завтраками| Bed and breakfast'!EU13*0.82+25</f>
        <v>18065</v>
      </c>
      <c r="EV14" s="241">
        <f>'C завтраками| Bed and breakfast'!EV13*0.82+25</f>
        <v>18065</v>
      </c>
      <c r="EW14" s="241">
        <f>'C завтраками| Bed and breakfast'!EW13*0.82+25</f>
        <v>16835</v>
      </c>
      <c r="EX14" s="241">
        <f>'C завтраками| Bed and breakfast'!EX13*0.82+25</f>
        <v>16835</v>
      </c>
      <c r="EY14" s="241">
        <f>'C завтраками| Bed and breakfast'!EY13*0.82+25</f>
        <v>16835</v>
      </c>
      <c r="EZ14" s="241">
        <f>'C завтраками| Bed and breakfast'!EZ13*0.82+25</f>
        <v>16835</v>
      </c>
      <c r="FA14" s="241">
        <f>'C завтраками| Bed and breakfast'!FA13*0.82+25</f>
        <v>16835</v>
      </c>
      <c r="FB14" s="241">
        <f>'C завтраками| Bed and breakfast'!FB13*0.82+25</f>
        <v>18065</v>
      </c>
      <c r="FC14" s="241">
        <f>'C завтраками| Bed and breakfast'!FC13*0.82+25</f>
        <v>18065</v>
      </c>
      <c r="FD14" s="241">
        <f>'C завтраками| Bed and breakfast'!FD13*0.82+25</f>
        <v>16835</v>
      </c>
      <c r="FE14" s="241">
        <f>'C завтраками| Bed and breakfast'!FE13*0.82+25</f>
        <v>16835</v>
      </c>
      <c r="FF14" s="241">
        <f>'C завтраками| Bed and breakfast'!FF13*0.82+25</f>
        <v>16835</v>
      </c>
      <c r="FG14" s="241">
        <f>'C завтраками| Bed and breakfast'!FG13*0.82+25</f>
        <v>16835</v>
      </c>
      <c r="FH14" s="241">
        <f>'C завтраками| Bed and breakfast'!FH13*0.82+25</f>
        <v>19295</v>
      </c>
    </row>
    <row r="15" spans="1:164" s="72" customFormat="1" x14ac:dyDescent="0.2">
      <c r="A15" s="240">
        <v>2</v>
      </c>
      <c r="B15" s="241">
        <f>'C завтраками| Bed and breakfast'!B14*0.82+25</f>
        <v>21837</v>
      </c>
      <c r="C15" s="241">
        <f>'C завтраками| Bed and breakfast'!C14*0.82+25</f>
        <v>21837</v>
      </c>
      <c r="D15" s="241">
        <f>'C завтраками| Bed and breakfast'!D14*0.82+25</f>
        <v>24707</v>
      </c>
      <c r="E15" s="241">
        <f>'C завтраками| Bed and breakfast'!E14*0.82+25</f>
        <v>24707</v>
      </c>
      <c r="F15" s="241">
        <f>'C завтраками| Bed and breakfast'!F14*0.82+25</f>
        <v>19377</v>
      </c>
      <c r="G15" s="241">
        <f>'C завтраками| Bed and breakfast'!G14*0.82+25</f>
        <v>19377</v>
      </c>
      <c r="H15" s="241">
        <f>'C завтраками| Bed and breakfast'!H14*0.82+25</f>
        <v>19377</v>
      </c>
      <c r="I15" s="241">
        <f>'C завтраками| Bed and breakfast'!I14*0.82+25</f>
        <v>19377</v>
      </c>
      <c r="J15" s="241">
        <f>'C завтраками| Bed and breakfast'!J14*0.82+25</f>
        <v>19377</v>
      </c>
      <c r="K15" s="241">
        <f>'C завтраками| Bed and breakfast'!K14*0.82+25</f>
        <v>23067</v>
      </c>
      <c r="L15" s="241">
        <f>'C завтраками| Bed and breakfast'!L14*0.82+25</f>
        <v>23067</v>
      </c>
      <c r="M15" s="241">
        <f>'C завтраками| Bed and breakfast'!M14*0.82+25</f>
        <v>19377</v>
      </c>
      <c r="N15" s="241">
        <f>'C завтраками| Bed and breakfast'!N14*0.82+25</f>
        <v>19377</v>
      </c>
      <c r="O15" s="241">
        <f>'C завтраками| Bed and breakfast'!O14*0.82+25</f>
        <v>19377</v>
      </c>
      <c r="P15" s="241">
        <f>'C завтраками| Bed and breakfast'!P14*0.82+25</f>
        <v>19377</v>
      </c>
      <c r="Q15" s="241">
        <f>'C завтраками| Bed and breakfast'!Q14*0.82+25</f>
        <v>19377</v>
      </c>
      <c r="R15" s="241">
        <f>'C завтраками| Bed and breakfast'!R14*0.82+25</f>
        <v>21837</v>
      </c>
      <c r="S15" s="241">
        <f>'C завтраками| Bed and breakfast'!S14*0.82+25</f>
        <v>21837</v>
      </c>
      <c r="T15" s="241">
        <f>'C завтраками| Bed and breakfast'!T14*0.82+25</f>
        <v>20607</v>
      </c>
      <c r="U15" s="241">
        <f>'C завтраками| Bed and breakfast'!U14*0.82+25</f>
        <v>20607</v>
      </c>
      <c r="V15" s="241">
        <f>'C завтраками| Bed and breakfast'!V14*0.82+25</f>
        <v>20607</v>
      </c>
      <c r="W15" s="241">
        <f>'C завтраками| Bed and breakfast'!W14*0.82+25</f>
        <v>20607</v>
      </c>
      <c r="X15" s="241">
        <f>'C завтраками| Bed and breakfast'!X14*0.82+25</f>
        <v>21837</v>
      </c>
      <c r="Y15" s="241">
        <f>'C завтраками| Bed and breakfast'!Y14*0.82+25</f>
        <v>21837</v>
      </c>
      <c r="Z15" s="241">
        <f>'C завтраками| Bed and breakfast'!Z14*0.82+25</f>
        <v>21837</v>
      </c>
      <c r="AA15" s="241">
        <f>'C завтраками| Bed and breakfast'!AA14*0.82+25</f>
        <v>20607</v>
      </c>
      <c r="AB15" s="241">
        <f>'C завтраками| Bed and breakfast'!AB14*0.82+25</f>
        <v>20607</v>
      </c>
      <c r="AC15" s="241">
        <f>'C завтраками| Bed and breakfast'!AC14*0.82+25</f>
        <v>21837</v>
      </c>
      <c r="AD15" s="241">
        <f>'C завтраками| Bed and breakfast'!AD14*0.82+25</f>
        <v>21837</v>
      </c>
      <c r="AE15" s="241">
        <f>'C завтраками| Bed and breakfast'!AE14*0.82+25</f>
        <v>21837</v>
      </c>
      <c r="AF15" s="241">
        <f>'C завтраками| Bed and breakfast'!AF14*0.82+25</f>
        <v>25117</v>
      </c>
      <c r="AG15" s="241">
        <f>'C завтраками| Bed and breakfast'!AG14*0.82+25</f>
        <v>25117</v>
      </c>
      <c r="AH15" s="241">
        <f>'C завтраками| Bed and breakfast'!AH14*0.82+25</f>
        <v>23067</v>
      </c>
      <c r="AI15" s="241">
        <f>'C завтраками| Bed and breakfast'!AI14*0.82+25</f>
        <v>24707</v>
      </c>
      <c r="AJ15" s="241">
        <f>'C завтраками| Bed and breakfast'!AJ14*0.82+25</f>
        <v>24707</v>
      </c>
      <c r="AK15" s="241">
        <f>'C завтраками| Bed and breakfast'!AK14*0.82+25</f>
        <v>30037</v>
      </c>
      <c r="AL15" s="241">
        <f>'C завтраками| Bed and breakfast'!AL14*0.82+25</f>
        <v>34957</v>
      </c>
      <c r="AM15" s="241">
        <f>'C завтраками| Bed and breakfast'!AM14*0.82+25</f>
        <v>34957</v>
      </c>
      <c r="AN15" s="241">
        <f>'C завтраками| Bed and breakfast'!AN14*0.82+25</f>
        <v>37417</v>
      </c>
      <c r="AO15" s="241">
        <f>'C завтраками| Bed and breakfast'!AO14*0.82+25</f>
        <v>34957</v>
      </c>
      <c r="AP15" s="241">
        <f>'C завтраками| Bed and breakfast'!AP14*0.82+25</f>
        <v>61524.999999999993</v>
      </c>
      <c r="AQ15" s="241">
        <f>'C завтраками| Bed and breakfast'!AQ14*0.82+25</f>
        <v>94325</v>
      </c>
      <c r="AR15" s="241">
        <f>'C завтраками| Bed and breakfast'!AR14*0.82+25</f>
        <v>114825</v>
      </c>
      <c r="AS15" s="241">
        <f>'C завтраками| Bed and breakfast'!AS14*0.82+25</f>
        <v>114825</v>
      </c>
      <c r="AT15" s="241">
        <f>'C завтраками| Bed and breakfast'!AT14*0.82+25</f>
        <v>102525</v>
      </c>
      <c r="AU15" s="241">
        <f>'C завтраками| Bed and breakfast'!AU14*0.82+25</f>
        <v>102525</v>
      </c>
      <c r="AV15" s="241">
        <f>'C завтраками| Bed and breakfast'!AV14*0.82+25</f>
        <v>102525</v>
      </c>
      <c r="AW15" s="241">
        <f>'C завтраками| Bed and breakfast'!AW14*0.82+25</f>
        <v>102525</v>
      </c>
      <c r="AX15" s="241">
        <f>'C завтраками| Bed and breakfast'!AX14*0.82+25</f>
        <v>102525</v>
      </c>
      <c r="AY15" s="241">
        <f>'C завтраками| Bed and breakfast'!AY14*0.82+25</f>
        <v>82025</v>
      </c>
      <c r="AZ15" s="241">
        <f>'C завтраками| Bed and breakfast'!AZ14*0.82+25</f>
        <v>73825</v>
      </c>
      <c r="BA15" s="241">
        <f>'C завтраками| Bed and breakfast'!BA14*0.82+25</f>
        <v>73825</v>
      </c>
      <c r="BB15" s="241">
        <f>'C завтраками| Bed and breakfast'!BB14*0.82+25</f>
        <v>53489</v>
      </c>
      <c r="BC15" s="241">
        <f>'C завтраками| Bed and breakfast'!BC14*0.82+25</f>
        <v>33809</v>
      </c>
      <c r="BD15" s="241">
        <f>'C завтраками| Bed and breakfast'!BD14*0.82+25</f>
        <v>33809</v>
      </c>
      <c r="BE15" s="241">
        <f>'C завтраками| Bed and breakfast'!BE14*0.82+25</f>
        <v>33809</v>
      </c>
      <c r="BF15" s="241">
        <f>'C завтраками| Bed and breakfast'!BF14*0.82+25</f>
        <v>33809</v>
      </c>
      <c r="BG15" s="241">
        <f>'C завтраками| Bed and breakfast'!BG14*0.82+25</f>
        <v>33809</v>
      </c>
      <c r="BH15" s="241">
        <f>'C завтраками| Bed and breakfast'!BH14*0.82+25</f>
        <v>31348.999999999996</v>
      </c>
      <c r="BI15" s="241">
        <f>'C завтраками| Bed and breakfast'!BI14*0.82+25</f>
        <v>31348.999999999996</v>
      </c>
      <c r="BJ15" s="241">
        <f>'C завтраками| Bed and breakfast'!BJ14*0.82+25</f>
        <v>31348.999999999996</v>
      </c>
      <c r="BK15" s="241">
        <f>'C завтраками| Bed and breakfast'!BK14*0.82+25</f>
        <v>33809</v>
      </c>
      <c r="BL15" s="241">
        <f>'C завтраками| Bed and breakfast'!BL14*0.82+25</f>
        <v>33809</v>
      </c>
      <c r="BM15" s="241">
        <f>'C завтраками| Bed and breakfast'!BM14*0.82+25</f>
        <v>33809</v>
      </c>
      <c r="BN15" s="241">
        <f>'C завтраками| Bed and breakfast'!BN14*0.82+25</f>
        <v>33809</v>
      </c>
      <c r="BO15" s="241">
        <f>'C завтраками| Bed and breakfast'!BO14*0.82+25</f>
        <v>33809</v>
      </c>
      <c r="BP15" s="241">
        <f>'C завтраками| Bed and breakfast'!BP14*0.82+25</f>
        <v>33809</v>
      </c>
      <c r="BQ15" s="241">
        <f>'C завтраками| Bed and breakfast'!BQ14*0.82+25</f>
        <v>33809</v>
      </c>
      <c r="BR15" s="241">
        <f>'C завтраками| Bed and breakfast'!BR14*0.82+25</f>
        <v>33809</v>
      </c>
      <c r="BS15" s="241">
        <f>'C завтраками| Bed and breakfast'!BS14*0.82+25</f>
        <v>33809</v>
      </c>
      <c r="BT15" s="241">
        <f>'C завтраками| Bed and breakfast'!BT14*0.82+25</f>
        <v>38729</v>
      </c>
      <c r="BU15" s="241">
        <f>'C завтраками| Bed and breakfast'!BU14*0.82+25</f>
        <v>38729</v>
      </c>
      <c r="BV15" s="241">
        <f>'C завтраками| Bed and breakfast'!BV14*0.82+25</f>
        <v>38729</v>
      </c>
      <c r="BW15" s="241">
        <f>'C завтраками| Bed and breakfast'!BW14*0.82+25</f>
        <v>38729</v>
      </c>
      <c r="BX15" s="241">
        <f>'C завтраками| Bed and breakfast'!BX14*0.82+25</f>
        <v>40369</v>
      </c>
      <c r="BY15" s="241">
        <f>'C завтраками| Bed and breakfast'!BY14*0.82+25</f>
        <v>40369</v>
      </c>
      <c r="BZ15" s="241">
        <f>'C завтраками| Bed and breakfast'!BZ14*0.82+25</f>
        <v>40369</v>
      </c>
      <c r="CA15" s="241">
        <f>'C завтраками| Bed and breakfast'!CA14*0.82+25</f>
        <v>40369</v>
      </c>
      <c r="CB15" s="241">
        <f>'C завтраками| Bed and breakfast'!CB14*0.82+25</f>
        <v>40369</v>
      </c>
      <c r="CC15" s="241">
        <f>'C завтраками| Bed and breakfast'!CC14*0.82+25</f>
        <v>40369</v>
      </c>
      <c r="CD15" s="241">
        <f>'C завтраками| Bed and breakfast'!CD14*0.82+25</f>
        <v>40369</v>
      </c>
      <c r="CE15" s="241">
        <f>'C завтраками| Bed and breakfast'!CE14*0.82+25</f>
        <v>40369</v>
      </c>
      <c r="CF15" s="241">
        <f>'C завтраками| Bed and breakfast'!CF14*0.82+25</f>
        <v>40369</v>
      </c>
      <c r="CG15" s="241">
        <f>'C завтраками| Bed and breakfast'!CG14*0.82+25</f>
        <v>40369</v>
      </c>
      <c r="CH15" s="241">
        <f>'C завтраками| Bed and breakfast'!CH14*0.82+25</f>
        <v>37089</v>
      </c>
      <c r="CI15" s="241">
        <f>'C завтраками| Bed and breakfast'!CI14*0.82+25</f>
        <v>37089</v>
      </c>
      <c r="CJ15" s="241">
        <f>'C завтраками| Bed and breakfast'!CJ14*0.82+25</f>
        <v>37089</v>
      </c>
      <c r="CK15" s="241">
        <f>'C завтраками| Bed and breakfast'!CK14*0.82+25</f>
        <v>37089</v>
      </c>
      <c r="CL15" s="241">
        <f>'C завтраками| Bed and breakfast'!CL14*0.82+25</f>
        <v>37089</v>
      </c>
      <c r="CM15" s="241">
        <f>'C завтраками| Bed and breakfast'!CM14*0.82+25</f>
        <v>37089</v>
      </c>
      <c r="CN15" s="241">
        <f>'C завтраками| Bed and breakfast'!CN14*0.82+25</f>
        <v>37089</v>
      </c>
      <c r="CO15" s="241">
        <f>'C завтраками| Bed and breakfast'!CO14*0.82+25</f>
        <v>37089</v>
      </c>
      <c r="CP15" s="241">
        <f>'C завтраками| Bed and breakfast'!CP14*0.82+25</f>
        <v>37089</v>
      </c>
      <c r="CQ15" s="241">
        <f>'C завтраками| Bed and breakfast'!CQ14*0.82+25</f>
        <v>57589</v>
      </c>
      <c r="CR15" s="241">
        <f>'C завтраками| Bed and breakfast'!CR14*0.82+25</f>
        <v>63328.999999999993</v>
      </c>
      <c r="CS15" s="241">
        <f>'C завтраками| Bed and breakfast'!CS14*0.82+25</f>
        <v>69069</v>
      </c>
      <c r="CT15" s="241">
        <f>'C завтраками| Bed and breakfast'!CT14*0.82+25</f>
        <v>57589</v>
      </c>
      <c r="CU15" s="241">
        <f>'C завтраками| Bed and breakfast'!CU14*0.82+25</f>
        <v>57589</v>
      </c>
      <c r="CV15" s="241">
        <f>'C завтраками| Bed and breakfast'!CV14*0.82+25</f>
        <v>48569</v>
      </c>
      <c r="CW15" s="241">
        <f>'C завтраками| Bed and breakfast'!CW14*0.82+25</f>
        <v>48569</v>
      </c>
      <c r="CX15" s="241">
        <f>'C завтраками| Bed and breakfast'!CX14*0.82+25</f>
        <v>48569</v>
      </c>
      <c r="CY15" s="241">
        <f>'C завтраками| Bed and breakfast'!CY14*0.82+25</f>
        <v>42009</v>
      </c>
      <c r="CZ15" s="241">
        <f>'C завтраками| Bed and breakfast'!CZ14*0.82+25</f>
        <v>41189</v>
      </c>
      <c r="DA15" s="241">
        <f>'C завтраками| Bed and breakfast'!DA14*0.82+25</f>
        <v>30119</v>
      </c>
      <c r="DB15" s="241">
        <f>'C завтраками| Bed and breakfast'!DB14*0.82+25</f>
        <v>30119</v>
      </c>
      <c r="DC15" s="241">
        <f>'C завтраками| Bed and breakfast'!DC14*0.82+25</f>
        <v>30119</v>
      </c>
      <c r="DD15" s="241">
        <f>'C завтраками| Bed and breakfast'!DD14*0.82+25</f>
        <v>30119</v>
      </c>
      <c r="DE15" s="241">
        <f>'C завтраками| Bed and breakfast'!DE14*0.82+25</f>
        <v>31348.999999999996</v>
      </c>
      <c r="DF15" s="241">
        <f>'C завтраками| Bed and breakfast'!DF14*0.82+25</f>
        <v>31348.999999999996</v>
      </c>
      <c r="DG15" s="241">
        <f>'C завтраками| Bed and breakfast'!DG14*0.82+25</f>
        <v>31348.999999999996</v>
      </c>
      <c r="DH15" s="241">
        <f>'C завтраками| Bed and breakfast'!DH14*0.82+25</f>
        <v>30119</v>
      </c>
      <c r="DI15" s="241">
        <f>'C завтраками| Bed and breakfast'!DI14*0.82+25</f>
        <v>30119</v>
      </c>
      <c r="DJ15" s="241">
        <f>'C завтраками| Bed and breakfast'!DJ14*0.82+25</f>
        <v>30119</v>
      </c>
      <c r="DK15" s="241">
        <f>'C завтраками| Bed and breakfast'!DK14*0.82+25</f>
        <v>30119</v>
      </c>
      <c r="DL15" s="241">
        <f>'C завтраками| Bed and breakfast'!DL14*0.82+25</f>
        <v>30119</v>
      </c>
      <c r="DM15" s="241">
        <f>'C завтраками| Bed and breakfast'!DM14*0.82+25</f>
        <v>30119</v>
      </c>
      <c r="DN15" s="241">
        <f>'C завтраками| Bed and breakfast'!DN14*0.82+25</f>
        <v>28889</v>
      </c>
      <c r="DO15" s="241">
        <f>'C завтраками| Bed and breakfast'!DO14*0.82+25</f>
        <v>28889</v>
      </c>
      <c r="DP15" s="241">
        <f>'C завтраками| Bed and breakfast'!DP14*0.82+25</f>
        <v>28889</v>
      </c>
      <c r="DQ15" s="241">
        <f>'C завтраками| Bed and breakfast'!DQ14*0.82+25</f>
        <v>28889</v>
      </c>
      <c r="DR15" s="241">
        <f>'C завтраками| Bed and breakfast'!DR14*0.82+25</f>
        <v>28889</v>
      </c>
      <c r="DS15" s="241">
        <f>'C завтраками| Bed and breakfast'!DS14*0.82+25</f>
        <v>28889</v>
      </c>
      <c r="DT15" s="241">
        <f>'C завтраками| Bed and breakfast'!DT14*0.82+25</f>
        <v>28889</v>
      </c>
      <c r="DU15" s="241">
        <f>'C завтраками| Bed and breakfast'!DU14*0.82+25</f>
        <v>25609</v>
      </c>
      <c r="DV15" s="241">
        <f>'C завтраками| Bed and breakfast'!DV14*0.82+25</f>
        <v>25609</v>
      </c>
      <c r="DW15" s="241">
        <f>'C завтраками| Bed and breakfast'!DW14*0.82+25</f>
        <v>25609</v>
      </c>
      <c r="DX15" s="241">
        <f>'C завтраками| Bed and breakfast'!DX14*0.82+25</f>
        <v>25609</v>
      </c>
      <c r="DY15" s="241">
        <f>'C завтраками| Bed and breakfast'!DY14*0.82+25</f>
        <v>25609</v>
      </c>
      <c r="DZ15" s="241">
        <f>'C завтраками| Bed and breakfast'!DZ14*0.82+25</f>
        <v>26429</v>
      </c>
      <c r="EA15" s="241">
        <f>'C завтраками| Bed and breakfast'!EA14*0.82+25</f>
        <v>26429</v>
      </c>
      <c r="EB15" s="241">
        <f>'C завтраками| Bed and breakfast'!EB14*0.82+25</f>
        <v>24789</v>
      </c>
      <c r="EC15" s="241">
        <f>'C завтраками| Bed and breakfast'!EC14*0.82+25</f>
        <v>24789</v>
      </c>
      <c r="ED15" s="241">
        <f>'C завтраками| Bed and breakfast'!ED14*0.82+25</f>
        <v>24789</v>
      </c>
      <c r="EE15" s="241">
        <f>'C завтраками| Bed and breakfast'!EE14*0.82+25</f>
        <v>22985</v>
      </c>
      <c r="EF15" s="241">
        <f>'C завтраками| Bed and breakfast'!EF14*0.82+25</f>
        <v>22985</v>
      </c>
      <c r="EG15" s="241">
        <f>'C завтраками| Bed and breakfast'!EG14*0.82+25</f>
        <v>22985</v>
      </c>
      <c r="EH15" s="241">
        <f>'C завтраками| Bed and breakfast'!EH14*0.82+25</f>
        <v>22985</v>
      </c>
      <c r="EI15" s="241">
        <f>'C завтраками| Bed and breakfast'!EI14*0.82+25</f>
        <v>20525</v>
      </c>
      <c r="EJ15" s="241">
        <f>'C завтраками| Bed and breakfast'!EJ14*0.82+25</f>
        <v>20525</v>
      </c>
      <c r="EK15" s="241">
        <f>'C завтраками| Bed and breakfast'!EK14*0.82+25</f>
        <v>20525</v>
      </c>
      <c r="EL15" s="241">
        <f>'C завтраками| Bed and breakfast'!EL14*0.82+25</f>
        <v>20525</v>
      </c>
      <c r="EM15" s="241">
        <f>'C завтраками| Bed and breakfast'!EM14*0.82+25</f>
        <v>20525</v>
      </c>
      <c r="EN15" s="241">
        <f>'C завтраками| Bed and breakfast'!EN14*0.82+25</f>
        <v>20525</v>
      </c>
      <c r="EO15" s="241">
        <f>'C завтраками| Bed and breakfast'!EO14*0.82+25</f>
        <v>20525</v>
      </c>
      <c r="EP15" s="241">
        <f>'C завтраками| Bed and breakfast'!EP14*0.82+25</f>
        <v>19295</v>
      </c>
      <c r="EQ15" s="241">
        <f>'C завтраками| Bed and breakfast'!EQ14*0.82+25</f>
        <v>19295</v>
      </c>
      <c r="ER15" s="241">
        <f>'C завтраками| Bed and breakfast'!ER14*0.82+25</f>
        <v>19295</v>
      </c>
      <c r="ES15" s="241">
        <f>'C завтраками| Bed and breakfast'!ES14*0.82+25</f>
        <v>19295</v>
      </c>
      <c r="ET15" s="241">
        <f>'C завтраками| Bed and breakfast'!ET14*0.82+25</f>
        <v>19295</v>
      </c>
      <c r="EU15" s="241">
        <f>'C завтраками| Bed and breakfast'!EU14*0.82+25</f>
        <v>20525</v>
      </c>
      <c r="EV15" s="241">
        <f>'C завтраками| Bed and breakfast'!EV14*0.82+25</f>
        <v>20525</v>
      </c>
      <c r="EW15" s="241">
        <f>'C завтраками| Bed and breakfast'!EW14*0.82+25</f>
        <v>19295</v>
      </c>
      <c r="EX15" s="241">
        <f>'C завтраками| Bed and breakfast'!EX14*0.82+25</f>
        <v>19295</v>
      </c>
      <c r="EY15" s="241">
        <f>'C завтраками| Bed and breakfast'!EY14*0.82+25</f>
        <v>19295</v>
      </c>
      <c r="EZ15" s="241">
        <f>'C завтраками| Bed and breakfast'!EZ14*0.82+25</f>
        <v>19295</v>
      </c>
      <c r="FA15" s="241">
        <f>'C завтраками| Bed and breakfast'!FA14*0.82+25</f>
        <v>19295</v>
      </c>
      <c r="FB15" s="241">
        <f>'C завтраками| Bed and breakfast'!FB14*0.82+25</f>
        <v>20525</v>
      </c>
      <c r="FC15" s="241">
        <f>'C завтраками| Bed and breakfast'!FC14*0.82+25</f>
        <v>20525</v>
      </c>
      <c r="FD15" s="241">
        <f>'C завтраками| Bed and breakfast'!FD14*0.82+25</f>
        <v>19295</v>
      </c>
      <c r="FE15" s="241">
        <f>'C завтраками| Bed and breakfast'!FE14*0.82+25</f>
        <v>19295</v>
      </c>
      <c r="FF15" s="241">
        <f>'C завтраками| Bed and breakfast'!FF14*0.82+25</f>
        <v>19295</v>
      </c>
      <c r="FG15" s="241">
        <f>'C завтраками| Bed and breakfast'!FG14*0.82+25</f>
        <v>19295</v>
      </c>
      <c r="FH15" s="241">
        <f>'C завтраками| Bed and breakfast'!FH14*0.82+25</f>
        <v>21755</v>
      </c>
    </row>
    <row r="16" spans="1:164"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row>
    <row r="17" spans="1:164" s="72" customFormat="1" x14ac:dyDescent="0.2">
      <c r="A17" s="240">
        <v>1</v>
      </c>
      <c r="B17" s="241">
        <f>'C завтраками| Bed and breakfast'!B16*0.82+25</f>
        <v>21345</v>
      </c>
      <c r="C17" s="241">
        <f>'C завтраками| Bed and breakfast'!C16*0.82+25</f>
        <v>21345</v>
      </c>
      <c r="D17" s="241">
        <f>'C завтраками| Bed and breakfast'!D16*0.82+25</f>
        <v>24215</v>
      </c>
      <c r="E17" s="241">
        <f>'C завтраками| Bed and breakfast'!E16*0.82+25</f>
        <v>24215</v>
      </c>
      <c r="F17" s="241">
        <f>'C завтраками| Bed and breakfast'!F16*0.82+25</f>
        <v>18885</v>
      </c>
      <c r="G17" s="241">
        <f>'C завтраками| Bed and breakfast'!G16*0.82+25</f>
        <v>18885</v>
      </c>
      <c r="H17" s="241">
        <f>'C завтраками| Bed and breakfast'!H16*0.82+25</f>
        <v>18885</v>
      </c>
      <c r="I17" s="241">
        <f>'C завтраками| Bed and breakfast'!I16*0.82+25</f>
        <v>18885</v>
      </c>
      <c r="J17" s="241">
        <f>'C завтраками| Bed and breakfast'!J16*0.82+25</f>
        <v>18885</v>
      </c>
      <c r="K17" s="241">
        <f>'C завтраками| Bed and breakfast'!K16*0.82+25</f>
        <v>22575</v>
      </c>
      <c r="L17" s="241">
        <f>'C завтраками| Bed and breakfast'!L16*0.82+25</f>
        <v>22575</v>
      </c>
      <c r="M17" s="241">
        <f>'C завтраками| Bed and breakfast'!M16*0.82+25</f>
        <v>18885</v>
      </c>
      <c r="N17" s="241">
        <f>'C завтраками| Bed and breakfast'!N16*0.82+25</f>
        <v>18885</v>
      </c>
      <c r="O17" s="241">
        <f>'C завтраками| Bed and breakfast'!O16*0.82+25</f>
        <v>18885</v>
      </c>
      <c r="P17" s="241">
        <f>'C завтраками| Bed and breakfast'!P16*0.82+25</f>
        <v>18885</v>
      </c>
      <c r="Q17" s="241">
        <f>'C завтраками| Bed and breakfast'!Q16*0.82+25</f>
        <v>18885</v>
      </c>
      <c r="R17" s="241">
        <f>'C завтраками| Bed and breakfast'!R16*0.82+25</f>
        <v>21345</v>
      </c>
      <c r="S17" s="241">
        <f>'C завтраками| Bed and breakfast'!S16*0.82+25</f>
        <v>21345</v>
      </c>
      <c r="T17" s="241">
        <f>'C завтраками| Bed and breakfast'!T16*0.82+25</f>
        <v>20115</v>
      </c>
      <c r="U17" s="241">
        <f>'C завтраками| Bed and breakfast'!U16*0.82+25</f>
        <v>20115</v>
      </c>
      <c r="V17" s="241">
        <f>'C завтраками| Bed and breakfast'!V16*0.82+25</f>
        <v>20115</v>
      </c>
      <c r="W17" s="241">
        <f>'C завтраками| Bed and breakfast'!W16*0.82+25</f>
        <v>20115</v>
      </c>
      <c r="X17" s="241">
        <f>'C завтраками| Bed and breakfast'!X16*0.82+25</f>
        <v>21345</v>
      </c>
      <c r="Y17" s="241">
        <f>'C завтраками| Bed and breakfast'!Y16*0.82+25</f>
        <v>21345</v>
      </c>
      <c r="Z17" s="241">
        <f>'C завтраками| Bed and breakfast'!Z16*0.82+25</f>
        <v>21345</v>
      </c>
      <c r="AA17" s="241">
        <f>'C завтраками| Bed and breakfast'!AA16*0.82+25</f>
        <v>20115</v>
      </c>
      <c r="AB17" s="241">
        <f>'C завтраками| Bed and breakfast'!AB16*0.82+25</f>
        <v>20115</v>
      </c>
      <c r="AC17" s="241">
        <f>'C завтраками| Bed and breakfast'!AC16*0.82+25</f>
        <v>21345</v>
      </c>
      <c r="AD17" s="241">
        <f>'C завтраками| Bed and breakfast'!AD16*0.82+25</f>
        <v>21345</v>
      </c>
      <c r="AE17" s="241">
        <f>'C завтраками| Bed and breakfast'!AE16*0.82+25</f>
        <v>21345</v>
      </c>
      <c r="AF17" s="241">
        <f>'C завтраками| Bed and breakfast'!AF16*0.82+25</f>
        <v>24625</v>
      </c>
      <c r="AG17" s="241">
        <f>'C завтраками| Bed and breakfast'!AG16*0.82+25</f>
        <v>24625</v>
      </c>
      <c r="AH17" s="241">
        <f>'C завтраками| Bed and breakfast'!AH16*0.82+25</f>
        <v>22575</v>
      </c>
      <c r="AI17" s="241">
        <f>'C завтраками| Bed and breakfast'!AI16*0.82+25</f>
        <v>24215</v>
      </c>
      <c r="AJ17" s="241">
        <f>'C завтраками| Bed and breakfast'!AJ16*0.82+25</f>
        <v>24215</v>
      </c>
      <c r="AK17" s="241">
        <f>'C завтраками| Bed and breakfast'!AK16*0.82+25</f>
        <v>29545</v>
      </c>
      <c r="AL17" s="241">
        <f>'C завтраками| Bed and breakfast'!AL16*0.82+25</f>
        <v>34465</v>
      </c>
      <c r="AM17" s="241">
        <f>'C завтраками| Bed and breakfast'!AM16*0.82+25</f>
        <v>34465</v>
      </c>
      <c r="AN17" s="241">
        <f>'C завтраками| Bed and breakfast'!AN16*0.82+25</f>
        <v>36925</v>
      </c>
      <c r="AO17" s="241">
        <f>'C завтраками| Bed and breakfast'!AO16*0.82+25</f>
        <v>34465</v>
      </c>
      <c r="AP17" s="241">
        <f>'C завтраками| Bed and breakfast'!AP16*0.82+25</f>
        <v>59475</v>
      </c>
      <c r="AQ17" s="241">
        <f>'C завтраками| Bed and breakfast'!AQ16*0.82+25</f>
        <v>92275</v>
      </c>
      <c r="AR17" s="241">
        <f>'C завтраками| Bed and breakfast'!AR16*0.82+25</f>
        <v>112775</v>
      </c>
      <c r="AS17" s="241">
        <f>'C завтраками| Bed and breakfast'!AS16*0.82+25</f>
        <v>112775</v>
      </c>
      <c r="AT17" s="241">
        <f>'C завтраками| Bed and breakfast'!AT16*0.82+25</f>
        <v>100475</v>
      </c>
      <c r="AU17" s="241">
        <f>'C завтраками| Bed and breakfast'!AU16*0.82+25</f>
        <v>100475</v>
      </c>
      <c r="AV17" s="241">
        <f>'C завтраками| Bed and breakfast'!AV16*0.82+25</f>
        <v>100475</v>
      </c>
      <c r="AW17" s="241">
        <f>'C завтраками| Bed and breakfast'!AW16*0.82+25</f>
        <v>100475</v>
      </c>
      <c r="AX17" s="241">
        <f>'C завтраками| Bed and breakfast'!AX16*0.82+25</f>
        <v>100475</v>
      </c>
      <c r="AY17" s="241">
        <f>'C завтраками| Bed and breakfast'!AY16*0.82+25</f>
        <v>79975</v>
      </c>
      <c r="AZ17" s="241">
        <f>'C завтраками| Bed and breakfast'!AZ16*0.82+25</f>
        <v>71775</v>
      </c>
      <c r="BA17" s="241">
        <f>'C завтраками| Bed and breakfast'!BA16*0.82+25</f>
        <v>71775</v>
      </c>
      <c r="BB17" s="241">
        <f>'C завтраками| Bed and breakfast'!BB16*0.82+25</f>
        <v>52915</v>
      </c>
      <c r="BC17" s="241">
        <f>'C завтраками| Bed and breakfast'!BC16*0.82+25</f>
        <v>33235</v>
      </c>
      <c r="BD17" s="241">
        <f>'C завтраками| Bed and breakfast'!BD16*0.82+25</f>
        <v>33235</v>
      </c>
      <c r="BE17" s="241">
        <f>'C завтраками| Bed and breakfast'!BE16*0.82+25</f>
        <v>33235</v>
      </c>
      <c r="BF17" s="241">
        <f>'C завтраками| Bed and breakfast'!BF16*0.82+25</f>
        <v>33235</v>
      </c>
      <c r="BG17" s="241">
        <f>'C завтраками| Bed and breakfast'!BG16*0.82+25</f>
        <v>33235</v>
      </c>
      <c r="BH17" s="241">
        <f>'C завтраками| Bed and breakfast'!BH16*0.82+25</f>
        <v>30774.999999999996</v>
      </c>
      <c r="BI17" s="241">
        <f>'C завтраками| Bed and breakfast'!BI16*0.82+25</f>
        <v>30774.999999999996</v>
      </c>
      <c r="BJ17" s="241">
        <f>'C завтраками| Bed and breakfast'!BJ16*0.82+25</f>
        <v>30774.999999999996</v>
      </c>
      <c r="BK17" s="241">
        <f>'C завтраками| Bed and breakfast'!BK16*0.82+25</f>
        <v>33235</v>
      </c>
      <c r="BL17" s="241">
        <f>'C завтраками| Bed and breakfast'!BL16*0.82+25</f>
        <v>33235</v>
      </c>
      <c r="BM17" s="241">
        <f>'C завтраками| Bed and breakfast'!BM16*0.82+25</f>
        <v>33235</v>
      </c>
      <c r="BN17" s="241">
        <f>'C завтраками| Bed and breakfast'!BN16*0.82+25</f>
        <v>33235</v>
      </c>
      <c r="BO17" s="241">
        <f>'C завтраками| Bed and breakfast'!BO16*0.82+25</f>
        <v>33235</v>
      </c>
      <c r="BP17" s="241">
        <f>'C завтраками| Bed and breakfast'!BP16*0.82+25</f>
        <v>33235</v>
      </c>
      <c r="BQ17" s="241">
        <f>'C завтраками| Bed and breakfast'!BQ16*0.82+25</f>
        <v>33235</v>
      </c>
      <c r="BR17" s="241">
        <f>'C завтраками| Bed and breakfast'!BR16*0.82+25</f>
        <v>33235</v>
      </c>
      <c r="BS17" s="241">
        <f>'C завтраками| Bed and breakfast'!BS16*0.82+25</f>
        <v>33235</v>
      </c>
      <c r="BT17" s="241">
        <f>'C завтраками| Bed and breakfast'!BT16*0.82+25</f>
        <v>38155</v>
      </c>
      <c r="BU17" s="241">
        <f>'C завтраками| Bed and breakfast'!BU16*0.82+25</f>
        <v>38155</v>
      </c>
      <c r="BV17" s="241">
        <f>'C завтраками| Bed and breakfast'!BV16*0.82+25</f>
        <v>38155</v>
      </c>
      <c r="BW17" s="241">
        <f>'C завтраками| Bed and breakfast'!BW16*0.82+25</f>
        <v>38155</v>
      </c>
      <c r="BX17" s="241">
        <f>'C завтраками| Bed and breakfast'!BX16*0.82+25</f>
        <v>39795</v>
      </c>
      <c r="BY17" s="241">
        <f>'C завтраками| Bed and breakfast'!BY16*0.82+25</f>
        <v>39795</v>
      </c>
      <c r="BZ17" s="241">
        <f>'C завтраками| Bed and breakfast'!BZ16*0.82+25</f>
        <v>39795</v>
      </c>
      <c r="CA17" s="241">
        <f>'C завтраками| Bed and breakfast'!CA16*0.82+25</f>
        <v>39795</v>
      </c>
      <c r="CB17" s="241">
        <f>'C завтраками| Bed and breakfast'!CB16*0.82+25</f>
        <v>39795</v>
      </c>
      <c r="CC17" s="241">
        <f>'C завтраками| Bed and breakfast'!CC16*0.82+25</f>
        <v>39795</v>
      </c>
      <c r="CD17" s="241">
        <f>'C завтраками| Bed and breakfast'!CD16*0.82+25</f>
        <v>39795</v>
      </c>
      <c r="CE17" s="241">
        <f>'C завтраками| Bed and breakfast'!CE16*0.82+25</f>
        <v>39795</v>
      </c>
      <c r="CF17" s="241">
        <f>'C завтраками| Bed and breakfast'!CF16*0.82+25</f>
        <v>39795</v>
      </c>
      <c r="CG17" s="241">
        <f>'C завтраками| Bed and breakfast'!CG16*0.82+25</f>
        <v>39795</v>
      </c>
      <c r="CH17" s="241">
        <f>'C завтраками| Bed and breakfast'!CH16*0.82+25</f>
        <v>36515</v>
      </c>
      <c r="CI17" s="241">
        <f>'C завтраками| Bed and breakfast'!CI16*0.82+25</f>
        <v>36515</v>
      </c>
      <c r="CJ17" s="241">
        <f>'C завтраками| Bed and breakfast'!CJ16*0.82+25</f>
        <v>36515</v>
      </c>
      <c r="CK17" s="241">
        <f>'C завтраками| Bed and breakfast'!CK16*0.82+25</f>
        <v>36515</v>
      </c>
      <c r="CL17" s="241">
        <f>'C завтраками| Bed and breakfast'!CL16*0.82+25</f>
        <v>36515</v>
      </c>
      <c r="CM17" s="241">
        <f>'C завтраками| Bed and breakfast'!CM16*0.82+25</f>
        <v>36515</v>
      </c>
      <c r="CN17" s="241">
        <f>'C завтраками| Bed and breakfast'!CN16*0.82+25</f>
        <v>36515</v>
      </c>
      <c r="CO17" s="241">
        <f>'C завтраками| Bed and breakfast'!CO16*0.82+25</f>
        <v>36515</v>
      </c>
      <c r="CP17" s="241">
        <f>'C завтраками| Bed and breakfast'!CP16*0.82+25</f>
        <v>36515</v>
      </c>
      <c r="CQ17" s="241">
        <f>'C завтраками| Bed and breakfast'!CQ16*0.82+25</f>
        <v>57015</v>
      </c>
      <c r="CR17" s="241">
        <f>'C завтраками| Bed and breakfast'!CR16*0.82+25</f>
        <v>62754.999999999993</v>
      </c>
      <c r="CS17" s="241">
        <f>'C завтраками| Bed and breakfast'!CS16*0.82+25</f>
        <v>68495</v>
      </c>
      <c r="CT17" s="241">
        <f>'C завтраками| Bed and breakfast'!CT16*0.82+25</f>
        <v>57015</v>
      </c>
      <c r="CU17" s="241">
        <f>'C завтраками| Bed and breakfast'!CU16*0.82+25</f>
        <v>57015</v>
      </c>
      <c r="CV17" s="241">
        <f>'C завтраками| Bed and breakfast'!CV16*0.82+25</f>
        <v>47995</v>
      </c>
      <c r="CW17" s="241">
        <f>'C завтраками| Bed and breakfast'!CW16*0.82+25</f>
        <v>47995</v>
      </c>
      <c r="CX17" s="241">
        <f>'C завтраками| Bed and breakfast'!CX16*0.82+25</f>
        <v>47995</v>
      </c>
      <c r="CY17" s="241">
        <f>'C завтраками| Bed and breakfast'!CY16*0.82+25</f>
        <v>41435</v>
      </c>
      <c r="CZ17" s="241">
        <f>'C завтраками| Bed and breakfast'!CZ16*0.82+25</f>
        <v>40615</v>
      </c>
      <c r="DA17" s="241">
        <f>'C завтраками| Bed and breakfast'!DA16*0.82+25</f>
        <v>29545</v>
      </c>
      <c r="DB17" s="241">
        <f>'C завтраками| Bed and breakfast'!DB16*0.82+25</f>
        <v>29545</v>
      </c>
      <c r="DC17" s="241">
        <f>'C завтраками| Bed and breakfast'!DC16*0.82+25</f>
        <v>29545</v>
      </c>
      <c r="DD17" s="241">
        <f>'C завтраками| Bed and breakfast'!DD16*0.82+25</f>
        <v>29545</v>
      </c>
      <c r="DE17" s="241">
        <f>'C завтраками| Bed and breakfast'!DE16*0.82+25</f>
        <v>30774.999999999996</v>
      </c>
      <c r="DF17" s="241">
        <f>'C завтраками| Bed and breakfast'!DF16*0.82+25</f>
        <v>30774.999999999996</v>
      </c>
      <c r="DG17" s="241">
        <f>'C завтраками| Bed and breakfast'!DG16*0.82+25</f>
        <v>30774.999999999996</v>
      </c>
      <c r="DH17" s="241">
        <f>'C завтраками| Bed and breakfast'!DH16*0.82+25</f>
        <v>29545</v>
      </c>
      <c r="DI17" s="241">
        <f>'C завтраками| Bed and breakfast'!DI16*0.82+25</f>
        <v>29545</v>
      </c>
      <c r="DJ17" s="241">
        <f>'C завтраками| Bed and breakfast'!DJ16*0.82+25</f>
        <v>29545</v>
      </c>
      <c r="DK17" s="241">
        <f>'C завтраками| Bed and breakfast'!DK16*0.82+25</f>
        <v>29545</v>
      </c>
      <c r="DL17" s="241">
        <f>'C завтраками| Bed and breakfast'!DL16*0.82+25</f>
        <v>29545</v>
      </c>
      <c r="DM17" s="241">
        <f>'C завтраками| Bed and breakfast'!DM16*0.82+25</f>
        <v>29545</v>
      </c>
      <c r="DN17" s="241">
        <f>'C завтраками| Bed and breakfast'!DN16*0.82+25</f>
        <v>28315</v>
      </c>
      <c r="DO17" s="241">
        <f>'C завтраками| Bed and breakfast'!DO16*0.82+25</f>
        <v>28315</v>
      </c>
      <c r="DP17" s="241">
        <f>'C завтраками| Bed and breakfast'!DP16*0.82+25</f>
        <v>28315</v>
      </c>
      <c r="DQ17" s="241">
        <f>'C завтраками| Bed and breakfast'!DQ16*0.82+25</f>
        <v>28315</v>
      </c>
      <c r="DR17" s="241">
        <f>'C завтраками| Bed and breakfast'!DR16*0.82+25</f>
        <v>28315</v>
      </c>
      <c r="DS17" s="241">
        <f>'C завтраками| Bed and breakfast'!DS16*0.82+25</f>
        <v>28315</v>
      </c>
      <c r="DT17" s="241">
        <f>'C завтраками| Bed and breakfast'!DT16*0.82+25</f>
        <v>28315</v>
      </c>
      <c r="DU17" s="241">
        <f>'C завтраками| Bed and breakfast'!DU16*0.82+25</f>
        <v>25035</v>
      </c>
      <c r="DV17" s="241">
        <f>'C завтраками| Bed and breakfast'!DV16*0.82+25</f>
        <v>25035</v>
      </c>
      <c r="DW17" s="241">
        <f>'C завтраками| Bed and breakfast'!DW16*0.82+25</f>
        <v>25035</v>
      </c>
      <c r="DX17" s="241">
        <f>'C завтраками| Bed and breakfast'!DX16*0.82+25</f>
        <v>25035</v>
      </c>
      <c r="DY17" s="241">
        <f>'C завтраками| Bed and breakfast'!DY16*0.82+25</f>
        <v>25035</v>
      </c>
      <c r="DZ17" s="241">
        <f>'C завтраками| Bed and breakfast'!DZ16*0.82+25</f>
        <v>25855</v>
      </c>
      <c r="EA17" s="241">
        <f>'C завтраками| Bed and breakfast'!EA16*0.82+25</f>
        <v>25855</v>
      </c>
      <c r="EB17" s="241">
        <f>'C завтраками| Bed and breakfast'!EB16*0.82+25</f>
        <v>24215</v>
      </c>
      <c r="EC17" s="241">
        <f>'C завтраками| Bed and breakfast'!EC16*0.82+25</f>
        <v>24215</v>
      </c>
      <c r="ED17" s="241">
        <f>'C завтраками| Bed and breakfast'!ED16*0.82+25</f>
        <v>24215</v>
      </c>
      <c r="EE17" s="241">
        <f>'C завтраками| Bed and breakfast'!EE16*0.82+25</f>
        <v>22165</v>
      </c>
      <c r="EF17" s="241">
        <f>'C завтраками| Bed and breakfast'!EF16*0.82+25</f>
        <v>22165</v>
      </c>
      <c r="EG17" s="241">
        <f>'C завтраками| Bed and breakfast'!EG16*0.82+25</f>
        <v>22165</v>
      </c>
      <c r="EH17" s="241">
        <f>'C завтраками| Bed and breakfast'!EH16*0.82+25</f>
        <v>22165</v>
      </c>
      <c r="EI17" s="241">
        <f>'C завтраками| Bed and breakfast'!EI16*0.82+25</f>
        <v>19705</v>
      </c>
      <c r="EJ17" s="241">
        <f>'C завтраками| Bed and breakfast'!EJ16*0.82+25</f>
        <v>19705</v>
      </c>
      <c r="EK17" s="241">
        <f>'C завтраками| Bed and breakfast'!EK16*0.82+25</f>
        <v>19705</v>
      </c>
      <c r="EL17" s="241">
        <f>'C завтраками| Bed and breakfast'!EL16*0.82+25</f>
        <v>19705</v>
      </c>
      <c r="EM17" s="241">
        <f>'C завтраками| Bed and breakfast'!EM16*0.82+25</f>
        <v>19705</v>
      </c>
      <c r="EN17" s="241">
        <f>'C завтраками| Bed and breakfast'!EN16*0.82+25</f>
        <v>19705</v>
      </c>
      <c r="EO17" s="241">
        <f>'C завтраками| Bed and breakfast'!EO16*0.82+25</f>
        <v>19705</v>
      </c>
      <c r="EP17" s="241">
        <f>'C завтраками| Bed and breakfast'!EP16*0.82+25</f>
        <v>18475</v>
      </c>
      <c r="EQ17" s="241">
        <f>'C завтраками| Bed and breakfast'!EQ16*0.82+25</f>
        <v>18475</v>
      </c>
      <c r="ER17" s="241">
        <f>'C завтраками| Bed and breakfast'!ER16*0.82+25</f>
        <v>18475</v>
      </c>
      <c r="ES17" s="241">
        <f>'C завтраками| Bed and breakfast'!ES16*0.82+25</f>
        <v>18475</v>
      </c>
      <c r="ET17" s="241">
        <f>'C завтраками| Bed and breakfast'!ET16*0.82+25</f>
        <v>18475</v>
      </c>
      <c r="EU17" s="241">
        <f>'C завтраками| Bed and breakfast'!EU16*0.82+25</f>
        <v>19705</v>
      </c>
      <c r="EV17" s="241">
        <f>'C завтраками| Bed and breakfast'!EV16*0.82+25</f>
        <v>19705</v>
      </c>
      <c r="EW17" s="241">
        <f>'C завтраками| Bed and breakfast'!EW16*0.82+25</f>
        <v>18475</v>
      </c>
      <c r="EX17" s="241">
        <f>'C завтраками| Bed and breakfast'!EX16*0.82+25</f>
        <v>18475</v>
      </c>
      <c r="EY17" s="241">
        <f>'C завтраками| Bed and breakfast'!EY16*0.82+25</f>
        <v>18475</v>
      </c>
      <c r="EZ17" s="241">
        <f>'C завтраками| Bed and breakfast'!EZ16*0.82+25</f>
        <v>18475</v>
      </c>
      <c r="FA17" s="241">
        <f>'C завтраками| Bed and breakfast'!FA16*0.82+25</f>
        <v>18475</v>
      </c>
      <c r="FB17" s="241">
        <f>'C завтраками| Bed and breakfast'!FB16*0.82+25</f>
        <v>19705</v>
      </c>
      <c r="FC17" s="241">
        <f>'C завтраками| Bed and breakfast'!FC16*0.82+25</f>
        <v>19705</v>
      </c>
      <c r="FD17" s="241">
        <f>'C завтраками| Bed and breakfast'!FD16*0.82+25</f>
        <v>18475</v>
      </c>
      <c r="FE17" s="241">
        <f>'C завтраками| Bed and breakfast'!FE16*0.82+25</f>
        <v>18475</v>
      </c>
      <c r="FF17" s="241">
        <f>'C завтраками| Bed and breakfast'!FF16*0.82+25</f>
        <v>18475</v>
      </c>
      <c r="FG17" s="241">
        <f>'C завтраками| Bed and breakfast'!FG16*0.82+25</f>
        <v>18475</v>
      </c>
      <c r="FH17" s="241">
        <f>'C завтраками| Bed and breakfast'!FH16*0.82+25</f>
        <v>20935</v>
      </c>
    </row>
    <row r="18" spans="1:164" s="72" customFormat="1" x14ac:dyDescent="0.2">
      <c r="A18" s="240">
        <v>2</v>
      </c>
      <c r="B18" s="241">
        <f>'C завтраками| Bed and breakfast'!B17*0.82+25</f>
        <v>23477</v>
      </c>
      <c r="C18" s="241">
        <f>'C завтраками| Bed and breakfast'!C17*0.82+25</f>
        <v>23477</v>
      </c>
      <c r="D18" s="241">
        <f>'C завтраками| Bed and breakfast'!D17*0.82+25</f>
        <v>26347</v>
      </c>
      <c r="E18" s="241">
        <f>'C завтраками| Bed and breakfast'!E17*0.82+25</f>
        <v>26347</v>
      </c>
      <c r="F18" s="241">
        <f>'C завтраками| Bed and breakfast'!F17*0.82+25</f>
        <v>21017</v>
      </c>
      <c r="G18" s="241">
        <f>'C завтраками| Bed and breakfast'!G17*0.82+25</f>
        <v>21017</v>
      </c>
      <c r="H18" s="241">
        <f>'C завтраками| Bed and breakfast'!H17*0.82+25</f>
        <v>21017</v>
      </c>
      <c r="I18" s="241">
        <f>'C завтраками| Bed and breakfast'!I17*0.82+25</f>
        <v>21017</v>
      </c>
      <c r="J18" s="241">
        <f>'C завтраками| Bed and breakfast'!J17*0.82+25</f>
        <v>21017</v>
      </c>
      <c r="K18" s="241">
        <f>'C завтраками| Bed and breakfast'!K17*0.82+25</f>
        <v>24707</v>
      </c>
      <c r="L18" s="241">
        <f>'C завтраками| Bed and breakfast'!L17*0.82+25</f>
        <v>24707</v>
      </c>
      <c r="M18" s="241">
        <f>'C завтраками| Bed and breakfast'!M17*0.82+25</f>
        <v>21017</v>
      </c>
      <c r="N18" s="241">
        <f>'C завтраками| Bed and breakfast'!N17*0.82+25</f>
        <v>21017</v>
      </c>
      <c r="O18" s="241">
        <f>'C завтраками| Bed and breakfast'!O17*0.82+25</f>
        <v>21017</v>
      </c>
      <c r="P18" s="241">
        <f>'C завтраками| Bed and breakfast'!P17*0.82+25</f>
        <v>21017</v>
      </c>
      <c r="Q18" s="241">
        <f>'C завтраками| Bed and breakfast'!Q17*0.82+25</f>
        <v>21017</v>
      </c>
      <c r="R18" s="241">
        <f>'C завтраками| Bed and breakfast'!R17*0.82+25</f>
        <v>23477</v>
      </c>
      <c r="S18" s="241">
        <f>'C завтраками| Bed and breakfast'!S17*0.82+25</f>
        <v>23477</v>
      </c>
      <c r="T18" s="241">
        <f>'C завтраками| Bed and breakfast'!T17*0.82+25</f>
        <v>22247</v>
      </c>
      <c r="U18" s="241">
        <f>'C завтраками| Bed and breakfast'!U17*0.82+25</f>
        <v>22247</v>
      </c>
      <c r="V18" s="241">
        <f>'C завтраками| Bed and breakfast'!V17*0.82+25</f>
        <v>22247</v>
      </c>
      <c r="W18" s="241">
        <f>'C завтраками| Bed and breakfast'!W17*0.82+25</f>
        <v>22247</v>
      </c>
      <c r="X18" s="241">
        <f>'C завтраками| Bed and breakfast'!X17*0.82+25</f>
        <v>23477</v>
      </c>
      <c r="Y18" s="241">
        <f>'C завтраками| Bed and breakfast'!Y17*0.82+25</f>
        <v>23477</v>
      </c>
      <c r="Z18" s="241">
        <f>'C завтраками| Bed and breakfast'!Z17*0.82+25</f>
        <v>23477</v>
      </c>
      <c r="AA18" s="241">
        <f>'C завтраками| Bed and breakfast'!AA17*0.82+25</f>
        <v>22247</v>
      </c>
      <c r="AB18" s="241">
        <f>'C завтраками| Bed and breakfast'!AB17*0.82+25</f>
        <v>22247</v>
      </c>
      <c r="AC18" s="241">
        <f>'C завтраками| Bed and breakfast'!AC17*0.82+25</f>
        <v>23477</v>
      </c>
      <c r="AD18" s="241">
        <f>'C завтраками| Bed and breakfast'!AD17*0.82+25</f>
        <v>23477</v>
      </c>
      <c r="AE18" s="241">
        <f>'C завтраками| Bed and breakfast'!AE17*0.82+25</f>
        <v>23477</v>
      </c>
      <c r="AF18" s="241">
        <f>'C завтраками| Bed and breakfast'!AF17*0.82+25</f>
        <v>26757</v>
      </c>
      <c r="AG18" s="241">
        <f>'C завтраками| Bed and breakfast'!AG17*0.82+25</f>
        <v>26757</v>
      </c>
      <c r="AH18" s="241">
        <f>'C завтраками| Bed and breakfast'!AH17*0.82+25</f>
        <v>24707</v>
      </c>
      <c r="AI18" s="241">
        <f>'C завтраками| Bed and breakfast'!AI17*0.82+25</f>
        <v>26347</v>
      </c>
      <c r="AJ18" s="241">
        <f>'C завтраками| Bed and breakfast'!AJ17*0.82+25</f>
        <v>26347</v>
      </c>
      <c r="AK18" s="241">
        <f>'C завтраками| Bed and breakfast'!AK17*0.82+25</f>
        <v>31676.999999999996</v>
      </c>
      <c r="AL18" s="241">
        <f>'C завтраками| Bed and breakfast'!AL17*0.82+25</f>
        <v>36597</v>
      </c>
      <c r="AM18" s="241">
        <f>'C завтраками| Bed and breakfast'!AM17*0.82+25</f>
        <v>36597</v>
      </c>
      <c r="AN18" s="241">
        <f>'C завтраками| Bed and breakfast'!AN17*0.82+25</f>
        <v>39057</v>
      </c>
      <c r="AO18" s="241">
        <f>'C завтраками| Bed and breakfast'!AO17*0.82+25</f>
        <v>36597</v>
      </c>
      <c r="AP18" s="241">
        <f>'C завтраками| Bed and breakfast'!AP17*0.82+25</f>
        <v>62344.999999999993</v>
      </c>
      <c r="AQ18" s="241">
        <f>'C завтраками| Bed and breakfast'!AQ17*0.82+25</f>
        <v>95145</v>
      </c>
      <c r="AR18" s="241">
        <f>'C завтраками| Bed and breakfast'!AR17*0.82+25</f>
        <v>115645</v>
      </c>
      <c r="AS18" s="241">
        <f>'C завтраками| Bed and breakfast'!AS17*0.82+25</f>
        <v>115645</v>
      </c>
      <c r="AT18" s="241">
        <f>'C завтраками| Bed and breakfast'!AT17*0.82+25</f>
        <v>103345</v>
      </c>
      <c r="AU18" s="241">
        <f>'C завтраками| Bed and breakfast'!AU17*0.82+25</f>
        <v>103345</v>
      </c>
      <c r="AV18" s="241">
        <f>'C завтраками| Bed and breakfast'!AV17*0.82+25</f>
        <v>103345</v>
      </c>
      <c r="AW18" s="241">
        <f>'C завтраками| Bed and breakfast'!AW17*0.82+25</f>
        <v>103345</v>
      </c>
      <c r="AX18" s="241">
        <f>'C завтраками| Bed and breakfast'!AX17*0.82+25</f>
        <v>103345</v>
      </c>
      <c r="AY18" s="241">
        <f>'C завтраками| Bed and breakfast'!AY17*0.82+25</f>
        <v>82845</v>
      </c>
      <c r="AZ18" s="241">
        <f>'C завтраками| Bed and breakfast'!AZ17*0.82+25</f>
        <v>74645</v>
      </c>
      <c r="BA18" s="241">
        <f>'C завтраками| Bed and breakfast'!BA17*0.82+25</f>
        <v>74645</v>
      </c>
      <c r="BB18" s="241">
        <f>'C завтраками| Bed and breakfast'!BB17*0.82+25</f>
        <v>55539</v>
      </c>
      <c r="BC18" s="241">
        <f>'C завтраками| Bed and breakfast'!BC17*0.82+25</f>
        <v>35859</v>
      </c>
      <c r="BD18" s="241">
        <f>'C завтраками| Bed and breakfast'!BD17*0.82+25</f>
        <v>35859</v>
      </c>
      <c r="BE18" s="241">
        <f>'C завтраками| Bed and breakfast'!BE17*0.82+25</f>
        <v>35859</v>
      </c>
      <c r="BF18" s="241">
        <f>'C завтраками| Bed and breakfast'!BF17*0.82+25</f>
        <v>35859</v>
      </c>
      <c r="BG18" s="241">
        <f>'C завтраками| Bed and breakfast'!BG17*0.82+25</f>
        <v>35859</v>
      </c>
      <c r="BH18" s="241">
        <f>'C завтраками| Bed and breakfast'!BH17*0.82+25</f>
        <v>33399</v>
      </c>
      <c r="BI18" s="241">
        <f>'C завтраками| Bed and breakfast'!BI17*0.82+25</f>
        <v>33399</v>
      </c>
      <c r="BJ18" s="241">
        <f>'C завтраками| Bed and breakfast'!BJ17*0.82+25</f>
        <v>33399</v>
      </c>
      <c r="BK18" s="241">
        <f>'C завтраками| Bed and breakfast'!BK17*0.82+25</f>
        <v>35859</v>
      </c>
      <c r="BL18" s="241">
        <f>'C завтраками| Bed and breakfast'!BL17*0.82+25</f>
        <v>35859</v>
      </c>
      <c r="BM18" s="241">
        <f>'C завтраками| Bed and breakfast'!BM17*0.82+25</f>
        <v>35859</v>
      </c>
      <c r="BN18" s="241">
        <f>'C завтраками| Bed and breakfast'!BN17*0.82+25</f>
        <v>35859</v>
      </c>
      <c r="BO18" s="241">
        <f>'C завтраками| Bed and breakfast'!BO17*0.82+25</f>
        <v>35859</v>
      </c>
      <c r="BP18" s="241">
        <f>'C завтраками| Bed and breakfast'!BP17*0.82+25</f>
        <v>35859</v>
      </c>
      <c r="BQ18" s="241">
        <f>'C завтраками| Bed and breakfast'!BQ17*0.82+25</f>
        <v>35859</v>
      </c>
      <c r="BR18" s="241">
        <f>'C завтраками| Bed and breakfast'!BR17*0.82+25</f>
        <v>35859</v>
      </c>
      <c r="BS18" s="241">
        <f>'C завтраками| Bed and breakfast'!BS17*0.82+25</f>
        <v>35859</v>
      </c>
      <c r="BT18" s="241">
        <f>'C завтраками| Bed and breakfast'!BT17*0.82+25</f>
        <v>40779</v>
      </c>
      <c r="BU18" s="241">
        <f>'C завтраками| Bed and breakfast'!BU17*0.82+25</f>
        <v>40779</v>
      </c>
      <c r="BV18" s="241">
        <f>'C завтраками| Bed and breakfast'!BV17*0.82+25</f>
        <v>40779</v>
      </c>
      <c r="BW18" s="241">
        <f>'C завтраками| Bed and breakfast'!BW17*0.82+25</f>
        <v>40779</v>
      </c>
      <c r="BX18" s="241">
        <f>'C завтраками| Bed and breakfast'!BX17*0.82+25</f>
        <v>42419</v>
      </c>
      <c r="BY18" s="241">
        <f>'C завтраками| Bed and breakfast'!BY17*0.82+25</f>
        <v>42419</v>
      </c>
      <c r="BZ18" s="241">
        <f>'C завтраками| Bed and breakfast'!BZ17*0.82+25</f>
        <v>42419</v>
      </c>
      <c r="CA18" s="241">
        <f>'C завтраками| Bed and breakfast'!CA17*0.82+25</f>
        <v>42419</v>
      </c>
      <c r="CB18" s="241">
        <f>'C завтраками| Bed and breakfast'!CB17*0.82+25</f>
        <v>42419</v>
      </c>
      <c r="CC18" s="241">
        <f>'C завтраками| Bed and breakfast'!CC17*0.82+25</f>
        <v>42419</v>
      </c>
      <c r="CD18" s="241">
        <f>'C завтраками| Bed and breakfast'!CD17*0.82+25</f>
        <v>42419</v>
      </c>
      <c r="CE18" s="241">
        <f>'C завтраками| Bed and breakfast'!CE17*0.82+25</f>
        <v>42419</v>
      </c>
      <c r="CF18" s="241">
        <f>'C завтраками| Bed and breakfast'!CF17*0.82+25</f>
        <v>42419</v>
      </c>
      <c r="CG18" s="241">
        <f>'C завтраками| Bed and breakfast'!CG17*0.82+25</f>
        <v>42419</v>
      </c>
      <c r="CH18" s="241">
        <f>'C завтраками| Bed and breakfast'!CH17*0.82+25</f>
        <v>39139</v>
      </c>
      <c r="CI18" s="241">
        <f>'C завтраками| Bed and breakfast'!CI17*0.82+25</f>
        <v>39139</v>
      </c>
      <c r="CJ18" s="241">
        <f>'C завтраками| Bed and breakfast'!CJ17*0.82+25</f>
        <v>39139</v>
      </c>
      <c r="CK18" s="241">
        <f>'C завтраками| Bed and breakfast'!CK17*0.82+25</f>
        <v>39139</v>
      </c>
      <c r="CL18" s="241">
        <f>'C завтраками| Bed and breakfast'!CL17*0.82+25</f>
        <v>39139</v>
      </c>
      <c r="CM18" s="241">
        <f>'C завтраками| Bed and breakfast'!CM17*0.82+25</f>
        <v>39139</v>
      </c>
      <c r="CN18" s="241">
        <f>'C завтраками| Bed and breakfast'!CN17*0.82+25</f>
        <v>39139</v>
      </c>
      <c r="CO18" s="241">
        <f>'C завтраками| Bed and breakfast'!CO17*0.82+25</f>
        <v>39139</v>
      </c>
      <c r="CP18" s="241">
        <f>'C завтраками| Bed and breakfast'!CP17*0.82+25</f>
        <v>39139</v>
      </c>
      <c r="CQ18" s="241">
        <f>'C завтраками| Bed and breakfast'!CQ17*0.82+25</f>
        <v>59639</v>
      </c>
      <c r="CR18" s="241">
        <f>'C завтраками| Bed and breakfast'!CR17*0.82+25</f>
        <v>65378.999999999993</v>
      </c>
      <c r="CS18" s="241">
        <f>'C завтраками| Bed and breakfast'!CS17*0.82+25</f>
        <v>71119</v>
      </c>
      <c r="CT18" s="241">
        <f>'C завтраками| Bed and breakfast'!CT17*0.82+25</f>
        <v>59639</v>
      </c>
      <c r="CU18" s="241">
        <f>'C завтраками| Bed and breakfast'!CU17*0.82+25</f>
        <v>59639</v>
      </c>
      <c r="CV18" s="241">
        <f>'C завтраками| Bed and breakfast'!CV17*0.82+25</f>
        <v>50619</v>
      </c>
      <c r="CW18" s="241">
        <f>'C завтраками| Bed and breakfast'!CW17*0.82+25</f>
        <v>50619</v>
      </c>
      <c r="CX18" s="241">
        <f>'C завтраками| Bed and breakfast'!CX17*0.82+25</f>
        <v>50619</v>
      </c>
      <c r="CY18" s="241">
        <f>'C завтраками| Bed and breakfast'!CY17*0.82+25</f>
        <v>44059</v>
      </c>
      <c r="CZ18" s="241">
        <f>'C завтраками| Bed and breakfast'!CZ17*0.82+25</f>
        <v>43239</v>
      </c>
      <c r="DA18" s="241">
        <f>'C завтраками| Bed and breakfast'!DA17*0.82+25</f>
        <v>32168.999999999996</v>
      </c>
      <c r="DB18" s="241">
        <f>'C завтраками| Bed and breakfast'!DB17*0.82+25</f>
        <v>32168.999999999996</v>
      </c>
      <c r="DC18" s="241">
        <f>'C завтраками| Bed and breakfast'!DC17*0.82+25</f>
        <v>32168.999999999996</v>
      </c>
      <c r="DD18" s="241">
        <f>'C завтраками| Bed and breakfast'!DD17*0.82+25</f>
        <v>32168.999999999996</v>
      </c>
      <c r="DE18" s="241">
        <f>'C завтраками| Bed and breakfast'!DE17*0.82+25</f>
        <v>33399</v>
      </c>
      <c r="DF18" s="241">
        <f>'C завтраками| Bed and breakfast'!DF17*0.82+25</f>
        <v>33399</v>
      </c>
      <c r="DG18" s="241">
        <f>'C завтраками| Bed and breakfast'!DG17*0.82+25</f>
        <v>33399</v>
      </c>
      <c r="DH18" s="241">
        <f>'C завтраками| Bed and breakfast'!DH17*0.82+25</f>
        <v>32168.999999999996</v>
      </c>
      <c r="DI18" s="241">
        <f>'C завтраками| Bed and breakfast'!DI17*0.82+25</f>
        <v>32168.999999999996</v>
      </c>
      <c r="DJ18" s="241">
        <f>'C завтраками| Bed and breakfast'!DJ17*0.82+25</f>
        <v>32168.999999999996</v>
      </c>
      <c r="DK18" s="241">
        <f>'C завтраками| Bed and breakfast'!DK17*0.82+25</f>
        <v>32168.999999999996</v>
      </c>
      <c r="DL18" s="241">
        <f>'C завтраками| Bed and breakfast'!DL17*0.82+25</f>
        <v>32168.999999999996</v>
      </c>
      <c r="DM18" s="241">
        <f>'C завтраками| Bed and breakfast'!DM17*0.82+25</f>
        <v>32168.999999999996</v>
      </c>
      <c r="DN18" s="241">
        <f>'C завтраками| Bed and breakfast'!DN17*0.82+25</f>
        <v>30938.999999999996</v>
      </c>
      <c r="DO18" s="241">
        <f>'C завтраками| Bed and breakfast'!DO17*0.82+25</f>
        <v>30938.999999999996</v>
      </c>
      <c r="DP18" s="241">
        <f>'C завтраками| Bed and breakfast'!DP17*0.82+25</f>
        <v>30938.999999999996</v>
      </c>
      <c r="DQ18" s="241">
        <f>'C завтраками| Bed and breakfast'!DQ17*0.82+25</f>
        <v>30938.999999999996</v>
      </c>
      <c r="DR18" s="241">
        <f>'C завтраками| Bed and breakfast'!DR17*0.82+25</f>
        <v>30938.999999999996</v>
      </c>
      <c r="DS18" s="241">
        <f>'C завтраками| Bed and breakfast'!DS17*0.82+25</f>
        <v>30938.999999999996</v>
      </c>
      <c r="DT18" s="241">
        <f>'C завтраками| Bed and breakfast'!DT17*0.82+25</f>
        <v>30938.999999999996</v>
      </c>
      <c r="DU18" s="241">
        <f>'C завтраками| Bed and breakfast'!DU17*0.82+25</f>
        <v>27659</v>
      </c>
      <c r="DV18" s="241">
        <f>'C завтраками| Bed and breakfast'!DV17*0.82+25</f>
        <v>27659</v>
      </c>
      <c r="DW18" s="241">
        <f>'C завтраками| Bed and breakfast'!DW17*0.82+25</f>
        <v>27659</v>
      </c>
      <c r="DX18" s="241">
        <f>'C завтраками| Bed and breakfast'!DX17*0.82+25</f>
        <v>27659</v>
      </c>
      <c r="DY18" s="241">
        <f>'C завтраками| Bed and breakfast'!DY17*0.82+25</f>
        <v>27659</v>
      </c>
      <c r="DZ18" s="241">
        <f>'C завтраками| Bed and breakfast'!DZ17*0.82+25</f>
        <v>28479</v>
      </c>
      <c r="EA18" s="241">
        <f>'C завтраками| Bed and breakfast'!EA17*0.82+25</f>
        <v>28479</v>
      </c>
      <c r="EB18" s="241">
        <f>'C завтраками| Bed and breakfast'!EB17*0.82+25</f>
        <v>26839</v>
      </c>
      <c r="EC18" s="241">
        <f>'C завтраками| Bed and breakfast'!EC17*0.82+25</f>
        <v>26839</v>
      </c>
      <c r="ED18" s="241">
        <f>'C завтраками| Bed and breakfast'!ED17*0.82+25</f>
        <v>26839</v>
      </c>
      <c r="EE18" s="241">
        <f>'C завтраками| Bed and breakfast'!EE17*0.82+25</f>
        <v>24625</v>
      </c>
      <c r="EF18" s="241">
        <f>'C завтраками| Bed and breakfast'!EF17*0.82+25</f>
        <v>24625</v>
      </c>
      <c r="EG18" s="241">
        <f>'C завтраками| Bed and breakfast'!EG17*0.82+25</f>
        <v>24625</v>
      </c>
      <c r="EH18" s="241">
        <f>'C завтраками| Bed and breakfast'!EH17*0.82+25</f>
        <v>24625</v>
      </c>
      <c r="EI18" s="241">
        <f>'C завтраками| Bed and breakfast'!EI17*0.82+25</f>
        <v>22165</v>
      </c>
      <c r="EJ18" s="241">
        <f>'C завтраками| Bed and breakfast'!EJ17*0.82+25</f>
        <v>22165</v>
      </c>
      <c r="EK18" s="241">
        <f>'C завтраками| Bed and breakfast'!EK17*0.82+25</f>
        <v>22165</v>
      </c>
      <c r="EL18" s="241">
        <f>'C завтраками| Bed and breakfast'!EL17*0.82+25</f>
        <v>22165</v>
      </c>
      <c r="EM18" s="241">
        <f>'C завтраками| Bed and breakfast'!EM17*0.82+25</f>
        <v>22165</v>
      </c>
      <c r="EN18" s="241">
        <f>'C завтраками| Bed and breakfast'!EN17*0.82+25</f>
        <v>22165</v>
      </c>
      <c r="EO18" s="241">
        <f>'C завтраками| Bed and breakfast'!EO17*0.82+25</f>
        <v>22165</v>
      </c>
      <c r="EP18" s="241">
        <f>'C завтраками| Bed and breakfast'!EP17*0.82+25</f>
        <v>20935</v>
      </c>
      <c r="EQ18" s="241">
        <f>'C завтраками| Bed and breakfast'!EQ17*0.82+25</f>
        <v>20935</v>
      </c>
      <c r="ER18" s="241">
        <f>'C завтраками| Bed and breakfast'!ER17*0.82+25</f>
        <v>20935</v>
      </c>
      <c r="ES18" s="241">
        <f>'C завтраками| Bed and breakfast'!ES17*0.82+25</f>
        <v>20935</v>
      </c>
      <c r="ET18" s="241">
        <f>'C завтраками| Bed and breakfast'!ET17*0.82+25</f>
        <v>20935</v>
      </c>
      <c r="EU18" s="241">
        <f>'C завтраками| Bed and breakfast'!EU17*0.82+25</f>
        <v>22165</v>
      </c>
      <c r="EV18" s="241">
        <f>'C завтраками| Bed and breakfast'!EV17*0.82+25</f>
        <v>22165</v>
      </c>
      <c r="EW18" s="241">
        <f>'C завтраками| Bed and breakfast'!EW17*0.82+25</f>
        <v>20935</v>
      </c>
      <c r="EX18" s="241">
        <f>'C завтраками| Bed and breakfast'!EX17*0.82+25</f>
        <v>20935</v>
      </c>
      <c r="EY18" s="241">
        <f>'C завтраками| Bed and breakfast'!EY17*0.82+25</f>
        <v>20935</v>
      </c>
      <c r="EZ18" s="241">
        <f>'C завтраками| Bed and breakfast'!EZ17*0.82+25</f>
        <v>20935</v>
      </c>
      <c r="FA18" s="241">
        <f>'C завтраками| Bed and breakfast'!FA17*0.82+25</f>
        <v>20935</v>
      </c>
      <c r="FB18" s="241">
        <f>'C завтраками| Bed and breakfast'!FB17*0.82+25</f>
        <v>22165</v>
      </c>
      <c r="FC18" s="241">
        <f>'C завтраками| Bed and breakfast'!FC17*0.82+25</f>
        <v>22165</v>
      </c>
      <c r="FD18" s="241">
        <f>'C завтраками| Bed and breakfast'!FD17*0.82+25</f>
        <v>20935</v>
      </c>
      <c r="FE18" s="241">
        <f>'C завтраками| Bed and breakfast'!FE17*0.82+25</f>
        <v>20935</v>
      </c>
      <c r="FF18" s="241">
        <f>'C завтраками| Bed and breakfast'!FF17*0.82+25</f>
        <v>20935</v>
      </c>
      <c r="FG18" s="241">
        <f>'C завтраками| Bed and breakfast'!FG17*0.82+25</f>
        <v>20935</v>
      </c>
      <c r="FH18" s="241">
        <f>'C завтраками| Bed and breakfast'!FH17*0.82+25</f>
        <v>23395</v>
      </c>
    </row>
    <row r="19" spans="1:164"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row>
    <row r="20" spans="1:164" s="72" customFormat="1" x14ac:dyDescent="0.2">
      <c r="A20" s="240">
        <v>1</v>
      </c>
      <c r="B20" s="241">
        <f>'C завтраками| Bed and breakfast'!B19*0.82+25</f>
        <v>22985</v>
      </c>
      <c r="C20" s="241">
        <f>'C завтраками| Bed and breakfast'!C19*0.82+25</f>
        <v>22985</v>
      </c>
      <c r="D20" s="241">
        <f>'C завтраками| Bed and breakfast'!D19*0.82+25</f>
        <v>25855</v>
      </c>
      <c r="E20" s="241">
        <f>'C завтраками| Bed and breakfast'!E19*0.82+25</f>
        <v>25855</v>
      </c>
      <c r="F20" s="241">
        <f>'C завтраками| Bed and breakfast'!F19*0.82+25</f>
        <v>20525</v>
      </c>
      <c r="G20" s="241">
        <f>'C завтраками| Bed and breakfast'!G19*0.82+25</f>
        <v>20525</v>
      </c>
      <c r="H20" s="241">
        <f>'C завтраками| Bed and breakfast'!H19*0.82+25</f>
        <v>20525</v>
      </c>
      <c r="I20" s="241">
        <f>'C завтраками| Bed and breakfast'!I19*0.82+25</f>
        <v>20525</v>
      </c>
      <c r="J20" s="241">
        <f>'C завтраками| Bed and breakfast'!J19*0.82+25</f>
        <v>20525</v>
      </c>
      <c r="K20" s="241">
        <f>'C завтраками| Bed and breakfast'!K19*0.82+25</f>
        <v>24215</v>
      </c>
      <c r="L20" s="241">
        <f>'C завтраками| Bed and breakfast'!L19*0.82+25</f>
        <v>24215</v>
      </c>
      <c r="M20" s="241">
        <f>'C завтраками| Bed and breakfast'!M19*0.82+25</f>
        <v>20525</v>
      </c>
      <c r="N20" s="241">
        <f>'C завтраками| Bed and breakfast'!N19*0.82+25</f>
        <v>20525</v>
      </c>
      <c r="O20" s="241">
        <f>'C завтраками| Bed and breakfast'!O19*0.82+25</f>
        <v>20525</v>
      </c>
      <c r="P20" s="241">
        <f>'C завтраками| Bed and breakfast'!P19*0.82+25</f>
        <v>20525</v>
      </c>
      <c r="Q20" s="241">
        <f>'C завтраками| Bed and breakfast'!Q19*0.82+25</f>
        <v>20525</v>
      </c>
      <c r="R20" s="241">
        <f>'C завтраками| Bed and breakfast'!R19*0.82+25</f>
        <v>22985</v>
      </c>
      <c r="S20" s="241">
        <f>'C завтраками| Bed and breakfast'!S19*0.82+25</f>
        <v>22985</v>
      </c>
      <c r="T20" s="241">
        <f>'C завтраками| Bed and breakfast'!T19*0.82+25</f>
        <v>21755</v>
      </c>
      <c r="U20" s="241">
        <f>'C завтраками| Bed and breakfast'!U19*0.82+25</f>
        <v>21755</v>
      </c>
      <c r="V20" s="241">
        <f>'C завтраками| Bed and breakfast'!V19*0.82+25</f>
        <v>21755</v>
      </c>
      <c r="W20" s="241">
        <f>'C завтраками| Bed and breakfast'!W19*0.82+25</f>
        <v>21755</v>
      </c>
      <c r="X20" s="241">
        <f>'C завтраками| Bed and breakfast'!X19*0.82+25</f>
        <v>22985</v>
      </c>
      <c r="Y20" s="241">
        <f>'C завтраками| Bed and breakfast'!Y19*0.82+25</f>
        <v>22985</v>
      </c>
      <c r="Z20" s="241">
        <f>'C завтраками| Bed and breakfast'!Z19*0.82+25</f>
        <v>22985</v>
      </c>
      <c r="AA20" s="241">
        <f>'C завтраками| Bed and breakfast'!AA19*0.82+25</f>
        <v>21755</v>
      </c>
      <c r="AB20" s="241">
        <f>'C завтраками| Bed and breakfast'!AB19*0.82+25</f>
        <v>21755</v>
      </c>
      <c r="AC20" s="241">
        <f>'C завтраками| Bed and breakfast'!AC19*0.82+25</f>
        <v>22985</v>
      </c>
      <c r="AD20" s="241">
        <f>'C завтраками| Bed and breakfast'!AD19*0.82+25</f>
        <v>22985</v>
      </c>
      <c r="AE20" s="241">
        <f>'C завтраками| Bed and breakfast'!AE19*0.82+25</f>
        <v>22985</v>
      </c>
      <c r="AF20" s="241">
        <f>'C завтраками| Bed and breakfast'!AF19*0.82+25</f>
        <v>26265</v>
      </c>
      <c r="AG20" s="241">
        <f>'C завтраками| Bed and breakfast'!AG19*0.82+25</f>
        <v>26265</v>
      </c>
      <c r="AH20" s="241">
        <f>'C завтраками| Bed and breakfast'!AH19*0.82+25</f>
        <v>24215</v>
      </c>
      <c r="AI20" s="241">
        <f>'C завтраками| Bed and breakfast'!AI19*0.82+25</f>
        <v>25855</v>
      </c>
      <c r="AJ20" s="241">
        <f>'C завтраками| Bed and breakfast'!AJ19*0.82+25</f>
        <v>25855</v>
      </c>
      <c r="AK20" s="241">
        <f>'C завтраками| Bed and breakfast'!AK19*0.82+25</f>
        <v>31184.999999999996</v>
      </c>
      <c r="AL20" s="241">
        <f>'C завтраками| Bed and breakfast'!AL19*0.82+25</f>
        <v>36105</v>
      </c>
      <c r="AM20" s="241">
        <f>'C завтраками| Bed and breakfast'!AM19*0.82+25</f>
        <v>36105</v>
      </c>
      <c r="AN20" s="241">
        <f>'C завтраками| Bed and breakfast'!AN19*0.82+25</f>
        <v>38565</v>
      </c>
      <c r="AO20" s="241">
        <f>'C завтраками| Bed and breakfast'!AO19*0.82+25</f>
        <v>36105</v>
      </c>
      <c r="AP20" s="241">
        <f>'C завтраками| Bed and breakfast'!AP19*0.82+25</f>
        <v>61524.999999999993</v>
      </c>
      <c r="AQ20" s="241">
        <f>'C завтраками| Bed and breakfast'!AQ19*0.82+25</f>
        <v>94325</v>
      </c>
      <c r="AR20" s="241">
        <f>'C завтраками| Bed and breakfast'!AR19*0.82+25</f>
        <v>114825</v>
      </c>
      <c r="AS20" s="241">
        <f>'C завтраками| Bed and breakfast'!AS19*0.82+25</f>
        <v>114825</v>
      </c>
      <c r="AT20" s="241">
        <f>'C завтраками| Bed and breakfast'!AT19*0.82+25</f>
        <v>102525</v>
      </c>
      <c r="AU20" s="241">
        <f>'C завтраками| Bed and breakfast'!AU19*0.82+25</f>
        <v>102525</v>
      </c>
      <c r="AV20" s="241">
        <f>'C завтраками| Bed and breakfast'!AV19*0.82+25</f>
        <v>102525</v>
      </c>
      <c r="AW20" s="241">
        <f>'C завтраками| Bed and breakfast'!AW19*0.82+25</f>
        <v>102525</v>
      </c>
      <c r="AX20" s="241">
        <f>'C завтраками| Bed and breakfast'!AX19*0.82+25</f>
        <v>102525</v>
      </c>
      <c r="AY20" s="241">
        <f>'C завтраками| Bed and breakfast'!AY19*0.82+25</f>
        <v>82025</v>
      </c>
      <c r="AZ20" s="241">
        <f>'C завтраками| Bed and breakfast'!AZ19*0.82+25</f>
        <v>73825</v>
      </c>
      <c r="BA20" s="241">
        <f>'C завтраками| Bed and breakfast'!BA19*0.82+25</f>
        <v>73825</v>
      </c>
      <c r="BB20" s="241">
        <f>'C завтраками| Bed and breakfast'!BB19*0.82+25</f>
        <v>54965</v>
      </c>
      <c r="BC20" s="241">
        <f>'C завтраками| Bed and breakfast'!BC19*0.82+25</f>
        <v>35285</v>
      </c>
      <c r="BD20" s="241">
        <f>'C завтраками| Bed and breakfast'!BD19*0.82+25</f>
        <v>35285</v>
      </c>
      <c r="BE20" s="241">
        <f>'C завтраками| Bed and breakfast'!BE19*0.82+25</f>
        <v>35285</v>
      </c>
      <c r="BF20" s="241">
        <f>'C завтраками| Bed and breakfast'!BF19*0.82+25</f>
        <v>35285</v>
      </c>
      <c r="BG20" s="241">
        <f>'C завтраками| Bed and breakfast'!BG19*0.82+25</f>
        <v>35285</v>
      </c>
      <c r="BH20" s="241">
        <f>'C завтраками| Bed and breakfast'!BH19*0.82+25</f>
        <v>32825</v>
      </c>
      <c r="BI20" s="241">
        <f>'C завтраками| Bed and breakfast'!BI19*0.82+25</f>
        <v>32825</v>
      </c>
      <c r="BJ20" s="241">
        <f>'C завтраками| Bed and breakfast'!BJ19*0.82+25</f>
        <v>32825</v>
      </c>
      <c r="BK20" s="241">
        <f>'C завтраками| Bed and breakfast'!BK19*0.82+25</f>
        <v>35285</v>
      </c>
      <c r="BL20" s="241">
        <f>'C завтраками| Bed and breakfast'!BL19*0.82+25</f>
        <v>35285</v>
      </c>
      <c r="BM20" s="241">
        <f>'C завтраками| Bed and breakfast'!BM19*0.82+25</f>
        <v>35285</v>
      </c>
      <c r="BN20" s="241">
        <f>'C завтраками| Bed and breakfast'!BN19*0.82+25</f>
        <v>35285</v>
      </c>
      <c r="BO20" s="241">
        <f>'C завтраками| Bed and breakfast'!BO19*0.82+25</f>
        <v>35285</v>
      </c>
      <c r="BP20" s="241">
        <f>'C завтраками| Bed and breakfast'!BP19*0.82+25</f>
        <v>35285</v>
      </c>
      <c r="BQ20" s="241">
        <f>'C завтраками| Bed and breakfast'!BQ19*0.82+25</f>
        <v>35285</v>
      </c>
      <c r="BR20" s="241">
        <f>'C завтраками| Bed and breakfast'!BR19*0.82+25</f>
        <v>35285</v>
      </c>
      <c r="BS20" s="241">
        <f>'C завтраками| Bed and breakfast'!BS19*0.82+25</f>
        <v>35285</v>
      </c>
      <c r="BT20" s="241">
        <f>'C завтраками| Bed and breakfast'!BT19*0.82+25</f>
        <v>40205</v>
      </c>
      <c r="BU20" s="241">
        <f>'C завтраками| Bed and breakfast'!BU19*0.82+25</f>
        <v>40205</v>
      </c>
      <c r="BV20" s="241">
        <f>'C завтраками| Bed and breakfast'!BV19*0.82+25</f>
        <v>40205</v>
      </c>
      <c r="BW20" s="241">
        <f>'C завтраками| Bed and breakfast'!BW19*0.82+25</f>
        <v>40205</v>
      </c>
      <c r="BX20" s="241">
        <f>'C завтраками| Bed and breakfast'!BX19*0.82+25</f>
        <v>41845</v>
      </c>
      <c r="BY20" s="241">
        <f>'C завтраками| Bed and breakfast'!BY19*0.82+25</f>
        <v>41845</v>
      </c>
      <c r="BZ20" s="241">
        <f>'C завтраками| Bed and breakfast'!BZ19*0.82+25</f>
        <v>41845</v>
      </c>
      <c r="CA20" s="241">
        <f>'C завтраками| Bed and breakfast'!CA19*0.82+25</f>
        <v>41845</v>
      </c>
      <c r="CB20" s="241">
        <f>'C завтраками| Bed and breakfast'!CB19*0.82+25</f>
        <v>41845</v>
      </c>
      <c r="CC20" s="241">
        <f>'C завтраками| Bed and breakfast'!CC19*0.82+25</f>
        <v>41845</v>
      </c>
      <c r="CD20" s="241">
        <f>'C завтраками| Bed and breakfast'!CD19*0.82+25</f>
        <v>41845</v>
      </c>
      <c r="CE20" s="241">
        <f>'C завтраками| Bed and breakfast'!CE19*0.82+25</f>
        <v>41845</v>
      </c>
      <c r="CF20" s="241">
        <f>'C завтраками| Bed and breakfast'!CF19*0.82+25</f>
        <v>41845</v>
      </c>
      <c r="CG20" s="241">
        <f>'C завтраками| Bed and breakfast'!CG19*0.82+25</f>
        <v>41845</v>
      </c>
      <c r="CH20" s="241">
        <f>'C завтраками| Bed and breakfast'!CH19*0.82+25</f>
        <v>38565</v>
      </c>
      <c r="CI20" s="241">
        <f>'C завтраками| Bed and breakfast'!CI19*0.82+25</f>
        <v>38565</v>
      </c>
      <c r="CJ20" s="241">
        <f>'C завтраками| Bed and breakfast'!CJ19*0.82+25</f>
        <v>38565</v>
      </c>
      <c r="CK20" s="241">
        <f>'C завтраками| Bed and breakfast'!CK19*0.82+25</f>
        <v>38565</v>
      </c>
      <c r="CL20" s="241">
        <f>'C завтраками| Bed and breakfast'!CL19*0.82+25</f>
        <v>38565</v>
      </c>
      <c r="CM20" s="241">
        <f>'C завтраками| Bed and breakfast'!CM19*0.82+25</f>
        <v>38565</v>
      </c>
      <c r="CN20" s="241">
        <f>'C завтраками| Bed and breakfast'!CN19*0.82+25</f>
        <v>38565</v>
      </c>
      <c r="CO20" s="241">
        <f>'C завтраками| Bed and breakfast'!CO19*0.82+25</f>
        <v>38565</v>
      </c>
      <c r="CP20" s="241">
        <f>'C завтраками| Bed and breakfast'!CP19*0.82+25</f>
        <v>38565</v>
      </c>
      <c r="CQ20" s="241">
        <f>'C завтраками| Bed and breakfast'!CQ19*0.82+25</f>
        <v>59065</v>
      </c>
      <c r="CR20" s="241">
        <f>'C завтраками| Bed and breakfast'!CR19*0.82+25</f>
        <v>64804.999999999993</v>
      </c>
      <c r="CS20" s="241">
        <f>'C завтраками| Bed and breakfast'!CS19*0.82+25</f>
        <v>70545</v>
      </c>
      <c r="CT20" s="241">
        <f>'C завтраками| Bed and breakfast'!CT19*0.82+25</f>
        <v>59065</v>
      </c>
      <c r="CU20" s="241">
        <f>'C завтраками| Bed and breakfast'!CU19*0.82+25</f>
        <v>59065</v>
      </c>
      <c r="CV20" s="241">
        <f>'C завтраками| Bed and breakfast'!CV19*0.82+25</f>
        <v>50045</v>
      </c>
      <c r="CW20" s="241">
        <f>'C завтраками| Bed and breakfast'!CW19*0.82+25</f>
        <v>50045</v>
      </c>
      <c r="CX20" s="241">
        <f>'C завтраками| Bed and breakfast'!CX19*0.82+25</f>
        <v>50045</v>
      </c>
      <c r="CY20" s="241">
        <f>'C завтраками| Bed and breakfast'!CY19*0.82+25</f>
        <v>43485</v>
      </c>
      <c r="CZ20" s="241">
        <f>'C завтраками| Bed and breakfast'!CZ19*0.82+25</f>
        <v>42665</v>
      </c>
      <c r="DA20" s="241">
        <f>'C завтраками| Bed and breakfast'!DA19*0.82+25</f>
        <v>31594.999999999996</v>
      </c>
      <c r="DB20" s="241">
        <f>'C завтраками| Bed and breakfast'!DB19*0.82+25</f>
        <v>31594.999999999996</v>
      </c>
      <c r="DC20" s="241">
        <f>'C завтраками| Bed and breakfast'!DC19*0.82+25</f>
        <v>31594.999999999996</v>
      </c>
      <c r="DD20" s="241">
        <f>'C завтраками| Bed and breakfast'!DD19*0.82+25</f>
        <v>31594.999999999996</v>
      </c>
      <c r="DE20" s="241">
        <f>'C завтраками| Bed and breakfast'!DE19*0.82+25</f>
        <v>32825</v>
      </c>
      <c r="DF20" s="241">
        <f>'C завтраками| Bed and breakfast'!DF19*0.82+25</f>
        <v>32825</v>
      </c>
      <c r="DG20" s="241">
        <f>'C завтраками| Bed and breakfast'!DG19*0.82+25</f>
        <v>32825</v>
      </c>
      <c r="DH20" s="241">
        <f>'C завтраками| Bed and breakfast'!DH19*0.82+25</f>
        <v>31594.999999999996</v>
      </c>
      <c r="DI20" s="241">
        <f>'C завтраками| Bed and breakfast'!DI19*0.82+25</f>
        <v>31594.999999999996</v>
      </c>
      <c r="DJ20" s="241">
        <f>'C завтраками| Bed and breakfast'!DJ19*0.82+25</f>
        <v>31594.999999999996</v>
      </c>
      <c r="DK20" s="241">
        <f>'C завтраками| Bed and breakfast'!DK19*0.82+25</f>
        <v>31594.999999999996</v>
      </c>
      <c r="DL20" s="241">
        <f>'C завтраками| Bed and breakfast'!DL19*0.82+25</f>
        <v>31594.999999999996</v>
      </c>
      <c r="DM20" s="241">
        <f>'C завтраками| Bed and breakfast'!DM19*0.82+25</f>
        <v>31594.999999999996</v>
      </c>
      <c r="DN20" s="241">
        <f>'C завтраками| Bed and breakfast'!DN19*0.82+25</f>
        <v>30365</v>
      </c>
      <c r="DO20" s="241">
        <f>'C завтраками| Bed and breakfast'!DO19*0.82+25</f>
        <v>30365</v>
      </c>
      <c r="DP20" s="241">
        <f>'C завтраками| Bed and breakfast'!DP19*0.82+25</f>
        <v>30365</v>
      </c>
      <c r="DQ20" s="241">
        <f>'C завтраками| Bed and breakfast'!DQ19*0.82+25</f>
        <v>30365</v>
      </c>
      <c r="DR20" s="241">
        <f>'C завтраками| Bed and breakfast'!DR19*0.82+25</f>
        <v>30365</v>
      </c>
      <c r="DS20" s="241">
        <f>'C завтраками| Bed and breakfast'!DS19*0.82+25</f>
        <v>30365</v>
      </c>
      <c r="DT20" s="241">
        <f>'C завтраками| Bed and breakfast'!DT19*0.82+25</f>
        <v>30365</v>
      </c>
      <c r="DU20" s="241">
        <f>'C завтраками| Bed and breakfast'!DU19*0.82+25</f>
        <v>27085</v>
      </c>
      <c r="DV20" s="241">
        <f>'C завтраками| Bed and breakfast'!DV19*0.82+25</f>
        <v>27085</v>
      </c>
      <c r="DW20" s="241">
        <f>'C завтраками| Bed and breakfast'!DW19*0.82+25</f>
        <v>27085</v>
      </c>
      <c r="DX20" s="241">
        <f>'C завтраками| Bed and breakfast'!DX19*0.82+25</f>
        <v>27085</v>
      </c>
      <c r="DY20" s="241">
        <f>'C завтраками| Bed and breakfast'!DY19*0.82+25</f>
        <v>27085</v>
      </c>
      <c r="DZ20" s="241">
        <f>'C завтраками| Bed and breakfast'!DZ19*0.82+25</f>
        <v>27905</v>
      </c>
      <c r="EA20" s="241">
        <f>'C завтраками| Bed and breakfast'!EA19*0.82+25</f>
        <v>27905</v>
      </c>
      <c r="EB20" s="241">
        <f>'C завтраками| Bed and breakfast'!EB19*0.82+25</f>
        <v>26265</v>
      </c>
      <c r="EC20" s="241">
        <f>'C завтраками| Bed and breakfast'!EC19*0.82+25</f>
        <v>26265</v>
      </c>
      <c r="ED20" s="241">
        <f>'C завтраками| Bed and breakfast'!ED19*0.82+25</f>
        <v>26265</v>
      </c>
      <c r="EE20" s="241">
        <f>'C завтраками| Bed and breakfast'!EE19*0.82+25</f>
        <v>23805</v>
      </c>
      <c r="EF20" s="241">
        <f>'C завтраками| Bed and breakfast'!EF19*0.82+25</f>
        <v>23805</v>
      </c>
      <c r="EG20" s="241">
        <f>'C завтраками| Bed and breakfast'!EG19*0.82+25</f>
        <v>23805</v>
      </c>
      <c r="EH20" s="241">
        <f>'C завтраками| Bed and breakfast'!EH19*0.82+25</f>
        <v>23805</v>
      </c>
      <c r="EI20" s="241">
        <f>'C завтраками| Bed and breakfast'!EI19*0.82+25</f>
        <v>21345</v>
      </c>
      <c r="EJ20" s="241">
        <f>'C завтраками| Bed and breakfast'!EJ19*0.82+25</f>
        <v>21345</v>
      </c>
      <c r="EK20" s="241">
        <f>'C завтраками| Bed and breakfast'!EK19*0.82+25</f>
        <v>21345</v>
      </c>
      <c r="EL20" s="241">
        <f>'C завтраками| Bed and breakfast'!EL19*0.82+25</f>
        <v>21345</v>
      </c>
      <c r="EM20" s="241">
        <f>'C завтраками| Bed and breakfast'!EM19*0.82+25</f>
        <v>21345</v>
      </c>
      <c r="EN20" s="241">
        <f>'C завтраками| Bed and breakfast'!EN19*0.82+25</f>
        <v>21345</v>
      </c>
      <c r="EO20" s="241">
        <f>'C завтраками| Bed and breakfast'!EO19*0.82+25</f>
        <v>21345</v>
      </c>
      <c r="EP20" s="241">
        <f>'C завтраками| Bed and breakfast'!EP19*0.82+25</f>
        <v>20115</v>
      </c>
      <c r="EQ20" s="241">
        <f>'C завтраками| Bed and breakfast'!EQ19*0.82+25</f>
        <v>20115</v>
      </c>
      <c r="ER20" s="241">
        <f>'C завтраками| Bed and breakfast'!ER19*0.82+25</f>
        <v>20115</v>
      </c>
      <c r="ES20" s="241">
        <f>'C завтраками| Bed and breakfast'!ES19*0.82+25</f>
        <v>20115</v>
      </c>
      <c r="ET20" s="241">
        <f>'C завтраками| Bed and breakfast'!ET19*0.82+25</f>
        <v>20115</v>
      </c>
      <c r="EU20" s="241">
        <f>'C завтраками| Bed and breakfast'!EU19*0.82+25</f>
        <v>21345</v>
      </c>
      <c r="EV20" s="241">
        <f>'C завтраками| Bed and breakfast'!EV19*0.82+25</f>
        <v>21345</v>
      </c>
      <c r="EW20" s="241">
        <f>'C завтраками| Bed and breakfast'!EW19*0.82+25</f>
        <v>20115</v>
      </c>
      <c r="EX20" s="241">
        <f>'C завтраками| Bed and breakfast'!EX19*0.82+25</f>
        <v>20115</v>
      </c>
      <c r="EY20" s="241">
        <f>'C завтраками| Bed and breakfast'!EY19*0.82+25</f>
        <v>20115</v>
      </c>
      <c r="EZ20" s="241">
        <f>'C завтраками| Bed and breakfast'!EZ19*0.82+25</f>
        <v>20115</v>
      </c>
      <c r="FA20" s="241">
        <f>'C завтраками| Bed and breakfast'!FA19*0.82+25</f>
        <v>20115</v>
      </c>
      <c r="FB20" s="241">
        <f>'C завтраками| Bed and breakfast'!FB19*0.82+25</f>
        <v>21345</v>
      </c>
      <c r="FC20" s="241">
        <f>'C завтраками| Bed and breakfast'!FC19*0.82+25</f>
        <v>21345</v>
      </c>
      <c r="FD20" s="241">
        <f>'C завтраками| Bed and breakfast'!FD19*0.82+25</f>
        <v>20115</v>
      </c>
      <c r="FE20" s="241">
        <f>'C завтраками| Bed and breakfast'!FE19*0.82+25</f>
        <v>20115</v>
      </c>
      <c r="FF20" s="241">
        <f>'C завтраками| Bed and breakfast'!FF19*0.82+25</f>
        <v>20115</v>
      </c>
      <c r="FG20" s="241">
        <f>'C завтраками| Bed and breakfast'!FG19*0.82+25</f>
        <v>20115</v>
      </c>
      <c r="FH20" s="241">
        <f>'C завтраками| Bed and breakfast'!FH19*0.82+25</f>
        <v>22575</v>
      </c>
    </row>
    <row r="21" spans="1:164" s="72" customFormat="1" x14ac:dyDescent="0.2">
      <c r="A21" s="240">
        <v>2</v>
      </c>
      <c r="B21" s="241">
        <f>'C завтраками| Bed and breakfast'!B20*0.82+25</f>
        <v>25117</v>
      </c>
      <c r="C21" s="241">
        <f>'C завтраками| Bed and breakfast'!C20*0.82+25</f>
        <v>25117</v>
      </c>
      <c r="D21" s="241">
        <f>'C завтраками| Bed and breakfast'!D20*0.82+25</f>
        <v>27987</v>
      </c>
      <c r="E21" s="241">
        <f>'C завтраками| Bed and breakfast'!E20*0.82+25</f>
        <v>27987</v>
      </c>
      <c r="F21" s="241">
        <f>'C завтраками| Bed and breakfast'!F20*0.82+25</f>
        <v>22657</v>
      </c>
      <c r="G21" s="241">
        <f>'C завтраками| Bed and breakfast'!G20*0.82+25</f>
        <v>22657</v>
      </c>
      <c r="H21" s="241">
        <f>'C завтраками| Bed and breakfast'!H20*0.82+25</f>
        <v>22657</v>
      </c>
      <c r="I21" s="241">
        <f>'C завтраками| Bed and breakfast'!I20*0.82+25</f>
        <v>22657</v>
      </c>
      <c r="J21" s="241">
        <f>'C завтраками| Bed and breakfast'!J20*0.82+25</f>
        <v>22657</v>
      </c>
      <c r="K21" s="241">
        <f>'C завтраками| Bed and breakfast'!K20*0.82+25</f>
        <v>26347</v>
      </c>
      <c r="L21" s="241">
        <f>'C завтраками| Bed and breakfast'!L20*0.82+25</f>
        <v>26347</v>
      </c>
      <c r="M21" s="241">
        <f>'C завтраками| Bed and breakfast'!M20*0.82+25</f>
        <v>22657</v>
      </c>
      <c r="N21" s="241">
        <f>'C завтраками| Bed and breakfast'!N20*0.82+25</f>
        <v>22657</v>
      </c>
      <c r="O21" s="241">
        <f>'C завтраками| Bed and breakfast'!O20*0.82+25</f>
        <v>22657</v>
      </c>
      <c r="P21" s="241">
        <f>'C завтраками| Bed and breakfast'!P20*0.82+25</f>
        <v>22657</v>
      </c>
      <c r="Q21" s="241">
        <f>'C завтраками| Bed and breakfast'!Q20*0.82+25</f>
        <v>22657</v>
      </c>
      <c r="R21" s="241">
        <f>'C завтраками| Bed and breakfast'!R20*0.82+25</f>
        <v>25117</v>
      </c>
      <c r="S21" s="241">
        <f>'C завтраками| Bed and breakfast'!S20*0.82+25</f>
        <v>25117</v>
      </c>
      <c r="T21" s="241">
        <f>'C завтраками| Bed and breakfast'!T20*0.82+25</f>
        <v>23887</v>
      </c>
      <c r="U21" s="241">
        <f>'C завтраками| Bed and breakfast'!U20*0.82+25</f>
        <v>23887</v>
      </c>
      <c r="V21" s="241">
        <f>'C завтраками| Bed and breakfast'!V20*0.82+25</f>
        <v>23887</v>
      </c>
      <c r="W21" s="241">
        <f>'C завтраками| Bed and breakfast'!W20*0.82+25</f>
        <v>23887</v>
      </c>
      <c r="X21" s="241">
        <f>'C завтраками| Bed and breakfast'!X20*0.82+25</f>
        <v>25117</v>
      </c>
      <c r="Y21" s="241">
        <f>'C завтраками| Bed and breakfast'!Y20*0.82+25</f>
        <v>25117</v>
      </c>
      <c r="Z21" s="241">
        <f>'C завтраками| Bed and breakfast'!Z20*0.82+25</f>
        <v>25117</v>
      </c>
      <c r="AA21" s="241">
        <f>'C завтраками| Bed and breakfast'!AA20*0.82+25</f>
        <v>23887</v>
      </c>
      <c r="AB21" s="241">
        <f>'C завтраками| Bed and breakfast'!AB20*0.82+25</f>
        <v>23887</v>
      </c>
      <c r="AC21" s="241">
        <f>'C завтраками| Bed and breakfast'!AC20*0.82+25</f>
        <v>25117</v>
      </c>
      <c r="AD21" s="241">
        <f>'C завтраками| Bed and breakfast'!AD20*0.82+25</f>
        <v>25117</v>
      </c>
      <c r="AE21" s="241">
        <f>'C завтраками| Bed and breakfast'!AE20*0.82+25</f>
        <v>25117</v>
      </c>
      <c r="AF21" s="241">
        <f>'C завтраками| Bed and breakfast'!AF20*0.82+25</f>
        <v>28397</v>
      </c>
      <c r="AG21" s="241">
        <f>'C завтраками| Bed and breakfast'!AG20*0.82+25</f>
        <v>28397</v>
      </c>
      <c r="AH21" s="241">
        <f>'C завтраками| Bed and breakfast'!AH20*0.82+25</f>
        <v>26347</v>
      </c>
      <c r="AI21" s="241">
        <f>'C завтраками| Bed and breakfast'!AI20*0.82+25</f>
        <v>27987</v>
      </c>
      <c r="AJ21" s="241">
        <f>'C завтраками| Bed and breakfast'!AJ20*0.82+25</f>
        <v>27987</v>
      </c>
      <c r="AK21" s="241">
        <f>'C завтраками| Bed and breakfast'!AK20*0.82+25</f>
        <v>33317</v>
      </c>
      <c r="AL21" s="241">
        <f>'C завтраками| Bed and breakfast'!AL20*0.82+25</f>
        <v>38237</v>
      </c>
      <c r="AM21" s="241">
        <f>'C завтраками| Bed and breakfast'!AM20*0.82+25</f>
        <v>38237</v>
      </c>
      <c r="AN21" s="241">
        <f>'C завтраками| Bed and breakfast'!AN20*0.82+25</f>
        <v>40697</v>
      </c>
      <c r="AO21" s="241">
        <f>'C завтраками| Bed and breakfast'!AO20*0.82+25</f>
        <v>38237</v>
      </c>
      <c r="AP21" s="241">
        <f>'C завтраками| Bed and breakfast'!AP20*0.82+25</f>
        <v>64394.999999999993</v>
      </c>
      <c r="AQ21" s="241">
        <f>'C завтраками| Bed and breakfast'!AQ20*0.82+25</f>
        <v>97195</v>
      </c>
      <c r="AR21" s="241">
        <f>'C завтраками| Bed and breakfast'!AR20*0.82+25</f>
        <v>117695</v>
      </c>
      <c r="AS21" s="241">
        <f>'C завтраками| Bed and breakfast'!AS20*0.82+25</f>
        <v>117695</v>
      </c>
      <c r="AT21" s="241">
        <f>'C завтраками| Bed and breakfast'!AT20*0.82+25</f>
        <v>105395</v>
      </c>
      <c r="AU21" s="241">
        <f>'C завтраками| Bed and breakfast'!AU20*0.82+25</f>
        <v>105395</v>
      </c>
      <c r="AV21" s="241">
        <f>'C завтраками| Bed and breakfast'!AV20*0.82+25</f>
        <v>105395</v>
      </c>
      <c r="AW21" s="241">
        <f>'C завтраками| Bed and breakfast'!AW20*0.82+25</f>
        <v>105395</v>
      </c>
      <c r="AX21" s="241">
        <f>'C завтраками| Bed and breakfast'!AX20*0.82+25</f>
        <v>105395</v>
      </c>
      <c r="AY21" s="241">
        <f>'C завтраками| Bed and breakfast'!AY20*0.82+25</f>
        <v>84895</v>
      </c>
      <c r="AZ21" s="241">
        <f>'C завтраками| Bed and breakfast'!AZ20*0.82+25</f>
        <v>76695</v>
      </c>
      <c r="BA21" s="241">
        <f>'C завтраками| Bed and breakfast'!BA20*0.82+25</f>
        <v>76695</v>
      </c>
      <c r="BB21" s="241">
        <f>'C завтраками| Bed and breakfast'!BB20*0.82+25</f>
        <v>57589</v>
      </c>
      <c r="BC21" s="241">
        <f>'C завтраками| Bed and breakfast'!BC20*0.82+25</f>
        <v>37909</v>
      </c>
      <c r="BD21" s="241">
        <f>'C завтраками| Bed and breakfast'!BD20*0.82+25</f>
        <v>37909</v>
      </c>
      <c r="BE21" s="241">
        <f>'C завтраками| Bed and breakfast'!BE20*0.82+25</f>
        <v>37909</v>
      </c>
      <c r="BF21" s="241">
        <f>'C завтраками| Bed and breakfast'!BF20*0.82+25</f>
        <v>37909</v>
      </c>
      <c r="BG21" s="241">
        <f>'C завтраками| Bed and breakfast'!BG20*0.82+25</f>
        <v>37909</v>
      </c>
      <c r="BH21" s="241">
        <f>'C завтраками| Bed and breakfast'!BH20*0.82+25</f>
        <v>35449</v>
      </c>
      <c r="BI21" s="241">
        <f>'C завтраками| Bed and breakfast'!BI20*0.82+25</f>
        <v>35449</v>
      </c>
      <c r="BJ21" s="241">
        <f>'C завтраками| Bed and breakfast'!BJ20*0.82+25</f>
        <v>35449</v>
      </c>
      <c r="BK21" s="241">
        <f>'C завтраками| Bed and breakfast'!BK20*0.82+25</f>
        <v>37909</v>
      </c>
      <c r="BL21" s="241">
        <f>'C завтраками| Bed and breakfast'!BL20*0.82+25</f>
        <v>37909</v>
      </c>
      <c r="BM21" s="241">
        <f>'C завтраками| Bed and breakfast'!BM20*0.82+25</f>
        <v>37909</v>
      </c>
      <c r="BN21" s="241">
        <f>'C завтраками| Bed and breakfast'!BN20*0.82+25</f>
        <v>37909</v>
      </c>
      <c r="BO21" s="241">
        <f>'C завтраками| Bed and breakfast'!BO20*0.82+25</f>
        <v>37909</v>
      </c>
      <c r="BP21" s="241">
        <f>'C завтраками| Bed and breakfast'!BP20*0.82+25</f>
        <v>37909</v>
      </c>
      <c r="BQ21" s="241">
        <f>'C завтраками| Bed and breakfast'!BQ20*0.82+25</f>
        <v>37909</v>
      </c>
      <c r="BR21" s="241">
        <f>'C завтраками| Bed and breakfast'!BR20*0.82+25</f>
        <v>37909</v>
      </c>
      <c r="BS21" s="241">
        <f>'C завтраками| Bed and breakfast'!BS20*0.82+25</f>
        <v>37909</v>
      </c>
      <c r="BT21" s="241">
        <f>'C завтраками| Bed and breakfast'!BT20*0.82+25</f>
        <v>42829</v>
      </c>
      <c r="BU21" s="241">
        <f>'C завтраками| Bed and breakfast'!BU20*0.82+25</f>
        <v>42829</v>
      </c>
      <c r="BV21" s="241">
        <f>'C завтраками| Bed and breakfast'!BV20*0.82+25</f>
        <v>42829</v>
      </c>
      <c r="BW21" s="241">
        <f>'C завтраками| Bed and breakfast'!BW20*0.82+25</f>
        <v>42829</v>
      </c>
      <c r="BX21" s="241">
        <f>'C завтраками| Bed and breakfast'!BX20*0.82+25</f>
        <v>44469</v>
      </c>
      <c r="BY21" s="241">
        <f>'C завтраками| Bed and breakfast'!BY20*0.82+25</f>
        <v>44469</v>
      </c>
      <c r="BZ21" s="241">
        <f>'C завтраками| Bed and breakfast'!BZ20*0.82+25</f>
        <v>44469</v>
      </c>
      <c r="CA21" s="241">
        <f>'C завтраками| Bed and breakfast'!CA20*0.82+25</f>
        <v>44469</v>
      </c>
      <c r="CB21" s="241">
        <f>'C завтраками| Bed and breakfast'!CB20*0.82+25</f>
        <v>44469</v>
      </c>
      <c r="CC21" s="241">
        <f>'C завтраками| Bed and breakfast'!CC20*0.82+25</f>
        <v>44469</v>
      </c>
      <c r="CD21" s="241">
        <f>'C завтраками| Bed and breakfast'!CD20*0.82+25</f>
        <v>44469</v>
      </c>
      <c r="CE21" s="241">
        <f>'C завтраками| Bed and breakfast'!CE20*0.82+25</f>
        <v>44469</v>
      </c>
      <c r="CF21" s="241">
        <f>'C завтраками| Bed and breakfast'!CF20*0.82+25</f>
        <v>44469</v>
      </c>
      <c r="CG21" s="241">
        <f>'C завтраками| Bed and breakfast'!CG20*0.82+25</f>
        <v>44469</v>
      </c>
      <c r="CH21" s="241">
        <f>'C завтраками| Bed and breakfast'!CH20*0.82+25</f>
        <v>41189</v>
      </c>
      <c r="CI21" s="241">
        <f>'C завтраками| Bed and breakfast'!CI20*0.82+25</f>
        <v>41189</v>
      </c>
      <c r="CJ21" s="241">
        <f>'C завтраками| Bed and breakfast'!CJ20*0.82+25</f>
        <v>41189</v>
      </c>
      <c r="CK21" s="241">
        <f>'C завтраками| Bed and breakfast'!CK20*0.82+25</f>
        <v>41189</v>
      </c>
      <c r="CL21" s="241">
        <f>'C завтраками| Bed and breakfast'!CL20*0.82+25</f>
        <v>41189</v>
      </c>
      <c r="CM21" s="241">
        <f>'C завтраками| Bed and breakfast'!CM20*0.82+25</f>
        <v>41189</v>
      </c>
      <c r="CN21" s="241">
        <f>'C завтраками| Bed and breakfast'!CN20*0.82+25</f>
        <v>41189</v>
      </c>
      <c r="CO21" s="241">
        <f>'C завтраками| Bed and breakfast'!CO20*0.82+25</f>
        <v>41189</v>
      </c>
      <c r="CP21" s="241">
        <f>'C завтраками| Bed and breakfast'!CP20*0.82+25</f>
        <v>41189</v>
      </c>
      <c r="CQ21" s="241">
        <f>'C завтраками| Bed and breakfast'!CQ20*0.82+25</f>
        <v>61688.999999999993</v>
      </c>
      <c r="CR21" s="241">
        <f>'C завтраками| Bed and breakfast'!CR20*0.82+25</f>
        <v>67429</v>
      </c>
      <c r="CS21" s="241">
        <f>'C завтраками| Bed and breakfast'!CS20*0.82+25</f>
        <v>73169</v>
      </c>
      <c r="CT21" s="241">
        <f>'C завтраками| Bed and breakfast'!CT20*0.82+25</f>
        <v>61688.999999999993</v>
      </c>
      <c r="CU21" s="241">
        <f>'C завтраками| Bed and breakfast'!CU20*0.82+25</f>
        <v>61688.999999999993</v>
      </c>
      <c r="CV21" s="241">
        <f>'C завтраками| Bed and breakfast'!CV20*0.82+25</f>
        <v>52669</v>
      </c>
      <c r="CW21" s="241">
        <f>'C завтраками| Bed and breakfast'!CW20*0.82+25</f>
        <v>52669</v>
      </c>
      <c r="CX21" s="241">
        <f>'C завтраками| Bed and breakfast'!CX20*0.82+25</f>
        <v>52669</v>
      </c>
      <c r="CY21" s="241">
        <f>'C завтраками| Bed and breakfast'!CY20*0.82+25</f>
        <v>46109</v>
      </c>
      <c r="CZ21" s="241">
        <f>'C завтраками| Bed and breakfast'!CZ20*0.82+25</f>
        <v>45289</v>
      </c>
      <c r="DA21" s="241">
        <f>'C завтраками| Bed and breakfast'!DA20*0.82+25</f>
        <v>34219</v>
      </c>
      <c r="DB21" s="241">
        <f>'C завтраками| Bed and breakfast'!DB20*0.82+25</f>
        <v>34219</v>
      </c>
      <c r="DC21" s="241">
        <f>'C завтраками| Bed and breakfast'!DC20*0.82+25</f>
        <v>34219</v>
      </c>
      <c r="DD21" s="241">
        <f>'C завтраками| Bed and breakfast'!DD20*0.82+25</f>
        <v>34219</v>
      </c>
      <c r="DE21" s="241">
        <f>'C завтраками| Bed and breakfast'!DE20*0.82+25</f>
        <v>35449</v>
      </c>
      <c r="DF21" s="241">
        <f>'C завтраками| Bed and breakfast'!DF20*0.82+25</f>
        <v>35449</v>
      </c>
      <c r="DG21" s="241">
        <f>'C завтраками| Bed and breakfast'!DG20*0.82+25</f>
        <v>35449</v>
      </c>
      <c r="DH21" s="241">
        <f>'C завтраками| Bed and breakfast'!DH20*0.82+25</f>
        <v>34219</v>
      </c>
      <c r="DI21" s="241">
        <f>'C завтраками| Bed and breakfast'!DI20*0.82+25</f>
        <v>34219</v>
      </c>
      <c r="DJ21" s="241">
        <f>'C завтраками| Bed and breakfast'!DJ20*0.82+25</f>
        <v>34219</v>
      </c>
      <c r="DK21" s="241">
        <f>'C завтраками| Bed and breakfast'!DK20*0.82+25</f>
        <v>34219</v>
      </c>
      <c r="DL21" s="241">
        <f>'C завтраками| Bed and breakfast'!DL20*0.82+25</f>
        <v>34219</v>
      </c>
      <c r="DM21" s="241">
        <f>'C завтраками| Bed and breakfast'!DM20*0.82+25</f>
        <v>34219</v>
      </c>
      <c r="DN21" s="241">
        <f>'C завтраками| Bed and breakfast'!DN20*0.82+25</f>
        <v>32989</v>
      </c>
      <c r="DO21" s="241">
        <f>'C завтраками| Bed and breakfast'!DO20*0.82+25</f>
        <v>32989</v>
      </c>
      <c r="DP21" s="241">
        <f>'C завтраками| Bed and breakfast'!DP20*0.82+25</f>
        <v>32989</v>
      </c>
      <c r="DQ21" s="241">
        <f>'C завтраками| Bed and breakfast'!DQ20*0.82+25</f>
        <v>32989</v>
      </c>
      <c r="DR21" s="241">
        <f>'C завтраками| Bed and breakfast'!DR20*0.82+25</f>
        <v>32989</v>
      </c>
      <c r="DS21" s="241">
        <f>'C завтраками| Bed and breakfast'!DS20*0.82+25</f>
        <v>32989</v>
      </c>
      <c r="DT21" s="241">
        <f>'C завтраками| Bed and breakfast'!DT20*0.82+25</f>
        <v>32989</v>
      </c>
      <c r="DU21" s="241">
        <f>'C завтраками| Bed and breakfast'!DU20*0.82+25</f>
        <v>29709</v>
      </c>
      <c r="DV21" s="241">
        <f>'C завтраками| Bed and breakfast'!DV20*0.82+25</f>
        <v>29709</v>
      </c>
      <c r="DW21" s="241">
        <f>'C завтраками| Bed and breakfast'!DW20*0.82+25</f>
        <v>29709</v>
      </c>
      <c r="DX21" s="241">
        <f>'C завтраками| Bed and breakfast'!DX20*0.82+25</f>
        <v>29709</v>
      </c>
      <c r="DY21" s="241">
        <f>'C завтраками| Bed and breakfast'!DY20*0.82+25</f>
        <v>29709</v>
      </c>
      <c r="DZ21" s="241">
        <f>'C завтраками| Bed and breakfast'!DZ20*0.82+25</f>
        <v>30529</v>
      </c>
      <c r="EA21" s="241">
        <f>'C завтраками| Bed and breakfast'!EA20*0.82+25</f>
        <v>30529</v>
      </c>
      <c r="EB21" s="241">
        <f>'C завтраками| Bed and breakfast'!EB20*0.82+25</f>
        <v>28889</v>
      </c>
      <c r="EC21" s="241">
        <f>'C завтраками| Bed and breakfast'!EC20*0.82+25</f>
        <v>28889</v>
      </c>
      <c r="ED21" s="241">
        <f>'C завтраками| Bed and breakfast'!ED20*0.82+25</f>
        <v>28889</v>
      </c>
      <c r="EE21" s="241">
        <f>'C завтраками| Bed and breakfast'!EE20*0.82+25</f>
        <v>26265</v>
      </c>
      <c r="EF21" s="241">
        <f>'C завтраками| Bed and breakfast'!EF20*0.82+25</f>
        <v>26265</v>
      </c>
      <c r="EG21" s="241">
        <f>'C завтраками| Bed and breakfast'!EG20*0.82+25</f>
        <v>26265</v>
      </c>
      <c r="EH21" s="241">
        <f>'C завтраками| Bed and breakfast'!EH20*0.82+25</f>
        <v>26265</v>
      </c>
      <c r="EI21" s="241">
        <f>'C завтраками| Bed and breakfast'!EI20*0.82+25</f>
        <v>23805</v>
      </c>
      <c r="EJ21" s="241">
        <f>'C завтраками| Bed and breakfast'!EJ20*0.82+25</f>
        <v>23805</v>
      </c>
      <c r="EK21" s="241">
        <f>'C завтраками| Bed and breakfast'!EK20*0.82+25</f>
        <v>23805</v>
      </c>
      <c r="EL21" s="241">
        <f>'C завтраками| Bed and breakfast'!EL20*0.82+25</f>
        <v>23805</v>
      </c>
      <c r="EM21" s="241">
        <f>'C завтраками| Bed and breakfast'!EM20*0.82+25</f>
        <v>23805</v>
      </c>
      <c r="EN21" s="241">
        <f>'C завтраками| Bed and breakfast'!EN20*0.82+25</f>
        <v>23805</v>
      </c>
      <c r="EO21" s="241">
        <f>'C завтраками| Bed and breakfast'!EO20*0.82+25</f>
        <v>23805</v>
      </c>
      <c r="EP21" s="241">
        <f>'C завтраками| Bed and breakfast'!EP20*0.82+25</f>
        <v>22575</v>
      </c>
      <c r="EQ21" s="241">
        <f>'C завтраками| Bed and breakfast'!EQ20*0.82+25</f>
        <v>22575</v>
      </c>
      <c r="ER21" s="241">
        <f>'C завтраками| Bed and breakfast'!ER20*0.82+25</f>
        <v>22575</v>
      </c>
      <c r="ES21" s="241">
        <f>'C завтраками| Bed and breakfast'!ES20*0.82+25</f>
        <v>22575</v>
      </c>
      <c r="ET21" s="241">
        <f>'C завтраками| Bed and breakfast'!ET20*0.82+25</f>
        <v>22575</v>
      </c>
      <c r="EU21" s="241">
        <f>'C завтраками| Bed and breakfast'!EU20*0.82+25</f>
        <v>23805</v>
      </c>
      <c r="EV21" s="241">
        <f>'C завтраками| Bed and breakfast'!EV20*0.82+25</f>
        <v>23805</v>
      </c>
      <c r="EW21" s="241">
        <f>'C завтраками| Bed and breakfast'!EW20*0.82+25</f>
        <v>22575</v>
      </c>
      <c r="EX21" s="241">
        <f>'C завтраками| Bed and breakfast'!EX20*0.82+25</f>
        <v>22575</v>
      </c>
      <c r="EY21" s="241">
        <f>'C завтраками| Bed and breakfast'!EY20*0.82+25</f>
        <v>22575</v>
      </c>
      <c r="EZ21" s="241">
        <f>'C завтраками| Bed and breakfast'!EZ20*0.82+25</f>
        <v>22575</v>
      </c>
      <c r="FA21" s="241">
        <f>'C завтраками| Bed and breakfast'!FA20*0.82+25</f>
        <v>22575</v>
      </c>
      <c r="FB21" s="241">
        <f>'C завтраками| Bed and breakfast'!FB20*0.82+25</f>
        <v>23805</v>
      </c>
      <c r="FC21" s="241">
        <f>'C завтраками| Bed and breakfast'!FC20*0.82+25</f>
        <v>23805</v>
      </c>
      <c r="FD21" s="241">
        <f>'C завтраками| Bed and breakfast'!FD20*0.82+25</f>
        <v>22575</v>
      </c>
      <c r="FE21" s="241">
        <f>'C завтраками| Bed and breakfast'!FE20*0.82+25</f>
        <v>22575</v>
      </c>
      <c r="FF21" s="241">
        <f>'C завтраками| Bed and breakfast'!FF20*0.82+25</f>
        <v>22575</v>
      </c>
      <c r="FG21" s="241">
        <f>'C завтраками| Bed and breakfast'!FG20*0.82+25</f>
        <v>22575</v>
      </c>
      <c r="FH21" s="241">
        <f>'C завтраками| Bed and breakfast'!FH20*0.82+25</f>
        <v>25035</v>
      </c>
    </row>
    <row r="22" spans="1:164" s="72" customFormat="1" x14ac:dyDescent="0.2">
      <c r="A22" s="239" t="s">
        <v>123</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row>
    <row r="23" spans="1:164" s="72" customFormat="1" x14ac:dyDescent="0.2">
      <c r="A23" s="240" t="s">
        <v>115</v>
      </c>
      <c r="B23" s="241">
        <f>'C завтраками| Bed and breakfast'!B22*0.82+25</f>
        <v>43157</v>
      </c>
      <c r="C23" s="241">
        <f>'C завтраками| Bed and breakfast'!C22*0.82+25</f>
        <v>43157</v>
      </c>
      <c r="D23" s="241">
        <f>'C завтраками| Bed and breakfast'!D22*0.82+25</f>
        <v>46027</v>
      </c>
      <c r="E23" s="241">
        <f>'C завтраками| Bed and breakfast'!E22*0.82+25</f>
        <v>46027</v>
      </c>
      <c r="F23" s="241">
        <f>'C завтраками| Bed and breakfast'!F22*0.82+25</f>
        <v>40697</v>
      </c>
      <c r="G23" s="241">
        <f>'C завтраками| Bed and breakfast'!G22*0.82+25</f>
        <v>40697</v>
      </c>
      <c r="H23" s="241">
        <f>'C завтраками| Bed and breakfast'!H22*0.82+25</f>
        <v>40697</v>
      </c>
      <c r="I23" s="241">
        <f>'C завтраками| Bed and breakfast'!I22*0.82+25</f>
        <v>40697</v>
      </c>
      <c r="J23" s="241">
        <f>'C завтраками| Bed and breakfast'!J22*0.82+25</f>
        <v>40697</v>
      </c>
      <c r="K23" s="241">
        <f>'C завтраками| Bed and breakfast'!K22*0.82+25</f>
        <v>44387</v>
      </c>
      <c r="L23" s="241">
        <f>'C завтраками| Bed and breakfast'!L22*0.82+25</f>
        <v>44387</v>
      </c>
      <c r="M23" s="241">
        <f>'C завтраками| Bed and breakfast'!M22*0.82+25</f>
        <v>40697</v>
      </c>
      <c r="N23" s="241">
        <f>'C завтраками| Bed and breakfast'!N22*0.82+25</f>
        <v>40697</v>
      </c>
      <c r="O23" s="241">
        <f>'C завтраками| Bed and breakfast'!O22*0.82+25</f>
        <v>40697</v>
      </c>
      <c r="P23" s="241">
        <f>'C завтраками| Bed and breakfast'!P22*0.82+25</f>
        <v>40697</v>
      </c>
      <c r="Q23" s="241">
        <f>'C завтраками| Bed and breakfast'!Q22*0.82+25</f>
        <v>40697</v>
      </c>
      <c r="R23" s="241">
        <f>'C завтраками| Bed and breakfast'!R22*0.82+25</f>
        <v>43157</v>
      </c>
      <c r="S23" s="241">
        <f>'C завтраками| Bed and breakfast'!S22*0.82+25</f>
        <v>43157</v>
      </c>
      <c r="T23" s="241">
        <f>'C завтраками| Bed and breakfast'!T22*0.82+25</f>
        <v>41927</v>
      </c>
      <c r="U23" s="241">
        <f>'C завтраками| Bed and breakfast'!U22*0.82+25</f>
        <v>41927</v>
      </c>
      <c r="V23" s="241">
        <f>'C завтраками| Bed and breakfast'!V22*0.82+25</f>
        <v>41927</v>
      </c>
      <c r="W23" s="241">
        <f>'C завтраками| Bed and breakfast'!W22*0.82+25</f>
        <v>41927</v>
      </c>
      <c r="X23" s="241">
        <f>'C завтраками| Bed and breakfast'!X22*0.82+25</f>
        <v>43157</v>
      </c>
      <c r="Y23" s="241">
        <f>'C завтраками| Bed and breakfast'!Y22*0.82+25</f>
        <v>43157</v>
      </c>
      <c r="Z23" s="241">
        <f>'C завтраками| Bed and breakfast'!Z22*0.82+25</f>
        <v>43157</v>
      </c>
      <c r="AA23" s="241">
        <f>'C завтраками| Bed and breakfast'!AA22*0.82+25</f>
        <v>41927</v>
      </c>
      <c r="AB23" s="241">
        <f>'C завтраками| Bed and breakfast'!AB22*0.82+25</f>
        <v>41927</v>
      </c>
      <c r="AC23" s="241">
        <f>'C завтраками| Bed and breakfast'!AC22*0.82+25</f>
        <v>43157</v>
      </c>
      <c r="AD23" s="241">
        <f>'C завтраками| Bed and breakfast'!AD22*0.82+25</f>
        <v>43157</v>
      </c>
      <c r="AE23" s="241">
        <f>'C завтраками| Bed and breakfast'!AE22*0.82+25</f>
        <v>43157</v>
      </c>
      <c r="AF23" s="241">
        <f>'C завтраками| Bed and breakfast'!AF22*0.82+25</f>
        <v>46437</v>
      </c>
      <c r="AG23" s="241">
        <f>'C завтраками| Bed and breakfast'!AG22*0.82+25</f>
        <v>46437</v>
      </c>
      <c r="AH23" s="241">
        <f>'C завтраками| Bed and breakfast'!AH22*0.82+25</f>
        <v>44387</v>
      </c>
      <c r="AI23" s="241">
        <f>'C завтраками| Bed and breakfast'!AI22*0.82+25</f>
        <v>46027</v>
      </c>
      <c r="AJ23" s="241">
        <f>'C завтраками| Bed and breakfast'!AJ22*0.82+25</f>
        <v>46027</v>
      </c>
      <c r="AK23" s="241">
        <f>'C завтраками| Bed and breakfast'!AK22*0.82+25</f>
        <v>51357</v>
      </c>
      <c r="AL23" s="241">
        <f>'C завтраками| Bed and breakfast'!AL22*0.82+25</f>
        <v>56277</v>
      </c>
      <c r="AM23" s="241">
        <f>'C завтраками| Bed and breakfast'!AM22*0.82+25</f>
        <v>56277</v>
      </c>
      <c r="AN23" s="241">
        <f>'C завтраками| Bed and breakfast'!AN22*0.82+25</f>
        <v>58737</v>
      </c>
      <c r="AO23" s="241">
        <f>'C завтраками| Bed and breakfast'!AO22*0.82+25</f>
        <v>56277</v>
      </c>
      <c r="AP23" s="241">
        <f>'C завтраками| Bed and breakfast'!AP22*0.82+25</f>
        <v>134095</v>
      </c>
      <c r="AQ23" s="241">
        <f>'C завтраками| Bed and breakfast'!AQ22*0.82+25</f>
        <v>166895</v>
      </c>
      <c r="AR23" s="241">
        <f>'C завтраками| Bed and breakfast'!AR22*0.82+25</f>
        <v>187395</v>
      </c>
      <c r="AS23" s="241">
        <f>'C завтраками| Bed and breakfast'!AS22*0.82+25</f>
        <v>187395</v>
      </c>
      <c r="AT23" s="241">
        <f>'C завтраками| Bed and breakfast'!AT22*0.82+25</f>
        <v>175095</v>
      </c>
      <c r="AU23" s="241">
        <f>'C завтраками| Bed and breakfast'!AU22*0.82+25</f>
        <v>175095</v>
      </c>
      <c r="AV23" s="241">
        <f>'C завтраками| Bed and breakfast'!AV22*0.82+25</f>
        <v>175095</v>
      </c>
      <c r="AW23" s="241">
        <f>'C завтраками| Bed and breakfast'!AW22*0.82+25</f>
        <v>175095</v>
      </c>
      <c r="AX23" s="241">
        <f>'C завтраками| Bed and breakfast'!AX22*0.82+25</f>
        <v>175095</v>
      </c>
      <c r="AY23" s="241">
        <f>'C завтраками| Bed and breakfast'!AY22*0.82+25</f>
        <v>154595</v>
      </c>
      <c r="AZ23" s="241">
        <f>'C завтраками| Bed and breakfast'!AZ22*0.82+25</f>
        <v>146395</v>
      </c>
      <c r="BA23" s="241">
        <f>'C завтраками| Bed and breakfast'!BA22*0.82+25</f>
        <v>146395</v>
      </c>
      <c r="BB23" s="241">
        <f>'C завтраками| Bed and breakfast'!BB22*0.82+25</f>
        <v>91209</v>
      </c>
      <c r="BC23" s="241">
        <f>'C завтраками| Bed and breakfast'!BC22*0.82+25</f>
        <v>71529</v>
      </c>
      <c r="BD23" s="241">
        <f>'C завтраками| Bed and breakfast'!BD22*0.82+25</f>
        <v>71529</v>
      </c>
      <c r="BE23" s="241">
        <f>'C завтраками| Bed and breakfast'!BE22*0.82+25</f>
        <v>71529</v>
      </c>
      <c r="BF23" s="241">
        <f>'C завтраками| Bed and breakfast'!BF22*0.82+25</f>
        <v>71529</v>
      </c>
      <c r="BG23" s="241">
        <f>'C завтраками| Bed and breakfast'!BG22*0.82+25</f>
        <v>71529</v>
      </c>
      <c r="BH23" s="241">
        <f>'C завтраками| Bed and breakfast'!BH22*0.82+25</f>
        <v>69069</v>
      </c>
      <c r="BI23" s="241">
        <f>'C завтраками| Bed and breakfast'!BI22*0.82+25</f>
        <v>69069</v>
      </c>
      <c r="BJ23" s="241">
        <f>'C завтраками| Bed and breakfast'!BJ22*0.82+25</f>
        <v>69069</v>
      </c>
      <c r="BK23" s="241">
        <f>'C завтраками| Bed and breakfast'!BK22*0.82+25</f>
        <v>71529</v>
      </c>
      <c r="BL23" s="241">
        <f>'C завтраками| Bed and breakfast'!BL22*0.82+25</f>
        <v>71529</v>
      </c>
      <c r="BM23" s="241">
        <f>'C завтраками| Bed and breakfast'!BM22*0.82+25</f>
        <v>71529</v>
      </c>
      <c r="BN23" s="241">
        <f>'C завтраками| Bed and breakfast'!BN22*0.82+25</f>
        <v>71529</v>
      </c>
      <c r="BO23" s="241">
        <f>'C завтраками| Bed and breakfast'!BO22*0.82+25</f>
        <v>71529</v>
      </c>
      <c r="BP23" s="241">
        <f>'C завтраками| Bed and breakfast'!BP22*0.82+25</f>
        <v>71529</v>
      </c>
      <c r="BQ23" s="241">
        <f>'C завтраками| Bed and breakfast'!BQ22*0.82+25</f>
        <v>71529</v>
      </c>
      <c r="BR23" s="241">
        <f>'C завтраками| Bed and breakfast'!BR22*0.82+25</f>
        <v>71529</v>
      </c>
      <c r="BS23" s="241">
        <f>'C завтраками| Bed and breakfast'!BS22*0.82+25</f>
        <v>71529</v>
      </c>
      <c r="BT23" s="241">
        <f>'C завтраками| Bed and breakfast'!BT22*0.82+25</f>
        <v>76449</v>
      </c>
      <c r="BU23" s="241">
        <f>'C завтраками| Bed and breakfast'!BU22*0.82+25</f>
        <v>76449</v>
      </c>
      <c r="BV23" s="241">
        <f>'C завтраками| Bed and breakfast'!BV22*0.82+25</f>
        <v>76449</v>
      </c>
      <c r="BW23" s="241">
        <f>'C завтраками| Bed and breakfast'!BW22*0.82+25</f>
        <v>76449</v>
      </c>
      <c r="BX23" s="241">
        <f>'C завтраками| Bed and breakfast'!BX22*0.82+25</f>
        <v>78089</v>
      </c>
      <c r="BY23" s="241">
        <f>'C завтраками| Bed and breakfast'!BY22*0.82+25</f>
        <v>78089</v>
      </c>
      <c r="BZ23" s="241">
        <f>'C завтраками| Bed and breakfast'!BZ22*0.82+25</f>
        <v>78089</v>
      </c>
      <c r="CA23" s="241">
        <f>'C завтраками| Bed and breakfast'!CA22*0.82+25</f>
        <v>78089</v>
      </c>
      <c r="CB23" s="241">
        <f>'C завтраками| Bed and breakfast'!CB22*0.82+25</f>
        <v>78089</v>
      </c>
      <c r="CC23" s="241">
        <f>'C завтраками| Bed and breakfast'!CC22*0.82+25</f>
        <v>78089</v>
      </c>
      <c r="CD23" s="241">
        <f>'C завтраками| Bed and breakfast'!CD22*0.82+25</f>
        <v>78089</v>
      </c>
      <c r="CE23" s="241">
        <f>'C завтраками| Bed and breakfast'!CE22*0.82+25</f>
        <v>78089</v>
      </c>
      <c r="CF23" s="241">
        <f>'C завтраками| Bed and breakfast'!CF22*0.82+25</f>
        <v>78089</v>
      </c>
      <c r="CG23" s="241">
        <f>'C завтраками| Bed and breakfast'!CG22*0.82+25</f>
        <v>78089</v>
      </c>
      <c r="CH23" s="241">
        <f>'C завтраками| Bed and breakfast'!CH22*0.82+25</f>
        <v>74809</v>
      </c>
      <c r="CI23" s="241">
        <f>'C завтраками| Bed and breakfast'!CI22*0.82+25</f>
        <v>74809</v>
      </c>
      <c r="CJ23" s="241">
        <f>'C завтраками| Bed and breakfast'!CJ22*0.82+25</f>
        <v>74809</v>
      </c>
      <c r="CK23" s="241">
        <f>'C завтраками| Bed and breakfast'!CK22*0.82+25</f>
        <v>74809</v>
      </c>
      <c r="CL23" s="241">
        <f>'C завтраками| Bed and breakfast'!CL22*0.82+25</f>
        <v>74809</v>
      </c>
      <c r="CM23" s="241">
        <f>'C завтраками| Bed and breakfast'!CM22*0.82+25</f>
        <v>74809</v>
      </c>
      <c r="CN23" s="241">
        <f>'C завтраками| Bed and breakfast'!CN22*0.82+25</f>
        <v>74809</v>
      </c>
      <c r="CO23" s="241">
        <f>'C завтраками| Bed and breakfast'!CO22*0.82+25</f>
        <v>74809</v>
      </c>
      <c r="CP23" s="241">
        <f>'C завтраками| Bed and breakfast'!CP22*0.82+25</f>
        <v>74809</v>
      </c>
      <c r="CQ23" s="241">
        <f>'C завтраками| Bed and breakfast'!CQ22*0.82+25</f>
        <v>95309</v>
      </c>
      <c r="CR23" s="241">
        <f>'C завтраками| Bed and breakfast'!CR22*0.82+25</f>
        <v>101049</v>
      </c>
      <c r="CS23" s="241">
        <f>'C завтраками| Bed and breakfast'!CS22*0.82+25</f>
        <v>106789</v>
      </c>
      <c r="CT23" s="241">
        <f>'C завтраками| Bed and breakfast'!CT22*0.82+25</f>
        <v>95309</v>
      </c>
      <c r="CU23" s="241">
        <f>'C завтраками| Bed and breakfast'!CU22*0.82+25</f>
        <v>95309</v>
      </c>
      <c r="CV23" s="241">
        <f>'C завтраками| Bed and breakfast'!CV22*0.82+25</f>
        <v>86289</v>
      </c>
      <c r="CW23" s="241">
        <f>'C завтраками| Bed and breakfast'!CW22*0.82+25</f>
        <v>86289</v>
      </c>
      <c r="CX23" s="241">
        <f>'C завтраками| Bed and breakfast'!CX22*0.82+25</f>
        <v>86289</v>
      </c>
      <c r="CY23" s="241">
        <f>'C завтраками| Bed and breakfast'!CY22*0.82+25</f>
        <v>79729</v>
      </c>
      <c r="CZ23" s="241">
        <f>'C завтраками| Bed and breakfast'!CZ22*0.82+25</f>
        <v>78909</v>
      </c>
      <c r="DA23" s="241">
        <f>'C завтраками| Bed and breakfast'!DA22*0.82+25</f>
        <v>67839</v>
      </c>
      <c r="DB23" s="241">
        <f>'C завтраками| Bed and breakfast'!DB22*0.82+25</f>
        <v>67839</v>
      </c>
      <c r="DC23" s="241">
        <f>'C завтраками| Bed and breakfast'!DC22*0.82+25</f>
        <v>67839</v>
      </c>
      <c r="DD23" s="241">
        <f>'C завтраками| Bed and breakfast'!DD22*0.82+25</f>
        <v>67839</v>
      </c>
      <c r="DE23" s="241">
        <f>'C завтраками| Bed and breakfast'!DE22*0.82+25</f>
        <v>69069</v>
      </c>
      <c r="DF23" s="241">
        <f>'C завтраками| Bed and breakfast'!DF22*0.82+25</f>
        <v>69069</v>
      </c>
      <c r="DG23" s="241">
        <f>'C завтраками| Bed and breakfast'!DG22*0.82+25</f>
        <v>69069</v>
      </c>
      <c r="DH23" s="241">
        <f>'C завтраками| Bed and breakfast'!DH22*0.82+25</f>
        <v>67839</v>
      </c>
      <c r="DI23" s="241">
        <f>'C завтраками| Bed and breakfast'!DI22*0.82+25</f>
        <v>67839</v>
      </c>
      <c r="DJ23" s="241">
        <f>'C завтраками| Bed and breakfast'!DJ22*0.82+25</f>
        <v>67839</v>
      </c>
      <c r="DK23" s="241">
        <f>'C завтраками| Bed and breakfast'!DK22*0.82+25</f>
        <v>67839</v>
      </c>
      <c r="DL23" s="241">
        <f>'C завтраками| Bed and breakfast'!DL22*0.82+25</f>
        <v>67839</v>
      </c>
      <c r="DM23" s="241">
        <f>'C завтраками| Bed and breakfast'!DM22*0.82+25</f>
        <v>67839</v>
      </c>
      <c r="DN23" s="241">
        <f>'C завтраками| Bed and breakfast'!DN22*0.82+25</f>
        <v>66609</v>
      </c>
      <c r="DO23" s="241">
        <f>'C завтраками| Bed and breakfast'!DO22*0.82+25</f>
        <v>66609</v>
      </c>
      <c r="DP23" s="241">
        <f>'C завтраками| Bed and breakfast'!DP22*0.82+25</f>
        <v>66609</v>
      </c>
      <c r="DQ23" s="241">
        <f>'C завтраками| Bed and breakfast'!DQ22*0.82+25</f>
        <v>66609</v>
      </c>
      <c r="DR23" s="241">
        <f>'C завтраками| Bed and breakfast'!DR22*0.82+25</f>
        <v>66609</v>
      </c>
      <c r="DS23" s="241">
        <f>'C завтраками| Bed and breakfast'!DS22*0.82+25</f>
        <v>66609</v>
      </c>
      <c r="DT23" s="241">
        <f>'C завтраками| Bed and breakfast'!DT22*0.82+25</f>
        <v>66609</v>
      </c>
      <c r="DU23" s="241">
        <f>'C завтраками| Bed and breakfast'!DU22*0.82+25</f>
        <v>63328.999999999993</v>
      </c>
      <c r="DV23" s="241">
        <f>'C завтраками| Bed and breakfast'!DV22*0.82+25</f>
        <v>63328.999999999993</v>
      </c>
      <c r="DW23" s="241">
        <f>'C завтраками| Bed and breakfast'!DW22*0.82+25</f>
        <v>63328.999999999993</v>
      </c>
      <c r="DX23" s="241">
        <f>'C завтраками| Bed and breakfast'!DX22*0.82+25</f>
        <v>63328.999999999993</v>
      </c>
      <c r="DY23" s="241">
        <f>'C завтраками| Bed and breakfast'!DY22*0.82+25</f>
        <v>63328.999999999993</v>
      </c>
      <c r="DZ23" s="241">
        <f>'C завтраками| Bed and breakfast'!DZ22*0.82+25</f>
        <v>64148.999999999993</v>
      </c>
      <c r="EA23" s="241">
        <f>'C завтраками| Bed and breakfast'!EA22*0.82+25</f>
        <v>64148.999999999993</v>
      </c>
      <c r="EB23" s="241">
        <f>'C завтраками| Bed and breakfast'!EB22*0.82+25</f>
        <v>62508.999999999993</v>
      </c>
      <c r="EC23" s="241">
        <f>'C завтраками| Bed and breakfast'!EC22*0.82+25</f>
        <v>62508.999999999993</v>
      </c>
      <c r="ED23" s="241">
        <f>'C завтраками| Bed and breakfast'!ED22*0.82+25</f>
        <v>62508.999999999993</v>
      </c>
      <c r="EE23" s="241">
        <f>'C завтраками| Bed and breakfast'!EE22*0.82+25</f>
        <v>44305</v>
      </c>
      <c r="EF23" s="241">
        <f>'C завтраками| Bed and breakfast'!EF22*0.82+25</f>
        <v>44305</v>
      </c>
      <c r="EG23" s="241">
        <f>'C завтраками| Bed and breakfast'!EG22*0.82+25</f>
        <v>44305</v>
      </c>
      <c r="EH23" s="241">
        <f>'C завтраками| Bed and breakfast'!EH22*0.82+25</f>
        <v>44305</v>
      </c>
      <c r="EI23" s="241">
        <f>'C завтраками| Bed and breakfast'!EI22*0.82+25</f>
        <v>41845</v>
      </c>
      <c r="EJ23" s="241">
        <f>'C завтраками| Bed and breakfast'!EJ22*0.82+25</f>
        <v>41845</v>
      </c>
      <c r="EK23" s="241">
        <f>'C завтраками| Bed and breakfast'!EK22*0.82+25</f>
        <v>41845</v>
      </c>
      <c r="EL23" s="241">
        <f>'C завтраками| Bed and breakfast'!EL22*0.82+25</f>
        <v>41845</v>
      </c>
      <c r="EM23" s="241">
        <f>'C завтраками| Bed and breakfast'!EM22*0.82+25</f>
        <v>41845</v>
      </c>
      <c r="EN23" s="241">
        <f>'C завтраками| Bed and breakfast'!EN22*0.82+25</f>
        <v>41845</v>
      </c>
      <c r="EO23" s="241">
        <f>'C завтраками| Bed and breakfast'!EO22*0.82+25</f>
        <v>41845</v>
      </c>
      <c r="EP23" s="241">
        <f>'C завтраками| Bed and breakfast'!EP22*0.82+25</f>
        <v>40615</v>
      </c>
      <c r="EQ23" s="241">
        <f>'C завтраками| Bed and breakfast'!EQ22*0.82+25</f>
        <v>40615</v>
      </c>
      <c r="ER23" s="241">
        <f>'C завтраками| Bed and breakfast'!ER22*0.82+25</f>
        <v>40615</v>
      </c>
      <c r="ES23" s="241">
        <f>'C завтраками| Bed and breakfast'!ES22*0.82+25</f>
        <v>40615</v>
      </c>
      <c r="ET23" s="241">
        <f>'C завтраками| Bed and breakfast'!ET22*0.82+25</f>
        <v>40615</v>
      </c>
      <c r="EU23" s="241">
        <f>'C завтраками| Bed and breakfast'!EU22*0.82+25</f>
        <v>41845</v>
      </c>
      <c r="EV23" s="241">
        <f>'C завтраками| Bed and breakfast'!EV22*0.82+25</f>
        <v>41845</v>
      </c>
      <c r="EW23" s="241">
        <f>'C завтраками| Bed and breakfast'!EW22*0.82+25</f>
        <v>40615</v>
      </c>
      <c r="EX23" s="241">
        <f>'C завтраками| Bed and breakfast'!EX22*0.82+25</f>
        <v>40615</v>
      </c>
      <c r="EY23" s="241">
        <f>'C завтраками| Bed and breakfast'!EY22*0.82+25</f>
        <v>40615</v>
      </c>
      <c r="EZ23" s="241">
        <f>'C завтраками| Bed and breakfast'!EZ22*0.82+25</f>
        <v>40615</v>
      </c>
      <c r="FA23" s="241">
        <f>'C завтраками| Bed and breakfast'!FA22*0.82+25</f>
        <v>40615</v>
      </c>
      <c r="FB23" s="241">
        <f>'C завтраками| Bed and breakfast'!FB22*0.82+25</f>
        <v>41845</v>
      </c>
      <c r="FC23" s="241">
        <f>'C завтраками| Bed and breakfast'!FC22*0.82+25</f>
        <v>41845</v>
      </c>
      <c r="FD23" s="241">
        <f>'C завтраками| Bed and breakfast'!FD22*0.82+25</f>
        <v>40615</v>
      </c>
      <c r="FE23" s="241">
        <f>'C завтраками| Bed and breakfast'!FE22*0.82+25</f>
        <v>40615</v>
      </c>
      <c r="FF23" s="241">
        <f>'C завтраками| Bed and breakfast'!FF22*0.82+25</f>
        <v>40615</v>
      </c>
      <c r="FG23" s="241">
        <f>'C завтраками| Bed and breakfast'!FG22*0.82+25</f>
        <v>40615</v>
      </c>
      <c r="FH23" s="241">
        <f>'C завтраками| Bed and breakfast'!FH22*0.82+25</f>
        <v>43075</v>
      </c>
    </row>
    <row r="24" spans="1:164"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row>
    <row r="25" spans="1:164" s="72" customFormat="1" x14ac:dyDescent="0.2">
      <c r="A25" s="240" t="s">
        <v>115</v>
      </c>
      <c r="B25" s="241">
        <f>'C завтраками| Bed and breakfast'!B24*0.82+25</f>
        <v>55457</v>
      </c>
      <c r="C25" s="241">
        <f>'C завтраками| Bed and breakfast'!C24*0.82+25</f>
        <v>55457</v>
      </c>
      <c r="D25" s="241">
        <f>'C завтраками| Bed and breakfast'!D24*0.82+25</f>
        <v>58327</v>
      </c>
      <c r="E25" s="241">
        <f>'C завтраками| Bed and breakfast'!E24*0.82+25</f>
        <v>58327</v>
      </c>
      <c r="F25" s="241">
        <f>'C завтраками| Bed and breakfast'!F24*0.82+25</f>
        <v>52997</v>
      </c>
      <c r="G25" s="241">
        <f>'C завтраками| Bed and breakfast'!G24*0.82+25</f>
        <v>52997</v>
      </c>
      <c r="H25" s="241">
        <f>'C завтраками| Bed and breakfast'!H24*0.82+25</f>
        <v>52997</v>
      </c>
      <c r="I25" s="241">
        <f>'C завтраками| Bed and breakfast'!I24*0.82+25</f>
        <v>52997</v>
      </c>
      <c r="J25" s="241">
        <f>'C завтраками| Bed and breakfast'!J24*0.82+25</f>
        <v>52997</v>
      </c>
      <c r="K25" s="241">
        <f>'C завтраками| Bed and breakfast'!K24*0.82+25</f>
        <v>56687</v>
      </c>
      <c r="L25" s="241">
        <f>'C завтраками| Bed and breakfast'!L24*0.82+25</f>
        <v>56687</v>
      </c>
      <c r="M25" s="241">
        <f>'C завтраками| Bed and breakfast'!M24*0.82+25</f>
        <v>52997</v>
      </c>
      <c r="N25" s="241">
        <f>'C завтраками| Bed and breakfast'!N24*0.82+25</f>
        <v>52997</v>
      </c>
      <c r="O25" s="241">
        <f>'C завтраками| Bed and breakfast'!O24*0.82+25</f>
        <v>52997</v>
      </c>
      <c r="P25" s="241">
        <f>'C завтраками| Bed and breakfast'!P24*0.82+25</f>
        <v>52997</v>
      </c>
      <c r="Q25" s="241">
        <f>'C завтраками| Bed and breakfast'!Q24*0.82+25</f>
        <v>52997</v>
      </c>
      <c r="R25" s="241">
        <f>'C завтраками| Bed and breakfast'!R24*0.82+25</f>
        <v>55457</v>
      </c>
      <c r="S25" s="241">
        <f>'C завтраками| Bed and breakfast'!S24*0.82+25</f>
        <v>55457</v>
      </c>
      <c r="T25" s="241">
        <f>'C завтраками| Bed and breakfast'!T24*0.82+25</f>
        <v>54227</v>
      </c>
      <c r="U25" s="241">
        <f>'C завтраками| Bed and breakfast'!U24*0.82+25</f>
        <v>54227</v>
      </c>
      <c r="V25" s="241">
        <f>'C завтраками| Bed and breakfast'!V24*0.82+25</f>
        <v>54227</v>
      </c>
      <c r="W25" s="241">
        <f>'C завтраками| Bed and breakfast'!W24*0.82+25</f>
        <v>54227</v>
      </c>
      <c r="X25" s="241">
        <f>'C завтраками| Bed and breakfast'!X24*0.82+25</f>
        <v>55457</v>
      </c>
      <c r="Y25" s="241">
        <f>'C завтраками| Bed and breakfast'!Y24*0.82+25</f>
        <v>55457</v>
      </c>
      <c r="Z25" s="241">
        <f>'C завтраками| Bed and breakfast'!Z24*0.82+25</f>
        <v>55457</v>
      </c>
      <c r="AA25" s="241">
        <f>'C завтраками| Bed and breakfast'!AA24*0.82+25</f>
        <v>54227</v>
      </c>
      <c r="AB25" s="241">
        <f>'C завтраками| Bed and breakfast'!AB24*0.82+25</f>
        <v>54227</v>
      </c>
      <c r="AC25" s="241">
        <f>'C завтраками| Bed and breakfast'!AC24*0.82+25</f>
        <v>55457</v>
      </c>
      <c r="AD25" s="241">
        <f>'C завтраками| Bed and breakfast'!AD24*0.82+25</f>
        <v>55457</v>
      </c>
      <c r="AE25" s="241">
        <f>'C завтраками| Bed and breakfast'!AE24*0.82+25</f>
        <v>55457</v>
      </c>
      <c r="AF25" s="241">
        <f>'C завтраками| Bed and breakfast'!AF24*0.82+25</f>
        <v>58737</v>
      </c>
      <c r="AG25" s="241">
        <f>'C завтраками| Bed and breakfast'!AG24*0.82+25</f>
        <v>58737</v>
      </c>
      <c r="AH25" s="241">
        <f>'C завтраками| Bed and breakfast'!AH24*0.82+25</f>
        <v>56687</v>
      </c>
      <c r="AI25" s="241">
        <f>'C завтраками| Bed and breakfast'!AI24*0.82+25</f>
        <v>58327</v>
      </c>
      <c r="AJ25" s="241">
        <f>'C завтраками| Bed and breakfast'!AJ24*0.82+25</f>
        <v>58327</v>
      </c>
      <c r="AK25" s="241">
        <f>'C завтраками| Bed and breakfast'!AK24*0.82+25</f>
        <v>63656.999999999993</v>
      </c>
      <c r="AL25" s="241">
        <f>'C завтраками| Bed and breakfast'!AL24*0.82+25</f>
        <v>68577</v>
      </c>
      <c r="AM25" s="241">
        <f>'C завтраками| Bed and breakfast'!AM24*0.82+25</f>
        <v>68577</v>
      </c>
      <c r="AN25" s="241">
        <f>'C завтраками| Bed and breakfast'!AN24*0.82+25</f>
        <v>71037</v>
      </c>
      <c r="AO25" s="241">
        <f>'C завтраками| Bed and breakfast'!AO24*0.82+25</f>
        <v>68577</v>
      </c>
      <c r="AP25" s="241">
        <f>'C завтраками| Bed and breakfast'!AP24*0.82+25</f>
        <v>158695</v>
      </c>
      <c r="AQ25" s="241">
        <f>'C завтраками| Bed and breakfast'!AQ24*0.82+25</f>
        <v>191495</v>
      </c>
      <c r="AR25" s="241">
        <f>'C завтраками| Bed and breakfast'!AR24*0.82+25</f>
        <v>211995</v>
      </c>
      <c r="AS25" s="241">
        <f>'C завтраками| Bed and breakfast'!AS24*0.82+25</f>
        <v>211995</v>
      </c>
      <c r="AT25" s="241">
        <f>'C завтраками| Bed and breakfast'!AT24*0.82+25</f>
        <v>199695</v>
      </c>
      <c r="AU25" s="241">
        <f>'C завтраками| Bed and breakfast'!AU24*0.82+25</f>
        <v>199695</v>
      </c>
      <c r="AV25" s="241">
        <f>'C завтраками| Bed and breakfast'!AV24*0.82+25</f>
        <v>199695</v>
      </c>
      <c r="AW25" s="241">
        <f>'C завтраками| Bed and breakfast'!AW24*0.82+25</f>
        <v>199695</v>
      </c>
      <c r="AX25" s="241">
        <f>'C завтраками| Bed and breakfast'!AX24*0.82+25</f>
        <v>199695</v>
      </c>
      <c r="AY25" s="241">
        <f>'C завтраками| Bed and breakfast'!AY24*0.82+25</f>
        <v>179195</v>
      </c>
      <c r="AZ25" s="241">
        <f>'C завтраками| Bed and breakfast'!AZ24*0.82+25</f>
        <v>170995</v>
      </c>
      <c r="BA25" s="241">
        <f>'C завтраками| Bed and breakfast'!BA24*0.82+25</f>
        <v>170995</v>
      </c>
      <c r="BB25" s="241">
        <f>'C завтраками| Bed and breakfast'!BB24*0.82+25</f>
        <v>114989</v>
      </c>
      <c r="BC25" s="241">
        <f>'C завтраками| Bed and breakfast'!BC24*0.82+25</f>
        <v>95309</v>
      </c>
      <c r="BD25" s="241">
        <f>'C завтраками| Bed and breakfast'!BD24*0.82+25</f>
        <v>95309</v>
      </c>
      <c r="BE25" s="241">
        <f>'C завтраками| Bed and breakfast'!BE24*0.82+25</f>
        <v>95309</v>
      </c>
      <c r="BF25" s="241">
        <f>'C завтраками| Bed and breakfast'!BF24*0.82+25</f>
        <v>95309</v>
      </c>
      <c r="BG25" s="241">
        <f>'C завтраками| Bed and breakfast'!BG24*0.82+25</f>
        <v>95309</v>
      </c>
      <c r="BH25" s="241">
        <f>'C завтраками| Bed and breakfast'!BH24*0.82+25</f>
        <v>92849</v>
      </c>
      <c r="BI25" s="241">
        <f>'C завтраками| Bed and breakfast'!BI24*0.82+25</f>
        <v>92849</v>
      </c>
      <c r="BJ25" s="241">
        <f>'C завтраками| Bed and breakfast'!BJ24*0.82+25</f>
        <v>92849</v>
      </c>
      <c r="BK25" s="241">
        <f>'C завтраками| Bed and breakfast'!BK24*0.82+25</f>
        <v>95309</v>
      </c>
      <c r="BL25" s="241">
        <f>'C завтраками| Bed and breakfast'!BL24*0.82+25</f>
        <v>95309</v>
      </c>
      <c r="BM25" s="241">
        <f>'C завтраками| Bed and breakfast'!BM24*0.82+25</f>
        <v>95309</v>
      </c>
      <c r="BN25" s="241">
        <f>'C завтраками| Bed and breakfast'!BN24*0.82+25</f>
        <v>95309</v>
      </c>
      <c r="BO25" s="241">
        <f>'C завтраками| Bed and breakfast'!BO24*0.82+25</f>
        <v>95309</v>
      </c>
      <c r="BP25" s="241">
        <f>'C завтраками| Bed and breakfast'!BP24*0.82+25</f>
        <v>95309</v>
      </c>
      <c r="BQ25" s="241">
        <f>'C завтраками| Bed and breakfast'!BQ24*0.82+25</f>
        <v>95309</v>
      </c>
      <c r="BR25" s="241">
        <f>'C завтраками| Bed and breakfast'!BR24*0.82+25</f>
        <v>95309</v>
      </c>
      <c r="BS25" s="241">
        <f>'C завтраками| Bed and breakfast'!BS24*0.82+25</f>
        <v>95309</v>
      </c>
      <c r="BT25" s="241">
        <f>'C завтраками| Bed and breakfast'!BT24*0.82+25</f>
        <v>100229</v>
      </c>
      <c r="BU25" s="241">
        <f>'C завтраками| Bed and breakfast'!BU24*0.82+25</f>
        <v>100229</v>
      </c>
      <c r="BV25" s="241">
        <f>'C завтраками| Bed and breakfast'!BV24*0.82+25</f>
        <v>100229</v>
      </c>
      <c r="BW25" s="241">
        <f>'C завтраками| Bed and breakfast'!BW24*0.82+25</f>
        <v>100229</v>
      </c>
      <c r="BX25" s="241">
        <f>'C завтраками| Bed and breakfast'!BX24*0.82+25</f>
        <v>101869</v>
      </c>
      <c r="BY25" s="241">
        <f>'C завтраками| Bed and breakfast'!BY24*0.82+25</f>
        <v>101869</v>
      </c>
      <c r="BZ25" s="241">
        <f>'C завтраками| Bed and breakfast'!BZ24*0.82+25</f>
        <v>101869</v>
      </c>
      <c r="CA25" s="241">
        <f>'C завтраками| Bed and breakfast'!CA24*0.82+25</f>
        <v>101869</v>
      </c>
      <c r="CB25" s="241">
        <f>'C завтраками| Bed and breakfast'!CB24*0.82+25</f>
        <v>101869</v>
      </c>
      <c r="CC25" s="241">
        <f>'C завтраками| Bed and breakfast'!CC24*0.82+25</f>
        <v>101869</v>
      </c>
      <c r="CD25" s="241">
        <f>'C завтраками| Bed and breakfast'!CD24*0.82+25</f>
        <v>101869</v>
      </c>
      <c r="CE25" s="241">
        <f>'C завтраками| Bed and breakfast'!CE24*0.82+25</f>
        <v>101869</v>
      </c>
      <c r="CF25" s="241">
        <f>'C завтраками| Bed and breakfast'!CF24*0.82+25</f>
        <v>101869</v>
      </c>
      <c r="CG25" s="241">
        <f>'C завтраками| Bed and breakfast'!CG24*0.82+25</f>
        <v>101869</v>
      </c>
      <c r="CH25" s="241">
        <f>'C завтраками| Bed and breakfast'!CH24*0.82+25</f>
        <v>98589</v>
      </c>
      <c r="CI25" s="241">
        <f>'C завтраками| Bed and breakfast'!CI24*0.82+25</f>
        <v>98589</v>
      </c>
      <c r="CJ25" s="241">
        <f>'C завтраками| Bed and breakfast'!CJ24*0.82+25</f>
        <v>98589</v>
      </c>
      <c r="CK25" s="241">
        <f>'C завтраками| Bed and breakfast'!CK24*0.82+25</f>
        <v>98589</v>
      </c>
      <c r="CL25" s="241">
        <f>'C завтраками| Bed and breakfast'!CL24*0.82+25</f>
        <v>98589</v>
      </c>
      <c r="CM25" s="241">
        <f>'C завтраками| Bed and breakfast'!CM24*0.82+25</f>
        <v>98589</v>
      </c>
      <c r="CN25" s="241">
        <f>'C завтраками| Bed and breakfast'!CN24*0.82+25</f>
        <v>98589</v>
      </c>
      <c r="CO25" s="241">
        <f>'C завтраками| Bed and breakfast'!CO24*0.82+25</f>
        <v>98589</v>
      </c>
      <c r="CP25" s="241">
        <f>'C завтраками| Bed and breakfast'!CP24*0.82+25</f>
        <v>98589</v>
      </c>
      <c r="CQ25" s="241">
        <f>'C завтраками| Bed and breakfast'!CQ24*0.82+25</f>
        <v>119089</v>
      </c>
      <c r="CR25" s="241">
        <f>'C завтраками| Bed and breakfast'!CR24*0.82+25</f>
        <v>124828.99999999999</v>
      </c>
      <c r="CS25" s="241">
        <f>'C завтраками| Bed and breakfast'!CS24*0.82+25</f>
        <v>130568.99999999999</v>
      </c>
      <c r="CT25" s="241">
        <f>'C завтраками| Bed and breakfast'!CT24*0.82+25</f>
        <v>119089</v>
      </c>
      <c r="CU25" s="241">
        <f>'C завтраками| Bed and breakfast'!CU24*0.82+25</f>
        <v>119089</v>
      </c>
      <c r="CV25" s="241">
        <f>'C завтраками| Bed and breakfast'!CV24*0.82+25</f>
        <v>110069</v>
      </c>
      <c r="CW25" s="241">
        <f>'C завтраками| Bed and breakfast'!CW24*0.82+25</f>
        <v>110069</v>
      </c>
      <c r="CX25" s="241">
        <f>'C завтраками| Bed and breakfast'!CX24*0.82+25</f>
        <v>110069</v>
      </c>
      <c r="CY25" s="241">
        <f>'C завтраками| Bed and breakfast'!CY24*0.82+25</f>
        <v>103509</v>
      </c>
      <c r="CZ25" s="241">
        <f>'C завтраками| Bed and breakfast'!CZ24*0.82+25</f>
        <v>102689</v>
      </c>
      <c r="DA25" s="241">
        <f>'C завтраками| Bed and breakfast'!DA24*0.82+25</f>
        <v>91619</v>
      </c>
      <c r="DB25" s="241">
        <f>'C завтраками| Bed and breakfast'!DB24*0.82+25</f>
        <v>91619</v>
      </c>
      <c r="DC25" s="241">
        <f>'C завтраками| Bed and breakfast'!DC24*0.82+25</f>
        <v>91619</v>
      </c>
      <c r="DD25" s="241">
        <f>'C завтраками| Bed and breakfast'!DD24*0.82+25</f>
        <v>91619</v>
      </c>
      <c r="DE25" s="241">
        <f>'C завтраками| Bed and breakfast'!DE24*0.82+25</f>
        <v>92849</v>
      </c>
      <c r="DF25" s="241">
        <f>'C завтраками| Bed and breakfast'!DF24*0.82+25</f>
        <v>92849</v>
      </c>
      <c r="DG25" s="241">
        <f>'C завтраками| Bed and breakfast'!DG24*0.82+25</f>
        <v>92849</v>
      </c>
      <c r="DH25" s="241">
        <f>'C завтраками| Bed and breakfast'!DH24*0.82+25</f>
        <v>91619</v>
      </c>
      <c r="DI25" s="241">
        <f>'C завтраками| Bed and breakfast'!DI24*0.82+25</f>
        <v>91619</v>
      </c>
      <c r="DJ25" s="241">
        <f>'C завтраками| Bed and breakfast'!DJ24*0.82+25</f>
        <v>91619</v>
      </c>
      <c r="DK25" s="241">
        <f>'C завтраками| Bed and breakfast'!DK24*0.82+25</f>
        <v>91619</v>
      </c>
      <c r="DL25" s="241">
        <f>'C завтраками| Bed and breakfast'!DL24*0.82+25</f>
        <v>91619</v>
      </c>
      <c r="DM25" s="241">
        <f>'C завтраками| Bed and breakfast'!DM24*0.82+25</f>
        <v>91619</v>
      </c>
      <c r="DN25" s="241">
        <f>'C завтраками| Bed and breakfast'!DN24*0.82+25</f>
        <v>90389</v>
      </c>
      <c r="DO25" s="241">
        <f>'C завтраками| Bed and breakfast'!DO24*0.82+25</f>
        <v>90389</v>
      </c>
      <c r="DP25" s="241">
        <f>'C завтраками| Bed and breakfast'!DP24*0.82+25</f>
        <v>90389</v>
      </c>
      <c r="DQ25" s="241">
        <f>'C завтраками| Bed and breakfast'!DQ24*0.82+25</f>
        <v>90389</v>
      </c>
      <c r="DR25" s="241">
        <f>'C завтраками| Bed and breakfast'!DR24*0.82+25</f>
        <v>90389</v>
      </c>
      <c r="DS25" s="241">
        <f>'C завтраками| Bed and breakfast'!DS24*0.82+25</f>
        <v>90389</v>
      </c>
      <c r="DT25" s="241">
        <f>'C завтраками| Bed and breakfast'!DT24*0.82+25</f>
        <v>90389</v>
      </c>
      <c r="DU25" s="241">
        <f>'C завтраками| Bed and breakfast'!DU24*0.82+25</f>
        <v>87109</v>
      </c>
      <c r="DV25" s="241">
        <f>'C завтраками| Bed and breakfast'!DV24*0.82+25</f>
        <v>87109</v>
      </c>
      <c r="DW25" s="241">
        <f>'C завтраками| Bed and breakfast'!DW24*0.82+25</f>
        <v>87109</v>
      </c>
      <c r="DX25" s="241">
        <f>'C завтраками| Bed and breakfast'!DX24*0.82+25</f>
        <v>87109</v>
      </c>
      <c r="DY25" s="241">
        <f>'C завтраками| Bed and breakfast'!DY24*0.82+25</f>
        <v>87109</v>
      </c>
      <c r="DZ25" s="241">
        <f>'C завтраками| Bed and breakfast'!DZ24*0.82+25</f>
        <v>87929</v>
      </c>
      <c r="EA25" s="241">
        <f>'C завтраками| Bed and breakfast'!EA24*0.82+25</f>
        <v>87929</v>
      </c>
      <c r="EB25" s="241">
        <f>'C завтраками| Bed and breakfast'!EB24*0.82+25</f>
        <v>86289</v>
      </c>
      <c r="EC25" s="241">
        <f>'C завтраками| Bed and breakfast'!EC24*0.82+25</f>
        <v>86289</v>
      </c>
      <c r="ED25" s="241">
        <f>'C завтраками| Bed and breakfast'!ED24*0.82+25</f>
        <v>86289</v>
      </c>
      <c r="EE25" s="241">
        <f>'C завтраками| Bed and breakfast'!EE24*0.82+25</f>
        <v>56605</v>
      </c>
      <c r="EF25" s="241">
        <f>'C завтраками| Bed and breakfast'!EF24*0.82+25</f>
        <v>56605</v>
      </c>
      <c r="EG25" s="241">
        <f>'C завтраками| Bed and breakfast'!EG24*0.82+25</f>
        <v>56605</v>
      </c>
      <c r="EH25" s="241">
        <f>'C завтраками| Bed and breakfast'!EH24*0.82+25</f>
        <v>56605</v>
      </c>
      <c r="EI25" s="241">
        <f>'C завтраками| Bed and breakfast'!EI24*0.82+25</f>
        <v>54145</v>
      </c>
      <c r="EJ25" s="241">
        <f>'C завтраками| Bed and breakfast'!EJ24*0.82+25</f>
        <v>54145</v>
      </c>
      <c r="EK25" s="241">
        <f>'C завтраками| Bed and breakfast'!EK24*0.82+25</f>
        <v>54145</v>
      </c>
      <c r="EL25" s="241">
        <f>'C завтраками| Bed and breakfast'!EL24*0.82+25</f>
        <v>54145</v>
      </c>
      <c r="EM25" s="241">
        <f>'C завтраками| Bed and breakfast'!EM24*0.82+25</f>
        <v>54145</v>
      </c>
      <c r="EN25" s="241">
        <f>'C завтраками| Bed and breakfast'!EN24*0.82+25</f>
        <v>54145</v>
      </c>
      <c r="EO25" s="241">
        <f>'C завтраками| Bed and breakfast'!EO24*0.82+25</f>
        <v>54145</v>
      </c>
      <c r="EP25" s="241">
        <f>'C завтраками| Bed and breakfast'!EP24*0.82+25</f>
        <v>52915</v>
      </c>
      <c r="EQ25" s="241">
        <f>'C завтраками| Bed and breakfast'!EQ24*0.82+25</f>
        <v>52915</v>
      </c>
      <c r="ER25" s="241">
        <f>'C завтраками| Bed and breakfast'!ER24*0.82+25</f>
        <v>52915</v>
      </c>
      <c r="ES25" s="241">
        <f>'C завтраками| Bed and breakfast'!ES24*0.82+25</f>
        <v>52915</v>
      </c>
      <c r="ET25" s="241">
        <f>'C завтраками| Bed and breakfast'!ET24*0.82+25</f>
        <v>52915</v>
      </c>
      <c r="EU25" s="241">
        <f>'C завтраками| Bed and breakfast'!EU24*0.82+25</f>
        <v>54145</v>
      </c>
      <c r="EV25" s="241">
        <f>'C завтраками| Bed and breakfast'!EV24*0.82+25</f>
        <v>54145</v>
      </c>
      <c r="EW25" s="241">
        <f>'C завтраками| Bed and breakfast'!EW24*0.82+25</f>
        <v>52915</v>
      </c>
      <c r="EX25" s="241">
        <f>'C завтраками| Bed and breakfast'!EX24*0.82+25</f>
        <v>52915</v>
      </c>
      <c r="EY25" s="241">
        <f>'C завтраками| Bed and breakfast'!EY24*0.82+25</f>
        <v>52915</v>
      </c>
      <c r="EZ25" s="241">
        <f>'C завтраками| Bed and breakfast'!EZ24*0.82+25</f>
        <v>52915</v>
      </c>
      <c r="FA25" s="241">
        <f>'C завтраками| Bed and breakfast'!FA24*0.82+25</f>
        <v>52915</v>
      </c>
      <c r="FB25" s="241">
        <f>'C завтраками| Bed and breakfast'!FB24*0.82+25</f>
        <v>54145</v>
      </c>
      <c r="FC25" s="241">
        <f>'C завтраками| Bed and breakfast'!FC24*0.82+25</f>
        <v>54145</v>
      </c>
      <c r="FD25" s="241">
        <f>'C завтраками| Bed and breakfast'!FD24*0.82+25</f>
        <v>52915</v>
      </c>
      <c r="FE25" s="241">
        <f>'C завтраками| Bed and breakfast'!FE24*0.82+25</f>
        <v>52915</v>
      </c>
      <c r="FF25" s="241">
        <f>'C завтраками| Bed and breakfast'!FF24*0.82+25</f>
        <v>52915</v>
      </c>
      <c r="FG25" s="241">
        <f>'C завтраками| Bed and breakfast'!FG24*0.82+25</f>
        <v>52915</v>
      </c>
      <c r="FH25" s="241">
        <f>'C завтраками| Bed and breakfast'!FH24*0.82+25</f>
        <v>55375</v>
      </c>
    </row>
    <row r="26" spans="1:164"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row>
    <row r="27" spans="1:164" s="72" customFormat="1" x14ac:dyDescent="0.2">
      <c r="A27" s="240" t="s">
        <v>115</v>
      </c>
      <c r="B27" s="241">
        <f>'C завтраками| Bed and breakfast'!B26*0.82+25</f>
        <v>80057</v>
      </c>
      <c r="C27" s="241">
        <f>'C завтраками| Bed and breakfast'!C26*0.82+25</f>
        <v>80057</v>
      </c>
      <c r="D27" s="241">
        <f>'C завтраками| Bed and breakfast'!D26*0.82+25</f>
        <v>82927</v>
      </c>
      <c r="E27" s="241">
        <f>'C завтраками| Bed and breakfast'!E26*0.82+25</f>
        <v>82927</v>
      </c>
      <c r="F27" s="241">
        <f>'C завтраками| Bed and breakfast'!F26*0.82+25</f>
        <v>77597</v>
      </c>
      <c r="G27" s="241">
        <f>'C завтраками| Bed and breakfast'!G26*0.82+25</f>
        <v>77597</v>
      </c>
      <c r="H27" s="241">
        <f>'C завтраками| Bed and breakfast'!H26*0.82+25</f>
        <v>77597</v>
      </c>
      <c r="I27" s="241">
        <f>'C завтраками| Bed and breakfast'!I26*0.82+25</f>
        <v>77597</v>
      </c>
      <c r="J27" s="241">
        <f>'C завтраками| Bed and breakfast'!J26*0.82+25</f>
        <v>77597</v>
      </c>
      <c r="K27" s="241">
        <f>'C завтраками| Bed and breakfast'!K26*0.82+25</f>
        <v>81287</v>
      </c>
      <c r="L27" s="241">
        <f>'C завтраками| Bed and breakfast'!L26*0.82+25</f>
        <v>81287</v>
      </c>
      <c r="M27" s="241">
        <f>'C завтраками| Bed and breakfast'!M26*0.82+25</f>
        <v>77597</v>
      </c>
      <c r="N27" s="241">
        <f>'C завтраками| Bed and breakfast'!N26*0.82+25</f>
        <v>77597</v>
      </c>
      <c r="O27" s="241">
        <f>'C завтраками| Bed and breakfast'!O26*0.82+25</f>
        <v>77597</v>
      </c>
      <c r="P27" s="241">
        <f>'C завтраками| Bed and breakfast'!P26*0.82+25</f>
        <v>77597</v>
      </c>
      <c r="Q27" s="241">
        <f>'C завтраками| Bed and breakfast'!Q26*0.82+25</f>
        <v>77597</v>
      </c>
      <c r="R27" s="241">
        <f>'C завтраками| Bed and breakfast'!R26*0.82+25</f>
        <v>80057</v>
      </c>
      <c r="S27" s="241">
        <f>'C завтраками| Bed and breakfast'!S26*0.82+25</f>
        <v>80057</v>
      </c>
      <c r="T27" s="241">
        <f>'C завтраками| Bed and breakfast'!T26*0.82+25</f>
        <v>78827</v>
      </c>
      <c r="U27" s="241">
        <f>'C завтраками| Bed and breakfast'!U26*0.82+25</f>
        <v>78827</v>
      </c>
      <c r="V27" s="241">
        <f>'C завтраками| Bed and breakfast'!V26*0.82+25</f>
        <v>78827</v>
      </c>
      <c r="W27" s="241">
        <f>'C завтраками| Bed and breakfast'!W26*0.82+25</f>
        <v>78827</v>
      </c>
      <c r="X27" s="241">
        <f>'C завтраками| Bed and breakfast'!X26*0.82+25</f>
        <v>80057</v>
      </c>
      <c r="Y27" s="241">
        <f>'C завтраками| Bed and breakfast'!Y26*0.82+25</f>
        <v>80057</v>
      </c>
      <c r="Z27" s="241">
        <f>'C завтраками| Bed and breakfast'!Z26*0.82+25</f>
        <v>80057</v>
      </c>
      <c r="AA27" s="241">
        <f>'C завтраками| Bed and breakfast'!AA26*0.82+25</f>
        <v>78827</v>
      </c>
      <c r="AB27" s="241">
        <f>'C завтраками| Bed and breakfast'!AB26*0.82+25</f>
        <v>78827</v>
      </c>
      <c r="AC27" s="241">
        <f>'C завтраками| Bed and breakfast'!AC26*0.82+25</f>
        <v>80057</v>
      </c>
      <c r="AD27" s="241">
        <f>'C завтраками| Bed and breakfast'!AD26*0.82+25</f>
        <v>80057</v>
      </c>
      <c r="AE27" s="241">
        <f>'C завтраками| Bed and breakfast'!AE26*0.82+25</f>
        <v>80057</v>
      </c>
      <c r="AF27" s="241">
        <f>'C завтраками| Bed and breakfast'!AF26*0.82+25</f>
        <v>83337</v>
      </c>
      <c r="AG27" s="241">
        <f>'C завтраками| Bed and breakfast'!AG26*0.82+25</f>
        <v>83337</v>
      </c>
      <c r="AH27" s="241">
        <f>'C завтраками| Bed and breakfast'!AH26*0.82+25</f>
        <v>81287</v>
      </c>
      <c r="AI27" s="241">
        <f>'C завтраками| Bed and breakfast'!AI26*0.82+25</f>
        <v>82927</v>
      </c>
      <c r="AJ27" s="241">
        <f>'C завтраками| Bed and breakfast'!AJ26*0.82+25</f>
        <v>82927</v>
      </c>
      <c r="AK27" s="241">
        <f>'C завтраками| Bed and breakfast'!AK26*0.82+25</f>
        <v>88257</v>
      </c>
      <c r="AL27" s="241">
        <f>'C завтраками| Bed and breakfast'!AL26*0.82+25</f>
        <v>93177</v>
      </c>
      <c r="AM27" s="241">
        <f>'C завтраками| Bed and breakfast'!AM26*0.82+25</f>
        <v>93177</v>
      </c>
      <c r="AN27" s="241">
        <f>'C завтраками| Bed and breakfast'!AN26*0.82+25</f>
        <v>95637</v>
      </c>
      <c r="AO27" s="241">
        <f>'C завтраками| Bed and breakfast'!AO26*0.82+25</f>
        <v>93177</v>
      </c>
      <c r="AP27" s="241">
        <f>'C завтраками| Bed and breakfast'!AP26*0.82+25</f>
        <v>191495</v>
      </c>
      <c r="AQ27" s="241">
        <f>'C завтраками| Bed and breakfast'!AQ26*0.82+25</f>
        <v>224295</v>
      </c>
      <c r="AR27" s="241">
        <f>'C завтраками| Bed and breakfast'!AR26*0.82+25</f>
        <v>244794.99999999997</v>
      </c>
      <c r="AS27" s="241">
        <f>'C завтраками| Bed and breakfast'!AS26*0.82+25</f>
        <v>244794.99999999997</v>
      </c>
      <c r="AT27" s="241">
        <f>'C завтраками| Bed and breakfast'!AT26*0.82+25</f>
        <v>232495</v>
      </c>
      <c r="AU27" s="241">
        <f>'C завтраками| Bed and breakfast'!AU26*0.82+25</f>
        <v>232495</v>
      </c>
      <c r="AV27" s="241">
        <f>'C завтраками| Bed and breakfast'!AV26*0.82+25</f>
        <v>232495</v>
      </c>
      <c r="AW27" s="241">
        <f>'C завтраками| Bed and breakfast'!AW26*0.82+25</f>
        <v>232495</v>
      </c>
      <c r="AX27" s="241">
        <f>'C завтраками| Bed and breakfast'!AX26*0.82+25</f>
        <v>232495</v>
      </c>
      <c r="AY27" s="241">
        <f>'C завтраками| Bed and breakfast'!AY26*0.82+25</f>
        <v>211995</v>
      </c>
      <c r="AZ27" s="241">
        <f>'C завтраками| Bed and breakfast'!AZ26*0.82+25</f>
        <v>203795</v>
      </c>
      <c r="BA27" s="241">
        <f>'C завтраками| Bed and breakfast'!BA26*0.82+25</f>
        <v>203795</v>
      </c>
      <c r="BB27" s="241">
        <f>'C завтраками| Bed and breakfast'!BB26*0.82+25</f>
        <v>135489</v>
      </c>
      <c r="BC27" s="241">
        <f>'C завтраками| Bed and breakfast'!BC26*0.82+25</f>
        <v>115809</v>
      </c>
      <c r="BD27" s="241">
        <f>'C завтраками| Bed and breakfast'!BD26*0.82+25</f>
        <v>115809</v>
      </c>
      <c r="BE27" s="241">
        <f>'C завтраками| Bed and breakfast'!BE26*0.82+25</f>
        <v>115809</v>
      </c>
      <c r="BF27" s="241">
        <f>'C завтраками| Bed and breakfast'!BF26*0.82+25</f>
        <v>115809</v>
      </c>
      <c r="BG27" s="241">
        <f>'C завтраками| Bed and breakfast'!BG26*0.82+25</f>
        <v>115809</v>
      </c>
      <c r="BH27" s="241">
        <f>'C завтраками| Bed and breakfast'!BH26*0.82+25</f>
        <v>113349</v>
      </c>
      <c r="BI27" s="241">
        <f>'C завтраками| Bed and breakfast'!BI26*0.82+25</f>
        <v>113349</v>
      </c>
      <c r="BJ27" s="241">
        <f>'C завтраками| Bed and breakfast'!BJ26*0.82+25</f>
        <v>113349</v>
      </c>
      <c r="BK27" s="241">
        <f>'C завтраками| Bed and breakfast'!BK26*0.82+25</f>
        <v>115809</v>
      </c>
      <c r="BL27" s="241">
        <f>'C завтраками| Bed and breakfast'!BL26*0.82+25</f>
        <v>115809</v>
      </c>
      <c r="BM27" s="241">
        <f>'C завтраками| Bed and breakfast'!BM26*0.82+25</f>
        <v>115809</v>
      </c>
      <c r="BN27" s="241">
        <f>'C завтраками| Bed and breakfast'!BN26*0.82+25</f>
        <v>115809</v>
      </c>
      <c r="BO27" s="241">
        <f>'C завтраками| Bed and breakfast'!BO26*0.82+25</f>
        <v>115809</v>
      </c>
      <c r="BP27" s="241">
        <f>'C завтраками| Bed and breakfast'!BP26*0.82+25</f>
        <v>115809</v>
      </c>
      <c r="BQ27" s="241">
        <f>'C завтраками| Bed and breakfast'!BQ26*0.82+25</f>
        <v>115809</v>
      </c>
      <c r="BR27" s="241">
        <f>'C завтраками| Bed and breakfast'!BR26*0.82+25</f>
        <v>115809</v>
      </c>
      <c r="BS27" s="241">
        <f>'C завтраками| Bed and breakfast'!BS26*0.82+25</f>
        <v>115809</v>
      </c>
      <c r="BT27" s="241">
        <f>'C завтраками| Bed and breakfast'!BT26*0.82+25</f>
        <v>120729</v>
      </c>
      <c r="BU27" s="241">
        <f>'C завтраками| Bed and breakfast'!BU26*0.82+25</f>
        <v>120729</v>
      </c>
      <c r="BV27" s="241">
        <f>'C завтраками| Bed and breakfast'!BV26*0.82+25</f>
        <v>120729</v>
      </c>
      <c r="BW27" s="241">
        <f>'C завтраками| Bed and breakfast'!BW26*0.82+25</f>
        <v>120729</v>
      </c>
      <c r="BX27" s="241">
        <f>'C завтраками| Bed and breakfast'!BX26*0.82+25</f>
        <v>142869</v>
      </c>
      <c r="BY27" s="241">
        <f>'C завтраками| Bed and breakfast'!BY26*0.82+25</f>
        <v>142869</v>
      </c>
      <c r="BZ27" s="241">
        <f>'C завтраками| Bed and breakfast'!BZ26*0.82+25</f>
        <v>142869</v>
      </c>
      <c r="CA27" s="241">
        <f>'C завтраками| Bed and breakfast'!CA26*0.82+25</f>
        <v>142869</v>
      </c>
      <c r="CB27" s="241">
        <f>'C завтраками| Bed and breakfast'!CB26*0.82+25</f>
        <v>142869</v>
      </c>
      <c r="CC27" s="241">
        <f>'C завтраками| Bed and breakfast'!CC26*0.82+25</f>
        <v>142869</v>
      </c>
      <c r="CD27" s="241">
        <f>'C завтраками| Bed and breakfast'!CD26*0.82+25</f>
        <v>142869</v>
      </c>
      <c r="CE27" s="241">
        <f>'C завтраками| Bed and breakfast'!CE26*0.82+25</f>
        <v>142869</v>
      </c>
      <c r="CF27" s="241">
        <f>'C завтраками| Bed and breakfast'!CF26*0.82+25</f>
        <v>142869</v>
      </c>
      <c r="CG27" s="241">
        <f>'C завтраками| Bed and breakfast'!CG26*0.82+25</f>
        <v>142869</v>
      </c>
      <c r="CH27" s="241">
        <f>'C завтраками| Bed and breakfast'!CH26*0.82+25</f>
        <v>139589</v>
      </c>
      <c r="CI27" s="241">
        <f>'C завтраками| Bed and breakfast'!CI26*0.82+25</f>
        <v>139589</v>
      </c>
      <c r="CJ27" s="241">
        <f>'C завтраками| Bed and breakfast'!CJ26*0.82+25</f>
        <v>139589</v>
      </c>
      <c r="CK27" s="241">
        <f>'C завтраками| Bed and breakfast'!CK26*0.82+25</f>
        <v>139589</v>
      </c>
      <c r="CL27" s="241">
        <f>'C завтраками| Bed and breakfast'!CL26*0.82+25</f>
        <v>139589</v>
      </c>
      <c r="CM27" s="241">
        <f>'C завтраками| Bed and breakfast'!CM26*0.82+25</f>
        <v>139589</v>
      </c>
      <c r="CN27" s="241">
        <f>'C завтраками| Bed and breakfast'!CN26*0.82+25</f>
        <v>139589</v>
      </c>
      <c r="CO27" s="241">
        <f>'C завтраками| Bed and breakfast'!CO26*0.82+25</f>
        <v>139589</v>
      </c>
      <c r="CP27" s="241">
        <f>'C завтраками| Bed and breakfast'!CP26*0.82+25</f>
        <v>139589</v>
      </c>
      <c r="CQ27" s="241">
        <f>'C завтраками| Bed and breakfast'!CQ26*0.82+25</f>
        <v>160089</v>
      </c>
      <c r="CR27" s="241">
        <f>'C завтраками| Bed and breakfast'!CR26*0.82+25</f>
        <v>165829</v>
      </c>
      <c r="CS27" s="241">
        <f>'C завтраками| Bed and breakfast'!CS26*0.82+25</f>
        <v>171569</v>
      </c>
      <c r="CT27" s="241">
        <f>'C завтраками| Bed and breakfast'!CT26*0.82+25</f>
        <v>160089</v>
      </c>
      <c r="CU27" s="241">
        <f>'C завтраками| Bed and breakfast'!CU26*0.82+25</f>
        <v>160089</v>
      </c>
      <c r="CV27" s="241">
        <f>'C завтраками| Bed and breakfast'!CV26*0.82+25</f>
        <v>151069</v>
      </c>
      <c r="CW27" s="241">
        <f>'C завтраками| Bed and breakfast'!CW26*0.82+25</f>
        <v>151069</v>
      </c>
      <c r="CX27" s="241">
        <f>'C завтраками| Bed and breakfast'!CX26*0.82+25</f>
        <v>151069</v>
      </c>
      <c r="CY27" s="241">
        <f>'C завтраками| Bed and breakfast'!CY26*0.82+25</f>
        <v>144509</v>
      </c>
      <c r="CZ27" s="241">
        <f>'C завтраками| Bed and breakfast'!CZ26*0.82+25</f>
        <v>123188.99999999999</v>
      </c>
      <c r="DA27" s="241">
        <f>'C завтраками| Bed and breakfast'!DA26*0.82+25</f>
        <v>112119</v>
      </c>
      <c r="DB27" s="241">
        <f>'C завтраками| Bed and breakfast'!DB26*0.82+25</f>
        <v>112119</v>
      </c>
      <c r="DC27" s="241">
        <f>'C завтраками| Bed and breakfast'!DC26*0.82+25</f>
        <v>112119</v>
      </c>
      <c r="DD27" s="241">
        <f>'C завтраками| Bed and breakfast'!DD26*0.82+25</f>
        <v>112119</v>
      </c>
      <c r="DE27" s="241">
        <f>'C завтраками| Bed and breakfast'!DE26*0.82+25</f>
        <v>113349</v>
      </c>
      <c r="DF27" s="241">
        <f>'C завтраками| Bed and breakfast'!DF26*0.82+25</f>
        <v>113349</v>
      </c>
      <c r="DG27" s="241">
        <f>'C завтраками| Bed and breakfast'!DG26*0.82+25</f>
        <v>113349</v>
      </c>
      <c r="DH27" s="241">
        <f>'C завтраками| Bed and breakfast'!DH26*0.82+25</f>
        <v>112119</v>
      </c>
      <c r="DI27" s="241">
        <f>'C завтраками| Bed and breakfast'!DI26*0.82+25</f>
        <v>112119</v>
      </c>
      <c r="DJ27" s="241">
        <f>'C завтраками| Bed and breakfast'!DJ26*0.82+25</f>
        <v>112119</v>
      </c>
      <c r="DK27" s="241">
        <f>'C завтраками| Bed and breakfast'!DK26*0.82+25</f>
        <v>112119</v>
      </c>
      <c r="DL27" s="241">
        <f>'C завтраками| Bed and breakfast'!DL26*0.82+25</f>
        <v>112119</v>
      </c>
      <c r="DM27" s="241">
        <f>'C завтраками| Bed and breakfast'!DM26*0.82+25</f>
        <v>112119</v>
      </c>
      <c r="DN27" s="241">
        <f>'C завтраками| Bed and breakfast'!DN26*0.82+25</f>
        <v>110889</v>
      </c>
      <c r="DO27" s="241">
        <f>'C завтраками| Bed and breakfast'!DO26*0.82+25</f>
        <v>110889</v>
      </c>
      <c r="DP27" s="241">
        <f>'C завтраками| Bed and breakfast'!DP26*0.82+25</f>
        <v>110889</v>
      </c>
      <c r="DQ27" s="241">
        <f>'C завтраками| Bed and breakfast'!DQ26*0.82+25</f>
        <v>110889</v>
      </c>
      <c r="DR27" s="241">
        <f>'C завтраками| Bed and breakfast'!DR26*0.82+25</f>
        <v>110889</v>
      </c>
      <c r="DS27" s="241">
        <f>'C завтраками| Bed and breakfast'!DS26*0.82+25</f>
        <v>110889</v>
      </c>
      <c r="DT27" s="241">
        <f>'C завтраками| Bed and breakfast'!DT26*0.82+25</f>
        <v>110889</v>
      </c>
      <c r="DU27" s="241">
        <f>'C завтраками| Bed and breakfast'!DU26*0.82+25</f>
        <v>107609</v>
      </c>
      <c r="DV27" s="241">
        <f>'C завтраками| Bed and breakfast'!DV26*0.82+25</f>
        <v>107609</v>
      </c>
      <c r="DW27" s="241">
        <f>'C завтраками| Bed and breakfast'!DW26*0.82+25</f>
        <v>107609</v>
      </c>
      <c r="DX27" s="241">
        <f>'C завтраками| Bed and breakfast'!DX26*0.82+25</f>
        <v>107609</v>
      </c>
      <c r="DY27" s="241">
        <f>'C завтраками| Bed and breakfast'!DY26*0.82+25</f>
        <v>107609</v>
      </c>
      <c r="DZ27" s="241">
        <f>'C завтраками| Bed and breakfast'!DZ26*0.82+25</f>
        <v>108429</v>
      </c>
      <c r="EA27" s="241">
        <f>'C завтраками| Bed and breakfast'!EA26*0.82+25</f>
        <v>108429</v>
      </c>
      <c r="EB27" s="241">
        <f>'C завтраками| Bed and breakfast'!EB26*0.82+25</f>
        <v>106789</v>
      </c>
      <c r="EC27" s="241">
        <f>'C завтраками| Bed and breakfast'!EC26*0.82+25</f>
        <v>106789</v>
      </c>
      <c r="ED27" s="241">
        <f>'C завтраками| Bed and breakfast'!ED26*0.82+25</f>
        <v>106789</v>
      </c>
      <c r="EE27" s="241">
        <f>'C завтраками| Bed and breakfast'!EE26*0.82+25</f>
        <v>81205</v>
      </c>
      <c r="EF27" s="241">
        <f>'C завтраками| Bed and breakfast'!EF26*0.82+25</f>
        <v>81205</v>
      </c>
      <c r="EG27" s="241">
        <f>'C завтраками| Bed and breakfast'!EG26*0.82+25</f>
        <v>81205</v>
      </c>
      <c r="EH27" s="241">
        <f>'C завтраками| Bed and breakfast'!EH26*0.82+25</f>
        <v>81205</v>
      </c>
      <c r="EI27" s="241">
        <f>'C завтраками| Bed and breakfast'!EI26*0.82+25</f>
        <v>78745</v>
      </c>
      <c r="EJ27" s="241">
        <f>'C завтраками| Bed and breakfast'!EJ26*0.82+25</f>
        <v>78745</v>
      </c>
      <c r="EK27" s="241">
        <f>'C завтраками| Bed and breakfast'!EK26*0.82+25</f>
        <v>78745</v>
      </c>
      <c r="EL27" s="241">
        <f>'C завтраками| Bed and breakfast'!EL26*0.82+25</f>
        <v>78745</v>
      </c>
      <c r="EM27" s="241">
        <f>'C завтраками| Bed and breakfast'!EM26*0.82+25</f>
        <v>78745</v>
      </c>
      <c r="EN27" s="241">
        <f>'C завтраками| Bed and breakfast'!EN26*0.82+25</f>
        <v>78745</v>
      </c>
      <c r="EO27" s="241">
        <f>'C завтраками| Bed and breakfast'!EO26*0.82+25</f>
        <v>78745</v>
      </c>
      <c r="EP27" s="241">
        <f>'C завтраками| Bed and breakfast'!EP26*0.82+25</f>
        <v>77515</v>
      </c>
      <c r="EQ27" s="241">
        <f>'C завтраками| Bed and breakfast'!EQ26*0.82+25</f>
        <v>77515</v>
      </c>
      <c r="ER27" s="241">
        <f>'C завтраками| Bed and breakfast'!ER26*0.82+25</f>
        <v>77515</v>
      </c>
      <c r="ES27" s="241">
        <f>'C завтраками| Bed and breakfast'!ES26*0.82+25</f>
        <v>77515</v>
      </c>
      <c r="ET27" s="241">
        <f>'C завтраками| Bed and breakfast'!ET26*0.82+25</f>
        <v>77515</v>
      </c>
      <c r="EU27" s="241">
        <f>'C завтраками| Bed and breakfast'!EU26*0.82+25</f>
        <v>78745</v>
      </c>
      <c r="EV27" s="241">
        <f>'C завтраками| Bed and breakfast'!EV26*0.82+25</f>
        <v>78745</v>
      </c>
      <c r="EW27" s="241">
        <f>'C завтраками| Bed and breakfast'!EW26*0.82+25</f>
        <v>77515</v>
      </c>
      <c r="EX27" s="241">
        <f>'C завтраками| Bed and breakfast'!EX26*0.82+25</f>
        <v>77515</v>
      </c>
      <c r="EY27" s="241">
        <f>'C завтраками| Bed and breakfast'!EY26*0.82+25</f>
        <v>77515</v>
      </c>
      <c r="EZ27" s="241">
        <f>'C завтраками| Bed and breakfast'!EZ26*0.82+25</f>
        <v>77515</v>
      </c>
      <c r="FA27" s="241">
        <f>'C завтраками| Bed and breakfast'!FA26*0.82+25</f>
        <v>77515</v>
      </c>
      <c r="FB27" s="241">
        <f>'C завтраками| Bed and breakfast'!FB26*0.82+25</f>
        <v>78745</v>
      </c>
      <c r="FC27" s="241">
        <f>'C завтраками| Bed and breakfast'!FC26*0.82+25</f>
        <v>78745</v>
      </c>
      <c r="FD27" s="241">
        <f>'C завтраками| Bed and breakfast'!FD26*0.82+25</f>
        <v>77515</v>
      </c>
      <c r="FE27" s="241">
        <f>'C завтраками| Bed and breakfast'!FE26*0.82+25</f>
        <v>77515</v>
      </c>
      <c r="FF27" s="241">
        <f>'C завтраками| Bed and breakfast'!FF26*0.82+25</f>
        <v>77515</v>
      </c>
      <c r="FG27" s="241">
        <f>'C завтраками| Bed and breakfast'!FG26*0.82+25</f>
        <v>77515</v>
      </c>
      <c r="FH27" s="241">
        <f>'C завтраками| Bed and breakfast'!FH26*0.82+25</f>
        <v>79975</v>
      </c>
    </row>
    <row r="28" spans="1:164"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row>
    <row r="29" spans="1:164" s="72" customFormat="1" x14ac:dyDescent="0.2">
      <c r="A29" s="240" t="s">
        <v>115</v>
      </c>
      <c r="B29" s="241">
        <f>'C завтраками| Bed and breakfast'!B28*0.82+25</f>
        <v>96457</v>
      </c>
      <c r="C29" s="241">
        <f>'C завтраками| Bed and breakfast'!C28*0.82+25</f>
        <v>96457</v>
      </c>
      <c r="D29" s="241">
        <f>'C завтраками| Bed and breakfast'!D28*0.82+25</f>
        <v>99327</v>
      </c>
      <c r="E29" s="241">
        <f>'C завтраками| Bed and breakfast'!E28*0.82+25</f>
        <v>99327</v>
      </c>
      <c r="F29" s="241">
        <f>'C завтраками| Bed and breakfast'!F28*0.82+25</f>
        <v>93997</v>
      </c>
      <c r="G29" s="241">
        <f>'C завтраками| Bed and breakfast'!G28*0.82+25</f>
        <v>93997</v>
      </c>
      <c r="H29" s="241">
        <f>'C завтраками| Bed and breakfast'!H28*0.82+25</f>
        <v>93997</v>
      </c>
      <c r="I29" s="241">
        <f>'C завтраками| Bed and breakfast'!I28*0.82+25</f>
        <v>93997</v>
      </c>
      <c r="J29" s="241">
        <f>'C завтраками| Bed and breakfast'!J28*0.82+25</f>
        <v>93997</v>
      </c>
      <c r="K29" s="241">
        <f>'C завтраками| Bed and breakfast'!K28*0.82+25</f>
        <v>97687</v>
      </c>
      <c r="L29" s="241">
        <f>'C завтраками| Bed and breakfast'!L28*0.82+25</f>
        <v>97687</v>
      </c>
      <c r="M29" s="241">
        <f>'C завтраками| Bed and breakfast'!M28*0.82+25</f>
        <v>93997</v>
      </c>
      <c r="N29" s="241">
        <f>'C завтраками| Bed and breakfast'!N28*0.82+25</f>
        <v>93997</v>
      </c>
      <c r="O29" s="241">
        <f>'C завтраками| Bed and breakfast'!O28*0.82+25</f>
        <v>93997</v>
      </c>
      <c r="P29" s="241">
        <f>'C завтраками| Bed and breakfast'!P28*0.82+25</f>
        <v>93997</v>
      </c>
      <c r="Q29" s="241">
        <f>'C завтраками| Bed and breakfast'!Q28*0.82+25</f>
        <v>93997</v>
      </c>
      <c r="R29" s="241">
        <f>'C завтраками| Bed and breakfast'!R28*0.82+25</f>
        <v>96457</v>
      </c>
      <c r="S29" s="241">
        <f>'C завтраками| Bed and breakfast'!S28*0.82+25</f>
        <v>96457</v>
      </c>
      <c r="T29" s="241">
        <f>'C завтраками| Bed and breakfast'!T28*0.82+25</f>
        <v>95227</v>
      </c>
      <c r="U29" s="241">
        <f>'C завтраками| Bed and breakfast'!U28*0.82+25</f>
        <v>95227</v>
      </c>
      <c r="V29" s="241">
        <f>'C завтраками| Bed and breakfast'!V28*0.82+25</f>
        <v>95227</v>
      </c>
      <c r="W29" s="241">
        <f>'C завтраками| Bed and breakfast'!W28*0.82+25</f>
        <v>95227</v>
      </c>
      <c r="X29" s="241">
        <f>'C завтраками| Bed and breakfast'!X28*0.82+25</f>
        <v>96457</v>
      </c>
      <c r="Y29" s="241">
        <f>'C завтраками| Bed and breakfast'!Y28*0.82+25</f>
        <v>96457</v>
      </c>
      <c r="Z29" s="241">
        <f>'C завтраками| Bed and breakfast'!Z28*0.82+25</f>
        <v>96457</v>
      </c>
      <c r="AA29" s="241">
        <f>'C завтраками| Bed and breakfast'!AA28*0.82+25</f>
        <v>95227</v>
      </c>
      <c r="AB29" s="241">
        <f>'C завтраками| Bed and breakfast'!AB28*0.82+25</f>
        <v>95227</v>
      </c>
      <c r="AC29" s="241">
        <f>'C завтраками| Bed and breakfast'!AC28*0.82+25</f>
        <v>96457</v>
      </c>
      <c r="AD29" s="241">
        <f>'C завтраками| Bed and breakfast'!AD28*0.82+25</f>
        <v>96457</v>
      </c>
      <c r="AE29" s="241">
        <f>'C завтраками| Bed and breakfast'!AE28*0.82+25</f>
        <v>96457</v>
      </c>
      <c r="AF29" s="241">
        <f>'C завтраками| Bed and breakfast'!AF28*0.82+25</f>
        <v>99737</v>
      </c>
      <c r="AG29" s="241">
        <f>'C завтраками| Bed and breakfast'!AG28*0.82+25</f>
        <v>99737</v>
      </c>
      <c r="AH29" s="241">
        <f>'C завтраками| Bed and breakfast'!AH28*0.82+25</f>
        <v>97687</v>
      </c>
      <c r="AI29" s="241">
        <f>'C завтраками| Bed and breakfast'!AI28*0.82+25</f>
        <v>99327</v>
      </c>
      <c r="AJ29" s="241">
        <f>'C завтраками| Bed and breakfast'!AJ28*0.82+25</f>
        <v>99327</v>
      </c>
      <c r="AK29" s="241">
        <f>'C завтраками| Bed and breakfast'!AK28*0.82+25</f>
        <v>104657</v>
      </c>
      <c r="AL29" s="241">
        <f>'C завтраками| Bed and breakfast'!AL28*0.82+25</f>
        <v>109577</v>
      </c>
      <c r="AM29" s="241">
        <f>'C завтраками| Bed and breakfast'!AM28*0.82+25</f>
        <v>109577</v>
      </c>
      <c r="AN29" s="241">
        <f>'C завтраками| Bed and breakfast'!AN28*0.82+25</f>
        <v>112037</v>
      </c>
      <c r="AO29" s="241">
        <f>'C завтраками| Bed and breakfast'!AO28*0.82+25</f>
        <v>109577</v>
      </c>
      <c r="AP29" s="241">
        <f>'C завтраками| Bed and breakfast'!AP28*0.82+25</f>
        <v>244794.99999999997</v>
      </c>
      <c r="AQ29" s="241">
        <f>'C завтраками| Bed and breakfast'!AQ28*0.82+25</f>
        <v>277595</v>
      </c>
      <c r="AR29" s="241">
        <f>'C завтраками| Bed and breakfast'!AR28*0.82+25</f>
        <v>298095</v>
      </c>
      <c r="AS29" s="241">
        <f>'C завтраками| Bed and breakfast'!AS28*0.82+25</f>
        <v>298095</v>
      </c>
      <c r="AT29" s="241">
        <f>'C завтраками| Bed and breakfast'!AT28*0.82+25</f>
        <v>285795</v>
      </c>
      <c r="AU29" s="241">
        <f>'C завтраками| Bed and breakfast'!AU28*0.82+25</f>
        <v>285795</v>
      </c>
      <c r="AV29" s="241">
        <f>'C завтраками| Bed and breakfast'!AV28*0.82+25</f>
        <v>285795</v>
      </c>
      <c r="AW29" s="241">
        <f>'C завтраками| Bed and breakfast'!AW28*0.82+25</f>
        <v>285795</v>
      </c>
      <c r="AX29" s="241">
        <f>'C завтраками| Bed and breakfast'!AX28*0.82+25</f>
        <v>285795</v>
      </c>
      <c r="AY29" s="241">
        <f>'C завтраками| Bed and breakfast'!AY28*0.82+25</f>
        <v>265295</v>
      </c>
      <c r="AZ29" s="241">
        <f>'C завтраками| Bed and breakfast'!AZ28*0.82+25</f>
        <v>257094.99999999997</v>
      </c>
      <c r="BA29" s="241">
        <f>'C завтраками| Bed and breakfast'!BA28*0.82+25</f>
        <v>257094.99999999997</v>
      </c>
      <c r="BB29" s="241">
        <f>'C завтраками| Bed and breakfast'!BB28*0.82+25</f>
        <v>147789</v>
      </c>
      <c r="BC29" s="241">
        <f>'C завтраками| Bed and breakfast'!BC28*0.82+25</f>
        <v>128108.99999999999</v>
      </c>
      <c r="BD29" s="241">
        <f>'C завтраками| Bed and breakfast'!BD28*0.82+25</f>
        <v>128108.99999999999</v>
      </c>
      <c r="BE29" s="241">
        <f>'C завтраками| Bed and breakfast'!BE28*0.82+25</f>
        <v>128108.99999999999</v>
      </c>
      <c r="BF29" s="241">
        <f>'C завтраками| Bed and breakfast'!BF28*0.82+25</f>
        <v>128108.99999999999</v>
      </c>
      <c r="BG29" s="241">
        <f>'C завтраками| Bed and breakfast'!BG28*0.82+25</f>
        <v>128108.99999999999</v>
      </c>
      <c r="BH29" s="241">
        <f>'C завтраками| Bed and breakfast'!BH28*0.82+25</f>
        <v>125648.99999999999</v>
      </c>
      <c r="BI29" s="241">
        <f>'C завтраками| Bed and breakfast'!BI28*0.82+25</f>
        <v>125648.99999999999</v>
      </c>
      <c r="BJ29" s="241">
        <f>'C завтраками| Bed and breakfast'!BJ28*0.82+25</f>
        <v>125648.99999999999</v>
      </c>
      <c r="BK29" s="241">
        <f>'C завтраками| Bed and breakfast'!BK28*0.82+25</f>
        <v>128108.99999999999</v>
      </c>
      <c r="BL29" s="241">
        <f>'C завтраками| Bed and breakfast'!BL28*0.82+25</f>
        <v>128108.99999999999</v>
      </c>
      <c r="BM29" s="241">
        <f>'C завтраками| Bed and breakfast'!BM28*0.82+25</f>
        <v>128108.99999999999</v>
      </c>
      <c r="BN29" s="241">
        <f>'C завтраками| Bed and breakfast'!BN28*0.82+25</f>
        <v>128108.99999999999</v>
      </c>
      <c r="BO29" s="241">
        <f>'C завтраками| Bed and breakfast'!BO28*0.82+25</f>
        <v>128108.99999999999</v>
      </c>
      <c r="BP29" s="241">
        <f>'C завтраками| Bed and breakfast'!BP28*0.82+25</f>
        <v>128108.99999999999</v>
      </c>
      <c r="BQ29" s="241">
        <f>'C завтраками| Bed and breakfast'!BQ28*0.82+25</f>
        <v>128108.99999999999</v>
      </c>
      <c r="BR29" s="241">
        <f>'C завтраками| Bed and breakfast'!BR28*0.82+25</f>
        <v>128108.99999999999</v>
      </c>
      <c r="BS29" s="241">
        <f>'C завтраками| Bed and breakfast'!BS28*0.82+25</f>
        <v>128108.99999999999</v>
      </c>
      <c r="BT29" s="241">
        <f>'C завтраками| Bed and breakfast'!BT28*0.82+25</f>
        <v>133029</v>
      </c>
      <c r="BU29" s="241">
        <f>'C завтраками| Bed and breakfast'!BU28*0.82+25</f>
        <v>133029</v>
      </c>
      <c r="BV29" s="241">
        <f>'C завтраками| Bed and breakfast'!BV28*0.82+25</f>
        <v>133029</v>
      </c>
      <c r="BW29" s="241">
        <f>'C завтраками| Bed and breakfast'!BW28*0.82+25</f>
        <v>133029</v>
      </c>
      <c r="BX29" s="241">
        <f>'C завтраками| Bed and breakfast'!BX28*0.82+25</f>
        <v>159269</v>
      </c>
      <c r="BY29" s="241">
        <f>'C завтраками| Bed and breakfast'!BY28*0.82+25</f>
        <v>159269</v>
      </c>
      <c r="BZ29" s="241">
        <f>'C завтраками| Bed and breakfast'!BZ28*0.82+25</f>
        <v>159269</v>
      </c>
      <c r="CA29" s="241">
        <f>'C завтраками| Bed and breakfast'!CA28*0.82+25</f>
        <v>159269</v>
      </c>
      <c r="CB29" s="241">
        <f>'C завтраками| Bed and breakfast'!CB28*0.82+25</f>
        <v>159269</v>
      </c>
      <c r="CC29" s="241">
        <f>'C завтраками| Bed and breakfast'!CC28*0.82+25</f>
        <v>159269</v>
      </c>
      <c r="CD29" s="241">
        <f>'C завтраками| Bed and breakfast'!CD28*0.82+25</f>
        <v>159269</v>
      </c>
      <c r="CE29" s="241">
        <f>'C завтраками| Bed and breakfast'!CE28*0.82+25</f>
        <v>159269</v>
      </c>
      <c r="CF29" s="241">
        <f>'C завтраками| Bed and breakfast'!CF28*0.82+25</f>
        <v>159269</v>
      </c>
      <c r="CG29" s="241">
        <f>'C завтраками| Bed and breakfast'!CG28*0.82+25</f>
        <v>159269</v>
      </c>
      <c r="CH29" s="241">
        <f>'C завтраками| Bed and breakfast'!CH28*0.82+25</f>
        <v>155989</v>
      </c>
      <c r="CI29" s="241">
        <f>'C завтраками| Bed and breakfast'!CI28*0.82+25</f>
        <v>155989</v>
      </c>
      <c r="CJ29" s="241">
        <f>'C завтраками| Bed and breakfast'!CJ28*0.82+25</f>
        <v>155989</v>
      </c>
      <c r="CK29" s="241">
        <f>'C завтраками| Bed and breakfast'!CK28*0.82+25</f>
        <v>155989</v>
      </c>
      <c r="CL29" s="241">
        <f>'C завтраками| Bed and breakfast'!CL28*0.82+25</f>
        <v>155989</v>
      </c>
      <c r="CM29" s="241">
        <f>'C завтраками| Bed and breakfast'!CM28*0.82+25</f>
        <v>155989</v>
      </c>
      <c r="CN29" s="241">
        <f>'C завтраками| Bed and breakfast'!CN28*0.82+25</f>
        <v>155989</v>
      </c>
      <c r="CO29" s="241">
        <f>'C завтраками| Bed and breakfast'!CO28*0.82+25</f>
        <v>155989</v>
      </c>
      <c r="CP29" s="241">
        <f>'C завтраками| Bed and breakfast'!CP28*0.82+25</f>
        <v>155989</v>
      </c>
      <c r="CQ29" s="241">
        <f>'C завтраками| Bed and breakfast'!CQ28*0.82+25</f>
        <v>176489</v>
      </c>
      <c r="CR29" s="241">
        <f>'C завтраками| Bed and breakfast'!CR28*0.82+25</f>
        <v>182229</v>
      </c>
      <c r="CS29" s="241">
        <f>'C завтраками| Bed and breakfast'!CS28*0.82+25</f>
        <v>187969</v>
      </c>
      <c r="CT29" s="241">
        <f>'C завтраками| Bed and breakfast'!CT28*0.82+25</f>
        <v>176489</v>
      </c>
      <c r="CU29" s="241">
        <f>'C завтраками| Bed and breakfast'!CU28*0.82+25</f>
        <v>176489</v>
      </c>
      <c r="CV29" s="241">
        <f>'C завтраками| Bed and breakfast'!CV28*0.82+25</f>
        <v>167469</v>
      </c>
      <c r="CW29" s="241">
        <f>'C завтраками| Bed and breakfast'!CW28*0.82+25</f>
        <v>167469</v>
      </c>
      <c r="CX29" s="241">
        <f>'C завтраками| Bed and breakfast'!CX28*0.82+25</f>
        <v>167469</v>
      </c>
      <c r="CY29" s="241">
        <f>'C завтраками| Bed and breakfast'!CY28*0.82+25</f>
        <v>160909</v>
      </c>
      <c r="CZ29" s="241">
        <f>'C завтраками| Bed and breakfast'!CZ28*0.82+25</f>
        <v>135489</v>
      </c>
      <c r="DA29" s="241">
        <f>'C завтраками| Bed and breakfast'!DA28*0.82+25</f>
        <v>124418.99999999999</v>
      </c>
      <c r="DB29" s="241">
        <f>'C завтраками| Bed and breakfast'!DB28*0.82+25</f>
        <v>124418.99999999999</v>
      </c>
      <c r="DC29" s="241">
        <f>'C завтраками| Bed and breakfast'!DC28*0.82+25</f>
        <v>124418.99999999999</v>
      </c>
      <c r="DD29" s="241">
        <f>'C завтраками| Bed and breakfast'!DD28*0.82+25</f>
        <v>124418.99999999999</v>
      </c>
      <c r="DE29" s="241">
        <f>'C завтраками| Bed and breakfast'!DE28*0.82+25</f>
        <v>125648.99999999999</v>
      </c>
      <c r="DF29" s="241">
        <f>'C завтраками| Bed and breakfast'!DF28*0.82+25</f>
        <v>125648.99999999999</v>
      </c>
      <c r="DG29" s="241">
        <f>'C завтраками| Bed and breakfast'!DG28*0.82+25</f>
        <v>125648.99999999999</v>
      </c>
      <c r="DH29" s="241">
        <f>'C завтраками| Bed and breakfast'!DH28*0.82+25</f>
        <v>124418.99999999999</v>
      </c>
      <c r="DI29" s="241">
        <f>'C завтраками| Bed and breakfast'!DI28*0.82+25</f>
        <v>124418.99999999999</v>
      </c>
      <c r="DJ29" s="241">
        <f>'C завтраками| Bed and breakfast'!DJ28*0.82+25</f>
        <v>124418.99999999999</v>
      </c>
      <c r="DK29" s="241">
        <f>'C завтраками| Bed and breakfast'!DK28*0.82+25</f>
        <v>124418.99999999999</v>
      </c>
      <c r="DL29" s="241">
        <f>'C завтраками| Bed and breakfast'!DL28*0.82+25</f>
        <v>124418.99999999999</v>
      </c>
      <c r="DM29" s="241">
        <f>'C завтраками| Bed and breakfast'!DM28*0.82+25</f>
        <v>124418.99999999999</v>
      </c>
      <c r="DN29" s="241">
        <f>'C завтраками| Bed and breakfast'!DN28*0.82+25</f>
        <v>123188.99999999999</v>
      </c>
      <c r="DO29" s="241">
        <f>'C завтраками| Bed and breakfast'!DO28*0.82+25</f>
        <v>123188.99999999999</v>
      </c>
      <c r="DP29" s="241">
        <f>'C завтраками| Bed and breakfast'!DP28*0.82+25</f>
        <v>123188.99999999999</v>
      </c>
      <c r="DQ29" s="241">
        <f>'C завтраками| Bed and breakfast'!DQ28*0.82+25</f>
        <v>123188.99999999999</v>
      </c>
      <c r="DR29" s="241">
        <f>'C завтраками| Bed and breakfast'!DR28*0.82+25</f>
        <v>123188.99999999999</v>
      </c>
      <c r="DS29" s="241">
        <f>'C завтраками| Bed and breakfast'!DS28*0.82+25</f>
        <v>123188.99999999999</v>
      </c>
      <c r="DT29" s="241">
        <f>'C завтраками| Bed and breakfast'!DT28*0.82+25</f>
        <v>123188.99999999999</v>
      </c>
      <c r="DU29" s="241">
        <f>'C завтраками| Bed and breakfast'!DU28*0.82+25</f>
        <v>119909</v>
      </c>
      <c r="DV29" s="241">
        <f>'C завтраками| Bed and breakfast'!DV28*0.82+25</f>
        <v>119909</v>
      </c>
      <c r="DW29" s="241">
        <f>'C завтраками| Bed and breakfast'!DW28*0.82+25</f>
        <v>119909</v>
      </c>
      <c r="DX29" s="241">
        <f>'C завтраками| Bed and breakfast'!DX28*0.82+25</f>
        <v>119909</v>
      </c>
      <c r="DY29" s="241">
        <f>'C завтраками| Bed and breakfast'!DY28*0.82+25</f>
        <v>119909</v>
      </c>
      <c r="DZ29" s="241">
        <f>'C завтраками| Bed and breakfast'!DZ28*0.82+25</f>
        <v>120729</v>
      </c>
      <c r="EA29" s="241">
        <f>'C завтраками| Bed and breakfast'!EA28*0.82+25</f>
        <v>120729</v>
      </c>
      <c r="EB29" s="241">
        <f>'C завтраками| Bed and breakfast'!EB28*0.82+25</f>
        <v>119089</v>
      </c>
      <c r="EC29" s="241">
        <f>'C завтраками| Bed and breakfast'!EC28*0.82+25</f>
        <v>119089</v>
      </c>
      <c r="ED29" s="241">
        <f>'C завтраками| Bed and breakfast'!ED28*0.82+25</f>
        <v>119089</v>
      </c>
      <c r="EE29" s="241">
        <f>'C завтраками| Bed and breakfast'!EE28*0.82+25</f>
        <v>97605</v>
      </c>
      <c r="EF29" s="241">
        <f>'C завтраками| Bed and breakfast'!EF28*0.82+25</f>
        <v>97605</v>
      </c>
      <c r="EG29" s="241">
        <f>'C завтраками| Bed and breakfast'!EG28*0.82+25</f>
        <v>97605</v>
      </c>
      <c r="EH29" s="241">
        <f>'C завтраками| Bed and breakfast'!EH28*0.82+25</f>
        <v>97605</v>
      </c>
      <c r="EI29" s="241">
        <f>'C завтраками| Bed and breakfast'!EI28*0.82+25</f>
        <v>95145</v>
      </c>
      <c r="EJ29" s="241">
        <f>'C завтраками| Bed and breakfast'!EJ28*0.82+25</f>
        <v>95145</v>
      </c>
      <c r="EK29" s="241">
        <f>'C завтраками| Bed and breakfast'!EK28*0.82+25</f>
        <v>95145</v>
      </c>
      <c r="EL29" s="241">
        <f>'C завтраками| Bed and breakfast'!EL28*0.82+25</f>
        <v>95145</v>
      </c>
      <c r="EM29" s="241">
        <f>'C завтраками| Bed and breakfast'!EM28*0.82+25</f>
        <v>95145</v>
      </c>
      <c r="EN29" s="241">
        <f>'C завтраками| Bed and breakfast'!EN28*0.82+25</f>
        <v>95145</v>
      </c>
      <c r="EO29" s="241">
        <f>'C завтраками| Bed and breakfast'!EO28*0.82+25</f>
        <v>95145</v>
      </c>
      <c r="EP29" s="241">
        <f>'C завтраками| Bed and breakfast'!EP28*0.82+25</f>
        <v>93915</v>
      </c>
      <c r="EQ29" s="241">
        <f>'C завтраками| Bed and breakfast'!EQ28*0.82+25</f>
        <v>93915</v>
      </c>
      <c r="ER29" s="241">
        <f>'C завтраками| Bed and breakfast'!ER28*0.82+25</f>
        <v>93915</v>
      </c>
      <c r="ES29" s="241">
        <f>'C завтраками| Bed and breakfast'!ES28*0.82+25</f>
        <v>93915</v>
      </c>
      <c r="ET29" s="241">
        <f>'C завтраками| Bed and breakfast'!ET28*0.82+25</f>
        <v>93915</v>
      </c>
      <c r="EU29" s="241">
        <f>'C завтраками| Bed and breakfast'!EU28*0.82+25</f>
        <v>95145</v>
      </c>
      <c r="EV29" s="241">
        <f>'C завтраками| Bed and breakfast'!EV28*0.82+25</f>
        <v>95145</v>
      </c>
      <c r="EW29" s="241">
        <f>'C завтраками| Bed and breakfast'!EW28*0.82+25</f>
        <v>93915</v>
      </c>
      <c r="EX29" s="241">
        <f>'C завтраками| Bed and breakfast'!EX28*0.82+25</f>
        <v>93915</v>
      </c>
      <c r="EY29" s="241">
        <f>'C завтраками| Bed and breakfast'!EY28*0.82+25</f>
        <v>93915</v>
      </c>
      <c r="EZ29" s="241">
        <f>'C завтраками| Bed and breakfast'!EZ28*0.82+25</f>
        <v>93915</v>
      </c>
      <c r="FA29" s="241">
        <f>'C завтраками| Bed and breakfast'!FA28*0.82+25</f>
        <v>93915</v>
      </c>
      <c r="FB29" s="241">
        <f>'C завтраками| Bed and breakfast'!FB28*0.82+25</f>
        <v>95145</v>
      </c>
      <c r="FC29" s="241">
        <f>'C завтраками| Bed and breakfast'!FC28*0.82+25</f>
        <v>95145</v>
      </c>
      <c r="FD29" s="241">
        <f>'C завтраками| Bed and breakfast'!FD28*0.82+25</f>
        <v>93915</v>
      </c>
      <c r="FE29" s="241">
        <f>'C завтраками| Bed and breakfast'!FE28*0.82+25</f>
        <v>93915</v>
      </c>
      <c r="FF29" s="241">
        <f>'C завтраками| Bed and breakfast'!FF28*0.82+25</f>
        <v>93915</v>
      </c>
      <c r="FG29" s="241">
        <f>'C завтраками| Bed and breakfast'!FG28*0.82+25</f>
        <v>93915</v>
      </c>
      <c r="FH29" s="241">
        <f>'C завтраками| Bed and breakfast'!FH28*0.82+25</f>
        <v>96375</v>
      </c>
    </row>
    <row r="30" spans="1:164" ht="11.1" customHeight="1" x14ac:dyDescent="0.2"/>
    <row r="31" spans="1:164" x14ac:dyDescent="0.2">
      <c r="A31" s="186" t="s">
        <v>130</v>
      </c>
    </row>
    <row r="32" spans="1:164" ht="12" customHeight="1" x14ac:dyDescent="0.2">
      <c r="A32" s="378" t="s">
        <v>295</v>
      </c>
    </row>
    <row r="33" spans="1:1" ht="12" customHeight="1" x14ac:dyDescent="0.2">
      <c r="A33" s="385"/>
    </row>
    <row r="34" spans="1:1" s="82" customFormat="1" ht="12" customHeight="1" x14ac:dyDescent="0.2">
      <c r="A34" s="385"/>
    </row>
    <row r="35" spans="1:1" ht="88.5" customHeight="1" x14ac:dyDescent="0.2">
      <c r="A35" s="385"/>
    </row>
    <row r="36" spans="1:1" x14ac:dyDescent="0.2">
      <c r="A36" s="242"/>
    </row>
    <row r="37" spans="1:1" ht="12.75" thickBot="1" x14ac:dyDescent="0.25">
      <c r="A37" s="143" t="s">
        <v>131</v>
      </c>
    </row>
    <row r="38" spans="1:1" ht="144.75" thickBot="1" x14ac:dyDescent="0.25">
      <c r="A38" s="233" t="s">
        <v>394</v>
      </c>
    </row>
    <row r="39" spans="1:1" ht="12.75" thickBot="1" x14ac:dyDescent="0.25">
      <c r="A39" s="311"/>
    </row>
    <row r="40" spans="1:1" ht="12.75" thickBot="1" x14ac:dyDescent="0.25">
      <c r="A40" s="137" t="s">
        <v>293</v>
      </c>
    </row>
    <row r="41" spans="1:1" ht="12.75" thickBot="1" x14ac:dyDescent="0.25">
      <c r="A41" s="246" t="s">
        <v>390</v>
      </c>
    </row>
    <row r="42" spans="1:1" ht="18" customHeight="1" x14ac:dyDescent="0.2">
      <c r="A42" s="248" t="s">
        <v>392</v>
      </c>
    </row>
  </sheetData>
  <mergeCells count="1">
    <mergeCell ref="A32:A35"/>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H4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164" s="10" customFormat="1" ht="12" customHeight="1" x14ac:dyDescent="0.2">
      <c r="A1" s="97" t="s">
        <v>127</v>
      </c>
    </row>
    <row r="2" spans="1:164" s="10" customFormat="1" ht="12" customHeight="1" x14ac:dyDescent="0.2">
      <c r="A2" s="134" t="s">
        <v>367</v>
      </c>
    </row>
    <row r="3" spans="1:164" ht="8.4499999999999993" customHeight="1" x14ac:dyDescent="0.2">
      <c r="A3" s="69"/>
    </row>
    <row r="4" spans="1:164" s="10" customFormat="1" ht="32.450000000000003" customHeight="1" x14ac:dyDescent="0.2">
      <c r="A4" s="164" t="s">
        <v>297</v>
      </c>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289">
        <f>'C завтраками| Bed and breakfast'!AP4</f>
        <v>46020</v>
      </c>
      <c r="AQ5" s="289">
        <f>'C завтраками| Bed and breakfast'!AQ4</f>
        <v>46021</v>
      </c>
      <c r="AR5" s="289">
        <f>'C завтраками| Bed and breakfast'!AR4</f>
        <v>46022</v>
      </c>
      <c r="AS5" s="289">
        <f>'C завтраками| Bed and breakfast'!AS4</f>
        <v>46023</v>
      </c>
      <c r="AT5" s="289">
        <f>'C завтраками| Bed and breakfast'!AT4</f>
        <v>46024</v>
      </c>
      <c r="AU5" s="289">
        <f>'C завтраками| Bed and breakfast'!AU4</f>
        <v>46025</v>
      </c>
      <c r="AV5" s="289">
        <f>'C завтраками| Bed and breakfast'!AV4</f>
        <v>46026</v>
      </c>
      <c r="AW5" s="289">
        <f>'C завтраками| Bed and breakfast'!AW4</f>
        <v>46027</v>
      </c>
      <c r="AX5" s="289">
        <f>'C завтраками| Bed and breakfast'!AX4</f>
        <v>46028</v>
      </c>
      <c r="AY5" s="289">
        <f>'C завтраками| Bed and breakfast'!AY4</f>
        <v>46029</v>
      </c>
      <c r="AZ5" s="289">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289">
        <f>'C завтраками| Bed and breakfast'!AP5</f>
        <v>46020</v>
      </c>
      <c r="AQ6" s="289">
        <f>'C завтраками| Bed and breakfast'!AQ5</f>
        <v>46021</v>
      </c>
      <c r="AR6" s="289">
        <f>'C завтраками| Bed and breakfast'!AR5</f>
        <v>46022</v>
      </c>
      <c r="AS6" s="289">
        <f>'C завтраками| Bed and breakfast'!AS5</f>
        <v>46023</v>
      </c>
      <c r="AT6" s="289">
        <f>'C завтраками| Bed and breakfast'!AT5</f>
        <v>46024</v>
      </c>
      <c r="AU6" s="289">
        <f>'C завтраками| Bed and breakfast'!AU5</f>
        <v>46025</v>
      </c>
      <c r="AV6" s="289">
        <f>'C завтраками| Bed and breakfast'!AV5</f>
        <v>46026</v>
      </c>
      <c r="AW6" s="289">
        <f>'C завтраками| Bed and breakfast'!AW5</f>
        <v>46027</v>
      </c>
      <c r="AX6" s="289">
        <f>'C завтраками| Bed and breakfast'!AX5</f>
        <v>46028</v>
      </c>
      <c r="AY6" s="289">
        <f>'C завтраками| Bed and breakfast'!AY5</f>
        <v>46029</v>
      </c>
      <c r="AZ6" s="289">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row>
    <row r="8" spans="1:164" s="72" customFormat="1" x14ac:dyDescent="0.2">
      <c r="A8" s="240">
        <v>1</v>
      </c>
      <c r="B8" s="241">
        <f>'C завтраками| Bed and breakfast'!B7*0.85</f>
        <v>17000</v>
      </c>
      <c r="C8" s="241">
        <f>'C завтраками| Bed and breakfast'!C7*0.85</f>
        <v>17000</v>
      </c>
      <c r="D8" s="241">
        <f>'C завтраками| Bed and breakfast'!D7*0.85</f>
        <v>19975</v>
      </c>
      <c r="E8" s="241">
        <f>'C завтраками| Bed and breakfast'!E7*0.85</f>
        <v>19975</v>
      </c>
      <c r="F8" s="241">
        <f>'C завтраками| Bed and breakfast'!F7*0.85</f>
        <v>14450</v>
      </c>
      <c r="G8" s="241">
        <f>'C завтраками| Bed and breakfast'!G7*0.85</f>
        <v>14450</v>
      </c>
      <c r="H8" s="241">
        <f>'C завтраками| Bed and breakfast'!H7*0.85</f>
        <v>14450</v>
      </c>
      <c r="I8" s="241">
        <f>'C завтраками| Bed and breakfast'!I7*0.85</f>
        <v>14450</v>
      </c>
      <c r="J8" s="241">
        <f>'C завтраками| Bed and breakfast'!J7*0.85</f>
        <v>14450</v>
      </c>
      <c r="K8" s="241">
        <f>'C завтраками| Bed and breakfast'!K7*0.85</f>
        <v>18275</v>
      </c>
      <c r="L8" s="241">
        <f>'C завтраками| Bed and breakfast'!L7*0.85</f>
        <v>18275</v>
      </c>
      <c r="M8" s="241">
        <f>'C завтраками| Bed and breakfast'!M7*0.85</f>
        <v>14450</v>
      </c>
      <c r="N8" s="241">
        <f>'C завтраками| Bed and breakfast'!N7*0.85</f>
        <v>14450</v>
      </c>
      <c r="O8" s="241">
        <f>'C завтраками| Bed and breakfast'!O7*0.85</f>
        <v>14450</v>
      </c>
      <c r="P8" s="241">
        <f>'C завтраками| Bed and breakfast'!P7*0.85</f>
        <v>14450</v>
      </c>
      <c r="Q8" s="241">
        <f>'C завтраками| Bed and breakfast'!Q7*0.85</f>
        <v>14450</v>
      </c>
      <c r="R8" s="241">
        <f>'C завтраками| Bed and breakfast'!R7*0.85</f>
        <v>17000</v>
      </c>
      <c r="S8" s="241">
        <f>'C завтраками| Bed and breakfast'!S7*0.85</f>
        <v>17000</v>
      </c>
      <c r="T8" s="241">
        <f>'C завтраками| Bed and breakfast'!T7*0.85</f>
        <v>15725</v>
      </c>
      <c r="U8" s="241">
        <f>'C завтраками| Bed and breakfast'!U7*0.85</f>
        <v>15725</v>
      </c>
      <c r="V8" s="241">
        <f>'C завтраками| Bed and breakfast'!V7*0.85</f>
        <v>15725</v>
      </c>
      <c r="W8" s="241">
        <f>'C завтраками| Bed and breakfast'!W7*0.85</f>
        <v>15725</v>
      </c>
      <c r="X8" s="241">
        <f>'C завтраками| Bed and breakfast'!X7*0.85</f>
        <v>17000</v>
      </c>
      <c r="Y8" s="241">
        <f>'C завтраками| Bed and breakfast'!Y7*0.85</f>
        <v>17000</v>
      </c>
      <c r="Z8" s="241">
        <f>'C завтраками| Bed and breakfast'!Z7*0.85</f>
        <v>17000</v>
      </c>
      <c r="AA8" s="241">
        <f>'C завтраками| Bed and breakfast'!AA7*0.85</f>
        <v>15725</v>
      </c>
      <c r="AB8" s="241">
        <f>'C завтраками| Bed and breakfast'!AB7*0.85</f>
        <v>15725</v>
      </c>
      <c r="AC8" s="241">
        <f>'C завтраками| Bed and breakfast'!AC7*0.85</f>
        <v>17000</v>
      </c>
      <c r="AD8" s="241">
        <f>'C завтраками| Bed and breakfast'!AD7*0.85</f>
        <v>17000</v>
      </c>
      <c r="AE8" s="241">
        <f>'C завтраками| Bed and breakfast'!AE7*0.85</f>
        <v>17000</v>
      </c>
      <c r="AF8" s="241">
        <f>'C завтраками| Bed and breakfast'!AF7*0.85</f>
        <v>20400</v>
      </c>
      <c r="AG8" s="241">
        <f>'C завтраками| Bed and breakfast'!AG7*0.85</f>
        <v>20400</v>
      </c>
      <c r="AH8" s="241">
        <f>'C завтраками| Bed and breakfast'!AH7*0.85</f>
        <v>18275</v>
      </c>
      <c r="AI8" s="241">
        <f>'C завтраками| Bed and breakfast'!AI7*0.85</f>
        <v>19975</v>
      </c>
      <c r="AJ8" s="241">
        <f>'C завтраками| Bed and breakfast'!AJ7*0.85</f>
        <v>19975</v>
      </c>
      <c r="AK8" s="241">
        <f>'C завтраками| Bed and breakfast'!AK7*0.85</f>
        <v>25500</v>
      </c>
      <c r="AL8" s="241">
        <f>'C завтраками| Bed and breakfast'!AL7*0.85</f>
        <v>30600</v>
      </c>
      <c r="AM8" s="241">
        <f>'C завтраками| Bed and breakfast'!AM7*0.85</f>
        <v>30600</v>
      </c>
      <c r="AN8" s="241">
        <f>'C завтраками| Bed and breakfast'!AN7*0.85</f>
        <v>33150</v>
      </c>
      <c r="AO8" s="241">
        <f>'C завтраками| Bed and breakfast'!AO7*0.85</f>
        <v>30600</v>
      </c>
      <c r="AP8" s="241">
        <f>'C завтраками| Bed and breakfast'!AP7*0.85</f>
        <v>55250</v>
      </c>
      <c r="AQ8" s="241">
        <f>'C завтраками| Bed and breakfast'!AQ7*0.85</f>
        <v>89250</v>
      </c>
      <c r="AR8" s="241">
        <f>'C завтраками| Bed and breakfast'!AR7*0.85</f>
        <v>110500</v>
      </c>
      <c r="AS8" s="241">
        <f>'C завтраками| Bed and breakfast'!AS7*0.85</f>
        <v>110500</v>
      </c>
      <c r="AT8" s="241">
        <f>'C завтраками| Bed and breakfast'!AT7*0.85</f>
        <v>97750</v>
      </c>
      <c r="AU8" s="241">
        <f>'C завтраками| Bed and breakfast'!AU7*0.85</f>
        <v>97750</v>
      </c>
      <c r="AV8" s="241">
        <f>'C завтраками| Bed and breakfast'!AV7*0.85</f>
        <v>97750</v>
      </c>
      <c r="AW8" s="241">
        <f>'C завтраками| Bed and breakfast'!AW7*0.85</f>
        <v>97750</v>
      </c>
      <c r="AX8" s="241">
        <f>'C завтраками| Bed and breakfast'!AX7*0.85</f>
        <v>97750</v>
      </c>
      <c r="AY8" s="241">
        <f>'C завтраками| Bed and breakfast'!AY7*0.85</f>
        <v>76500</v>
      </c>
      <c r="AZ8" s="241">
        <f>'C завтраками| Bed and breakfast'!AZ7*0.85</f>
        <v>68000</v>
      </c>
      <c r="BA8" s="241">
        <f>'C завтраками| Bed and breakfast'!BA7*0.85</f>
        <v>68000</v>
      </c>
      <c r="BB8" s="241">
        <f>'C завтраками| Bed and breakfast'!BB7*0.85</f>
        <v>48450</v>
      </c>
      <c r="BC8" s="241">
        <f>'C завтраками| Bed and breakfast'!BC7*0.85</f>
        <v>28050</v>
      </c>
      <c r="BD8" s="241">
        <f>'C завтраками| Bed and breakfast'!BD7*0.85</f>
        <v>28050</v>
      </c>
      <c r="BE8" s="241">
        <f>'C завтраками| Bed and breakfast'!BE7*0.85</f>
        <v>28050</v>
      </c>
      <c r="BF8" s="241">
        <f>'C завтраками| Bed and breakfast'!BF7*0.85</f>
        <v>28050</v>
      </c>
      <c r="BG8" s="241">
        <f>'C завтраками| Bed and breakfast'!BG7*0.85</f>
        <v>28050</v>
      </c>
      <c r="BH8" s="241">
        <f>'C завтраками| Bed and breakfast'!BH7*0.85</f>
        <v>25500</v>
      </c>
      <c r="BI8" s="241">
        <f>'C завтраками| Bed and breakfast'!BI7*0.85</f>
        <v>25500</v>
      </c>
      <c r="BJ8" s="241">
        <f>'C завтраками| Bed and breakfast'!BJ7*0.85</f>
        <v>25500</v>
      </c>
      <c r="BK8" s="241">
        <f>'C завтраками| Bed and breakfast'!BK7*0.85</f>
        <v>28050</v>
      </c>
      <c r="BL8" s="241">
        <f>'C завтраками| Bed and breakfast'!BL7*0.85</f>
        <v>28050</v>
      </c>
      <c r="BM8" s="241">
        <f>'C завтраками| Bed and breakfast'!BM7*0.85</f>
        <v>28050</v>
      </c>
      <c r="BN8" s="241">
        <f>'C завтраками| Bed and breakfast'!BN7*0.85</f>
        <v>28050</v>
      </c>
      <c r="BO8" s="241">
        <f>'C завтраками| Bed and breakfast'!BO7*0.85</f>
        <v>28050</v>
      </c>
      <c r="BP8" s="241">
        <f>'C завтраками| Bed and breakfast'!BP7*0.85</f>
        <v>28050</v>
      </c>
      <c r="BQ8" s="241">
        <f>'C завтраками| Bed and breakfast'!BQ7*0.85</f>
        <v>28050</v>
      </c>
      <c r="BR8" s="241">
        <f>'C завтраками| Bed and breakfast'!BR7*0.85</f>
        <v>28050</v>
      </c>
      <c r="BS8" s="241">
        <f>'C завтраками| Bed and breakfast'!BS7*0.85</f>
        <v>28050</v>
      </c>
      <c r="BT8" s="241">
        <f>'C завтраками| Bed and breakfast'!BT7*0.85</f>
        <v>33150</v>
      </c>
      <c r="BU8" s="241">
        <f>'C завтраками| Bed and breakfast'!BU7*0.85</f>
        <v>33150</v>
      </c>
      <c r="BV8" s="241">
        <f>'C завтраками| Bed and breakfast'!BV7*0.85</f>
        <v>33150</v>
      </c>
      <c r="BW8" s="241">
        <f>'C завтраками| Bed and breakfast'!BW7*0.85</f>
        <v>33150</v>
      </c>
      <c r="BX8" s="241">
        <f>'C завтраками| Bed and breakfast'!BX7*0.85</f>
        <v>34850</v>
      </c>
      <c r="BY8" s="241">
        <f>'C завтраками| Bed and breakfast'!BY7*0.85</f>
        <v>34850</v>
      </c>
      <c r="BZ8" s="241">
        <f>'C завтраками| Bed and breakfast'!BZ7*0.85</f>
        <v>34850</v>
      </c>
      <c r="CA8" s="241">
        <f>'C завтраками| Bed and breakfast'!CA7*0.85</f>
        <v>34850</v>
      </c>
      <c r="CB8" s="241">
        <f>'C завтраками| Bed and breakfast'!CB7*0.85</f>
        <v>34850</v>
      </c>
      <c r="CC8" s="241">
        <f>'C завтраками| Bed and breakfast'!CC7*0.85</f>
        <v>34850</v>
      </c>
      <c r="CD8" s="241">
        <f>'C завтраками| Bed and breakfast'!CD7*0.85</f>
        <v>34850</v>
      </c>
      <c r="CE8" s="241">
        <f>'C завтраками| Bed and breakfast'!CE7*0.85</f>
        <v>34850</v>
      </c>
      <c r="CF8" s="241">
        <f>'C завтраками| Bed and breakfast'!CF7*0.85</f>
        <v>34850</v>
      </c>
      <c r="CG8" s="241">
        <f>'C завтраками| Bed and breakfast'!CG7*0.85</f>
        <v>34850</v>
      </c>
      <c r="CH8" s="241">
        <f>'C завтраками| Bed and breakfast'!CH7*0.85</f>
        <v>31450</v>
      </c>
      <c r="CI8" s="241">
        <f>'C завтраками| Bed and breakfast'!CI7*0.85</f>
        <v>31450</v>
      </c>
      <c r="CJ8" s="241">
        <f>'C завтраками| Bed and breakfast'!CJ7*0.85</f>
        <v>31450</v>
      </c>
      <c r="CK8" s="241">
        <f>'C завтраками| Bed and breakfast'!CK7*0.85</f>
        <v>31450</v>
      </c>
      <c r="CL8" s="241">
        <f>'C завтраками| Bed and breakfast'!CL7*0.85</f>
        <v>31450</v>
      </c>
      <c r="CM8" s="241">
        <f>'C завтраками| Bed and breakfast'!CM7*0.85</f>
        <v>31450</v>
      </c>
      <c r="CN8" s="241">
        <f>'C завтраками| Bed and breakfast'!CN7*0.85</f>
        <v>31450</v>
      </c>
      <c r="CO8" s="241">
        <f>'C завтраками| Bed and breakfast'!CO7*0.85</f>
        <v>31450</v>
      </c>
      <c r="CP8" s="241">
        <f>'C завтраками| Bed and breakfast'!CP7*0.85</f>
        <v>31450</v>
      </c>
      <c r="CQ8" s="241">
        <f>'C завтраками| Bed and breakfast'!CQ7*0.85</f>
        <v>52700</v>
      </c>
      <c r="CR8" s="241">
        <f>'C завтраками| Bed and breakfast'!CR7*0.85</f>
        <v>58650</v>
      </c>
      <c r="CS8" s="241">
        <f>'C завтраками| Bed and breakfast'!CS7*0.85</f>
        <v>64600</v>
      </c>
      <c r="CT8" s="241">
        <f>'C завтраками| Bed and breakfast'!CT7*0.85</f>
        <v>52700</v>
      </c>
      <c r="CU8" s="241">
        <f>'C завтраками| Bed and breakfast'!CU7*0.85</f>
        <v>52700</v>
      </c>
      <c r="CV8" s="241">
        <f>'C завтраками| Bed and breakfast'!CV7*0.85</f>
        <v>43350</v>
      </c>
      <c r="CW8" s="241">
        <f>'C завтраками| Bed and breakfast'!CW7*0.85</f>
        <v>43350</v>
      </c>
      <c r="CX8" s="241">
        <f>'C завтраками| Bed and breakfast'!CX7*0.85</f>
        <v>43350</v>
      </c>
      <c r="CY8" s="241">
        <f>'C завтраками| Bed and breakfast'!CY7*0.85</f>
        <v>36550</v>
      </c>
      <c r="CZ8" s="241">
        <f>'C завтраками| Bed and breakfast'!CZ7*0.85</f>
        <v>35700</v>
      </c>
      <c r="DA8" s="241">
        <f>'C завтраками| Bed and breakfast'!DA7*0.85</f>
        <v>24225</v>
      </c>
      <c r="DB8" s="241">
        <f>'C завтраками| Bed and breakfast'!DB7*0.85</f>
        <v>24225</v>
      </c>
      <c r="DC8" s="241">
        <f>'C завтраками| Bed and breakfast'!DC7*0.85</f>
        <v>24225</v>
      </c>
      <c r="DD8" s="241">
        <f>'C завтраками| Bed and breakfast'!DD7*0.85</f>
        <v>24225</v>
      </c>
      <c r="DE8" s="241">
        <f>'C завтраками| Bed and breakfast'!DE7*0.85</f>
        <v>25500</v>
      </c>
      <c r="DF8" s="241">
        <f>'C завтраками| Bed and breakfast'!DF7*0.85</f>
        <v>25500</v>
      </c>
      <c r="DG8" s="241">
        <f>'C завтраками| Bed and breakfast'!DG7*0.85</f>
        <v>25500</v>
      </c>
      <c r="DH8" s="241">
        <f>'C завтраками| Bed and breakfast'!DH7*0.85</f>
        <v>24225</v>
      </c>
      <c r="DI8" s="241">
        <f>'C завтраками| Bed and breakfast'!DI7*0.85</f>
        <v>24225</v>
      </c>
      <c r="DJ8" s="241">
        <f>'C завтраками| Bed and breakfast'!DJ7*0.85</f>
        <v>24225</v>
      </c>
      <c r="DK8" s="241">
        <f>'C завтраками| Bed and breakfast'!DK7*0.85</f>
        <v>24225</v>
      </c>
      <c r="DL8" s="241">
        <f>'C завтраками| Bed and breakfast'!DL7*0.85</f>
        <v>24225</v>
      </c>
      <c r="DM8" s="241">
        <f>'C завтраками| Bed and breakfast'!DM7*0.85</f>
        <v>24225</v>
      </c>
      <c r="DN8" s="241">
        <f>'C завтраками| Bed and breakfast'!DN7*0.85</f>
        <v>22950</v>
      </c>
      <c r="DO8" s="241">
        <f>'C завтраками| Bed and breakfast'!DO7*0.85</f>
        <v>22950</v>
      </c>
      <c r="DP8" s="241">
        <f>'C завтраками| Bed and breakfast'!DP7*0.85</f>
        <v>22950</v>
      </c>
      <c r="DQ8" s="241">
        <f>'C завтраками| Bed and breakfast'!DQ7*0.85</f>
        <v>22950</v>
      </c>
      <c r="DR8" s="241">
        <f>'C завтраками| Bed and breakfast'!DR7*0.85</f>
        <v>22950</v>
      </c>
      <c r="DS8" s="241">
        <f>'C завтраками| Bed and breakfast'!DS7*0.85</f>
        <v>22950</v>
      </c>
      <c r="DT8" s="241">
        <f>'C завтраками| Bed and breakfast'!DT7*0.85</f>
        <v>22950</v>
      </c>
      <c r="DU8" s="241">
        <f>'C завтраками| Bed and breakfast'!DU7*0.85</f>
        <v>19550</v>
      </c>
      <c r="DV8" s="241">
        <f>'C завтраками| Bed and breakfast'!DV7*0.85</f>
        <v>19550</v>
      </c>
      <c r="DW8" s="241">
        <f>'C завтраками| Bed and breakfast'!DW7*0.85</f>
        <v>19550</v>
      </c>
      <c r="DX8" s="241">
        <f>'C завтраками| Bed and breakfast'!DX7*0.85</f>
        <v>19550</v>
      </c>
      <c r="DY8" s="241">
        <f>'C завтраками| Bed and breakfast'!DY7*0.85</f>
        <v>19550</v>
      </c>
      <c r="DZ8" s="241">
        <f>'C завтраками| Bed and breakfast'!DZ7*0.85</f>
        <v>20400</v>
      </c>
      <c r="EA8" s="241">
        <f>'C завтраками| Bed and breakfast'!EA7*0.85</f>
        <v>20400</v>
      </c>
      <c r="EB8" s="241">
        <f>'C завтраками| Bed and breakfast'!EB7*0.85</f>
        <v>18700</v>
      </c>
      <c r="EC8" s="241">
        <f>'C завтраками| Bed and breakfast'!EC7*0.85</f>
        <v>18700</v>
      </c>
      <c r="ED8" s="241">
        <f>'C завтраками| Bed and breakfast'!ED7*0.85</f>
        <v>18700</v>
      </c>
      <c r="EE8" s="241">
        <f>'C завтраками| Bed and breakfast'!EE7*0.85</f>
        <v>17850</v>
      </c>
      <c r="EF8" s="241">
        <f>'C завтраками| Bed and breakfast'!EF7*0.85</f>
        <v>17850</v>
      </c>
      <c r="EG8" s="241">
        <f>'C завтраками| Bed and breakfast'!EG7*0.85</f>
        <v>17850</v>
      </c>
      <c r="EH8" s="241">
        <f>'C завтраками| Bed and breakfast'!EH7*0.85</f>
        <v>17850</v>
      </c>
      <c r="EI8" s="241">
        <f>'C завтраками| Bed and breakfast'!EI7*0.85</f>
        <v>15300</v>
      </c>
      <c r="EJ8" s="241">
        <f>'C завтраками| Bed and breakfast'!EJ7*0.85</f>
        <v>15300</v>
      </c>
      <c r="EK8" s="241">
        <f>'C завтраками| Bed and breakfast'!EK7*0.85</f>
        <v>15300</v>
      </c>
      <c r="EL8" s="241">
        <f>'C завтраками| Bed and breakfast'!EL7*0.85</f>
        <v>15300</v>
      </c>
      <c r="EM8" s="241">
        <f>'C завтраками| Bed and breakfast'!EM7*0.85</f>
        <v>15300</v>
      </c>
      <c r="EN8" s="241">
        <f>'C завтраками| Bed and breakfast'!EN7*0.85</f>
        <v>15300</v>
      </c>
      <c r="EO8" s="241">
        <f>'C завтраками| Bed and breakfast'!EO7*0.85</f>
        <v>15300</v>
      </c>
      <c r="EP8" s="241">
        <f>'C завтраками| Bed and breakfast'!EP7*0.85</f>
        <v>14025</v>
      </c>
      <c r="EQ8" s="241">
        <f>'C завтраками| Bed and breakfast'!EQ7*0.85</f>
        <v>14025</v>
      </c>
      <c r="ER8" s="241">
        <f>'C завтраками| Bed and breakfast'!ER7*0.85</f>
        <v>14025</v>
      </c>
      <c r="ES8" s="241">
        <f>'C завтраками| Bed and breakfast'!ES7*0.85</f>
        <v>14025</v>
      </c>
      <c r="ET8" s="241">
        <f>'C завтраками| Bed and breakfast'!ET7*0.85</f>
        <v>14025</v>
      </c>
      <c r="EU8" s="241">
        <f>'C завтраками| Bed and breakfast'!EU7*0.85</f>
        <v>15300</v>
      </c>
      <c r="EV8" s="241">
        <f>'C завтраками| Bed and breakfast'!EV7*0.85</f>
        <v>15300</v>
      </c>
      <c r="EW8" s="241">
        <f>'C завтраками| Bed and breakfast'!EW7*0.85</f>
        <v>14025</v>
      </c>
      <c r="EX8" s="241">
        <f>'C завтраками| Bed and breakfast'!EX7*0.85</f>
        <v>14025</v>
      </c>
      <c r="EY8" s="241">
        <f>'C завтраками| Bed and breakfast'!EY7*0.85</f>
        <v>14025</v>
      </c>
      <c r="EZ8" s="241">
        <f>'C завтраками| Bed and breakfast'!EZ7*0.85</f>
        <v>14025</v>
      </c>
      <c r="FA8" s="241">
        <f>'C завтраками| Bed and breakfast'!FA7*0.85</f>
        <v>14025</v>
      </c>
      <c r="FB8" s="241">
        <f>'C завтраками| Bed and breakfast'!FB7*0.85</f>
        <v>15300</v>
      </c>
      <c r="FC8" s="241">
        <f>'C завтраками| Bed and breakfast'!FC7*0.85</f>
        <v>15300</v>
      </c>
      <c r="FD8" s="241">
        <f>'C завтраками| Bed and breakfast'!FD7*0.85</f>
        <v>14025</v>
      </c>
      <c r="FE8" s="241">
        <f>'C завтраками| Bed and breakfast'!FE7*0.85</f>
        <v>14025</v>
      </c>
      <c r="FF8" s="241">
        <f>'C завтраками| Bed and breakfast'!FF7*0.85</f>
        <v>14025</v>
      </c>
      <c r="FG8" s="241">
        <f>'C завтраками| Bed and breakfast'!FG7*0.85</f>
        <v>14025</v>
      </c>
      <c r="FH8" s="241">
        <f>'C завтраками| Bed and breakfast'!FH7*0.85</f>
        <v>16575</v>
      </c>
    </row>
    <row r="9" spans="1:164" s="72" customFormat="1" x14ac:dyDescent="0.2">
      <c r="A9" s="240">
        <v>2</v>
      </c>
      <c r="B9" s="240">
        <f>'C завтраками| Bed and breakfast'!B8*0.85</f>
        <v>19210</v>
      </c>
      <c r="C9" s="240">
        <f>'C завтраками| Bed and breakfast'!C8*0.85</f>
        <v>19210</v>
      </c>
      <c r="D9" s="240">
        <f>'C завтраками| Bed and breakfast'!D8*0.85</f>
        <v>22185</v>
      </c>
      <c r="E9" s="240">
        <f>'C завтраками| Bed and breakfast'!E8*0.85</f>
        <v>22185</v>
      </c>
      <c r="F9" s="240">
        <f>'C завтраками| Bed and breakfast'!F8*0.85</f>
        <v>16660</v>
      </c>
      <c r="G9" s="240">
        <f>'C завтраками| Bed and breakfast'!G8*0.85</f>
        <v>16660</v>
      </c>
      <c r="H9" s="240">
        <f>'C завтраками| Bed and breakfast'!H8*0.85</f>
        <v>16660</v>
      </c>
      <c r="I9" s="240">
        <f>'C завтраками| Bed and breakfast'!I8*0.85</f>
        <v>16660</v>
      </c>
      <c r="J9" s="240">
        <f>'C завтраками| Bed and breakfast'!J8*0.85</f>
        <v>16660</v>
      </c>
      <c r="K9" s="240">
        <f>'C завтраками| Bed and breakfast'!K8*0.85</f>
        <v>20485</v>
      </c>
      <c r="L9" s="240">
        <f>'C завтраками| Bed and breakfast'!L8*0.85</f>
        <v>20485</v>
      </c>
      <c r="M9" s="240">
        <f>'C завтраками| Bed and breakfast'!M8*0.85</f>
        <v>16660</v>
      </c>
      <c r="N9" s="240">
        <f>'C завтраками| Bed and breakfast'!N8*0.85</f>
        <v>16660</v>
      </c>
      <c r="O9" s="240">
        <f>'C завтраками| Bed and breakfast'!O8*0.85</f>
        <v>16660</v>
      </c>
      <c r="P9" s="240">
        <f>'C завтраками| Bed and breakfast'!P8*0.85</f>
        <v>16660</v>
      </c>
      <c r="Q9" s="240">
        <f>'C завтраками| Bed and breakfast'!Q8*0.85</f>
        <v>16660</v>
      </c>
      <c r="R9" s="240">
        <f>'C завтраками| Bed and breakfast'!R8*0.85</f>
        <v>19210</v>
      </c>
      <c r="S9" s="240">
        <f>'C завтраками| Bed and breakfast'!S8*0.85</f>
        <v>19210</v>
      </c>
      <c r="T9" s="240">
        <f>'C завтраками| Bed and breakfast'!T8*0.85</f>
        <v>17935</v>
      </c>
      <c r="U9" s="240">
        <f>'C завтраками| Bed and breakfast'!U8*0.85</f>
        <v>17935</v>
      </c>
      <c r="V9" s="240">
        <f>'C завтраками| Bed and breakfast'!V8*0.85</f>
        <v>17935</v>
      </c>
      <c r="W9" s="240">
        <f>'C завтраками| Bed and breakfast'!W8*0.85</f>
        <v>17935</v>
      </c>
      <c r="X9" s="240">
        <f>'C завтраками| Bed and breakfast'!X8*0.85</f>
        <v>19210</v>
      </c>
      <c r="Y9" s="240">
        <f>'C завтраками| Bed and breakfast'!Y8*0.85</f>
        <v>19210</v>
      </c>
      <c r="Z9" s="240">
        <f>'C завтраками| Bed and breakfast'!Z8*0.85</f>
        <v>19210</v>
      </c>
      <c r="AA9" s="240">
        <f>'C завтраками| Bed and breakfast'!AA8*0.85</f>
        <v>17935</v>
      </c>
      <c r="AB9" s="240">
        <f>'C завтраками| Bed and breakfast'!AB8*0.85</f>
        <v>17935</v>
      </c>
      <c r="AC9" s="240">
        <f>'C завтраками| Bed and breakfast'!AC8*0.85</f>
        <v>19210</v>
      </c>
      <c r="AD9" s="240">
        <f>'C завтраками| Bed and breakfast'!AD8*0.85</f>
        <v>19210</v>
      </c>
      <c r="AE9" s="240">
        <f>'C завтраками| Bed and breakfast'!AE8*0.85</f>
        <v>19210</v>
      </c>
      <c r="AF9" s="240">
        <f>'C завтраками| Bed and breakfast'!AF8*0.85</f>
        <v>22610</v>
      </c>
      <c r="AG9" s="240">
        <f>'C завтраками| Bed and breakfast'!AG8*0.85</f>
        <v>22610</v>
      </c>
      <c r="AH9" s="240">
        <f>'C завтраками| Bed and breakfast'!AH8*0.85</f>
        <v>20485</v>
      </c>
      <c r="AI9" s="240">
        <f>'C завтраками| Bed and breakfast'!AI8*0.85</f>
        <v>22185</v>
      </c>
      <c r="AJ9" s="240">
        <f>'C завтраками| Bed and breakfast'!AJ8*0.85</f>
        <v>22185</v>
      </c>
      <c r="AK9" s="240">
        <f>'C завтраками| Bed and breakfast'!AK8*0.85</f>
        <v>27710</v>
      </c>
      <c r="AL9" s="240">
        <f>'C завтраками| Bed and breakfast'!AL8*0.85</f>
        <v>32810</v>
      </c>
      <c r="AM9" s="240">
        <f>'C завтраками| Bed and breakfast'!AM8*0.85</f>
        <v>32810</v>
      </c>
      <c r="AN9" s="240">
        <f>'C завтраками| Bed and breakfast'!AN8*0.85</f>
        <v>35360</v>
      </c>
      <c r="AO9" s="240">
        <f>'C завтраками| Bed and breakfast'!AO8*0.85</f>
        <v>32810</v>
      </c>
      <c r="AP9" s="240">
        <f>'C завтраками| Bed and breakfast'!AP8*0.85</f>
        <v>58225</v>
      </c>
      <c r="AQ9" s="240">
        <f>'C завтраками| Bed and breakfast'!AQ8*0.85</f>
        <v>92225</v>
      </c>
      <c r="AR9" s="240">
        <f>'C завтраками| Bed and breakfast'!AR8*0.85</f>
        <v>113475</v>
      </c>
      <c r="AS9" s="240">
        <f>'C завтраками| Bed and breakfast'!AS8*0.85</f>
        <v>113475</v>
      </c>
      <c r="AT9" s="240">
        <f>'C завтраками| Bed and breakfast'!AT8*0.85</f>
        <v>100725</v>
      </c>
      <c r="AU9" s="240">
        <f>'C завтраками| Bed and breakfast'!AU8*0.85</f>
        <v>100725</v>
      </c>
      <c r="AV9" s="240">
        <f>'C завтраками| Bed and breakfast'!AV8*0.85</f>
        <v>100725</v>
      </c>
      <c r="AW9" s="240">
        <f>'C завтраками| Bed and breakfast'!AW8*0.85</f>
        <v>100725</v>
      </c>
      <c r="AX9" s="240">
        <f>'C завтраками| Bed and breakfast'!AX8*0.85</f>
        <v>100725</v>
      </c>
      <c r="AY9" s="240">
        <f>'C завтраками| Bed and breakfast'!AY8*0.85</f>
        <v>79475</v>
      </c>
      <c r="AZ9" s="240">
        <f>'C завтраками| Bed and breakfast'!AZ8*0.85</f>
        <v>70975</v>
      </c>
      <c r="BA9" s="240">
        <f>'C завтраками| Bed and breakfast'!BA8*0.85</f>
        <v>70975</v>
      </c>
      <c r="BB9" s="240">
        <f>'C завтраками| Bed and breakfast'!BB8*0.85</f>
        <v>51170</v>
      </c>
      <c r="BC9" s="240">
        <f>'C завтраками| Bed and breakfast'!BC8*0.85</f>
        <v>30770</v>
      </c>
      <c r="BD9" s="240">
        <f>'C завтраками| Bed and breakfast'!BD8*0.85</f>
        <v>30770</v>
      </c>
      <c r="BE9" s="240">
        <f>'C завтраками| Bed and breakfast'!BE8*0.85</f>
        <v>30770</v>
      </c>
      <c r="BF9" s="240">
        <f>'C завтраками| Bed and breakfast'!BF8*0.85</f>
        <v>30770</v>
      </c>
      <c r="BG9" s="240">
        <f>'C завтраками| Bed and breakfast'!BG8*0.85</f>
        <v>30770</v>
      </c>
      <c r="BH9" s="240">
        <f>'C завтраками| Bed and breakfast'!BH8*0.85</f>
        <v>28220</v>
      </c>
      <c r="BI9" s="240">
        <f>'C завтраками| Bed and breakfast'!BI8*0.85</f>
        <v>28220</v>
      </c>
      <c r="BJ9" s="240">
        <f>'C завтраками| Bed and breakfast'!BJ8*0.85</f>
        <v>28220</v>
      </c>
      <c r="BK9" s="240">
        <f>'C завтраками| Bed and breakfast'!BK8*0.85</f>
        <v>30770</v>
      </c>
      <c r="BL9" s="240">
        <f>'C завтраками| Bed and breakfast'!BL8*0.85</f>
        <v>30770</v>
      </c>
      <c r="BM9" s="240">
        <f>'C завтраками| Bed and breakfast'!BM8*0.85</f>
        <v>30770</v>
      </c>
      <c r="BN9" s="240">
        <f>'C завтраками| Bed and breakfast'!BN8*0.85</f>
        <v>30770</v>
      </c>
      <c r="BO9" s="240">
        <f>'C завтраками| Bed and breakfast'!BO8*0.85</f>
        <v>30770</v>
      </c>
      <c r="BP9" s="240">
        <f>'C завтраками| Bed and breakfast'!BP8*0.85</f>
        <v>30770</v>
      </c>
      <c r="BQ9" s="240">
        <f>'C завтраками| Bed and breakfast'!BQ8*0.85</f>
        <v>30770</v>
      </c>
      <c r="BR9" s="240">
        <f>'C завтраками| Bed and breakfast'!BR8*0.85</f>
        <v>30770</v>
      </c>
      <c r="BS9" s="240">
        <f>'C завтраками| Bed and breakfast'!BS8*0.85</f>
        <v>30770</v>
      </c>
      <c r="BT9" s="240">
        <f>'C завтраками| Bed and breakfast'!BT8*0.85</f>
        <v>35870</v>
      </c>
      <c r="BU9" s="240">
        <f>'C завтраками| Bed and breakfast'!BU8*0.85</f>
        <v>35870</v>
      </c>
      <c r="BV9" s="240">
        <f>'C завтраками| Bed and breakfast'!BV8*0.85</f>
        <v>35870</v>
      </c>
      <c r="BW9" s="240">
        <f>'C завтраками| Bed and breakfast'!BW8*0.85</f>
        <v>35870</v>
      </c>
      <c r="BX9" s="240">
        <f>'C завтраками| Bed and breakfast'!BX8*0.85</f>
        <v>37570</v>
      </c>
      <c r="BY9" s="240">
        <f>'C завтраками| Bed and breakfast'!BY8*0.85</f>
        <v>37570</v>
      </c>
      <c r="BZ9" s="240">
        <f>'C завтраками| Bed and breakfast'!BZ8*0.85</f>
        <v>37570</v>
      </c>
      <c r="CA9" s="240">
        <f>'C завтраками| Bed and breakfast'!CA8*0.85</f>
        <v>37570</v>
      </c>
      <c r="CB9" s="240">
        <f>'C завтраками| Bed and breakfast'!CB8*0.85</f>
        <v>37570</v>
      </c>
      <c r="CC9" s="240">
        <f>'C завтраками| Bed and breakfast'!CC8*0.85</f>
        <v>37570</v>
      </c>
      <c r="CD9" s="240">
        <f>'C завтраками| Bed and breakfast'!CD8*0.85</f>
        <v>37570</v>
      </c>
      <c r="CE9" s="240">
        <f>'C завтраками| Bed and breakfast'!CE8*0.85</f>
        <v>37570</v>
      </c>
      <c r="CF9" s="240">
        <f>'C завтраками| Bed and breakfast'!CF8*0.85</f>
        <v>37570</v>
      </c>
      <c r="CG9" s="240">
        <f>'C завтраками| Bed and breakfast'!CG8*0.85</f>
        <v>37570</v>
      </c>
      <c r="CH9" s="240">
        <f>'C завтраками| Bed and breakfast'!CH8*0.85</f>
        <v>34170</v>
      </c>
      <c r="CI9" s="240">
        <f>'C завтраками| Bed and breakfast'!CI8*0.85</f>
        <v>34170</v>
      </c>
      <c r="CJ9" s="240">
        <f>'C завтраками| Bed and breakfast'!CJ8*0.85</f>
        <v>34170</v>
      </c>
      <c r="CK9" s="240">
        <f>'C завтраками| Bed and breakfast'!CK8*0.85</f>
        <v>34170</v>
      </c>
      <c r="CL9" s="240">
        <f>'C завтраками| Bed and breakfast'!CL8*0.85</f>
        <v>34170</v>
      </c>
      <c r="CM9" s="240">
        <f>'C завтраками| Bed and breakfast'!CM8*0.85</f>
        <v>34170</v>
      </c>
      <c r="CN9" s="240">
        <f>'C завтраками| Bed and breakfast'!CN8*0.85</f>
        <v>34170</v>
      </c>
      <c r="CO9" s="240">
        <f>'C завтраками| Bed and breakfast'!CO8*0.85</f>
        <v>34170</v>
      </c>
      <c r="CP9" s="240">
        <f>'C завтраками| Bed and breakfast'!CP8*0.85</f>
        <v>34170</v>
      </c>
      <c r="CQ9" s="240">
        <f>'C завтраками| Bed and breakfast'!CQ8*0.85</f>
        <v>55420</v>
      </c>
      <c r="CR9" s="240">
        <f>'C завтраками| Bed and breakfast'!CR8*0.85</f>
        <v>61370</v>
      </c>
      <c r="CS9" s="240">
        <f>'C завтраками| Bed and breakfast'!CS8*0.85</f>
        <v>67320</v>
      </c>
      <c r="CT9" s="240">
        <f>'C завтраками| Bed and breakfast'!CT8*0.85</f>
        <v>55420</v>
      </c>
      <c r="CU9" s="240">
        <f>'C завтраками| Bed and breakfast'!CU8*0.85</f>
        <v>55420</v>
      </c>
      <c r="CV9" s="240">
        <f>'C завтраками| Bed and breakfast'!CV8*0.85</f>
        <v>46070</v>
      </c>
      <c r="CW9" s="240">
        <f>'C завтраками| Bed and breakfast'!CW8*0.85</f>
        <v>46070</v>
      </c>
      <c r="CX9" s="240">
        <f>'C завтраками| Bed and breakfast'!CX8*0.85</f>
        <v>46070</v>
      </c>
      <c r="CY9" s="240">
        <f>'C завтраками| Bed and breakfast'!CY8*0.85</f>
        <v>39270</v>
      </c>
      <c r="CZ9" s="240">
        <f>'C завтраками| Bed and breakfast'!CZ8*0.85</f>
        <v>38420</v>
      </c>
      <c r="DA9" s="240">
        <f>'C завтраками| Bed and breakfast'!DA8*0.85</f>
        <v>26945</v>
      </c>
      <c r="DB9" s="240">
        <f>'C завтраками| Bed and breakfast'!DB8*0.85</f>
        <v>26945</v>
      </c>
      <c r="DC9" s="240">
        <f>'C завтраками| Bed and breakfast'!DC8*0.85</f>
        <v>26945</v>
      </c>
      <c r="DD9" s="240">
        <f>'C завтраками| Bed and breakfast'!DD8*0.85</f>
        <v>26945</v>
      </c>
      <c r="DE9" s="240">
        <f>'C завтраками| Bed and breakfast'!DE8*0.85</f>
        <v>28220</v>
      </c>
      <c r="DF9" s="240">
        <f>'C завтраками| Bed and breakfast'!DF8*0.85</f>
        <v>28220</v>
      </c>
      <c r="DG9" s="240">
        <f>'C завтраками| Bed and breakfast'!DG8*0.85</f>
        <v>28220</v>
      </c>
      <c r="DH9" s="240">
        <f>'C завтраками| Bed and breakfast'!DH8*0.85</f>
        <v>26945</v>
      </c>
      <c r="DI9" s="240">
        <f>'C завтраками| Bed and breakfast'!DI8*0.85</f>
        <v>26945</v>
      </c>
      <c r="DJ9" s="240">
        <f>'C завтраками| Bed and breakfast'!DJ8*0.85</f>
        <v>26945</v>
      </c>
      <c r="DK9" s="240">
        <f>'C завтраками| Bed and breakfast'!DK8*0.85</f>
        <v>26945</v>
      </c>
      <c r="DL9" s="240">
        <f>'C завтраками| Bed and breakfast'!DL8*0.85</f>
        <v>26945</v>
      </c>
      <c r="DM9" s="240">
        <f>'C завтраками| Bed and breakfast'!DM8*0.85</f>
        <v>26945</v>
      </c>
      <c r="DN9" s="240">
        <f>'C завтраками| Bed and breakfast'!DN8*0.85</f>
        <v>25670</v>
      </c>
      <c r="DO9" s="240">
        <f>'C завтраками| Bed and breakfast'!DO8*0.85</f>
        <v>25670</v>
      </c>
      <c r="DP9" s="240">
        <f>'C завтраками| Bed and breakfast'!DP8*0.85</f>
        <v>25670</v>
      </c>
      <c r="DQ9" s="240">
        <f>'C завтраками| Bed and breakfast'!DQ8*0.85</f>
        <v>25670</v>
      </c>
      <c r="DR9" s="240">
        <f>'C завтраками| Bed and breakfast'!DR8*0.85</f>
        <v>25670</v>
      </c>
      <c r="DS9" s="240">
        <f>'C завтраками| Bed and breakfast'!DS8*0.85</f>
        <v>25670</v>
      </c>
      <c r="DT9" s="240">
        <f>'C завтраками| Bed and breakfast'!DT8*0.85</f>
        <v>25670</v>
      </c>
      <c r="DU9" s="240">
        <f>'C завтраками| Bed and breakfast'!DU8*0.85</f>
        <v>22270</v>
      </c>
      <c r="DV9" s="240">
        <f>'C завтраками| Bed and breakfast'!DV8*0.85</f>
        <v>22270</v>
      </c>
      <c r="DW9" s="240">
        <f>'C завтраками| Bed and breakfast'!DW8*0.85</f>
        <v>22270</v>
      </c>
      <c r="DX9" s="240">
        <f>'C завтраками| Bed and breakfast'!DX8*0.85</f>
        <v>22270</v>
      </c>
      <c r="DY9" s="240">
        <f>'C завтраками| Bed and breakfast'!DY8*0.85</f>
        <v>22270</v>
      </c>
      <c r="DZ9" s="240">
        <f>'C завтраками| Bed and breakfast'!DZ8*0.85</f>
        <v>23120</v>
      </c>
      <c r="EA9" s="240">
        <f>'C завтраками| Bed and breakfast'!EA8*0.85</f>
        <v>23120</v>
      </c>
      <c r="EB9" s="240">
        <f>'C завтраками| Bed and breakfast'!EB8*0.85</f>
        <v>21420</v>
      </c>
      <c r="EC9" s="240">
        <f>'C завтраками| Bed and breakfast'!EC8*0.85</f>
        <v>21420</v>
      </c>
      <c r="ED9" s="240">
        <f>'C завтраками| Bed and breakfast'!ED8*0.85</f>
        <v>21420</v>
      </c>
      <c r="EE9" s="240">
        <f>'C завтраками| Bed and breakfast'!EE8*0.85</f>
        <v>20400</v>
      </c>
      <c r="EF9" s="240">
        <f>'C завтраками| Bed and breakfast'!EF8*0.85</f>
        <v>20400</v>
      </c>
      <c r="EG9" s="240">
        <f>'C завтраками| Bed and breakfast'!EG8*0.85</f>
        <v>20400</v>
      </c>
      <c r="EH9" s="240">
        <f>'C завтраками| Bed and breakfast'!EH8*0.85</f>
        <v>20400</v>
      </c>
      <c r="EI9" s="240">
        <f>'C завтраками| Bed and breakfast'!EI8*0.85</f>
        <v>17850</v>
      </c>
      <c r="EJ9" s="240">
        <f>'C завтраками| Bed and breakfast'!EJ8*0.85</f>
        <v>17850</v>
      </c>
      <c r="EK9" s="240">
        <f>'C завтраками| Bed and breakfast'!EK8*0.85</f>
        <v>17850</v>
      </c>
      <c r="EL9" s="240">
        <f>'C завтраками| Bed and breakfast'!EL8*0.85</f>
        <v>17850</v>
      </c>
      <c r="EM9" s="240">
        <f>'C завтраками| Bed and breakfast'!EM8*0.85</f>
        <v>17850</v>
      </c>
      <c r="EN9" s="240">
        <f>'C завтраками| Bed and breakfast'!EN8*0.85</f>
        <v>17850</v>
      </c>
      <c r="EO9" s="240">
        <f>'C завтраками| Bed and breakfast'!EO8*0.85</f>
        <v>17850</v>
      </c>
      <c r="EP9" s="240">
        <f>'C завтраками| Bed and breakfast'!EP8*0.85</f>
        <v>16575</v>
      </c>
      <c r="EQ9" s="240">
        <f>'C завтраками| Bed and breakfast'!EQ8*0.85</f>
        <v>16575</v>
      </c>
      <c r="ER9" s="240">
        <f>'C завтраками| Bed and breakfast'!ER8*0.85</f>
        <v>16575</v>
      </c>
      <c r="ES9" s="240">
        <f>'C завтраками| Bed and breakfast'!ES8*0.85</f>
        <v>16575</v>
      </c>
      <c r="ET9" s="240">
        <f>'C завтраками| Bed and breakfast'!ET8*0.85</f>
        <v>16575</v>
      </c>
      <c r="EU9" s="240">
        <f>'C завтраками| Bed and breakfast'!EU8*0.85</f>
        <v>17850</v>
      </c>
      <c r="EV9" s="240">
        <f>'C завтраками| Bed and breakfast'!EV8*0.85</f>
        <v>17850</v>
      </c>
      <c r="EW9" s="240">
        <f>'C завтраками| Bed and breakfast'!EW8*0.85</f>
        <v>16575</v>
      </c>
      <c r="EX9" s="240">
        <f>'C завтраками| Bed and breakfast'!EX8*0.85</f>
        <v>16575</v>
      </c>
      <c r="EY9" s="240">
        <f>'C завтраками| Bed and breakfast'!EY8*0.85</f>
        <v>16575</v>
      </c>
      <c r="EZ9" s="240">
        <f>'C завтраками| Bed and breakfast'!EZ8*0.85</f>
        <v>16575</v>
      </c>
      <c r="FA9" s="240">
        <f>'C завтраками| Bed and breakfast'!FA8*0.85</f>
        <v>16575</v>
      </c>
      <c r="FB9" s="240">
        <f>'C завтраками| Bed and breakfast'!FB8*0.85</f>
        <v>17850</v>
      </c>
      <c r="FC9" s="240">
        <f>'C завтраками| Bed and breakfast'!FC8*0.85</f>
        <v>17850</v>
      </c>
      <c r="FD9" s="240">
        <f>'C завтраками| Bed and breakfast'!FD8*0.85</f>
        <v>16575</v>
      </c>
      <c r="FE9" s="240">
        <f>'C завтраками| Bed and breakfast'!FE8*0.85</f>
        <v>16575</v>
      </c>
      <c r="FF9" s="240">
        <f>'C завтраками| Bed and breakfast'!FF8*0.85</f>
        <v>16575</v>
      </c>
      <c r="FG9" s="240">
        <f>'C завтраками| Bed and breakfast'!FG8*0.85</f>
        <v>16575</v>
      </c>
      <c r="FH9" s="240">
        <f>'C завтраками| Bed and breakfast'!FH8*0.85</f>
        <v>19125</v>
      </c>
    </row>
    <row r="10" spans="1:164"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row>
    <row r="11" spans="1:164" s="72" customFormat="1" x14ac:dyDescent="0.2">
      <c r="A11" s="240">
        <v>1</v>
      </c>
      <c r="B11" s="240">
        <f>'C завтраками| Bed and breakfast'!B10*0.85</f>
        <v>19550</v>
      </c>
      <c r="C11" s="240">
        <f>'C завтраками| Bed and breakfast'!C10*0.85</f>
        <v>19550</v>
      </c>
      <c r="D11" s="240">
        <f>'C завтраками| Bed and breakfast'!D10*0.85</f>
        <v>22525</v>
      </c>
      <c r="E11" s="240">
        <f>'C завтраками| Bed and breakfast'!E10*0.85</f>
        <v>22525</v>
      </c>
      <c r="F11" s="240">
        <f>'C завтраками| Bed and breakfast'!F10*0.85</f>
        <v>17000</v>
      </c>
      <c r="G11" s="240">
        <f>'C завтраками| Bed and breakfast'!G10*0.85</f>
        <v>17000</v>
      </c>
      <c r="H11" s="240">
        <f>'C завтраками| Bed and breakfast'!H10*0.85</f>
        <v>17000</v>
      </c>
      <c r="I11" s="240">
        <f>'C завтраками| Bed and breakfast'!I10*0.85</f>
        <v>17000</v>
      </c>
      <c r="J11" s="240">
        <f>'C завтраками| Bed and breakfast'!J10*0.85</f>
        <v>17000</v>
      </c>
      <c r="K11" s="240">
        <f>'C завтраками| Bed and breakfast'!K10*0.85</f>
        <v>20825</v>
      </c>
      <c r="L11" s="240">
        <f>'C завтраками| Bed and breakfast'!L10*0.85</f>
        <v>20825</v>
      </c>
      <c r="M11" s="240">
        <f>'C завтраками| Bed and breakfast'!M10*0.85</f>
        <v>17000</v>
      </c>
      <c r="N11" s="240">
        <f>'C завтраками| Bed and breakfast'!N10*0.85</f>
        <v>17000</v>
      </c>
      <c r="O11" s="240">
        <f>'C завтраками| Bed and breakfast'!O10*0.85</f>
        <v>17000</v>
      </c>
      <c r="P11" s="240">
        <f>'C завтраками| Bed and breakfast'!P10*0.85</f>
        <v>17000</v>
      </c>
      <c r="Q11" s="240">
        <f>'C завтраками| Bed and breakfast'!Q10*0.85</f>
        <v>17000</v>
      </c>
      <c r="R11" s="240">
        <f>'C завтраками| Bed and breakfast'!R10*0.85</f>
        <v>19550</v>
      </c>
      <c r="S11" s="240">
        <f>'C завтраками| Bed and breakfast'!S10*0.85</f>
        <v>19550</v>
      </c>
      <c r="T11" s="240">
        <f>'C завтраками| Bed and breakfast'!T10*0.85</f>
        <v>18275</v>
      </c>
      <c r="U11" s="240">
        <f>'C завтраками| Bed and breakfast'!U10*0.85</f>
        <v>18275</v>
      </c>
      <c r="V11" s="240">
        <f>'C завтраками| Bed and breakfast'!V10*0.85</f>
        <v>18275</v>
      </c>
      <c r="W11" s="240">
        <f>'C завтраками| Bed and breakfast'!W10*0.85</f>
        <v>18275</v>
      </c>
      <c r="X11" s="240">
        <f>'C завтраками| Bed and breakfast'!X10*0.85</f>
        <v>19550</v>
      </c>
      <c r="Y11" s="240">
        <f>'C завтраками| Bed and breakfast'!Y10*0.85</f>
        <v>19550</v>
      </c>
      <c r="Z11" s="240">
        <f>'C завтраками| Bed and breakfast'!Z10*0.85</f>
        <v>19550</v>
      </c>
      <c r="AA11" s="240">
        <f>'C завтраками| Bed and breakfast'!AA10*0.85</f>
        <v>18275</v>
      </c>
      <c r="AB11" s="240">
        <f>'C завтраками| Bed and breakfast'!AB10*0.85</f>
        <v>18275</v>
      </c>
      <c r="AC11" s="240">
        <f>'C завтраками| Bed and breakfast'!AC10*0.85</f>
        <v>19550</v>
      </c>
      <c r="AD11" s="240">
        <f>'C завтраками| Bed and breakfast'!AD10*0.85</f>
        <v>19550</v>
      </c>
      <c r="AE11" s="240">
        <f>'C завтраками| Bed and breakfast'!AE10*0.85</f>
        <v>19550</v>
      </c>
      <c r="AF11" s="240">
        <f>'C завтраками| Bed and breakfast'!AF10*0.85</f>
        <v>22950</v>
      </c>
      <c r="AG11" s="240">
        <f>'C завтраками| Bed and breakfast'!AG10*0.85</f>
        <v>22950</v>
      </c>
      <c r="AH11" s="240">
        <f>'C завтраками| Bed and breakfast'!AH10*0.85</f>
        <v>20825</v>
      </c>
      <c r="AI11" s="240">
        <f>'C завтраками| Bed and breakfast'!AI10*0.85</f>
        <v>22525</v>
      </c>
      <c r="AJ11" s="240">
        <f>'C завтраками| Bed and breakfast'!AJ10*0.85</f>
        <v>22525</v>
      </c>
      <c r="AK11" s="240">
        <f>'C завтраками| Bed and breakfast'!AK10*0.85</f>
        <v>28050</v>
      </c>
      <c r="AL11" s="240">
        <f>'C завтраками| Bed and breakfast'!AL10*0.85</f>
        <v>33150</v>
      </c>
      <c r="AM11" s="240">
        <f>'C завтраками| Bed and breakfast'!AM10*0.85</f>
        <v>33150</v>
      </c>
      <c r="AN11" s="240">
        <f>'C завтраками| Bed and breakfast'!AN10*0.85</f>
        <v>35700</v>
      </c>
      <c r="AO11" s="240">
        <f>'C завтраками| Bed and breakfast'!AO10*0.85</f>
        <v>33150</v>
      </c>
      <c r="AP11" s="240">
        <f>'C завтраками| Bed and breakfast'!AP10*0.85</f>
        <v>59500</v>
      </c>
      <c r="AQ11" s="240">
        <f>'C завтраками| Bed and breakfast'!AQ10*0.85</f>
        <v>93500</v>
      </c>
      <c r="AR11" s="240">
        <f>'C завтраками| Bed and breakfast'!AR10*0.85</f>
        <v>114750</v>
      </c>
      <c r="AS11" s="240">
        <f>'C завтраками| Bed and breakfast'!AS10*0.85</f>
        <v>114750</v>
      </c>
      <c r="AT11" s="240">
        <f>'C завтраками| Bed and breakfast'!AT10*0.85</f>
        <v>102000</v>
      </c>
      <c r="AU11" s="240">
        <f>'C завтраками| Bed and breakfast'!AU10*0.85</f>
        <v>102000</v>
      </c>
      <c r="AV11" s="240">
        <f>'C завтраками| Bed and breakfast'!AV10*0.85</f>
        <v>102000</v>
      </c>
      <c r="AW11" s="240">
        <f>'C завтраками| Bed and breakfast'!AW10*0.85</f>
        <v>102000</v>
      </c>
      <c r="AX11" s="240">
        <f>'C завтраками| Bed and breakfast'!AX10*0.85</f>
        <v>102000</v>
      </c>
      <c r="AY11" s="240">
        <f>'C завтраками| Bed and breakfast'!AY10*0.85</f>
        <v>80750</v>
      </c>
      <c r="AZ11" s="240">
        <f>'C завтраками| Bed and breakfast'!AZ10*0.85</f>
        <v>72250</v>
      </c>
      <c r="BA11" s="240">
        <f>'C завтраками| Bed and breakfast'!BA10*0.85</f>
        <v>72250</v>
      </c>
      <c r="BB11" s="240">
        <f>'C завтраками| Bed and breakfast'!BB10*0.85</f>
        <v>51850</v>
      </c>
      <c r="BC11" s="240">
        <f>'C завтраками| Bed and breakfast'!BC10*0.85</f>
        <v>31450</v>
      </c>
      <c r="BD11" s="240">
        <f>'C завтраками| Bed and breakfast'!BD10*0.85</f>
        <v>31450</v>
      </c>
      <c r="BE11" s="240">
        <f>'C завтраками| Bed and breakfast'!BE10*0.85</f>
        <v>31450</v>
      </c>
      <c r="BF11" s="240">
        <f>'C завтраками| Bed and breakfast'!BF10*0.85</f>
        <v>31450</v>
      </c>
      <c r="BG11" s="240">
        <f>'C завтраками| Bed and breakfast'!BG10*0.85</f>
        <v>31450</v>
      </c>
      <c r="BH11" s="240">
        <f>'C завтраками| Bed and breakfast'!BH10*0.85</f>
        <v>28900</v>
      </c>
      <c r="BI11" s="240">
        <f>'C завтраками| Bed and breakfast'!BI10*0.85</f>
        <v>28900</v>
      </c>
      <c r="BJ11" s="240">
        <f>'C завтраками| Bed and breakfast'!BJ10*0.85</f>
        <v>28900</v>
      </c>
      <c r="BK11" s="240">
        <f>'C завтраками| Bed and breakfast'!BK10*0.85</f>
        <v>31450</v>
      </c>
      <c r="BL11" s="240">
        <f>'C завтраками| Bed and breakfast'!BL10*0.85</f>
        <v>31450</v>
      </c>
      <c r="BM11" s="240">
        <f>'C завтраками| Bed and breakfast'!BM10*0.85</f>
        <v>31450</v>
      </c>
      <c r="BN11" s="240">
        <f>'C завтраками| Bed and breakfast'!BN10*0.85</f>
        <v>31450</v>
      </c>
      <c r="BO11" s="240">
        <f>'C завтраками| Bed and breakfast'!BO10*0.85</f>
        <v>31450</v>
      </c>
      <c r="BP11" s="240">
        <f>'C завтраками| Bed and breakfast'!BP10*0.85</f>
        <v>31450</v>
      </c>
      <c r="BQ11" s="240">
        <f>'C завтраками| Bed and breakfast'!BQ10*0.85</f>
        <v>31450</v>
      </c>
      <c r="BR11" s="240">
        <f>'C завтраками| Bed and breakfast'!BR10*0.85</f>
        <v>31450</v>
      </c>
      <c r="BS11" s="240">
        <f>'C завтраками| Bed and breakfast'!BS10*0.85</f>
        <v>31450</v>
      </c>
      <c r="BT11" s="240">
        <f>'C завтраками| Bed and breakfast'!BT10*0.85</f>
        <v>36550</v>
      </c>
      <c r="BU11" s="240">
        <f>'C завтраками| Bed and breakfast'!BU10*0.85</f>
        <v>36550</v>
      </c>
      <c r="BV11" s="240">
        <f>'C завтраками| Bed and breakfast'!BV10*0.85</f>
        <v>36550</v>
      </c>
      <c r="BW11" s="240">
        <f>'C завтраками| Bed and breakfast'!BW10*0.85</f>
        <v>36550</v>
      </c>
      <c r="BX11" s="240">
        <f>'C завтраками| Bed and breakfast'!BX10*0.85</f>
        <v>38250</v>
      </c>
      <c r="BY11" s="240">
        <f>'C завтраками| Bed and breakfast'!BY10*0.85</f>
        <v>38250</v>
      </c>
      <c r="BZ11" s="240">
        <f>'C завтраками| Bed and breakfast'!BZ10*0.85</f>
        <v>38250</v>
      </c>
      <c r="CA11" s="240">
        <f>'C завтраками| Bed and breakfast'!CA10*0.85</f>
        <v>38250</v>
      </c>
      <c r="CB11" s="240">
        <f>'C завтраками| Bed and breakfast'!CB10*0.85</f>
        <v>38250</v>
      </c>
      <c r="CC11" s="240">
        <f>'C завтраками| Bed and breakfast'!CC10*0.85</f>
        <v>38250</v>
      </c>
      <c r="CD11" s="240">
        <f>'C завтраками| Bed and breakfast'!CD10*0.85</f>
        <v>38250</v>
      </c>
      <c r="CE11" s="240">
        <f>'C завтраками| Bed and breakfast'!CE10*0.85</f>
        <v>38250</v>
      </c>
      <c r="CF11" s="240">
        <f>'C завтраками| Bed and breakfast'!CF10*0.85</f>
        <v>38250</v>
      </c>
      <c r="CG11" s="240">
        <f>'C завтраками| Bed and breakfast'!CG10*0.85</f>
        <v>38250</v>
      </c>
      <c r="CH11" s="240">
        <f>'C завтраками| Bed and breakfast'!CH10*0.85</f>
        <v>34850</v>
      </c>
      <c r="CI11" s="240">
        <f>'C завтраками| Bed and breakfast'!CI10*0.85</f>
        <v>34850</v>
      </c>
      <c r="CJ11" s="240">
        <f>'C завтраками| Bed and breakfast'!CJ10*0.85</f>
        <v>34850</v>
      </c>
      <c r="CK11" s="240">
        <f>'C завтраками| Bed and breakfast'!CK10*0.85</f>
        <v>34850</v>
      </c>
      <c r="CL11" s="240">
        <f>'C завтраками| Bed and breakfast'!CL10*0.85</f>
        <v>34850</v>
      </c>
      <c r="CM11" s="240">
        <f>'C завтраками| Bed and breakfast'!CM10*0.85</f>
        <v>34850</v>
      </c>
      <c r="CN11" s="240">
        <f>'C завтраками| Bed and breakfast'!CN10*0.85</f>
        <v>34850</v>
      </c>
      <c r="CO11" s="240">
        <f>'C завтраками| Bed and breakfast'!CO10*0.85</f>
        <v>34850</v>
      </c>
      <c r="CP11" s="240">
        <f>'C завтраками| Bed and breakfast'!CP10*0.85</f>
        <v>34850</v>
      </c>
      <c r="CQ11" s="240">
        <f>'C завтраками| Bed and breakfast'!CQ10*0.85</f>
        <v>56100</v>
      </c>
      <c r="CR11" s="240">
        <f>'C завтраками| Bed and breakfast'!CR10*0.85</f>
        <v>62050</v>
      </c>
      <c r="CS11" s="240">
        <f>'C завтраками| Bed and breakfast'!CS10*0.85</f>
        <v>68000</v>
      </c>
      <c r="CT11" s="240">
        <f>'C завтраками| Bed and breakfast'!CT10*0.85</f>
        <v>56100</v>
      </c>
      <c r="CU11" s="240">
        <f>'C завтраками| Bed and breakfast'!CU10*0.85</f>
        <v>56100</v>
      </c>
      <c r="CV11" s="240">
        <f>'C завтраками| Bed and breakfast'!CV10*0.85</f>
        <v>46750</v>
      </c>
      <c r="CW11" s="240">
        <f>'C завтраками| Bed and breakfast'!CW10*0.85</f>
        <v>46750</v>
      </c>
      <c r="CX11" s="240">
        <f>'C завтраками| Bed and breakfast'!CX10*0.85</f>
        <v>46750</v>
      </c>
      <c r="CY11" s="240">
        <f>'C завтраками| Bed and breakfast'!CY10*0.85</f>
        <v>39950</v>
      </c>
      <c r="CZ11" s="240">
        <f>'C завтраками| Bed and breakfast'!CZ10*0.85</f>
        <v>39100</v>
      </c>
      <c r="DA11" s="240">
        <f>'C завтраками| Bed and breakfast'!DA10*0.85</f>
        <v>27625</v>
      </c>
      <c r="DB11" s="240">
        <f>'C завтраками| Bed and breakfast'!DB10*0.85</f>
        <v>27625</v>
      </c>
      <c r="DC11" s="240">
        <f>'C завтраками| Bed and breakfast'!DC10*0.85</f>
        <v>27625</v>
      </c>
      <c r="DD11" s="240">
        <f>'C завтраками| Bed and breakfast'!DD10*0.85</f>
        <v>27625</v>
      </c>
      <c r="DE11" s="240">
        <f>'C завтраками| Bed and breakfast'!DE10*0.85</f>
        <v>28900</v>
      </c>
      <c r="DF11" s="240">
        <f>'C завтраками| Bed and breakfast'!DF10*0.85</f>
        <v>28900</v>
      </c>
      <c r="DG11" s="240">
        <f>'C завтраками| Bed and breakfast'!DG10*0.85</f>
        <v>28900</v>
      </c>
      <c r="DH11" s="240">
        <f>'C завтраками| Bed and breakfast'!DH10*0.85</f>
        <v>27625</v>
      </c>
      <c r="DI11" s="240">
        <f>'C завтраками| Bed and breakfast'!DI10*0.85</f>
        <v>27625</v>
      </c>
      <c r="DJ11" s="240">
        <f>'C завтраками| Bed and breakfast'!DJ10*0.85</f>
        <v>27625</v>
      </c>
      <c r="DK11" s="240">
        <f>'C завтраками| Bed and breakfast'!DK10*0.85</f>
        <v>27625</v>
      </c>
      <c r="DL11" s="240">
        <f>'C завтраками| Bed and breakfast'!DL10*0.85</f>
        <v>27625</v>
      </c>
      <c r="DM11" s="240">
        <f>'C завтраками| Bed and breakfast'!DM10*0.85</f>
        <v>27625</v>
      </c>
      <c r="DN11" s="240">
        <f>'C завтраками| Bed and breakfast'!DN10*0.85</f>
        <v>26350</v>
      </c>
      <c r="DO11" s="240">
        <f>'C завтраками| Bed and breakfast'!DO10*0.85</f>
        <v>26350</v>
      </c>
      <c r="DP11" s="240">
        <f>'C завтраками| Bed and breakfast'!DP10*0.85</f>
        <v>26350</v>
      </c>
      <c r="DQ11" s="240">
        <f>'C завтраками| Bed and breakfast'!DQ10*0.85</f>
        <v>26350</v>
      </c>
      <c r="DR11" s="240">
        <f>'C завтраками| Bed and breakfast'!DR10*0.85</f>
        <v>26350</v>
      </c>
      <c r="DS11" s="240">
        <f>'C завтраками| Bed and breakfast'!DS10*0.85</f>
        <v>26350</v>
      </c>
      <c r="DT11" s="240">
        <f>'C завтраками| Bed and breakfast'!DT10*0.85</f>
        <v>26350</v>
      </c>
      <c r="DU11" s="240">
        <f>'C завтраками| Bed and breakfast'!DU10*0.85</f>
        <v>22950</v>
      </c>
      <c r="DV11" s="240">
        <f>'C завтраками| Bed and breakfast'!DV10*0.85</f>
        <v>22950</v>
      </c>
      <c r="DW11" s="240">
        <f>'C завтраками| Bed and breakfast'!DW10*0.85</f>
        <v>22950</v>
      </c>
      <c r="DX11" s="240">
        <f>'C завтраками| Bed and breakfast'!DX10*0.85</f>
        <v>22950</v>
      </c>
      <c r="DY11" s="240">
        <f>'C завтраками| Bed and breakfast'!DY10*0.85</f>
        <v>22950</v>
      </c>
      <c r="DZ11" s="240">
        <f>'C завтраками| Bed and breakfast'!DZ10*0.85</f>
        <v>23800</v>
      </c>
      <c r="EA11" s="240">
        <f>'C завтраками| Bed and breakfast'!EA10*0.85</f>
        <v>23800</v>
      </c>
      <c r="EB11" s="240">
        <f>'C завтраками| Bed and breakfast'!EB10*0.85</f>
        <v>22100</v>
      </c>
      <c r="EC11" s="240">
        <f>'C завтраками| Bed and breakfast'!EC10*0.85</f>
        <v>22100</v>
      </c>
      <c r="ED11" s="240">
        <f>'C завтраками| Bed and breakfast'!ED10*0.85</f>
        <v>22100</v>
      </c>
      <c r="EE11" s="240">
        <f>'C завтраками| Bed and breakfast'!EE10*0.85</f>
        <v>20400</v>
      </c>
      <c r="EF11" s="240">
        <f>'C завтраками| Bed and breakfast'!EF10*0.85</f>
        <v>20400</v>
      </c>
      <c r="EG11" s="240">
        <f>'C завтраками| Bed and breakfast'!EG10*0.85</f>
        <v>20400</v>
      </c>
      <c r="EH11" s="240">
        <f>'C завтраками| Bed and breakfast'!EH10*0.85</f>
        <v>20400</v>
      </c>
      <c r="EI11" s="240">
        <f>'C завтраками| Bed and breakfast'!EI10*0.85</f>
        <v>17850</v>
      </c>
      <c r="EJ11" s="240">
        <f>'C завтраками| Bed and breakfast'!EJ10*0.85</f>
        <v>17850</v>
      </c>
      <c r="EK11" s="240">
        <f>'C завтраками| Bed and breakfast'!EK10*0.85</f>
        <v>17850</v>
      </c>
      <c r="EL11" s="240">
        <f>'C завтраками| Bed and breakfast'!EL10*0.85</f>
        <v>17850</v>
      </c>
      <c r="EM11" s="240">
        <f>'C завтраками| Bed and breakfast'!EM10*0.85</f>
        <v>17850</v>
      </c>
      <c r="EN11" s="240">
        <f>'C завтраками| Bed and breakfast'!EN10*0.85</f>
        <v>17850</v>
      </c>
      <c r="EO11" s="240">
        <f>'C завтраками| Bed and breakfast'!EO10*0.85</f>
        <v>17850</v>
      </c>
      <c r="EP11" s="240">
        <f>'C завтраками| Bed and breakfast'!EP10*0.85</f>
        <v>16575</v>
      </c>
      <c r="EQ11" s="240">
        <f>'C завтраками| Bed and breakfast'!EQ10*0.85</f>
        <v>16575</v>
      </c>
      <c r="ER11" s="240">
        <f>'C завтраками| Bed and breakfast'!ER10*0.85</f>
        <v>16575</v>
      </c>
      <c r="ES11" s="240">
        <f>'C завтраками| Bed and breakfast'!ES10*0.85</f>
        <v>16575</v>
      </c>
      <c r="ET11" s="240">
        <f>'C завтраками| Bed and breakfast'!ET10*0.85</f>
        <v>16575</v>
      </c>
      <c r="EU11" s="240">
        <f>'C завтраками| Bed and breakfast'!EU10*0.85</f>
        <v>17850</v>
      </c>
      <c r="EV11" s="240">
        <f>'C завтраками| Bed and breakfast'!EV10*0.85</f>
        <v>17850</v>
      </c>
      <c r="EW11" s="240">
        <f>'C завтраками| Bed and breakfast'!EW10*0.85</f>
        <v>16575</v>
      </c>
      <c r="EX11" s="240">
        <f>'C завтраками| Bed and breakfast'!EX10*0.85</f>
        <v>16575</v>
      </c>
      <c r="EY11" s="240">
        <f>'C завтраками| Bed and breakfast'!EY10*0.85</f>
        <v>16575</v>
      </c>
      <c r="EZ11" s="240">
        <f>'C завтраками| Bed and breakfast'!EZ10*0.85</f>
        <v>16575</v>
      </c>
      <c r="FA11" s="240">
        <f>'C завтраками| Bed and breakfast'!FA10*0.85</f>
        <v>16575</v>
      </c>
      <c r="FB11" s="240">
        <f>'C завтраками| Bed and breakfast'!FB10*0.85</f>
        <v>17850</v>
      </c>
      <c r="FC11" s="240">
        <f>'C завтраками| Bed and breakfast'!FC10*0.85</f>
        <v>17850</v>
      </c>
      <c r="FD11" s="240">
        <f>'C завтраками| Bed and breakfast'!FD10*0.85</f>
        <v>16575</v>
      </c>
      <c r="FE11" s="240">
        <f>'C завтраками| Bed and breakfast'!FE10*0.85</f>
        <v>16575</v>
      </c>
      <c r="FF11" s="240">
        <f>'C завтраками| Bed and breakfast'!FF10*0.85</f>
        <v>16575</v>
      </c>
      <c r="FG11" s="240">
        <f>'C завтраками| Bed and breakfast'!FG10*0.85</f>
        <v>16575</v>
      </c>
      <c r="FH11" s="240">
        <f>'C завтраками| Bed and breakfast'!FH10*0.85</f>
        <v>19125</v>
      </c>
    </row>
    <row r="12" spans="1:164" s="72" customFormat="1" x14ac:dyDescent="0.2">
      <c r="A12" s="240">
        <v>2</v>
      </c>
      <c r="B12" s="240">
        <f>'C завтраками| Bed and breakfast'!B11*0.85</f>
        <v>21760</v>
      </c>
      <c r="C12" s="240">
        <f>'C завтраками| Bed and breakfast'!C11*0.85</f>
        <v>21760</v>
      </c>
      <c r="D12" s="240">
        <f>'C завтраками| Bed and breakfast'!D11*0.85</f>
        <v>24735</v>
      </c>
      <c r="E12" s="240">
        <f>'C завтраками| Bed and breakfast'!E11*0.85</f>
        <v>24735</v>
      </c>
      <c r="F12" s="240">
        <f>'C завтраками| Bed and breakfast'!F11*0.85</f>
        <v>19210</v>
      </c>
      <c r="G12" s="240">
        <f>'C завтраками| Bed and breakfast'!G11*0.85</f>
        <v>19210</v>
      </c>
      <c r="H12" s="240">
        <f>'C завтраками| Bed and breakfast'!H11*0.85</f>
        <v>19210</v>
      </c>
      <c r="I12" s="240">
        <f>'C завтраками| Bed and breakfast'!I11*0.85</f>
        <v>19210</v>
      </c>
      <c r="J12" s="240">
        <f>'C завтраками| Bed and breakfast'!J11*0.85</f>
        <v>19210</v>
      </c>
      <c r="K12" s="240">
        <f>'C завтраками| Bed and breakfast'!K11*0.85</f>
        <v>23035</v>
      </c>
      <c r="L12" s="240">
        <f>'C завтраками| Bed and breakfast'!L11*0.85</f>
        <v>23035</v>
      </c>
      <c r="M12" s="240">
        <f>'C завтраками| Bed and breakfast'!M11*0.85</f>
        <v>19210</v>
      </c>
      <c r="N12" s="240">
        <f>'C завтраками| Bed and breakfast'!N11*0.85</f>
        <v>19210</v>
      </c>
      <c r="O12" s="240">
        <f>'C завтраками| Bed and breakfast'!O11*0.85</f>
        <v>19210</v>
      </c>
      <c r="P12" s="240">
        <f>'C завтраками| Bed and breakfast'!P11*0.85</f>
        <v>19210</v>
      </c>
      <c r="Q12" s="240">
        <f>'C завтраками| Bed and breakfast'!Q11*0.85</f>
        <v>19210</v>
      </c>
      <c r="R12" s="240">
        <f>'C завтраками| Bed and breakfast'!R11*0.85</f>
        <v>21760</v>
      </c>
      <c r="S12" s="240">
        <f>'C завтраками| Bed and breakfast'!S11*0.85</f>
        <v>21760</v>
      </c>
      <c r="T12" s="240">
        <f>'C завтраками| Bed and breakfast'!T11*0.85</f>
        <v>20485</v>
      </c>
      <c r="U12" s="240">
        <f>'C завтраками| Bed and breakfast'!U11*0.85</f>
        <v>20485</v>
      </c>
      <c r="V12" s="240">
        <f>'C завтраками| Bed and breakfast'!V11*0.85</f>
        <v>20485</v>
      </c>
      <c r="W12" s="240">
        <f>'C завтраками| Bed and breakfast'!W11*0.85</f>
        <v>20485</v>
      </c>
      <c r="X12" s="240">
        <f>'C завтраками| Bed and breakfast'!X11*0.85</f>
        <v>21760</v>
      </c>
      <c r="Y12" s="240">
        <f>'C завтраками| Bed and breakfast'!Y11*0.85</f>
        <v>21760</v>
      </c>
      <c r="Z12" s="240">
        <f>'C завтраками| Bed and breakfast'!Z11*0.85</f>
        <v>21760</v>
      </c>
      <c r="AA12" s="240">
        <f>'C завтраками| Bed and breakfast'!AA11*0.85</f>
        <v>20485</v>
      </c>
      <c r="AB12" s="240">
        <f>'C завтраками| Bed and breakfast'!AB11*0.85</f>
        <v>20485</v>
      </c>
      <c r="AC12" s="240">
        <f>'C завтраками| Bed and breakfast'!AC11*0.85</f>
        <v>21760</v>
      </c>
      <c r="AD12" s="240">
        <f>'C завтраками| Bed and breakfast'!AD11*0.85</f>
        <v>21760</v>
      </c>
      <c r="AE12" s="240">
        <f>'C завтраками| Bed and breakfast'!AE11*0.85</f>
        <v>21760</v>
      </c>
      <c r="AF12" s="240">
        <f>'C завтраками| Bed and breakfast'!AF11*0.85</f>
        <v>25160</v>
      </c>
      <c r="AG12" s="240">
        <f>'C завтраками| Bed and breakfast'!AG11*0.85</f>
        <v>25160</v>
      </c>
      <c r="AH12" s="240">
        <f>'C завтраками| Bed and breakfast'!AH11*0.85</f>
        <v>23035</v>
      </c>
      <c r="AI12" s="240">
        <f>'C завтраками| Bed and breakfast'!AI11*0.85</f>
        <v>24735</v>
      </c>
      <c r="AJ12" s="240">
        <f>'C завтраками| Bed and breakfast'!AJ11*0.85</f>
        <v>24735</v>
      </c>
      <c r="AK12" s="240">
        <f>'C завтраками| Bed and breakfast'!AK11*0.85</f>
        <v>30260</v>
      </c>
      <c r="AL12" s="240">
        <f>'C завтраками| Bed and breakfast'!AL11*0.85</f>
        <v>35360</v>
      </c>
      <c r="AM12" s="240">
        <f>'C завтраками| Bed and breakfast'!AM11*0.85</f>
        <v>35360</v>
      </c>
      <c r="AN12" s="240">
        <f>'C завтраками| Bed and breakfast'!AN11*0.85</f>
        <v>37910</v>
      </c>
      <c r="AO12" s="240">
        <f>'C завтраками| Bed and breakfast'!AO11*0.85</f>
        <v>35360</v>
      </c>
      <c r="AP12" s="240">
        <f>'C завтраками| Bed and breakfast'!AP11*0.85</f>
        <v>62475</v>
      </c>
      <c r="AQ12" s="240">
        <f>'C завтраками| Bed and breakfast'!AQ11*0.85</f>
        <v>96475</v>
      </c>
      <c r="AR12" s="240">
        <f>'C завтраками| Bed and breakfast'!AR11*0.85</f>
        <v>117725</v>
      </c>
      <c r="AS12" s="240">
        <f>'C завтраками| Bed and breakfast'!AS11*0.85</f>
        <v>117725</v>
      </c>
      <c r="AT12" s="240">
        <f>'C завтраками| Bed and breakfast'!AT11*0.85</f>
        <v>104975</v>
      </c>
      <c r="AU12" s="240">
        <f>'C завтраками| Bed and breakfast'!AU11*0.85</f>
        <v>104975</v>
      </c>
      <c r="AV12" s="240">
        <f>'C завтраками| Bed and breakfast'!AV11*0.85</f>
        <v>104975</v>
      </c>
      <c r="AW12" s="240">
        <f>'C завтраками| Bed and breakfast'!AW11*0.85</f>
        <v>104975</v>
      </c>
      <c r="AX12" s="240">
        <f>'C завтраками| Bed and breakfast'!AX11*0.85</f>
        <v>104975</v>
      </c>
      <c r="AY12" s="240">
        <f>'C завтраками| Bed and breakfast'!AY11*0.85</f>
        <v>83725</v>
      </c>
      <c r="AZ12" s="240">
        <f>'C завтраками| Bed and breakfast'!AZ11*0.85</f>
        <v>75225</v>
      </c>
      <c r="BA12" s="240">
        <f>'C завтраками| Bed and breakfast'!BA11*0.85</f>
        <v>75225</v>
      </c>
      <c r="BB12" s="240">
        <f>'C завтраками| Bed and breakfast'!BB11*0.85</f>
        <v>54570</v>
      </c>
      <c r="BC12" s="240">
        <f>'C завтраками| Bed and breakfast'!BC11*0.85</f>
        <v>34170</v>
      </c>
      <c r="BD12" s="240">
        <f>'C завтраками| Bed and breakfast'!BD11*0.85</f>
        <v>34170</v>
      </c>
      <c r="BE12" s="240">
        <f>'C завтраками| Bed and breakfast'!BE11*0.85</f>
        <v>34170</v>
      </c>
      <c r="BF12" s="240">
        <f>'C завтраками| Bed and breakfast'!BF11*0.85</f>
        <v>34170</v>
      </c>
      <c r="BG12" s="240">
        <f>'C завтраками| Bed and breakfast'!BG11*0.85</f>
        <v>34170</v>
      </c>
      <c r="BH12" s="240">
        <f>'C завтраками| Bed and breakfast'!BH11*0.85</f>
        <v>31620</v>
      </c>
      <c r="BI12" s="240">
        <f>'C завтраками| Bed and breakfast'!BI11*0.85</f>
        <v>31620</v>
      </c>
      <c r="BJ12" s="240">
        <f>'C завтраками| Bed and breakfast'!BJ11*0.85</f>
        <v>31620</v>
      </c>
      <c r="BK12" s="240">
        <f>'C завтраками| Bed and breakfast'!BK11*0.85</f>
        <v>34170</v>
      </c>
      <c r="BL12" s="240">
        <f>'C завтраками| Bed and breakfast'!BL11*0.85</f>
        <v>34170</v>
      </c>
      <c r="BM12" s="240">
        <f>'C завтраками| Bed and breakfast'!BM11*0.85</f>
        <v>34170</v>
      </c>
      <c r="BN12" s="240">
        <f>'C завтраками| Bed and breakfast'!BN11*0.85</f>
        <v>34170</v>
      </c>
      <c r="BO12" s="240">
        <f>'C завтраками| Bed and breakfast'!BO11*0.85</f>
        <v>34170</v>
      </c>
      <c r="BP12" s="240">
        <f>'C завтраками| Bed and breakfast'!BP11*0.85</f>
        <v>34170</v>
      </c>
      <c r="BQ12" s="240">
        <f>'C завтраками| Bed and breakfast'!BQ11*0.85</f>
        <v>34170</v>
      </c>
      <c r="BR12" s="240">
        <f>'C завтраками| Bed and breakfast'!BR11*0.85</f>
        <v>34170</v>
      </c>
      <c r="BS12" s="240">
        <f>'C завтраками| Bed and breakfast'!BS11*0.85</f>
        <v>34170</v>
      </c>
      <c r="BT12" s="240">
        <f>'C завтраками| Bed and breakfast'!BT11*0.85</f>
        <v>39270</v>
      </c>
      <c r="BU12" s="240">
        <f>'C завтраками| Bed and breakfast'!BU11*0.85</f>
        <v>39270</v>
      </c>
      <c r="BV12" s="240">
        <f>'C завтраками| Bed and breakfast'!BV11*0.85</f>
        <v>39270</v>
      </c>
      <c r="BW12" s="240">
        <f>'C завтраками| Bed and breakfast'!BW11*0.85</f>
        <v>39270</v>
      </c>
      <c r="BX12" s="240">
        <f>'C завтраками| Bed and breakfast'!BX11*0.85</f>
        <v>40970</v>
      </c>
      <c r="BY12" s="240">
        <f>'C завтраками| Bed and breakfast'!BY11*0.85</f>
        <v>40970</v>
      </c>
      <c r="BZ12" s="240">
        <f>'C завтраками| Bed and breakfast'!BZ11*0.85</f>
        <v>40970</v>
      </c>
      <c r="CA12" s="240">
        <f>'C завтраками| Bed and breakfast'!CA11*0.85</f>
        <v>40970</v>
      </c>
      <c r="CB12" s="240">
        <f>'C завтраками| Bed and breakfast'!CB11*0.85</f>
        <v>40970</v>
      </c>
      <c r="CC12" s="240">
        <f>'C завтраками| Bed and breakfast'!CC11*0.85</f>
        <v>40970</v>
      </c>
      <c r="CD12" s="240">
        <f>'C завтраками| Bed and breakfast'!CD11*0.85</f>
        <v>40970</v>
      </c>
      <c r="CE12" s="240">
        <f>'C завтраками| Bed and breakfast'!CE11*0.85</f>
        <v>40970</v>
      </c>
      <c r="CF12" s="240">
        <f>'C завтраками| Bed and breakfast'!CF11*0.85</f>
        <v>40970</v>
      </c>
      <c r="CG12" s="240">
        <f>'C завтраками| Bed and breakfast'!CG11*0.85</f>
        <v>40970</v>
      </c>
      <c r="CH12" s="240">
        <f>'C завтраками| Bed and breakfast'!CH11*0.85</f>
        <v>37570</v>
      </c>
      <c r="CI12" s="240">
        <f>'C завтраками| Bed and breakfast'!CI11*0.85</f>
        <v>37570</v>
      </c>
      <c r="CJ12" s="240">
        <f>'C завтраками| Bed and breakfast'!CJ11*0.85</f>
        <v>37570</v>
      </c>
      <c r="CK12" s="240">
        <f>'C завтраками| Bed and breakfast'!CK11*0.85</f>
        <v>37570</v>
      </c>
      <c r="CL12" s="240">
        <f>'C завтраками| Bed and breakfast'!CL11*0.85</f>
        <v>37570</v>
      </c>
      <c r="CM12" s="240">
        <f>'C завтраками| Bed and breakfast'!CM11*0.85</f>
        <v>37570</v>
      </c>
      <c r="CN12" s="240">
        <f>'C завтраками| Bed and breakfast'!CN11*0.85</f>
        <v>37570</v>
      </c>
      <c r="CO12" s="240">
        <f>'C завтраками| Bed and breakfast'!CO11*0.85</f>
        <v>37570</v>
      </c>
      <c r="CP12" s="240">
        <f>'C завтраками| Bed and breakfast'!CP11*0.85</f>
        <v>37570</v>
      </c>
      <c r="CQ12" s="240">
        <f>'C завтраками| Bed and breakfast'!CQ11*0.85</f>
        <v>58820</v>
      </c>
      <c r="CR12" s="240">
        <f>'C завтраками| Bed and breakfast'!CR11*0.85</f>
        <v>64770</v>
      </c>
      <c r="CS12" s="240">
        <f>'C завтраками| Bed and breakfast'!CS11*0.85</f>
        <v>70720</v>
      </c>
      <c r="CT12" s="240">
        <f>'C завтраками| Bed and breakfast'!CT11*0.85</f>
        <v>58820</v>
      </c>
      <c r="CU12" s="240">
        <f>'C завтраками| Bed and breakfast'!CU11*0.85</f>
        <v>58820</v>
      </c>
      <c r="CV12" s="240">
        <f>'C завтраками| Bed and breakfast'!CV11*0.85</f>
        <v>49470</v>
      </c>
      <c r="CW12" s="240">
        <f>'C завтраками| Bed and breakfast'!CW11*0.85</f>
        <v>49470</v>
      </c>
      <c r="CX12" s="240">
        <f>'C завтраками| Bed and breakfast'!CX11*0.85</f>
        <v>49470</v>
      </c>
      <c r="CY12" s="240">
        <f>'C завтраками| Bed and breakfast'!CY11*0.85</f>
        <v>42670</v>
      </c>
      <c r="CZ12" s="240">
        <f>'C завтраками| Bed and breakfast'!CZ11*0.85</f>
        <v>41820</v>
      </c>
      <c r="DA12" s="240">
        <f>'C завтраками| Bed and breakfast'!DA11*0.85</f>
        <v>30345</v>
      </c>
      <c r="DB12" s="240">
        <f>'C завтраками| Bed and breakfast'!DB11*0.85</f>
        <v>30345</v>
      </c>
      <c r="DC12" s="240">
        <f>'C завтраками| Bed and breakfast'!DC11*0.85</f>
        <v>30345</v>
      </c>
      <c r="DD12" s="240">
        <f>'C завтраками| Bed and breakfast'!DD11*0.85</f>
        <v>30345</v>
      </c>
      <c r="DE12" s="240">
        <f>'C завтраками| Bed and breakfast'!DE11*0.85</f>
        <v>31620</v>
      </c>
      <c r="DF12" s="240">
        <f>'C завтраками| Bed and breakfast'!DF11*0.85</f>
        <v>31620</v>
      </c>
      <c r="DG12" s="240">
        <f>'C завтраками| Bed and breakfast'!DG11*0.85</f>
        <v>31620</v>
      </c>
      <c r="DH12" s="240">
        <f>'C завтраками| Bed and breakfast'!DH11*0.85</f>
        <v>30345</v>
      </c>
      <c r="DI12" s="240">
        <f>'C завтраками| Bed and breakfast'!DI11*0.85</f>
        <v>30345</v>
      </c>
      <c r="DJ12" s="240">
        <f>'C завтраками| Bed and breakfast'!DJ11*0.85</f>
        <v>30345</v>
      </c>
      <c r="DK12" s="240">
        <f>'C завтраками| Bed and breakfast'!DK11*0.85</f>
        <v>30345</v>
      </c>
      <c r="DL12" s="240">
        <f>'C завтраками| Bed and breakfast'!DL11*0.85</f>
        <v>30345</v>
      </c>
      <c r="DM12" s="240">
        <f>'C завтраками| Bed and breakfast'!DM11*0.85</f>
        <v>30345</v>
      </c>
      <c r="DN12" s="240">
        <f>'C завтраками| Bed and breakfast'!DN11*0.85</f>
        <v>29070</v>
      </c>
      <c r="DO12" s="240">
        <f>'C завтраками| Bed and breakfast'!DO11*0.85</f>
        <v>29070</v>
      </c>
      <c r="DP12" s="240">
        <f>'C завтраками| Bed and breakfast'!DP11*0.85</f>
        <v>29070</v>
      </c>
      <c r="DQ12" s="240">
        <f>'C завтраками| Bed and breakfast'!DQ11*0.85</f>
        <v>29070</v>
      </c>
      <c r="DR12" s="240">
        <f>'C завтраками| Bed and breakfast'!DR11*0.85</f>
        <v>29070</v>
      </c>
      <c r="DS12" s="240">
        <f>'C завтраками| Bed and breakfast'!DS11*0.85</f>
        <v>29070</v>
      </c>
      <c r="DT12" s="240">
        <f>'C завтраками| Bed and breakfast'!DT11*0.85</f>
        <v>29070</v>
      </c>
      <c r="DU12" s="240">
        <f>'C завтраками| Bed and breakfast'!DU11*0.85</f>
        <v>25670</v>
      </c>
      <c r="DV12" s="240">
        <f>'C завтраками| Bed and breakfast'!DV11*0.85</f>
        <v>25670</v>
      </c>
      <c r="DW12" s="240">
        <f>'C завтраками| Bed and breakfast'!DW11*0.85</f>
        <v>25670</v>
      </c>
      <c r="DX12" s="240">
        <f>'C завтраками| Bed and breakfast'!DX11*0.85</f>
        <v>25670</v>
      </c>
      <c r="DY12" s="240">
        <f>'C завтраками| Bed and breakfast'!DY11*0.85</f>
        <v>25670</v>
      </c>
      <c r="DZ12" s="240">
        <f>'C завтраками| Bed and breakfast'!DZ11*0.85</f>
        <v>26520</v>
      </c>
      <c r="EA12" s="240">
        <f>'C завтраками| Bed and breakfast'!EA11*0.85</f>
        <v>26520</v>
      </c>
      <c r="EB12" s="240">
        <f>'C завтраками| Bed and breakfast'!EB11*0.85</f>
        <v>24820</v>
      </c>
      <c r="EC12" s="240">
        <f>'C завтраками| Bed and breakfast'!EC11*0.85</f>
        <v>24820</v>
      </c>
      <c r="ED12" s="240">
        <f>'C завтраками| Bed and breakfast'!ED11*0.85</f>
        <v>24820</v>
      </c>
      <c r="EE12" s="240">
        <f>'C завтраками| Bed and breakfast'!EE11*0.85</f>
        <v>22950</v>
      </c>
      <c r="EF12" s="240">
        <f>'C завтраками| Bed and breakfast'!EF11*0.85</f>
        <v>22950</v>
      </c>
      <c r="EG12" s="240">
        <f>'C завтраками| Bed and breakfast'!EG11*0.85</f>
        <v>22950</v>
      </c>
      <c r="EH12" s="240">
        <f>'C завтраками| Bed and breakfast'!EH11*0.85</f>
        <v>22950</v>
      </c>
      <c r="EI12" s="240">
        <f>'C завтраками| Bed and breakfast'!EI11*0.85</f>
        <v>20400</v>
      </c>
      <c r="EJ12" s="240">
        <f>'C завтраками| Bed and breakfast'!EJ11*0.85</f>
        <v>20400</v>
      </c>
      <c r="EK12" s="240">
        <f>'C завтраками| Bed and breakfast'!EK11*0.85</f>
        <v>20400</v>
      </c>
      <c r="EL12" s="240">
        <f>'C завтраками| Bed and breakfast'!EL11*0.85</f>
        <v>20400</v>
      </c>
      <c r="EM12" s="240">
        <f>'C завтраками| Bed and breakfast'!EM11*0.85</f>
        <v>20400</v>
      </c>
      <c r="EN12" s="240">
        <f>'C завтраками| Bed and breakfast'!EN11*0.85</f>
        <v>20400</v>
      </c>
      <c r="EO12" s="240">
        <f>'C завтраками| Bed and breakfast'!EO11*0.85</f>
        <v>20400</v>
      </c>
      <c r="EP12" s="240">
        <f>'C завтраками| Bed and breakfast'!EP11*0.85</f>
        <v>19125</v>
      </c>
      <c r="EQ12" s="240">
        <f>'C завтраками| Bed and breakfast'!EQ11*0.85</f>
        <v>19125</v>
      </c>
      <c r="ER12" s="240">
        <f>'C завтраками| Bed and breakfast'!ER11*0.85</f>
        <v>19125</v>
      </c>
      <c r="ES12" s="240">
        <f>'C завтраками| Bed and breakfast'!ES11*0.85</f>
        <v>19125</v>
      </c>
      <c r="ET12" s="240">
        <f>'C завтраками| Bed and breakfast'!ET11*0.85</f>
        <v>19125</v>
      </c>
      <c r="EU12" s="240">
        <f>'C завтраками| Bed and breakfast'!EU11*0.85</f>
        <v>20400</v>
      </c>
      <c r="EV12" s="240">
        <f>'C завтраками| Bed and breakfast'!EV11*0.85</f>
        <v>20400</v>
      </c>
      <c r="EW12" s="240">
        <f>'C завтраками| Bed and breakfast'!EW11*0.85</f>
        <v>19125</v>
      </c>
      <c r="EX12" s="240">
        <f>'C завтраками| Bed and breakfast'!EX11*0.85</f>
        <v>19125</v>
      </c>
      <c r="EY12" s="240">
        <f>'C завтраками| Bed and breakfast'!EY11*0.85</f>
        <v>19125</v>
      </c>
      <c r="EZ12" s="240">
        <f>'C завтраками| Bed and breakfast'!EZ11*0.85</f>
        <v>19125</v>
      </c>
      <c r="FA12" s="240">
        <f>'C завтраками| Bed and breakfast'!FA11*0.85</f>
        <v>19125</v>
      </c>
      <c r="FB12" s="240">
        <f>'C завтраками| Bed and breakfast'!FB11*0.85</f>
        <v>20400</v>
      </c>
      <c r="FC12" s="240">
        <f>'C завтраками| Bed and breakfast'!FC11*0.85</f>
        <v>20400</v>
      </c>
      <c r="FD12" s="240">
        <f>'C завтраками| Bed and breakfast'!FD11*0.85</f>
        <v>19125</v>
      </c>
      <c r="FE12" s="240">
        <f>'C завтраками| Bed and breakfast'!FE11*0.85</f>
        <v>19125</v>
      </c>
      <c r="FF12" s="240">
        <f>'C завтраками| Bed and breakfast'!FF11*0.85</f>
        <v>19125</v>
      </c>
      <c r="FG12" s="240">
        <f>'C завтраками| Bed and breakfast'!FG11*0.85</f>
        <v>19125</v>
      </c>
      <c r="FH12" s="240">
        <f>'C завтраками| Bed and breakfast'!FH11*0.85</f>
        <v>21675</v>
      </c>
    </row>
    <row r="13" spans="1:164"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row>
    <row r="14" spans="1:164" s="72" customFormat="1" x14ac:dyDescent="0.2">
      <c r="A14" s="240">
        <v>1</v>
      </c>
      <c r="B14" s="240">
        <f>'C завтраками| Bed and breakfast'!B13*0.85</f>
        <v>20400</v>
      </c>
      <c r="C14" s="240">
        <f>'C завтраками| Bed and breakfast'!C13*0.85</f>
        <v>20400</v>
      </c>
      <c r="D14" s="240">
        <f>'C завтраками| Bed and breakfast'!D13*0.85</f>
        <v>23375</v>
      </c>
      <c r="E14" s="240">
        <f>'C завтраками| Bed and breakfast'!E13*0.85</f>
        <v>23375</v>
      </c>
      <c r="F14" s="240">
        <f>'C завтраками| Bed and breakfast'!F13*0.85</f>
        <v>17850</v>
      </c>
      <c r="G14" s="240">
        <f>'C завтраками| Bed and breakfast'!G13*0.85</f>
        <v>17850</v>
      </c>
      <c r="H14" s="240">
        <f>'C завтраками| Bed and breakfast'!H13*0.85</f>
        <v>17850</v>
      </c>
      <c r="I14" s="240">
        <f>'C завтраками| Bed and breakfast'!I13*0.85</f>
        <v>17850</v>
      </c>
      <c r="J14" s="240">
        <f>'C завтраками| Bed and breakfast'!J13*0.85</f>
        <v>17850</v>
      </c>
      <c r="K14" s="240">
        <f>'C завтраками| Bed and breakfast'!K13*0.85</f>
        <v>21675</v>
      </c>
      <c r="L14" s="240">
        <f>'C завтраками| Bed and breakfast'!L13*0.85</f>
        <v>21675</v>
      </c>
      <c r="M14" s="240">
        <f>'C завтраками| Bed and breakfast'!M13*0.85</f>
        <v>17850</v>
      </c>
      <c r="N14" s="240">
        <f>'C завтраками| Bed and breakfast'!N13*0.85</f>
        <v>17850</v>
      </c>
      <c r="O14" s="240">
        <f>'C завтраками| Bed and breakfast'!O13*0.85</f>
        <v>17850</v>
      </c>
      <c r="P14" s="240">
        <f>'C завтраками| Bed and breakfast'!P13*0.85</f>
        <v>17850</v>
      </c>
      <c r="Q14" s="240">
        <f>'C завтраками| Bed and breakfast'!Q13*0.85</f>
        <v>17850</v>
      </c>
      <c r="R14" s="240">
        <f>'C завтраками| Bed and breakfast'!R13*0.85</f>
        <v>20400</v>
      </c>
      <c r="S14" s="240">
        <f>'C завтраками| Bed and breakfast'!S13*0.85</f>
        <v>20400</v>
      </c>
      <c r="T14" s="240">
        <f>'C завтраками| Bed and breakfast'!T13*0.85</f>
        <v>19125</v>
      </c>
      <c r="U14" s="240">
        <f>'C завтраками| Bed and breakfast'!U13*0.85</f>
        <v>19125</v>
      </c>
      <c r="V14" s="240">
        <f>'C завтраками| Bed and breakfast'!V13*0.85</f>
        <v>19125</v>
      </c>
      <c r="W14" s="240">
        <f>'C завтраками| Bed and breakfast'!W13*0.85</f>
        <v>19125</v>
      </c>
      <c r="X14" s="240">
        <f>'C завтраками| Bed and breakfast'!X13*0.85</f>
        <v>20400</v>
      </c>
      <c r="Y14" s="240">
        <f>'C завтраками| Bed and breakfast'!Y13*0.85</f>
        <v>20400</v>
      </c>
      <c r="Z14" s="240">
        <f>'C завтраками| Bed and breakfast'!Z13*0.85</f>
        <v>20400</v>
      </c>
      <c r="AA14" s="240">
        <f>'C завтраками| Bed and breakfast'!AA13*0.85</f>
        <v>19125</v>
      </c>
      <c r="AB14" s="240">
        <f>'C завтраками| Bed and breakfast'!AB13*0.85</f>
        <v>19125</v>
      </c>
      <c r="AC14" s="240">
        <f>'C завтраками| Bed and breakfast'!AC13*0.85</f>
        <v>20400</v>
      </c>
      <c r="AD14" s="240">
        <f>'C завтраками| Bed and breakfast'!AD13*0.85</f>
        <v>20400</v>
      </c>
      <c r="AE14" s="240">
        <f>'C завтраками| Bed and breakfast'!AE13*0.85</f>
        <v>20400</v>
      </c>
      <c r="AF14" s="240">
        <f>'C завтраками| Bed and breakfast'!AF13*0.85</f>
        <v>23800</v>
      </c>
      <c r="AG14" s="240">
        <f>'C завтраками| Bed and breakfast'!AG13*0.85</f>
        <v>23800</v>
      </c>
      <c r="AH14" s="240">
        <f>'C завтраками| Bed and breakfast'!AH13*0.85</f>
        <v>21675</v>
      </c>
      <c r="AI14" s="240">
        <f>'C завтраками| Bed and breakfast'!AI13*0.85</f>
        <v>23375</v>
      </c>
      <c r="AJ14" s="240">
        <f>'C завтраками| Bed and breakfast'!AJ13*0.85</f>
        <v>23375</v>
      </c>
      <c r="AK14" s="240">
        <f>'C завтраками| Bed and breakfast'!AK13*0.85</f>
        <v>28900</v>
      </c>
      <c r="AL14" s="240">
        <f>'C завтраками| Bed and breakfast'!AL13*0.85</f>
        <v>34000</v>
      </c>
      <c r="AM14" s="240">
        <f>'C завтраками| Bed and breakfast'!AM13*0.85</f>
        <v>34000</v>
      </c>
      <c r="AN14" s="240">
        <f>'C завтраками| Bed and breakfast'!AN13*0.85</f>
        <v>36550</v>
      </c>
      <c r="AO14" s="240">
        <f>'C завтраками| Bed and breakfast'!AO13*0.85</f>
        <v>34000</v>
      </c>
      <c r="AP14" s="240">
        <f>'C завтраками| Bed and breakfast'!AP13*0.85</f>
        <v>60775</v>
      </c>
      <c r="AQ14" s="240">
        <f>'C завтраками| Bed and breakfast'!AQ13*0.85</f>
        <v>94775</v>
      </c>
      <c r="AR14" s="240">
        <f>'C завтраками| Bed and breakfast'!AR13*0.85</f>
        <v>116025</v>
      </c>
      <c r="AS14" s="240">
        <f>'C завтраками| Bed and breakfast'!AS13*0.85</f>
        <v>116025</v>
      </c>
      <c r="AT14" s="240">
        <f>'C завтраками| Bed and breakfast'!AT13*0.85</f>
        <v>103275</v>
      </c>
      <c r="AU14" s="240">
        <f>'C завтраками| Bed and breakfast'!AU13*0.85</f>
        <v>103275</v>
      </c>
      <c r="AV14" s="240">
        <f>'C завтраками| Bed and breakfast'!AV13*0.85</f>
        <v>103275</v>
      </c>
      <c r="AW14" s="240">
        <f>'C завтраками| Bed and breakfast'!AW13*0.85</f>
        <v>103275</v>
      </c>
      <c r="AX14" s="240">
        <f>'C завтраками| Bed and breakfast'!AX13*0.85</f>
        <v>103275</v>
      </c>
      <c r="AY14" s="240">
        <f>'C завтраками| Bed and breakfast'!AY13*0.85</f>
        <v>82025</v>
      </c>
      <c r="AZ14" s="240">
        <f>'C завтраками| Bed and breakfast'!AZ13*0.85</f>
        <v>73525</v>
      </c>
      <c r="BA14" s="240">
        <f>'C завтраками| Bed and breakfast'!BA13*0.85</f>
        <v>73525</v>
      </c>
      <c r="BB14" s="240">
        <f>'C завтраками| Bed and breakfast'!BB13*0.85</f>
        <v>52700</v>
      </c>
      <c r="BC14" s="240">
        <f>'C завтраками| Bed and breakfast'!BC13*0.85</f>
        <v>32300</v>
      </c>
      <c r="BD14" s="240">
        <f>'C завтраками| Bed and breakfast'!BD13*0.85</f>
        <v>32300</v>
      </c>
      <c r="BE14" s="240">
        <f>'C завтраками| Bed and breakfast'!BE13*0.85</f>
        <v>32300</v>
      </c>
      <c r="BF14" s="240">
        <f>'C завтраками| Bed and breakfast'!BF13*0.85</f>
        <v>32300</v>
      </c>
      <c r="BG14" s="240">
        <f>'C завтраками| Bed and breakfast'!BG13*0.85</f>
        <v>32300</v>
      </c>
      <c r="BH14" s="240">
        <f>'C завтраками| Bed and breakfast'!BH13*0.85</f>
        <v>29750</v>
      </c>
      <c r="BI14" s="240">
        <f>'C завтраками| Bed and breakfast'!BI13*0.85</f>
        <v>29750</v>
      </c>
      <c r="BJ14" s="240">
        <f>'C завтраками| Bed and breakfast'!BJ13*0.85</f>
        <v>29750</v>
      </c>
      <c r="BK14" s="240">
        <f>'C завтраками| Bed and breakfast'!BK13*0.85</f>
        <v>32300</v>
      </c>
      <c r="BL14" s="240">
        <f>'C завтраками| Bed and breakfast'!BL13*0.85</f>
        <v>32300</v>
      </c>
      <c r="BM14" s="240">
        <f>'C завтраками| Bed and breakfast'!BM13*0.85</f>
        <v>32300</v>
      </c>
      <c r="BN14" s="240">
        <f>'C завтраками| Bed and breakfast'!BN13*0.85</f>
        <v>32300</v>
      </c>
      <c r="BO14" s="240">
        <f>'C завтраками| Bed and breakfast'!BO13*0.85</f>
        <v>32300</v>
      </c>
      <c r="BP14" s="240">
        <f>'C завтраками| Bed and breakfast'!BP13*0.85</f>
        <v>32300</v>
      </c>
      <c r="BQ14" s="240">
        <f>'C завтраками| Bed and breakfast'!BQ13*0.85</f>
        <v>32300</v>
      </c>
      <c r="BR14" s="240">
        <f>'C завтраками| Bed and breakfast'!BR13*0.85</f>
        <v>32300</v>
      </c>
      <c r="BS14" s="240">
        <f>'C завтраками| Bed and breakfast'!BS13*0.85</f>
        <v>32300</v>
      </c>
      <c r="BT14" s="240">
        <f>'C завтраками| Bed and breakfast'!BT13*0.85</f>
        <v>37400</v>
      </c>
      <c r="BU14" s="240">
        <f>'C завтраками| Bed and breakfast'!BU13*0.85</f>
        <v>37400</v>
      </c>
      <c r="BV14" s="240">
        <f>'C завтраками| Bed and breakfast'!BV13*0.85</f>
        <v>37400</v>
      </c>
      <c r="BW14" s="240">
        <f>'C завтраками| Bed and breakfast'!BW13*0.85</f>
        <v>37400</v>
      </c>
      <c r="BX14" s="240">
        <f>'C завтраками| Bed and breakfast'!BX13*0.85</f>
        <v>39100</v>
      </c>
      <c r="BY14" s="240">
        <f>'C завтраками| Bed and breakfast'!BY13*0.85</f>
        <v>39100</v>
      </c>
      <c r="BZ14" s="240">
        <f>'C завтраками| Bed and breakfast'!BZ13*0.85</f>
        <v>39100</v>
      </c>
      <c r="CA14" s="240">
        <f>'C завтраками| Bed and breakfast'!CA13*0.85</f>
        <v>39100</v>
      </c>
      <c r="CB14" s="240">
        <f>'C завтраками| Bed and breakfast'!CB13*0.85</f>
        <v>39100</v>
      </c>
      <c r="CC14" s="240">
        <f>'C завтраками| Bed and breakfast'!CC13*0.85</f>
        <v>39100</v>
      </c>
      <c r="CD14" s="240">
        <f>'C завтраками| Bed and breakfast'!CD13*0.85</f>
        <v>39100</v>
      </c>
      <c r="CE14" s="240">
        <f>'C завтраками| Bed and breakfast'!CE13*0.85</f>
        <v>39100</v>
      </c>
      <c r="CF14" s="240">
        <f>'C завтраками| Bed and breakfast'!CF13*0.85</f>
        <v>39100</v>
      </c>
      <c r="CG14" s="240">
        <f>'C завтраками| Bed and breakfast'!CG13*0.85</f>
        <v>39100</v>
      </c>
      <c r="CH14" s="240">
        <f>'C завтраками| Bed and breakfast'!CH13*0.85</f>
        <v>35700</v>
      </c>
      <c r="CI14" s="240">
        <f>'C завтраками| Bed and breakfast'!CI13*0.85</f>
        <v>35700</v>
      </c>
      <c r="CJ14" s="240">
        <f>'C завтраками| Bed and breakfast'!CJ13*0.85</f>
        <v>35700</v>
      </c>
      <c r="CK14" s="240">
        <f>'C завтраками| Bed and breakfast'!CK13*0.85</f>
        <v>35700</v>
      </c>
      <c r="CL14" s="240">
        <f>'C завтраками| Bed and breakfast'!CL13*0.85</f>
        <v>35700</v>
      </c>
      <c r="CM14" s="240">
        <f>'C завтраками| Bed and breakfast'!CM13*0.85</f>
        <v>35700</v>
      </c>
      <c r="CN14" s="240">
        <f>'C завтраками| Bed and breakfast'!CN13*0.85</f>
        <v>35700</v>
      </c>
      <c r="CO14" s="240">
        <f>'C завтраками| Bed and breakfast'!CO13*0.85</f>
        <v>35700</v>
      </c>
      <c r="CP14" s="240">
        <f>'C завтраками| Bed and breakfast'!CP13*0.85</f>
        <v>35700</v>
      </c>
      <c r="CQ14" s="240">
        <f>'C завтраками| Bed and breakfast'!CQ13*0.85</f>
        <v>56950</v>
      </c>
      <c r="CR14" s="240">
        <f>'C завтраками| Bed and breakfast'!CR13*0.85</f>
        <v>62900</v>
      </c>
      <c r="CS14" s="240">
        <f>'C завтраками| Bed and breakfast'!CS13*0.85</f>
        <v>68850</v>
      </c>
      <c r="CT14" s="240">
        <f>'C завтраками| Bed and breakfast'!CT13*0.85</f>
        <v>56950</v>
      </c>
      <c r="CU14" s="240">
        <f>'C завтраками| Bed and breakfast'!CU13*0.85</f>
        <v>56950</v>
      </c>
      <c r="CV14" s="240">
        <f>'C завтраками| Bed and breakfast'!CV13*0.85</f>
        <v>47600</v>
      </c>
      <c r="CW14" s="240">
        <f>'C завтраками| Bed and breakfast'!CW13*0.85</f>
        <v>47600</v>
      </c>
      <c r="CX14" s="240">
        <f>'C завтраками| Bed and breakfast'!CX13*0.85</f>
        <v>47600</v>
      </c>
      <c r="CY14" s="240">
        <f>'C завтраками| Bed and breakfast'!CY13*0.85</f>
        <v>40800</v>
      </c>
      <c r="CZ14" s="240">
        <f>'C завтраками| Bed and breakfast'!CZ13*0.85</f>
        <v>39950</v>
      </c>
      <c r="DA14" s="240">
        <f>'C завтраками| Bed and breakfast'!DA13*0.85</f>
        <v>28475</v>
      </c>
      <c r="DB14" s="240">
        <f>'C завтраками| Bed and breakfast'!DB13*0.85</f>
        <v>28475</v>
      </c>
      <c r="DC14" s="240">
        <f>'C завтраками| Bed and breakfast'!DC13*0.85</f>
        <v>28475</v>
      </c>
      <c r="DD14" s="240">
        <f>'C завтраками| Bed and breakfast'!DD13*0.85</f>
        <v>28475</v>
      </c>
      <c r="DE14" s="240">
        <f>'C завтраками| Bed and breakfast'!DE13*0.85</f>
        <v>29750</v>
      </c>
      <c r="DF14" s="240">
        <f>'C завтраками| Bed and breakfast'!DF13*0.85</f>
        <v>29750</v>
      </c>
      <c r="DG14" s="240">
        <f>'C завтраками| Bed and breakfast'!DG13*0.85</f>
        <v>29750</v>
      </c>
      <c r="DH14" s="240">
        <f>'C завтраками| Bed and breakfast'!DH13*0.85</f>
        <v>28475</v>
      </c>
      <c r="DI14" s="240">
        <f>'C завтраками| Bed and breakfast'!DI13*0.85</f>
        <v>28475</v>
      </c>
      <c r="DJ14" s="240">
        <f>'C завтраками| Bed and breakfast'!DJ13*0.85</f>
        <v>28475</v>
      </c>
      <c r="DK14" s="240">
        <f>'C завтраками| Bed and breakfast'!DK13*0.85</f>
        <v>28475</v>
      </c>
      <c r="DL14" s="240">
        <f>'C завтраками| Bed and breakfast'!DL13*0.85</f>
        <v>28475</v>
      </c>
      <c r="DM14" s="240">
        <f>'C завтраками| Bed and breakfast'!DM13*0.85</f>
        <v>28475</v>
      </c>
      <c r="DN14" s="240">
        <f>'C завтраками| Bed and breakfast'!DN13*0.85</f>
        <v>27200</v>
      </c>
      <c r="DO14" s="240">
        <f>'C завтраками| Bed and breakfast'!DO13*0.85</f>
        <v>27200</v>
      </c>
      <c r="DP14" s="240">
        <f>'C завтраками| Bed and breakfast'!DP13*0.85</f>
        <v>27200</v>
      </c>
      <c r="DQ14" s="240">
        <f>'C завтраками| Bed and breakfast'!DQ13*0.85</f>
        <v>27200</v>
      </c>
      <c r="DR14" s="240">
        <f>'C завтраками| Bed and breakfast'!DR13*0.85</f>
        <v>27200</v>
      </c>
      <c r="DS14" s="240">
        <f>'C завтраками| Bed and breakfast'!DS13*0.85</f>
        <v>27200</v>
      </c>
      <c r="DT14" s="240">
        <f>'C завтраками| Bed and breakfast'!DT13*0.85</f>
        <v>27200</v>
      </c>
      <c r="DU14" s="240">
        <f>'C завтраками| Bed and breakfast'!DU13*0.85</f>
        <v>23800</v>
      </c>
      <c r="DV14" s="240">
        <f>'C завтраками| Bed and breakfast'!DV13*0.85</f>
        <v>23800</v>
      </c>
      <c r="DW14" s="240">
        <f>'C завтраками| Bed and breakfast'!DW13*0.85</f>
        <v>23800</v>
      </c>
      <c r="DX14" s="240">
        <f>'C завтраками| Bed and breakfast'!DX13*0.85</f>
        <v>23800</v>
      </c>
      <c r="DY14" s="240">
        <f>'C завтраками| Bed and breakfast'!DY13*0.85</f>
        <v>23800</v>
      </c>
      <c r="DZ14" s="240">
        <f>'C завтраками| Bed and breakfast'!DZ13*0.85</f>
        <v>24650</v>
      </c>
      <c r="EA14" s="240">
        <f>'C завтраками| Bed and breakfast'!EA13*0.85</f>
        <v>24650</v>
      </c>
      <c r="EB14" s="240">
        <f>'C завтраками| Bed and breakfast'!EB13*0.85</f>
        <v>22950</v>
      </c>
      <c r="EC14" s="240">
        <f>'C завтраками| Bed and breakfast'!EC13*0.85</f>
        <v>22950</v>
      </c>
      <c r="ED14" s="240">
        <f>'C завтраками| Bed and breakfast'!ED13*0.85</f>
        <v>22950</v>
      </c>
      <c r="EE14" s="240">
        <f>'C завтраками| Bed and breakfast'!EE13*0.85</f>
        <v>21250</v>
      </c>
      <c r="EF14" s="240">
        <f>'C завтраками| Bed and breakfast'!EF13*0.85</f>
        <v>21250</v>
      </c>
      <c r="EG14" s="240">
        <f>'C завтраками| Bed and breakfast'!EG13*0.85</f>
        <v>21250</v>
      </c>
      <c r="EH14" s="240">
        <f>'C завтраками| Bed and breakfast'!EH13*0.85</f>
        <v>21250</v>
      </c>
      <c r="EI14" s="240">
        <f>'C завтраками| Bed and breakfast'!EI13*0.85</f>
        <v>18700</v>
      </c>
      <c r="EJ14" s="240">
        <f>'C завтраками| Bed and breakfast'!EJ13*0.85</f>
        <v>18700</v>
      </c>
      <c r="EK14" s="240">
        <f>'C завтраками| Bed and breakfast'!EK13*0.85</f>
        <v>18700</v>
      </c>
      <c r="EL14" s="240">
        <f>'C завтраками| Bed and breakfast'!EL13*0.85</f>
        <v>18700</v>
      </c>
      <c r="EM14" s="240">
        <f>'C завтраками| Bed and breakfast'!EM13*0.85</f>
        <v>18700</v>
      </c>
      <c r="EN14" s="240">
        <f>'C завтраками| Bed and breakfast'!EN13*0.85</f>
        <v>18700</v>
      </c>
      <c r="EO14" s="240">
        <f>'C завтраками| Bed and breakfast'!EO13*0.85</f>
        <v>18700</v>
      </c>
      <c r="EP14" s="240">
        <f>'C завтраками| Bed and breakfast'!EP13*0.85</f>
        <v>17425</v>
      </c>
      <c r="EQ14" s="240">
        <f>'C завтраками| Bed and breakfast'!EQ13*0.85</f>
        <v>17425</v>
      </c>
      <c r="ER14" s="240">
        <f>'C завтраками| Bed and breakfast'!ER13*0.85</f>
        <v>17425</v>
      </c>
      <c r="ES14" s="240">
        <f>'C завтраками| Bed and breakfast'!ES13*0.85</f>
        <v>17425</v>
      </c>
      <c r="ET14" s="240">
        <f>'C завтраками| Bed and breakfast'!ET13*0.85</f>
        <v>17425</v>
      </c>
      <c r="EU14" s="240">
        <f>'C завтраками| Bed and breakfast'!EU13*0.85</f>
        <v>18700</v>
      </c>
      <c r="EV14" s="240">
        <f>'C завтраками| Bed and breakfast'!EV13*0.85</f>
        <v>18700</v>
      </c>
      <c r="EW14" s="240">
        <f>'C завтраками| Bed and breakfast'!EW13*0.85</f>
        <v>17425</v>
      </c>
      <c r="EX14" s="240">
        <f>'C завтраками| Bed and breakfast'!EX13*0.85</f>
        <v>17425</v>
      </c>
      <c r="EY14" s="240">
        <f>'C завтраками| Bed and breakfast'!EY13*0.85</f>
        <v>17425</v>
      </c>
      <c r="EZ14" s="240">
        <f>'C завтраками| Bed and breakfast'!EZ13*0.85</f>
        <v>17425</v>
      </c>
      <c r="FA14" s="240">
        <f>'C завтраками| Bed and breakfast'!FA13*0.85</f>
        <v>17425</v>
      </c>
      <c r="FB14" s="240">
        <f>'C завтраками| Bed and breakfast'!FB13*0.85</f>
        <v>18700</v>
      </c>
      <c r="FC14" s="240">
        <f>'C завтраками| Bed and breakfast'!FC13*0.85</f>
        <v>18700</v>
      </c>
      <c r="FD14" s="240">
        <f>'C завтраками| Bed and breakfast'!FD13*0.85</f>
        <v>17425</v>
      </c>
      <c r="FE14" s="240">
        <f>'C завтраками| Bed and breakfast'!FE13*0.85</f>
        <v>17425</v>
      </c>
      <c r="FF14" s="240">
        <f>'C завтраками| Bed and breakfast'!FF13*0.85</f>
        <v>17425</v>
      </c>
      <c r="FG14" s="240">
        <f>'C завтраками| Bed and breakfast'!FG13*0.85</f>
        <v>17425</v>
      </c>
      <c r="FH14" s="240">
        <f>'C завтраками| Bed and breakfast'!FH13*0.85</f>
        <v>19975</v>
      </c>
    </row>
    <row r="15" spans="1:164" s="72" customFormat="1" x14ac:dyDescent="0.2">
      <c r="A15" s="240">
        <v>2</v>
      </c>
      <c r="B15" s="240">
        <f>'C завтраками| Bed and breakfast'!B14*0.85</f>
        <v>22610</v>
      </c>
      <c r="C15" s="240">
        <f>'C завтраками| Bed and breakfast'!C14*0.85</f>
        <v>22610</v>
      </c>
      <c r="D15" s="240">
        <f>'C завтраками| Bed and breakfast'!D14*0.85</f>
        <v>25585</v>
      </c>
      <c r="E15" s="240">
        <f>'C завтраками| Bed and breakfast'!E14*0.85</f>
        <v>25585</v>
      </c>
      <c r="F15" s="240">
        <f>'C завтраками| Bed and breakfast'!F14*0.85</f>
        <v>20060</v>
      </c>
      <c r="G15" s="240">
        <f>'C завтраками| Bed and breakfast'!G14*0.85</f>
        <v>20060</v>
      </c>
      <c r="H15" s="240">
        <f>'C завтраками| Bed and breakfast'!H14*0.85</f>
        <v>20060</v>
      </c>
      <c r="I15" s="240">
        <f>'C завтраками| Bed and breakfast'!I14*0.85</f>
        <v>20060</v>
      </c>
      <c r="J15" s="240">
        <f>'C завтраками| Bed and breakfast'!J14*0.85</f>
        <v>20060</v>
      </c>
      <c r="K15" s="240">
        <f>'C завтраками| Bed and breakfast'!K14*0.85</f>
        <v>23885</v>
      </c>
      <c r="L15" s="240">
        <f>'C завтраками| Bed and breakfast'!L14*0.85</f>
        <v>23885</v>
      </c>
      <c r="M15" s="240">
        <f>'C завтраками| Bed and breakfast'!M14*0.85</f>
        <v>20060</v>
      </c>
      <c r="N15" s="240">
        <f>'C завтраками| Bed and breakfast'!N14*0.85</f>
        <v>20060</v>
      </c>
      <c r="O15" s="240">
        <f>'C завтраками| Bed and breakfast'!O14*0.85</f>
        <v>20060</v>
      </c>
      <c r="P15" s="240">
        <f>'C завтраками| Bed and breakfast'!P14*0.85</f>
        <v>20060</v>
      </c>
      <c r="Q15" s="240">
        <f>'C завтраками| Bed and breakfast'!Q14*0.85</f>
        <v>20060</v>
      </c>
      <c r="R15" s="240">
        <f>'C завтраками| Bed and breakfast'!R14*0.85</f>
        <v>22610</v>
      </c>
      <c r="S15" s="240">
        <f>'C завтраками| Bed and breakfast'!S14*0.85</f>
        <v>22610</v>
      </c>
      <c r="T15" s="240">
        <f>'C завтраками| Bed and breakfast'!T14*0.85</f>
        <v>21335</v>
      </c>
      <c r="U15" s="240">
        <f>'C завтраками| Bed and breakfast'!U14*0.85</f>
        <v>21335</v>
      </c>
      <c r="V15" s="240">
        <f>'C завтраками| Bed and breakfast'!V14*0.85</f>
        <v>21335</v>
      </c>
      <c r="W15" s="240">
        <f>'C завтраками| Bed and breakfast'!W14*0.85</f>
        <v>21335</v>
      </c>
      <c r="X15" s="240">
        <f>'C завтраками| Bed and breakfast'!X14*0.85</f>
        <v>22610</v>
      </c>
      <c r="Y15" s="240">
        <f>'C завтраками| Bed and breakfast'!Y14*0.85</f>
        <v>22610</v>
      </c>
      <c r="Z15" s="240">
        <f>'C завтраками| Bed and breakfast'!Z14*0.85</f>
        <v>22610</v>
      </c>
      <c r="AA15" s="240">
        <f>'C завтраками| Bed and breakfast'!AA14*0.85</f>
        <v>21335</v>
      </c>
      <c r="AB15" s="240">
        <f>'C завтраками| Bed and breakfast'!AB14*0.85</f>
        <v>21335</v>
      </c>
      <c r="AC15" s="240">
        <f>'C завтраками| Bed and breakfast'!AC14*0.85</f>
        <v>22610</v>
      </c>
      <c r="AD15" s="240">
        <f>'C завтраками| Bed and breakfast'!AD14*0.85</f>
        <v>22610</v>
      </c>
      <c r="AE15" s="240">
        <f>'C завтраками| Bed and breakfast'!AE14*0.85</f>
        <v>22610</v>
      </c>
      <c r="AF15" s="240">
        <f>'C завтраками| Bed and breakfast'!AF14*0.85</f>
        <v>26010</v>
      </c>
      <c r="AG15" s="240">
        <f>'C завтраками| Bed and breakfast'!AG14*0.85</f>
        <v>26010</v>
      </c>
      <c r="AH15" s="240">
        <f>'C завтраками| Bed and breakfast'!AH14*0.85</f>
        <v>23885</v>
      </c>
      <c r="AI15" s="240">
        <f>'C завтраками| Bed and breakfast'!AI14*0.85</f>
        <v>25585</v>
      </c>
      <c r="AJ15" s="240">
        <f>'C завтраками| Bed and breakfast'!AJ14*0.85</f>
        <v>25585</v>
      </c>
      <c r="AK15" s="240">
        <f>'C завтраками| Bed and breakfast'!AK14*0.85</f>
        <v>31110</v>
      </c>
      <c r="AL15" s="240">
        <f>'C завтраками| Bed and breakfast'!AL14*0.85</f>
        <v>36210</v>
      </c>
      <c r="AM15" s="240">
        <f>'C завтраками| Bed and breakfast'!AM14*0.85</f>
        <v>36210</v>
      </c>
      <c r="AN15" s="240">
        <f>'C завтраками| Bed and breakfast'!AN14*0.85</f>
        <v>38760</v>
      </c>
      <c r="AO15" s="240">
        <f>'C завтраками| Bed and breakfast'!AO14*0.85</f>
        <v>36210</v>
      </c>
      <c r="AP15" s="240">
        <f>'C завтраками| Bed and breakfast'!AP14*0.85</f>
        <v>63750</v>
      </c>
      <c r="AQ15" s="240">
        <f>'C завтраками| Bed and breakfast'!AQ14*0.85</f>
        <v>97750</v>
      </c>
      <c r="AR15" s="240">
        <f>'C завтраками| Bed and breakfast'!AR14*0.85</f>
        <v>119000</v>
      </c>
      <c r="AS15" s="240">
        <f>'C завтраками| Bed and breakfast'!AS14*0.85</f>
        <v>119000</v>
      </c>
      <c r="AT15" s="240">
        <f>'C завтраками| Bed and breakfast'!AT14*0.85</f>
        <v>106250</v>
      </c>
      <c r="AU15" s="240">
        <f>'C завтраками| Bed and breakfast'!AU14*0.85</f>
        <v>106250</v>
      </c>
      <c r="AV15" s="240">
        <f>'C завтраками| Bed and breakfast'!AV14*0.85</f>
        <v>106250</v>
      </c>
      <c r="AW15" s="240">
        <f>'C завтраками| Bed and breakfast'!AW14*0.85</f>
        <v>106250</v>
      </c>
      <c r="AX15" s="240">
        <f>'C завтраками| Bed and breakfast'!AX14*0.85</f>
        <v>106250</v>
      </c>
      <c r="AY15" s="240">
        <f>'C завтраками| Bed and breakfast'!AY14*0.85</f>
        <v>85000</v>
      </c>
      <c r="AZ15" s="240">
        <f>'C завтраками| Bed and breakfast'!AZ14*0.85</f>
        <v>76500</v>
      </c>
      <c r="BA15" s="240">
        <f>'C завтраками| Bed and breakfast'!BA14*0.85</f>
        <v>76500</v>
      </c>
      <c r="BB15" s="240">
        <f>'C завтраками| Bed and breakfast'!BB14*0.85</f>
        <v>55420</v>
      </c>
      <c r="BC15" s="240">
        <f>'C завтраками| Bed and breakfast'!BC14*0.85</f>
        <v>35020</v>
      </c>
      <c r="BD15" s="240">
        <f>'C завтраками| Bed and breakfast'!BD14*0.85</f>
        <v>35020</v>
      </c>
      <c r="BE15" s="240">
        <f>'C завтраками| Bed and breakfast'!BE14*0.85</f>
        <v>35020</v>
      </c>
      <c r="BF15" s="240">
        <f>'C завтраками| Bed and breakfast'!BF14*0.85</f>
        <v>35020</v>
      </c>
      <c r="BG15" s="240">
        <f>'C завтраками| Bed and breakfast'!BG14*0.85</f>
        <v>35020</v>
      </c>
      <c r="BH15" s="240">
        <f>'C завтраками| Bed and breakfast'!BH14*0.85</f>
        <v>32470</v>
      </c>
      <c r="BI15" s="240">
        <f>'C завтраками| Bed and breakfast'!BI14*0.85</f>
        <v>32470</v>
      </c>
      <c r="BJ15" s="240">
        <f>'C завтраками| Bed and breakfast'!BJ14*0.85</f>
        <v>32470</v>
      </c>
      <c r="BK15" s="240">
        <f>'C завтраками| Bed and breakfast'!BK14*0.85</f>
        <v>35020</v>
      </c>
      <c r="BL15" s="240">
        <f>'C завтраками| Bed and breakfast'!BL14*0.85</f>
        <v>35020</v>
      </c>
      <c r="BM15" s="240">
        <f>'C завтраками| Bed and breakfast'!BM14*0.85</f>
        <v>35020</v>
      </c>
      <c r="BN15" s="240">
        <f>'C завтраками| Bed and breakfast'!BN14*0.85</f>
        <v>35020</v>
      </c>
      <c r="BO15" s="240">
        <f>'C завтраками| Bed and breakfast'!BO14*0.85</f>
        <v>35020</v>
      </c>
      <c r="BP15" s="240">
        <f>'C завтраками| Bed and breakfast'!BP14*0.85</f>
        <v>35020</v>
      </c>
      <c r="BQ15" s="240">
        <f>'C завтраками| Bed and breakfast'!BQ14*0.85</f>
        <v>35020</v>
      </c>
      <c r="BR15" s="240">
        <f>'C завтраками| Bed and breakfast'!BR14*0.85</f>
        <v>35020</v>
      </c>
      <c r="BS15" s="240">
        <f>'C завтраками| Bed and breakfast'!BS14*0.85</f>
        <v>35020</v>
      </c>
      <c r="BT15" s="240">
        <f>'C завтраками| Bed and breakfast'!BT14*0.85</f>
        <v>40120</v>
      </c>
      <c r="BU15" s="240">
        <f>'C завтраками| Bed and breakfast'!BU14*0.85</f>
        <v>40120</v>
      </c>
      <c r="BV15" s="240">
        <f>'C завтраками| Bed and breakfast'!BV14*0.85</f>
        <v>40120</v>
      </c>
      <c r="BW15" s="240">
        <f>'C завтраками| Bed and breakfast'!BW14*0.85</f>
        <v>40120</v>
      </c>
      <c r="BX15" s="240">
        <f>'C завтраками| Bed and breakfast'!BX14*0.85</f>
        <v>41820</v>
      </c>
      <c r="BY15" s="240">
        <f>'C завтраками| Bed and breakfast'!BY14*0.85</f>
        <v>41820</v>
      </c>
      <c r="BZ15" s="240">
        <f>'C завтраками| Bed and breakfast'!BZ14*0.85</f>
        <v>41820</v>
      </c>
      <c r="CA15" s="240">
        <f>'C завтраками| Bed and breakfast'!CA14*0.85</f>
        <v>41820</v>
      </c>
      <c r="CB15" s="240">
        <f>'C завтраками| Bed and breakfast'!CB14*0.85</f>
        <v>41820</v>
      </c>
      <c r="CC15" s="240">
        <f>'C завтраками| Bed and breakfast'!CC14*0.85</f>
        <v>41820</v>
      </c>
      <c r="CD15" s="240">
        <f>'C завтраками| Bed and breakfast'!CD14*0.85</f>
        <v>41820</v>
      </c>
      <c r="CE15" s="240">
        <f>'C завтраками| Bed and breakfast'!CE14*0.85</f>
        <v>41820</v>
      </c>
      <c r="CF15" s="240">
        <f>'C завтраками| Bed and breakfast'!CF14*0.85</f>
        <v>41820</v>
      </c>
      <c r="CG15" s="240">
        <f>'C завтраками| Bed and breakfast'!CG14*0.85</f>
        <v>41820</v>
      </c>
      <c r="CH15" s="240">
        <f>'C завтраками| Bed and breakfast'!CH14*0.85</f>
        <v>38420</v>
      </c>
      <c r="CI15" s="240">
        <f>'C завтраками| Bed and breakfast'!CI14*0.85</f>
        <v>38420</v>
      </c>
      <c r="CJ15" s="240">
        <f>'C завтраками| Bed and breakfast'!CJ14*0.85</f>
        <v>38420</v>
      </c>
      <c r="CK15" s="240">
        <f>'C завтраками| Bed and breakfast'!CK14*0.85</f>
        <v>38420</v>
      </c>
      <c r="CL15" s="240">
        <f>'C завтраками| Bed and breakfast'!CL14*0.85</f>
        <v>38420</v>
      </c>
      <c r="CM15" s="240">
        <f>'C завтраками| Bed and breakfast'!CM14*0.85</f>
        <v>38420</v>
      </c>
      <c r="CN15" s="240">
        <f>'C завтраками| Bed and breakfast'!CN14*0.85</f>
        <v>38420</v>
      </c>
      <c r="CO15" s="240">
        <f>'C завтраками| Bed and breakfast'!CO14*0.85</f>
        <v>38420</v>
      </c>
      <c r="CP15" s="240">
        <f>'C завтраками| Bed and breakfast'!CP14*0.85</f>
        <v>38420</v>
      </c>
      <c r="CQ15" s="240">
        <f>'C завтраками| Bed and breakfast'!CQ14*0.85</f>
        <v>59670</v>
      </c>
      <c r="CR15" s="240">
        <f>'C завтраками| Bed and breakfast'!CR14*0.85</f>
        <v>65620</v>
      </c>
      <c r="CS15" s="240">
        <f>'C завтраками| Bed and breakfast'!CS14*0.85</f>
        <v>71570</v>
      </c>
      <c r="CT15" s="240">
        <f>'C завтраками| Bed and breakfast'!CT14*0.85</f>
        <v>59670</v>
      </c>
      <c r="CU15" s="240">
        <f>'C завтраками| Bed and breakfast'!CU14*0.85</f>
        <v>59670</v>
      </c>
      <c r="CV15" s="240">
        <f>'C завтраками| Bed and breakfast'!CV14*0.85</f>
        <v>50320</v>
      </c>
      <c r="CW15" s="240">
        <f>'C завтраками| Bed and breakfast'!CW14*0.85</f>
        <v>50320</v>
      </c>
      <c r="CX15" s="240">
        <f>'C завтраками| Bed and breakfast'!CX14*0.85</f>
        <v>50320</v>
      </c>
      <c r="CY15" s="240">
        <f>'C завтраками| Bed and breakfast'!CY14*0.85</f>
        <v>43520</v>
      </c>
      <c r="CZ15" s="240">
        <f>'C завтраками| Bed and breakfast'!CZ14*0.85</f>
        <v>42670</v>
      </c>
      <c r="DA15" s="240">
        <f>'C завтраками| Bed and breakfast'!DA14*0.85</f>
        <v>31195</v>
      </c>
      <c r="DB15" s="240">
        <f>'C завтраками| Bed and breakfast'!DB14*0.85</f>
        <v>31195</v>
      </c>
      <c r="DC15" s="240">
        <f>'C завтраками| Bed and breakfast'!DC14*0.85</f>
        <v>31195</v>
      </c>
      <c r="DD15" s="240">
        <f>'C завтраками| Bed and breakfast'!DD14*0.85</f>
        <v>31195</v>
      </c>
      <c r="DE15" s="240">
        <f>'C завтраками| Bed and breakfast'!DE14*0.85</f>
        <v>32470</v>
      </c>
      <c r="DF15" s="240">
        <f>'C завтраками| Bed and breakfast'!DF14*0.85</f>
        <v>32470</v>
      </c>
      <c r="DG15" s="240">
        <f>'C завтраками| Bed and breakfast'!DG14*0.85</f>
        <v>32470</v>
      </c>
      <c r="DH15" s="240">
        <f>'C завтраками| Bed and breakfast'!DH14*0.85</f>
        <v>31195</v>
      </c>
      <c r="DI15" s="240">
        <f>'C завтраками| Bed and breakfast'!DI14*0.85</f>
        <v>31195</v>
      </c>
      <c r="DJ15" s="240">
        <f>'C завтраками| Bed and breakfast'!DJ14*0.85</f>
        <v>31195</v>
      </c>
      <c r="DK15" s="240">
        <f>'C завтраками| Bed and breakfast'!DK14*0.85</f>
        <v>31195</v>
      </c>
      <c r="DL15" s="240">
        <f>'C завтраками| Bed and breakfast'!DL14*0.85</f>
        <v>31195</v>
      </c>
      <c r="DM15" s="240">
        <f>'C завтраками| Bed and breakfast'!DM14*0.85</f>
        <v>31195</v>
      </c>
      <c r="DN15" s="240">
        <f>'C завтраками| Bed and breakfast'!DN14*0.85</f>
        <v>29920</v>
      </c>
      <c r="DO15" s="240">
        <f>'C завтраками| Bed and breakfast'!DO14*0.85</f>
        <v>29920</v>
      </c>
      <c r="DP15" s="240">
        <f>'C завтраками| Bed and breakfast'!DP14*0.85</f>
        <v>29920</v>
      </c>
      <c r="DQ15" s="240">
        <f>'C завтраками| Bed and breakfast'!DQ14*0.85</f>
        <v>29920</v>
      </c>
      <c r="DR15" s="240">
        <f>'C завтраками| Bed and breakfast'!DR14*0.85</f>
        <v>29920</v>
      </c>
      <c r="DS15" s="240">
        <f>'C завтраками| Bed and breakfast'!DS14*0.85</f>
        <v>29920</v>
      </c>
      <c r="DT15" s="240">
        <f>'C завтраками| Bed and breakfast'!DT14*0.85</f>
        <v>29920</v>
      </c>
      <c r="DU15" s="240">
        <f>'C завтраками| Bed and breakfast'!DU14*0.85</f>
        <v>26520</v>
      </c>
      <c r="DV15" s="240">
        <f>'C завтраками| Bed and breakfast'!DV14*0.85</f>
        <v>26520</v>
      </c>
      <c r="DW15" s="240">
        <f>'C завтраками| Bed and breakfast'!DW14*0.85</f>
        <v>26520</v>
      </c>
      <c r="DX15" s="240">
        <f>'C завтраками| Bed and breakfast'!DX14*0.85</f>
        <v>26520</v>
      </c>
      <c r="DY15" s="240">
        <f>'C завтраками| Bed and breakfast'!DY14*0.85</f>
        <v>26520</v>
      </c>
      <c r="DZ15" s="240">
        <f>'C завтраками| Bed and breakfast'!DZ14*0.85</f>
        <v>27370</v>
      </c>
      <c r="EA15" s="240">
        <f>'C завтраками| Bed and breakfast'!EA14*0.85</f>
        <v>27370</v>
      </c>
      <c r="EB15" s="240">
        <f>'C завтраками| Bed and breakfast'!EB14*0.85</f>
        <v>25670</v>
      </c>
      <c r="EC15" s="240">
        <f>'C завтраками| Bed and breakfast'!EC14*0.85</f>
        <v>25670</v>
      </c>
      <c r="ED15" s="240">
        <f>'C завтраками| Bed and breakfast'!ED14*0.85</f>
        <v>25670</v>
      </c>
      <c r="EE15" s="240">
        <f>'C завтраками| Bed and breakfast'!EE14*0.85</f>
        <v>23800</v>
      </c>
      <c r="EF15" s="240">
        <f>'C завтраками| Bed and breakfast'!EF14*0.85</f>
        <v>23800</v>
      </c>
      <c r="EG15" s="240">
        <f>'C завтраками| Bed and breakfast'!EG14*0.85</f>
        <v>23800</v>
      </c>
      <c r="EH15" s="240">
        <f>'C завтраками| Bed and breakfast'!EH14*0.85</f>
        <v>23800</v>
      </c>
      <c r="EI15" s="240">
        <f>'C завтраками| Bed and breakfast'!EI14*0.85</f>
        <v>21250</v>
      </c>
      <c r="EJ15" s="240">
        <f>'C завтраками| Bed and breakfast'!EJ14*0.85</f>
        <v>21250</v>
      </c>
      <c r="EK15" s="240">
        <f>'C завтраками| Bed and breakfast'!EK14*0.85</f>
        <v>21250</v>
      </c>
      <c r="EL15" s="240">
        <f>'C завтраками| Bed and breakfast'!EL14*0.85</f>
        <v>21250</v>
      </c>
      <c r="EM15" s="240">
        <f>'C завтраками| Bed and breakfast'!EM14*0.85</f>
        <v>21250</v>
      </c>
      <c r="EN15" s="240">
        <f>'C завтраками| Bed and breakfast'!EN14*0.85</f>
        <v>21250</v>
      </c>
      <c r="EO15" s="240">
        <f>'C завтраками| Bed and breakfast'!EO14*0.85</f>
        <v>21250</v>
      </c>
      <c r="EP15" s="240">
        <f>'C завтраками| Bed and breakfast'!EP14*0.85</f>
        <v>19975</v>
      </c>
      <c r="EQ15" s="240">
        <f>'C завтраками| Bed and breakfast'!EQ14*0.85</f>
        <v>19975</v>
      </c>
      <c r="ER15" s="240">
        <f>'C завтраками| Bed and breakfast'!ER14*0.85</f>
        <v>19975</v>
      </c>
      <c r="ES15" s="240">
        <f>'C завтраками| Bed and breakfast'!ES14*0.85</f>
        <v>19975</v>
      </c>
      <c r="ET15" s="240">
        <f>'C завтраками| Bed and breakfast'!ET14*0.85</f>
        <v>19975</v>
      </c>
      <c r="EU15" s="240">
        <f>'C завтраками| Bed and breakfast'!EU14*0.85</f>
        <v>21250</v>
      </c>
      <c r="EV15" s="240">
        <f>'C завтраками| Bed and breakfast'!EV14*0.85</f>
        <v>21250</v>
      </c>
      <c r="EW15" s="240">
        <f>'C завтраками| Bed and breakfast'!EW14*0.85</f>
        <v>19975</v>
      </c>
      <c r="EX15" s="240">
        <f>'C завтраками| Bed and breakfast'!EX14*0.85</f>
        <v>19975</v>
      </c>
      <c r="EY15" s="240">
        <f>'C завтраками| Bed and breakfast'!EY14*0.85</f>
        <v>19975</v>
      </c>
      <c r="EZ15" s="240">
        <f>'C завтраками| Bed and breakfast'!EZ14*0.85</f>
        <v>19975</v>
      </c>
      <c r="FA15" s="240">
        <f>'C завтраками| Bed and breakfast'!FA14*0.85</f>
        <v>19975</v>
      </c>
      <c r="FB15" s="240">
        <f>'C завтраками| Bed and breakfast'!FB14*0.85</f>
        <v>21250</v>
      </c>
      <c r="FC15" s="240">
        <f>'C завтраками| Bed and breakfast'!FC14*0.85</f>
        <v>21250</v>
      </c>
      <c r="FD15" s="240">
        <f>'C завтраками| Bed and breakfast'!FD14*0.85</f>
        <v>19975</v>
      </c>
      <c r="FE15" s="240">
        <f>'C завтраками| Bed and breakfast'!FE14*0.85</f>
        <v>19975</v>
      </c>
      <c r="FF15" s="240">
        <f>'C завтраками| Bed and breakfast'!FF14*0.85</f>
        <v>19975</v>
      </c>
      <c r="FG15" s="240">
        <f>'C завтраками| Bed and breakfast'!FG14*0.85</f>
        <v>19975</v>
      </c>
      <c r="FH15" s="240">
        <f>'C завтраками| Bed and breakfast'!FH14*0.85</f>
        <v>22525</v>
      </c>
    </row>
    <row r="16" spans="1:164"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row>
    <row r="17" spans="1:164" s="72" customFormat="1" x14ac:dyDescent="0.2">
      <c r="A17" s="240">
        <v>1</v>
      </c>
      <c r="B17" s="240">
        <f>'C завтраками| Bed and breakfast'!B16*0.85</f>
        <v>22100</v>
      </c>
      <c r="C17" s="240">
        <f>'C завтраками| Bed and breakfast'!C16*0.85</f>
        <v>22100</v>
      </c>
      <c r="D17" s="240">
        <f>'C завтраками| Bed and breakfast'!D16*0.85</f>
        <v>25075</v>
      </c>
      <c r="E17" s="240">
        <f>'C завтраками| Bed and breakfast'!E16*0.85</f>
        <v>25075</v>
      </c>
      <c r="F17" s="240">
        <f>'C завтраками| Bed and breakfast'!F16*0.85</f>
        <v>19550</v>
      </c>
      <c r="G17" s="240">
        <f>'C завтраками| Bed and breakfast'!G16*0.85</f>
        <v>19550</v>
      </c>
      <c r="H17" s="240">
        <f>'C завтраками| Bed and breakfast'!H16*0.85</f>
        <v>19550</v>
      </c>
      <c r="I17" s="240">
        <f>'C завтраками| Bed and breakfast'!I16*0.85</f>
        <v>19550</v>
      </c>
      <c r="J17" s="240">
        <f>'C завтраками| Bed and breakfast'!J16*0.85</f>
        <v>19550</v>
      </c>
      <c r="K17" s="240">
        <f>'C завтраками| Bed and breakfast'!K16*0.85</f>
        <v>23375</v>
      </c>
      <c r="L17" s="240">
        <f>'C завтраками| Bed and breakfast'!L16*0.85</f>
        <v>23375</v>
      </c>
      <c r="M17" s="240">
        <f>'C завтраками| Bed and breakfast'!M16*0.85</f>
        <v>19550</v>
      </c>
      <c r="N17" s="240">
        <f>'C завтраками| Bed and breakfast'!N16*0.85</f>
        <v>19550</v>
      </c>
      <c r="O17" s="240">
        <f>'C завтраками| Bed and breakfast'!O16*0.85</f>
        <v>19550</v>
      </c>
      <c r="P17" s="240">
        <f>'C завтраками| Bed and breakfast'!P16*0.85</f>
        <v>19550</v>
      </c>
      <c r="Q17" s="240">
        <f>'C завтраками| Bed and breakfast'!Q16*0.85</f>
        <v>19550</v>
      </c>
      <c r="R17" s="240">
        <f>'C завтраками| Bed and breakfast'!R16*0.85</f>
        <v>22100</v>
      </c>
      <c r="S17" s="240">
        <f>'C завтраками| Bed and breakfast'!S16*0.85</f>
        <v>22100</v>
      </c>
      <c r="T17" s="240">
        <f>'C завтраками| Bed and breakfast'!T16*0.85</f>
        <v>20825</v>
      </c>
      <c r="U17" s="240">
        <f>'C завтраками| Bed and breakfast'!U16*0.85</f>
        <v>20825</v>
      </c>
      <c r="V17" s="240">
        <f>'C завтраками| Bed and breakfast'!V16*0.85</f>
        <v>20825</v>
      </c>
      <c r="W17" s="240">
        <f>'C завтраками| Bed and breakfast'!W16*0.85</f>
        <v>20825</v>
      </c>
      <c r="X17" s="240">
        <f>'C завтраками| Bed and breakfast'!X16*0.85</f>
        <v>22100</v>
      </c>
      <c r="Y17" s="240">
        <f>'C завтраками| Bed and breakfast'!Y16*0.85</f>
        <v>22100</v>
      </c>
      <c r="Z17" s="240">
        <f>'C завтраками| Bed and breakfast'!Z16*0.85</f>
        <v>22100</v>
      </c>
      <c r="AA17" s="240">
        <f>'C завтраками| Bed and breakfast'!AA16*0.85</f>
        <v>20825</v>
      </c>
      <c r="AB17" s="240">
        <f>'C завтраками| Bed and breakfast'!AB16*0.85</f>
        <v>20825</v>
      </c>
      <c r="AC17" s="240">
        <f>'C завтраками| Bed and breakfast'!AC16*0.85</f>
        <v>22100</v>
      </c>
      <c r="AD17" s="240">
        <f>'C завтраками| Bed and breakfast'!AD16*0.85</f>
        <v>22100</v>
      </c>
      <c r="AE17" s="240">
        <f>'C завтраками| Bed and breakfast'!AE16*0.85</f>
        <v>22100</v>
      </c>
      <c r="AF17" s="240">
        <f>'C завтраками| Bed and breakfast'!AF16*0.85</f>
        <v>25500</v>
      </c>
      <c r="AG17" s="240">
        <f>'C завтраками| Bed and breakfast'!AG16*0.85</f>
        <v>25500</v>
      </c>
      <c r="AH17" s="240">
        <f>'C завтраками| Bed and breakfast'!AH16*0.85</f>
        <v>23375</v>
      </c>
      <c r="AI17" s="240">
        <f>'C завтраками| Bed and breakfast'!AI16*0.85</f>
        <v>25075</v>
      </c>
      <c r="AJ17" s="240">
        <f>'C завтраками| Bed and breakfast'!AJ16*0.85</f>
        <v>25075</v>
      </c>
      <c r="AK17" s="240">
        <f>'C завтраками| Bed and breakfast'!AK16*0.85</f>
        <v>30600</v>
      </c>
      <c r="AL17" s="240">
        <f>'C завтраками| Bed and breakfast'!AL16*0.85</f>
        <v>35700</v>
      </c>
      <c r="AM17" s="240">
        <f>'C завтраками| Bed and breakfast'!AM16*0.85</f>
        <v>35700</v>
      </c>
      <c r="AN17" s="240">
        <f>'C завтраками| Bed and breakfast'!AN16*0.85</f>
        <v>38250</v>
      </c>
      <c r="AO17" s="240">
        <f>'C завтраками| Bed and breakfast'!AO16*0.85</f>
        <v>35700</v>
      </c>
      <c r="AP17" s="240">
        <f>'C завтраками| Bed and breakfast'!AP16*0.85</f>
        <v>61625</v>
      </c>
      <c r="AQ17" s="240">
        <f>'C завтраками| Bed and breakfast'!AQ16*0.85</f>
        <v>95625</v>
      </c>
      <c r="AR17" s="240">
        <f>'C завтраками| Bed and breakfast'!AR16*0.85</f>
        <v>116875</v>
      </c>
      <c r="AS17" s="240">
        <f>'C завтраками| Bed and breakfast'!AS16*0.85</f>
        <v>116875</v>
      </c>
      <c r="AT17" s="240">
        <f>'C завтраками| Bed and breakfast'!AT16*0.85</f>
        <v>104125</v>
      </c>
      <c r="AU17" s="240">
        <f>'C завтраками| Bed and breakfast'!AU16*0.85</f>
        <v>104125</v>
      </c>
      <c r="AV17" s="240">
        <f>'C завтраками| Bed and breakfast'!AV16*0.85</f>
        <v>104125</v>
      </c>
      <c r="AW17" s="240">
        <f>'C завтраками| Bed and breakfast'!AW16*0.85</f>
        <v>104125</v>
      </c>
      <c r="AX17" s="240">
        <f>'C завтраками| Bed and breakfast'!AX16*0.85</f>
        <v>104125</v>
      </c>
      <c r="AY17" s="240">
        <f>'C завтраками| Bed and breakfast'!AY16*0.85</f>
        <v>82875</v>
      </c>
      <c r="AZ17" s="240">
        <f>'C завтраками| Bed and breakfast'!AZ16*0.85</f>
        <v>74375</v>
      </c>
      <c r="BA17" s="240">
        <f>'C завтраками| Bed and breakfast'!BA16*0.85</f>
        <v>74375</v>
      </c>
      <c r="BB17" s="240">
        <f>'C завтраками| Bed and breakfast'!BB16*0.85</f>
        <v>54825</v>
      </c>
      <c r="BC17" s="240">
        <f>'C завтраками| Bed and breakfast'!BC16*0.85</f>
        <v>34425</v>
      </c>
      <c r="BD17" s="240">
        <f>'C завтраками| Bed and breakfast'!BD16*0.85</f>
        <v>34425</v>
      </c>
      <c r="BE17" s="240">
        <f>'C завтраками| Bed and breakfast'!BE16*0.85</f>
        <v>34425</v>
      </c>
      <c r="BF17" s="240">
        <f>'C завтраками| Bed and breakfast'!BF16*0.85</f>
        <v>34425</v>
      </c>
      <c r="BG17" s="240">
        <f>'C завтраками| Bed and breakfast'!BG16*0.85</f>
        <v>34425</v>
      </c>
      <c r="BH17" s="240">
        <f>'C завтраками| Bed and breakfast'!BH16*0.85</f>
        <v>31875</v>
      </c>
      <c r="BI17" s="240">
        <f>'C завтраками| Bed and breakfast'!BI16*0.85</f>
        <v>31875</v>
      </c>
      <c r="BJ17" s="240">
        <f>'C завтраками| Bed and breakfast'!BJ16*0.85</f>
        <v>31875</v>
      </c>
      <c r="BK17" s="240">
        <f>'C завтраками| Bed and breakfast'!BK16*0.85</f>
        <v>34425</v>
      </c>
      <c r="BL17" s="240">
        <f>'C завтраками| Bed and breakfast'!BL16*0.85</f>
        <v>34425</v>
      </c>
      <c r="BM17" s="240">
        <f>'C завтраками| Bed and breakfast'!BM16*0.85</f>
        <v>34425</v>
      </c>
      <c r="BN17" s="240">
        <f>'C завтраками| Bed and breakfast'!BN16*0.85</f>
        <v>34425</v>
      </c>
      <c r="BO17" s="240">
        <f>'C завтраками| Bed and breakfast'!BO16*0.85</f>
        <v>34425</v>
      </c>
      <c r="BP17" s="240">
        <f>'C завтраками| Bed and breakfast'!BP16*0.85</f>
        <v>34425</v>
      </c>
      <c r="BQ17" s="240">
        <f>'C завтраками| Bed and breakfast'!BQ16*0.85</f>
        <v>34425</v>
      </c>
      <c r="BR17" s="240">
        <f>'C завтраками| Bed and breakfast'!BR16*0.85</f>
        <v>34425</v>
      </c>
      <c r="BS17" s="240">
        <f>'C завтраками| Bed and breakfast'!BS16*0.85</f>
        <v>34425</v>
      </c>
      <c r="BT17" s="240">
        <f>'C завтраками| Bed and breakfast'!BT16*0.85</f>
        <v>39525</v>
      </c>
      <c r="BU17" s="240">
        <f>'C завтраками| Bed and breakfast'!BU16*0.85</f>
        <v>39525</v>
      </c>
      <c r="BV17" s="240">
        <f>'C завтраками| Bed and breakfast'!BV16*0.85</f>
        <v>39525</v>
      </c>
      <c r="BW17" s="240">
        <f>'C завтраками| Bed and breakfast'!BW16*0.85</f>
        <v>39525</v>
      </c>
      <c r="BX17" s="240">
        <f>'C завтраками| Bed and breakfast'!BX16*0.85</f>
        <v>41225</v>
      </c>
      <c r="BY17" s="240">
        <f>'C завтраками| Bed and breakfast'!BY16*0.85</f>
        <v>41225</v>
      </c>
      <c r="BZ17" s="240">
        <f>'C завтраками| Bed and breakfast'!BZ16*0.85</f>
        <v>41225</v>
      </c>
      <c r="CA17" s="240">
        <f>'C завтраками| Bed and breakfast'!CA16*0.85</f>
        <v>41225</v>
      </c>
      <c r="CB17" s="240">
        <f>'C завтраками| Bed and breakfast'!CB16*0.85</f>
        <v>41225</v>
      </c>
      <c r="CC17" s="240">
        <f>'C завтраками| Bed and breakfast'!CC16*0.85</f>
        <v>41225</v>
      </c>
      <c r="CD17" s="240">
        <f>'C завтраками| Bed and breakfast'!CD16*0.85</f>
        <v>41225</v>
      </c>
      <c r="CE17" s="240">
        <f>'C завтраками| Bed and breakfast'!CE16*0.85</f>
        <v>41225</v>
      </c>
      <c r="CF17" s="240">
        <f>'C завтраками| Bed and breakfast'!CF16*0.85</f>
        <v>41225</v>
      </c>
      <c r="CG17" s="240">
        <f>'C завтраками| Bed and breakfast'!CG16*0.85</f>
        <v>41225</v>
      </c>
      <c r="CH17" s="240">
        <f>'C завтраками| Bed and breakfast'!CH16*0.85</f>
        <v>37825</v>
      </c>
      <c r="CI17" s="240">
        <f>'C завтраками| Bed and breakfast'!CI16*0.85</f>
        <v>37825</v>
      </c>
      <c r="CJ17" s="240">
        <f>'C завтраками| Bed and breakfast'!CJ16*0.85</f>
        <v>37825</v>
      </c>
      <c r="CK17" s="240">
        <f>'C завтраками| Bed and breakfast'!CK16*0.85</f>
        <v>37825</v>
      </c>
      <c r="CL17" s="240">
        <f>'C завтраками| Bed and breakfast'!CL16*0.85</f>
        <v>37825</v>
      </c>
      <c r="CM17" s="240">
        <f>'C завтраками| Bed and breakfast'!CM16*0.85</f>
        <v>37825</v>
      </c>
      <c r="CN17" s="240">
        <f>'C завтраками| Bed and breakfast'!CN16*0.85</f>
        <v>37825</v>
      </c>
      <c r="CO17" s="240">
        <f>'C завтраками| Bed and breakfast'!CO16*0.85</f>
        <v>37825</v>
      </c>
      <c r="CP17" s="240">
        <f>'C завтраками| Bed and breakfast'!CP16*0.85</f>
        <v>37825</v>
      </c>
      <c r="CQ17" s="240">
        <f>'C завтраками| Bed and breakfast'!CQ16*0.85</f>
        <v>59075</v>
      </c>
      <c r="CR17" s="240">
        <f>'C завтраками| Bed and breakfast'!CR16*0.85</f>
        <v>65025</v>
      </c>
      <c r="CS17" s="240">
        <f>'C завтраками| Bed and breakfast'!CS16*0.85</f>
        <v>70975</v>
      </c>
      <c r="CT17" s="240">
        <f>'C завтраками| Bed and breakfast'!CT16*0.85</f>
        <v>59075</v>
      </c>
      <c r="CU17" s="240">
        <f>'C завтраками| Bed and breakfast'!CU16*0.85</f>
        <v>59075</v>
      </c>
      <c r="CV17" s="240">
        <f>'C завтраками| Bed and breakfast'!CV16*0.85</f>
        <v>49725</v>
      </c>
      <c r="CW17" s="240">
        <f>'C завтраками| Bed and breakfast'!CW16*0.85</f>
        <v>49725</v>
      </c>
      <c r="CX17" s="240">
        <f>'C завтраками| Bed and breakfast'!CX16*0.85</f>
        <v>49725</v>
      </c>
      <c r="CY17" s="240">
        <f>'C завтраками| Bed and breakfast'!CY16*0.85</f>
        <v>42925</v>
      </c>
      <c r="CZ17" s="240">
        <f>'C завтраками| Bed and breakfast'!CZ16*0.85</f>
        <v>42075</v>
      </c>
      <c r="DA17" s="240">
        <f>'C завтраками| Bed and breakfast'!DA16*0.85</f>
        <v>30600</v>
      </c>
      <c r="DB17" s="240">
        <f>'C завтраками| Bed and breakfast'!DB16*0.85</f>
        <v>30600</v>
      </c>
      <c r="DC17" s="240">
        <f>'C завтраками| Bed and breakfast'!DC16*0.85</f>
        <v>30600</v>
      </c>
      <c r="DD17" s="240">
        <f>'C завтраками| Bed and breakfast'!DD16*0.85</f>
        <v>30600</v>
      </c>
      <c r="DE17" s="240">
        <f>'C завтраками| Bed and breakfast'!DE16*0.85</f>
        <v>31875</v>
      </c>
      <c r="DF17" s="240">
        <f>'C завтраками| Bed and breakfast'!DF16*0.85</f>
        <v>31875</v>
      </c>
      <c r="DG17" s="240">
        <f>'C завтраками| Bed and breakfast'!DG16*0.85</f>
        <v>31875</v>
      </c>
      <c r="DH17" s="240">
        <f>'C завтраками| Bed and breakfast'!DH16*0.85</f>
        <v>30600</v>
      </c>
      <c r="DI17" s="240">
        <f>'C завтраками| Bed and breakfast'!DI16*0.85</f>
        <v>30600</v>
      </c>
      <c r="DJ17" s="240">
        <f>'C завтраками| Bed and breakfast'!DJ16*0.85</f>
        <v>30600</v>
      </c>
      <c r="DK17" s="240">
        <f>'C завтраками| Bed and breakfast'!DK16*0.85</f>
        <v>30600</v>
      </c>
      <c r="DL17" s="240">
        <f>'C завтраками| Bed and breakfast'!DL16*0.85</f>
        <v>30600</v>
      </c>
      <c r="DM17" s="240">
        <f>'C завтраками| Bed and breakfast'!DM16*0.85</f>
        <v>30600</v>
      </c>
      <c r="DN17" s="240">
        <f>'C завтраками| Bed and breakfast'!DN16*0.85</f>
        <v>29325</v>
      </c>
      <c r="DO17" s="240">
        <f>'C завтраками| Bed and breakfast'!DO16*0.85</f>
        <v>29325</v>
      </c>
      <c r="DP17" s="240">
        <f>'C завтраками| Bed and breakfast'!DP16*0.85</f>
        <v>29325</v>
      </c>
      <c r="DQ17" s="240">
        <f>'C завтраками| Bed and breakfast'!DQ16*0.85</f>
        <v>29325</v>
      </c>
      <c r="DR17" s="240">
        <f>'C завтраками| Bed and breakfast'!DR16*0.85</f>
        <v>29325</v>
      </c>
      <c r="DS17" s="240">
        <f>'C завтраками| Bed and breakfast'!DS16*0.85</f>
        <v>29325</v>
      </c>
      <c r="DT17" s="240">
        <f>'C завтраками| Bed and breakfast'!DT16*0.85</f>
        <v>29325</v>
      </c>
      <c r="DU17" s="240">
        <f>'C завтраками| Bed and breakfast'!DU16*0.85</f>
        <v>25925</v>
      </c>
      <c r="DV17" s="240">
        <f>'C завтраками| Bed and breakfast'!DV16*0.85</f>
        <v>25925</v>
      </c>
      <c r="DW17" s="240">
        <f>'C завтраками| Bed and breakfast'!DW16*0.85</f>
        <v>25925</v>
      </c>
      <c r="DX17" s="240">
        <f>'C завтраками| Bed and breakfast'!DX16*0.85</f>
        <v>25925</v>
      </c>
      <c r="DY17" s="240">
        <f>'C завтраками| Bed and breakfast'!DY16*0.85</f>
        <v>25925</v>
      </c>
      <c r="DZ17" s="240">
        <f>'C завтраками| Bed and breakfast'!DZ16*0.85</f>
        <v>26775</v>
      </c>
      <c r="EA17" s="240">
        <f>'C завтраками| Bed and breakfast'!EA16*0.85</f>
        <v>26775</v>
      </c>
      <c r="EB17" s="240">
        <f>'C завтраками| Bed and breakfast'!EB16*0.85</f>
        <v>25075</v>
      </c>
      <c r="EC17" s="240">
        <f>'C завтраками| Bed and breakfast'!EC16*0.85</f>
        <v>25075</v>
      </c>
      <c r="ED17" s="240">
        <f>'C завтраками| Bed and breakfast'!ED16*0.85</f>
        <v>25075</v>
      </c>
      <c r="EE17" s="240">
        <f>'C завтраками| Bed and breakfast'!EE16*0.85</f>
        <v>22950</v>
      </c>
      <c r="EF17" s="240">
        <f>'C завтраками| Bed and breakfast'!EF16*0.85</f>
        <v>22950</v>
      </c>
      <c r="EG17" s="240">
        <f>'C завтраками| Bed and breakfast'!EG16*0.85</f>
        <v>22950</v>
      </c>
      <c r="EH17" s="240">
        <f>'C завтраками| Bed and breakfast'!EH16*0.85</f>
        <v>22950</v>
      </c>
      <c r="EI17" s="240">
        <f>'C завтраками| Bed and breakfast'!EI16*0.85</f>
        <v>20400</v>
      </c>
      <c r="EJ17" s="240">
        <f>'C завтраками| Bed and breakfast'!EJ16*0.85</f>
        <v>20400</v>
      </c>
      <c r="EK17" s="240">
        <f>'C завтраками| Bed and breakfast'!EK16*0.85</f>
        <v>20400</v>
      </c>
      <c r="EL17" s="240">
        <f>'C завтраками| Bed and breakfast'!EL16*0.85</f>
        <v>20400</v>
      </c>
      <c r="EM17" s="240">
        <f>'C завтраками| Bed and breakfast'!EM16*0.85</f>
        <v>20400</v>
      </c>
      <c r="EN17" s="240">
        <f>'C завтраками| Bed and breakfast'!EN16*0.85</f>
        <v>20400</v>
      </c>
      <c r="EO17" s="240">
        <f>'C завтраками| Bed and breakfast'!EO16*0.85</f>
        <v>20400</v>
      </c>
      <c r="EP17" s="240">
        <f>'C завтраками| Bed and breakfast'!EP16*0.85</f>
        <v>19125</v>
      </c>
      <c r="EQ17" s="240">
        <f>'C завтраками| Bed and breakfast'!EQ16*0.85</f>
        <v>19125</v>
      </c>
      <c r="ER17" s="240">
        <f>'C завтраками| Bed and breakfast'!ER16*0.85</f>
        <v>19125</v>
      </c>
      <c r="ES17" s="240">
        <f>'C завтраками| Bed and breakfast'!ES16*0.85</f>
        <v>19125</v>
      </c>
      <c r="ET17" s="240">
        <f>'C завтраками| Bed and breakfast'!ET16*0.85</f>
        <v>19125</v>
      </c>
      <c r="EU17" s="240">
        <f>'C завтраками| Bed and breakfast'!EU16*0.85</f>
        <v>20400</v>
      </c>
      <c r="EV17" s="240">
        <f>'C завтраками| Bed and breakfast'!EV16*0.85</f>
        <v>20400</v>
      </c>
      <c r="EW17" s="240">
        <f>'C завтраками| Bed and breakfast'!EW16*0.85</f>
        <v>19125</v>
      </c>
      <c r="EX17" s="240">
        <f>'C завтраками| Bed and breakfast'!EX16*0.85</f>
        <v>19125</v>
      </c>
      <c r="EY17" s="240">
        <f>'C завтраками| Bed and breakfast'!EY16*0.85</f>
        <v>19125</v>
      </c>
      <c r="EZ17" s="240">
        <f>'C завтраками| Bed and breakfast'!EZ16*0.85</f>
        <v>19125</v>
      </c>
      <c r="FA17" s="240">
        <f>'C завтраками| Bed and breakfast'!FA16*0.85</f>
        <v>19125</v>
      </c>
      <c r="FB17" s="240">
        <f>'C завтраками| Bed and breakfast'!FB16*0.85</f>
        <v>20400</v>
      </c>
      <c r="FC17" s="240">
        <f>'C завтраками| Bed and breakfast'!FC16*0.85</f>
        <v>20400</v>
      </c>
      <c r="FD17" s="240">
        <f>'C завтраками| Bed and breakfast'!FD16*0.85</f>
        <v>19125</v>
      </c>
      <c r="FE17" s="240">
        <f>'C завтраками| Bed and breakfast'!FE16*0.85</f>
        <v>19125</v>
      </c>
      <c r="FF17" s="240">
        <f>'C завтраками| Bed and breakfast'!FF16*0.85</f>
        <v>19125</v>
      </c>
      <c r="FG17" s="240">
        <f>'C завтраками| Bed and breakfast'!FG16*0.85</f>
        <v>19125</v>
      </c>
      <c r="FH17" s="240">
        <f>'C завтраками| Bed and breakfast'!FH16*0.85</f>
        <v>21675</v>
      </c>
    </row>
    <row r="18" spans="1:164" s="72" customFormat="1" x14ac:dyDescent="0.2">
      <c r="A18" s="240">
        <v>2</v>
      </c>
      <c r="B18" s="240">
        <f>'C завтраками| Bed and breakfast'!B17*0.85</f>
        <v>24310</v>
      </c>
      <c r="C18" s="240">
        <f>'C завтраками| Bed and breakfast'!C17*0.85</f>
        <v>24310</v>
      </c>
      <c r="D18" s="240">
        <f>'C завтраками| Bed and breakfast'!D17*0.85</f>
        <v>27285</v>
      </c>
      <c r="E18" s="240">
        <f>'C завтраками| Bed and breakfast'!E17*0.85</f>
        <v>27285</v>
      </c>
      <c r="F18" s="240">
        <f>'C завтраками| Bed and breakfast'!F17*0.85</f>
        <v>21760</v>
      </c>
      <c r="G18" s="240">
        <f>'C завтраками| Bed and breakfast'!G17*0.85</f>
        <v>21760</v>
      </c>
      <c r="H18" s="240">
        <f>'C завтраками| Bed and breakfast'!H17*0.85</f>
        <v>21760</v>
      </c>
      <c r="I18" s="240">
        <f>'C завтраками| Bed and breakfast'!I17*0.85</f>
        <v>21760</v>
      </c>
      <c r="J18" s="240">
        <f>'C завтраками| Bed and breakfast'!J17*0.85</f>
        <v>21760</v>
      </c>
      <c r="K18" s="240">
        <f>'C завтраками| Bed and breakfast'!K17*0.85</f>
        <v>25585</v>
      </c>
      <c r="L18" s="240">
        <f>'C завтраками| Bed and breakfast'!L17*0.85</f>
        <v>25585</v>
      </c>
      <c r="M18" s="240">
        <f>'C завтраками| Bed and breakfast'!M17*0.85</f>
        <v>21760</v>
      </c>
      <c r="N18" s="240">
        <f>'C завтраками| Bed and breakfast'!N17*0.85</f>
        <v>21760</v>
      </c>
      <c r="O18" s="240">
        <f>'C завтраками| Bed and breakfast'!O17*0.85</f>
        <v>21760</v>
      </c>
      <c r="P18" s="240">
        <f>'C завтраками| Bed and breakfast'!P17*0.85</f>
        <v>21760</v>
      </c>
      <c r="Q18" s="240">
        <f>'C завтраками| Bed and breakfast'!Q17*0.85</f>
        <v>21760</v>
      </c>
      <c r="R18" s="240">
        <f>'C завтраками| Bed and breakfast'!R17*0.85</f>
        <v>24310</v>
      </c>
      <c r="S18" s="240">
        <f>'C завтраками| Bed and breakfast'!S17*0.85</f>
        <v>24310</v>
      </c>
      <c r="T18" s="240">
        <f>'C завтраками| Bed and breakfast'!T17*0.85</f>
        <v>23035</v>
      </c>
      <c r="U18" s="240">
        <f>'C завтраками| Bed and breakfast'!U17*0.85</f>
        <v>23035</v>
      </c>
      <c r="V18" s="240">
        <f>'C завтраками| Bed and breakfast'!V17*0.85</f>
        <v>23035</v>
      </c>
      <c r="W18" s="240">
        <f>'C завтраками| Bed and breakfast'!W17*0.85</f>
        <v>23035</v>
      </c>
      <c r="X18" s="240">
        <f>'C завтраками| Bed and breakfast'!X17*0.85</f>
        <v>24310</v>
      </c>
      <c r="Y18" s="240">
        <f>'C завтраками| Bed and breakfast'!Y17*0.85</f>
        <v>24310</v>
      </c>
      <c r="Z18" s="240">
        <f>'C завтраками| Bed and breakfast'!Z17*0.85</f>
        <v>24310</v>
      </c>
      <c r="AA18" s="240">
        <f>'C завтраками| Bed and breakfast'!AA17*0.85</f>
        <v>23035</v>
      </c>
      <c r="AB18" s="240">
        <f>'C завтраками| Bed and breakfast'!AB17*0.85</f>
        <v>23035</v>
      </c>
      <c r="AC18" s="240">
        <f>'C завтраками| Bed and breakfast'!AC17*0.85</f>
        <v>24310</v>
      </c>
      <c r="AD18" s="240">
        <f>'C завтраками| Bed and breakfast'!AD17*0.85</f>
        <v>24310</v>
      </c>
      <c r="AE18" s="240">
        <f>'C завтраками| Bed and breakfast'!AE17*0.85</f>
        <v>24310</v>
      </c>
      <c r="AF18" s="240">
        <f>'C завтраками| Bed and breakfast'!AF17*0.85</f>
        <v>27710</v>
      </c>
      <c r="AG18" s="240">
        <f>'C завтраками| Bed and breakfast'!AG17*0.85</f>
        <v>27710</v>
      </c>
      <c r="AH18" s="240">
        <f>'C завтраками| Bed and breakfast'!AH17*0.85</f>
        <v>25585</v>
      </c>
      <c r="AI18" s="240">
        <f>'C завтраками| Bed and breakfast'!AI17*0.85</f>
        <v>27285</v>
      </c>
      <c r="AJ18" s="240">
        <f>'C завтраками| Bed and breakfast'!AJ17*0.85</f>
        <v>27285</v>
      </c>
      <c r="AK18" s="240">
        <f>'C завтраками| Bed and breakfast'!AK17*0.85</f>
        <v>32810</v>
      </c>
      <c r="AL18" s="240">
        <f>'C завтраками| Bed and breakfast'!AL17*0.85</f>
        <v>37910</v>
      </c>
      <c r="AM18" s="240">
        <f>'C завтраками| Bed and breakfast'!AM17*0.85</f>
        <v>37910</v>
      </c>
      <c r="AN18" s="240">
        <f>'C завтраками| Bed and breakfast'!AN17*0.85</f>
        <v>40460</v>
      </c>
      <c r="AO18" s="240">
        <f>'C завтраками| Bed and breakfast'!AO17*0.85</f>
        <v>37910</v>
      </c>
      <c r="AP18" s="240">
        <f>'C завтраками| Bed and breakfast'!AP17*0.85</f>
        <v>64600</v>
      </c>
      <c r="AQ18" s="240">
        <f>'C завтраками| Bed and breakfast'!AQ17*0.85</f>
        <v>98600</v>
      </c>
      <c r="AR18" s="240">
        <f>'C завтраками| Bed and breakfast'!AR17*0.85</f>
        <v>119850</v>
      </c>
      <c r="AS18" s="240">
        <f>'C завтраками| Bed and breakfast'!AS17*0.85</f>
        <v>119850</v>
      </c>
      <c r="AT18" s="240">
        <f>'C завтраками| Bed and breakfast'!AT17*0.85</f>
        <v>107100</v>
      </c>
      <c r="AU18" s="240">
        <f>'C завтраками| Bed and breakfast'!AU17*0.85</f>
        <v>107100</v>
      </c>
      <c r="AV18" s="240">
        <f>'C завтраками| Bed and breakfast'!AV17*0.85</f>
        <v>107100</v>
      </c>
      <c r="AW18" s="240">
        <f>'C завтраками| Bed and breakfast'!AW17*0.85</f>
        <v>107100</v>
      </c>
      <c r="AX18" s="240">
        <f>'C завтраками| Bed and breakfast'!AX17*0.85</f>
        <v>107100</v>
      </c>
      <c r="AY18" s="240">
        <f>'C завтраками| Bed and breakfast'!AY17*0.85</f>
        <v>85850</v>
      </c>
      <c r="AZ18" s="240">
        <f>'C завтраками| Bed and breakfast'!AZ17*0.85</f>
        <v>77350</v>
      </c>
      <c r="BA18" s="240">
        <f>'C завтраками| Bed and breakfast'!BA17*0.85</f>
        <v>77350</v>
      </c>
      <c r="BB18" s="240">
        <f>'C завтраками| Bed and breakfast'!BB17*0.85</f>
        <v>57545</v>
      </c>
      <c r="BC18" s="240">
        <f>'C завтраками| Bed and breakfast'!BC17*0.85</f>
        <v>37145</v>
      </c>
      <c r="BD18" s="240">
        <f>'C завтраками| Bed and breakfast'!BD17*0.85</f>
        <v>37145</v>
      </c>
      <c r="BE18" s="240">
        <f>'C завтраками| Bed and breakfast'!BE17*0.85</f>
        <v>37145</v>
      </c>
      <c r="BF18" s="240">
        <f>'C завтраками| Bed and breakfast'!BF17*0.85</f>
        <v>37145</v>
      </c>
      <c r="BG18" s="240">
        <f>'C завтраками| Bed and breakfast'!BG17*0.85</f>
        <v>37145</v>
      </c>
      <c r="BH18" s="240">
        <f>'C завтраками| Bed and breakfast'!BH17*0.85</f>
        <v>34595</v>
      </c>
      <c r="BI18" s="240">
        <f>'C завтраками| Bed and breakfast'!BI17*0.85</f>
        <v>34595</v>
      </c>
      <c r="BJ18" s="240">
        <f>'C завтраками| Bed and breakfast'!BJ17*0.85</f>
        <v>34595</v>
      </c>
      <c r="BK18" s="240">
        <f>'C завтраками| Bed and breakfast'!BK17*0.85</f>
        <v>37145</v>
      </c>
      <c r="BL18" s="240">
        <f>'C завтраками| Bed and breakfast'!BL17*0.85</f>
        <v>37145</v>
      </c>
      <c r="BM18" s="240">
        <f>'C завтраками| Bed and breakfast'!BM17*0.85</f>
        <v>37145</v>
      </c>
      <c r="BN18" s="240">
        <f>'C завтраками| Bed and breakfast'!BN17*0.85</f>
        <v>37145</v>
      </c>
      <c r="BO18" s="240">
        <f>'C завтраками| Bed and breakfast'!BO17*0.85</f>
        <v>37145</v>
      </c>
      <c r="BP18" s="240">
        <f>'C завтраками| Bed and breakfast'!BP17*0.85</f>
        <v>37145</v>
      </c>
      <c r="BQ18" s="240">
        <f>'C завтраками| Bed and breakfast'!BQ17*0.85</f>
        <v>37145</v>
      </c>
      <c r="BR18" s="240">
        <f>'C завтраками| Bed and breakfast'!BR17*0.85</f>
        <v>37145</v>
      </c>
      <c r="BS18" s="240">
        <f>'C завтраками| Bed and breakfast'!BS17*0.85</f>
        <v>37145</v>
      </c>
      <c r="BT18" s="240">
        <f>'C завтраками| Bed and breakfast'!BT17*0.85</f>
        <v>42245</v>
      </c>
      <c r="BU18" s="240">
        <f>'C завтраками| Bed and breakfast'!BU17*0.85</f>
        <v>42245</v>
      </c>
      <c r="BV18" s="240">
        <f>'C завтраками| Bed and breakfast'!BV17*0.85</f>
        <v>42245</v>
      </c>
      <c r="BW18" s="240">
        <f>'C завтраками| Bed and breakfast'!BW17*0.85</f>
        <v>42245</v>
      </c>
      <c r="BX18" s="240">
        <f>'C завтраками| Bed and breakfast'!BX17*0.85</f>
        <v>43945</v>
      </c>
      <c r="BY18" s="240">
        <f>'C завтраками| Bed and breakfast'!BY17*0.85</f>
        <v>43945</v>
      </c>
      <c r="BZ18" s="240">
        <f>'C завтраками| Bed and breakfast'!BZ17*0.85</f>
        <v>43945</v>
      </c>
      <c r="CA18" s="240">
        <f>'C завтраками| Bed and breakfast'!CA17*0.85</f>
        <v>43945</v>
      </c>
      <c r="CB18" s="240">
        <f>'C завтраками| Bed and breakfast'!CB17*0.85</f>
        <v>43945</v>
      </c>
      <c r="CC18" s="240">
        <f>'C завтраками| Bed and breakfast'!CC17*0.85</f>
        <v>43945</v>
      </c>
      <c r="CD18" s="240">
        <f>'C завтраками| Bed and breakfast'!CD17*0.85</f>
        <v>43945</v>
      </c>
      <c r="CE18" s="240">
        <f>'C завтраками| Bed and breakfast'!CE17*0.85</f>
        <v>43945</v>
      </c>
      <c r="CF18" s="240">
        <f>'C завтраками| Bed and breakfast'!CF17*0.85</f>
        <v>43945</v>
      </c>
      <c r="CG18" s="240">
        <f>'C завтраками| Bed and breakfast'!CG17*0.85</f>
        <v>43945</v>
      </c>
      <c r="CH18" s="240">
        <f>'C завтраками| Bed and breakfast'!CH17*0.85</f>
        <v>40545</v>
      </c>
      <c r="CI18" s="240">
        <f>'C завтраками| Bed and breakfast'!CI17*0.85</f>
        <v>40545</v>
      </c>
      <c r="CJ18" s="240">
        <f>'C завтраками| Bed and breakfast'!CJ17*0.85</f>
        <v>40545</v>
      </c>
      <c r="CK18" s="240">
        <f>'C завтраками| Bed and breakfast'!CK17*0.85</f>
        <v>40545</v>
      </c>
      <c r="CL18" s="240">
        <f>'C завтраками| Bed and breakfast'!CL17*0.85</f>
        <v>40545</v>
      </c>
      <c r="CM18" s="240">
        <f>'C завтраками| Bed and breakfast'!CM17*0.85</f>
        <v>40545</v>
      </c>
      <c r="CN18" s="240">
        <f>'C завтраками| Bed and breakfast'!CN17*0.85</f>
        <v>40545</v>
      </c>
      <c r="CO18" s="240">
        <f>'C завтраками| Bed and breakfast'!CO17*0.85</f>
        <v>40545</v>
      </c>
      <c r="CP18" s="240">
        <f>'C завтраками| Bed and breakfast'!CP17*0.85</f>
        <v>40545</v>
      </c>
      <c r="CQ18" s="240">
        <f>'C завтраками| Bed and breakfast'!CQ17*0.85</f>
        <v>61795</v>
      </c>
      <c r="CR18" s="240">
        <f>'C завтраками| Bed and breakfast'!CR17*0.85</f>
        <v>67745</v>
      </c>
      <c r="CS18" s="240">
        <f>'C завтраками| Bed and breakfast'!CS17*0.85</f>
        <v>73695</v>
      </c>
      <c r="CT18" s="240">
        <f>'C завтраками| Bed and breakfast'!CT17*0.85</f>
        <v>61795</v>
      </c>
      <c r="CU18" s="240">
        <f>'C завтраками| Bed and breakfast'!CU17*0.85</f>
        <v>61795</v>
      </c>
      <c r="CV18" s="240">
        <f>'C завтраками| Bed and breakfast'!CV17*0.85</f>
        <v>52445</v>
      </c>
      <c r="CW18" s="240">
        <f>'C завтраками| Bed and breakfast'!CW17*0.85</f>
        <v>52445</v>
      </c>
      <c r="CX18" s="240">
        <f>'C завтраками| Bed and breakfast'!CX17*0.85</f>
        <v>52445</v>
      </c>
      <c r="CY18" s="240">
        <f>'C завтраками| Bed and breakfast'!CY17*0.85</f>
        <v>45645</v>
      </c>
      <c r="CZ18" s="240">
        <f>'C завтраками| Bed and breakfast'!CZ17*0.85</f>
        <v>44795</v>
      </c>
      <c r="DA18" s="240">
        <f>'C завтраками| Bed and breakfast'!DA17*0.85</f>
        <v>33320</v>
      </c>
      <c r="DB18" s="240">
        <f>'C завтраками| Bed and breakfast'!DB17*0.85</f>
        <v>33320</v>
      </c>
      <c r="DC18" s="240">
        <f>'C завтраками| Bed and breakfast'!DC17*0.85</f>
        <v>33320</v>
      </c>
      <c r="DD18" s="240">
        <f>'C завтраками| Bed and breakfast'!DD17*0.85</f>
        <v>33320</v>
      </c>
      <c r="DE18" s="240">
        <f>'C завтраками| Bed and breakfast'!DE17*0.85</f>
        <v>34595</v>
      </c>
      <c r="DF18" s="240">
        <f>'C завтраками| Bed and breakfast'!DF17*0.85</f>
        <v>34595</v>
      </c>
      <c r="DG18" s="240">
        <f>'C завтраками| Bed and breakfast'!DG17*0.85</f>
        <v>34595</v>
      </c>
      <c r="DH18" s="240">
        <f>'C завтраками| Bed and breakfast'!DH17*0.85</f>
        <v>33320</v>
      </c>
      <c r="DI18" s="240">
        <f>'C завтраками| Bed and breakfast'!DI17*0.85</f>
        <v>33320</v>
      </c>
      <c r="DJ18" s="240">
        <f>'C завтраками| Bed and breakfast'!DJ17*0.85</f>
        <v>33320</v>
      </c>
      <c r="DK18" s="240">
        <f>'C завтраками| Bed and breakfast'!DK17*0.85</f>
        <v>33320</v>
      </c>
      <c r="DL18" s="240">
        <f>'C завтраками| Bed and breakfast'!DL17*0.85</f>
        <v>33320</v>
      </c>
      <c r="DM18" s="240">
        <f>'C завтраками| Bed and breakfast'!DM17*0.85</f>
        <v>33320</v>
      </c>
      <c r="DN18" s="240">
        <f>'C завтраками| Bed and breakfast'!DN17*0.85</f>
        <v>32045</v>
      </c>
      <c r="DO18" s="240">
        <f>'C завтраками| Bed and breakfast'!DO17*0.85</f>
        <v>32045</v>
      </c>
      <c r="DP18" s="240">
        <f>'C завтраками| Bed and breakfast'!DP17*0.85</f>
        <v>32045</v>
      </c>
      <c r="DQ18" s="240">
        <f>'C завтраками| Bed and breakfast'!DQ17*0.85</f>
        <v>32045</v>
      </c>
      <c r="DR18" s="240">
        <f>'C завтраками| Bed and breakfast'!DR17*0.85</f>
        <v>32045</v>
      </c>
      <c r="DS18" s="240">
        <f>'C завтраками| Bed and breakfast'!DS17*0.85</f>
        <v>32045</v>
      </c>
      <c r="DT18" s="240">
        <f>'C завтраками| Bed and breakfast'!DT17*0.85</f>
        <v>32045</v>
      </c>
      <c r="DU18" s="240">
        <f>'C завтраками| Bed and breakfast'!DU17*0.85</f>
        <v>28645</v>
      </c>
      <c r="DV18" s="240">
        <f>'C завтраками| Bed and breakfast'!DV17*0.85</f>
        <v>28645</v>
      </c>
      <c r="DW18" s="240">
        <f>'C завтраками| Bed and breakfast'!DW17*0.85</f>
        <v>28645</v>
      </c>
      <c r="DX18" s="240">
        <f>'C завтраками| Bed and breakfast'!DX17*0.85</f>
        <v>28645</v>
      </c>
      <c r="DY18" s="240">
        <f>'C завтраками| Bed and breakfast'!DY17*0.85</f>
        <v>28645</v>
      </c>
      <c r="DZ18" s="240">
        <f>'C завтраками| Bed and breakfast'!DZ17*0.85</f>
        <v>29495</v>
      </c>
      <c r="EA18" s="240">
        <f>'C завтраками| Bed and breakfast'!EA17*0.85</f>
        <v>29495</v>
      </c>
      <c r="EB18" s="240">
        <f>'C завтраками| Bed and breakfast'!EB17*0.85</f>
        <v>27795</v>
      </c>
      <c r="EC18" s="240">
        <f>'C завтраками| Bed and breakfast'!EC17*0.85</f>
        <v>27795</v>
      </c>
      <c r="ED18" s="240">
        <f>'C завтраками| Bed and breakfast'!ED17*0.85</f>
        <v>27795</v>
      </c>
      <c r="EE18" s="240">
        <f>'C завтраками| Bed and breakfast'!EE17*0.85</f>
        <v>25500</v>
      </c>
      <c r="EF18" s="240">
        <f>'C завтраками| Bed and breakfast'!EF17*0.85</f>
        <v>25500</v>
      </c>
      <c r="EG18" s="240">
        <f>'C завтраками| Bed and breakfast'!EG17*0.85</f>
        <v>25500</v>
      </c>
      <c r="EH18" s="240">
        <f>'C завтраками| Bed and breakfast'!EH17*0.85</f>
        <v>25500</v>
      </c>
      <c r="EI18" s="240">
        <f>'C завтраками| Bed and breakfast'!EI17*0.85</f>
        <v>22950</v>
      </c>
      <c r="EJ18" s="240">
        <f>'C завтраками| Bed and breakfast'!EJ17*0.85</f>
        <v>22950</v>
      </c>
      <c r="EK18" s="240">
        <f>'C завтраками| Bed and breakfast'!EK17*0.85</f>
        <v>22950</v>
      </c>
      <c r="EL18" s="240">
        <f>'C завтраками| Bed and breakfast'!EL17*0.85</f>
        <v>22950</v>
      </c>
      <c r="EM18" s="240">
        <f>'C завтраками| Bed and breakfast'!EM17*0.85</f>
        <v>22950</v>
      </c>
      <c r="EN18" s="240">
        <f>'C завтраками| Bed and breakfast'!EN17*0.85</f>
        <v>22950</v>
      </c>
      <c r="EO18" s="240">
        <f>'C завтраками| Bed and breakfast'!EO17*0.85</f>
        <v>22950</v>
      </c>
      <c r="EP18" s="240">
        <f>'C завтраками| Bed and breakfast'!EP17*0.85</f>
        <v>21675</v>
      </c>
      <c r="EQ18" s="240">
        <f>'C завтраками| Bed and breakfast'!EQ17*0.85</f>
        <v>21675</v>
      </c>
      <c r="ER18" s="240">
        <f>'C завтраками| Bed and breakfast'!ER17*0.85</f>
        <v>21675</v>
      </c>
      <c r="ES18" s="240">
        <f>'C завтраками| Bed and breakfast'!ES17*0.85</f>
        <v>21675</v>
      </c>
      <c r="ET18" s="240">
        <f>'C завтраками| Bed and breakfast'!ET17*0.85</f>
        <v>21675</v>
      </c>
      <c r="EU18" s="240">
        <f>'C завтраками| Bed and breakfast'!EU17*0.85</f>
        <v>22950</v>
      </c>
      <c r="EV18" s="240">
        <f>'C завтраками| Bed and breakfast'!EV17*0.85</f>
        <v>22950</v>
      </c>
      <c r="EW18" s="240">
        <f>'C завтраками| Bed and breakfast'!EW17*0.85</f>
        <v>21675</v>
      </c>
      <c r="EX18" s="240">
        <f>'C завтраками| Bed and breakfast'!EX17*0.85</f>
        <v>21675</v>
      </c>
      <c r="EY18" s="240">
        <f>'C завтраками| Bed and breakfast'!EY17*0.85</f>
        <v>21675</v>
      </c>
      <c r="EZ18" s="240">
        <f>'C завтраками| Bed and breakfast'!EZ17*0.85</f>
        <v>21675</v>
      </c>
      <c r="FA18" s="240">
        <f>'C завтраками| Bed and breakfast'!FA17*0.85</f>
        <v>21675</v>
      </c>
      <c r="FB18" s="240">
        <f>'C завтраками| Bed and breakfast'!FB17*0.85</f>
        <v>22950</v>
      </c>
      <c r="FC18" s="240">
        <f>'C завтраками| Bed and breakfast'!FC17*0.85</f>
        <v>22950</v>
      </c>
      <c r="FD18" s="240">
        <f>'C завтраками| Bed and breakfast'!FD17*0.85</f>
        <v>21675</v>
      </c>
      <c r="FE18" s="240">
        <f>'C завтраками| Bed and breakfast'!FE17*0.85</f>
        <v>21675</v>
      </c>
      <c r="FF18" s="240">
        <f>'C завтраками| Bed and breakfast'!FF17*0.85</f>
        <v>21675</v>
      </c>
      <c r="FG18" s="240">
        <f>'C завтраками| Bed and breakfast'!FG17*0.85</f>
        <v>21675</v>
      </c>
      <c r="FH18" s="240">
        <f>'C завтраками| Bed and breakfast'!FH17*0.85</f>
        <v>24225</v>
      </c>
    </row>
    <row r="19" spans="1:164"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row>
    <row r="20" spans="1:164" s="72" customFormat="1" x14ac:dyDescent="0.2">
      <c r="A20" s="240">
        <v>1</v>
      </c>
      <c r="B20" s="240">
        <f>'C завтраками| Bed and breakfast'!B19*0.85</f>
        <v>23800</v>
      </c>
      <c r="C20" s="240">
        <f>'C завтраками| Bed and breakfast'!C19*0.85</f>
        <v>23800</v>
      </c>
      <c r="D20" s="240">
        <f>'C завтраками| Bed and breakfast'!D19*0.85</f>
        <v>26775</v>
      </c>
      <c r="E20" s="240">
        <f>'C завтраками| Bed and breakfast'!E19*0.85</f>
        <v>26775</v>
      </c>
      <c r="F20" s="240">
        <f>'C завтраками| Bed and breakfast'!F19*0.85</f>
        <v>21250</v>
      </c>
      <c r="G20" s="240">
        <f>'C завтраками| Bed and breakfast'!G19*0.85</f>
        <v>21250</v>
      </c>
      <c r="H20" s="240">
        <f>'C завтраками| Bed and breakfast'!H19*0.85</f>
        <v>21250</v>
      </c>
      <c r="I20" s="240">
        <f>'C завтраками| Bed and breakfast'!I19*0.85</f>
        <v>21250</v>
      </c>
      <c r="J20" s="240">
        <f>'C завтраками| Bed and breakfast'!J19*0.85</f>
        <v>21250</v>
      </c>
      <c r="K20" s="240">
        <f>'C завтраками| Bed and breakfast'!K19*0.85</f>
        <v>25075</v>
      </c>
      <c r="L20" s="240">
        <f>'C завтраками| Bed and breakfast'!L19*0.85</f>
        <v>25075</v>
      </c>
      <c r="M20" s="240">
        <f>'C завтраками| Bed and breakfast'!M19*0.85</f>
        <v>21250</v>
      </c>
      <c r="N20" s="240">
        <f>'C завтраками| Bed and breakfast'!N19*0.85</f>
        <v>21250</v>
      </c>
      <c r="O20" s="240">
        <f>'C завтраками| Bed and breakfast'!O19*0.85</f>
        <v>21250</v>
      </c>
      <c r="P20" s="240">
        <f>'C завтраками| Bed and breakfast'!P19*0.85</f>
        <v>21250</v>
      </c>
      <c r="Q20" s="240">
        <f>'C завтраками| Bed and breakfast'!Q19*0.85</f>
        <v>21250</v>
      </c>
      <c r="R20" s="240">
        <f>'C завтраками| Bed and breakfast'!R19*0.85</f>
        <v>23800</v>
      </c>
      <c r="S20" s="240">
        <f>'C завтраками| Bed and breakfast'!S19*0.85</f>
        <v>23800</v>
      </c>
      <c r="T20" s="240">
        <f>'C завтраками| Bed and breakfast'!T19*0.85</f>
        <v>22525</v>
      </c>
      <c r="U20" s="240">
        <f>'C завтраками| Bed and breakfast'!U19*0.85</f>
        <v>22525</v>
      </c>
      <c r="V20" s="240">
        <f>'C завтраками| Bed and breakfast'!V19*0.85</f>
        <v>22525</v>
      </c>
      <c r="W20" s="240">
        <f>'C завтраками| Bed and breakfast'!W19*0.85</f>
        <v>22525</v>
      </c>
      <c r="X20" s="240">
        <f>'C завтраками| Bed and breakfast'!X19*0.85</f>
        <v>23800</v>
      </c>
      <c r="Y20" s="240">
        <f>'C завтраками| Bed and breakfast'!Y19*0.85</f>
        <v>23800</v>
      </c>
      <c r="Z20" s="240">
        <f>'C завтраками| Bed and breakfast'!Z19*0.85</f>
        <v>23800</v>
      </c>
      <c r="AA20" s="240">
        <f>'C завтраками| Bed and breakfast'!AA19*0.85</f>
        <v>22525</v>
      </c>
      <c r="AB20" s="240">
        <f>'C завтраками| Bed and breakfast'!AB19*0.85</f>
        <v>22525</v>
      </c>
      <c r="AC20" s="240">
        <f>'C завтраками| Bed and breakfast'!AC19*0.85</f>
        <v>23800</v>
      </c>
      <c r="AD20" s="240">
        <f>'C завтраками| Bed and breakfast'!AD19*0.85</f>
        <v>23800</v>
      </c>
      <c r="AE20" s="240">
        <f>'C завтраками| Bed and breakfast'!AE19*0.85</f>
        <v>23800</v>
      </c>
      <c r="AF20" s="240">
        <f>'C завтраками| Bed and breakfast'!AF19*0.85</f>
        <v>27200</v>
      </c>
      <c r="AG20" s="240">
        <f>'C завтраками| Bed and breakfast'!AG19*0.85</f>
        <v>27200</v>
      </c>
      <c r="AH20" s="240">
        <f>'C завтраками| Bed and breakfast'!AH19*0.85</f>
        <v>25075</v>
      </c>
      <c r="AI20" s="240">
        <f>'C завтраками| Bed and breakfast'!AI19*0.85</f>
        <v>26775</v>
      </c>
      <c r="AJ20" s="240">
        <f>'C завтраками| Bed and breakfast'!AJ19*0.85</f>
        <v>26775</v>
      </c>
      <c r="AK20" s="240">
        <f>'C завтраками| Bed and breakfast'!AK19*0.85</f>
        <v>32300</v>
      </c>
      <c r="AL20" s="240">
        <f>'C завтраками| Bed and breakfast'!AL19*0.85</f>
        <v>37400</v>
      </c>
      <c r="AM20" s="240">
        <f>'C завтраками| Bed and breakfast'!AM19*0.85</f>
        <v>37400</v>
      </c>
      <c r="AN20" s="240">
        <f>'C завтраками| Bed and breakfast'!AN19*0.85</f>
        <v>39950</v>
      </c>
      <c r="AO20" s="240">
        <f>'C завтраками| Bed and breakfast'!AO19*0.85</f>
        <v>37400</v>
      </c>
      <c r="AP20" s="240">
        <f>'C завтраками| Bed and breakfast'!AP19*0.85</f>
        <v>63750</v>
      </c>
      <c r="AQ20" s="240">
        <f>'C завтраками| Bed and breakfast'!AQ19*0.85</f>
        <v>97750</v>
      </c>
      <c r="AR20" s="240">
        <f>'C завтраками| Bed and breakfast'!AR19*0.85</f>
        <v>119000</v>
      </c>
      <c r="AS20" s="240">
        <f>'C завтраками| Bed and breakfast'!AS19*0.85</f>
        <v>119000</v>
      </c>
      <c r="AT20" s="240">
        <f>'C завтраками| Bed and breakfast'!AT19*0.85</f>
        <v>106250</v>
      </c>
      <c r="AU20" s="240">
        <f>'C завтраками| Bed and breakfast'!AU19*0.85</f>
        <v>106250</v>
      </c>
      <c r="AV20" s="240">
        <f>'C завтраками| Bed and breakfast'!AV19*0.85</f>
        <v>106250</v>
      </c>
      <c r="AW20" s="240">
        <f>'C завтраками| Bed and breakfast'!AW19*0.85</f>
        <v>106250</v>
      </c>
      <c r="AX20" s="240">
        <f>'C завтраками| Bed and breakfast'!AX19*0.85</f>
        <v>106250</v>
      </c>
      <c r="AY20" s="240">
        <f>'C завтраками| Bed and breakfast'!AY19*0.85</f>
        <v>85000</v>
      </c>
      <c r="AZ20" s="240">
        <f>'C завтраками| Bed and breakfast'!AZ19*0.85</f>
        <v>76500</v>
      </c>
      <c r="BA20" s="240">
        <f>'C завтраками| Bed and breakfast'!BA19*0.85</f>
        <v>76500</v>
      </c>
      <c r="BB20" s="240">
        <f>'C завтраками| Bed and breakfast'!BB19*0.85</f>
        <v>56950</v>
      </c>
      <c r="BC20" s="240">
        <f>'C завтраками| Bed and breakfast'!BC19*0.85</f>
        <v>36550</v>
      </c>
      <c r="BD20" s="240">
        <f>'C завтраками| Bed and breakfast'!BD19*0.85</f>
        <v>36550</v>
      </c>
      <c r="BE20" s="240">
        <f>'C завтраками| Bed and breakfast'!BE19*0.85</f>
        <v>36550</v>
      </c>
      <c r="BF20" s="240">
        <f>'C завтраками| Bed and breakfast'!BF19*0.85</f>
        <v>36550</v>
      </c>
      <c r="BG20" s="240">
        <f>'C завтраками| Bed and breakfast'!BG19*0.85</f>
        <v>36550</v>
      </c>
      <c r="BH20" s="240">
        <f>'C завтраками| Bed and breakfast'!BH19*0.85</f>
        <v>34000</v>
      </c>
      <c r="BI20" s="240">
        <f>'C завтраками| Bed and breakfast'!BI19*0.85</f>
        <v>34000</v>
      </c>
      <c r="BJ20" s="240">
        <f>'C завтраками| Bed and breakfast'!BJ19*0.85</f>
        <v>34000</v>
      </c>
      <c r="BK20" s="240">
        <f>'C завтраками| Bed and breakfast'!BK19*0.85</f>
        <v>36550</v>
      </c>
      <c r="BL20" s="240">
        <f>'C завтраками| Bed and breakfast'!BL19*0.85</f>
        <v>36550</v>
      </c>
      <c r="BM20" s="240">
        <f>'C завтраками| Bed and breakfast'!BM19*0.85</f>
        <v>36550</v>
      </c>
      <c r="BN20" s="240">
        <f>'C завтраками| Bed and breakfast'!BN19*0.85</f>
        <v>36550</v>
      </c>
      <c r="BO20" s="240">
        <f>'C завтраками| Bed and breakfast'!BO19*0.85</f>
        <v>36550</v>
      </c>
      <c r="BP20" s="240">
        <f>'C завтраками| Bed and breakfast'!BP19*0.85</f>
        <v>36550</v>
      </c>
      <c r="BQ20" s="240">
        <f>'C завтраками| Bed and breakfast'!BQ19*0.85</f>
        <v>36550</v>
      </c>
      <c r="BR20" s="240">
        <f>'C завтраками| Bed and breakfast'!BR19*0.85</f>
        <v>36550</v>
      </c>
      <c r="BS20" s="240">
        <f>'C завтраками| Bed and breakfast'!BS19*0.85</f>
        <v>36550</v>
      </c>
      <c r="BT20" s="240">
        <f>'C завтраками| Bed and breakfast'!BT19*0.85</f>
        <v>41650</v>
      </c>
      <c r="BU20" s="240">
        <f>'C завтраками| Bed and breakfast'!BU19*0.85</f>
        <v>41650</v>
      </c>
      <c r="BV20" s="240">
        <f>'C завтраками| Bed and breakfast'!BV19*0.85</f>
        <v>41650</v>
      </c>
      <c r="BW20" s="240">
        <f>'C завтраками| Bed and breakfast'!BW19*0.85</f>
        <v>41650</v>
      </c>
      <c r="BX20" s="240">
        <f>'C завтраками| Bed and breakfast'!BX19*0.85</f>
        <v>43350</v>
      </c>
      <c r="BY20" s="240">
        <f>'C завтраками| Bed and breakfast'!BY19*0.85</f>
        <v>43350</v>
      </c>
      <c r="BZ20" s="240">
        <f>'C завтраками| Bed and breakfast'!BZ19*0.85</f>
        <v>43350</v>
      </c>
      <c r="CA20" s="240">
        <f>'C завтраками| Bed and breakfast'!CA19*0.85</f>
        <v>43350</v>
      </c>
      <c r="CB20" s="240">
        <f>'C завтраками| Bed and breakfast'!CB19*0.85</f>
        <v>43350</v>
      </c>
      <c r="CC20" s="240">
        <f>'C завтраками| Bed and breakfast'!CC19*0.85</f>
        <v>43350</v>
      </c>
      <c r="CD20" s="240">
        <f>'C завтраками| Bed and breakfast'!CD19*0.85</f>
        <v>43350</v>
      </c>
      <c r="CE20" s="240">
        <f>'C завтраками| Bed and breakfast'!CE19*0.85</f>
        <v>43350</v>
      </c>
      <c r="CF20" s="240">
        <f>'C завтраками| Bed and breakfast'!CF19*0.85</f>
        <v>43350</v>
      </c>
      <c r="CG20" s="240">
        <f>'C завтраками| Bed and breakfast'!CG19*0.85</f>
        <v>43350</v>
      </c>
      <c r="CH20" s="240">
        <f>'C завтраками| Bed and breakfast'!CH19*0.85</f>
        <v>39950</v>
      </c>
      <c r="CI20" s="240">
        <f>'C завтраками| Bed and breakfast'!CI19*0.85</f>
        <v>39950</v>
      </c>
      <c r="CJ20" s="240">
        <f>'C завтраками| Bed and breakfast'!CJ19*0.85</f>
        <v>39950</v>
      </c>
      <c r="CK20" s="240">
        <f>'C завтраками| Bed and breakfast'!CK19*0.85</f>
        <v>39950</v>
      </c>
      <c r="CL20" s="240">
        <f>'C завтраками| Bed and breakfast'!CL19*0.85</f>
        <v>39950</v>
      </c>
      <c r="CM20" s="240">
        <f>'C завтраками| Bed and breakfast'!CM19*0.85</f>
        <v>39950</v>
      </c>
      <c r="CN20" s="240">
        <f>'C завтраками| Bed and breakfast'!CN19*0.85</f>
        <v>39950</v>
      </c>
      <c r="CO20" s="240">
        <f>'C завтраками| Bed and breakfast'!CO19*0.85</f>
        <v>39950</v>
      </c>
      <c r="CP20" s="240">
        <f>'C завтраками| Bed and breakfast'!CP19*0.85</f>
        <v>39950</v>
      </c>
      <c r="CQ20" s="240">
        <f>'C завтраками| Bed and breakfast'!CQ19*0.85</f>
        <v>61200</v>
      </c>
      <c r="CR20" s="240">
        <f>'C завтраками| Bed and breakfast'!CR19*0.85</f>
        <v>67150</v>
      </c>
      <c r="CS20" s="240">
        <f>'C завтраками| Bed and breakfast'!CS19*0.85</f>
        <v>73100</v>
      </c>
      <c r="CT20" s="240">
        <f>'C завтраками| Bed and breakfast'!CT19*0.85</f>
        <v>61200</v>
      </c>
      <c r="CU20" s="240">
        <f>'C завтраками| Bed and breakfast'!CU19*0.85</f>
        <v>61200</v>
      </c>
      <c r="CV20" s="240">
        <f>'C завтраками| Bed and breakfast'!CV19*0.85</f>
        <v>51850</v>
      </c>
      <c r="CW20" s="240">
        <f>'C завтраками| Bed and breakfast'!CW19*0.85</f>
        <v>51850</v>
      </c>
      <c r="CX20" s="240">
        <f>'C завтраками| Bed and breakfast'!CX19*0.85</f>
        <v>51850</v>
      </c>
      <c r="CY20" s="240">
        <f>'C завтраками| Bed and breakfast'!CY19*0.85</f>
        <v>45050</v>
      </c>
      <c r="CZ20" s="240">
        <f>'C завтраками| Bed and breakfast'!CZ19*0.85</f>
        <v>44200</v>
      </c>
      <c r="DA20" s="240">
        <f>'C завтраками| Bed and breakfast'!DA19*0.85</f>
        <v>32725</v>
      </c>
      <c r="DB20" s="240">
        <f>'C завтраками| Bed and breakfast'!DB19*0.85</f>
        <v>32725</v>
      </c>
      <c r="DC20" s="240">
        <f>'C завтраками| Bed and breakfast'!DC19*0.85</f>
        <v>32725</v>
      </c>
      <c r="DD20" s="240">
        <f>'C завтраками| Bed and breakfast'!DD19*0.85</f>
        <v>32725</v>
      </c>
      <c r="DE20" s="240">
        <f>'C завтраками| Bed and breakfast'!DE19*0.85</f>
        <v>34000</v>
      </c>
      <c r="DF20" s="240">
        <f>'C завтраками| Bed and breakfast'!DF19*0.85</f>
        <v>34000</v>
      </c>
      <c r="DG20" s="240">
        <f>'C завтраками| Bed and breakfast'!DG19*0.85</f>
        <v>34000</v>
      </c>
      <c r="DH20" s="240">
        <f>'C завтраками| Bed and breakfast'!DH19*0.85</f>
        <v>32725</v>
      </c>
      <c r="DI20" s="240">
        <f>'C завтраками| Bed and breakfast'!DI19*0.85</f>
        <v>32725</v>
      </c>
      <c r="DJ20" s="240">
        <f>'C завтраками| Bed and breakfast'!DJ19*0.85</f>
        <v>32725</v>
      </c>
      <c r="DK20" s="240">
        <f>'C завтраками| Bed and breakfast'!DK19*0.85</f>
        <v>32725</v>
      </c>
      <c r="DL20" s="240">
        <f>'C завтраками| Bed and breakfast'!DL19*0.85</f>
        <v>32725</v>
      </c>
      <c r="DM20" s="240">
        <f>'C завтраками| Bed and breakfast'!DM19*0.85</f>
        <v>32725</v>
      </c>
      <c r="DN20" s="240">
        <f>'C завтраками| Bed and breakfast'!DN19*0.85</f>
        <v>31450</v>
      </c>
      <c r="DO20" s="240">
        <f>'C завтраками| Bed and breakfast'!DO19*0.85</f>
        <v>31450</v>
      </c>
      <c r="DP20" s="240">
        <f>'C завтраками| Bed and breakfast'!DP19*0.85</f>
        <v>31450</v>
      </c>
      <c r="DQ20" s="240">
        <f>'C завтраками| Bed and breakfast'!DQ19*0.85</f>
        <v>31450</v>
      </c>
      <c r="DR20" s="240">
        <f>'C завтраками| Bed and breakfast'!DR19*0.85</f>
        <v>31450</v>
      </c>
      <c r="DS20" s="240">
        <f>'C завтраками| Bed and breakfast'!DS19*0.85</f>
        <v>31450</v>
      </c>
      <c r="DT20" s="240">
        <f>'C завтраками| Bed and breakfast'!DT19*0.85</f>
        <v>31450</v>
      </c>
      <c r="DU20" s="240">
        <f>'C завтраками| Bed and breakfast'!DU19*0.85</f>
        <v>28050</v>
      </c>
      <c r="DV20" s="240">
        <f>'C завтраками| Bed and breakfast'!DV19*0.85</f>
        <v>28050</v>
      </c>
      <c r="DW20" s="240">
        <f>'C завтраками| Bed and breakfast'!DW19*0.85</f>
        <v>28050</v>
      </c>
      <c r="DX20" s="240">
        <f>'C завтраками| Bed and breakfast'!DX19*0.85</f>
        <v>28050</v>
      </c>
      <c r="DY20" s="240">
        <f>'C завтраками| Bed and breakfast'!DY19*0.85</f>
        <v>28050</v>
      </c>
      <c r="DZ20" s="240">
        <f>'C завтраками| Bed and breakfast'!DZ19*0.85</f>
        <v>28900</v>
      </c>
      <c r="EA20" s="240">
        <f>'C завтраками| Bed and breakfast'!EA19*0.85</f>
        <v>28900</v>
      </c>
      <c r="EB20" s="240">
        <f>'C завтраками| Bed and breakfast'!EB19*0.85</f>
        <v>27200</v>
      </c>
      <c r="EC20" s="240">
        <f>'C завтраками| Bed and breakfast'!EC19*0.85</f>
        <v>27200</v>
      </c>
      <c r="ED20" s="240">
        <f>'C завтраками| Bed and breakfast'!ED19*0.85</f>
        <v>27200</v>
      </c>
      <c r="EE20" s="240">
        <f>'C завтраками| Bed and breakfast'!EE19*0.85</f>
        <v>24650</v>
      </c>
      <c r="EF20" s="240">
        <f>'C завтраками| Bed and breakfast'!EF19*0.85</f>
        <v>24650</v>
      </c>
      <c r="EG20" s="240">
        <f>'C завтраками| Bed and breakfast'!EG19*0.85</f>
        <v>24650</v>
      </c>
      <c r="EH20" s="240">
        <f>'C завтраками| Bed and breakfast'!EH19*0.85</f>
        <v>24650</v>
      </c>
      <c r="EI20" s="240">
        <f>'C завтраками| Bed and breakfast'!EI19*0.85</f>
        <v>22100</v>
      </c>
      <c r="EJ20" s="240">
        <f>'C завтраками| Bed and breakfast'!EJ19*0.85</f>
        <v>22100</v>
      </c>
      <c r="EK20" s="240">
        <f>'C завтраками| Bed and breakfast'!EK19*0.85</f>
        <v>22100</v>
      </c>
      <c r="EL20" s="240">
        <f>'C завтраками| Bed and breakfast'!EL19*0.85</f>
        <v>22100</v>
      </c>
      <c r="EM20" s="240">
        <f>'C завтраками| Bed and breakfast'!EM19*0.85</f>
        <v>22100</v>
      </c>
      <c r="EN20" s="240">
        <f>'C завтраками| Bed and breakfast'!EN19*0.85</f>
        <v>22100</v>
      </c>
      <c r="EO20" s="240">
        <f>'C завтраками| Bed and breakfast'!EO19*0.85</f>
        <v>22100</v>
      </c>
      <c r="EP20" s="240">
        <f>'C завтраками| Bed and breakfast'!EP19*0.85</f>
        <v>20825</v>
      </c>
      <c r="EQ20" s="240">
        <f>'C завтраками| Bed and breakfast'!EQ19*0.85</f>
        <v>20825</v>
      </c>
      <c r="ER20" s="240">
        <f>'C завтраками| Bed and breakfast'!ER19*0.85</f>
        <v>20825</v>
      </c>
      <c r="ES20" s="240">
        <f>'C завтраками| Bed and breakfast'!ES19*0.85</f>
        <v>20825</v>
      </c>
      <c r="ET20" s="240">
        <f>'C завтраками| Bed and breakfast'!ET19*0.85</f>
        <v>20825</v>
      </c>
      <c r="EU20" s="240">
        <f>'C завтраками| Bed and breakfast'!EU19*0.85</f>
        <v>22100</v>
      </c>
      <c r="EV20" s="240">
        <f>'C завтраками| Bed and breakfast'!EV19*0.85</f>
        <v>22100</v>
      </c>
      <c r="EW20" s="240">
        <f>'C завтраками| Bed and breakfast'!EW19*0.85</f>
        <v>20825</v>
      </c>
      <c r="EX20" s="240">
        <f>'C завтраками| Bed and breakfast'!EX19*0.85</f>
        <v>20825</v>
      </c>
      <c r="EY20" s="240">
        <f>'C завтраками| Bed and breakfast'!EY19*0.85</f>
        <v>20825</v>
      </c>
      <c r="EZ20" s="240">
        <f>'C завтраками| Bed and breakfast'!EZ19*0.85</f>
        <v>20825</v>
      </c>
      <c r="FA20" s="240">
        <f>'C завтраками| Bed and breakfast'!FA19*0.85</f>
        <v>20825</v>
      </c>
      <c r="FB20" s="240">
        <f>'C завтраками| Bed and breakfast'!FB19*0.85</f>
        <v>22100</v>
      </c>
      <c r="FC20" s="240">
        <f>'C завтраками| Bed and breakfast'!FC19*0.85</f>
        <v>22100</v>
      </c>
      <c r="FD20" s="240">
        <f>'C завтраками| Bed and breakfast'!FD19*0.85</f>
        <v>20825</v>
      </c>
      <c r="FE20" s="240">
        <f>'C завтраками| Bed and breakfast'!FE19*0.85</f>
        <v>20825</v>
      </c>
      <c r="FF20" s="240">
        <f>'C завтраками| Bed and breakfast'!FF19*0.85</f>
        <v>20825</v>
      </c>
      <c r="FG20" s="240">
        <f>'C завтраками| Bed and breakfast'!FG19*0.85</f>
        <v>20825</v>
      </c>
      <c r="FH20" s="240">
        <f>'C завтраками| Bed and breakfast'!FH19*0.85</f>
        <v>23375</v>
      </c>
    </row>
    <row r="21" spans="1:164" s="72" customFormat="1" x14ac:dyDescent="0.2">
      <c r="A21" s="240">
        <v>2</v>
      </c>
      <c r="B21" s="240">
        <f>'C завтраками| Bed and breakfast'!B20*0.85</f>
        <v>26010</v>
      </c>
      <c r="C21" s="240">
        <f>'C завтраками| Bed and breakfast'!C20*0.85</f>
        <v>26010</v>
      </c>
      <c r="D21" s="240">
        <f>'C завтраками| Bed and breakfast'!D20*0.85</f>
        <v>28985</v>
      </c>
      <c r="E21" s="240">
        <f>'C завтраками| Bed and breakfast'!E20*0.85</f>
        <v>28985</v>
      </c>
      <c r="F21" s="240">
        <f>'C завтраками| Bed and breakfast'!F20*0.85</f>
        <v>23460</v>
      </c>
      <c r="G21" s="240">
        <f>'C завтраками| Bed and breakfast'!G20*0.85</f>
        <v>23460</v>
      </c>
      <c r="H21" s="240">
        <f>'C завтраками| Bed and breakfast'!H20*0.85</f>
        <v>23460</v>
      </c>
      <c r="I21" s="240">
        <f>'C завтраками| Bed and breakfast'!I20*0.85</f>
        <v>23460</v>
      </c>
      <c r="J21" s="240">
        <f>'C завтраками| Bed and breakfast'!J20*0.85</f>
        <v>23460</v>
      </c>
      <c r="K21" s="240">
        <f>'C завтраками| Bed and breakfast'!K20*0.85</f>
        <v>27285</v>
      </c>
      <c r="L21" s="240">
        <f>'C завтраками| Bed and breakfast'!L20*0.85</f>
        <v>27285</v>
      </c>
      <c r="M21" s="240">
        <f>'C завтраками| Bed and breakfast'!M20*0.85</f>
        <v>23460</v>
      </c>
      <c r="N21" s="240">
        <f>'C завтраками| Bed and breakfast'!N20*0.85</f>
        <v>23460</v>
      </c>
      <c r="O21" s="240">
        <f>'C завтраками| Bed and breakfast'!O20*0.85</f>
        <v>23460</v>
      </c>
      <c r="P21" s="240">
        <f>'C завтраками| Bed and breakfast'!P20*0.85</f>
        <v>23460</v>
      </c>
      <c r="Q21" s="240">
        <f>'C завтраками| Bed and breakfast'!Q20*0.85</f>
        <v>23460</v>
      </c>
      <c r="R21" s="240">
        <f>'C завтраками| Bed and breakfast'!R20*0.85</f>
        <v>26010</v>
      </c>
      <c r="S21" s="240">
        <f>'C завтраками| Bed and breakfast'!S20*0.85</f>
        <v>26010</v>
      </c>
      <c r="T21" s="240">
        <f>'C завтраками| Bed and breakfast'!T20*0.85</f>
        <v>24735</v>
      </c>
      <c r="U21" s="240">
        <f>'C завтраками| Bed and breakfast'!U20*0.85</f>
        <v>24735</v>
      </c>
      <c r="V21" s="240">
        <f>'C завтраками| Bed and breakfast'!V20*0.85</f>
        <v>24735</v>
      </c>
      <c r="W21" s="240">
        <f>'C завтраками| Bed and breakfast'!W20*0.85</f>
        <v>24735</v>
      </c>
      <c r="X21" s="240">
        <f>'C завтраками| Bed and breakfast'!X20*0.85</f>
        <v>26010</v>
      </c>
      <c r="Y21" s="240">
        <f>'C завтраками| Bed and breakfast'!Y20*0.85</f>
        <v>26010</v>
      </c>
      <c r="Z21" s="240">
        <f>'C завтраками| Bed and breakfast'!Z20*0.85</f>
        <v>26010</v>
      </c>
      <c r="AA21" s="240">
        <f>'C завтраками| Bed and breakfast'!AA20*0.85</f>
        <v>24735</v>
      </c>
      <c r="AB21" s="240">
        <f>'C завтраками| Bed and breakfast'!AB20*0.85</f>
        <v>24735</v>
      </c>
      <c r="AC21" s="240">
        <f>'C завтраками| Bed and breakfast'!AC20*0.85</f>
        <v>26010</v>
      </c>
      <c r="AD21" s="240">
        <f>'C завтраками| Bed and breakfast'!AD20*0.85</f>
        <v>26010</v>
      </c>
      <c r="AE21" s="240">
        <f>'C завтраками| Bed and breakfast'!AE20*0.85</f>
        <v>26010</v>
      </c>
      <c r="AF21" s="240">
        <f>'C завтраками| Bed and breakfast'!AF20*0.85</f>
        <v>29410</v>
      </c>
      <c r="AG21" s="240">
        <f>'C завтраками| Bed and breakfast'!AG20*0.85</f>
        <v>29410</v>
      </c>
      <c r="AH21" s="240">
        <f>'C завтраками| Bed and breakfast'!AH20*0.85</f>
        <v>27285</v>
      </c>
      <c r="AI21" s="240">
        <f>'C завтраками| Bed and breakfast'!AI20*0.85</f>
        <v>28985</v>
      </c>
      <c r="AJ21" s="240">
        <f>'C завтраками| Bed and breakfast'!AJ20*0.85</f>
        <v>28985</v>
      </c>
      <c r="AK21" s="240">
        <f>'C завтраками| Bed and breakfast'!AK20*0.85</f>
        <v>34510</v>
      </c>
      <c r="AL21" s="240">
        <f>'C завтраками| Bed and breakfast'!AL20*0.85</f>
        <v>39610</v>
      </c>
      <c r="AM21" s="240">
        <f>'C завтраками| Bed and breakfast'!AM20*0.85</f>
        <v>39610</v>
      </c>
      <c r="AN21" s="240">
        <f>'C завтраками| Bed and breakfast'!AN20*0.85</f>
        <v>42160</v>
      </c>
      <c r="AO21" s="240">
        <f>'C завтраками| Bed and breakfast'!AO20*0.85</f>
        <v>39610</v>
      </c>
      <c r="AP21" s="240">
        <f>'C завтраками| Bed and breakfast'!AP20*0.85</f>
        <v>66725</v>
      </c>
      <c r="AQ21" s="240">
        <f>'C завтраками| Bed and breakfast'!AQ20*0.85</f>
        <v>100725</v>
      </c>
      <c r="AR21" s="240">
        <f>'C завтраками| Bed and breakfast'!AR20*0.85</f>
        <v>121975</v>
      </c>
      <c r="AS21" s="240">
        <f>'C завтраками| Bed and breakfast'!AS20*0.85</f>
        <v>121975</v>
      </c>
      <c r="AT21" s="240">
        <f>'C завтраками| Bed and breakfast'!AT20*0.85</f>
        <v>109225</v>
      </c>
      <c r="AU21" s="240">
        <f>'C завтраками| Bed and breakfast'!AU20*0.85</f>
        <v>109225</v>
      </c>
      <c r="AV21" s="240">
        <f>'C завтраками| Bed and breakfast'!AV20*0.85</f>
        <v>109225</v>
      </c>
      <c r="AW21" s="240">
        <f>'C завтраками| Bed and breakfast'!AW20*0.85</f>
        <v>109225</v>
      </c>
      <c r="AX21" s="240">
        <f>'C завтраками| Bed and breakfast'!AX20*0.85</f>
        <v>109225</v>
      </c>
      <c r="AY21" s="240">
        <f>'C завтраками| Bed and breakfast'!AY20*0.85</f>
        <v>87975</v>
      </c>
      <c r="AZ21" s="240">
        <f>'C завтраками| Bed and breakfast'!AZ20*0.85</f>
        <v>79475</v>
      </c>
      <c r="BA21" s="240">
        <f>'C завтраками| Bed and breakfast'!BA20*0.85</f>
        <v>79475</v>
      </c>
      <c r="BB21" s="240">
        <f>'C завтраками| Bed and breakfast'!BB20*0.85</f>
        <v>59670</v>
      </c>
      <c r="BC21" s="240">
        <f>'C завтраками| Bed and breakfast'!BC20*0.85</f>
        <v>39270</v>
      </c>
      <c r="BD21" s="240">
        <f>'C завтраками| Bed and breakfast'!BD20*0.85</f>
        <v>39270</v>
      </c>
      <c r="BE21" s="240">
        <f>'C завтраками| Bed and breakfast'!BE20*0.85</f>
        <v>39270</v>
      </c>
      <c r="BF21" s="240">
        <f>'C завтраками| Bed and breakfast'!BF20*0.85</f>
        <v>39270</v>
      </c>
      <c r="BG21" s="240">
        <f>'C завтраками| Bed and breakfast'!BG20*0.85</f>
        <v>39270</v>
      </c>
      <c r="BH21" s="240">
        <f>'C завтраками| Bed and breakfast'!BH20*0.85</f>
        <v>36720</v>
      </c>
      <c r="BI21" s="240">
        <f>'C завтраками| Bed and breakfast'!BI20*0.85</f>
        <v>36720</v>
      </c>
      <c r="BJ21" s="240">
        <f>'C завтраками| Bed and breakfast'!BJ20*0.85</f>
        <v>36720</v>
      </c>
      <c r="BK21" s="240">
        <f>'C завтраками| Bed and breakfast'!BK20*0.85</f>
        <v>39270</v>
      </c>
      <c r="BL21" s="240">
        <f>'C завтраками| Bed and breakfast'!BL20*0.85</f>
        <v>39270</v>
      </c>
      <c r="BM21" s="240">
        <f>'C завтраками| Bed and breakfast'!BM20*0.85</f>
        <v>39270</v>
      </c>
      <c r="BN21" s="240">
        <f>'C завтраками| Bed and breakfast'!BN20*0.85</f>
        <v>39270</v>
      </c>
      <c r="BO21" s="240">
        <f>'C завтраками| Bed and breakfast'!BO20*0.85</f>
        <v>39270</v>
      </c>
      <c r="BP21" s="240">
        <f>'C завтраками| Bed and breakfast'!BP20*0.85</f>
        <v>39270</v>
      </c>
      <c r="BQ21" s="240">
        <f>'C завтраками| Bed and breakfast'!BQ20*0.85</f>
        <v>39270</v>
      </c>
      <c r="BR21" s="240">
        <f>'C завтраками| Bed and breakfast'!BR20*0.85</f>
        <v>39270</v>
      </c>
      <c r="BS21" s="240">
        <f>'C завтраками| Bed and breakfast'!BS20*0.85</f>
        <v>39270</v>
      </c>
      <c r="BT21" s="240">
        <f>'C завтраками| Bed and breakfast'!BT20*0.85</f>
        <v>44370</v>
      </c>
      <c r="BU21" s="240">
        <f>'C завтраками| Bed and breakfast'!BU20*0.85</f>
        <v>44370</v>
      </c>
      <c r="BV21" s="240">
        <f>'C завтраками| Bed and breakfast'!BV20*0.85</f>
        <v>44370</v>
      </c>
      <c r="BW21" s="240">
        <f>'C завтраками| Bed and breakfast'!BW20*0.85</f>
        <v>44370</v>
      </c>
      <c r="BX21" s="240">
        <f>'C завтраками| Bed and breakfast'!BX20*0.85</f>
        <v>46070</v>
      </c>
      <c r="BY21" s="240">
        <f>'C завтраками| Bed and breakfast'!BY20*0.85</f>
        <v>46070</v>
      </c>
      <c r="BZ21" s="240">
        <f>'C завтраками| Bed and breakfast'!BZ20*0.85</f>
        <v>46070</v>
      </c>
      <c r="CA21" s="240">
        <f>'C завтраками| Bed and breakfast'!CA20*0.85</f>
        <v>46070</v>
      </c>
      <c r="CB21" s="240">
        <f>'C завтраками| Bed and breakfast'!CB20*0.85</f>
        <v>46070</v>
      </c>
      <c r="CC21" s="240">
        <f>'C завтраками| Bed and breakfast'!CC20*0.85</f>
        <v>46070</v>
      </c>
      <c r="CD21" s="240">
        <f>'C завтраками| Bed and breakfast'!CD20*0.85</f>
        <v>46070</v>
      </c>
      <c r="CE21" s="240">
        <f>'C завтраками| Bed and breakfast'!CE20*0.85</f>
        <v>46070</v>
      </c>
      <c r="CF21" s="240">
        <f>'C завтраками| Bed and breakfast'!CF20*0.85</f>
        <v>46070</v>
      </c>
      <c r="CG21" s="240">
        <f>'C завтраками| Bed and breakfast'!CG20*0.85</f>
        <v>46070</v>
      </c>
      <c r="CH21" s="240">
        <f>'C завтраками| Bed and breakfast'!CH20*0.85</f>
        <v>42670</v>
      </c>
      <c r="CI21" s="240">
        <f>'C завтраками| Bed and breakfast'!CI20*0.85</f>
        <v>42670</v>
      </c>
      <c r="CJ21" s="240">
        <f>'C завтраками| Bed and breakfast'!CJ20*0.85</f>
        <v>42670</v>
      </c>
      <c r="CK21" s="240">
        <f>'C завтраками| Bed and breakfast'!CK20*0.85</f>
        <v>42670</v>
      </c>
      <c r="CL21" s="240">
        <f>'C завтраками| Bed and breakfast'!CL20*0.85</f>
        <v>42670</v>
      </c>
      <c r="CM21" s="240">
        <f>'C завтраками| Bed and breakfast'!CM20*0.85</f>
        <v>42670</v>
      </c>
      <c r="CN21" s="240">
        <f>'C завтраками| Bed and breakfast'!CN20*0.85</f>
        <v>42670</v>
      </c>
      <c r="CO21" s="240">
        <f>'C завтраками| Bed and breakfast'!CO20*0.85</f>
        <v>42670</v>
      </c>
      <c r="CP21" s="240">
        <f>'C завтраками| Bed and breakfast'!CP20*0.85</f>
        <v>42670</v>
      </c>
      <c r="CQ21" s="240">
        <f>'C завтраками| Bed and breakfast'!CQ20*0.85</f>
        <v>63920</v>
      </c>
      <c r="CR21" s="240">
        <f>'C завтраками| Bed and breakfast'!CR20*0.85</f>
        <v>69870</v>
      </c>
      <c r="CS21" s="240">
        <f>'C завтраками| Bed and breakfast'!CS20*0.85</f>
        <v>75820</v>
      </c>
      <c r="CT21" s="240">
        <f>'C завтраками| Bed and breakfast'!CT20*0.85</f>
        <v>63920</v>
      </c>
      <c r="CU21" s="240">
        <f>'C завтраками| Bed and breakfast'!CU20*0.85</f>
        <v>63920</v>
      </c>
      <c r="CV21" s="240">
        <f>'C завтраками| Bed and breakfast'!CV20*0.85</f>
        <v>54570</v>
      </c>
      <c r="CW21" s="240">
        <f>'C завтраками| Bed and breakfast'!CW20*0.85</f>
        <v>54570</v>
      </c>
      <c r="CX21" s="240">
        <f>'C завтраками| Bed and breakfast'!CX20*0.85</f>
        <v>54570</v>
      </c>
      <c r="CY21" s="240">
        <f>'C завтраками| Bed and breakfast'!CY20*0.85</f>
        <v>47770</v>
      </c>
      <c r="CZ21" s="240">
        <f>'C завтраками| Bed and breakfast'!CZ20*0.85</f>
        <v>46920</v>
      </c>
      <c r="DA21" s="240">
        <f>'C завтраками| Bed and breakfast'!DA20*0.85</f>
        <v>35445</v>
      </c>
      <c r="DB21" s="240">
        <f>'C завтраками| Bed and breakfast'!DB20*0.85</f>
        <v>35445</v>
      </c>
      <c r="DC21" s="240">
        <f>'C завтраками| Bed and breakfast'!DC20*0.85</f>
        <v>35445</v>
      </c>
      <c r="DD21" s="240">
        <f>'C завтраками| Bed and breakfast'!DD20*0.85</f>
        <v>35445</v>
      </c>
      <c r="DE21" s="240">
        <f>'C завтраками| Bed and breakfast'!DE20*0.85</f>
        <v>36720</v>
      </c>
      <c r="DF21" s="240">
        <f>'C завтраками| Bed and breakfast'!DF20*0.85</f>
        <v>36720</v>
      </c>
      <c r="DG21" s="240">
        <f>'C завтраками| Bed and breakfast'!DG20*0.85</f>
        <v>36720</v>
      </c>
      <c r="DH21" s="240">
        <f>'C завтраками| Bed and breakfast'!DH20*0.85</f>
        <v>35445</v>
      </c>
      <c r="DI21" s="240">
        <f>'C завтраками| Bed and breakfast'!DI20*0.85</f>
        <v>35445</v>
      </c>
      <c r="DJ21" s="240">
        <f>'C завтраками| Bed and breakfast'!DJ20*0.85</f>
        <v>35445</v>
      </c>
      <c r="DK21" s="240">
        <f>'C завтраками| Bed and breakfast'!DK20*0.85</f>
        <v>35445</v>
      </c>
      <c r="DL21" s="240">
        <f>'C завтраками| Bed and breakfast'!DL20*0.85</f>
        <v>35445</v>
      </c>
      <c r="DM21" s="240">
        <f>'C завтраками| Bed and breakfast'!DM20*0.85</f>
        <v>35445</v>
      </c>
      <c r="DN21" s="240">
        <f>'C завтраками| Bed and breakfast'!DN20*0.85</f>
        <v>34170</v>
      </c>
      <c r="DO21" s="240">
        <f>'C завтраками| Bed and breakfast'!DO20*0.85</f>
        <v>34170</v>
      </c>
      <c r="DP21" s="240">
        <f>'C завтраками| Bed and breakfast'!DP20*0.85</f>
        <v>34170</v>
      </c>
      <c r="DQ21" s="240">
        <f>'C завтраками| Bed and breakfast'!DQ20*0.85</f>
        <v>34170</v>
      </c>
      <c r="DR21" s="240">
        <f>'C завтраками| Bed and breakfast'!DR20*0.85</f>
        <v>34170</v>
      </c>
      <c r="DS21" s="240">
        <f>'C завтраками| Bed and breakfast'!DS20*0.85</f>
        <v>34170</v>
      </c>
      <c r="DT21" s="240">
        <f>'C завтраками| Bed and breakfast'!DT20*0.85</f>
        <v>34170</v>
      </c>
      <c r="DU21" s="240">
        <f>'C завтраками| Bed and breakfast'!DU20*0.85</f>
        <v>30770</v>
      </c>
      <c r="DV21" s="240">
        <f>'C завтраками| Bed and breakfast'!DV20*0.85</f>
        <v>30770</v>
      </c>
      <c r="DW21" s="240">
        <f>'C завтраками| Bed and breakfast'!DW20*0.85</f>
        <v>30770</v>
      </c>
      <c r="DX21" s="240">
        <f>'C завтраками| Bed and breakfast'!DX20*0.85</f>
        <v>30770</v>
      </c>
      <c r="DY21" s="240">
        <f>'C завтраками| Bed and breakfast'!DY20*0.85</f>
        <v>30770</v>
      </c>
      <c r="DZ21" s="240">
        <f>'C завтраками| Bed and breakfast'!DZ20*0.85</f>
        <v>31620</v>
      </c>
      <c r="EA21" s="240">
        <f>'C завтраками| Bed and breakfast'!EA20*0.85</f>
        <v>31620</v>
      </c>
      <c r="EB21" s="240">
        <f>'C завтраками| Bed and breakfast'!EB20*0.85</f>
        <v>29920</v>
      </c>
      <c r="EC21" s="240">
        <f>'C завтраками| Bed and breakfast'!EC20*0.85</f>
        <v>29920</v>
      </c>
      <c r="ED21" s="240">
        <f>'C завтраками| Bed and breakfast'!ED20*0.85</f>
        <v>29920</v>
      </c>
      <c r="EE21" s="240">
        <f>'C завтраками| Bed and breakfast'!EE20*0.85</f>
        <v>27200</v>
      </c>
      <c r="EF21" s="240">
        <f>'C завтраками| Bed and breakfast'!EF20*0.85</f>
        <v>27200</v>
      </c>
      <c r="EG21" s="240">
        <f>'C завтраками| Bed and breakfast'!EG20*0.85</f>
        <v>27200</v>
      </c>
      <c r="EH21" s="240">
        <f>'C завтраками| Bed and breakfast'!EH20*0.85</f>
        <v>27200</v>
      </c>
      <c r="EI21" s="240">
        <f>'C завтраками| Bed and breakfast'!EI20*0.85</f>
        <v>24650</v>
      </c>
      <c r="EJ21" s="240">
        <f>'C завтраками| Bed and breakfast'!EJ20*0.85</f>
        <v>24650</v>
      </c>
      <c r="EK21" s="240">
        <f>'C завтраками| Bed and breakfast'!EK20*0.85</f>
        <v>24650</v>
      </c>
      <c r="EL21" s="240">
        <f>'C завтраками| Bed and breakfast'!EL20*0.85</f>
        <v>24650</v>
      </c>
      <c r="EM21" s="240">
        <f>'C завтраками| Bed and breakfast'!EM20*0.85</f>
        <v>24650</v>
      </c>
      <c r="EN21" s="240">
        <f>'C завтраками| Bed and breakfast'!EN20*0.85</f>
        <v>24650</v>
      </c>
      <c r="EO21" s="240">
        <f>'C завтраками| Bed and breakfast'!EO20*0.85</f>
        <v>24650</v>
      </c>
      <c r="EP21" s="240">
        <f>'C завтраками| Bed and breakfast'!EP20*0.85</f>
        <v>23375</v>
      </c>
      <c r="EQ21" s="240">
        <f>'C завтраками| Bed and breakfast'!EQ20*0.85</f>
        <v>23375</v>
      </c>
      <c r="ER21" s="240">
        <f>'C завтраками| Bed and breakfast'!ER20*0.85</f>
        <v>23375</v>
      </c>
      <c r="ES21" s="240">
        <f>'C завтраками| Bed and breakfast'!ES20*0.85</f>
        <v>23375</v>
      </c>
      <c r="ET21" s="240">
        <f>'C завтраками| Bed and breakfast'!ET20*0.85</f>
        <v>23375</v>
      </c>
      <c r="EU21" s="240">
        <f>'C завтраками| Bed and breakfast'!EU20*0.85</f>
        <v>24650</v>
      </c>
      <c r="EV21" s="240">
        <f>'C завтраками| Bed and breakfast'!EV20*0.85</f>
        <v>24650</v>
      </c>
      <c r="EW21" s="240">
        <f>'C завтраками| Bed and breakfast'!EW20*0.85</f>
        <v>23375</v>
      </c>
      <c r="EX21" s="240">
        <f>'C завтраками| Bed and breakfast'!EX20*0.85</f>
        <v>23375</v>
      </c>
      <c r="EY21" s="240">
        <f>'C завтраками| Bed and breakfast'!EY20*0.85</f>
        <v>23375</v>
      </c>
      <c r="EZ21" s="240">
        <f>'C завтраками| Bed and breakfast'!EZ20*0.85</f>
        <v>23375</v>
      </c>
      <c r="FA21" s="240">
        <f>'C завтраками| Bed and breakfast'!FA20*0.85</f>
        <v>23375</v>
      </c>
      <c r="FB21" s="240">
        <f>'C завтраками| Bed and breakfast'!FB20*0.85</f>
        <v>24650</v>
      </c>
      <c r="FC21" s="240">
        <f>'C завтраками| Bed and breakfast'!FC20*0.85</f>
        <v>24650</v>
      </c>
      <c r="FD21" s="240">
        <f>'C завтраками| Bed and breakfast'!FD20*0.85</f>
        <v>23375</v>
      </c>
      <c r="FE21" s="240">
        <f>'C завтраками| Bed and breakfast'!FE20*0.85</f>
        <v>23375</v>
      </c>
      <c r="FF21" s="240">
        <f>'C завтраками| Bed and breakfast'!FF20*0.85</f>
        <v>23375</v>
      </c>
      <c r="FG21" s="240">
        <f>'C завтраками| Bed and breakfast'!FG20*0.85</f>
        <v>23375</v>
      </c>
      <c r="FH21" s="240">
        <f>'C завтраками| Bed and breakfast'!FH20*0.85</f>
        <v>25925</v>
      </c>
    </row>
    <row r="22" spans="1:164" s="72" customFormat="1" x14ac:dyDescent="0.2">
      <c r="A22" s="239" t="s">
        <v>123</v>
      </c>
    </row>
    <row r="23" spans="1:164" s="72" customFormat="1" x14ac:dyDescent="0.2">
      <c r="A23" s="240" t="s">
        <v>115</v>
      </c>
      <c r="B23" s="240">
        <f>'C завтраками| Bed and breakfast'!B22*0.85</f>
        <v>44710</v>
      </c>
      <c r="C23" s="240">
        <f>'C завтраками| Bed and breakfast'!C22*0.85</f>
        <v>44710</v>
      </c>
      <c r="D23" s="240">
        <f>'C завтраками| Bed and breakfast'!D22*0.85</f>
        <v>47685</v>
      </c>
      <c r="E23" s="240">
        <f>'C завтраками| Bed and breakfast'!E22*0.85</f>
        <v>47685</v>
      </c>
      <c r="F23" s="240">
        <f>'C завтраками| Bed and breakfast'!F22*0.85</f>
        <v>42160</v>
      </c>
      <c r="G23" s="240">
        <f>'C завтраками| Bed and breakfast'!G22*0.85</f>
        <v>42160</v>
      </c>
      <c r="H23" s="240">
        <f>'C завтраками| Bed and breakfast'!H22*0.85</f>
        <v>42160</v>
      </c>
      <c r="I23" s="240">
        <f>'C завтраками| Bed and breakfast'!I22*0.85</f>
        <v>42160</v>
      </c>
      <c r="J23" s="240">
        <f>'C завтраками| Bed and breakfast'!J22*0.85</f>
        <v>42160</v>
      </c>
      <c r="K23" s="240">
        <f>'C завтраками| Bed and breakfast'!K22*0.85</f>
        <v>45985</v>
      </c>
      <c r="L23" s="240">
        <f>'C завтраками| Bed and breakfast'!L22*0.85</f>
        <v>45985</v>
      </c>
      <c r="M23" s="240">
        <f>'C завтраками| Bed and breakfast'!M22*0.85</f>
        <v>42160</v>
      </c>
      <c r="N23" s="240">
        <f>'C завтраками| Bed and breakfast'!N22*0.85</f>
        <v>42160</v>
      </c>
      <c r="O23" s="240">
        <f>'C завтраками| Bed and breakfast'!O22*0.85</f>
        <v>42160</v>
      </c>
      <c r="P23" s="240">
        <f>'C завтраками| Bed and breakfast'!P22*0.85</f>
        <v>42160</v>
      </c>
      <c r="Q23" s="240">
        <f>'C завтраками| Bed and breakfast'!Q22*0.85</f>
        <v>42160</v>
      </c>
      <c r="R23" s="240">
        <f>'C завтраками| Bed and breakfast'!R22*0.85</f>
        <v>44710</v>
      </c>
      <c r="S23" s="240">
        <f>'C завтраками| Bed and breakfast'!S22*0.85</f>
        <v>44710</v>
      </c>
      <c r="T23" s="240">
        <f>'C завтраками| Bed and breakfast'!T22*0.85</f>
        <v>43435</v>
      </c>
      <c r="U23" s="240">
        <f>'C завтраками| Bed and breakfast'!U22*0.85</f>
        <v>43435</v>
      </c>
      <c r="V23" s="240">
        <f>'C завтраками| Bed and breakfast'!V22*0.85</f>
        <v>43435</v>
      </c>
      <c r="W23" s="240">
        <f>'C завтраками| Bed and breakfast'!W22*0.85</f>
        <v>43435</v>
      </c>
      <c r="X23" s="240">
        <f>'C завтраками| Bed and breakfast'!X22*0.85</f>
        <v>44710</v>
      </c>
      <c r="Y23" s="240">
        <f>'C завтраками| Bed and breakfast'!Y22*0.85</f>
        <v>44710</v>
      </c>
      <c r="Z23" s="240">
        <f>'C завтраками| Bed and breakfast'!Z22*0.85</f>
        <v>44710</v>
      </c>
      <c r="AA23" s="240">
        <f>'C завтраками| Bed and breakfast'!AA22*0.85</f>
        <v>43435</v>
      </c>
      <c r="AB23" s="240">
        <f>'C завтраками| Bed and breakfast'!AB22*0.85</f>
        <v>43435</v>
      </c>
      <c r="AC23" s="240">
        <f>'C завтраками| Bed and breakfast'!AC22*0.85</f>
        <v>44710</v>
      </c>
      <c r="AD23" s="240">
        <f>'C завтраками| Bed and breakfast'!AD22*0.85</f>
        <v>44710</v>
      </c>
      <c r="AE23" s="240">
        <f>'C завтраками| Bed and breakfast'!AE22*0.85</f>
        <v>44710</v>
      </c>
      <c r="AF23" s="240">
        <f>'C завтраками| Bed and breakfast'!AF22*0.85</f>
        <v>48110</v>
      </c>
      <c r="AG23" s="240">
        <f>'C завтраками| Bed and breakfast'!AG22*0.85</f>
        <v>48110</v>
      </c>
      <c r="AH23" s="240">
        <f>'C завтраками| Bed and breakfast'!AH22*0.85</f>
        <v>45985</v>
      </c>
      <c r="AI23" s="240">
        <f>'C завтраками| Bed and breakfast'!AI22*0.85</f>
        <v>47685</v>
      </c>
      <c r="AJ23" s="240">
        <f>'C завтраками| Bed and breakfast'!AJ22*0.85</f>
        <v>47685</v>
      </c>
      <c r="AK23" s="240">
        <f>'C завтраками| Bed and breakfast'!AK22*0.85</f>
        <v>53210</v>
      </c>
      <c r="AL23" s="240">
        <f>'C завтраками| Bed and breakfast'!AL22*0.85</f>
        <v>58310</v>
      </c>
      <c r="AM23" s="240">
        <f>'C завтраками| Bed and breakfast'!AM22*0.85</f>
        <v>58310</v>
      </c>
      <c r="AN23" s="240">
        <f>'C завтраками| Bed and breakfast'!AN22*0.85</f>
        <v>60860</v>
      </c>
      <c r="AO23" s="240">
        <f>'C завтраками| Bed and breakfast'!AO22*0.85</f>
        <v>58310</v>
      </c>
      <c r="AP23" s="240">
        <f>'C завтраками| Bed and breakfast'!AP22*0.85</f>
        <v>138975</v>
      </c>
      <c r="AQ23" s="240">
        <f>'C завтраками| Bed and breakfast'!AQ22*0.85</f>
        <v>172975</v>
      </c>
      <c r="AR23" s="240">
        <f>'C завтраками| Bed and breakfast'!AR22*0.85</f>
        <v>194225</v>
      </c>
      <c r="AS23" s="240">
        <f>'C завтраками| Bed and breakfast'!AS22*0.85</f>
        <v>194225</v>
      </c>
      <c r="AT23" s="240">
        <f>'C завтраками| Bed and breakfast'!AT22*0.85</f>
        <v>181475</v>
      </c>
      <c r="AU23" s="240">
        <f>'C завтраками| Bed and breakfast'!AU22*0.85</f>
        <v>181475</v>
      </c>
      <c r="AV23" s="240">
        <f>'C завтраками| Bed and breakfast'!AV22*0.85</f>
        <v>181475</v>
      </c>
      <c r="AW23" s="240">
        <f>'C завтраками| Bed and breakfast'!AW22*0.85</f>
        <v>181475</v>
      </c>
      <c r="AX23" s="240">
        <f>'C завтраками| Bed and breakfast'!AX22*0.85</f>
        <v>181475</v>
      </c>
      <c r="AY23" s="240">
        <f>'C завтраками| Bed and breakfast'!AY22*0.85</f>
        <v>160225</v>
      </c>
      <c r="AZ23" s="240">
        <f>'C завтраками| Bed and breakfast'!AZ22*0.85</f>
        <v>151725</v>
      </c>
      <c r="BA23" s="240">
        <f>'C завтраками| Bed and breakfast'!BA22*0.85</f>
        <v>151725</v>
      </c>
      <c r="BB23" s="240">
        <f>'C завтраками| Bed and breakfast'!BB22*0.85</f>
        <v>94520</v>
      </c>
      <c r="BC23" s="240">
        <f>'C завтраками| Bed and breakfast'!BC22*0.85</f>
        <v>74120</v>
      </c>
      <c r="BD23" s="240">
        <f>'C завтраками| Bed and breakfast'!BD22*0.85</f>
        <v>74120</v>
      </c>
      <c r="BE23" s="240">
        <f>'C завтраками| Bed and breakfast'!BE22*0.85</f>
        <v>74120</v>
      </c>
      <c r="BF23" s="240">
        <f>'C завтраками| Bed and breakfast'!BF22*0.85</f>
        <v>74120</v>
      </c>
      <c r="BG23" s="240">
        <f>'C завтраками| Bed and breakfast'!BG22*0.85</f>
        <v>74120</v>
      </c>
      <c r="BH23" s="240">
        <f>'C завтраками| Bed and breakfast'!BH22*0.85</f>
        <v>71570</v>
      </c>
      <c r="BI23" s="240">
        <f>'C завтраками| Bed and breakfast'!BI22*0.85</f>
        <v>71570</v>
      </c>
      <c r="BJ23" s="240">
        <f>'C завтраками| Bed and breakfast'!BJ22*0.85</f>
        <v>71570</v>
      </c>
      <c r="BK23" s="240">
        <f>'C завтраками| Bed and breakfast'!BK22*0.85</f>
        <v>74120</v>
      </c>
      <c r="BL23" s="240">
        <f>'C завтраками| Bed and breakfast'!BL22*0.85</f>
        <v>74120</v>
      </c>
      <c r="BM23" s="240">
        <f>'C завтраками| Bed and breakfast'!BM22*0.85</f>
        <v>74120</v>
      </c>
      <c r="BN23" s="240">
        <f>'C завтраками| Bed and breakfast'!BN22*0.85</f>
        <v>74120</v>
      </c>
      <c r="BO23" s="240">
        <f>'C завтраками| Bed and breakfast'!BO22*0.85</f>
        <v>74120</v>
      </c>
      <c r="BP23" s="240">
        <f>'C завтраками| Bed and breakfast'!BP22*0.85</f>
        <v>74120</v>
      </c>
      <c r="BQ23" s="240">
        <f>'C завтраками| Bed and breakfast'!BQ22*0.85</f>
        <v>74120</v>
      </c>
      <c r="BR23" s="240">
        <f>'C завтраками| Bed and breakfast'!BR22*0.85</f>
        <v>74120</v>
      </c>
      <c r="BS23" s="240">
        <f>'C завтраками| Bed and breakfast'!BS22*0.85</f>
        <v>74120</v>
      </c>
      <c r="BT23" s="240">
        <f>'C завтраками| Bed and breakfast'!BT22*0.85</f>
        <v>79220</v>
      </c>
      <c r="BU23" s="240">
        <f>'C завтраками| Bed and breakfast'!BU22*0.85</f>
        <v>79220</v>
      </c>
      <c r="BV23" s="240">
        <f>'C завтраками| Bed and breakfast'!BV22*0.85</f>
        <v>79220</v>
      </c>
      <c r="BW23" s="240">
        <f>'C завтраками| Bed and breakfast'!BW22*0.85</f>
        <v>79220</v>
      </c>
      <c r="BX23" s="240">
        <f>'C завтраками| Bed and breakfast'!BX22*0.85</f>
        <v>80920</v>
      </c>
      <c r="BY23" s="240">
        <f>'C завтраками| Bed and breakfast'!BY22*0.85</f>
        <v>80920</v>
      </c>
      <c r="BZ23" s="240">
        <f>'C завтраками| Bed and breakfast'!BZ22*0.85</f>
        <v>80920</v>
      </c>
      <c r="CA23" s="240">
        <f>'C завтраками| Bed and breakfast'!CA22*0.85</f>
        <v>80920</v>
      </c>
      <c r="CB23" s="240">
        <f>'C завтраками| Bed and breakfast'!CB22*0.85</f>
        <v>80920</v>
      </c>
      <c r="CC23" s="240">
        <f>'C завтраками| Bed and breakfast'!CC22*0.85</f>
        <v>80920</v>
      </c>
      <c r="CD23" s="240">
        <f>'C завтраками| Bed and breakfast'!CD22*0.85</f>
        <v>80920</v>
      </c>
      <c r="CE23" s="240">
        <f>'C завтраками| Bed and breakfast'!CE22*0.85</f>
        <v>80920</v>
      </c>
      <c r="CF23" s="240">
        <f>'C завтраками| Bed and breakfast'!CF22*0.85</f>
        <v>80920</v>
      </c>
      <c r="CG23" s="240">
        <f>'C завтраками| Bed and breakfast'!CG22*0.85</f>
        <v>80920</v>
      </c>
      <c r="CH23" s="240">
        <f>'C завтраками| Bed and breakfast'!CH22*0.85</f>
        <v>77520</v>
      </c>
      <c r="CI23" s="240">
        <f>'C завтраками| Bed and breakfast'!CI22*0.85</f>
        <v>77520</v>
      </c>
      <c r="CJ23" s="240">
        <f>'C завтраками| Bed and breakfast'!CJ22*0.85</f>
        <v>77520</v>
      </c>
      <c r="CK23" s="240">
        <f>'C завтраками| Bed and breakfast'!CK22*0.85</f>
        <v>77520</v>
      </c>
      <c r="CL23" s="240">
        <f>'C завтраками| Bed and breakfast'!CL22*0.85</f>
        <v>77520</v>
      </c>
      <c r="CM23" s="240">
        <f>'C завтраками| Bed and breakfast'!CM22*0.85</f>
        <v>77520</v>
      </c>
      <c r="CN23" s="240">
        <f>'C завтраками| Bed and breakfast'!CN22*0.85</f>
        <v>77520</v>
      </c>
      <c r="CO23" s="240">
        <f>'C завтраками| Bed and breakfast'!CO22*0.85</f>
        <v>77520</v>
      </c>
      <c r="CP23" s="240">
        <f>'C завтраками| Bed and breakfast'!CP22*0.85</f>
        <v>77520</v>
      </c>
      <c r="CQ23" s="240">
        <f>'C завтраками| Bed and breakfast'!CQ22*0.85</f>
        <v>98770</v>
      </c>
      <c r="CR23" s="240">
        <f>'C завтраками| Bed and breakfast'!CR22*0.85</f>
        <v>104720</v>
      </c>
      <c r="CS23" s="240">
        <f>'C завтраками| Bed and breakfast'!CS22*0.85</f>
        <v>110670</v>
      </c>
      <c r="CT23" s="240">
        <f>'C завтраками| Bed and breakfast'!CT22*0.85</f>
        <v>98770</v>
      </c>
      <c r="CU23" s="240">
        <f>'C завтраками| Bed and breakfast'!CU22*0.85</f>
        <v>98770</v>
      </c>
      <c r="CV23" s="240">
        <f>'C завтраками| Bed and breakfast'!CV22*0.85</f>
        <v>89420</v>
      </c>
      <c r="CW23" s="240">
        <f>'C завтраками| Bed and breakfast'!CW22*0.85</f>
        <v>89420</v>
      </c>
      <c r="CX23" s="240">
        <f>'C завтраками| Bed and breakfast'!CX22*0.85</f>
        <v>89420</v>
      </c>
      <c r="CY23" s="240">
        <f>'C завтраками| Bed and breakfast'!CY22*0.85</f>
        <v>82620</v>
      </c>
      <c r="CZ23" s="240">
        <f>'C завтраками| Bed and breakfast'!CZ22*0.85</f>
        <v>81770</v>
      </c>
      <c r="DA23" s="240">
        <f>'C завтраками| Bed and breakfast'!DA22*0.85</f>
        <v>70295</v>
      </c>
      <c r="DB23" s="240">
        <f>'C завтраками| Bed and breakfast'!DB22*0.85</f>
        <v>70295</v>
      </c>
      <c r="DC23" s="240">
        <f>'C завтраками| Bed and breakfast'!DC22*0.85</f>
        <v>70295</v>
      </c>
      <c r="DD23" s="240">
        <f>'C завтраками| Bed and breakfast'!DD22*0.85</f>
        <v>70295</v>
      </c>
      <c r="DE23" s="240">
        <f>'C завтраками| Bed and breakfast'!DE22*0.85</f>
        <v>71570</v>
      </c>
      <c r="DF23" s="240">
        <f>'C завтраками| Bed and breakfast'!DF22*0.85</f>
        <v>71570</v>
      </c>
      <c r="DG23" s="240">
        <f>'C завтраками| Bed and breakfast'!DG22*0.85</f>
        <v>71570</v>
      </c>
      <c r="DH23" s="240">
        <f>'C завтраками| Bed and breakfast'!DH22*0.85</f>
        <v>70295</v>
      </c>
      <c r="DI23" s="240">
        <f>'C завтраками| Bed and breakfast'!DI22*0.85</f>
        <v>70295</v>
      </c>
      <c r="DJ23" s="240">
        <f>'C завтраками| Bed and breakfast'!DJ22*0.85</f>
        <v>70295</v>
      </c>
      <c r="DK23" s="240">
        <f>'C завтраками| Bed and breakfast'!DK22*0.85</f>
        <v>70295</v>
      </c>
      <c r="DL23" s="240">
        <f>'C завтраками| Bed and breakfast'!DL22*0.85</f>
        <v>70295</v>
      </c>
      <c r="DM23" s="240">
        <f>'C завтраками| Bed and breakfast'!DM22*0.85</f>
        <v>70295</v>
      </c>
      <c r="DN23" s="240">
        <f>'C завтраками| Bed and breakfast'!DN22*0.85</f>
        <v>69020</v>
      </c>
      <c r="DO23" s="240">
        <f>'C завтраками| Bed and breakfast'!DO22*0.85</f>
        <v>69020</v>
      </c>
      <c r="DP23" s="240">
        <f>'C завтраками| Bed and breakfast'!DP22*0.85</f>
        <v>69020</v>
      </c>
      <c r="DQ23" s="240">
        <f>'C завтраками| Bed and breakfast'!DQ22*0.85</f>
        <v>69020</v>
      </c>
      <c r="DR23" s="240">
        <f>'C завтраками| Bed and breakfast'!DR22*0.85</f>
        <v>69020</v>
      </c>
      <c r="DS23" s="240">
        <f>'C завтраками| Bed and breakfast'!DS22*0.85</f>
        <v>69020</v>
      </c>
      <c r="DT23" s="240">
        <f>'C завтраками| Bed and breakfast'!DT22*0.85</f>
        <v>69020</v>
      </c>
      <c r="DU23" s="240">
        <f>'C завтраками| Bed and breakfast'!DU22*0.85</f>
        <v>65620</v>
      </c>
      <c r="DV23" s="240">
        <f>'C завтраками| Bed and breakfast'!DV22*0.85</f>
        <v>65620</v>
      </c>
      <c r="DW23" s="240">
        <f>'C завтраками| Bed and breakfast'!DW22*0.85</f>
        <v>65620</v>
      </c>
      <c r="DX23" s="240">
        <f>'C завтраками| Bed and breakfast'!DX22*0.85</f>
        <v>65620</v>
      </c>
      <c r="DY23" s="240">
        <f>'C завтраками| Bed and breakfast'!DY22*0.85</f>
        <v>65620</v>
      </c>
      <c r="DZ23" s="240">
        <f>'C завтраками| Bed and breakfast'!DZ22*0.85</f>
        <v>66470</v>
      </c>
      <c r="EA23" s="240">
        <f>'C завтраками| Bed and breakfast'!EA22*0.85</f>
        <v>66470</v>
      </c>
      <c r="EB23" s="240">
        <f>'C завтраками| Bed and breakfast'!EB22*0.85</f>
        <v>64770</v>
      </c>
      <c r="EC23" s="240">
        <f>'C завтраками| Bed and breakfast'!EC22*0.85</f>
        <v>64770</v>
      </c>
      <c r="ED23" s="240">
        <f>'C завтраками| Bed and breakfast'!ED22*0.85</f>
        <v>64770</v>
      </c>
      <c r="EE23" s="240">
        <f>'C завтраками| Bed and breakfast'!EE22*0.85</f>
        <v>45900</v>
      </c>
      <c r="EF23" s="240">
        <f>'C завтраками| Bed and breakfast'!EF22*0.85</f>
        <v>45900</v>
      </c>
      <c r="EG23" s="240">
        <f>'C завтраками| Bed and breakfast'!EG22*0.85</f>
        <v>45900</v>
      </c>
      <c r="EH23" s="240">
        <f>'C завтраками| Bed and breakfast'!EH22*0.85</f>
        <v>45900</v>
      </c>
      <c r="EI23" s="240">
        <f>'C завтраками| Bed and breakfast'!EI22*0.85</f>
        <v>43350</v>
      </c>
      <c r="EJ23" s="240">
        <f>'C завтраками| Bed and breakfast'!EJ22*0.85</f>
        <v>43350</v>
      </c>
      <c r="EK23" s="240">
        <f>'C завтраками| Bed and breakfast'!EK22*0.85</f>
        <v>43350</v>
      </c>
      <c r="EL23" s="240">
        <f>'C завтраками| Bed and breakfast'!EL22*0.85</f>
        <v>43350</v>
      </c>
      <c r="EM23" s="240">
        <f>'C завтраками| Bed and breakfast'!EM22*0.85</f>
        <v>43350</v>
      </c>
      <c r="EN23" s="240">
        <f>'C завтраками| Bed and breakfast'!EN22*0.85</f>
        <v>43350</v>
      </c>
      <c r="EO23" s="240">
        <f>'C завтраками| Bed and breakfast'!EO22*0.85</f>
        <v>43350</v>
      </c>
      <c r="EP23" s="240">
        <f>'C завтраками| Bed and breakfast'!EP22*0.85</f>
        <v>42075</v>
      </c>
      <c r="EQ23" s="240">
        <f>'C завтраками| Bed and breakfast'!EQ22*0.85</f>
        <v>42075</v>
      </c>
      <c r="ER23" s="240">
        <f>'C завтраками| Bed and breakfast'!ER22*0.85</f>
        <v>42075</v>
      </c>
      <c r="ES23" s="240">
        <f>'C завтраками| Bed and breakfast'!ES22*0.85</f>
        <v>42075</v>
      </c>
      <c r="ET23" s="240">
        <f>'C завтраками| Bed and breakfast'!ET22*0.85</f>
        <v>42075</v>
      </c>
      <c r="EU23" s="240">
        <f>'C завтраками| Bed and breakfast'!EU22*0.85</f>
        <v>43350</v>
      </c>
      <c r="EV23" s="240">
        <f>'C завтраками| Bed and breakfast'!EV22*0.85</f>
        <v>43350</v>
      </c>
      <c r="EW23" s="240">
        <f>'C завтраками| Bed and breakfast'!EW22*0.85</f>
        <v>42075</v>
      </c>
      <c r="EX23" s="240">
        <f>'C завтраками| Bed and breakfast'!EX22*0.85</f>
        <v>42075</v>
      </c>
      <c r="EY23" s="240">
        <f>'C завтраками| Bed and breakfast'!EY22*0.85</f>
        <v>42075</v>
      </c>
      <c r="EZ23" s="240">
        <f>'C завтраками| Bed and breakfast'!EZ22*0.85</f>
        <v>42075</v>
      </c>
      <c r="FA23" s="240">
        <f>'C завтраками| Bed and breakfast'!FA22*0.85</f>
        <v>42075</v>
      </c>
      <c r="FB23" s="240">
        <f>'C завтраками| Bed and breakfast'!FB22*0.85</f>
        <v>43350</v>
      </c>
      <c r="FC23" s="240">
        <f>'C завтраками| Bed and breakfast'!FC22*0.85</f>
        <v>43350</v>
      </c>
      <c r="FD23" s="240">
        <f>'C завтраками| Bed and breakfast'!FD22*0.85</f>
        <v>42075</v>
      </c>
      <c r="FE23" s="240">
        <f>'C завтраками| Bed and breakfast'!FE22*0.85</f>
        <v>42075</v>
      </c>
      <c r="FF23" s="240">
        <f>'C завтраками| Bed and breakfast'!FF22*0.85</f>
        <v>42075</v>
      </c>
      <c r="FG23" s="240">
        <f>'C завтраками| Bed and breakfast'!FG22*0.85</f>
        <v>42075</v>
      </c>
      <c r="FH23" s="240">
        <f>'C завтраками| Bed and breakfast'!FH22*0.85</f>
        <v>44625</v>
      </c>
    </row>
    <row r="24" spans="1:164"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row>
    <row r="25" spans="1:164" s="72" customFormat="1" x14ac:dyDescent="0.2">
      <c r="A25" s="240" t="s">
        <v>115</v>
      </c>
      <c r="B25" s="240">
        <f>'C завтраками| Bed and breakfast'!B24*0.85</f>
        <v>57460</v>
      </c>
      <c r="C25" s="240">
        <f>'C завтраками| Bed and breakfast'!C24*0.85</f>
        <v>57460</v>
      </c>
      <c r="D25" s="240">
        <f>'C завтраками| Bed and breakfast'!D24*0.85</f>
        <v>60435</v>
      </c>
      <c r="E25" s="240">
        <f>'C завтраками| Bed and breakfast'!E24*0.85</f>
        <v>60435</v>
      </c>
      <c r="F25" s="240">
        <f>'C завтраками| Bed and breakfast'!F24*0.85</f>
        <v>54910</v>
      </c>
      <c r="G25" s="240">
        <f>'C завтраками| Bed and breakfast'!G24*0.85</f>
        <v>54910</v>
      </c>
      <c r="H25" s="240">
        <f>'C завтраками| Bed and breakfast'!H24*0.85</f>
        <v>54910</v>
      </c>
      <c r="I25" s="240">
        <f>'C завтраками| Bed and breakfast'!I24*0.85</f>
        <v>54910</v>
      </c>
      <c r="J25" s="240">
        <f>'C завтраками| Bed and breakfast'!J24*0.85</f>
        <v>54910</v>
      </c>
      <c r="K25" s="240">
        <f>'C завтраками| Bed and breakfast'!K24*0.85</f>
        <v>58735</v>
      </c>
      <c r="L25" s="240">
        <f>'C завтраками| Bed and breakfast'!L24*0.85</f>
        <v>58735</v>
      </c>
      <c r="M25" s="240">
        <f>'C завтраками| Bed and breakfast'!M24*0.85</f>
        <v>54910</v>
      </c>
      <c r="N25" s="240">
        <f>'C завтраками| Bed and breakfast'!N24*0.85</f>
        <v>54910</v>
      </c>
      <c r="O25" s="240">
        <f>'C завтраками| Bed and breakfast'!O24*0.85</f>
        <v>54910</v>
      </c>
      <c r="P25" s="240">
        <f>'C завтраками| Bed and breakfast'!P24*0.85</f>
        <v>54910</v>
      </c>
      <c r="Q25" s="240">
        <f>'C завтраками| Bed and breakfast'!Q24*0.85</f>
        <v>54910</v>
      </c>
      <c r="R25" s="240">
        <f>'C завтраками| Bed and breakfast'!R24*0.85</f>
        <v>57460</v>
      </c>
      <c r="S25" s="240">
        <f>'C завтраками| Bed and breakfast'!S24*0.85</f>
        <v>57460</v>
      </c>
      <c r="T25" s="240">
        <f>'C завтраками| Bed and breakfast'!T24*0.85</f>
        <v>56185</v>
      </c>
      <c r="U25" s="240">
        <f>'C завтраками| Bed and breakfast'!U24*0.85</f>
        <v>56185</v>
      </c>
      <c r="V25" s="240">
        <f>'C завтраками| Bed and breakfast'!V24*0.85</f>
        <v>56185</v>
      </c>
      <c r="W25" s="240">
        <f>'C завтраками| Bed and breakfast'!W24*0.85</f>
        <v>56185</v>
      </c>
      <c r="X25" s="240">
        <f>'C завтраками| Bed and breakfast'!X24*0.85</f>
        <v>57460</v>
      </c>
      <c r="Y25" s="240">
        <f>'C завтраками| Bed and breakfast'!Y24*0.85</f>
        <v>57460</v>
      </c>
      <c r="Z25" s="240">
        <f>'C завтраками| Bed and breakfast'!Z24*0.85</f>
        <v>57460</v>
      </c>
      <c r="AA25" s="240">
        <f>'C завтраками| Bed and breakfast'!AA24*0.85</f>
        <v>56185</v>
      </c>
      <c r="AB25" s="240">
        <f>'C завтраками| Bed and breakfast'!AB24*0.85</f>
        <v>56185</v>
      </c>
      <c r="AC25" s="240">
        <f>'C завтраками| Bed and breakfast'!AC24*0.85</f>
        <v>57460</v>
      </c>
      <c r="AD25" s="240">
        <f>'C завтраками| Bed and breakfast'!AD24*0.85</f>
        <v>57460</v>
      </c>
      <c r="AE25" s="240">
        <f>'C завтраками| Bed and breakfast'!AE24*0.85</f>
        <v>57460</v>
      </c>
      <c r="AF25" s="240">
        <f>'C завтраками| Bed and breakfast'!AF24*0.85</f>
        <v>60860</v>
      </c>
      <c r="AG25" s="240">
        <f>'C завтраками| Bed and breakfast'!AG24*0.85</f>
        <v>60860</v>
      </c>
      <c r="AH25" s="240">
        <f>'C завтраками| Bed and breakfast'!AH24*0.85</f>
        <v>58735</v>
      </c>
      <c r="AI25" s="240">
        <f>'C завтраками| Bed and breakfast'!AI24*0.85</f>
        <v>60435</v>
      </c>
      <c r="AJ25" s="240">
        <f>'C завтраками| Bed and breakfast'!AJ24*0.85</f>
        <v>60435</v>
      </c>
      <c r="AK25" s="240">
        <f>'C завтраками| Bed and breakfast'!AK24*0.85</f>
        <v>65960</v>
      </c>
      <c r="AL25" s="240">
        <f>'C завтраками| Bed and breakfast'!AL24*0.85</f>
        <v>71060</v>
      </c>
      <c r="AM25" s="240">
        <f>'C завтраками| Bed and breakfast'!AM24*0.85</f>
        <v>71060</v>
      </c>
      <c r="AN25" s="240">
        <f>'C завтраками| Bed and breakfast'!AN24*0.85</f>
        <v>73610</v>
      </c>
      <c r="AO25" s="240">
        <f>'C завтраками| Bed and breakfast'!AO24*0.85</f>
        <v>71060</v>
      </c>
      <c r="AP25" s="240">
        <f>'C завтраками| Bed and breakfast'!AP24*0.85</f>
        <v>164475</v>
      </c>
      <c r="AQ25" s="240">
        <f>'C завтраками| Bed and breakfast'!AQ24*0.85</f>
        <v>198475</v>
      </c>
      <c r="AR25" s="240">
        <f>'C завтраками| Bed and breakfast'!AR24*0.85</f>
        <v>219725</v>
      </c>
      <c r="AS25" s="240">
        <f>'C завтраками| Bed and breakfast'!AS24*0.85</f>
        <v>219725</v>
      </c>
      <c r="AT25" s="240">
        <f>'C завтраками| Bed and breakfast'!AT24*0.85</f>
        <v>206975</v>
      </c>
      <c r="AU25" s="240">
        <f>'C завтраками| Bed and breakfast'!AU24*0.85</f>
        <v>206975</v>
      </c>
      <c r="AV25" s="240">
        <f>'C завтраками| Bed and breakfast'!AV24*0.85</f>
        <v>206975</v>
      </c>
      <c r="AW25" s="240">
        <f>'C завтраками| Bed and breakfast'!AW24*0.85</f>
        <v>206975</v>
      </c>
      <c r="AX25" s="240">
        <f>'C завтраками| Bed and breakfast'!AX24*0.85</f>
        <v>206975</v>
      </c>
      <c r="AY25" s="240">
        <f>'C завтраками| Bed and breakfast'!AY24*0.85</f>
        <v>185725</v>
      </c>
      <c r="AZ25" s="240">
        <f>'C завтраками| Bed and breakfast'!AZ24*0.85</f>
        <v>177225</v>
      </c>
      <c r="BA25" s="240">
        <f>'C завтраками| Bed and breakfast'!BA24*0.85</f>
        <v>177225</v>
      </c>
      <c r="BB25" s="240">
        <f>'C завтраками| Bed and breakfast'!BB24*0.85</f>
        <v>119170</v>
      </c>
      <c r="BC25" s="240">
        <f>'C завтраками| Bed and breakfast'!BC24*0.85</f>
        <v>98770</v>
      </c>
      <c r="BD25" s="240">
        <f>'C завтраками| Bed and breakfast'!BD24*0.85</f>
        <v>98770</v>
      </c>
      <c r="BE25" s="240">
        <f>'C завтраками| Bed and breakfast'!BE24*0.85</f>
        <v>98770</v>
      </c>
      <c r="BF25" s="240">
        <f>'C завтраками| Bed and breakfast'!BF24*0.85</f>
        <v>98770</v>
      </c>
      <c r="BG25" s="240">
        <f>'C завтраками| Bed and breakfast'!BG24*0.85</f>
        <v>98770</v>
      </c>
      <c r="BH25" s="240">
        <f>'C завтраками| Bed and breakfast'!BH24*0.85</f>
        <v>96220</v>
      </c>
      <c r="BI25" s="240">
        <f>'C завтраками| Bed and breakfast'!BI24*0.85</f>
        <v>96220</v>
      </c>
      <c r="BJ25" s="240">
        <f>'C завтраками| Bed and breakfast'!BJ24*0.85</f>
        <v>96220</v>
      </c>
      <c r="BK25" s="240">
        <f>'C завтраками| Bed and breakfast'!BK24*0.85</f>
        <v>98770</v>
      </c>
      <c r="BL25" s="240">
        <f>'C завтраками| Bed and breakfast'!BL24*0.85</f>
        <v>98770</v>
      </c>
      <c r="BM25" s="240">
        <f>'C завтраками| Bed and breakfast'!BM24*0.85</f>
        <v>98770</v>
      </c>
      <c r="BN25" s="240">
        <f>'C завтраками| Bed and breakfast'!BN24*0.85</f>
        <v>98770</v>
      </c>
      <c r="BO25" s="240">
        <f>'C завтраками| Bed and breakfast'!BO24*0.85</f>
        <v>98770</v>
      </c>
      <c r="BP25" s="240">
        <f>'C завтраками| Bed and breakfast'!BP24*0.85</f>
        <v>98770</v>
      </c>
      <c r="BQ25" s="240">
        <f>'C завтраками| Bed and breakfast'!BQ24*0.85</f>
        <v>98770</v>
      </c>
      <c r="BR25" s="240">
        <f>'C завтраками| Bed and breakfast'!BR24*0.85</f>
        <v>98770</v>
      </c>
      <c r="BS25" s="240">
        <f>'C завтраками| Bed and breakfast'!BS24*0.85</f>
        <v>98770</v>
      </c>
      <c r="BT25" s="240">
        <f>'C завтраками| Bed and breakfast'!BT24*0.85</f>
        <v>103870</v>
      </c>
      <c r="BU25" s="240">
        <f>'C завтраками| Bed and breakfast'!BU24*0.85</f>
        <v>103870</v>
      </c>
      <c r="BV25" s="240">
        <f>'C завтраками| Bed and breakfast'!BV24*0.85</f>
        <v>103870</v>
      </c>
      <c r="BW25" s="240">
        <f>'C завтраками| Bed and breakfast'!BW24*0.85</f>
        <v>103870</v>
      </c>
      <c r="BX25" s="240">
        <f>'C завтраками| Bed and breakfast'!BX24*0.85</f>
        <v>105570</v>
      </c>
      <c r="BY25" s="240">
        <f>'C завтраками| Bed and breakfast'!BY24*0.85</f>
        <v>105570</v>
      </c>
      <c r="BZ25" s="240">
        <f>'C завтраками| Bed and breakfast'!BZ24*0.85</f>
        <v>105570</v>
      </c>
      <c r="CA25" s="240">
        <f>'C завтраками| Bed and breakfast'!CA24*0.85</f>
        <v>105570</v>
      </c>
      <c r="CB25" s="240">
        <f>'C завтраками| Bed and breakfast'!CB24*0.85</f>
        <v>105570</v>
      </c>
      <c r="CC25" s="240">
        <f>'C завтраками| Bed and breakfast'!CC24*0.85</f>
        <v>105570</v>
      </c>
      <c r="CD25" s="240">
        <f>'C завтраками| Bed and breakfast'!CD24*0.85</f>
        <v>105570</v>
      </c>
      <c r="CE25" s="240">
        <f>'C завтраками| Bed and breakfast'!CE24*0.85</f>
        <v>105570</v>
      </c>
      <c r="CF25" s="240">
        <f>'C завтраками| Bed and breakfast'!CF24*0.85</f>
        <v>105570</v>
      </c>
      <c r="CG25" s="240">
        <f>'C завтраками| Bed and breakfast'!CG24*0.85</f>
        <v>105570</v>
      </c>
      <c r="CH25" s="240">
        <f>'C завтраками| Bed and breakfast'!CH24*0.85</f>
        <v>102170</v>
      </c>
      <c r="CI25" s="240">
        <f>'C завтраками| Bed and breakfast'!CI24*0.85</f>
        <v>102170</v>
      </c>
      <c r="CJ25" s="240">
        <f>'C завтраками| Bed and breakfast'!CJ24*0.85</f>
        <v>102170</v>
      </c>
      <c r="CK25" s="240">
        <f>'C завтраками| Bed and breakfast'!CK24*0.85</f>
        <v>102170</v>
      </c>
      <c r="CL25" s="240">
        <f>'C завтраками| Bed and breakfast'!CL24*0.85</f>
        <v>102170</v>
      </c>
      <c r="CM25" s="240">
        <f>'C завтраками| Bed and breakfast'!CM24*0.85</f>
        <v>102170</v>
      </c>
      <c r="CN25" s="240">
        <f>'C завтраками| Bed and breakfast'!CN24*0.85</f>
        <v>102170</v>
      </c>
      <c r="CO25" s="240">
        <f>'C завтраками| Bed and breakfast'!CO24*0.85</f>
        <v>102170</v>
      </c>
      <c r="CP25" s="240">
        <f>'C завтраками| Bed and breakfast'!CP24*0.85</f>
        <v>102170</v>
      </c>
      <c r="CQ25" s="240">
        <f>'C завтраками| Bed and breakfast'!CQ24*0.85</f>
        <v>123420</v>
      </c>
      <c r="CR25" s="240">
        <f>'C завтраками| Bed and breakfast'!CR24*0.85</f>
        <v>129370</v>
      </c>
      <c r="CS25" s="240">
        <f>'C завтраками| Bed and breakfast'!CS24*0.85</f>
        <v>135320</v>
      </c>
      <c r="CT25" s="240">
        <f>'C завтраками| Bed and breakfast'!CT24*0.85</f>
        <v>123420</v>
      </c>
      <c r="CU25" s="240">
        <f>'C завтраками| Bed and breakfast'!CU24*0.85</f>
        <v>123420</v>
      </c>
      <c r="CV25" s="240">
        <f>'C завтраками| Bed and breakfast'!CV24*0.85</f>
        <v>114070</v>
      </c>
      <c r="CW25" s="240">
        <f>'C завтраками| Bed and breakfast'!CW24*0.85</f>
        <v>114070</v>
      </c>
      <c r="CX25" s="240">
        <f>'C завтраками| Bed and breakfast'!CX24*0.85</f>
        <v>114070</v>
      </c>
      <c r="CY25" s="240">
        <f>'C завтраками| Bed and breakfast'!CY24*0.85</f>
        <v>107270</v>
      </c>
      <c r="CZ25" s="240">
        <f>'C завтраками| Bed and breakfast'!CZ24*0.85</f>
        <v>106420</v>
      </c>
      <c r="DA25" s="240">
        <f>'C завтраками| Bed and breakfast'!DA24*0.85</f>
        <v>94945</v>
      </c>
      <c r="DB25" s="240">
        <f>'C завтраками| Bed and breakfast'!DB24*0.85</f>
        <v>94945</v>
      </c>
      <c r="DC25" s="240">
        <f>'C завтраками| Bed and breakfast'!DC24*0.85</f>
        <v>94945</v>
      </c>
      <c r="DD25" s="240">
        <f>'C завтраками| Bed and breakfast'!DD24*0.85</f>
        <v>94945</v>
      </c>
      <c r="DE25" s="240">
        <f>'C завтраками| Bed and breakfast'!DE24*0.85</f>
        <v>96220</v>
      </c>
      <c r="DF25" s="240">
        <f>'C завтраками| Bed and breakfast'!DF24*0.85</f>
        <v>96220</v>
      </c>
      <c r="DG25" s="240">
        <f>'C завтраками| Bed and breakfast'!DG24*0.85</f>
        <v>96220</v>
      </c>
      <c r="DH25" s="240">
        <f>'C завтраками| Bed and breakfast'!DH24*0.85</f>
        <v>94945</v>
      </c>
      <c r="DI25" s="240">
        <f>'C завтраками| Bed and breakfast'!DI24*0.85</f>
        <v>94945</v>
      </c>
      <c r="DJ25" s="240">
        <f>'C завтраками| Bed and breakfast'!DJ24*0.85</f>
        <v>94945</v>
      </c>
      <c r="DK25" s="240">
        <f>'C завтраками| Bed and breakfast'!DK24*0.85</f>
        <v>94945</v>
      </c>
      <c r="DL25" s="240">
        <f>'C завтраками| Bed and breakfast'!DL24*0.85</f>
        <v>94945</v>
      </c>
      <c r="DM25" s="240">
        <f>'C завтраками| Bed and breakfast'!DM24*0.85</f>
        <v>94945</v>
      </c>
      <c r="DN25" s="240">
        <f>'C завтраками| Bed and breakfast'!DN24*0.85</f>
        <v>93670</v>
      </c>
      <c r="DO25" s="240">
        <f>'C завтраками| Bed and breakfast'!DO24*0.85</f>
        <v>93670</v>
      </c>
      <c r="DP25" s="240">
        <f>'C завтраками| Bed and breakfast'!DP24*0.85</f>
        <v>93670</v>
      </c>
      <c r="DQ25" s="240">
        <f>'C завтраками| Bed and breakfast'!DQ24*0.85</f>
        <v>93670</v>
      </c>
      <c r="DR25" s="240">
        <f>'C завтраками| Bed and breakfast'!DR24*0.85</f>
        <v>93670</v>
      </c>
      <c r="DS25" s="240">
        <f>'C завтраками| Bed and breakfast'!DS24*0.85</f>
        <v>93670</v>
      </c>
      <c r="DT25" s="240">
        <f>'C завтраками| Bed and breakfast'!DT24*0.85</f>
        <v>93670</v>
      </c>
      <c r="DU25" s="240">
        <f>'C завтраками| Bed and breakfast'!DU24*0.85</f>
        <v>90270</v>
      </c>
      <c r="DV25" s="240">
        <f>'C завтраками| Bed and breakfast'!DV24*0.85</f>
        <v>90270</v>
      </c>
      <c r="DW25" s="240">
        <f>'C завтраками| Bed and breakfast'!DW24*0.85</f>
        <v>90270</v>
      </c>
      <c r="DX25" s="240">
        <f>'C завтраками| Bed and breakfast'!DX24*0.85</f>
        <v>90270</v>
      </c>
      <c r="DY25" s="240">
        <f>'C завтраками| Bed and breakfast'!DY24*0.85</f>
        <v>90270</v>
      </c>
      <c r="DZ25" s="240">
        <f>'C завтраками| Bed and breakfast'!DZ24*0.85</f>
        <v>91120</v>
      </c>
      <c r="EA25" s="240">
        <f>'C завтраками| Bed and breakfast'!EA24*0.85</f>
        <v>91120</v>
      </c>
      <c r="EB25" s="240">
        <f>'C завтраками| Bed and breakfast'!EB24*0.85</f>
        <v>89420</v>
      </c>
      <c r="EC25" s="240">
        <f>'C завтраками| Bed and breakfast'!EC24*0.85</f>
        <v>89420</v>
      </c>
      <c r="ED25" s="240">
        <f>'C завтраками| Bed and breakfast'!ED24*0.85</f>
        <v>89420</v>
      </c>
      <c r="EE25" s="240">
        <f>'C завтраками| Bed and breakfast'!EE24*0.85</f>
        <v>58650</v>
      </c>
      <c r="EF25" s="240">
        <f>'C завтраками| Bed and breakfast'!EF24*0.85</f>
        <v>58650</v>
      </c>
      <c r="EG25" s="240">
        <f>'C завтраками| Bed and breakfast'!EG24*0.85</f>
        <v>58650</v>
      </c>
      <c r="EH25" s="240">
        <f>'C завтраками| Bed and breakfast'!EH24*0.85</f>
        <v>58650</v>
      </c>
      <c r="EI25" s="240">
        <f>'C завтраками| Bed and breakfast'!EI24*0.85</f>
        <v>56100</v>
      </c>
      <c r="EJ25" s="240">
        <f>'C завтраками| Bed and breakfast'!EJ24*0.85</f>
        <v>56100</v>
      </c>
      <c r="EK25" s="240">
        <f>'C завтраками| Bed and breakfast'!EK24*0.85</f>
        <v>56100</v>
      </c>
      <c r="EL25" s="240">
        <f>'C завтраками| Bed and breakfast'!EL24*0.85</f>
        <v>56100</v>
      </c>
      <c r="EM25" s="240">
        <f>'C завтраками| Bed and breakfast'!EM24*0.85</f>
        <v>56100</v>
      </c>
      <c r="EN25" s="240">
        <f>'C завтраками| Bed and breakfast'!EN24*0.85</f>
        <v>56100</v>
      </c>
      <c r="EO25" s="240">
        <f>'C завтраками| Bed and breakfast'!EO24*0.85</f>
        <v>56100</v>
      </c>
      <c r="EP25" s="240">
        <f>'C завтраками| Bed and breakfast'!EP24*0.85</f>
        <v>54825</v>
      </c>
      <c r="EQ25" s="240">
        <f>'C завтраками| Bed and breakfast'!EQ24*0.85</f>
        <v>54825</v>
      </c>
      <c r="ER25" s="240">
        <f>'C завтраками| Bed and breakfast'!ER24*0.85</f>
        <v>54825</v>
      </c>
      <c r="ES25" s="240">
        <f>'C завтраками| Bed and breakfast'!ES24*0.85</f>
        <v>54825</v>
      </c>
      <c r="ET25" s="240">
        <f>'C завтраками| Bed and breakfast'!ET24*0.85</f>
        <v>54825</v>
      </c>
      <c r="EU25" s="240">
        <f>'C завтраками| Bed and breakfast'!EU24*0.85</f>
        <v>56100</v>
      </c>
      <c r="EV25" s="240">
        <f>'C завтраками| Bed and breakfast'!EV24*0.85</f>
        <v>56100</v>
      </c>
      <c r="EW25" s="240">
        <f>'C завтраками| Bed and breakfast'!EW24*0.85</f>
        <v>54825</v>
      </c>
      <c r="EX25" s="240">
        <f>'C завтраками| Bed and breakfast'!EX24*0.85</f>
        <v>54825</v>
      </c>
      <c r="EY25" s="240">
        <f>'C завтраками| Bed and breakfast'!EY24*0.85</f>
        <v>54825</v>
      </c>
      <c r="EZ25" s="240">
        <f>'C завтраками| Bed and breakfast'!EZ24*0.85</f>
        <v>54825</v>
      </c>
      <c r="FA25" s="240">
        <f>'C завтраками| Bed and breakfast'!FA24*0.85</f>
        <v>54825</v>
      </c>
      <c r="FB25" s="240">
        <f>'C завтраками| Bed and breakfast'!FB24*0.85</f>
        <v>56100</v>
      </c>
      <c r="FC25" s="240">
        <f>'C завтраками| Bed and breakfast'!FC24*0.85</f>
        <v>56100</v>
      </c>
      <c r="FD25" s="240">
        <f>'C завтраками| Bed and breakfast'!FD24*0.85</f>
        <v>54825</v>
      </c>
      <c r="FE25" s="240">
        <f>'C завтраками| Bed and breakfast'!FE24*0.85</f>
        <v>54825</v>
      </c>
      <c r="FF25" s="240">
        <f>'C завтраками| Bed and breakfast'!FF24*0.85</f>
        <v>54825</v>
      </c>
      <c r="FG25" s="240">
        <f>'C завтраками| Bed and breakfast'!FG24*0.85</f>
        <v>54825</v>
      </c>
      <c r="FH25" s="240">
        <f>'C завтраками| Bed and breakfast'!FH24*0.85</f>
        <v>57375</v>
      </c>
    </row>
    <row r="26" spans="1:164"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row>
    <row r="27" spans="1:164" s="72" customFormat="1" x14ac:dyDescent="0.2">
      <c r="A27" s="240" t="s">
        <v>115</v>
      </c>
      <c r="B27" s="240">
        <f>'C завтраками| Bed and breakfast'!B26*0.85</f>
        <v>82960</v>
      </c>
      <c r="C27" s="240">
        <f>'C завтраками| Bed and breakfast'!C26*0.85</f>
        <v>82960</v>
      </c>
      <c r="D27" s="240">
        <f>'C завтраками| Bed and breakfast'!D26*0.85</f>
        <v>85935</v>
      </c>
      <c r="E27" s="240">
        <f>'C завтраками| Bed and breakfast'!E26*0.85</f>
        <v>85935</v>
      </c>
      <c r="F27" s="240">
        <f>'C завтраками| Bed and breakfast'!F26*0.85</f>
        <v>80410</v>
      </c>
      <c r="G27" s="240">
        <f>'C завтраками| Bed and breakfast'!G26*0.85</f>
        <v>80410</v>
      </c>
      <c r="H27" s="240">
        <f>'C завтраками| Bed and breakfast'!H26*0.85</f>
        <v>80410</v>
      </c>
      <c r="I27" s="240">
        <f>'C завтраками| Bed and breakfast'!I26*0.85</f>
        <v>80410</v>
      </c>
      <c r="J27" s="240">
        <f>'C завтраками| Bed and breakfast'!J26*0.85</f>
        <v>80410</v>
      </c>
      <c r="K27" s="240">
        <f>'C завтраками| Bed and breakfast'!K26*0.85</f>
        <v>84235</v>
      </c>
      <c r="L27" s="240">
        <f>'C завтраками| Bed and breakfast'!L26*0.85</f>
        <v>84235</v>
      </c>
      <c r="M27" s="240">
        <f>'C завтраками| Bed and breakfast'!M26*0.85</f>
        <v>80410</v>
      </c>
      <c r="N27" s="240">
        <f>'C завтраками| Bed and breakfast'!N26*0.85</f>
        <v>80410</v>
      </c>
      <c r="O27" s="240">
        <f>'C завтраками| Bed and breakfast'!O26*0.85</f>
        <v>80410</v>
      </c>
      <c r="P27" s="240">
        <f>'C завтраками| Bed and breakfast'!P26*0.85</f>
        <v>80410</v>
      </c>
      <c r="Q27" s="240">
        <f>'C завтраками| Bed and breakfast'!Q26*0.85</f>
        <v>80410</v>
      </c>
      <c r="R27" s="240">
        <f>'C завтраками| Bed and breakfast'!R26*0.85</f>
        <v>82960</v>
      </c>
      <c r="S27" s="240">
        <f>'C завтраками| Bed and breakfast'!S26*0.85</f>
        <v>82960</v>
      </c>
      <c r="T27" s="240">
        <f>'C завтраками| Bed and breakfast'!T26*0.85</f>
        <v>81685</v>
      </c>
      <c r="U27" s="240">
        <f>'C завтраками| Bed and breakfast'!U26*0.85</f>
        <v>81685</v>
      </c>
      <c r="V27" s="240">
        <f>'C завтраками| Bed and breakfast'!V26*0.85</f>
        <v>81685</v>
      </c>
      <c r="W27" s="240">
        <f>'C завтраками| Bed and breakfast'!W26*0.85</f>
        <v>81685</v>
      </c>
      <c r="X27" s="240">
        <f>'C завтраками| Bed and breakfast'!X26*0.85</f>
        <v>82960</v>
      </c>
      <c r="Y27" s="240">
        <f>'C завтраками| Bed and breakfast'!Y26*0.85</f>
        <v>82960</v>
      </c>
      <c r="Z27" s="240">
        <f>'C завтраками| Bed and breakfast'!Z26*0.85</f>
        <v>82960</v>
      </c>
      <c r="AA27" s="240">
        <f>'C завтраками| Bed and breakfast'!AA26*0.85</f>
        <v>81685</v>
      </c>
      <c r="AB27" s="240">
        <f>'C завтраками| Bed and breakfast'!AB26*0.85</f>
        <v>81685</v>
      </c>
      <c r="AC27" s="240">
        <f>'C завтраками| Bed and breakfast'!AC26*0.85</f>
        <v>82960</v>
      </c>
      <c r="AD27" s="240">
        <f>'C завтраками| Bed and breakfast'!AD26*0.85</f>
        <v>82960</v>
      </c>
      <c r="AE27" s="240">
        <f>'C завтраками| Bed and breakfast'!AE26*0.85</f>
        <v>82960</v>
      </c>
      <c r="AF27" s="240">
        <f>'C завтраками| Bed and breakfast'!AF26*0.85</f>
        <v>86360</v>
      </c>
      <c r="AG27" s="240">
        <f>'C завтраками| Bed and breakfast'!AG26*0.85</f>
        <v>86360</v>
      </c>
      <c r="AH27" s="240">
        <f>'C завтраками| Bed and breakfast'!AH26*0.85</f>
        <v>84235</v>
      </c>
      <c r="AI27" s="240">
        <f>'C завтраками| Bed and breakfast'!AI26*0.85</f>
        <v>85935</v>
      </c>
      <c r="AJ27" s="240">
        <f>'C завтраками| Bed and breakfast'!AJ26*0.85</f>
        <v>85935</v>
      </c>
      <c r="AK27" s="240">
        <f>'C завтраками| Bed and breakfast'!AK26*0.85</f>
        <v>91460</v>
      </c>
      <c r="AL27" s="240">
        <f>'C завтраками| Bed and breakfast'!AL26*0.85</f>
        <v>96560</v>
      </c>
      <c r="AM27" s="240">
        <f>'C завтраками| Bed and breakfast'!AM26*0.85</f>
        <v>96560</v>
      </c>
      <c r="AN27" s="240">
        <f>'C завтраками| Bed and breakfast'!AN26*0.85</f>
        <v>99110</v>
      </c>
      <c r="AO27" s="240">
        <f>'C завтраками| Bed and breakfast'!AO26*0.85</f>
        <v>96560</v>
      </c>
      <c r="AP27" s="240">
        <f>'C завтраками| Bed and breakfast'!AP26*0.85</f>
        <v>198475</v>
      </c>
      <c r="AQ27" s="240">
        <f>'C завтраками| Bed and breakfast'!AQ26*0.85</f>
        <v>232475</v>
      </c>
      <c r="AR27" s="240">
        <f>'C завтраками| Bed and breakfast'!AR26*0.85</f>
        <v>253725</v>
      </c>
      <c r="AS27" s="240">
        <f>'C завтраками| Bed and breakfast'!AS26*0.85</f>
        <v>253725</v>
      </c>
      <c r="AT27" s="240">
        <f>'C завтраками| Bed and breakfast'!AT26*0.85</f>
        <v>240975</v>
      </c>
      <c r="AU27" s="240">
        <f>'C завтраками| Bed and breakfast'!AU26*0.85</f>
        <v>240975</v>
      </c>
      <c r="AV27" s="240">
        <f>'C завтраками| Bed and breakfast'!AV26*0.85</f>
        <v>240975</v>
      </c>
      <c r="AW27" s="240">
        <f>'C завтраками| Bed and breakfast'!AW26*0.85</f>
        <v>240975</v>
      </c>
      <c r="AX27" s="240">
        <f>'C завтраками| Bed and breakfast'!AX26*0.85</f>
        <v>240975</v>
      </c>
      <c r="AY27" s="240">
        <f>'C завтраками| Bed and breakfast'!AY26*0.85</f>
        <v>219725</v>
      </c>
      <c r="AZ27" s="240">
        <f>'C завтраками| Bed and breakfast'!AZ26*0.85</f>
        <v>211225</v>
      </c>
      <c r="BA27" s="240">
        <f>'C завтраками| Bed and breakfast'!BA26*0.85</f>
        <v>211225</v>
      </c>
      <c r="BB27" s="240">
        <f>'C завтраками| Bed and breakfast'!BB26*0.85</f>
        <v>140420</v>
      </c>
      <c r="BC27" s="240">
        <f>'C завтраками| Bed and breakfast'!BC26*0.85</f>
        <v>120020</v>
      </c>
      <c r="BD27" s="240">
        <f>'C завтраками| Bed and breakfast'!BD26*0.85</f>
        <v>120020</v>
      </c>
      <c r="BE27" s="240">
        <f>'C завтраками| Bed and breakfast'!BE26*0.85</f>
        <v>120020</v>
      </c>
      <c r="BF27" s="240">
        <f>'C завтраками| Bed and breakfast'!BF26*0.85</f>
        <v>120020</v>
      </c>
      <c r="BG27" s="240">
        <f>'C завтраками| Bed and breakfast'!BG26*0.85</f>
        <v>120020</v>
      </c>
      <c r="BH27" s="240">
        <f>'C завтраками| Bed and breakfast'!BH26*0.85</f>
        <v>117470</v>
      </c>
      <c r="BI27" s="240">
        <f>'C завтраками| Bed and breakfast'!BI26*0.85</f>
        <v>117470</v>
      </c>
      <c r="BJ27" s="240">
        <f>'C завтраками| Bed and breakfast'!BJ26*0.85</f>
        <v>117470</v>
      </c>
      <c r="BK27" s="240">
        <f>'C завтраками| Bed and breakfast'!BK26*0.85</f>
        <v>120020</v>
      </c>
      <c r="BL27" s="240">
        <f>'C завтраками| Bed and breakfast'!BL26*0.85</f>
        <v>120020</v>
      </c>
      <c r="BM27" s="240">
        <f>'C завтраками| Bed and breakfast'!BM26*0.85</f>
        <v>120020</v>
      </c>
      <c r="BN27" s="240">
        <f>'C завтраками| Bed and breakfast'!BN26*0.85</f>
        <v>120020</v>
      </c>
      <c r="BO27" s="240">
        <f>'C завтраками| Bed and breakfast'!BO26*0.85</f>
        <v>120020</v>
      </c>
      <c r="BP27" s="240">
        <f>'C завтраками| Bed and breakfast'!BP26*0.85</f>
        <v>120020</v>
      </c>
      <c r="BQ27" s="240">
        <f>'C завтраками| Bed and breakfast'!BQ26*0.85</f>
        <v>120020</v>
      </c>
      <c r="BR27" s="240">
        <f>'C завтраками| Bed and breakfast'!BR26*0.85</f>
        <v>120020</v>
      </c>
      <c r="BS27" s="240">
        <f>'C завтраками| Bed and breakfast'!BS26*0.85</f>
        <v>120020</v>
      </c>
      <c r="BT27" s="240">
        <f>'C завтраками| Bed and breakfast'!BT26*0.85</f>
        <v>125120</v>
      </c>
      <c r="BU27" s="240">
        <f>'C завтраками| Bed and breakfast'!BU26*0.85</f>
        <v>125120</v>
      </c>
      <c r="BV27" s="240">
        <f>'C завтраками| Bed and breakfast'!BV26*0.85</f>
        <v>125120</v>
      </c>
      <c r="BW27" s="240">
        <f>'C завтраками| Bed and breakfast'!BW26*0.85</f>
        <v>125120</v>
      </c>
      <c r="BX27" s="240">
        <f>'C завтраками| Bed and breakfast'!BX26*0.85</f>
        <v>148070</v>
      </c>
      <c r="BY27" s="240">
        <f>'C завтраками| Bed and breakfast'!BY26*0.85</f>
        <v>148070</v>
      </c>
      <c r="BZ27" s="240">
        <f>'C завтраками| Bed and breakfast'!BZ26*0.85</f>
        <v>148070</v>
      </c>
      <c r="CA27" s="240">
        <f>'C завтраками| Bed and breakfast'!CA26*0.85</f>
        <v>148070</v>
      </c>
      <c r="CB27" s="240">
        <f>'C завтраками| Bed and breakfast'!CB26*0.85</f>
        <v>148070</v>
      </c>
      <c r="CC27" s="240">
        <f>'C завтраками| Bed and breakfast'!CC26*0.85</f>
        <v>148070</v>
      </c>
      <c r="CD27" s="240">
        <f>'C завтраками| Bed and breakfast'!CD26*0.85</f>
        <v>148070</v>
      </c>
      <c r="CE27" s="240">
        <f>'C завтраками| Bed and breakfast'!CE26*0.85</f>
        <v>148070</v>
      </c>
      <c r="CF27" s="240">
        <f>'C завтраками| Bed and breakfast'!CF26*0.85</f>
        <v>148070</v>
      </c>
      <c r="CG27" s="240">
        <f>'C завтраками| Bed and breakfast'!CG26*0.85</f>
        <v>148070</v>
      </c>
      <c r="CH27" s="240">
        <f>'C завтраками| Bed and breakfast'!CH26*0.85</f>
        <v>144670</v>
      </c>
      <c r="CI27" s="240">
        <f>'C завтраками| Bed and breakfast'!CI26*0.85</f>
        <v>144670</v>
      </c>
      <c r="CJ27" s="240">
        <f>'C завтраками| Bed and breakfast'!CJ26*0.85</f>
        <v>144670</v>
      </c>
      <c r="CK27" s="240">
        <f>'C завтраками| Bed and breakfast'!CK26*0.85</f>
        <v>144670</v>
      </c>
      <c r="CL27" s="240">
        <f>'C завтраками| Bed and breakfast'!CL26*0.85</f>
        <v>144670</v>
      </c>
      <c r="CM27" s="240">
        <f>'C завтраками| Bed and breakfast'!CM26*0.85</f>
        <v>144670</v>
      </c>
      <c r="CN27" s="240">
        <f>'C завтраками| Bed and breakfast'!CN26*0.85</f>
        <v>144670</v>
      </c>
      <c r="CO27" s="240">
        <f>'C завтраками| Bed and breakfast'!CO26*0.85</f>
        <v>144670</v>
      </c>
      <c r="CP27" s="240">
        <f>'C завтраками| Bed and breakfast'!CP26*0.85</f>
        <v>144670</v>
      </c>
      <c r="CQ27" s="240">
        <f>'C завтраками| Bed and breakfast'!CQ26*0.85</f>
        <v>165920</v>
      </c>
      <c r="CR27" s="240">
        <f>'C завтраками| Bed and breakfast'!CR26*0.85</f>
        <v>171870</v>
      </c>
      <c r="CS27" s="240">
        <f>'C завтраками| Bed and breakfast'!CS26*0.85</f>
        <v>177820</v>
      </c>
      <c r="CT27" s="240">
        <f>'C завтраками| Bed and breakfast'!CT26*0.85</f>
        <v>165920</v>
      </c>
      <c r="CU27" s="240">
        <f>'C завтраками| Bed and breakfast'!CU26*0.85</f>
        <v>165920</v>
      </c>
      <c r="CV27" s="240">
        <f>'C завтраками| Bed and breakfast'!CV26*0.85</f>
        <v>156570</v>
      </c>
      <c r="CW27" s="240">
        <f>'C завтраками| Bed and breakfast'!CW26*0.85</f>
        <v>156570</v>
      </c>
      <c r="CX27" s="240">
        <f>'C завтраками| Bed and breakfast'!CX26*0.85</f>
        <v>156570</v>
      </c>
      <c r="CY27" s="240">
        <f>'C завтраками| Bed and breakfast'!CY26*0.85</f>
        <v>149770</v>
      </c>
      <c r="CZ27" s="240">
        <f>'C завтраками| Bed and breakfast'!CZ26*0.85</f>
        <v>127670</v>
      </c>
      <c r="DA27" s="240">
        <f>'C завтраками| Bed and breakfast'!DA26*0.85</f>
        <v>116195</v>
      </c>
      <c r="DB27" s="240">
        <f>'C завтраками| Bed and breakfast'!DB26*0.85</f>
        <v>116195</v>
      </c>
      <c r="DC27" s="240">
        <f>'C завтраками| Bed and breakfast'!DC26*0.85</f>
        <v>116195</v>
      </c>
      <c r="DD27" s="240">
        <f>'C завтраками| Bed and breakfast'!DD26*0.85</f>
        <v>116195</v>
      </c>
      <c r="DE27" s="240">
        <f>'C завтраками| Bed and breakfast'!DE26*0.85</f>
        <v>117470</v>
      </c>
      <c r="DF27" s="240">
        <f>'C завтраками| Bed and breakfast'!DF26*0.85</f>
        <v>117470</v>
      </c>
      <c r="DG27" s="240">
        <f>'C завтраками| Bed and breakfast'!DG26*0.85</f>
        <v>117470</v>
      </c>
      <c r="DH27" s="240">
        <f>'C завтраками| Bed and breakfast'!DH26*0.85</f>
        <v>116195</v>
      </c>
      <c r="DI27" s="240">
        <f>'C завтраками| Bed and breakfast'!DI26*0.85</f>
        <v>116195</v>
      </c>
      <c r="DJ27" s="240">
        <f>'C завтраками| Bed and breakfast'!DJ26*0.85</f>
        <v>116195</v>
      </c>
      <c r="DK27" s="240">
        <f>'C завтраками| Bed and breakfast'!DK26*0.85</f>
        <v>116195</v>
      </c>
      <c r="DL27" s="240">
        <f>'C завтраками| Bed and breakfast'!DL26*0.85</f>
        <v>116195</v>
      </c>
      <c r="DM27" s="240">
        <f>'C завтраками| Bed and breakfast'!DM26*0.85</f>
        <v>116195</v>
      </c>
      <c r="DN27" s="240">
        <f>'C завтраками| Bed and breakfast'!DN26*0.85</f>
        <v>114920</v>
      </c>
      <c r="DO27" s="240">
        <f>'C завтраками| Bed and breakfast'!DO26*0.85</f>
        <v>114920</v>
      </c>
      <c r="DP27" s="240">
        <f>'C завтраками| Bed and breakfast'!DP26*0.85</f>
        <v>114920</v>
      </c>
      <c r="DQ27" s="240">
        <f>'C завтраками| Bed and breakfast'!DQ26*0.85</f>
        <v>114920</v>
      </c>
      <c r="DR27" s="240">
        <f>'C завтраками| Bed and breakfast'!DR26*0.85</f>
        <v>114920</v>
      </c>
      <c r="DS27" s="240">
        <f>'C завтраками| Bed and breakfast'!DS26*0.85</f>
        <v>114920</v>
      </c>
      <c r="DT27" s="240">
        <f>'C завтраками| Bed and breakfast'!DT26*0.85</f>
        <v>114920</v>
      </c>
      <c r="DU27" s="240">
        <f>'C завтраками| Bed and breakfast'!DU26*0.85</f>
        <v>111520</v>
      </c>
      <c r="DV27" s="240">
        <f>'C завтраками| Bed and breakfast'!DV26*0.85</f>
        <v>111520</v>
      </c>
      <c r="DW27" s="240">
        <f>'C завтраками| Bed and breakfast'!DW26*0.85</f>
        <v>111520</v>
      </c>
      <c r="DX27" s="240">
        <f>'C завтраками| Bed and breakfast'!DX26*0.85</f>
        <v>111520</v>
      </c>
      <c r="DY27" s="240">
        <f>'C завтраками| Bed and breakfast'!DY26*0.85</f>
        <v>111520</v>
      </c>
      <c r="DZ27" s="240">
        <f>'C завтраками| Bed and breakfast'!DZ26*0.85</f>
        <v>112370</v>
      </c>
      <c r="EA27" s="240">
        <f>'C завтраками| Bed and breakfast'!EA26*0.85</f>
        <v>112370</v>
      </c>
      <c r="EB27" s="240">
        <f>'C завтраками| Bed and breakfast'!EB26*0.85</f>
        <v>110670</v>
      </c>
      <c r="EC27" s="240">
        <f>'C завтраками| Bed and breakfast'!EC26*0.85</f>
        <v>110670</v>
      </c>
      <c r="ED27" s="240">
        <f>'C завтраками| Bed and breakfast'!ED26*0.85</f>
        <v>110670</v>
      </c>
      <c r="EE27" s="240">
        <f>'C завтраками| Bed and breakfast'!EE26*0.85</f>
        <v>84150</v>
      </c>
      <c r="EF27" s="240">
        <f>'C завтраками| Bed and breakfast'!EF26*0.85</f>
        <v>84150</v>
      </c>
      <c r="EG27" s="240">
        <f>'C завтраками| Bed and breakfast'!EG26*0.85</f>
        <v>84150</v>
      </c>
      <c r="EH27" s="240">
        <f>'C завтраками| Bed and breakfast'!EH26*0.85</f>
        <v>84150</v>
      </c>
      <c r="EI27" s="240">
        <f>'C завтраками| Bed and breakfast'!EI26*0.85</f>
        <v>81600</v>
      </c>
      <c r="EJ27" s="240">
        <f>'C завтраками| Bed and breakfast'!EJ26*0.85</f>
        <v>81600</v>
      </c>
      <c r="EK27" s="240">
        <f>'C завтраками| Bed and breakfast'!EK26*0.85</f>
        <v>81600</v>
      </c>
      <c r="EL27" s="240">
        <f>'C завтраками| Bed and breakfast'!EL26*0.85</f>
        <v>81600</v>
      </c>
      <c r="EM27" s="240">
        <f>'C завтраками| Bed and breakfast'!EM26*0.85</f>
        <v>81600</v>
      </c>
      <c r="EN27" s="240">
        <f>'C завтраками| Bed and breakfast'!EN26*0.85</f>
        <v>81600</v>
      </c>
      <c r="EO27" s="240">
        <f>'C завтраками| Bed and breakfast'!EO26*0.85</f>
        <v>81600</v>
      </c>
      <c r="EP27" s="240">
        <f>'C завтраками| Bed and breakfast'!EP26*0.85</f>
        <v>80325</v>
      </c>
      <c r="EQ27" s="240">
        <f>'C завтраками| Bed and breakfast'!EQ26*0.85</f>
        <v>80325</v>
      </c>
      <c r="ER27" s="240">
        <f>'C завтраками| Bed and breakfast'!ER26*0.85</f>
        <v>80325</v>
      </c>
      <c r="ES27" s="240">
        <f>'C завтраками| Bed and breakfast'!ES26*0.85</f>
        <v>80325</v>
      </c>
      <c r="ET27" s="240">
        <f>'C завтраками| Bed and breakfast'!ET26*0.85</f>
        <v>80325</v>
      </c>
      <c r="EU27" s="240">
        <f>'C завтраками| Bed and breakfast'!EU26*0.85</f>
        <v>81600</v>
      </c>
      <c r="EV27" s="240">
        <f>'C завтраками| Bed and breakfast'!EV26*0.85</f>
        <v>81600</v>
      </c>
      <c r="EW27" s="240">
        <f>'C завтраками| Bed and breakfast'!EW26*0.85</f>
        <v>80325</v>
      </c>
      <c r="EX27" s="240">
        <f>'C завтраками| Bed and breakfast'!EX26*0.85</f>
        <v>80325</v>
      </c>
      <c r="EY27" s="240">
        <f>'C завтраками| Bed and breakfast'!EY26*0.85</f>
        <v>80325</v>
      </c>
      <c r="EZ27" s="240">
        <f>'C завтраками| Bed and breakfast'!EZ26*0.85</f>
        <v>80325</v>
      </c>
      <c r="FA27" s="240">
        <f>'C завтраками| Bed and breakfast'!FA26*0.85</f>
        <v>80325</v>
      </c>
      <c r="FB27" s="240">
        <f>'C завтраками| Bed and breakfast'!FB26*0.85</f>
        <v>81600</v>
      </c>
      <c r="FC27" s="240">
        <f>'C завтраками| Bed and breakfast'!FC26*0.85</f>
        <v>81600</v>
      </c>
      <c r="FD27" s="240">
        <f>'C завтраками| Bed and breakfast'!FD26*0.85</f>
        <v>80325</v>
      </c>
      <c r="FE27" s="240">
        <f>'C завтраками| Bed and breakfast'!FE26*0.85</f>
        <v>80325</v>
      </c>
      <c r="FF27" s="240">
        <f>'C завтраками| Bed and breakfast'!FF26*0.85</f>
        <v>80325</v>
      </c>
      <c r="FG27" s="240">
        <f>'C завтраками| Bed and breakfast'!FG26*0.85</f>
        <v>80325</v>
      </c>
      <c r="FH27" s="240">
        <f>'C завтраками| Bed and breakfast'!FH26*0.85</f>
        <v>82875</v>
      </c>
    </row>
    <row r="28" spans="1:164"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row>
    <row r="29" spans="1:164" s="72" customFormat="1" x14ac:dyDescent="0.2">
      <c r="A29" s="240" t="s">
        <v>115</v>
      </c>
      <c r="B29" s="240">
        <f>'C завтраками| Bed and breakfast'!B28*0.85</f>
        <v>99960</v>
      </c>
      <c r="C29" s="240">
        <f>'C завтраками| Bed and breakfast'!C28*0.85</f>
        <v>99960</v>
      </c>
      <c r="D29" s="240">
        <f>'C завтраками| Bed and breakfast'!D28*0.85</f>
        <v>102935</v>
      </c>
      <c r="E29" s="240">
        <f>'C завтраками| Bed and breakfast'!E28*0.85</f>
        <v>102935</v>
      </c>
      <c r="F29" s="240">
        <f>'C завтраками| Bed and breakfast'!F28*0.85</f>
        <v>97410</v>
      </c>
      <c r="G29" s="240">
        <f>'C завтраками| Bed and breakfast'!G28*0.85</f>
        <v>97410</v>
      </c>
      <c r="H29" s="240">
        <f>'C завтраками| Bed and breakfast'!H28*0.85</f>
        <v>97410</v>
      </c>
      <c r="I29" s="240">
        <f>'C завтраками| Bed and breakfast'!I28*0.85</f>
        <v>97410</v>
      </c>
      <c r="J29" s="240">
        <f>'C завтраками| Bed and breakfast'!J28*0.85</f>
        <v>97410</v>
      </c>
      <c r="K29" s="240">
        <f>'C завтраками| Bed and breakfast'!K28*0.85</f>
        <v>101235</v>
      </c>
      <c r="L29" s="240">
        <f>'C завтраками| Bed and breakfast'!L28*0.85</f>
        <v>101235</v>
      </c>
      <c r="M29" s="240">
        <f>'C завтраками| Bed and breakfast'!M28*0.85</f>
        <v>97410</v>
      </c>
      <c r="N29" s="240">
        <f>'C завтраками| Bed and breakfast'!N28*0.85</f>
        <v>97410</v>
      </c>
      <c r="O29" s="240">
        <f>'C завтраками| Bed and breakfast'!O28*0.85</f>
        <v>97410</v>
      </c>
      <c r="P29" s="240">
        <f>'C завтраками| Bed and breakfast'!P28*0.85</f>
        <v>97410</v>
      </c>
      <c r="Q29" s="240">
        <f>'C завтраками| Bed and breakfast'!Q28*0.85</f>
        <v>97410</v>
      </c>
      <c r="R29" s="240">
        <f>'C завтраками| Bed and breakfast'!R28*0.85</f>
        <v>99960</v>
      </c>
      <c r="S29" s="240">
        <f>'C завтраками| Bed and breakfast'!S28*0.85</f>
        <v>99960</v>
      </c>
      <c r="T29" s="240">
        <f>'C завтраками| Bed and breakfast'!T28*0.85</f>
        <v>98685</v>
      </c>
      <c r="U29" s="240">
        <f>'C завтраками| Bed and breakfast'!U28*0.85</f>
        <v>98685</v>
      </c>
      <c r="V29" s="240">
        <f>'C завтраками| Bed and breakfast'!V28*0.85</f>
        <v>98685</v>
      </c>
      <c r="W29" s="240">
        <f>'C завтраками| Bed and breakfast'!W28*0.85</f>
        <v>98685</v>
      </c>
      <c r="X29" s="240">
        <f>'C завтраками| Bed and breakfast'!X28*0.85</f>
        <v>99960</v>
      </c>
      <c r="Y29" s="240">
        <f>'C завтраками| Bed and breakfast'!Y28*0.85</f>
        <v>99960</v>
      </c>
      <c r="Z29" s="240">
        <f>'C завтраками| Bed and breakfast'!Z28*0.85</f>
        <v>99960</v>
      </c>
      <c r="AA29" s="240">
        <f>'C завтраками| Bed and breakfast'!AA28*0.85</f>
        <v>98685</v>
      </c>
      <c r="AB29" s="240">
        <f>'C завтраками| Bed and breakfast'!AB28*0.85</f>
        <v>98685</v>
      </c>
      <c r="AC29" s="240">
        <f>'C завтраками| Bed and breakfast'!AC28*0.85</f>
        <v>99960</v>
      </c>
      <c r="AD29" s="240">
        <f>'C завтраками| Bed and breakfast'!AD28*0.85</f>
        <v>99960</v>
      </c>
      <c r="AE29" s="240">
        <f>'C завтраками| Bed and breakfast'!AE28*0.85</f>
        <v>99960</v>
      </c>
      <c r="AF29" s="240">
        <f>'C завтраками| Bed and breakfast'!AF28*0.85</f>
        <v>103360</v>
      </c>
      <c r="AG29" s="240">
        <f>'C завтраками| Bed and breakfast'!AG28*0.85</f>
        <v>103360</v>
      </c>
      <c r="AH29" s="240">
        <f>'C завтраками| Bed and breakfast'!AH28*0.85</f>
        <v>101235</v>
      </c>
      <c r="AI29" s="240">
        <f>'C завтраками| Bed and breakfast'!AI28*0.85</f>
        <v>102935</v>
      </c>
      <c r="AJ29" s="240">
        <f>'C завтраками| Bed and breakfast'!AJ28*0.85</f>
        <v>102935</v>
      </c>
      <c r="AK29" s="240">
        <f>'C завтраками| Bed and breakfast'!AK28*0.85</f>
        <v>108460</v>
      </c>
      <c r="AL29" s="240">
        <f>'C завтраками| Bed and breakfast'!AL28*0.85</f>
        <v>113560</v>
      </c>
      <c r="AM29" s="240">
        <f>'C завтраками| Bed and breakfast'!AM28*0.85</f>
        <v>113560</v>
      </c>
      <c r="AN29" s="240">
        <f>'C завтраками| Bed and breakfast'!AN28*0.85</f>
        <v>116110</v>
      </c>
      <c r="AO29" s="240">
        <f>'C завтраками| Bed and breakfast'!AO28*0.85</f>
        <v>113560</v>
      </c>
      <c r="AP29" s="240">
        <f>'C завтраками| Bed and breakfast'!AP28*0.85</f>
        <v>253725</v>
      </c>
      <c r="AQ29" s="240">
        <f>'C завтраками| Bed and breakfast'!AQ28*0.85</f>
        <v>287725</v>
      </c>
      <c r="AR29" s="240">
        <f>'C завтраками| Bed and breakfast'!AR28*0.85</f>
        <v>308975</v>
      </c>
      <c r="AS29" s="240">
        <f>'C завтраками| Bed and breakfast'!AS28*0.85</f>
        <v>308975</v>
      </c>
      <c r="AT29" s="240">
        <f>'C завтраками| Bed and breakfast'!AT28*0.85</f>
        <v>296225</v>
      </c>
      <c r="AU29" s="240">
        <f>'C завтраками| Bed and breakfast'!AU28*0.85</f>
        <v>296225</v>
      </c>
      <c r="AV29" s="240">
        <f>'C завтраками| Bed and breakfast'!AV28*0.85</f>
        <v>296225</v>
      </c>
      <c r="AW29" s="240">
        <f>'C завтраками| Bed and breakfast'!AW28*0.85</f>
        <v>296225</v>
      </c>
      <c r="AX29" s="240">
        <f>'C завтраками| Bed and breakfast'!AX28*0.85</f>
        <v>296225</v>
      </c>
      <c r="AY29" s="240">
        <f>'C завтраками| Bed and breakfast'!AY28*0.85</f>
        <v>274975</v>
      </c>
      <c r="AZ29" s="240">
        <f>'C завтраками| Bed and breakfast'!AZ28*0.85</f>
        <v>266475</v>
      </c>
      <c r="BA29" s="240">
        <f>'C завтраками| Bed and breakfast'!BA28*0.85</f>
        <v>266475</v>
      </c>
      <c r="BB29" s="240">
        <f>'C завтраками| Bed and breakfast'!BB28*0.85</f>
        <v>153170</v>
      </c>
      <c r="BC29" s="240">
        <f>'C завтраками| Bed and breakfast'!BC28*0.85</f>
        <v>132770</v>
      </c>
      <c r="BD29" s="240">
        <f>'C завтраками| Bed and breakfast'!BD28*0.85</f>
        <v>132770</v>
      </c>
      <c r="BE29" s="240">
        <f>'C завтраками| Bed and breakfast'!BE28*0.85</f>
        <v>132770</v>
      </c>
      <c r="BF29" s="240">
        <f>'C завтраками| Bed and breakfast'!BF28*0.85</f>
        <v>132770</v>
      </c>
      <c r="BG29" s="240">
        <f>'C завтраками| Bed and breakfast'!BG28*0.85</f>
        <v>132770</v>
      </c>
      <c r="BH29" s="240">
        <f>'C завтраками| Bed and breakfast'!BH28*0.85</f>
        <v>130220</v>
      </c>
      <c r="BI29" s="240">
        <f>'C завтраками| Bed and breakfast'!BI28*0.85</f>
        <v>130220</v>
      </c>
      <c r="BJ29" s="240">
        <f>'C завтраками| Bed and breakfast'!BJ28*0.85</f>
        <v>130220</v>
      </c>
      <c r="BK29" s="240">
        <f>'C завтраками| Bed and breakfast'!BK28*0.85</f>
        <v>132770</v>
      </c>
      <c r="BL29" s="240">
        <f>'C завтраками| Bed and breakfast'!BL28*0.85</f>
        <v>132770</v>
      </c>
      <c r="BM29" s="240">
        <f>'C завтраками| Bed and breakfast'!BM28*0.85</f>
        <v>132770</v>
      </c>
      <c r="BN29" s="240">
        <f>'C завтраками| Bed and breakfast'!BN28*0.85</f>
        <v>132770</v>
      </c>
      <c r="BO29" s="240">
        <f>'C завтраками| Bed and breakfast'!BO28*0.85</f>
        <v>132770</v>
      </c>
      <c r="BP29" s="240">
        <f>'C завтраками| Bed and breakfast'!BP28*0.85</f>
        <v>132770</v>
      </c>
      <c r="BQ29" s="240">
        <f>'C завтраками| Bed and breakfast'!BQ28*0.85</f>
        <v>132770</v>
      </c>
      <c r="BR29" s="240">
        <f>'C завтраками| Bed and breakfast'!BR28*0.85</f>
        <v>132770</v>
      </c>
      <c r="BS29" s="240">
        <f>'C завтраками| Bed and breakfast'!BS28*0.85</f>
        <v>132770</v>
      </c>
      <c r="BT29" s="240">
        <f>'C завтраками| Bed and breakfast'!BT28*0.85</f>
        <v>137870</v>
      </c>
      <c r="BU29" s="240">
        <f>'C завтраками| Bed and breakfast'!BU28*0.85</f>
        <v>137870</v>
      </c>
      <c r="BV29" s="240">
        <f>'C завтраками| Bed and breakfast'!BV28*0.85</f>
        <v>137870</v>
      </c>
      <c r="BW29" s="240">
        <f>'C завтраками| Bed and breakfast'!BW28*0.85</f>
        <v>137870</v>
      </c>
      <c r="BX29" s="240">
        <f>'C завтраками| Bed and breakfast'!BX28*0.85</f>
        <v>165070</v>
      </c>
      <c r="BY29" s="240">
        <f>'C завтраками| Bed and breakfast'!BY28*0.85</f>
        <v>165070</v>
      </c>
      <c r="BZ29" s="240">
        <f>'C завтраками| Bed and breakfast'!BZ28*0.85</f>
        <v>165070</v>
      </c>
      <c r="CA29" s="240">
        <f>'C завтраками| Bed and breakfast'!CA28*0.85</f>
        <v>165070</v>
      </c>
      <c r="CB29" s="240">
        <f>'C завтраками| Bed and breakfast'!CB28*0.85</f>
        <v>165070</v>
      </c>
      <c r="CC29" s="240">
        <f>'C завтраками| Bed and breakfast'!CC28*0.85</f>
        <v>165070</v>
      </c>
      <c r="CD29" s="240">
        <f>'C завтраками| Bed and breakfast'!CD28*0.85</f>
        <v>165070</v>
      </c>
      <c r="CE29" s="240">
        <f>'C завтраками| Bed and breakfast'!CE28*0.85</f>
        <v>165070</v>
      </c>
      <c r="CF29" s="240">
        <f>'C завтраками| Bed and breakfast'!CF28*0.85</f>
        <v>165070</v>
      </c>
      <c r="CG29" s="240">
        <f>'C завтраками| Bed and breakfast'!CG28*0.85</f>
        <v>165070</v>
      </c>
      <c r="CH29" s="240">
        <f>'C завтраками| Bed and breakfast'!CH28*0.85</f>
        <v>161670</v>
      </c>
      <c r="CI29" s="240">
        <f>'C завтраками| Bed and breakfast'!CI28*0.85</f>
        <v>161670</v>
      </c>
      <c r="CJ29" s="240">
        <f>'C завтраками| Bed and breakfast'!CJ28*0.85</f>
        <v>161670</v>
      </c>
      <c r="CK29" s="240">
        <f>'C завтраками| Bed and breakfast'!CK28*0.85</f>
        <v>161670</v>
      </c>
      <c r="CL29" s="240">
        <f>'C завтраками| Bed and breakfast'!CL28*0.85</f>
        <v>161670</v>
      </c>
      <c r="CM29" s="240">
        <f>'C завтраками| Bed and breakfast'!CM28*0.85</f>
        <v>161670</v>
      </c>
      <c r="CN29" s="240">
        <f>'C завтраками| Bed and breakfast'!CN28*0.85</f>
        <v>161670</v>
      </c>
      <c r="CO29" s="240">
        <f>'C завтраками| Bed and breakfast'!CO28*0.85</f>
        <v>161670</v>
      </c>
      <c r="CP29" s="240">
        <f>'C завтраками| Bed and breakfast'!CP28*0.85</f>
        <v>161670</v>
      </c>
      <c r="CQ29" s="240">
        <f>'C завтраками| Bed and breakfast'!CQ28*0.85</f>
        <v>182920</v>
      </c>
      <c r="CR29" s="240">
        <f>'C завтраками| Bed and breakfast'!CR28*0.85</f>
        <v>188870</v>
      </c>
      <c r="CS29" s="240">
        <f>'C завтраками| Bed and breakfast'!CS28*0.85</f>
        <v>194820</v>
      </c>
      <c r="CT29" s="240">
        <f>'C завтраками| Bed and breakfast'!CT28*0.85</f>
        <v>182920</v>
      </c>
      <c r="CU29" s="240">
        <f>'C завтраками| Bed and breakfast'!CU28*0.85</f>
        <v>182920</v>
      </c>
      <c r="CV29" s="240">
        <f>'C завтраками| Bed and breakfast'!CV28*0.85</f>
        <v>173570</v>
      </c>
      <c r="CW29" s="240">
        <f>'C завтраками| Bed and breakfast'!CW28*0.85</f>
        <v>173570</v>
      </c>
      <c r="CX29" s="240">
        <f>'C завтраками| Bed and breakfast'!CX28*0.85</f>
        <v>173570</v>
      </c>
      <c r="CY29" s="240">
        <f>'C завтраками| Bed and breakfast'!CY28*0.85</f>
        <v>166770</v>
      </c>
      <c r="CZ29" s="240">
        <f>'C завтраками| Bed and breakfast'!CZ28*0.85</f>
        <v>140420</v>
      </c>
      <c r="DA29" s="240">
        <f>'C завтраками| Bed and breakfast'!DA28*0.85</f>
        <v>128945</v>
      </c>
      <c r="DB29" s="240">
        <f>'C завтраками| Bed and breakfast'!DB28*0.85</f>
        <v>128945</v>
      </c>
      <c r="DC29" s="240">
        <f>'C завтраками| Bed and breakfast'!DC28*0.85</f>
        <v>128945</v>
      </c>
      <c r="DD29" s="240">
        <f>'C завтраками| Bed and breakfast'!DD28*0.85</f>
        <v>128945</v>
      </c>
      <c r="DE29" s="240">
        <f>'C завтраками| Bed and breakfast'!DE28*0.85</f>
        <v>130220</v>
      </c>
      <c r="DF29" s="240">
        <f>'C завтраками| Bed and breakfast'!DF28*0.85</f>
        <v>130220</v>
      </c>
      <c r="DG29" s="240">
        <f>'C завтраками| Bed and breakfast'!DG28*0.85</f>
        <v>130220</v>
      </c>
      <c r="DH29" s="240">
        <f>'C завтраками| Bed and breakfast'!DH28*0.85</f>
        <v>128945</v>
      </c>
      <c r="DI29" s="240">
        <f>'C завтраками| Bed and breakfast'!DI28*0.85</f>
        <v>128945</v>
      </c>
      <c r="DJ29" s="240">
        <f>'C завтраками| Bed and breakfast'!DJ28*0.85</f>
        <v>128945</v>
      </c>
      <c r="DK29" s="240">
        <f>'C завтраками| Bed and breakfast'!DK28*0.85</f>
        <v>128945</v>
      </c>
      <c r="DL29" s="240">
        <f>'C завтраками| Bed and breakfast'!DL28*0.85</f>
        <v>128945</v>
      </c>
      <c r="DM29" s="240">
        <f>'C завтраками| Bed and breakfast'!DM28*0.85</f>
        <v>128945</v>
      </c>
      <c r="DN29" s="240">
        <f>'C завтраками| Bed and breakfast'!DN28*0.85</f>
        <v>127670</v>
      </c>
      <c r="DO29" s="240">
        <f>'C завтраками| Bed and breakfast'!DO28*0.85</f>
        <v>127670</v>
      </c>
      <c r="DP29" s="240">
        <f>'C завтраками| Bed and breakfast'!DP28*0.85</f>
        <v>127670</v>
      </c>
      <c r="DQ29" s="240">
        <f>'C завтраками| Bed and breakfast'!DQ28*0.85</f>
        <v>127670</v>
      </c>
      <c r="DR29" s="240">
        <f>'C завтраками| Bed and breakfast'!DR28*0.85</f>
        <v>127670</v>
      </c>
      <c r="DS29" s="240">
        <f>'C завтраками| Bed and breakfast'!DS28*0.85</f>
        <v>127670</v>
      </c>
      <c r="DT29" s="240">
        <f>'C завтраками| Bed and breakfast'!DT28*0.85</f>
        <v>127670</v>
      </c>
      <c r="DU29" s="240">
        <f>'C завтраками| Bed and breakfast'!DU28*0.85</f>
        <v>124270</v>
      </c>
      <c r="DV29" s="240">
        <f>'C завтраками| Bed and breakfast'!DV28*0.85</f>
        <v>124270</v>
      </c>
      <c r="DW29" s="240">
        <f>'C завтраками| Bed and breakfast'!DW28*0.85</f>
        <v>124270</v>
      </c>
      <c r="DX29" s="240">
        <f>'C завтраками| Bed and breakfast'!DX28*0.85</f>
        <v>124270</v>
      </c>
      <c r="DY29" s="240">
        <f>'C завтраками| Bed and breakfast'!DY28*0.85</f>
        <v>124270</v>
      </c>
      <c r="DZ29" s="240">
        <f>'C завтраками| Bed and breakfast'!DZ28*0.85</f>
        <v>125120</v>
      </c>
      <c r="EA29" s="240">
        <f>'C завтраками| Bed and breakfast'!EA28*0.85</f>
        <v>125120</v>
      </c>
      <c r="EB29" s="240">
        <f>'C завтраками| Bed and breakfast'!EB28*0.85</f>
        <v>123420</v>
      </c>
      <c r="EC29" s="240">
        <f>'C завтраками| Bed and breakfast'!EC28*0.85</f>
        <v>123420</v>
      </c>
      <c r="ED29" s="240">
        <f>'C завтраками| Bed and breakfast'!ED28*0.85</f>
        <v>123420</v>
      </c>
      <c r="EE29" s="240">
        <f>'C завтраками| Bed and breakfast'!EE28*0.85</f>
        <v>101150</v>
      </c>
      <c r="EF29" s="240">
        <f>'C завтраками| Bed and breakfast'!EF28*0.85</f>
        <v>101150</v>
      </c>
      <c r="EG29" s="240">
        <f>'C завтраками| Bed and breakfast'!EG28*0.85</f>
        <v>101150</v>
      </c>
      <c r="EH29" s="240">
        <f>'C завтраками| Bed and breakfast'!EH28*0.85</f>
        <v>101150</v>
      </c>
      <c r="EI29" s="240">
        <f>'C завтраками| Bed and breakfast'!EI28*0.85</f>
        <v>98600</v>
      </c>
      <c r="EJ29" s="240">
        <f>'C завтраками| Bed and breakfast'!EJ28*0.85</f>
        <v>98600</v>
      </c>
      <c r="EK29" s="240">
        <f>'C завтраками| Bed and breakfast'!EK28*0.85</f>
        <v>98600</v>
      </c>
      <c r="EL29" s="240">
        <f>'C завтраками| Bed and breakfast'!EL28*0.85</f>
        <v>98600</v>
      </c>
      <c r="EM29" s="240">
        <f>'C завтраками| Bed and breakfast'!EM28*0.85</f>
        <v>98600</v>
      </c>
      <c r="EN29" s="240">
        <f>'C завтраками| Bed and breakfast'!EN28*0.85</f>
        <v>98600</v>
      </c>
      <c r="EO29" s="240">
        <f>'C завтраками| Bed and breakfast'!EO28*0.85</f>
        <v>98600</v>
      </c>
      <c r="EP29" s="240">
        <f>'C завтраками| Bed and breakfast'!EP28*0.85</f>
        <v>97325</v>
      </c>
      <c r="EQ29" s="240">
        <f>'C завтраками| Bed and breakfast'!EQ28*0.85</f>
        <v>97325</v>
      </c>
      <c r="ER29" s="240">
        <f>'C завтраками| Bed and breakfast'!ER28*0.85</f>
        <v>97325</v>
      </c>
      <c r="ES29" s="240">
        <f>'C завтраками| Bed and breakfast'!ES28*0.85</f>
        <v>97325</v>
      </c>
      <c r="ET29" s="240">
        <f>'C завтраками| Bed and breakfast'!ET28*0.85</f>
        <v>97325</v>
      </c>
      <c r="EU29" s="240">
        <f>'C завтраками| Bed and breakfast'!EU28*0.85</f>
        <v>98600</v>
      </c>
      <c r="EV29" s="240">
        <f>'C завтраками| Bed and breakfast'!EV28*0.85</f>
        <v>98600</v>
      </c>
      <c r="EW29" s="240">
        <f>'C завтраками| Bed and breakfast'!EW28*0.85</f>
        <v>97325</v>
      </c>
      <c r="EX29" s="240">
        <f>'C завтраками| Bed and breakfast'!EX28*0.85</f>
        <v>97325</v>
      </c>
      <c r="EY29" s="240">
        <f>'C завтраками| Bed and breakfast'!EY28*0.85</f>
        <v>97325</v>
      </c>
      <c r="EZ29" s="240">
        <f>'C завтраками| Bed and breakfast'!EZ28*0.85</f>
        <v>97325</v>
      </c>
      <c r="FA29" s="240">
        <f>'C завтраками| Bed and breakfast'!FA28*0.85</f>
        <v>97325</v>
      </c>
      <c r="FB29" s="240">
        <f>'C завтраками| Bed and breakfast'!FB28*0.85</f>
        <v>98600</v>
      </c>
      <c r="FC29" s="240">
        <f>'C завтраками| Bed and breakfast'!FC28*0.85</f>
        <v>98600</v>
      </c>
      <c r="FD29" s="240">
        <f>'C завтраками| Bed and breakfast'!FD28*0.85</f>
        <v>97325</v>
      </c>
      <c r="FE29" s="240">
        <f>'C завтраками| Bed and breakfast'!FE28*0.85</f>
        <v>97325</v>
      </c>
      <c r="FF29" s="240">
        <f>'C завтраками| Bed and breakfast'!FF28*0.85</f>
        <v>97325</v>
      </c>
      <c r="FG29" s="240">
        <f>'C завтраками| Bed and breakfast'!FG28*0.85</f>
        <v>97325</v>
      </c>
      <c r="FH29" s="240">
        <f>'C завтраками| Bed and breakfast'!FH28*0.85</f>
        <v>99875</v>
      </c>
    </row>
    <row r="30" spans="1:164" ht="11.1" customHeight="1" x14ac:dyDescent="0.2"/>
    <row r="31" spans="1:164" x14ac:dyDescent="0.2">
      <c r="A31" s="186" t="s">
        <v>130</v>
      </c>
    </row>
    <row r="32" spans="1:164" ht="12" customHeight="1" x14ac:dyDescent="0.2">
      <c r="A32" s="378" t="s">
        <v>295</v>
      </c>
    </row>
    <row r="33" spans="1:1" ht="12" customHeight="1" x14ac:dyDescent="0.2">
      <c r="A33" s="385"/>
    </row>
    <row r="34" spans="1:1" s="82" customFormat="1" ht="12" customHeight="1" x14ac:dyDescent="0.2">
      <c r="A34" s="385"/>
    </row>
    <row r="35" spans="1:1" ht="138" customHeight="1" x14ac:dyDescent="0.2">
      <c r="A35" s="385"/>
    </row>
    <row r="36" spans="1:1" x14ac:dyDescent="0.2">
      <c r="A36" s="242"/>
    </row>
    <row r="37" spans="1:1" ht="12.75" thickBot="1" x14ac:dyDescent="0.25">
      <c r="A37" s="143" t="s">
        <v>131</v>
      </c>
    </row>
    <row r="38" spans="1:1" ht="144.75" thickBot="1" x14ac:dyDescent="0.25">
      <c r="A38" s="233" t="s">
        <v>394</v>
      </c>
    </row>
    <row r="39" spans="1:1" ht="12.75" thickBot="1" x14ac:dyDescent="0.25">
      <c r="A39" s="311"/>
    </row>
    <row r="40" spans="1:1" ht="12.75" thickBot="1" x14ac:dyDescent="0.25">
      <c r="A40" s="137" t="s">
        <v>293</v>
      </c>
    </row>
    <row r="41" spans="1:1" ht="12.75" thickBot="1" x14ac:dyDescent="0.25">
      <c r="A41" s="246" t="s">
        <v>390</v>
      </c>
    </row>
    <row r="42" spans="1:1" ht="18" customHeight="1" x14ac:dyDescent="0.2">
      <c r="A42" s="248" t="s">
        <v>391</v>
      </c>
    </row>
  </sheetData>
  <mergeCells count="1">
    <mergeCell ref="A32:A35"/>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92"/>
  <sheetViews>
    <sheetView workbookViewId="0">
      <selection activeCell="C9" sqref="C9"/>
    </sheetView>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3" t="s">
        <v>129</v>
      </c>
      <c r="B4" s="104" t="e">
        <f>'C завтраками| Bed and breakfast'!#REF!</f>
        <v>#REF!</v>
      </c>
      <c r="C4" s="247" t="e">
        <f>'C завтраками| Bed and breakfast'!#REF!</f>
        <v>#REF!</v>
      </c>
      <c r="D4" s="104" t="e">
        <f>'C завтраками| Bed and breakfast'!#REF!</f>
        <v>#REF!</v>
      </c>
    </row>
    <row r="5" spans="1:4" x14ac:dyDescent="0.2">
      <c r="A5" s="394"/>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41" t="e">
        <f t="shared" ref="B26:D26" si="2">ROUND(B7*0.9,)</f>
        <v>#REF!</v>
      </c>
      <c r="C26" s="241" t="e">
        <f t="shared" si="2"/>
        <v>#REF!</v>
      </c>
      <c r="D26" s="241" t="e">
        <f t="shared" si="2"/>
        <v>#REF!</v>
      </c>
    </row>
    <row r="27" spans="1:4" x14ac:dyDescent="0.2">
      <c r="A27" s="240">
        <v>2</v>
      </c>
      <c r="B27" s="241" t="e">
        <f t="shared" ref="B27:D27" si="3">ROUND(B8*0.9,)</f>
        <v>#REF!</v>
      </c>
      <c r="C27" s="241" t="e">
        <f t="shared" si="3"/>
        <v>#REF!</v>
      </c>
      <c r="D27" s="241" t="e">
        <f t="shared" si="3"/>
        <v>#REF!</v>
      </c>
    </row>
    <row r="28" spans="1:4" x14ac:dyDescent="0.2">
      <c r="A28" s="239" t="s">
        <v>140</v>
      </c>
      <c r="B28" s="241"/>
      <c r="C28" s="241"/>
      <c r="D28" s="241"/>
    </row>
    <row r="29" spans="1:4" x14ac:dyDescent="0.2">
      <c r="A29" s="240">
        <v>1</v>
      </c>
      <c r="B29" s="241" t="e">
        <f t="shared" ref="B29:D29" si="4">ROUND(B10*0.9,)</f>
        <v>#REF!</v>
      </c>
      <c r="C29" s="241" t="e">
        <f t="shared" si="4"/>
        <v>#REF!</v>
      </c>
      <c r="D29" s="241" t="e">
        <f t="shared" si="4"/>
        <v>#REF!</v>
      </c>
    </row>
    <row r="30" spans="1:4" x14ac:dyDescent="0.2">
      <c r="A30" s="240">
        <v>2</v>
      </c>
      <c r="B30" s="241" t="e">
        <f t="shared" ref="B30:D30" si="5">ROUND(B11*0.9,)</f>
        <v>#REF!</v>
      </c>
      <c r="C30" s="241" t="e">
        <f t="shared" si="5"/>
        <v>#REF!</v>
      </c>
      <c r="D30" s="241" t="e">
        <f t="shared" si="5"/>
        <v>#REF!</v>
      </c>
    </row>
    <row r="31" spans="1:4" x14ac:dyDescent="0.2">
      <c r="A31" s="239" t="s">
        <v>139</v>
      </c>
      <c r="B31" s="241"/>
      <c r="C31" s="241"/>
      <c r="D31" s="241"/>
    </row>
    <row r="32" spans="1:4" x14ac:dyDescent="0.2">
      <c r="A32" s="240">
        <v>1</v>
      </c>
      <c r="B32" s="241" t="e">
        <f t="shared" ref="B32:D32" si="6">ROUND(B13*0.9,)</f>
        <v>#REF!</v>
      </c>
      <c r="C32" s="241" t="e">
        <f t="shared" si="6"/>
        <v>#REF!</v>
      </c>
      <c r="D32" s="241" t="e">
        <f t="shared" si="6"/>
        <v>#REF!</v>
      </c>
    </row>
    <row r="33" spans="1:4" x14ac:dyDescent="0.2">
      <c r="A33" s="240">
        <v>2</v>
      </c>
      <c r="B33" s="241" t="e">
        <f t="shared" ref="B33:D33" si="7">ROUND(B14*0.9,)</f>
        <v>#REF!</v>
      </c>
      <c r="C33" s="241" t="e">
        <f t="shared" si="7"/>
        <v>#REF!</v>
      </c>
      <c r="D33" s="241" t="e">
        <f t="shared" si="7"/>
        <v>#REF!</v>
      </c>
    </row>
    <row r="34" spans="1:4" x14ac:dyDescent="0.2">
      <c r="A34" s="239" t="s">
        <v>141</v>
      </c>
      <c r="B34" s="241"/>
      <c r="C34" s="241"/>
      <c r="D34" s="241"/>
    </row>
    <row r="35" spans="1:4" x14ac:dyDescent="0.2">
      <c r="A35" s="240">
        <v>1</v>
      </c>
      <c r="B35" s="241" t="e">
        <f t="shared" ref="B35:D35" si="8">ROUND(B16*0.9,)</f>
        <v>#REF!</v>
      </c>
      <c r="C35" s="241" t="e">
        <f t="shared" si="8"/>
        <v>#REF!</v>
      </c>
      <c r="D35" s="241" t="e">
        <f t="shared" si="8"/>
        <v>#REF!</v>
      </c>
    </row>
    <row r="36" spans="1:4" x14ac:dyDescent="0.2">
      <c r="A36" s="240">
        <v>2</v>
      </c>
      <c r="B36" s="241" t="e">
        <f t="shared" ref="B36:D36" si="9">ROUND(B17*0.9,)</f>
        <v>#REF!</v>
      </c>
      <c r="C36" s="241" t="e">
        <f t="shared" si="9"/>
        <v>#REF!</v>
      </c>
      <c r="D36" s="241" t="e">
        <f t="shared" si="9"/>
        <v>#REF!</v>
      </c>
    </row>
    <row r="37" spans="1:4" x14ac:dyDescent="0.2">
      <c r="A37" s="239" t="s">
        <v>122</v>
      </c>
      <c r="B37" s="241"/>
      <c r="C37" s="241"/>
      <c r="D37" s="241"/>
    </row>
    <row r="38" spans="1:4" x14ac:dyDescent="0.2">
      <c r="A38" s="240">
        <v>1</v>
      </c>
      <c r="B38" s="241" t="e">
        <f t="shared" ref="B38:D38" si="10">ROUND(B19*0.9,)</f>
        <v>#REF!</v>
      </c>
      <c r="C38" s="241" t="e">
        <f t="shared" si="10"/>
        <v>#REF!</v>
      </c>
      <c r="D38" s="241" t="e">
        <f t="shared" si="10"/>
        <v>#REF!</v>
      </c>
    </row>
    <row r="39" spans="1:4" x14ac:dyDescent="0.2">
      <c r="A39" s="240">
        <v>2</v>
      </c>
      <c r="B39" s="241" t="e">
        <f t="shared" ref="B39:D39" si="11">ROUND(B20*0.9,)</f>
        <v>#REF!</v>
      </c>
      <c r="C39" s="241" t="e">
        <f t="shared" si="11"/>
        <v>#REF!</v>
      </c>
      <c r="D39" s="241" t="e">
        <f t="shared" si="11"/>
        <v>#REF!</v>
      </c>
    </row>
    <row r="40" spans="1:4" x14ac:dyDescent="0.2">
      <c r="A40" s="283" t="s">
        <v>350</v>
      </c>
      <c r="B40" s="284"/>
      <c r="C40" s="284"/>
      <c r="D40" s="284"/>
    </row>
    <row r="41" spans="1:4" x14ac:dyDescent="0.2">
      <c r="A41" s="285" t="s">
        <v>351</v>
      </c>
      <c r="B41" s="297">
        <v>2700</v>
      </c>
      <c r="C41" s="297">
        <v>2700</v>
      </c>
      <c r="D41" s="297">
        <v>2700</v>
      </c>
    </row>
    <row r="42" spans="1:4" x14ac:dyDescent="0.2">
      <c r="A42" s="285" t="s">
        <v>352</v>
      </c>
      <c r="B42" s="297">
        <f t="shared" ref="B42:D42" si="12">B41*2</f>
        <v>5400</v>
      </c>
      <c r="C42" s="297">
        <f t="shared" si="12"/>
        <v>5400</v>
      </c>
      <c r="D42" s="297">
        <f t="shared" si="12"/>
        <v>5400</v>
      </c>
    </row>
    <row r="43" spans="1:4" x14ac:dyDescent="0.2">
      <c r="A43" s="68"/>
    </row>
    <row r="44" spans="1:4" x14ac:dyDescent="0.2">
      <c r="A44" s="186" t="s">
        <v>130</v>
      </c>
    </row>
    <row r="45" spans="1:4" ht="6.4" customHeight="1" x14ac:dyDescent="0.2">
      <c r="A45" s="378" t="s">
        <v>294</v>
      </c>
    </row>
    <row r="46" spans="1:4" x14ac:dyDescent="0.2">
      <c r="A46" s="378"/>
    </row>
    <row r="47" spans="1:4" x14ac:dyDescent="0.2">
      <c r="A47" s="378"/>
    </row>
    <row r="48" spans="1:4" ht="106.9" customHeight="1" x14ac:dyDescent="0.2">
      <c r="A48" s="378"/>
    </row>
    <row r="49" spans="1:1" x14ac:dyDescent="0.2">
      <c r="A49" s="191" t="s">
        <v>182</v>
      </c>
    </row>
    <row r="50" spans="1:1" ht="60" x14ac:dyDescent="0.2">
      <c r="A50" s="192" t="s">
        <v>354</v>
      </c>
    </row>
    <row r="51" spans="1:1" ht="13.5" thickBot="1" x14ac:dyDescent="0.25">
      <c r="A51" s="130"/>
    </row>
    <row r="52" spans="1:1" ht="13.5" thickBot="1" x14ac:dyDescent="0.25">
      <c r="A52" s="281" t="s">
        <v>133</v>
      </c>
    </row>
    <row r="53" spans="1:1" x14ac:dyDescent="0.2">
      <c r="A53" s="293" t="s">
        <v>355</v>
      </c>
    </row>
    <row r="54" spans="1:1" ht="24.75" thickBot="1" x14ac:dyDescent="0.25">
      <c r="A54" s="295" t="s">
        <v>361</v>
      </c>
    </row>
    <row r="55" spans="1:1" ht="13.5" thickBot="1" x14ac:dyDescent="0.25">
      <c r="A55" s="194"/>
    </row>
    <row r="56" spans="1:1" ht="13.15" customHeight="1" x14ac:dyDescent="0.2">
      <c r="A56" s="401" t="s">
        <v>353</v>
      </c>
    </row>
    <row r="57" spans="1:1" ht="45" customHeight="1" thickBot="1" x14ac:dyDescent="0.25">
      <c r="A57" s="402"/>
    </row>
    <row r="58" spans="1:1" ht="13.5" customHeight="1" thickBot="1" x14ac:dyDescent="0.25">
      <c r="A58" s="238"/>
    </row>
    <row r="59" spans="1:1" ht="13.5" thickBot="1" x14ac:dyDescent="0.25">
      <c r="A59" s="282" t="s">
        <v>186</v>
      </c>
    </row>
    <row r="60" spans="1:1" x14ac:dyDescent="0.2">
      <c r="A60" s="286" t="s">
        <v>356</v>
      </c>
    </row>
    <row r="61" spans="1:1" ht="13.5" thickBot="1" x14ac:dyDescent="0.25">
      <c r="A61" s="287" t="s">
        <v>357</v>
      </c>
    </row>
    <row r="62" spans="1:1" ht="13.5" thickBot="1" x14ac:dyDescent="0.25">
      <c r="A62" s="287" t="s">
        <v>358</v>
      </c>
    </row>
    <row r="63" spans="1:1" ht="13.5" thickBot="1" x14ac:dyDescent="0.25">
      <c r="A63" s="287" t="s">
        <v>359</v>
      </c>
    </row>
    <row r="64" spans="1:1" ht="13.5" thickBot="1" x14ac:dyDescent="0.25">
      <c r="A64" s="8"/>
    </row>
    <row r="65" spans="1:1" ht="13.5" thickBot="1" x14ac:dyDescent="0.25">
      <c r="A65" s="201" t="s">
        <v>131</v>
      </c>
    </row>
    <row r="66" spans="1:1" ht="48" x14ac:dyDescent="0.2">
      <c r="A66" s="195" t="s">
        <v>349</v>
      </c>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sheetData>
  <mergeCells count="3">
    <mergeCell ref="A4:A5"/>
    <mergeCell ref="A45:A48"/>
    <mergeCell ref="A56:A57"/>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88"/>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3" t="s">
        <v>129</v>
      </c>
      <c r="B4" s="104" t="e">
        <f>'C завтраками| Bed and breakfast'!#REF!</f>
        <v>#REF!</v>
      </c>
      <c r="C4" s="247" t="e">
        <f>'C завтраками| Bed and breakfast'!#REF!</f>
        <v>#REF!</v>
      </c>
      <c r="D4" s="104" t="e">
        <f>'C завтраками| Bed and breakfast'!#REF!</f>
        <v>#REF!</v>
      </c>
    </row>
    <row r="5" spans="1:4" x14ac:dyDescent="0.2">
      <c r="A5" s="394"/>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f>
        <v>#REF!</v>
      </c>
      <c r="C7" s="273" t="e">
        <f>'C завтраками| Bed and breakfast'!#REF!*0.9</f>
        <v>#REF!</v>
      </c>
      <c r="D7" s="273" t="e">
        <f>'C завтраками| Bed and breakfast'!#REF!*0.9</f>
        <v>#REF!</v>
      </c>
    </row>
    <row r="8" spans="1:4" x14ac:dyDescent="0.2">
      <c r="A8" s="96">
        <v>2</v>
      </c>
      <c r="B8" s="273" t="e">
        <f>'C завтраками| Bed and breakfast'!#REF!*0.9</f>
        <v>#REF!</v>
      </c>
      <c r="C8" s="273" t="e">
        <f>'C завтраками| Bed and breakfast'!#REF!*0.9</f>
        <v>#REF!</v>
      </c>
      <c r="D8" s="273" t="e">
        <f>'C завтраками| Bed and breakfast'!#REF!*0.9</f>
        <v>#REF!</v>
      </c>
    </row>
    <row r="9" spans="1:4" x14ac:dyDescent="0.2">
      <c r="A9" s="239" t="s">
        <v>140</v>
      </c>
      <c r="B9" s="273"/>
      <c r="C9" s="273"/>
      <c r="D9" s="273"/>
    </row>
    <row r="10" spans="1:4" x14ac:dyDescent="0.2">
      <c r="A10" s="96">
        <v>1</v>
      </c>
      <c r="B10" s="273" t="e">
        <f>'C завтраками| Bed and breakfast'!#REF!*0.9</f>
        <v>#REF!</v>
      </c>
      <c r="C10" s="273" t="e">
        <f>'C завтраками| Bed and breakfast'!#REF!*0.9</f>
        <v>#REF!</v>
      </c>
      <c r="D10" s="273" t="e">
        <f>'C завтраками| Bed and breakfast'!#REF!*0.9</f>
        <v>#REF!</v>
      </c>
    </row>
    <row r="11" spans="1:4" x14ac:dyDescent="0.2">
      <c r="A11" s="96">
        <v>2</v>
      </c>
      <c r="B11" s="273" t="e">
        <f>'C завтраками| Bed and breakfast'!#REF!*0.9</f>
        <v>#REF!</v>
      </c>
      <c r="C11" s="273" t="e">
        <f>'C завтраками| Bed and breakfast'!#REF!*0.9</f>
        <v>#REF!</v>
      </c>
      <c r="D11" s="273" t="e">
        <f>'C завтраками| Bed and breakfast'!#REF!*0.9</f>
        <v>#REF!</v>
      </c>
    </row>
    <row r="12" spans="1:4" x14ac:dyDescent="0.2">
      <c r="A12" s="239" t="s">
        <v>139</v>
      </c>
      <c r="B12" s="273"/>
      <c r="C12" s="273"/>
      <c r="D12" s="273"/>
    </row>
    <row r="13" spans="1:4" x14ac:dyDescent="0.2">
      <c r="A13" s="96">
        <v>1</v>
      </c>
      <c r="B13" s="273" t="e">
        <f>'C завтраками| Bed and breakfast'!#REF!*0.9</f>
        <v>#REF!</v>
      </c>
      <c r="C13" s="273" t="e">
        <f>'C завтраками| Bed and breakfast'!#REF!*0.9</f>
        <v>#REF!</v>
      </c>
      <c r="D13" s="273" t="e">
        <f>'C завтраками| Bed and breakfast'!#REF!*0.9</f>
        <v>#REF!</v>
      </c>
    </row>
    <row r="14" spans="1:4" x14ac:dyDescent="0.2">
      <c r="A14" s="96">
        <v>2</v>
      </c>
      <c r="B14" s="273" t="e">
        <f>'C завтраками| Bed and breakfast'!#REF!*0.9</f>
        <v>#REF!</v>
      </c>
      <c r="C14" s="273" t="e">
        <f>'C завтраками| Bed and breakfast'!#REF!*0.9</f>
        <v>#REF!</v>
      </c>
      <c r="D14" s="273" t="e">
        <f>'C завтраками| Bed and breakfast'!#REF!*0.9</f>
        <v>#REF!</v>
      </c>
    </row>
    <row r="15" spans="1:4" x14ac:dyDescent="0.2">
      <c r="A15" s="239" t="s">
        <v>141</v>
      </c>
      <c r="B15" s="273"/>
      <c r="C15" s="273"/>
      <c r="D15" s="273"/>
    </row>
    <row r="16" spans="1:4" x14ac:dyDescent="0.2">
      <c r="A16" s="96">
        <v>1</v>
      </c>
      <c r="B16" s="273" t="e">
        <f>'C завтраками| Bed and breakfast'!#REF!*0.9</f>
        <v>#REF!</v>
      </c>
      <c r="C16" s="273" t="e">
        <f>'C завтраками| Bed and breakfast'!#REF!*0.9</f>
        <v>#REF!</v>
      </c>
      <c r="D16" s="273" t="e">
        <f>'C завтраками| Bed and breakfast'!#REF!*0.9</f>
        <v>#REF!</v>
      </c>
    </row>
    <row r="17" spans="1:4" x14ac:dyDescent="0.2">
      <c r="A17" s="96">
        <v>2</v>
      </c>
      <c r="B17" s="273" t="e">
        <f>'C завтраками| Bed and breakfast'!#REF!*0.9</f>
        <v>#REF!</v>
      </c>
      <c r="C17" s="273" t="e">
        <f>'C завтраками| Bed and breakfast'!#REF!*0.9</f>
        <v>#REF!</v>
      </c>
      <c r="D17" s="273" t="e">
        <f>'C завтраками| Bed and breakfast'!#REF!*0.9</f>
        <v>#REF!</v>
      </c>
    </row>
    <row r="18" spans="1:4" x14ac:dyDescent="0.2">
      <c r="A18" s="239" t="s">
        <v>122</v>
      </c>
      <c r="B18" s="273"/>
      <c r="C18" s="273"/>
      <c r="D18" s="273"/>
    </row>
    <row r="19" spans="1:4" x14ac:dyDescent="0.2">
      <c r="A19" s="96">
        <v>1</v>
      </c>
      <c r="B19" s="273" t="e">
        <f>'C завтраками| Bed and breakfast'!#REF!*0.9</f>
        <v>#REF!</v>
      </c>
      <c r="C19" s="273" t="e">
        <f>'C завтраками| Bed and breakfast'!#REF!*0.9</f>
        <v>#REF!</v>
      </c>
      <c r="D19" s="273" t="e">
        <f>'C завтраками| Bed and breakfast'!#REF!*0.9</f>
        <v>#REF!</v>
      </c>
    </row>
    <row r="20" spans="1:4" x14ac:dyDescent="0.2">
      <c r="A20" s="96">
        <v>2</v>
      </c>
      <c r="B20" s="273" t="e">
        <f>'C завтраками| Bed and breakfast'!#REF!*0.9</f>
        <v>#REF!</v>
      </c>
      <c r="C20" s="273" t="e">
        <f>'C завтраками| Bed and breakfast'!#REF!*0.9</f>
        <v>#REF!</v>
      </c>
      <c r="D20" s="273" t="e">
        <f>'C завтраками| Bed and breakfast'!#REF!*0.9</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ROUND(B7*0.85,)+35</f>
        <v>#REF!</v>
      </c>
      <c r="C26" s="272" t="e">
        <f t="shared" si="2"/>
        <v>#REF!</v>
      </c>
      <c r="D26" s="272" t="e">
        <f t="shared" si="2"/>
        <v>#REF!</v>
      </c>
    </row>
    <row r="27" spans="1:4" x14ac:dyDescent="0.2">
      <c r="A27" s="240">
        <v>2</v>
      </c>
      <c r="B27" s="272" t="e">
        <f t="shared" ref="B27:D27" si="3">ROUND(B8*0.85,)+35</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ROUND(B10*0.85,)+35</f>
        <v>#REF!</v>
      </c>
      <c r="C29" s="272" t="e">
        <f t="shared" si="4"/>
        <v>#REF!</v>
      </c>
      <c r="D29" s="272" t="e">
        <f t="shared" si="4"/>
        <v>#REF!</v>
      </c>
    </row>
    <row r="30" spans="1:4" x14ac:dyDescent="0.2">
      <c r="A30" s="240">
        <v>2</v>
      </c>
      <c r="B30" s="272" t="e">
        <f t="shared" ref="B30:D30" si="5">ROUND(B11*0.85,)+35</f>
        <v>#REF!</v>
      </c>
      <c r="C30" s="272" t="e">
        <f t="shared" si="5"/>
        <v>#REF!</v>
      </c>
      <c r="D30" s="272" t="e">
        <f t="shared" si="5"/>
        <v>#REF!</v>
      </c>
    </row>
    <row r="31" spans="1:4" x14ac:dyDescent="0.2">
      <c r="A31" s="239" t="s">
        <v>139</v>
      </c>
      <c r="B31" s="272"/>
      <c r="C31" s="272"/>
      <c r="D31" s="272"/>
    </row>
    <row r="32" spans="1:4" x14ac:dyDescent="0.2">
      <c r="A32" s="240">
        <v>1</v>
      </c>
      <c r="B32" s="272" t="e">
        <f t="shared" ref="B32:D32" si="6">ROUND(B13*0.85,)+35</f>
        <v>#REF!</v>
      </c>
      <c r="C32" s="272" t="e">
        <f t="shared" si="6"/>
        <v>#REF!</v>
      </c>
      <c r="D32" s="272" t="e">
        <f t="shared" si="6"/>
        <v>#REF!</v>
      </c>
    </row>
    <row r="33" spans="1:4" x14ac:dyDescent="0.2">
      <c r="A33" s="240">
        <v>2</v>
      </c>
      <c r="B33" s="272" t="e">
        <f t="shared" ref="B33:D33" si="7">ROUND(B14*0.85,)+35</f>
        <v>#REF!</v>
      </c>
      <c r="C33" s="272" t="e">
        <f t="shared" si="7"/>
        <v>#REF!</v>
      </c>
      <c r="D33" s="272" t="e">
        <f t="shared" si="7"/>
        <v>#REF!</v>
      </c>
    </row>
    <row r="34" spans="1:4" x14ac:dyDescent="0.2">
      <c r="A34" s="239" t="s">
        <v>141</v>
      </c>
      <c r="B34" s="272"/>
      <c r="C34" s="272"/>
      <c r="D34" s="272"/>
    </row>
    <row r="35" spans="1:4" x14ac:dyDescent="0.2">
      <c r="A35" s="240">
        <v>1</v>
      </c>
      <c r="B35" s="272" t="e">
        <f t="shared" ref="B35:D35" si="8">ROUND(B16*0.85,)+35</f>
        <v>#REF!</v>
      </c>
      <c r="C35" s="272" t="e">
        <f t="shared" si="8"/>
        <v>#REF!</v>
      </c>
      <c r="D35" s="272" t="e">
        <f t="shared" si="8"/>
        <v>#REF!</v>
      </c>
    </row>
    <row r="36" spans="1:4" x14ac:dyDescent="0.2">
      <c r="A36" s="240">
        <v>2</v>
      </c>
      <c r="B36" s="272" t="e">
        <f t="shared" ref="B36:D36" si="9">ROUND(B17*0.85,)+35</f>
        <v>#REF!</v>
      </c>
      <c r="C36" s="272" t="e">
        <f t="shared" si="9"/>
        <v>#REF!</v>
      </c>
      <c r="D36" s="272" t="e">
        <f t="shared" si="9"/>
        <v>#REF!</v>
      </c>
    </row>
    <row r="37" spans="1:4" x14ac:dyDescent="0.2">
      <c r="A37" s="239" t="s">
        <v>122</v>
      </c>
      <c r="B37" s="272"/>
      <c r="C37" s="272"/>
      <c r="D37" s="272"/>
    </row>
    <row r="38" spans="1:4" x14ac:dyDescent="0.2">
      <c r="A38" s="240">
        <v>1</v>
      </c>
      <c r="B38" s="272" t="e">
        <f t="shared" ref="B38:D38" si="10">ROUND(B19*0.85,)+35</f>
        <v>#REF!</v>
      </c>
      <c r="C38" s="272" t="e">
        <f t="shared" si="10"/>
        <v>#REF!</v>
      </c>
      <c r="D38" s="272" t="e">
        <f t="shared" si="10"/>
        <v>#REF!</v>
      </c>
    </row>
    <row r="39" spans="1:4" x14ac:dyDescent="0.2">
      <c r="A39" s="240">
        <v>2</v>
      </c>
      <c r="B39" s="272" t="e">
        <f t="shared" ref="B39:D39" si="11">ROUND(B20*0.85,)+35</f>
        <v>#REF!</v>
      </c>
      <c r="C39" s="272" t="e">
        <f t="shared" si="11"/>
        <v>#REF!</v>
      </c>
      <c r="D39" s="272" t="e">
        <f t="shared" si="11"/>
        <v>#REF!</v>
      </c>
    </row>
    <row r="40" spans="1:4" x14ac:dyDescent="0.2">
      <c r="A40" s="85"/>
    </row>
    <row r="41" spans="1:4" customFormat="1" ht="157.5" x14ac:dyDescent="0.2">
      <c r="A41" s="298" t="s">
        <v>362</v>
      </c>
    </row>
    <row r="42" spans="1:4" x14ac:dyDescent="0.2">
      <c r="A42" s="68"/>
    </row>
    <row r="43" spans="1:4" x14ac:dyDescent="0.2">
      <c r="A43" s="186" t="s">
        <v>130</v>
      </c>
    </row>
    <row r="44" spans="1:4" ht="6.4" customHeight="1" x14ac:dyDescent="0.2">
      <c r="A44" s="378" t="s">
        <v>294</v>
      </c>
    </row>
    <row r="45" spans="1:4" x14ac:dyDescent="0.2">
      <c r="A45" s="378"/>
    </row>
    <row r="46" spans="1:4" x14ac:dyDescent="0.2">
      <c r="A46" s="378"/>
    </row>
    <row r="47" spans="1:4" ht="78" customHeight="1" x14ac:dyDescent="0.2">
      <c r="A47" s="378"/>
    </row>
    <row r="48" spans="1:4" x14ac:dyDescent="0.2">
      <c r="A48" s="191" t="s">
        <v>182</v>
      </c>
    </row>
    <row r="49" spans="1:1" ht="36" x14ac:dyDescent="0.2">
      <c r="A49" s="192" t="s">
        <v>363</v>
      </c>
    </row>
    <row r="50" spans="1:1" ht="13.5" thickBot="1" x14ac:dyDescent="0.25">
      <c r="A50" s="130"/>
    </row>
    <row r="51" spans="1:1" ht="13.5" thickBot="1" x14ac:dyDescent="0.25">
      <c r="A51" s="281" t="s">
        <v>133</v>
      </c>
    </row>
    <row r="52" spans="1:1" x14ac:dyDescent="0.2">
      <c r="A52" s="293" t="s">
        <v>364</v>
      </c>
    </row>
    <row r="53" spans="1:1" ht="13.5" thickBot="1" x14ac:dyDescent="0.25">
      <c r="A53" s="295" t="s">
        <v>365</v>
      </c>
    </row>
    <row r="54" spans="1:1" x14ac:dyDescent="0.2">
      <c r="A54" s="194"/>
    </row>
    <row r="55" spans="1:1" ht="13.5" customHeight="1" thickBot="1" x14ac:dyDescent="0.25">
      <c r="A55" s="238"/>
    </row>
    <row r="56" spans="1:1" ht="13.5" thickBot="1" x14ac:dyDescent="0.25">
      <c r="A56" s="282" t="s">
        <v>186</v>
      </c>
    </row>
    <row r="57" spans="1:1" ht="13.5" thickBot="1" x14ac:dyDescent="0.25">
      <c r="A57" s="287" t="s">
        <v>366</v>
      </c>
    </row>
    <row r="58" spans="1:1" ht="13.5" thickBot="1" x14ac:dyDescent="0.25">
      <c r="A58" s="287" t="s">
        <v>358</v>
      </c>
    </row>
    <row r="59" spans="1:1" ht="13.5" thickBot="1" x14ac:dyDescent="0.25">
      <c r="A59" s="287" t="s">
        <v>359</v>
      </c>
    </row>
    <row r="60" spans="1:1" ht="13.5" thickBot="1" x14ac:dyDescent="0.25">
      <c r="A60" s="8"/>
    </row>
    <row r="61" spans="1:1" ht="13.5" thickBot="1" x14ac:dyDescent="0.25">
      <c r="A61" s="201" t="s">
        <v>131</v>
      </c>
    </row>
    <row r="62" spans="1:1" ht="48" x14ac:dyDescent="0.2">
      <c r="A62" s="195" t="s">
        <v>349</v>
      </c>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sheetData>
  <mergeCells count="2">
    <mergeCell ref="A4:A5"/>
    <mergeCell ref="A44:A47"/>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88"/>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3" t="s">
        <v>129</v>
      </c>
      <c r="B4" s="104" t="e">
        <f>'C завтраками| Bed and breakfast'!#REF!</f>
        <v>#REF!</v>
      </c>
      <c r="C4" s="247" t="e">
        <f>'C завтраками| Bed and breakfast'!#REF!</f>
        <v>#REF!</v>
      </c>
      <c r="D4" s="104" t="e">
        <f>'C завтраками| Bed and breakfast'!#REF!</f>
        <v>#REF!</v>
      </c>
    </row>
    <row r="5" spans="1:4" x14ac:dyDescent="0.2">
      <c r="A5" s="394"/>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f>
        <v>#REF!</v>
      </c>
      <c r="C7" s="273" t="e">
        <f>'C завтраками| Bed and breakfast'!#REF!*0.9</f>
        <v>#REF!</v>
      </c>
      <c r="D7" s="273" t="e">
        <f>'C завтраками| Bed and breakfast'!#REF!*0.9</f>
        <v>#REF!</v>
      </c>
    </row>
    <row r="8" spans="1:4" x14ac:dyDescent="0.2">
      <c r="A8" s="96">
        <v>2</v>
      </c>
      <c r="B8" s="273" t="e">
        <f>'C завтраками| Bed and breakfast'!#REF!*0.9</f>
        <v>#REF!</v>
      </c>
      <c r="C8" s="273" t="e">
        <f>'C завтраками| Bed and breakfast'!#REF!*0.9</f>
        <v>#REF!</v>
      </c>
      <c r="D8" s="273" t="e">
        <f>'C завтраками| Bed and breakfast'!#REF!*0.9</f>
        <v>#REF!</v>
      </c>
    </row>
    <row r="9" spans="1:4" x14ac:dyDescent="0.2">
      <c r="A9" s="239" t="s">
        <v>140</v>
      </c>
      <c r="B9" s="273"/>
      <c r="C9" s="273"/>
      <c r="D9" s="273"/>
    </row>
    <row r="10" spans="1:4" x14ac:dyDescent="0.2">
      <c r="A10" s="96">
        <v>1</v>
      </c>
      <c r="B10" s="273" t="e">
        <f>'C завтраками| Bed and breakfast'!#REF!*0.9</f>
        <v>#REF!</v>
      </c>
      <c r="C10" s="273" t="e">
        <f>'C завтраками| Bed and breakfast'!#REF!*0.9</f>
        <v>#REF!</v>
      </c>
      <c r="D10" s="273" t="e">
        <f>'C завтраками| Bed and breakfast'!#REF!*0.9</f>
        <v>#REF!</v>
      </c>
    </row>
    <row r="11" spans="1:4" x14ac:dyDescent="0.2">
      <c r="A11" s="96">
        <v>2</v>
      </c>
      <c r="B11" s="273" t="e">
        <f>'C завтраками| Bed and breakfast'!#REF!*0.9</f>
        <v>#REF!</v>
      </c>
      <c r="C11" s="273" t="e">
        <f>'C завтраками| Bed and breakfast'!#REF!*0.9</f>
        <v>#REF!</v>
      </c>
      <c r="D11" s="273" t="e">
        <f>'C завтраками| Bed and breakfast'!#REF!*0.9</f>
        <v>#REF!</v>
      </c>
    </row>
    <row r="12" spans="1:4" x14ac:dyDescent="0.2">
      <c r="A12" s="239" t="s">
        <v>139</v>
      </c>
      <c r="B12" s="273"/>
      <c r="C12" s="273"/>
      <c r="D12" s="273"/>
    </row>
    <row r="13" spans="1:4" x14ac:dyDescent="0.2">
      <c r="A13" s="96">
        <v>1</v>
      </c>
      <c r="B13" s="273" t="e">
        <f>'C завтраками| Bed and breakfast'!#REF!*0.9</f>
        <v>#REF!</v>
      </c>
      <c r="C13" s="273" t="e">
        <f>'C завтраками| Bed and breakfast'!#REF!*0.9</f>
        <v>#REF!</v>
      </c>
      <c r="D13" s="273" t="e">
        <f>'C завтраками| Bed and breakfast'!#REF!*0.9</f>
        <v>#REF!</v>
      </c>
    </row>
    <row r="14" spans="1:4" x14ac:dyDescent="0.2">
      <c r="A14" s="96">
        <v>2</v>
      </c>
      <c r="B14" s="273" t="e">
        <f>'C завтраками| Bed and breakfast'!#REF!*0.9</f>
        <v>#REF!</v>
      </c>
      <c r="C14" s="273" t="e">
        <f>'C завтраками| Bed and breakfast'!#REF!*0.9</f>
        <v>#REF!</v>
      </c>
      <c r="D14" s="273" t="e">
        <f>'C завтраками| Bed and breakfast'!#REF!*0.9</f>
        <v>#REF!</v>
      </c>
    </row>
    <row r="15" spans="1:4" x14ac:dyDescent="0.2">
      <c r="A15" s="239" t="s">
        <v>141</v>
      </c>
      <c r="B15" s="273"/>
      <c r="C15" s="273"/>
      <c r="D15" s="273"/>
    </row>
    <row r="16" spans="1:4" x14ac:dyDescent="0.2">
      <c r="A16" s="96">
        <v>1</v>
      </c>
      <c r="B16" s="273" t="e">
        <f>'C завтраками| Bed and breakfast'!#REF!*0.9</f>
        <v>#REF!</v>
      </c>
      <c r="C16" s="273" t="e">
        <f>'C завтраками| Bed and breakfast'!#REF!*0.9</f>
        <v>#REF!</v>
      </c>
      <c r="D16" s="273" t="e">
        <f>'C завтраками| Bed and breakfast'!#REF!*0.9</f>
        <v>#REF!</v>
      </c>
    </row>
    <row r="17" spans="1:4" x14ac:dyDescent="0.2">
      <c r="A17" s="96">
        <v>2</v>
      </c>
      <c r="B17" s="273" t="e">
        <f>'C завтраками| Bed and breakfast'!#REF!*0.9</f>
        <v>#REF!</v>
      </c>
      <c r="C17" s="273" t="e">
        <f>'C завтраками| Bed and breakfast'!#REF!*0.9</f>
        <v>#REF!</v>
      </c>
      <c r="D17" s="273" t="e">
        <f>'C завтраками| Bed and breakfast'!#REF!*0.9</f>
        <v>#REF!</v>
      </c>
    </row>
    <row r="18" spans="1:4" x14ac:dyDescent="0.2">
      <c r="A18" s="239" t="s">
        <v>122</v>
      </c>
      <c r="B18" s="273"/>
      <c r="C18" s="273"/>
      <c r="D18" s="273"/>
    </row>
    <row r="19" spans="1:4" x14ac:dyDescent="0.2">
      <c r="A19" s="96">
        <v>1</v>
      </c>
      <c r="B19" s="273" t="e">
        <f>'C завтраками| Bed and breakfast'!#REF!*0.9</f>
        <v>#REF!</v>
      </c>
      <c r="C19" s="273" t="e">
        <f>'C завтраками| Bed and breakfast'!#REF!*0.9</f>
        <v>#REF!</v>
      </c>
      <c r="D19" s="273" t="e">
        <f>'C завтраками| Bed and breakfast'!#REF!*0.9</f>
        <v>#REF!</v>
      </c>
    </row>
    <row r="20" spans="1:4" x14ac:dyDescent="0.2">
      <c r="A20" s="96">
        <v>2</v>
      </c>
      <c r="B20" s="273" t="e">
        <f>'C завтраками| Bed and breakfast'!#REF!*0.9</f>
        <v>#REF!</v>
      </c>
      <c r="C20" s="273" t="e">
        <f>'C завтраками| Bed and breakfast'!#REF!*0.9</f>
        <v>#REF!</v>
      </c>
      <c r="D20" s="273" t="e">
        <f>'C завтраками| Bed and breakfast'!#REF!*0.9</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ROUND(B7*0.87,)+25</f>
        <v>#REF!</v>
      </c>
      <c r="C26" s="272" t="e">
        <f t="shared" si="2"/>
        <v>#REF!</v>
      </c>
      <c r="D26" s="272" t="e">
        <f t="shared" si="2"/>
        <v>#REF!</v>
      </c>
    </row>
    <row r="27" spans="1:4" x14ac:dyDescent="0.2">
      <c r="A27" s="240">
        <v>2</v>
      </c>
      <c r="B27" s="272" t="e">
        <f t="shared" ref="B27:D27" si="3">ROUND(B8*0.87,)+25</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ROUND(B10*0.87,)+25</f>
        <v>#REF!</v>
      </c>
      <c r="C29" s="272" t="e">
        <f t="shared" si="4"/>
        <v>#REF!</v>
      </c>
      <c r="D29" s="272" t="e">
        <f t="shared" si="4"/>
        <v>#REF!</v>
      </c>
    </row>
    <row r="30" spans="1:4" x14ac:dyDescent="0.2">
      <c r="A30" s="240">
        <v>2</v>
      </c>
      <c r="B30" s="272" t="e">
        <f t="shared" ref="B30:D30" si="5">ROUND(B11*0.87,)+25</f>
        <v>#REF!</v>
      </c>
      <c r="C30" s="272" t="e">
        <f t="shared" si="5"/>
        <v>#REF!</v>
      </c>
      <c r="D30" s="272" t="e">
        <f t="shared" si="5"/>
        <v>#REF!</v>
      </c>
    </row>
    <row r="31" spans="1:4" x14ac:dyDescent="0.2">
      <c r="A31" s="239" t="s">
        <v>139</v>
      </c>
      <c r="B31" s="272"/>
      <c r="C31" s="272"/>
      <c r="D31" s="272"/>
    </row>
    <row r="32" spans="1:4" x14ac:dyDescent="0.2">
      <c r="A32" s="240">
        <v>1</v>
      </c>
      <c r="B32" s="272" t="e">
        <f t="shared" ref="B32:D32" si="6">ROUND(B13*0.87,)+25</f>
        <v>#REF!</v>
      </c>
      <c r="C32" s="272" t="e">
        <f t="shared" si="6"/>
        <v>#REF!</v>
      </c>
      <c r="D32" s="272" t="e">
        <f t="shared" si="6"/>
        <v>#REF!</v>
      </c>
    </row>
    <row r="33" spans="1:4" x14ac:dyDescent="0.2">
      <c r="A33" s="240">
        <v>2</v>
      </c>
      <c r="B33" s="272" t="e">
        <f t="shared" ref="B33:D33" si="7">ROUND(B14*0.87,)+25</f>
        <v>#REF!</v>
      </c>
      <c r="C33" s="272" t="e">
        <f t="shared" si="7"/>
        <v>#REF!</v>
      </c>
      <c r="D33" s="272" t="e">
        <f t="shared" si="7"/>
        <v>#REF!</v>
      </c>
    </row>
    <row r="34" spans="1:4" x14ac:dyDescent="0.2">
      <c r="A34" s="239" t="s">
        <v>141</v>
      </c>
      <c r="B34" s="272"/>
      <c r="C34" s="272"/>
      <c r="D34" s="272"/>
    </row>
    <row r="35" spans="1:4" x14ac:dyDescent="0.2">
      <c r="A35" s="240">
        <v>1</v>
      </c>
      <c r="B35" s="272" t="e">
        <f t="shared" ref="B35:D35" si="8">ROUND(B16*0.87,)+25</f>
        <v>#REF!</v>
      </c>
      <c r="C35" s="272" t="e">
        <f t="shared" si="8"/>
        <v>#REF!</v>
      </c>
      <c r="D35" s="272" t="e">
        <f t="shared" si="8"/>
        <v>#REF!</v>
      </c>
    </row>
    <row r="36" spans="1:4" x14ac:dyDescent="0.2">
      <c r="A36" s="240">
        <v>2</v>
      </c>
      <c r="B36" s="272" t="e">
        <f t="shared" ref="B36:D36" si="9">ROUND(B17*0.87,)+25</f>
        <v>#REF!</v>
      </c>
      <c r="C36" s="272" t="e">
        <f t="shared" si="9"/>
        <v>#REF!</v>
      </c>
      <c r="D36" s="272" t="e">
        <f t="shared" si="9"/>
        <v>#REF!</v>
      </c>
    </row>
    <row r="37" spans="1:4" x14ac:dyDescent="0.2">
      <c r="A37" s="239" t="s">
        <v>122</v>
      </c>
      <c r="B37" s="272"/>
      <c r="C37" s="272"/>
      <c r="D37" s="272"/>
    </row>
    <row r="38" spans="1:4" x14ac:dyDescent="0.2">
      <c r="A38" s="240">
        <v>1</v>
      </c>
      <c r="B38" s="272" t="e">
        <f t="shared" ref="B38:D38" si="10">ROUND(B19*0.87,)+25</f>
        <v>#REF!</v>
      </c>
      <c r="C38" s="272" t="e">
        <f t="shared" si="10"/>
        <v>#REF!</v>
      </c>
      <c r="D38" s="272" t="e">
        <f t="shared" si="10"/>
        <v>#REF!</v>
      </c>
    </row>
    <row r="39" spans="1:4" x14ac:dyDescent="0.2">
      <c r="A39" s="240">
        <v>2</v>
      </c>
      <c r="B39" s="272" t="e">
        <f t="shared" ref="B39:D39" si="11">ROUND(B20*0.87,)+25</f>
        <v>#REF!</v>
      </c>
      <c r="C39" s="272" t="e">
        <f t="shared" si="11"/>
        <v>#REF!</v>
      </c>
      <c r="D39" s="272" t="e">
        <f t="shared" si="11"/>
        <v>#REF!</v>
      </c>
    </row>
    <row r="40" spans="1:4" x14ac:dyDescent="0.2">
      <c r="A40" s="85"/>
    </row>
    <row r="41" spans="1:4" customFormat="1" ht="157.5" x14ac:dyDescent="0.2">
      <c r="A41" s="298" t="s">
        <v>362</v>
      </c>
    </row>
    <row r="42" spans="1:4" x14ac:dyDescent="0.2">
      <c r="A42" s="68"/>
    </row>
    <row r="43" spans="1:4" x14ac:dyDescent="0.2">
      <c r="A43" s="186" t="s">
        <v>130</v>
      </c>
    </row>
    <row r="44" spans="1:4" ht="6.4" customHeight="1" x14ac:dyDescent="0.2">
      <c r="A44" s="378" t="s">
        <v>294</v>
      </c>
    </row>
    <row r="45" spans="1:4" x14ac:dyDescent="0.2">
      <c r="A45" s="378"/>
    </row>
    <row r="46" spans="1:4" x14ac:dyDescent="0.2">
      <c r="A46" s="378"/>
    </row>
    <row r="47" spans="1:4" ht="78" customHeight="1" x14ac:dyDescent="0.2">
      <c r="A47" s="378"/>
    </row>
    <row r="48" spans="1:4" x14ac:dyDescent="0.2">
      <c r="A48" s="191" t="s">
        <v>182</v>
      </c>
    </row>
    <row r="49" spans="1:1" ht="36" x14ac:dyDescent="0.2">
      <c r="A49" s="192" t="s">
        <v>363</v>
      </c>
    </row>
    <row r="50" spans="1:1" ht="13.5" thickBot="1" x14ac:dyDescent="0.25">
      <c r="A50" s="130"/>
    </row>
    <row r="51" spans="1:1" ht="13.5" thickBot="1" x14ac:dyDescent="0.25">
      <c r="A51" s="281" t="s">
        <v>133</v>
      </c>
    </row>
    <row r="52" spans="1:1" x14ac:dyDescent="0.2">
      <c r="A52" s="293" t="s">
        <v>364</v>
      </c>
    </row>
    <row r="53" spans="1:1" ht="13.5" thickBot="1" x14ac:dyDescent="0.25">
      <c r="A53" s="295" t="s">
        <v>365</v>
      </c>
    </row>
    <row r="54" spans="1:1" x14ac:dyDescent="0.2">
      <c r="A54" s="194"/>
    </row>
    <row r="55" spans="1:1" ht="13.5" customHeight="1" thickBot="1" x14ac:dyDescent="0.25">
      <c r="A55" s="238"/>
    </row>
    <row r="56" spans="1:1" ht="13.5" thickBot="1" x14ac:dyDescent="0.25">
      <c r="A56" s="282" t="s">
        <v>186</v>
      </c>
    </row>
    <row r="57" spans="1:1" ht="13.5" thickBot="1" x14ac:dyDescent="0.25">
      <c r="A57" s="287" t="s">
        <v>366</v>
      </c>
    </row>
    <row r="58" spans="1:1" ht="13.5" thickBot="1" x14ac:dyDescent="0.25">
      <c r="A58" s="287" t="s">
        <v>358</v>
      </c>
    </row>
    <row r="59" spans="1:1" ht="13.5" thickBot="1" x14ac:dyDescent="0.25">
      <c r="A59" s="287" t="s">
        <v>359</v>
      </c>
    </row>
    <row r="60" spans="1:1" ht="13.5" thickBot="1" x14ac:dyDescent="0.25">
      <c r="A60" s="8"/>
    </row>
    <row r="61" spans="1:1" ht="13.5" thickBot="1" x14ac:dyDescent="0.25">
      <c r="A61" s="201" t="s">
        <v>131</v>
      </c>
    </row>
    <row r="62" spans="1:1" ht="48" x14ac:dyDescent="0.2">
      <c r="A62" s="195" t="s">
        <v>349</v>
      </c>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sheetData>
  <mergeCells count="2">
    <mergeCell ref="A4:A5"/>
    <mergeCell ref="A44:A47"/>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92"/>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c r="B3" s="32"/>
    </row>
    <row r="4" spans="1:4" x14ac:dyDescent="0.2">
      <c r="A4" s="393" t="s">
        <v>129</v>
      </c>
      <c r="B4" s="104" t="e">
        <f>'C завтраками| Bed and breakfast'!#REF!</f>
        <v>#REF!</v>
      </c>
      <c r="C4" s="247" t="e">
        <f>'C завтраками| Bed and breakfast'!#REF!</f>
        <v>#REF!</v>
      </c>
      <c r="D4" s="104" t="e">
        <f>'C завтраками| Bed and breakfast'!#REF!</f>
        <v>#REF!</v>
      </c>
    </row>
    <row r="5" spans="1:4" x14ac:dyDescent="0.2">
      <c r="A5" s="394"/>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ROUND(B7*0.87,)</f>
        <v>#REF!</v>
      </c>
      <c r="C26" s="272" t="e">
        <f t="shared" si="2"/>
        <v>#REF!</v>
      </c>
      <c r="D26" s="272" t="e">
        <f t="shared" si="2"/>
        <v>#REF!</v>
      </c>
    </row>
    <row r="27" spans="1:4" x14ac:dyDescent="0.2">
      <c r="A27" s="240">
        <v>2</v>
      </c>
      <c r="B27" s="272" t="e">
        <f t="shared" ref="B27:D27" si="3">ROUND(B8*0.87,)</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ROUND(B10*0.87,)</f>
        <v>#REF!</v>
      </c>
      <c r="C29" s="272" t="e">
        <f t="shared" si="4"/>
        <v>#REF!</v>
      </c>
      <c r="D29" s="272" t="e">
        <f t="shared" si="4"/>
        <v>#REF!</v>
      </c>
    </row>
    <row r="30" spans="1:4" x14ac:dyDescent="0.2">
      <c r="A30" s="240">
        <v>2</v>
      </c>
      <c r="B30" s="241" t="e">
        <f t="shared" ref="B30:D30" si="5">ROUND(B11*0.87,)</f>
        <v>#REF!</v>
      </c>
      <c r="C30" s="241" t="e">
        <f t="shared" si="5"/>
        <v>#REF!</v>
      </c>
      <c r="D30" s="241" t="e">
        <f t="shared" si="5"/>
        <v>#REF!</v>
      </c>
    </row>
    <row r="31" spans="1:4" x14ac:dyDescent="0.2">
      <c r="A31" s="239" t="s">
        <v>139</v>
      </c>
      <c r="B31" s="241"/>
      <c r="C31" s="241"/>
      <c r="D31" s="241"/>
    </row>
    <row r="32" spans="1:4" x14ac:dyDescent="0.2">
      <c r="A32" s="240">
        <v>1</v>
      </c>
      <c r="B32" s="241" t="e">
        <f t="shared" ref="B32:D32" si="6">ROUND(B13*0.87,)</f>
        <v>#REF!</v>
      </c>
      <c r="C32" s="241" t="e">
        <f t="shared" si="6"/>
        <v>#REF!</v>
      </c>
      <c r="D32" s="241" t="e">
        <f t="shared" si="6"/>
        <v>#REF!</v>
      </c>
    </row>
    <row r="33" spans="1:4" x14ac:dyDescent="0.2">
      <c r="A33" s="240">
        <v>2</v>
      </c>
      <c r="B33" s="241" t="e">
        <f t="shared" ref="B33:D33" si="7">ROUND(B14*0.87,)</f>
        <v>#REF!</v>
      </c>
      <c r="C33" s="241" t="e">
        <f t="shared" si="7"/>
        <v>#REF!</v>
      </c>
      <c r="D33" s="241" t="e">
        <f t="shared" si="7"/>
        <v>#REF!</v>
      </c>
    </row>
    <row r="34" spans="1:4" x14ac:dyDescent="0.2">
      <c r="A34" s="239" t="s">
        <v>141</v>
      </c>
      <c r="B34" s="241"/>
      <c r="C34" s="241"/>
      <c r="D34" s="241"/>
    </row>
    <row r="35" spans="1:4" x14ac:dyDescent="0.2">
      <c r="A35" s="240">
        <v>1</v>
      </c>
      <c r="B35" s="241" t="e">
        <f t="shared" ref="B35:D35" si="8">ROUND(B16*0.87,)</f>
        <v>#REF!</v>
      </c>
      <c r="C35" s="241" t="e">
        <f t="shared" si="8"/>
        <v>#REF!</v>
      </c>
      <c r="D35" s="241" t="e">
        <f t="shared" si="8"/>
        <v>#REF!</v>
      </c>
    </row>
    <row r="36" spans="1:4" x14ac:dyDescent="0.2">
      <c r="A36" s="240">
        <v>2</v>
      </c>
      <c r="B36" s="241" t="e">
        <f t="shared" ref="B36:D36" si="9">ROUND(B17*0.87,)</f>
        <v>#REF!</v>
      </c>
      <c r="C36" s="241" t="e">
        <f t="shared" si="9"/>
        <v>#REF!</v>
      </c>
      <c r="D36" s="241" t="e">
        <f t="shared" si="9"/>
        <v>#REF!</v>
      </c>
    </row>
    <row r="37" spans="1:4" x14ac:dyDescent="0.2">
      <c r="A37" s="239" t="s">
        <v>122</v>
      </c>
      <c r="B37" s="241"/>
      <c r="C37" s="241"/>
      <c r="D37" s="241"/>
    </row>
    <row r="38" spans="1:4" x14ac:dyDescent="0.2">
      <c r="A38" s="240">
        <v>1</v>
      </c>
      <c r="B38" s="241" t="e">
        <f t="shared" ref="B38:D38" si="10">ROUND(B19*0.87,)</f>
        <v>#REF!</v>
      </c>
      <c r="C38" s="241" t="e">
        <f t="shared" si="10"/>
        <v>#REF!</v>
      </c>
      <c r="D38" s="241" t="e">
        <f t="shared" si="10"/>
        <v>#REF!</v>
      </c>
    </row>
    <row r="39" spans="1:4" x14ac:dyDescent="0.2">
      <c r="A39" s="240">
        <v>2</v>
      </c>
      <c r="B39" s="241" t="e">
        <f t="shared" ref="B39:D39" si="11">ROUND(B20*0.87,)</f>
        <v>#REF!</v>
      </c>
      <c r="C39" s="241" t="e">
        <f t="shared" si="11"/>
        <v>#REF!</v>
      </c>
      <c r="D39" s="241" t="e">
        <f t="shared" si="11"/>
        <v>#REF!</v>
      </c>
    </row>
    <row r="40" spans="1:4" x14ac:dyDescent="0.2">
      <c r="A40" s="283" t="s">
        <v>350</v>
      </c>
      <c r="B40" s="284"/>
      <c r="C40" s="284"/>
      <c r="D40" s="284"/>
    </row>
    <row r="41" spans="1:4" x14ac:dyDescent="0.2">
      <c r="A41" s="285" t="s">
        <v>351</v>
      </c>
      <c r="B41" s="300">
        <v>2700</v>
      </c>
      <c r="C41" s="300">
        <v>2700</v>
      </c>
      <c r="D41" s="300">
        <v>2700</v>
      </c>
    </row>
    <row r="42" spans="1:4" x14ac:dyDescent="0.2">
      <c r="A42" s="285" t="s">
        <v>352</v>
      </c>
      <c r="B42" s="300">
        <f t="shared" ref="B42:D42" si="12">B41*2</f>
        <v>5400</v>
      </c>
      <c r="C42" s="300">
        <f t="shared" si="12"/>
        <v>5400</v>
      </c>
      <c r="D42" s="300">
        <f t="shared" si="12"/>
        <v>5400</v>
      </c>
    </row>
    <row r="43" spans="1:4" x14ac:dyDescent="0.2">
      <c r="A43" s="68"/>
    </row>
    <row r="44" spans="1:4" x14ac:dyDescent="0.2">
      <c r="A44" s="186" t="s">
        <v>130</v>
      </c>
    </row>
    <row r="45" spans="1:4" ht="6.4" customHeight="1" x14ac:dyDescent="0.2">
      <c r="A45" s="378" t="s">
        <v>294</v>
      </c>
    </row>
    <row r="46" spans="1:4" x14ac:dyDescent="0.2">
      <c r="A46" s="378"/>
    </row>
    <row r="47" spans="1:4" x14ac:dyDescent="0.2">
      <c r="A47" s="378"/>
    </row>
    <row r="48" spans="1:4" ht="106.9" customHeight="1" x14ac:dyDescent="0.2">
      <c r="A48" s="378"/>
    </row>
    <row r="49" spans="1:1" x14ac:dyDescent="0.2">
      <c r="A49" s="191" t="s">
        <v>182</v>
      </c>
    </row>
    <row r="50" spans="1:1" ht="60" x14ac:dyDescent="0.2">
      <c r="A50" s="192" t="s">
        <v>354</v>
      </c>
    </row>
    <row r="51" spans="1:1" ht="13.5" thickBot="1" x14ac:dyDescent="0.25">
      <c r="A51" s="130"/>
    </row>
    <row r="52" spans="1:1" ht="13.5" thickBot="1" x14ac:dyDescent="0.25">
      <c r="A52" s="281" t="s">
        <v>133</v>
      </c>
    </row>
    <row r="53" spans="1:1" x14ac:dyDescent="0.2">
      <c r="A53" s="293" t="s">
        <v>355</v>
      </c>
    </row>
    <row r="54" spans="1:1" ht="24.75" thickBot="1" x14ac:dyDescent="0.25">
      <c r="A54" s="295" t="s">
        <v>361</v>
      </c>
    </row>
    <row r="55" spans="1:1" ht="13.5" thickBot="1" x14ac:dyDescent="0.25">
      <c r="A55" s="194"/>
    </row>
    <row r="56" spans="1:1" ht="13.15" customHeight="1" x14ac:dyDescent="0.2">
      <c r="A56" s="401" t="s">
        <v>353</v>
      </c>
    </row>
    <row r="57" spans="1:1" ht="44.45" customHeight="1" thickBot="1" x14ac:dyDescent="0.25">
      <c r="A57" s="402"/>
    </row>
    <row r="58" spans="1:1" ht="13.5" customHeight="1" thickBot="1" x14ac:dyDescent="0.25">
      <c r="A58" s="238"/>
    </row>
    <row r="59" spans="1:1" ht="13.5" thickBot="1" x14ac:dyDescent="0.25">
      <c r="A59" s="282" t="s">
        <v>186</v>
      </c>
    </row>
    <row r="60" spans="1:1" x14ac:dyDescent="0.2">
      <c r="A60" s="286" t="s">
        <v>356</v>
      </c>
    </row>
    <row r="61" spans="1:1" ht="13.5" thickBot="1" x14ac:dyDescent="0.25">
      <c r="A61" s="287" t="s">
        <v>357</v>
      </c>
    </row>
    <row r="62" spans="1:1" ht="13.5" thickBot="1" x14ac:dyDescent="0.25">
      <c r="A62" s="287" t="s">
        <v>358</v>
      </c>
    </row>
    <row r="63" spans="1:1" ht="13.5" thickBot="1" x14ac:dyDescent="0.25">
      <c r="A63" s="287" t="s">
        <v>359</v>
      </c>
    </row>
    <row r="64" spans="1:1" ht="13.5" thickBot="1" x14ac:dyDescent="0.25">
      <c r="A64" s="8"/>
    </row>
    <row r="65" spans="1:1" ht="13.5" thickBot="1" x14ac:dyDescent="0.25">
      <c r="A65" s="201" t="s">
        <v>131</v>
      </c>
    </row>
    <row r="66" spans="1:1" ht="48" x14ac:dyDescent="0.2">
      <c r="A66" s="195" t="s">
        <v>349</v>
      </c>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sheetData>
  <mergeCells count="3">
    <mergeCell ref="A4:A5"/>
    <mergeCell ref="A45:A48"/>
    <mergeCell ref="A56:A57"/>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73"/>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3" t="s">
        <v>129</v>
      </c>
      <c r="B4" s="104" t="e">
        <f>'C завтраками| Bed and breakfast'!#REF!</f>
        <v>#REF!</v>
      </c>
      <c r="C4" s="247" t="e">
        <f>'C завтраками| Bed and breakfast'!#REF!</f>
        <v>#REF!</v>
      </c>
      <c r="D4" s="104" t="e">
        <f>'C завтраками| Bed and breakfast'!#REF!</f>
        <v>#REF!</v>
      </c>
    </row>
    <row r="5" spans="1:4" x14ac:dyDescent="0.2">
      <c r="A5" s="394"/>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283" t="s">
        <v>350</v>
      </c>
      <c r="B21" s="284"/>
      <c r="C21" s="284"/>
      <c r="D21" s="284"/>
    </row>
    <row r="22" spans="1:4" x14ac:dyDescent="0.2">
      <c r="A22" s="285" t="s">
        <v>351</v>
      </c>
      <c r="B22" s="300">
        <v>2700</v>
      </c>
      <c r="C22" s="300">
        <v>2700</v>
      </c>
      <c r="D22" s="300">
        <v>2700</v>
      </c>
    </row>
    <row r="23" spans="1:4" x14ac:dyDescent="0.2">
      <c r="A23" s="285" t="s">
        <v>352</v>
      </c>
      <c r="B23" s="300">
        <f t="shared" ref="B23:D23" si="0">B22*2</f>
        <v>5400</v>
      </c>
      <c r="C23" s="300">
        <f t="shared" si="0"/>
        <v>5400</v>
      </c>
      <c r="D23" s="300">
        <f t="shared" si="0"/>
        <v>5400</v>
      </c>
    </row>
    <row r="24" spans="1:4" x14ac:dyDescent="0.2">
      <c r="A24" s="68"/>
    </row>
    <row r="25" spans="1:4" x14ac:dyDescent="0.2">
      <c r="A25" s="186" t="s">
        <v>130</v>
      </c>
    </row>
    <row r="26" spans="1:4" ht="6.4" customHeight="1" x14ac:dyDescent="0.2">
      <c r="A26" s="378" t="s">
        <v>294</v>
      </c>
    </row>
    <row r="27" spans="1:4" x14ac:dyDescent="0.2">
      <c r="A27" s="378"/>
    </row>
    <row r="28" spans="1:4" x14ac:dyDescent="0.2">
      <c r="A28" s="378"/>
    </row>
    <row r="29" spans="1:4" ht="106.9" customHeight="1" x14ac:dyDescent="0.2">
      <c r="A29" s="378"/>
    </row>
    <row r="30" spans="1:4" x14ac:dyDescent="0.2">
      <c r="A30" s="191" t="s">
        <v>182</v>
      </c>
    </row>
    <row r="31" spans="1:4" ht="60" x14ac:dyDescent="0.2">
      <c r="A31" s="192" t="s">
        <v>354</v>
      </c>
    </row>
    <row r="32" spans="1:4" ht="13.5" thickBot="1" x14ac:dyDescent="0.25">
      <c r="A32" s="130"/>
    </row>
    <row r="33" spans="1:1" ht="13.5" thickBot="1" x14ac:dyDescent="0.25">
      <c r="A33" s="281" t="s">
        <v>133</v>
      </c>
    </row>
    <row r="34" spans="1:1" x14ac:dyDescent="0.2">
      <c r="A34" s="293" t="s">
        <v>355</v>
      </c>
    </row>
    <row r="35" spans="1:1" ht="24.75" thickBot="1" x14ac:dyDescent="0.25">
      <c r="A35" s="295" t="s">
        <v>361</v>
      </c>
    </row>
    <row r="36" spans="1:1" ht="13.5" thickBot="1" x14ac:dyDescent="0.25">
      <c r="A36" s="194"/>
    </row>
    <row r="37" spans="1:1" ht="12.75" customHeight="1" x14ac:dyDescent="0.2">
      <c r="A37" s="401" t="s">
        <v>353</v>
      </c>
    </row>
    <row r="38" spans="1:1" ht="29.45" customHeight="1" thickBot="1" x14ac:dyDescent="0.25">
      <c r="A38" s="402"/>
    </row>
    <row r="39" spans="1:1" ht="13.5" customHeight="1" thickBot="1" x14ac:dyDescent="0.25">
      <c r="A39" s="238"/>
    </row>
    <row r="40" spans="1:1" ht="13.5" thickBot="1" x14ac:dyDescent="0.25">
      <c r="A40" s="282" t="s">
        <v>186</v>
      </c>
    </row>
    <row r="41" spans="1:1" x14ac:dyDescent="0.2">
      <c r="A41" s="286" t="s">
        <v>356</v>
      </c>
    </row>
    <row r="42" spans="1:1" ht="13.5" thickBot="1" x14ac:dyDescent="0.25">
      <c r="A42" s="287" t="s">
        <v>357</v>
      </c>
    </row>
    <row r="43" spans="1:1" ht="13.5" thickBot="1" x14ac:dyDescent="0.25">
      <c r="A43" s="287" t="s">
        <v>358</v>
      </c>
    </row>
    <row r="44" spans="1:1" ht="13.5" thickBot="1" x14ac:dyDescent="0.25">
      <c r="A44" s="287" t="s">
        <v>359</v>
      </c>
    </row>
    <row r="45" spans="1:1" ht="13.5" thickBot="1" x14ac:dyDescent="0.25">
      <c r="A45" s="8"/>
    </row>
    <row r="46" spans="1:1" ht="13.5" thickBot="1" x14ac:dyDescent="0.25">
      <c r="A46" s="201" t="s">
        <v>131</v>
      </c>
    </row>
    <row r="47" spans="1:1" ht="48" x14ac:dyDescent="0.2">
      <c r="A47" s="195" t="s">
        <v>349</v>
      </c>
    </row>
    <row r="48" spans="1:1" x14ac:dyDescent="0.2">
      <c r="A48" s="103"/>
    </row>
    <row r="49" spans="1:1" x14ac:dyDescent="0.2">
      <c r="A49" s="103"/>
    </row>
    <row r="50" spans="1:1" x14ac:dyDescent="0.2">
      <c r="A50" s="103"/>
    </row>
    <row r="51" spans="1:1" x14ac:dyDescent="0.2">
      <c r="A51" s="103"/>
    </row>
    <row r="52" spans="1:1" x14ac:dyDescent="0.2">
      <c r="A52" s="103"/>
    </row>
    <row r="53" spans="1:1" x14ac:dyDescent="0.2">
      <c r="A53" s="103"/>
    </row>
    <row r="54" spans="1:1" x14ac:dyDescent="0.2">
      <c r="A54" s="103"/>
    </row>
    <row r="55" spans="1:1" x14ac:dyDescent="0.2">
      <c r="A55" s="103"/>
    </row>
    <row r="56" spans="1:1" x14ac:dyDescent="0.2">
      <c r="A56" s="103"/>
    </row>
    <row r="57" spans="1:1" x14ac:dyDescent="0.2">
      <c r="A57" s="103"/>
    </row>
    <row r="58" spans="1:1" x14ac:dyDescent="0.2">
      <c r="A58" s="103"/>
    </row>
    <row r="59" spans="1:1" x14ac:dyDescent="0.2">
      <c r="A59" s="103"/>
    </row>
    <row r="60" spans="1:1" x14ac:dyDescent="0.2">
      <c r="A60" s="103"/>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sheetData>
  <mergeCells count="3">
    <mergeCell ref="A4:A5"/>
    <mergeCell ref="A26:A29"/>
    <mergeCell ref="A37:A38"/>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45"/>
  <sheetViews>
    <sheetView zoomScaleNormal="100" workbookViewId="0">
      <selection activeCell="E6" sqref="E6"/>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row>
    <row r="8" spans="1:2" s="72" customFormat="1" x14ac:dyDescent="0.2">
      <c r="A8" s="240">
        <v>1</v>
      </c>
      <c r="B8" s="241" t="e">
        <f>'C завтраками| Bed and breakfast'!#REF!*0.85</f>
        <v>#REF!</v>
      </c>
    </row>
    <row r="9" spans="1:2" s="72" customFormat="1" x14ac:dyDescent="0.2">
      <c r="A9" s="240">
        <v>2</v>
      </c>
      <c r="B9" s="241" t="e">
        <f>'C завтраками| Bed and breakfast'!#REF!*0.85</f>
        <v>#REF!</v>
      </c>
    </row>
    <row r="10" spans="1:2" s="72" customFormat="1" x14ac:dyDescent="0.2">
      <c r="A10" s="239" t="s">
        <v>140</v>
      </c>
      <c r="B10" s="241"/>
    </row>
    <row r="11" spans="1:2" s="72" customFormat="1" x14ac:dyDescent="0.2">
      <c r="A11" s="240">
        <v>1</v>
      </c>
      <c r="B11" s="241" t="e">
        <f>'C завтраками| Bed and breakfast'!#REF!*0.85</f>
        <v>#REF!</v>
      </c>
    </row>
    <row r="12" spans="1:2" s="72" customFormat="1" x14ac:dyDescent="0.2">
      <c r="A12" s="240">
        <v>2</v>
      </c>
      <c r="B12" s="241" t="e">
        <f>'C завтраками| Bed and breakfast'!#REF!*0.85</f>
        <v>#REF!</v>
      </c>
    </row>
    <row r="13" spans="1:2" s="72" customFormat="1" x14ac:dyDescent="0.2">
      <c r="A13" s="239" t="s">
        <v>139</v>
      </c>
      <c r="B13" s="241"/>
    </row>
    <row r="14" spans="1:2" s="72" customFormat="1" x14ac:dyDescent="0.2">
      <c r="A14" s="240">
        <v>1</v>
      </c>
      <c r="B14" s="241" t="e">
        <f>'C завтраками| Bed and breakfast'!#REF!*0.85</f>
        <v>#REF!</v>
      </c>
    </row>
    <row r="15" spans="1:2" s="72" customFormat="1" x14ac:dyDescent="0.2">
      <c r="A15" s="240">
        <v>2</v>
      </c>
      <c r="B15" s="241" t="e">
        <f>'C завтраками| Bed and breakfast'!#REF!*0.85</f>
        <v>#REF!</v>
      </c>
    </row>
    <row r="16" spans="1:2" s="72" customFormat="1" x14ac:dyDescent="0.2">
      <c r="A16" s="239" t="s">
        <v>141</v>
      </c>
      <c r="B16" s="241"/>
    </row>
    <row r="17" spans="1:2" s="72" customFormat="1" x14ac:dyDescent="0.2">
      <c r="A17" s="240">
        <v>1</v>
      </c>
      <c r="B17" s="241" t="e">
        <f>'C завтраками| Bed and breakfast'!#REF!*0.85</f>
        <v>#REF!</v>
      </c>
    </row>
    <row r="18" spans="1:2" s="72" customFormat="1" x14ac:dyDescent="0.2">
      <c r="A18" s="240">
        <v>2</v>
      </c>
      <c r="B18" s="241" t="e">
        <f>'C завтраками| Bed and breakfast'!#REF!*0.85</f>
        <v>#REF!</v>
      </c>
    </row>
    <row r="19" spans="1:2" s="72" customFormat="1" x14ac:dyDescent="0.2">
      <c r="A19" s="239" t="s">
        <v>122</v>
      </c>
      <c r="B19" s="241"/>
    </row>
    <row r="20" spans="1:2" s="72" customFormat="1" x14ac:dyDescent="0.2">
      <c r="A20" s="240">
        <v>1</v>
      </c>
      <c r="B20" s="241" t="e">
        <f>'C завтраками| Bed and breakfast'!#REF!*0.85</f>
        <v>#REF!</v>
      </c>
    </row>
    <row r="21" spans="1:2" s="72" customFormat="1" x14ac:dyDescent="0.2">
      <c r="A21" s="240">
        <v>2</v>
      </c>
      <c r="B21" s="241" t="e">
        <f>'C завтраками| Bed and breakfast'!#REF!*0.85</f>
        <v>#REF!</v>
      </c>
    </row>
    <row r="22" spans="1:2" s="72" customFormat="1" x14ac:dyDescent="0.2">
      <c r="A22" s="239" t="s">
        <v>123</v>
      </c>
      <c r="B22" s="241"/>
    </row>
    <row r="23" spans="1:2" s="72" customFormat="1" x14ac:dyDescent="0.2">
      <c r="A23" s="240" t="s">
        <v>115</v>
      </c>
      <c r="B23" s="241" t="e">
        <f>'C завтраками| Bed and breakfast'!#REF!*0.85</f>
        <v>#REF!</v>
      </c>
    </row>
    <row r="24" spans="1:2" s="72" customFormat="1" x14ac:dyDescent="0.2">
      <c r="A24" s="239" t="s">
        <v>124</v>
      </c>
      <c r="B24" s="241"/>
    </row>
    <row r="25" spans="1:2" s="72" customFormat="1" x14ac:dyDescent="0.2">
      <c r="A25" s="240" t="s">
        <v>115</v>
      </c>
      <c r="B25" s="241" t="e">
        <f>'C завтраками| Bed and breakfast'!#REF!*0.85</f>
        <v>#REF!</v>
      </c>
    </row>
    <row r="26" spans="1:2" s="72" customFormat="1" x14ac:dyDescent="0.2">
      <c r="A26" s="241" t="s">
        <v>125</v>
      </c>
      <c r="B26" s="241"/>
    </row>
    <row r="27" spans="1:2" s="72" customFormat="1" x14ac:dyDescent="0.2">
      <c r="A27" s="240" t="s">
        <v>115</v>
      </c>
      <c r="B27" s="241" t="e">
        <f>'C завтраками| Bed and breakfast'!#REF!*0.85</f>
        <v>#REF!</v>
      </c>
    </row>
    <row r="28" spans="1:2" s="72" customFormat="1" x14ac:dyDescent="0.2">
      <c r="A28" s="239" t="s">
        <v>126</v>
      </c>
      <c r="B28" s="241"/>
    </row>
    <row r="29" spans="1:2" s="72" customFormat="1" x14ac:dyDescent="0.2">
      <c r="A29" s="240" t="s">
        <v>115</v>
      </c>
      <c r="B29" s="241" t="e">
        <f>'C завтраками| Bed and breakfast'!#REF!*0.85</f>
        <v>#REF!</v>
      </c>
    </row>
    <row r="30" spans="1:2" ht="11.1" customHeight="1" thickBot="1" x14ac:dyDescent="0.25"/>
    <row r="31" spans="1:2" ht="12.75" thickBot="1" x14ac:dyDescent="0.25">
      <c r="A31" s="136" t="s">
        <v>133</v>
      </c>
    </row>
    <row r="32" spans="1:2" ht="12.75" thickBot="1" x14ac:dyDescent="0.25">
      <c r="A32" s="232" t="s">
        <v>276</v>
      </c>
    </row>
    <row r="33" spans="1:1" x14ac:dyDescent="0.2">
      <c r="A33" s="76"/>
    </row>
    <row r="34" spans="1:1" x14ac:dyDescent="0.2">
      <c r="A34" s="186" t="s">
        <v>130</v>
      </c>
    </row>
    <row r="35" spans="1:1" ht="12" customHeight="1" x14ac:dyDescent="0.2">
      <c r="A35" s="378" t="s">
        <v>296</v>
      </c>
    </row>
    <row r="36" spans="1:1" ht="12" customHeight="1" x14ac:dyDescent="0.2">
      <c r="A36" s="385"/>
    </row>
    <row r="37" spans="1:1" s="82" customFormat="1" ht="12" customHeight="1" x14ac:dyDescent="0.2">
      <c r="A37" s="385"/>
    </row>
    <row r="38" spans="1:1" ht="97.9" customHeight="1" x14ac:dyDescent="0.2">
      <c r="A38" s="385"/>
    </row>
    <row r="39" spans="1:1" ht="12.75" thickBot="1" x14ac:dyDescent="0.25">
      <c r="A39" s="242"/>
    </row>
    <row r="40" spans="1:1" ht="12.75" thickBot="1" x14ac:dyDescent="0.25">
      <c r="A40" s="137" t="s">
        <v>131</v>
      </c>
    </row>
    <row r="41" spans="1:1" ht="48" x14ac:dyDescent="0.2">
      <c r="A41" s="244" t="s">
        <v>158</v>
      </c>
    </row>
    <row r="42" spans="1:1" ht="12.75" thickBot="1" x14ac:dyDescent="0.25">
      <c r="A42" s="196"/>
    </row>
    <row r="43" spans="1:1" ht="12.75" thickBot="1" x14ac:dyDescent="0.25">
      <c r="A43" s="136" t="s">
        <v>332</v>
      </c>
    </row>
    <row r="44" spans="1:1" x14ac:dyDescent="0.2">
      <c r="A44" s="275" t="s">
        <v>333</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8"/>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2" t="s">
        <v>27</v>
      </c>
      <c r="C2" s="5"/>
      <c r="D2" s="5"/>
    </row>
    <row r="3" spans="1:4" x14ac:dyDescent="0.2">
      <c r="A3" s="7" t="s">
        <v>3</v>
      </c>
      <c r="B3" s="3"/>
      <c r="C3" s="4"/>
      <c r="D3" s="4"/>
    </row>
    <row r="4" spans="1:4" x14ac:dyDescent="0.2">
      <c r="A4" s="3">
        <v>1</v>
      </c>
      <c r="B4" s="13">
        <v>4800</v>
      </c>
      <c r="C4" s="4"/>
      <c r="D4" s="4"/>
    </row>
    <row r="5" spans="1:4" x14ac:dyDescent="0.2">
      <c r="A5" s="3" t="s">
        <v>34</v>
      </c>
      <c r="B5" s="13">
        <v>4800</v>
      </c>
      <c r="C5" s="4"/>
      <c r="D5" s="4"/>
    </row>
    <row r="6" spans="1:4" x14ac:dyDescent="0.2">
      <c r="A6" s="3" t="s">
        <v>35</v>
      </c>
      <c r="B6" s="13">
        <v>5400</v>
      </c>
      <c r="C6" s="4"/>
      <c r="D6" s="4"/>
    </row>
    <row r="7" spans="1:4" x14ac:dyDescent="0.2">
      <c r="A7" s="3" t="s">
        <v>36</v>
      </c>
      <c r="B7" s="13">
        <v>5400</v>
      </c>
      <c r="C7" s="4"/>
      <c r="D7" s="4"/>
    </row>
    <row r="8" spans="1:4" x14ac:dyDescent="0.2">
      <c r="A8" s="3" t="s">
        <v>42</v>
      </c>
      <c r="B8" s="13">
        <v>6800</v>
      </c>
      <c r="C8" s="4"/>
      <c r="D8" s="4"/>
    </row>
    <row r="9" spans="1:4" x14ac:dyDescent="0.2">
      <c r="A9" s="3">
        <v>2</v>
      </c>
      <c r="B9" s="13">
        <v>5800</v>
      </c>
      <c r="C9" s="4"/>
      <c r="D9" s="4"/>
    </row>
    <row r="10" spans="1:4" x14ac:dyDescent="0.2">
      <c r="A10" s="3" t="s">
        <v>40</v>
      </c>
      <c r="B10" s="13">
        <v>5800</v>
      </c>
      <c r="C10" s="4"/>
      <c r="D10" s="4"/>
    </row>
    <row r="11" spans="1:4" x14ac:dyDescent="0.2">
      <c r="A11" s="3" t="s">
        <v>37</v>
      </c>
      <c r="B11" s="13">
        <v>5800</v>
      </c>
      <c r="C11" s="4"/>
      <c r="D11" s="4"/>
    </row>
    <row r="12" spans="1:4" x14ac:dyDescent="0.2">
      <c r="A12" s="3" t="s">
        <v>43</v>
      </c>
      <c r="B12" s="13">
        <v>7200</v>
      </c>
      <c r="C12" s="4"/>
      <c r="D12" s="4"/>
    </row>
    <row r="13" spans="1:4" x14ac:dyDescent="0.2">
      <c r="A13" s="3" t="s">
        <v>38</v>
      </c>
      <c r="B13" s="13">
        <v>7200</v>
      </c>
      <c r="C13" s="4"/>
      <c r="D13" s="4"/>
    </row>
    <row r="14" spans="1:4" x14ac:dyDescent="0.2">
      <c r="A14" s="3">
        <v>3</v>
      </c>
      <c r="B14" s="13">
        <v>7800</v>
      </c>
      <c r="C14" s="4"/>
      <c r="D14" s="4"/>
    </row>
    <row r="15" spans="1:4" x14ac:dyDescent="0.2">
      <c r="C15" s="4"/>
      <c r="D15" s="4"/>
    </row>
    <row r="16" spans="1:4" x14ac:dyDescent="0.2">
      <c r="C16" s="4"/>
      <c r="D16" s="4"/>
    </row>
    <row r="17" spans="1:4" x14ac:dyDescent="0.2">
      <c r="A17" s="9" t="s">
        <v>1</v>
      </c>
      <c r="B17" s="2"/>
      <c r="C17" s="4"/>
      <c r="D17" s="4"/>
    </row>
    <row r="18" spans="1:4" x14ac:dyDescent="0.2">
      <c r="A18" s="3" t="s">
        <v>2</v>
      </c>
      <c r="B18" s="12" t="s">
        <v>27</v>
      </c>
      <c r="C18" s="4"/>
      <c r="D18" s="4"/>
    </row>
    <row r="19" spans="1:4" x14ac:dyDescent="0.2">
      <c r="A19" s="7" t="s">
        <v>4</v>
      </c>
      <c r="B19" s="3"/>
      <c r="C19" s="4"/>
      <c r="D19" s="4"/>
    </row>
    <row r="20" spans="1:4" x14ac:dyDescent="0.2">
      <c r="A20" s="3">
        <v>1</v>
      </c>
      <c r="B20" s="13">
        <v>4800</v>
      </c>
      <c r="C20" s="4"/>
      <c r="D20" s="4"/>
    </row>
    <row r="21" spans="1:4" x14ac:dyDescent="0.2">
      <c r="A21" s="3" t="s">
        <v>34</v>
      </c>
      <c r="B21" s="13">
        <v>4800</v>
      </c>
      <c r="C21" s="4"/>
      <c r="D21" s="4"/>
    </row>
    <row r="22" spans="1:4" x14ac:dyDescent="0.2">
      <c r="A22" s="3" t="s">
        <v>35</v>
      </c>
      <c r="B22" s="13">
        <v>5400</v>
      </c>
      <c r="C22" s="4"/>
      <c r="D22" s="4"/>
    </row>
    <row r="23" spans="1:4" x14ac:dyDescent="0.2">
      <c r="A23" s="3" t="s">
        <v>36</v>
      </c>
      <c r="B23" s="13">
        <v>5400</v>
      </c>
      <c r="C23" s="4"/>
      <c r="D23" s="4"/>
    </row>
    <row r="24" spans="1:4" x14ac:dyDescent="0.2">
      <c r="A24" s="3" t="s">
        <v>42</v>
      </c>
      <c r="B24" s="13">
        <v>6800</v>
      </c>
      <c r="C24" s="4"/>
      <c r="D24" s="4"/>
    </row>
    <row r="25" spans="1:4" x14ac:dyDescent="0.2">
      <c r="A25" s="3">
        <v>2</v>
      </c>
      <c r="B25" s="13">
        <v>5800</v>
      </c>
      <c r="C25" s="4"/>
      <c r="D25" s="4"/>
    </row>
    <row r="26" spans="1:4" x14ac:dyDescent="0.2">
      <c r="A26" s="3" t="s">
        <v>40</v>
      </c>
      <c r="B26" s="13">
        <v>5800</v>
      </c>
      <c r="C26" s="4"/>
      <c r="D26" s="4"/>
    </row>
    <row r="27" spans="1:4" x14ac:dyDescent="0.2">
      <c r="A27" s="3" t="s">
        <v>37</v>
      </c>
      <c r="B27" s="13">
        <v>5800</v>
      </c>
      <c r="C27" s="4"/>
      <c r="D27" s="4"/>
    </row>
    <row r="28" spans="1:4" x14ac:dyDescent="0.2">
      <c r="A28" s="3" t="s">
        <v>43</v>
      </c>
      <c r="B28" s="13">
        <v>7200</v>
      </c>
      <c r="C28" s="4"/>
      <c r="D28" s="4"/>
    </row>
    <row r="29" spans="1:4" x14ac:dyDescent="0.2">
      <c r="A29" s="3" t="s">
        <v>38</v>
      </c>
      <c r="B29" s="13">
        <v>7200</v>
      </c>
      <c r="C29" s="4"/>
      <c r="D29" s="4"/>
    </row>
    <row r="30" spans="1:4" x14ac:dyDescent="0.2">
      <c r="A30" s="3">
        <v>3</v>
      </c>
      <c r="B30" s="13">
        <v>7800</v>
      </c>
      <c r="C30" s="4"/>
      <c r="D30" s="4"/>
    </row>
    <row r="31" spans="1:4" ht="15" customHeight="1" x14ac:dyDescent="0.2">
      <c r="A31" s="9"/>
      <c r="C31" s="5"/>
      <c r="D31" s="5"/>
    </row>
    <row r="32" spans="1:4" x14ac:dyDescent="0.2">
      <c r="A32" s="9"/>
      <c r="C32" s="4"/>
      <c r="D32" s="4"/>
    </row>
    <row r="33" spans="1:4" x14ac:dyDescent="0.2">
      <c r="A33" s="9" t="s">
        <v>1</v>
      </c>
      <c r="B33" s="2"/>
      <c r="C33" s="4"/>
      <c r="D33" s="4"/>
    </row>
    <row r="34" spans="1:4" x14ac:dyDescent="0.2">
      <c r="A34" s="3" t="s">
        <v>2</v>
      </c>
      <c r="B34" s="12" t="s">
        <v>27</v>
      </c>
      <c r="C34" s="4"/>
      <c r="D34" s="4"/>
    </row>
    <row r="35" spans="1:4" x14ac:dyDescent="0.2">
      <c r="A35" s="7" t="s">
        <v>5</v>
      </c>
      <c r="B35" s="3"/>
      <c r="C35" s="4"/>
      <c r="D35" s="4"/>
    </row>
    <row r="36" spans="1:4" x14ac:dyDescent="0.2">
      <c r="A36" s="3">
        <v>1</v>
      </c>
      <c r="B36" s="13">
        <v>5500</v>
      </c>
      <c r="C36" s="4"/>
      <c r="D36" s="4"/>
    </row>
    <row r="37" spans="1:4" x14ac:dyDescent="0.2">
      <c r="A37" s="3" t="s">
        <v>34</v>
      </c>
      <c r="B37" s="13">
        <v>5500</v>
      </c>
      <c r="C37" s="4"/>
      <c r="D37" s="4"/>
    </row>
    <row r="38" spans="1:4" x14ac:dyDescent="0.2">
      <c r="A38" s="3" t="s">
        <v>35</v>
      </c>
      <c r="B38" s="13">
        <v>6100</v>
      </c>
      <c r="C38" s="4"/>
      <c r="D38" s="4"/>
    </row>
    <row r="39" spans="1:4" x14ac:dyDescent="0.2">
      <c r="A39" s="3" t="s">
        <v>36</v>
      </c>
      <c r="B39" s="13">
        <v>6100</v>
      </c>
      <c r="C39" s="4"/>
      <c r="D39" s="4"/>
    </row>
    <row r="40" spans="1:4" x14ac:dyDescent="0.2">
      <c r="A40" s="3" t="s">
        <v>42</v>
      </c>
      <c r="B40" s="13">
        <v>7500</v>
      </c>
      <c r="C40" s="4"/>
      <c r="D40" s="4"/>
    </row>
    <row r="41" spans="1:4" x14ac:dyDescent="0.2">
      <c r="A41" s="3">
        <v>2</v>
      </c>
      <c r="B41" s="13">
        <v>6500</v>
      </c>
      <c r="C41" s="4"/>
      <c r="D41" s="4"/>
    </row>
    <row r="42" spans="1:4" x14ac:dyDescent="0.2">
      <c r="A42" s="3" t="s">
        <v>40</v>
      </c>
      <c r="B42" s="13">
        <v>6500</v>
      </c>
      <c r="C42" s="4"/>
      <c r="D42" s="4"/>
    </row>
    <row r="43" spans="1:4" x14ac:dyDescent="0.2">
      <c r="A43" s="3" t="s">
        <v>37</v>
      </c>
      <c r="B43" s="13">
        <v>6500</v>
      </c>
      <c r="C43" s="4"/>
      <c r="D43" s="4"/>
    </row>
    <row r="44" spans="1:4" x14ac:dyDescent="0.2">
      <c r="A44" s="3" t="s">
        <v>43</v>
      </c>
      <c r="B44" s="13">
        <v>7900</v>
      </c>
      <c r="C44" s="4"/>
      <c r="D44" s="4"/>
    </row>
    <row r="45" spans="1:4" x14ac:dyDescent="0.2">
      <c r="A45" s="3" t="s">
        <v>38</v>
      </c>
      <c r="B45" s="13">
        <v>7900</v>
      </c>
      <c r="C45" s="4"/>
      <c r="D45" s="4"/>
    </row>
    <row r="46" spans="1:4" x14ac:dyDescent="0.2">
      <c r="A46" s="3">
        <v>3</v>
      </c>
      <c r="B46" s="3">
        <v>8500</v>
      </c>
    </row>
    <row r="47" spans="1:4" x14ac:dyDescent="0.2">
      <c r="A47" s="4"/>
      <c r="B47" s="4"/>
    </row>
    <row r="49" spans="1:4" x14ac:dyDescent="0.2">
      <c r="A49" s="9" t="s">
        <v>1</v>
      </c>
      <c r="B49" s="2"/>
      <c r="C49" s="4"/>
      <c r="D49" s="4"/>
    </row>
    <row r="50" spans="1:4" x14ac:dyDescent="0.2">
      <c r="A50" s="3" t="s">
        <v>2</v>
      </c>
      <c r="B50" s="12" t="s">
        <v>27</v>
      </c>
      <c r="C50" s="4"/>
      <c r="D50" s="4"/>
    </row>
    <row r="51" spans="1:4" x14ac:dyDescent="0.2">
      <c r="A51" s="7" t="s">
        <v>6</v>
      </c>
      <c r="B51" s="3"/>
      <c r="C51" s="4"/>
      <c r="D51" s="4"/>
    </row>
    <row r="52" spans="1:4" x14ac:dyDescent="0.2">
      <c r="A52" s="3">
        <v>1</v>
      </c>
      <c r="B52" s="13">
        <v>5500</v>
      </c>
      <c r="C52" s="4"/>
      <c r="D52" s="4"/>
    </row>
    <row r="53" spans="1:4" x14ac:dyDescent="0.2">
      <c r="A53" s="3" t="s">
        <v>34</v>
      </c>
      <c r="B53" s="13">
        <v>5500</v>
      </c>
      <c r="C53" s="4"/>
      <c r="D53" s="4"/>
    </row>
    <row r="54" spans="1:4" x14ac:dyDescent="0.2">
      <c r="A54" s="3" t="s">
        <v>35</v>
      </c>
      <c r="B54" s="13">
        <v>6100</v>
      </c>
      <c r="C54" s="4"/>
      <c r="D54" s="4"/>
    </row>
    <row r="55" spans="1:4" x14ac:dyDescent="0.2">
      <c r="A55" s="3" t="s">
        <v>36</v>
      </c>
      <c r="B55" s="13">
        <v>6100</v>
      </c>
      <c r="C55" s="4"/>
      <c r="D55" s="4"/>
    </row>
    <row r="56" spans="1:4" x14ac:dyDescent="0.2">
      <c r="A56" s="3" t="s">
        <v>42</v>
      </c>
      <c r="B56" s="13">
        <v>7500</v>
      </c>
      <c r="C56" s="4"/>
      <c r="D56" s="4"/>
    </row>
    <row r="57" spans="1:4" x14ac:dyDescent="0.2">
      <c r="A57" s="3">
        <v>2</v>
      </c>
      <c r="B57" s="13">
        <v>6500</v>
      </c>
      <c r="C57" s="4"/>
      <c r="D57" s="4"/>
    </row>
    <row r="58" spans="1:4" x14ac:dyDescent="0.2">
      <c r="A58" s="3" t="s">
        <v>40</v>
      </c>
      <c r="B58" s="13">
        <v>6500</v>
      </c>
      <c r="C58" s="4"/>
      <c r="D58" s="4"/>
    </row>
    <row r="59" spans="1:4" x14ac:dyDescent="0.2">
      <c r="A59" s="3" t="s">
        <v>37</v>
      </c>
      <c r="B59" s="13">
        <v>6500</v>
      </c>
      <c r="C59" s="4"/>
      <c r="D59" s="4"/>
    </row>
    <row r="60" spans="1:4" x14ac:dyDescent="0.2">
      <c r="A60" s="3" t="s">
        <v>43</v>
      </c>
      <c r="B60" s="13">
        <v>7900</v>
      </c>
      <c r="C60" s="4"/>
      <c r="D60" s="4"/>
    </row>
    <row r="61" spans="1:4" x14ac:dyDescent="0.2">
      <c r="A61" s="3" t="s">
        <v>38</v>
      </c>
      <c r="B61" s="13">
        <v>7900</v>
      </c>
      <c r="C61" s="4"/>
      <c r="D61" s="4"/>
    </row>
    <row r="62" spans="1:4" x14ac:dyDescent="0.2">
      <c r="A62" s="3">
        <v>3</v>
      </c>
      <c r="B62" s="3">
        <v>8500</v>
      </c>
      <c r="C62" s="4"/>
      <c r="D62" s="4"/>
    </row>
    <row r="65" spans="1:4" x14ac:dyDescent="0.2">
      <c r="A65" s="9" t="s">
        <v>1</v>
      </c>
      <c r="B65" s="2"/>
      <c r="C65" s="4"/>
      <c r="D65" s="4"/>
    </row>
    <row r="66" spans="1:4" x14ac:dyDescent="0.2">
      <c r="A66" s="3" t="s">
        <v>2</v>
      </c>
      <c r="B66" s="12" t="s">
        <v>27</v>
      </c>
      <c r="C66" s="4"/>
      <c r="D66" s="4"/>
    </row>
    <row r="67" spans="1:4" x14ac:dyDescent="0.2">
      <c r="A67" s="7" t="s">
        <v>7</v>
      </c>
      <c r="B67" s="3"/>
      <c r="C67" s="4"/>
      <c r="D67" s="4"/>
    </row>
    <row r="68" spans="1:4" x14ac:dyDescent="0.2">
      <c r="A68" s="3">
        <v>1</v>
      </c>
      <c r="B68" s="13">
        <v>8300</v>
      </c>
      <c r="C68" s="4"/>
      <c r="D68" s="4"/>
    </row>
    <row r="69" spans="1:4" x14ac:dyDescent="0.2">
      <c r="A69" s="3" t="s">
        <v>34</v>
      </c>
      <c r="B69" s="13">
        <v>8300</v>
      </c>
      <c r="C69" s="4"/>
      <c r="D69" s="4"/>
    </row>
    <row r="70" spans="1:4" x14ac:dyDescent="0.2">
      <c r="A70" s="3" t="s">
        <v>35</v>
      </c>
      <c r="B70" s="13">
        <v>8900</v>
      </c>
      <c r="C70" s="4"/>
      <c r="D70" s="4"/>
    </row>
    <row r="71" spans="1:4" x14ac:dyDescent="0.2">
      <c r="A71" s="3" t="s">
        <v>36</v>
      </c>
      <c r="B71" s="13">
        <v>8900</v>
      </c>
      <c r="C71" s="4"/>
      <c r="D71" s="4"/>
    </row>
    <row r="72" spans="1:4" x14ac:dyDescent="0.2">
      <c r="A72" s="3" t="s">
        <v>42</v>
      </c>
      <c r="B72" s="13">
        <v>10300</v>
      </c>
      <c r="C72" s="4"/>
      <c r="D72" s="4"/>
    </row>
    <row r="73" spans="1:4" x14ac:dyDescent="0.2">
      <c r="A73" s="3">
        <v>2</v>
      </c>
      <c r="B73" s="13">
        <v>9300</v>
      </c>
      <c r="C73" s="4"/>
      <c r="D73" s="4"/>
    </row>
    <row r="74" spans="1:4" x14ac:dyDescent="0.2">
      <c r="A74" s="3" t="s">
        <v>40</v>
      </c>
      <c r="B74" s="13">
        <v>9300</v>
      </c>
      <c r="C74" s="4"/>
      <c r="D74" s="4"/>
    </row>
    <row r="75" spans="1:4" x14ac:dyDescent="0.2">
      <c r="A75" s="3" t="s">
        <v>37</v>
      </c>
      <c r="B75" s="13">
        <v>9300</v>
      </c>
      <c r="C75" s="4"/>
      <c r="D75" s="4"/>
    </row>
    <row r="76" spans="1:4" x14ac:dyDescent="0.2">
      <c r="A76" s="3" t="s">
        <v>43</v>
      </c>
      <c r="B76" s="13">
        <v>10700</v>
      </c>
      <c r="C76" s="4"/>
      <c r="D76" s="4"/>
    </row>
    <row r="77" spans="1:4" x14ac:dyDescent="0.2">
      <c r="A77" s="3" t="s">
        <v>38</v>
      </c>
      <c r="B77" s="13">
        <v>10700</v>
      </c>
      <c r="C77" s="4"/>
      <c r="D77" s="4"/>
    </row>
    <row r="78" spans="1:4" x14ac:dyDescent="0.2">
      <c r="A78" s="3">
        <v>3</v>
      </c>
      <c r="B78" s="13">
        <v>11300</v>
      </c>
      <c r="C78" s="4"/>
      <c r="D78" s="4"/>
    </row>
  </sheetData>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72"/>
  <sheetViews>
    <sheetView topLeftCell="A3" zoomScaleNormal="100" workbookViewId="0">
      <selection activeCell="A4" sqref="A4"/>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c r="B7" s="290"/>
    </row>
    <row r="8" spans="1:2" s="72" customFormat="1" x14ac:dyDescent="0.2">
      <c r="A8" s="240">
        <v>1</v>
      </c>
      <c r="B8" s="272" t="e">
        <f>'C завтраками| Bed and breakfast'!#REF!*0.85</f>
        <v>#REF!</v>
      </c>
    </row>
    <row r="9" spans="1:2" s="72" customFormat="1" x14ac:dyDescent="0.2">
      <c r="A9" s="240">
        <v>2</v>
      </c>
      <c r="B9" s="272" t="e">
        <f>'C завтраками| Bed and breakfast'!#REF!*0.85</f>
        <v>#REF!</v>
      </c>
    </row>
    <row r="10" spans="1:2" s="72" customFormat="1" x14ac:dyDescent="0.2">
      <c r="A10" s="239" t="s">
        <v>140</v>
      </c>
      <c r="B10" s="272"/>
    </row>
    <row r="11" spans="1:2" s="72" customFormat="1" x14ac:dyDescent="0.2">
      <c r="A11" s="240">
        <v>1</v>
      </c>
      <c r="B11" s="272" t="e">
        <f>'C завтраками| Bed and breakfast'!#REF!*0.85</f>
        <v>#REF!</v>
      </c>
    </row>
    <row r="12" spans="1:2" s="72" customFormat="1" x14ac:dyDescent="0.2">
      <c r="A12" s="240">
        <v>2</v>
      </c>
      <c r="B12" s="272" t="e">
        <f>'C завтраками| Bed and breakfast'!#REF!*0.85</f>
        <v>#REF!</v>
      </c>
    </row>
    <row r="13" spans="1:2" s="72" customFormat="1" x14ac:dyDescent="0.2">
      <c r="A13" s="239" t="s">
        <v>139</v>
      </c>
      <c r="B13" s="272"/>
    </row>
    <row r="14" spans="1:2" s="72" customFormat="1" x14ac:dyDescent="0.2">
      <c r="A14" s="240">
        <v>1</v>
      </c>
      <c r="B14" s="272" t="e">
        <f>'C завтраками| Bed and breakfast'!#REF!*0.85</f>
        <v>#REF!</v>
      </c>
    </row>
    <row r="15" spans="1:2" s="72" customFormat="1" x14ac:dyDescent="0.2">
      <c r="A15" s="240">
        <v>2</v>
      </c>
      <c r="B15" s="272" t="e">
        <f>'C завтраками| Bed and breakfast'!#REF!*0.85</f>
        <v>#REF!</v>
      </c>
    </row>
    <row r="16" spans="1:2" s="72" customFormat="1" x14ac:dyDescent="0.2">
      <c r="A16" s="239" t="s">
        <v>141</v>
      </c>
      <c r="B16" s="272"/>
    </row>
    <row r="17" spans="1:2" s="72" customFormat="1" x14ac:dyDescent="0.2">
      <c r="A17" s="240">
        <v>1</v>
      </c>
      <c r="B17" s="272" t="e">
        <f>'C завтраками| Bed and breakfast'!#REF!*0.85</f>
        <v>#REF!</v>
      </c>
    </row>
    <row r="18" spans="1:2" s="72" customFormat="1" x14ac:dyDescent="0.2">
      <c r="A18" s="240">
        <v>2</v>
      </c>
      <c r="B18" s="272" t="e">
        <f>'C завтраками| Bed and breakfast'!#REF!*0.85</f>
        <v>#REF!</v>
      </c>
    </row>
    <row r="19" spans="1:2" s="72" customFormat="1" x14ac:dyDescent="0.2">
      <c r="A19" s="239" t="s">
        <v>122</v>
      </c>
      <c r="B19" s="272"/>
    </row>
    <row r="20" spans="1:2" s="72" customFormat="1" x14ac:dyDescent="0.2">
      <c r="A20" s="240">
        <v>1</v>
      </c>
      <c r="B20" s="272" t="e">
        <f>'C завтраками| Bed and breakfast'!#REF!*0.85</f>
        <v>#REF!</v>
      </c>
    </row>
    <row r="21" spans="1:2" s="72" customFormat="1" x14ac:dyDescent="0.2">
      <c r="A21" s="240">
        <v>2</v>
      </c>
      <c r="B21" s="272" t="e">
        <f>'C завтраками| Bed and breakfast'!#REF!*0.85</f>
        <v>#REF!</v>
      </c>
    </row>
    <row r="22" spans="1:2" s="72" customFormat="1" x14ac:dyDescent="0.2">
      <c r="A22" s="239" t="s">
        <v>123</v>
      </c>
      <c r="B22" s="272"/>
    </row>
    <row r="23" spans="1:2" s="72" customFormat="1" x14ac:dyDescent="0.2">
      <c r="A23" s="240" t="s">
        <v>115</v>
      </c>
      <c r="B23" s="272" t="e">
        <f>'C завтраками| Bed and breakfast'!#REF!*0.85</f>
        <v>#REF!</v>
      </c>
    </row>
    <row r="24" spans="1:2" s="72" customFormat="1" x14ac:dyDescent="0.2">
      <c r="A24" s="239" t="s">
        <v>124</v>
      </c>
      <c r="B24" s="272"/>
    </row>
    <row r="25" spans="1:2" s="72" customFormat="1" x14ac:dyDescent="0.2">
      <c r="A25" s="240" t="s">
        <v>115</v>
      </c>
      <c r="B25" s="272" t="e">
        <f>'C завтраками| Bed and breakfast'!#REF!*0.85</f>
        <v>#REF!</v>
      </c>
    </row>
    <row r="26" spans="1:2" s="72" customFormat="1" x14ac:dyDescent="0.2">
      <c r="A26" s="241" t="s">
        <v>125</v>
      </c>
      <c r="B26" s="272"/>
    </row>
    <row r="27" spans="1:2" s="72" customFormat="1" x14ac:dyDescent="0.2">
      <c r="A27" s="240" t="s">
        <v>115</v>
      </c>
      <c r="B27" s="272" t="e">
        <f>'C завтраками| Bed and breakfast'!#REF!*0.85</f>
        <v>#REF!</v>
      </c>
    </row>
    <row r="28" spans="1:2" s="72" customFormat="1" x14ac:dyDescent="0.2">
      <c r="A28" s="239" t="s">
        <v>126</v>
      </c>
      <c r="B28" s="272"/>
    </row>
    <row r="29" spans="1:2" s="72" customFormat="1" x14ac:dyDescent="0.2">
      <c r="A29" s="240" t="s">
        <v>115</v>
      </c>
      <c r="B29" s="272" t="e">
        <f>'C завтраками| Bed and breakfast'!#REF!*0.85</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ROUND(B8*0.9,)</f>
        <v>#REF!</v>
      </c>
    </row>
    <row r="36" spans="1:2" s="72" customFormat="1" x14ac:dyDescent="0.2">
      <c r="A36" s="240">
        <v>2</v>
      </c>
      <c r="B36" s="241" t="e">
        <f t="shared" ref="B36" si="3">ROUND(B9*0.9,)</f>
        <v>#REF!</v>
      </c>
    </row>
    <row r="37" spans="1:2" s="72" customFormat="1" x14ac:dyDescent="0.2">
      <c r="A37" s="239" t="s">
        <v>140</v>
      </c>
      <c r="B37" s="241"/>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ht="11.1" customHeight="1" thickBot="1" x14ac:dyDescent="0.25"/>
    <row r="58" spans="1:2" ht="12.75" thickBot="1" x14ac:dyDescent="0.25">
      <c r="A58" s="136" t="s">
        <v>133</v>
      </c>
    </row>
    <row r="59" spans="1:2" ht="12.75" thickBot="1" x14ac:dyDescent="0.25">
      <c r="A59" s="232" t="s">
        <v>276</v>
      </c>
    </row>
    <row r="60" spans="1:2" x14ac:dyDescent="0.2">
      <c r="A60" s="76"/>
    </row>
    <row r="61" spans="1:2" x14ac:dyDescent="0.2">
      <c r="A61" s="186" t="s">
        <v>130</v>
      </c>
    </row>
    <row r="62" spans="1:2" ht="12" customHeight="1" x14ac:dyDescent="0.2">
      <c r="A62" s="378" t="s">
        <v>295</v>
      </c>
    </row>
    <row r="63" spans="1:2" ht="12" customHeight="1" x14ac:dyDescent="0.2">
      <c r="A63" s="385"/>
    </row>
    <row r="64" spans="1:2" s="82" customFormat="1" ht="12" customHeight="1" x14ac:dyDescent="0.2">
      <c r="A64" s="385"/>
    </row>
    <row r="65" spans="1:1" ht="138"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72"/>
  <sheetViews>
    <sheetView zoomScaleNormal="100" workbookViewId="0"/>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c r="B7" s="290"/>
    </row>
    <row r="8" spans="1:2" s="72" customFormat="1" x14ac:dyDescent="0.2">
      <c r="A8" s="240">
        <v>1</v>
      </c>
      <c r="B8" s="272" t="e">
        <f>'C завтраками| Bed and breakfast'!#REF!*0.85</f>
        <v>#REF!</v>
      </c>
    </row>
    <row r="9" spans="1:2" s="72" customFormat="1" x14ac:dyDescent="0.2">
      <c r="A9" s="240">
        <v>2</v>
      </c>
      <c r="B9" s="272" t="e">
        <f>'C завтраками| Bed and breakfast'!#REF!*0.85</f>
        <v>#REF!</v>
      </c>
    </row>
    <row r="10" spans="1:2" s="72" customFormat="1" x14ac:dyDescent="0.2">
      <c r="A10" s="239" t="s">
        <v>140</v>
      </c>
      <c r="B10" s="272"/>
    </row>
    <row r="11" spans="1:2" s="72" customFormat="1" x14ac:dyDescent="0.2">
      <c r="A11" s="240">
        <v>1</v>
      </c>
      <c r="B11" s="272" t="e">
        <f>'C завтраками| Bed and breakfast'!#REF!*0.85</f>
        <v>#REF!</v>
      </c>
    </row>
    <row r="12" spans="1:2" s="72" customFormat="1" x14ac:dyDescent="0.2">
      <c r="A12" s="240">
        <v>2</v>
      </c>
      <c r="B12" s="272" t="e">
        <f>'C завтраками| Bed and breakfast'!#REF!*0.85</f>
        <v>#REF!</v>
      </c>
    </row>
    <row r="13" spans="1:2" s="72" customFormat="1" x14ac:dyDescent="0.2">
      <c r="A13" s="239" t="s">
        <v>139</v>
      </c>
      <c r="B13" s="272"/>
    </row>
    <row r="14" spans="1:2" s="72" customFormat="1" x14ac:dyDescent="0.2">
      <c r="A14" s="240">
        <v>1</v>
      </c>
      <c r="B14" s="272" t="e">
        <f>'C завтраками| Bed and breakfast'!#REF!*0.85</f>
        <v>#REF!</v>
      </c>
    </row>
    <row r="15" spans="1:2" s="72" customFormat="1" x14ac:dyDescent="0.2">
      <c r="A15" s="240">
        <v>2</v>
      </c>
      <c r="B15" s="272" t="e">
        <f>'C завтраками| Bed and breakfast'!#REF!*0.85</f>
        <v>#REF!</v>
      </c>
    </row>
    <row r="16" spans="1:2" s="72" customFormat="1" x14ac:dyDescent="0.2">
      <c r="A16" s="239" t="s">
        <v>141</v>
      </c>
      <c r="B16" s="272"/>
    </row>
    <row r="17" spans="1:2" s="72" customFormat="1" x14ac:dyDescent="0.2">
      <c r="A17" s="240">
        <v>1</v>
      </c>
      <c r="B17" s="272" t="e">
        <f>'C завтраками| Bed and breakfast'!#REF!*0.85</f>
        <v>#REF!</v>
      </c>
    </row>
    <row r="18" spans="1:2" s="72" customFormat="1" x14ac:dyDescent="0.2">
      <c r="A18" s="240">
        <v>2</v>
      </c>
      <c r="B18" s="272" t="e">
        <f>'C завтраками| Bed and breakfast'!#REF!*0.85</f>
        <v>#REF!</v>
      </c>
    </row>
    <row r="19" spans="1:2" s="72" customFormat="1" x14ac:dyDescent="0.2">
      <c r="A19" s="239" t="s">
        <v>122</v>
      </c>
      <c r="B19" s="272"/>
    </row>
    <row r="20" spans="1:2" s="72" customFormat="1" x14ac:dyDescent="0.2">
      <c r="A20" s="240">
        <v>1</v>
      </c>
      <c r="B20" s="272" t="e">
        <f>'C завтраками| Bed and breakfast'!#REF!*0.85</f>
        <v>#REF!</v>
      </c>
    </row>
    <row r="21" spans="1:2" s="72" customFormat="1" x14ac:dyDescent="0.2">
      <c r="A21" s="240">
        <v>2</v>
      </c>
      <c r="B21" s="272" t="e">
        <f>'C завтраками| Bed and breakfast'!#REF!*0.85</f>
        <v>#REF!</v>
      </c>
    </row>
    <row r="22" spans="1:2" s="72" customFormat="1" x14ac:dyDescent="0.2">
      <c r="A22" s="239" t="s">
        <v>123</v>
      </c>
      <c r="B22" s="272"/>
    </row>
    <row r="23" spans="1:2" s="72" customFormat="1" x14ac:dyDescent="0.2">
      <c r="A23" s="240" t="s">
        <v>115</v>
      </c>
      <c r="B23" s="272" t="e">
        <f>'C завтраками| Bed and breakfast'!#REF!*0.85</f>
        <v>#REF!</v>
      </c>
    </row>
    <row r="24" spans="1:2" s="72" customFormat="1" x14ac:dyDescent="0.2">
      <c r="A24" s="239" t="s">
        <v>124</v>
      </c>
      <c r="B24" s="272"/>
    </row>
    <row r="25" spans="1:2" s="72" customFormat="1" x14ac:dyDescent="0.2">
      <c r="A25" s="240" t="s">
        <v>115</v>
      </c>
      <c r="B25" s="272" t="e">
        <f>'C завтраками| Bed and breakfast'!#REF!*0.85</f>
        <v>#REF!</v>
      </c>
    </row>
    <row r="26" spans="1:2" s="72" customFormat="1" x14ac:dyDescent="0.2">
      <c r="A26" s="241" t="s">
        <v>125</v>
      </c>
      <c r="B26" s="272"/>
    </row>
    <row r="27" spans="1:2" s="72" customFormat="1" x14ac:dyDescent="0.2">
      <c r="A27" s="240" t="s">
        <v>115</v>
      </c>
      <c r="B27" s="272" t="e">
        <f>'C завтраками| Bed and breakfast'!#REF!*0.85</f>
        <v>#REF!</v>
      </c>
    </row>
    <row r="28" spans="1:2" s="72" customFormat="1" x14ac:dyDescent="0.2">
      <c r="A28" s="239" t="s">
        <v>126</v>
      </c>
      <c r="B28" s="272"/>
    </row>
    <row r="29" spans="1:2" s="72" customFormat="1" x14ac:dyDescent="0.2">
      <c r="A29" s="240" t="s">
        <v>115</v>
      </c>
      <c r="B29" s="272" t="e">
        <f>'C завтраками| Bed and breakfast'!#REF!*0.85</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ROUND(B8*0.87,)</f>
        <v>#REF!</v>
      </c>
    </row>
    <row r="36" spans="1:2" s="72" customFormat="1" x14ac:dyDescent="0.2">
      <c r="A36" s="240">
        <v>2</v>
      </c>
      <c r="B36" s="272" t="e">
        <f t="shared" ref="B36" si="3">ROUND(B9*0.87,)</f>
        <v>#REF!</v>
      </c>
    </row>
    <row r="37" spans="1:2" s="72" customFormat="1" x14ac:dyDescent="0.2">
      <c r="A37" s="239" t="s">
        <v>140</v>
      </c>
      <c r="B37" s="272"/>
    </row>
    <row r="38" spans="1:2" s="72" customFormat="1" x14ac:dyDescent="0.2">
      <c r="A38" s="240">
        <v>1</v>
      </c>
      <c r="B38" s="272" t="e">
        <f t="shared" ref="B38" si="4">ROUND(B11*0.87,)</f>
        <v>#REF!</v>
      </c>
    </row>
    <row r="39" spans="1:2" s="72" customFormat="1" x14ac:dyDescent="0.2">
      <c r="A39" s="240">
        <v>2</v>
      </c>
      <c r="B39" s="272" t="e">
        <f t="shared" ref="B39" si="5">ROUND(B12*0.87,)</f>
        <v>#REF!</v>
      </c>
    </row>
    <row r="40" spans="1:2" s="72" customFormat="1" x14ac:dyDescent="0.2">
      <c r="A40" s="239" t="s">
        <v>139</v>
      </c>
      <c r="B40" s="272"/>
    </row>
    <row r="41" spans="1:2" s="72" customFormat="1" x14ac:dyDescent="0.2">
      <c r="A41" s="240">
        <v>1</v>
      </c>
      <c r="B41" s="272" t="e">
        <f t="shared" ref="B41" si="6">ROUND(B14*0.87,)</f>
        <v>#REF!</v>
      </c>
    </row>
    <row r="42" spans="1:2" s="72" customFormat="1" x14ac:dyDescent="0.2">
      <c r="A42" s="240">
        <v>2</v>
      </c>
      <c r="B42" s="272" t="e">
        <f t="shared" ref="B42" si="7">ROUND(B15*0.87,)</f>
        <v>#REF!</v>
      </c>
    </row>
    <row r="43" spans="1:2" s="72" customFormat="1" x14ac:dyDescent="0.2">
      <c r="A43" s="239" t="s">
        <v>141</v>
      </c>
      <c r="B43" s="272"/>
    </row>
    <row r="44" spans="1:2" s="72" customFormat="1" x14ac:dyDescent="0.2">
      <c r="A44" s="240">
        <v>1</v>
      </c>
      <c r="B44" s="272" t="e">
        <f t="shared" ref="B44" si="8">ROUND(B17*0.87,)</f>
        <v>#REF!</v>
      </c>
    </row>
    <row r="45" spans="1:2" s="72" customFormat="1" x14ac:dyDescent="0.2">
      <c r="A45" s="240">
        <v>2</v>
      </c>
      <c r="B45" s="272" t="e">
        <f t="shared" ref="B45" si="9">ROUND(B18*0.87,)</f>
        <v>#REF!</v>
      </c>
    </row>
    <row r="46" spans="1:2" s="72" customFormat="1" x14ac:dyDescent="0.2">
      <c r="A46" s="239" t="s">
        <v>122</v>
      </c>
      <c r="B46" s="272"/>
    </row>
    <row r="47" spans="1:2" s="72" customFormat="1" x14ac:dyDescent="0.2">
      <c r="A47" s="240">
        <v>1</v>
      </c>
      <c r="B47" s="272" t="e">
        <f t="shared" ref="B47" si="10">ROUND(B20*0.87,)</f>
        <v>#REF!</v>
      </c>
    </row>
    <row r="48" spans="1:2" s="72" customFormat="1" x14ac:dyDescent="0.2">
      <c r="A48" s="240">
        <v>2</v>
      </c>
      <c r="B48" s="272" t="e">
        <f t="shared" ref="B48" si="11">ROUND(B21*0.87,)</f>
        <v>#REF!</v>
      </c>
    </row>
    <row r="49" spans="1:2" s="72" customFormat="1" x14ac:dyDescent="0.2">
      <c r="A49" s="239" t="s">
        <v>123</v>
      </c>
      <c r="B49" s="290"/>
    </row>
    <row r="50" spans="1:2" s="72" customFormat="1" x14ac:dyDescent="0.2">
      <c r="A50" s="240" t="s">
        <v>115</v>
      </c>
      <c r="B50" s="272" t="e">
        <f t="shared" ref="B50" si="12">ROUND(B23*0.87,)</f>
        <v>#REF!</v>
      </c>
    </row>
    <row r="51" spans="1:2" s="72" customFormat="1" x14ac:dyDescent="0.2">
      <c r="A51" s="239" t="s">
        <v>124</v>
      </c>
      <c r="B51" s="272"/>
    </row>
    <row r="52" spans="1:2" s="72" customFormat="1" x14ac:dyDescent="0.2">
      <c r="A52" s="240" t="s">
        <v>115</v>
      </c>
      <c r="B52" s="272" t="e">
        <f t="shared" ref="B52" si="13">ROUND(B25*0.87,)</f>
        <v>#REF!</v>
      </c>
    </row>
    <row r="53" spans="1:2" s="72" customFormat="1" x14ac:dyDescent="0.2">
      <c r="A53" s="241" t="s">
        <v>125</v>
      </c>
      <c r="B53" s="272"/>
    </row>
    <row r="54" spans="1:2" s="72" customFormat="1" x14ac:dyDescent="0.2">
      <c r="A54" s="240" t="s">
        <v>115</v>
      </c>
      <c r="B54" s="272" t="e">
        <f t="shared" ref="B54" si="14">ROUND(B27*0.87,)</f>
        <v>#REF!</v>
      </c>
    </row>
    <row r="55" spans="1:2" s="72" customFormat="1" x14ac:dyDescent="0.2">
      <c r="A55" s="239" t="s">
        <v>126</v>
      </c>
      <c r="B55" s="272"/>
    </row>
    <row r="56" spans="1:2" s="72" customFormat="1" x14ac:dyDescent="0.2">
      <c r="A56" s="240" t="s">
        <v>115</v>
      </c>
      <c r="B56" s="272" t="e">
        <f t="shared" ref="B56" si="15">ROUND(B29*0.87,)</f>
        <v>#REF!</v>
      </c>
    </row>
    <row r="57" spans="1:2" ht="11.1" customHeight="1" thickBot="1" x14ac:dyDescent="0.25"/>
    <row r="58" spans="1:2" ht="12.75" thickBot="1" x14ac:dyDescent="0.25">
      <c r="A58" s="136" t="s">
        <v>133</v>
      </c>
    </row>
    <row r="59" spans="1:2" ht="12.75" thickBot="1" x14ac:dyDescent="0.25">
      <c r="A59" s="232" t="s">
        <v>276</v>
      </c>
    </row>
    <row r="60" spans="1:2" x14ac:dyDescent="0.2">
      <c r="A60" s="76"/>
    </row>
    <row r="61" spans="1:2" x14ac:dyDescent="0.2">
      <c r="A61" s="186" t="s">
        <v>130</v>
      </c>
    </row>
    <row r="62" spans="1:2" ht="12" customHeight="1" x14ac:dyDescent="0.2">
      <c r="A62" s="378" t="s">
        <v>295</v>
      </c>
    </row>
    <row r="63" spans="1:2" ht="12" customHeight="1" x14ac:dyDescent="0.2">
      <c r="A63" s="385"/>
    </row>
    <row r="64" spans="1:2" s="82" customFormat="1" ht="12" customHeight="1" x14ac:dyDescent="0.2">
      <c r="A64" s="385"/>
    </row>
    <row r="65" spans="1:1" ht="78.400000000000006"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62"/>
  <sheetViews>
    <sheetView zoomScale="90" zoomScaleNormal="90" workbookViewId="0">
      <selection activeCell="D21" sqref="D21"/>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210" t="s">
        <v>267</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04" t="e">
        <f>'C завтраками| Bed and breakfast'!#REF!</f>
        <v>#REF!</v>
      </c>
    </row>
    <row r="6" spans="1:2" s="70" customFormat="1" ht="23.1" customHeight="1" x14ac:dyDescent="0.2">
      <c r="A6" s="81"/>
      <c r="B6" s="104" t="e">
        <f>'C завтраками| Bed and breakfast'!#REF!</f>
        <v>#REF!</v>
      </c>
    </row>
    <row r="7" spans="1:2" s="72" customFormat="1" x14ac:dyDescent="0.2">
      <c r="A7" s="239" t="s">
        <v>138</v>
      </c>
    </row>
    <row r="8" spans="1:2" s="72" customFormat="1" x14ac:dyDescent="0.2">
      <c r="A8" s="240">
        <v>1</v>
      </c>
      <c r="B8" s="241" t="e">
        <f>'C завтраками| Bed and breakfast'!#REF!*0.9</f>
        <v>#REF!</v>
      </c>
    </row>
    <row r="9" spans="1:2" s="72" customFormat="1" x14ac:dyDescent="0.2">
      <c r="A9" s="240">
        <v>2</v>
      </c>
      <c r="B9" s="241" t="e">
        <f>'C завтраками| Bed and breakfast'!#REF!*0.9</f>
        <v>#REF!</v>
      </c>
    </row>
    <row r="10" spans="1:2" s="72" customFormat="1" x14ac:dyDescent="0.2">
      <c r="A10" s="239" t="s">
        <v>140</v>
      </c>
      <c r="B10" s="241"/>
    </row>
    <row r="11" spans="1:2" s="72" customFormat="1" x14ac:dyDescent="0.2">
      <c r="A11" s="240">
        <v>1</v>
      </c>
      <c r="B11" s="241" t="e">
        <f>'C завтраками| Bed and breakfast'!#REF!*0.9</f>
        <v>#REF!</v>
      </c>
    </row>
    <row r="12" spans="1:2" s="72" customFormat="1" x14ac:dyDescent="0.2">
      <c r="A12" s="240">
        <v>2</v>
      </c>
      <c r="B12" s="241" t="e">
        <f>'C завтраками| Bed and breakfast'!#REF!*0.9</f>
        <v>#REF!</v>
      </c>
    </row>
    <row r="13" spans="1:2" s="72" customFormat="1" x14ac:dyDescent="0.2">
      <c r="A13" s="239" t="s">
        <v>139</v>
      </c>
      <c r="B13" s="241"/>
    </row>
    <row r="14" spans="1:2" s="72" customFormat="1" x14ac:dyDescent="0.2">
      <c r="A14" s="240">
        <v>1</v>
      </c>
      <c r="B14" s="241" t="e">
        <f>'C завтраками| Bed and breakfast'!#REF!*0.9</f>
        <v>#REF!</v>
      </c>
    </row>
    <row r="15" spans="1:2" s="72" customFormat="1" x14ac:dyDescent="0.2">
      <c r="A15" s="240">
        <v>2</v>
      </c>
      <c r="B15" s="241" t="e">
        <f>'C завтраками| Bed and breakfast'!#REF!*0.9</f>
        <v>#REF!</v>
      </c>
    </row>
    <row r="16" spans="1:2" s="72" customFormat="1" x14ac:dyDescent="0.2">
      <c r="A16" s="239" t="s">
        <v>141</v>
      </c>
      <c r="B16" s="241"/>
    </row>
    <row r="17" spans="1:2" s="72" customFormat="1" x14ac:dyDescent="0.2">
      <c r="A17" s="240">
        <v>1</v>
      </c>
      <c r="B17" s="241" t="e">
        <f>'C завтраками| Bed and breakfast'!#REF!*0.9</f>
        <v>#REF!</v>
      </c>
    </row>
    <row r="18" spans="1:2" s="72" customFormat="1" x14ac:dyDescent="0.2">
      <c r="A18" s="240">
        <v>2</v>
      </c>
      <c r="B18" s="241" t="e">
        <f>'C завтраками| Bed and breakfast'!#REF!*0.9</f>
        <v>#REF!</v>
      </c>
    </row>
    <row r="19" spans="1:2" s="72" customFormat="1" x14ac:dyDescent="0.2">
      <c r="A19" s="239" t="s">
        <v>122</v>
      </c>
      <c r="B19" s="241"/>
    </row>
    <row r="20" spans="1:2" s="72" customFormat="1" x14ac:dyDescent="0.2">
      <c r="A20" s="240">
        <v>1</v>
      </c>
      <c r="B20" s="241" t="e">
        <f>'C завтраками| Bed and breakfast'!#REF!*0.9</f>
        <v>#REF!</v>
      </c>
    </row>
    <row r="21" spans="1:2" s="72" customFormat="1" x14ac:dyDescent="0.2">
      <c r="A21" s="240">
        <v>2</v>
      </c>
      <c r="B21" s="241" t="e">
        <f>'C завтраками| Bed and breakfast'!#REF!*0.9</f>
        <v>#REF!</v>
      </c>
    </row>
    <row r="22" spans="1:2" s="72" customFormat="1" x14ac:dyDescent="0.2">
      <c r="A22" s="239" t="s">
        <v>123</v>
      </c>
      <c r="B22" s="241"/>
    </row>
    <row r="23" spans="1:2" s="72" customFormat="1" x14ac:dyDescent="0.2">
      <c r="A23" s="240" t="s">
        <v>115</v>
      </c>
      <c r="B23" s="241" t="e">
        <f>'C завтраками| Bed and breakfast'!#REF!*0.9</f>
        <v>#REF!</v>
      </c>
    </row>
    <row r="24" spans="1:2" s="72" customFormat="1" x14ac:dyDescent="0.2">
      <c r="A24" s="239" t="s">
        <v>124</v>
      </c>
      <c r="B24" s="241"/>
    </row>
    <row r="25" spans="1:2" s="72" customFormat="1" x14ac:dyDescent="0.2">
      <c r="A25" s="240" t="s">
        <v>115</v>
      </c>
      <c r="B25" s="241" t="e">
        <f>'C завтраками| Bed and breakfast'!#REF!*0.9</f>
        <v>#REF!</v>
      </c>
    </row>
    <row r="26" spans="1:2" s="72" customFormat="1" x14ac:dyDescent="0.2">
      <c r="A26" s="241" t="s">
        <v>125</v>
      </c>
      <c r="B26" s="241"/>
    </row>
    <row r="27" spans="1:2" s="72" customFormat="1" x14ac:dyDescent="0.2">
      <c r="A27" s="240" t="s">
        <v>115</v>
      </c>
      <c r="B27" s="241" t="e">
        <f>'C завтраками| Bed and breakfast'!#REF!*0.9</f>
        <v>#REF!</v>
      </c>
    </row>
    <row r="28" spans="1:2" s="72" customFormat="1" x14ac:dyDescent="0.2">
      <c r="A28" s="239" t="s">
        <v>126</v>
      </c>
      <c r="B28" s="241"/>
    </row>
    <row r="29" spans="1:2" s="72" customFormat="1" x14ac:dyDescent="0.2">
      <c r="A29" s="240" t="s">
        <v>115</v>
      </c>
      <c r="B29" s="241" t="e">
        <f>'C завтраками| Bed and breakfast'!#REF!*0.9</f>
        <v>#REF!</v>
      </c>
    </row>
    <row r="30" spans="1:2" x14ac:dyDescent="0.2">
      <c r="A30" s="76"/>
    </row>
    <row r="31" spans="1:2" x14ac:dyDescent="0.2">
      <c r="A31" s="186" t="s">
        <v>130</v>
      </c>
    </row>
    <row r="32" spans="1:2" ht="12" customHeight="1" x14ac:dyDescent="0.2">
      <c r="A32" s="378" t="s">
        <v>296</v>
      </c>
    </row>
    <row r="33" spans="1:1" ht="12" customHeight="1" x14ac:dyDescent="0.2">
      <c r="A33" s="385"/>
    </row>
    <row r="34" spans="1:1" s="82" customFormat="1" ht="12" customHeight="1" x14ac:dyDescent="0.2">
      <c r="A34" s="385"/>
    </row>
    <row r="35" spans="1:1" ht="97.9" customHeight="1" x14ac:dyDescent="0.2">
      <c r="A35" s="385"/>
    </row>
    <row r="36" spans="1:1" s="243" customFormat="1" ht="24" x14ac:dyDescent="0.2">
      <c r="A36" s="190" t="s">
        <v>309</v>
      </c>
    </row>
    <row r="37" spans="1:1" x14ac:dyDescent="0.2">
      <c r="A37" s="242"/>
    </row>
    <row r="38" spans="1:1" ht="120" x14ac:dyDescent="0.2">
      <c r="A38" s="254" t="s">
        <v>298</v>
      </c>
    </row>
    <row r="39" spans="1:1" ht="12.75" thickBot="1" x14ac:dyDescent="0.25">
      <c r="A39" s="245" t="s">
        <v>133</v>
      </c>
    </row>
    <row r="40" spans="1:1" ht="12.75" thickBot="1" x14ac:dyDescent="0.25">
      <c r="A40" s="208" t="s">
        <v>326</v>
      </c>
    </row>
    <row r="41" spans="1:1" x14ac:dyDescent="0.2">
      <c r="A41" s="209" t="s">
        <v>327</v>
      </c>
    </row>
    <row r="43" spans="1:1" ht="25.5" x14ac:dyDescent="0.2">
      <c r="A43" s="211" t="s">
        <v>268</v>
      </c>
    </row>
    <row r="44" spans="1:1" ht="31.5" x14ac:dyDescent="0.2">
      <c r="A44" s="204" t="s">
        <v>299</v>
      </c>
    </row>
    <row r="45" spans="1:1" ht="42" x14ac:dyDescent="0.2">
      <c r="A45" s="204" t="s">
        <v>300</v>
      </c>
    </row>
    <row r="46" spans="1:1" ht="21" x14ac:dyDescent="0.2">
      <c r="A46" s="204" t="s">
        <v>301</v>
      </c>
    </row>
    <row r="47" spans="1:1" ht="31.5" x14ac:dyDescent="0.2">
      <c r="A47" s="204" t="s">
        <v>302</v>
      </c>
    </row>
    <row r="48" spans="1:1" ht="21" x14ac:dyDescent="0.2">
      <c r="A48" s="204" t="s">
        <v>303</v>
      </c>
    </row>
    <row r="49" spans="1:1" ht="31.5" x14ac:dyDescent="0.2">
      <c r="A49" s="204" t="s">
        <v>304</v>
      </c>
    </row>
    <row r="50" spans="1:1" ht="21" x14ac:dyDescent="0.2">
      <c r="A50" s="204" t="s">
        <v>305</v>
      </c>
    </row>
    <row r="51" spans="1:1" ht="31.5" x14ac:dyDescent="0.2">
      <c r="A51" s="204" t="s">
        <v>306</v>
      </c>
    </row>
    <row r="52" spans="1:1" ht="31.5" x14ac:dyDescent="0.2">
      <c r="A52" s="204" t="s">
        <v>307</v>
      </c>
    </row>
    <row r="53" spans="1:1" ht="21" x14ac:dyDescent="0.2">
      <c r="A53" s="204" t="s">
        <v>308</v>
      </c>
    </row>
    <row r="54" spans="1:1" x14ac:dyDescent="0.2">
      <c r="A54" s="129"/>
    </row>
    <row r="55" spans="1:1" ht="31.5" x14ac:dyDescent="0.2">
      <c r="A55" s="139" t="s">
        <v>163</v>
      </c>
    </row>
    <row r="56" spans="1:1" ht="21" x14ac:dyDescent="0.2">
      <c r="A56" s="212" t="s">
        <v>159</v>
      </c>
    </row>
    <row r="57" spans="1:1" ht="42.75" x14ac:dyDescent="0.2">
      <c r="A57" s="132" t="s">
        <v>160</v>
      </c>
    </row>
    <row r="58" spans="1:1" ht="21" x14ac:dyDescent="0.2">
      <c r="A58" s="179" t="s">
        <v>161</v>
      </c>
    </row>
    <row r="59" spans="1:1" x14ac:dyDescent="0.2">
      <c r="A59" s="113"/>
    </row>
    <row r="60" spans="1:1" x14ac:dyDescent="0.2">
      <c r="A60" s="114" t="s">
        <v>131</v>
      </c>
    </row>
    <row r="61" spans="1:1" ht="24" x14ac:dyDescent="0.2">
      <c r="A61" s="244" t="s">
        <v>150</v>
      </c>
    </row>
    <row r="62" spans="1:1" ht="24" x14ac:dyDescent="0.2">
      <c r="A62" s="244" t="s">
        <v>151</v>
      </c>
    </row>
  </sheetData>
  <mergeCells count="1">
    <mergeCell ref="A32:A35"/>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89"/>
  <sheetViews>
    <sheetView zoomScale="90" zoomScaleNormal="90" workbookViewId="0">
      <selection activeCell="G40" sqref="G40"/>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210" t="s">
        <v>267</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04" t="e">
        <f>'C завтраками| Bed and breakfast'!#REF!</f>
        <v>#REF!</v>
      </c>
    </row>
    <row r="6" spans="1:2" s="70" customFormat="1" ht="23.1" customHeight="1" x14ac:dyDescent="0.2">
      <c r="A6" s="81"/>
      <c r="B6" s="104" t="e">
        <f>'C завтраками| Bed and breakfast'!#REF!</f>
        <v>#REF!</v>
      </c>
    </row>
    <row r="7" spans="1:2" s="72" customFormat="1" x14ac:dyDescent="0.2">
      <c r="A7" s="239" t="s">
        <v>138</v>
      </c>
    </row>
    <row r="8" spans="1:2" s="72" customFormat="1" x14ac:dyDescent="0.2">
      <c r="A8" s="240">
        <v>1</v>
      </c>
      <c r="B8" s="241" t="e">
        <f>'C завтраками| Bed and breakfast'!#REF!*0.9</f>
        <v>#REF!</v>
      </c>
    </row>
    <row r="9" spans="1:2" s="72" customFormat="1" x14ac:dyDescent="0.2">
      <c r="A9" s="240">
        <v>2</v>
      </c>
      <c r="B9" s="241" t="e">
        <f>'C завтраками| Bed and breakfast'!#REF!*0.9</f>
        <v>#REF!</v>
      </c>
    </row>
    <row r="10" spans="1:2" s="72" customFormat="1" x14ac:dyDescent="0.2">
      <c r="A10" s="239" t="s">
        <v>140</v>
      </c>
      <c r="B10" s="241"/>
    </row>
    <row r="11" spans="1:2" s="72" customFormat="1" x14ac:dyDescent="0.2">
      <c r="A11" s="240">
        <v>1</v>
      </c>
      <c r="B11" s="241" t="e">
        <f>'C завтраками| Bed and breakfast'!#REF!*0.9</f>
        <v>#REF!</v>
      </c>
    </row>
    <row r="12" spans="1:2" s="72" customFormat="1" x14ac:dyDescent="0.2">
      <c r="A12" s="240">
        <v>2</v>
      </c>
      <c r="B12" s="241" t="e">
        <f>'C завтраками| Bed and breakfast'!#REF!*0.9</f>
        <v>#REF!</v>
      </c>
    </row>
    <row r="13" spans="1:2" s="72" customFormat="1" x14ac:dyDescent="0.2">
      <c r="A13" s="239" t="s">
        <v>139</v>
      </c>
      <c r="B13" s="241"/>
    </row>
    <row r="14" spans="1:2" s="72" customFormat="1" x14ac:dyDescent="0.2">
      <c r="A14" s="240">
        <v>1</v>
      </c>
      <c r="B14" s="241" t="e">
        <f>'C завтраками| Bed and breakfast'!#REF!*0.9</f>
        <v>#REF!</v>
      </c>
    </row>
    <row r="15" spans="1:2" s="72" customFormat="1" x14ac:dyDescent="0.2">
      <c r="A15" s="240">
        <v>2</v>
      </c>
      <c r="B15" s="241" t="e">
        <f>'C завтраками| Bed and breakfast'!#REF!*0.9</f>
        <v>#REF!</v>
      </c>
    </row>
    <row r="16" spans="1:2" s="72" customFormat="1" x14ac:dyDescent="0.2">
      <c r="A16" s="239" t="s">
        <v>141</v>
      </c>
      <c r="B16" s="241"/>
    </row>
    <row r="17" spans="1:2" s="72" customFormat="1" x14ac:dyDescent="0.2">
      <c r="A17" s="240">
        <v>1</v>
      </c>
      <c r="B17" s="241" t="e">
        <f>'C завтраками| Bed and breakfast'!#REF!*0.9</f>
        <v>#REF!</v>
      </c>
    </row>
    <row r="18" spans="1:2" s="72" customFormat="1" x14ac:dyDescent="0.2">
      <c r="A18" s="240">
        <v>2</v>
      </c>
      <c r="B18" s="241" t="e">
        <f>'C завтраками| Bed and breakfast'!#REF!*0.9</f>
        <v>#REF!</v>
      </c>
    </row>
    <row r="19" spans="1:2" s="72" customFormat="1" x14ac:dyDescent="0.2">
      <c r="A19" s="239" t="s">
        <v>122</v>
      </c>
      <c r="B19" s="241"/>
    </row>
    <row r="20" spans="1:2" s="72" customFormat="1" x14ac:dyDescent="0.2">
      <c r="A20" s="240">
        <v>1</v>
      </c>
      <c r="B20" s="241" t="e">
        <f>'C завтраками| Bed and breakfast'!#REF!*0.9</f>
        <v>#REF!</v>
      </c>
    </row>
    <row r="21" spans="1:2" s="72" customFormat="1" x14ac:dyDescent="0.2">
      <c r="A21" s="240">
        <v>2</v>
      </c>
      <c r="B21" s="241" t="e">
        <f>'C завтраками| Bed and breakfast'!#REF!*0.9</f>
        <v>#REF!</v>
      </c>
    </row>
    <row r="22" spans="1:2" s="72" customFormat="1" x14ac:dyDescent="0.2">
      <c r="A22" s="239" t="s">
        <v>123</v>
      </c>
      <c r="B22" s="241"/>
    </row>
    <row r="23" spans="1:2" s="72" customFormat="1" x14ac:dyDescent="0.2">
      <c r="A23" s="240" t="s">
        <v>115</v>
      </c>
      <c r="B23" s="241" t="e">
        <f>'C завтраками| Bed and breakfast'!#REF!*0.9</f>
        <v>#REF!</v>
      </c>
    </row>
    <row r="24" spans="1:2" s="72" customFormat="1" x14ac:dyDescent="0.2">
      <c r="A24" s="239" t="s">
        <v>124</v>
      </c>
      <c r="B24" s="241"/>
    </row>
    <row r="25" spans="1:2" s="72" customFormat="1" x14ac:dyDescent="0.2">
      <c r="A25" s="240" t="s">
        <v>115</v>
      </c>
      <c r="B25" s="241" t="e">
        <f>'C завтраками| Bed and breakfast'!#REF!*0.9</f>
        <v>#REF!</v>
      </c>
    </row>
    <row r="26" spans="1:2" s="72" customFormat="1" x14ac:dyDescent="0.2">
      <c r="A26" s="241" t="s">
        <v>125</v>
      </c>
      <c r="B26" s="241"/>
    </row>
    <row r="27" spans="1:2" s="72" customFormat="1" x14ac:dyDescent="0.2">
      <c r="A27" s="240" t="s">
        <v>115</v>
      </c>
      <c r="B27" s="241" t="e">
        <f>'C завтраками| Bed and breakfast'!#REF!*0.9</f>
        <v>#REF!</v>
      </c>
    </row>
    <row r="28" spans="1:2" s="72" customFormat="1" x14ac:dyDescent="0.2">
      <c r="A28" s="239" t="s">
        <v>126</v>
      </c>
      <c r="B28" s="241"/>
    </row>
    <row r="29" spans="1:2" s="72" customFormat="1" x14ac:dyDescent="0.2">
      <c r="A29" s="240" t="s">
        <v>115</v>
      </c>
      <c r="B29" s="241" t="e">
        <f>'C завтраками| Bed and breakfast'!#REF!*0.9</f>
        <v>#REF!</v>
      </c>
    </row>
    <row r="30" spans="1:2" s="72" customFormat="1" x14ac:dyDescent="0.2">
      <c r="A30" s="85"/>
      <c r="B30" s="85"/>
    </row>
    <row r="31" spans="1:2" s="72" customFormat="1" x14ac:dyDescent="0.2">
      <c r="A31" s="253" t="s">
        <v>297</v>
      </c>
      <c r="B31" s="85"/>
    </row>
    <row r="32" spans="1:2" s="72" customFormat="1" x14ac:dyDescent="0.2">
      <c r="A32" s="80" t="s">
        <v>129</v>
      </c>
      <c r="B32" s="271" t="e">
        <f t="shared" ref="B32" si="0">B5</f>
        <v>#REF!</v>
      </c>
    </row>
    <row r="33" spans="1:2" s="72" customFormat="1" x14ac:dyDescent="0.2">
      <c r="A33" s="81"/>
      <c r="B33" s="271" t="e">
        <f t="shared" ref="B33" si="1">B6</f>
        <v>#REF!</v>
      </c>
    </row>
    <row r="34" spans="1:2" s="72" customFormat="1" x14ac:dyDescent="0.2">
      <c r="A34" s="239" t="s">
        <v>138</v>
      </c>
    </row>
    <row r="35" spans="1:2" s="72" customFormat="1" x14ac:dyDescent="0.2">
      <c r="A35" s="240">
        <v>1</v>
      </c>
      <c r="B35" s="241" t="e">
        <f t="shared" ref="B35" si="2">ROUND(B8*0.9,)</f>
        <v>#REF!</v>
      </c>
    </row>
    <row r="36" spans="1:2" s="72" customFormat="1" x14ac:dyDescent="0.2">
      <c r="A36" s="240">
        <v>2</v>
      </c>
      <c r="B36" s="241" t="e">
        <f t="shared" ref="B36" si="3">ROUND(B9*0.9,)</f>
        <v>#REF!</v>
      </c>
    </row>
    <row r="37" spans="1:2" s="72" customFormat="1" x14ac:dyDescent="0.2">
      <c r="A37" s="239" t="s">
        <v>140</v>
      </c>
      <c r="B37" s="241"/>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ht="11.1" customHeight="1" x14ac:dyDescent="0.2"/>
    <row r="58" spans="1:2" x14ac:dyDescent="0.2">
      <c r="A58" s="186" t="s">
        <v>130</v>
      </c>
    </row>
    <row r="59" spans="1:2" ht="11.65" customHeight="1" x14ac:dyDescent="0.2">
      <c r="A59" s="378" t="s">
        <v>296</v>
      </c>
    </row>
    <row r="60" spans="1:2" ht="11.65" customHeight="1" x14ac:dyDescent="0.2">
      <c r="A60" s="385"/>
    </row>
    <row r="61" spans="1:2" ht="11.65" customHeight="1" x14ac:dyDescent="0.2">
      <c r="A61" s="385"/>
    </row>
    <row r="62" spans="1:2" ht="85.9" customHeight="1" x14ac:dyDescent="0.2">
      <c r="A62" s="385"/>
    </row>
    <row r="63" spans="1:2" s="243" customFormat="1" ht="24" x14ac:dyDescent="0.2">
      <c r="A63" s="190" t="s">
        <v>309</v>
      </c>
    </row>
    <row r="64" spans="1:2" ht="12" customHeight="1" x14ac:dyDescent="0.2">
      <c r="A64" s="242"/>
    </row>
    <row r="65" spans="1:1" s="82" customFormat="1" ht="12" customHeight="1" x14ac:dyDescent="0.2">
      <c r="A65" s="254" t="s">
        <v>298</v>
      </c>
    </row>
    <row r="66" spans="1:1" ht="12.75" thickBot="1" x14ac:dyDescent="0.25">
      <c r="A66" s="245" t="s">
        <v>133</v>
      </c>
    </row>
    <row r="67" spans="1:1" ht="12.75" thickBot="1" x14ac:dyDescent="0.25">
      <c r="A67" s="208" t="s">
        <v>326</v>
      </c>
    </row>
    <row r="68" spans="1:1" x14ac:dyDescent="0.2">
      <c r="A68" s="209" t="s">
        <v>327</v>
      </c>
    </row>
    <row r="70" spans="1:1" ht="25.5" x14ac:dyDescent="0.2">
      <c r="A70" s="211" t="s">
        <v>268</v>
      </c>
    </row>
    <row r="71" spans="1:1" ht="31.5" x14ac:dyDescent="0.2">
      <c r="A71" s="204" t="s">
        <v>299</v>
      </c>
    </row>
    <row r="72" spans="1:1" ht="42" x14ac:dyDescent="0.2">
      <c r="A72" s="204" t="s">
        <v>300</v>
      </c>
    </row>
    <row r="73" spans="1:1" ht="18" customHeight="1" x14ac:dyDescent="0.2">
      <c r="A73" s="204" t="s">
        <v>301</v>
      </c>
    </row>
    <row r="74" spans="1:1" ht="31.5" x14ac:dyDescent="0.2">
      <c r="A74" s="204" t="s">
        <v>302</v>
      </c>
    </row>
    <row r="75" spans="1:1" ht="21" x14ac:dyDescent="0.2">
      <c r="A75" s="204" t="s">
        <v>303</v>
      </c>
    </row>
    <row r="76" spans="1:1" ht="31.5" x14ac:dyDescent="0.2">
      <c r="A76" s="204" t="s">
        <v>304</v>
      </c>
    </row>
    <row r="77" spans="1:1" ht="21" x14ac:dyDescent="0.2">
      <c r="A77" s="204" t="s">
        <v>305</v>
      </c>
    </row>
    <row r="78" spans="1:1" ht="31.5" x14ac:dyDescent="0.2">
      <c r="A78" s="204" t="s">
        <v>306</v>
      </c>
    </row>
    <row r="79" spans="1:1" ht="31.5" x14ac:dyDescent="0.2">
      <c r="A79" s="204" t="s">
        <v>307</v>
      </c>
    </row>
    <row r="80" spans="1:1" ht="21" x14ac:dyDescent="0.2">
      <c r="A80" s="204" t="s">
        <v>308</v>
      </c>
    </row>
    <row r="81" spans="1:1" x14ac:dyDescent="0.2">
      <c r="A81" s="129"/>
    </row>
    <row r="82" spans="1:1" ht="31.5" x14ac:dyDescent="0.2">
      <c r="A82" s="139" t="s">
        <v>163</v>
      </c>
    </row>
    <row r="83" spans="1:1" ht="21" x14ac:dyDescent="0.2">
      <c r="A83" s="212" t="s">
        <v>159</v>
      </c>
    </row>
    <row r="84" spans="1:1" ht="42.75" x14ac:dyDescent="0.2">
      <c r="A84" s="132" t="s">
        <v>160</v>
      </c>
    </row>
    <row r="85" spans="1:1" ht="21" x14ac:dyDescent="0.2">
      <c r="A85" s="179" t="s">
        <v>161</v>
      </c>
    </row>
    <row r="86" spans="1:1" x14ac:dyDescent="0.2">
      <c r="A86" s="113"/>
    </row>
    <row r="87" spans="1:1" x14ac:dyDescent="0.2">
      <c r="A87" s="114" t="s">
        <v>131</v>
      </c>
    </row>
    <row r="88" spans="1:1" ht="24" x14ac:dyDescent="0.2">
      <c r="A88" s="244" t="s">
        <v>150</v>
      </c>
    </row>
    <row r="89" spans="1:1" ht="24" x14ac:dyDescent="0.2">
      <c r="A89" s="244" t="s">
        <v>151</v>
      </c>
    </row>
  </sheetData>
  <mergeCells count="1">
    <mergeCell ref="A59:A62"/>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38"/>
  <sheetViews>
    <sheetView zoomScaleNormal="100" workbookViewId="0">
      <selection activeCell="B1" sqref="B1:F1048576"/>
    </sheetView>
  </sheetViews>
  <sheetFormatPr defaultColWidth="8.7109375" defaultRowHeight="12.75" x14ac:dyDescent="0.2"/>
  <cols>
    <col min="1" max="1" width="72.85546875" style="59" customWidth="1"/>
    <col min="2" max="6" width="8.7109375" style="243"/>
    <col min="7" max="16384" width="8.7109375" style="59"/>
  </cols>
  <sheetData>
    <row r="1" spans="1:6" x14ac:dyDescent="0.2">
      <c r="A1" s="256" t="s">
        <v>127</v>
      </c>
    </row>
    <row r="2" spans="1:6" x14ac:dyDescent="0.2">
      <c r="A2" s="257" t="s">
        <v>272</v>
      </c>
      <c r="B2" s="197" t="e">
        <f>'C завтраками| Bed and breakfast'!#REF!</f>
        <v>#REF!</v>
      </c>
      <c r="C2" s="197" t="e">
        <f>'C завтраками| Bed and breakfast'!#REF!</f>
        <v>#REF!</v>
      </c>
      <c r="D2" s="197" t="e">
        <f>'C завтраками| Bed and breakfast'!#REF!</f>
        <v>#REF!</v>
      </c>
      <c r="E2" s="197" t="e">
        <f>'C завтраками| Bed and breakfast'!#REF!</f>
        <v>#REF!</v>
      </c>
      <c r="F2" s="197" t="e">
        <f>'C завтраками| Bed and breakfast'!#REF!</f>
        <v>#REF!</v>
      </c>
    </row>
    <row r="3" spans="1:6" ht="33.75" customHeight="1" x14ac:dyDescent="0.2">
      <c r="A3" s="81" t="s">
        <v>129</v>
      </c>
      <c r="B3" s="197" t="e">
        <f>'C завтраками| Bed and breakfast'!#REF!</f>
        <v>#REF!</v>
      </c>
      <c r="C3" s="197" t="e">
        <f>'C завтраками| Bed and breakfast'!#REF!</f>
        <v>#REF!</v>
      </c>
      <c r="D3" s="197" t="e">
        <f>'C завтраками| Bed and breakfast'!#REF!</f>
        <v>#REF!</v>
      </c>
      <c r="E3" s="197" t="e">
        <f>'C завтраками| Bed and breakfast'!#REF!</f>
        <v>#REF!</v>
      </c>
      <c r="F3" s="197" t="e">
        <f>'C завтраками| Bed and breakfast'!#REF!</f>
        <v>#REF!</v>
      </c>
    </row>
    <row r="4" spans="1:6" x14ac:dyDescent="0.2">
      <c r="A4" s="71" t="s">
        <v>138</v>
      </c>
      <c r="B4" s="72"/>
      <c r="C4" s="72"/>
      <c r="D4" s="72"/>
      <c r="E4" s="72"/>
      <c r="F4" s="72"/>
    </row>
    <row r="5" spans="1:6" x14ac:dyDescent="0.2">
      <c r="A5" s="73">
        <v>1</v>
      </c>
      <c r="B5" s="241" t="e">
        <f>'C завтраками| Bed and breakfast'!#REF!*0.9</f>
        <v>#REF!</v>
      </c>
      <c r="C5" s="241" t="e">
        <f>'C завтраками| Bed and breakfast'!#REF!*0.9</f>
        <v>#REF!</v>
      </c>
      <c r="D5" s="241" t="e">
        <f>'C завтраками| Bed and breakfast'!#REF!*0.9</f>
        <v>#REF!</v>
      </c>
      <c r="E5" s="241" t="e">
        <f>'C завтраками| Bed and breakfast'!#REF!*0.9</f>
        <v>#REF!</v>
      </c>
      <c r="F5" s="241" t="e">
        <f>'C завтраками| Bed and breakfast'!#REF!*0.9</f>
        <v>#REF!</v>
      </c>
    </row>
    <row r="6" spans="1:6" x14ac:dyDescent="0.2">
      <c r="A6" s="73">
        <v>2</v>
      </c>
      <c r="B6" s="241" t="e">
        <f>'C завтраками| Bed and breakfast'!#REF!*0.9</f>
        <v>#REF!</v>
      </c>
      <c r="C6" s="241" t="e">
        <f>'C завтраками| Bed and breakfast'!#REF!*0.9</f>
        <v>#REF!</v>
      </c>
      <c r="D6" s="241" t="e">
        <f>'C завтраками| Bed and breakfast'!#REF!*0.9</f>
        <v>#REF!</v>
      </c>
      <c r="E6" s="241" t="e">
        <f>'C завтраками| Bed and breakfast'!#REF!*0.9</f>
        <v>#REF!</v>
      </c>
      <c r="F6" s="241" t="e">
        <f>'C завтраками| Bed and breakfast'!#REF!*0.9</f>
        <v>#REF!</v>
      </c>
    </row>
    <row r="7" spans="1:6" x14ac:dyDescent="0.2">
      <c r="A7" s="71" t="s">
        <v>140</v>
      </c>
      <c r="B7" s="241"/>
      <c r="C7" s="241"/>
      <c r="D7" s="241"/>
      <c r="E7" s="241"/>
      <c r="F7" s="241"/>
    </row>
    <row r="8" spans="1:6" x14ac:dyDescent="0.2">
      <c r="A8" s="73">
        <v>1</v>
      </c>
      <c r="B8" s="241" t="e">
        <f>'C завтраками| Bed and breakfast'!#REF!*0.9</f>
        <v>#REF!</v>
      </c>
      <c r="C8" s="241" t="e">
        <f>'C завтраками| Bed and breakfast'!#REF!*0.9</f>
        <v>#REF!</v>
      </c>
      <c r="D8" s="241" t="e">
        <f>'C завтраками| Bed and breakfast'!#REF!*0.9</f>
        <v>#REF!</v>
      </c>
      <c r="E8" s="241" t="e">
        <f>'C завтраками| Bed and breakfast'!#REF!*0.9</f>
        <v>#REF!</v>
      </c>
      <c r="F8" s="241" t="e">
        <f>'C завтраками| Bed and breakfast'!#REF!*0.9</f>
        <v>#REF!</v>
      </c>
    </row>
    <row r="9" spans="1:6" x14ac:dyDescent="0.2">
      <c r="A9" s="73">
        <v>2</v>
      </c>
      <c r="B9" s="241" t="e">
        <f>'C завтраками| Bed and breakfast'!#REF!*0.9</f>
        <v>#REF!</v>
      </c>
      <c r="C9" s="241" t="e">
        <f>'C завтраками| Bed and breakfast'!#REF!*0.9</f>
        <v>#REF!</v>
      </c>
      <c r="D9" s="241" t="e">
        <f>'C завтраками| Bed and breakfast'!#REF!*0.9</f>
        <v>#REF!</v>
      </c>
      <c r="E9" s="241" t="e">
        <f>'C завтраками| Bed and breakfast'!#REF!*0.9</f>
        <v>#REF!</v>
      </c>
      <c r="F9" s="241" t="e">
        <f>'C завтраками| Bed and breakfast'!#REF!*0.9</f>
        <v>#REF!</v>
      </c>
    </row>
    <row r="10" spans="1:6" x14ac:dyDescent="0.2">
      <c r="A10" s="71" t="s">
        <v>139</v>
      </c>
      <c r="B10" s="241"/>
      <c r="C10" s="241"/>
      <c r="D10" s="241"/>
      <c r="E10" s="241"/>
      <c r="F10" s="241"/>
    </row>
    <row r="11" spans="1:6" x14ac:dyDescent="0.2">
      <c r="A11" s="73">
        <v>1</v>
      </c>
      <c r="B11" s="241" t="e">
        <f>'C завтраками| Bed and breakfast'!#REF!*0.9</f>
        <v>#REF!</v>
      </c>
      <c r="C11" s="241" t="e">
        <f>'C завтраками| Bed and breakfast'!#REF!*0.9</f>
        <v>#REF!</v>
      </c>
      <c r="D11" s="241" t="e">
        <f>'C завтраками| Bed and breakfast'!#REF!*0.9</f>
        <v>#REF!</v>
      </c>
      <c r="E11" s="241" t="e">
        <f>'C завтраками| Bed and breakfast'!#REF!*0.9</f>
        <v>#REF!</v>
      </c>
      <c r="F11" s="241" t="e">
        <f>'C завтраками| Bed and breakfast'!#REF!*0.9</f>
        <v>#REF!</v>
      </c>
    </row>
    <row r="12" spans="1:6" x14ac:dyDescent="0.2">
      <c r="A12" s="73">
        <v>2</v>
      </c>
      <c r="B12" s="241" t="e">
        <f>'C завтраками| Bed and breakfast'!#REF!*0.9</f>
        <v>#REF!</v>
      </c>
      <c r="C12" s="241" t="e">
        <f>'C завтраками| Bed and breakfast'!#REF!*0.9</f>
        <v>#REF!</v>
      </c>
      <c r="D12" s="241" t="e">
        <f>'C завтраками| Bed and breakfast'!#REF!*0.9</f>
        <v>#REF!</v>
      </c>
      <c r="E12" s="241" t="e">
        <f>'C завтраками| Bed and breakfast'!#REF!*0.9</f>
        <v>#REF!</v>
      </c>
      <c r="F12" s="241" t="e">
        <f>'C завтраками| Bed and breakfast'!#REF!*0.9</f>
        <v>#REF!</v>
      </c>
    </row>
    <row r="13" spans="1:6" x14ac:dyDescent="0.2">
      <c r="A13" s="71" t="s">
        <v>141</v>
      </c>
      <c r="B13" s="241"/>
      <c r="C13" s="241"/>
      <c r="D13" s="241"/>
      <c r="E13" s="241"/>
      <c r="F13" s="241"/>
    </row>
    <row r="14" spans="1:6" x14ac:dyDescent="0.2">
      <c r="A14" s="73">
        <v>1</v>
      </c>
      <c r="B14" s="241" t="e">
        <f>'C завтраками| Bed and breakfast'!#REF!*0.9</f>
        <v>#REF!</v>
      </c>
      <c r="C14" s="241" t="e">
        <f>'C завтраками| Bed and breakfast'!#REF!*0.9</f>
        <v>#REF!</v>
      </c>
      <c r="D14" s="241" t="e">
        <f>'C завтраками| Bed and breakfast'!#REF!*0.9</f>
        <v>#REF!</v>
      </c>
      <c r="E14" s="241" t="e">
        <f>'C завтраками| Bed and breakfast'!#REF!*0.9</f>
        <v>#REF!</v>
      </c>
      <c r="F14" s="241" t="e">
        <f>'C завтраками| Bed and breakfast'!#REF!*0.9</f>
        <v>#REF!</v>
      </c>
    </row>
    <row r="15" spans="1:6" x14ac:dyDescent="0.2">
      <c r="A15" s="73">
        <v>2</v>
      </c>
      <c r="B15" s="241" t="e">
        <f>'C завтраками| Bed and breakfast'!#REF!*0.9</f>
        <v>#REF!</v>
      </c>
      <c r="C15" s="241" t="e">
        <f>'C завтраками| Bed and breakfast'!#REF!*0.9</f>
        <v>#REF!</v>
      </c>
      <c r="D15" s="241" t="e">
        <f>'C завтраками| Bed and breakfast'!#REF!*0.9</f>
        <v>#REF!</v>
      </c>
      <c r="E15" s="241" t="e">
        <f>'C завтраками| Bed and breakfast'!#REF!*0.9</f>
        <v>#REF!</v>
      </c>
      <c r="F15" s="241" t="e">
        <f>'C завтраками| Bed and breakfast'!#REF!*0.9</f>
        <v>#REF!</v>
      </c>
    </row>
    <row r="16" spans="1:6" x14ac:dyDescent="0.2">
      <c r="A16" s="71" t="s">
        <v>122</v>
      </c>
      <c r="B16" s="241"/>
      <c r="C16" s="241"/>
      <c r="D16" s="241"/>
      <c r="E16" s="241"/>
      <c r="F16" s="241"/>
    </row>
    <row r="17" spans="1:6" x14ac:dyDescent="0.2">
      <c r="A17" s="73">
        <v>1</v>
      </c>
      <c r="B17" s="241" t="e">
        <f>'C завтраками| Bed and breakfast'!#REF!*0.9</f>
        <v>#REF!</v>
      </c>
      <c r="C17" s="241" t="e">
        <f>'C завтраками| Bed and breakfast'!#REF!*0.9</f>
        <v>#REF!</v>
      </c>
      <c r="D17" s="241" t="e">
        <f>'C завтраками| Bed and breakfast'!#REF!*0.9</f>
        <v>#REF!</v>
      </c>
      <c r="E17" s="241" t="e">
        <f>'C завтраками| Bed and breakfast'!#REF!*0.9</f>
        <v>#REF!</v>
      </c>
      <c r="F17" s="241" t="e">
        <f>'C завтраками| Bed and breakfast'!#REF!*0.9</f>
        <v>#REF!</v>
      </c>
    </row>
    <row r="18" spans="1:6" x14ac:dyDescent="0.2">
      <c r="A18" s="73">
        <v>2</v>
      </c>
      <c r="B18" s="241" t="e">
        <f>'C завтраками| Bed and breakfast'!#REF!*0.9</f>
        <v>#REF!</v>
      </c>
      <c r="C18" s="241" t="e">
        <f>'C завтраками| Bed and breakfast'!#REF!*0.9</f>
        <v>#REF!</v>
      </c>
      <c r="D18" s="241" t="e">
        <f>'C завтраками| Bed and breakfast'!#REF!*0.9</f>
        <v>#REF!</v>
      </c>
      <c r="E18" s="241" t="e">
        <f>'C завтраками| Bed and breakfast'!#REF!*0.9</f>
        <v>#REF!</v>
      </c>
      <c r="F18" s="241" t="e">
        <f>'C завтраками| Bed and breakfast'!#REF!*0.9</f>
        <v>#REF!</v>
      </c>
    </row>
    <row r="19" spans="1:6" x14ac:dyDescent="0.2">
      <c r="A19" s="71" t="s">
        <v>123</v>
      </c>
      <c r="B19" s="241"/>
      <c r="C19" s="241"/>
      <c r="D19" s="241"/>
      <c r="E19" s="241"/>
      <c r="F19" s="241"/>
    </row>
    <row r="20" spans="1:6" x14ac:dyDescent="0.2">
      <c r="A20" s="73" t="s">
        <v>115</v>
      </c>
      <c r="B20" s="241" t="e">
        <f>'C завтраками| Bed and breakfast'!#REF!*0.9</f>
        <v>#REF!</v>
      </c>
      <c r="C20" s="241" t="e">
        <f>'C завтраками| Bed and breakfast'!#REF!*0.9</f>
        <v>#REF!</v>
      </c>
      <c r="D20" s="241" t="e">
        <f>'C завтраками| Bed and breakfast'!#REF!*0.9</f>
        <v>#REF!</v>
      </c>
      <c r="E20" s="241" t="e">
        <f>'C завтраками| Bed and breakfast'!#REF!*0.9</f>
        <v>#REF!</v>
      </c>
      <c r="F20" s="241" t="e">
        <f>'C завтраками| Bed and breakfast'!#REF!*0.9</f>
        <v>#REF!</v>
      </c>
    </row>
    <row r="21" spans="1:6" x14ac:dyDescent="0.2">
      <c r="A21" s="71" t="s">
        <v>124</v>
      </c>
      <c r="B21" s="241"/>
      <c r="C21" s="241"/>
      <c r="D21" s="241"/>
      <c r="E21" s="241"/>
      <c r="F21" s="241"/>
    </row>
    <row r="22" spans="1:6" x14ac:dyDescent="0.2">
      <c r="A22" s="73" t="s">
        <v>115</v>
      </c>
      <c r="B22" s="241" t="e">
        <f>'C завтраками| Bed and breakfast'!#REF!*0.9</f>
        <v>#REF!</v>
      </c>
      <c r="C22" s="241" t="e">
        <f>'C завтраками| Bed and breakfast'!#REF!*0.9</f>
        <v>#REF!</v>
      </c>
      <c r="D22" s="241" t="e">
        <f>'C завтраками| Bed and breakfast'!#REF!*0.9</f>
        <v>#REF!</v>
      </c>
      <c r="E22" s="241" t="e">
        <f>'C завтраками| Bed and breakfast'!#REF!*0.9</f>
        <v>#REF!</v>
      </c>
      <c r="F22" s="241" t="e">
        <f>'C завтраками| Bed and breakfast'!#REF!*0.9</f>
        <v>#REF!</v>
      </c>
    </row>
    <row r="23" spans="1:6" s="193" customFormat="1" x14ac:dyDescent="0.2">
      <c r="A23" s="74" t="s">
        <v>125</v>
      </c>
      <c r="B23" s="241"/>
      <c r="C23" s="241"/>
      <c r="D23" s="241"/>
      <c r="E23" s="241"/>
      <c r="F23" s="241"/>
    </row>
    <row r="24" spans="1:6" s="193" customFormat="1" x14ac:dyDescent="0.2">
      <c r="A24" s="73" t="s">
        <v>115</v>
      </c>
      <c r="B24" s="241" t="e">
        <f>'C завтраками| Bed and breakfast'!#REF!*0.9</f>
        <v>#REF!</v>
      </c>
      <c r="C24" s="241" t="e">
        <f>'C завтраками| Bed and breakfast'!#REF!*0.9</f>
        <v>#REF!</v>
      </c>
      <c r="D24" s="241" t="e">
        <f>'C завтраками| Bed and breakfast'!#REF!*0.9</f>
        <v>#REF!</v>
      </c>
      <c r="E24" s="241" t="e">
        <f>'C завтраками| Bed and breakfast'!#REF!*0.9</f>
        <v>#REF!</v>
      </c>
      <c r="F24" s="241" t="e">
        <f>'C завтраками| Bed and breakfast'!#REF!*0.9</f>
        <v>#REF!</v>
      </c>
    </row>
    <row r="25" spans="1:6" s="193" customFormat="1" x14ac:dyDescent="0.2">
      <c r="A25" s="71" t="s">
        <v>126</v>
      </c>
      <c r="B25" s="241"/>
      <c r="C25" s="241"/>
      <c r="D25" s="241"/>
      <c r="E25" s="241"/>
      <c r="F25" s="241"/>
    </row>
    <row r="26" spans="1:6" x14ac:dyDescent="0.2">
      <c r="A26" s="73" t="s">
        <v>115</v>
      </c>
      <c r="B26" s="241" t="e">
        <f>'C завтраками| Bed and breakfast'!#REF!*0.9</f>
        <v>#REF!</v>
      </c>
      <c r="C26" s="241" t="e">
        <f>'C завтраками| Bed and breakfast'!#REF!*0.9</f>
        <v>#REF!</v>
      </c>
      <c r="D26" s="241" t="e">
        <f>'C завтраками| Bed and breakfast'!#REF!*0.9</f>
        <v>#REF!</v>
      </c>
      <c r="E26" s="241" t="e">
        <f>'C завтраками| Bed and breakfast'!#REF!*0.9</f>
        <v>#REF!</v>
      </c>
      <c r="F26" s="241" t="e">
        <f>'C завтраками| Bed and breakfast'!#REF!*0.9</f>
        <v>#REF!</v>
      </c>
    </row>
    <row r="27" spans="1:6" s="243" customFormat="1" x14ac:dyDescent="0.2">
      <c r="A27" s="258"/>
      <c r="B27" s="240"/>
      <c r="C27" s="240"/>
      <c r="D27" s="240"/>
      <c r="E27" s="240"/>
      <c r="F27" s="240"/>
    </row>
    <row r="28" spans="1:6" s="243" customFormat="1" x14ac:dyDescent="0.2">
      <c r="A28" s="259" t="s">
        <v>310</v>
      </c>
      <c r="B28" s="197" t="e">
        <f t="shared" ref="B28" si="0">B2</f>
        <v>#REF!</v>
      </c>
      <c r="C28" s="197" t="e">
        <f t="shared" ref="C28:F28" si="1">C2</f>
        <v>#REF!</v>
      </c>
      <c r="D28" s="197" t="e">
        <f t="shared" si="1"/>
        <v>#REF!</v>
      </c>
      <c r="E28" s="197" t="e">
        <f t="shared" si="1"/>
        <v>#REF!</v>
      </c>
      <c r="F28" s="197" t="e">
        <f t="shared" si="1"/>
        <v>#REF!</v>
      </c>
    </row>
    <row r="29" spans="1:6" s="243" customFormat="1" ht="33.75" customHeight="1" x14ac:dyDescent="0.2">
      <c r="A29" s="81" t="s">
        <v>129</v>
      </c>
      <c r="B29" s="197" t="e">
        <f t="shared" ref="B29" si="2">B3</f>
        <v>#REF!</v>
      </c>
      <c r="C29" s="197" t="e">
        <f t="shared" ref="C29:F29" si="3">C3</f>
        <v>#REF!</v>
      </c>
      <c r="D29" s="197" t="e">
        <f t="shared" si="3"/>
        <v>#REF!</v>
      </c>
      <c r="E29" s="197" t="e">
        <f t="shared" si="3"/>
        <v>#REF!</v>
      </c>
      <c r="F29" s="197" t="e">
        <f t="shared" si="3"/>
        <v>#REF!</v>
      </c>
    </row>
    <row r="30" spans="1:6" s="243" customFormat="1" x14ac:dyDescent="0.2">
      <c r="A30" s="239" t="s">
        <v>138</v>
      </c>
      <c r="B30" s="72"/>
      <c r="C30" s="72"/>
      <c r="D30" s="72"/>
      <c r="E30" s="72"/>
      <c r="F30" s="72"/>
    </row>
    <row r="31" spans="1:6" s="243" customFormat="1" x14ac:dyDescent="0.2">
      <c r="A31" s="240">
        <v>1</v>
      </c>
      <c r="B31" s="241" t="e">
        <f t="shared" ref="B31" si="4">B5*0.9</f>
        <v>#REF!</v>
      </c>
      <c r="C31" s="241" t="e">
        <f t="shared" ref="C31:F31" si="5">C5*0.9</f>
        <v>#REF!</v>
      </c>
      <c r="D31" s="241" t="e">
        <f t="shared" si="5"/>
        <v>#REF!</v>
      </c>
      <c r="E31" s="241" t="e">
        <f t="shared" si="5"/>
        <v>#REF!</v>
      </c>
      <c r="F31" s="241" t="e">
        <f t="shared" si="5"/>
        <v>#REF!</v>
      </c>
    </row>
    <row r="32" spans="1:6" s="243" customFormat="1" x14ac:dyDescent="0.2">
      <c r="A32" s="240">
        <v>2</v>
      </c>
      <c r="B32" s="241" t="e">
        <f t="shared" ref="B32" si="6">B6*0.9</f>
        <v>#REF!</v>
      </c>
      <c r="C32" s="241" t="e">
        <f t="shared" ref="C32:F32" si="7">C6*0.9</f>
        <v>#REF!</v>
      </c>
      <c r="D32" s="241" t="e">
        <f t="shared" si="7"/>
        <v>#REF!</v>
      </c>
      <c r="E32" s="241" t="e">
        <f t="shared" si="7"/>
        <v>#REF!</v>
      </c>
      <c r="F32" s="241" t="e">
        <f t="shared" si="7"/>
        <v>#REF!</v>
      </c>
    </row>
    <row r="33" spans="1:6" s="243" customFormat="1" x14ac:dyDescent="0.2">
      <c r="A33" s="239" t="s">
        <v>140</v>
      </c>
      <c r="B33" s="241"/>
      <c r="C33" s="241"/>
      <c r="D33" s="241"/>
      <c r="E33" s="241"/>
      <c r="F33" s="241"/>
    </row>
    <row r="34" spans="1:6" s="243" customFormat="1" x14ac:dyDescent="0.2">
      <c r="A34" s="240">
        <v>1</v>
      </c>
      <c r="B34" s="241" t="e">
        <f t="shared" ref="B34" si="8">B8*0.9</f>
        <v>#REF!</v>
      </c>
      <c r="C34" s="241" t="e">
        <f t="shared" ref="C34:F34" si="9">C8*0.9</f>
        <v>#REF!</v>
      </c>
      <c r="D34" s="241" t="e">
        <f t="shared" si="9"/>
        <v>#REF!</v>
      </c>
      <c r="E34" s="241" t="e">
        <f t="shared" si="9"/>
        <v>#REF!</v>
      </c>
      <c r="F34" s="241" t="e">
        <f t="shared" si="9"/>
        <v>#REF!</v>
      </c>
    </row>
    <row r="35" spans="1:6" s="243" customFormat="1" x14ac:dyDescent="0.2">
      <c r="A35" s="240">
        <v>2</v>
      </c>
      <c r="B35" s="241" t="e">
        <f t="shared" ref="B35" si="10">B9*0.9</f>
        <v>#REF!</v>
      </c>
      <c r="C35" s="241" t="e">
        <f t="shared" ref="C35:F35" si="11">C9*0.9</f>
        <v>#REF!</v>
      </c>
      <c r="D35" s="241" t="e">
        <f t="shared" si="11"/>
        <v>#REF!</v>
      </c>
      <c r="E35" s="241" t="e">
        <f t="shared" si="11"/>
        <v>#REF!</v>
      </c>
      <c r="F35" s="241" t="e">
        <f t="shared" si="11"/>
        <v>#REF!</v>
      </c>
    </row>
    <row r="36" spans="1:6" s="243" customFormat="1" x14ac:dyDescent="0.2">
      <c r="A36" s="239" t="s">
        <v>139</v>
      </c>
      <c r="B36" s="241"/>
      <c r="C36" s="241"/>
      <c r="D36" s="241"/>
      <c r="E36" s="241"/>
      <c r="F36" s="241"/>
    </row>
    <row r="37" spans="1:6" s="243" customFormat="1" x14ac:dyDescent="0.2">
      <c r="A37" s="240">
        <v>1</v>
      </c>
      <c r="B37" s="241" t="e">
        <f t="shared" ref="B37" si="12">B11*0.9</f>
        <v>#REF!</v>
      </c>
      <c r="C37" s="241" t="e">
        <f t="shared" ref="C37:F37" si="13">C11*0.9</f>
        <v>#REF!</v>
      </c>
      <c r="D37" s="241" t="e">
        <f t="shared" si="13"/>
        <v>#REF!</v>
      </c>
      <c r="E37" s="241" t="e">
        <f t="shared" si="13"/>
        <v>#REF!</v>
      </c>
      <c r="F37" s="241" t="e">
        <f t="shared" si="13"/>
        <v>#REF!</v>
      </c>
    </row>
    <row r="38" spans="1:6" s="243" customFormat="1" x14ac:dyDescent="0.2">
      <c r="A38" s="240">
        <v>2</v>
      </c>
      <c r="B38" s="241" t="e">
        <f t="shared" ref="B38" si="14">B12*0.9</f>
        <v>#REF!</v>
      </c>
      <c r="C38" s="241" t="e">
        <f t="shared" ref="C38:F38" si="15">C12*0.9</f>
        <v>#REF!</v>
      </c>
      <c r="D38" s="241" t="e">
        <f t="shared" si="15"/>
        <v>#REF!</v>
      </c>
      <c r="E38" s="241" t="e">
        <f t="shared" si="15"/>
        <v>#REF!</v>
      </c>
      <c r="F38" s="241" t="e">
        <f t="shared" si="15"/>
        <v>#REF!</v>
      </c>
    </row>
    <row r="39" spans="1:6" s="243" customFormat="1" x14ac:dyDescent="0.2">
      <c r="A39" s="239" t="s">
        <v>141</v>
      </c>
      <c r="B39" s="241"/>
      <c r="C39" s="241"/>
      <c r="D39" s="241"/>
      <c r="E39" s="241"/>
      <c r="F39" s="241"/>
    </row>
    <row r="40" spans="1:6" s="243" customFormat="1" x14ac:dyDescent="0.2">
      <c r="A40" s="240">
        <v>1</v>
      </c>
      <c r="B40" s="241" t="e">
        <f t="shared" ref="B40" si="16">B14*0.9</f>
        <v>#REF!</v>
      </c>
      <c r="C40" s="241" t="e">
        <f t="shared" ref="C40:F40" si="17">C14*0.9</f>
        <v>#REF!</v>
      </c>
      <c r="D40" s="241" t="e">
        <f t="shared" si="17"/>
        <v>#REF!</v>
      </c>
      <c r="E40" s="241" t="e">
        <f t="shared" si="17"/>
        <v>#REF!</v>
      </c>
      <c r="F40" s="241" t="e">
        <f t="shared" si="17"/>
        <v>#REF!</v>
      </c>
    </row>
    <row r="41" spans="1:6" s="243" customFormat="1" x14ac:dyDescent="0.2">
      <c r="A41" s="240">
        <v>2</v>
      </c>
      <c r="B41" s="241" t="e">
        <f t="shared" ref="B41" si="18">B15*0.9</f>
        <v>#REF!</v>
      </c>
      <c r="C41" s="241" t="e">
        <f t="shared" ref="C41:F41" si="19">C15*0.9</f>
        <v>#REF!</v>
      </c>
      <c r="D41" s="241" t="e">
        <f t="shared" si="19"/>
        <v>#REF!</v>
      </c>
      <c r="E41" s="241" t="e">
        <f t="shared" si="19"/>
        <v>#REF!</v>
      </c>
      <c r="F41" s="241" t="e">
        <f t="shared" si="19"/>
        <v>#REF!</v>
      </c>
    </row>
    <row r="42" spans="1:6" s="243" customFormat="1" x14ac:dyDescent="0.2">
      <c r="A42" s="239" t="s">
        <v>122</v>
      </c>
      <c r="B42" s="241"/>
      <c r="C42" s="241"/>
      <c r="D42" s="241"/>
      <c r="E42" s="241"/>
      <c r="F42" s="241"/>
    </row>
    <row r="43" spans="1:6" s="243" customFormat="1" x14ac:dyDescent="0.2">
      <c r="A43" s="240">
        <v>1</v>
      </c>
      <c r="B43" s="241" t="e">
        <f t="shared" ref="B43" si="20">B17*0.9</f>
        <v>#REF!</v>
      </c>
      <c r="C43" s="241" t="e">
        <f t="shared" ref="C43:F43" si="21">C17*0.9</f>
        <v>#REF!</v>
      </c>
      <c r="D43" s="241" t="e">
        <f t="shared" si="21"/>
        <v>#REF!</v>
      </c>
      <c r="E43" s="241" t="e">
        <f t="shared" si="21"/>
        <v>#REF!</v>
      </c>
      <c r="F43" s="241" t="e">
        <f t="shared" si="21"/>
        <v>#REF!</v>
      </c>
    </row>
    <row r="44" spans="1:6" s="243" customFormat="1" x14ac:dyDescent="0.2">
      <c r="A44" s="240">
        <v>2</v>
      </c>
      <c r="B44" s="241" t="e">
        <f t="shared" ref="B44" si="22">B18*0.9</f>
        <v>#REF!</v>
      </c>
      <c r="C44" s="241" t="e">
        <f t="shared" ref="C44:F44" si="23">C18*0.9</f>
        <v>#REF!</v>
      </c>
      <c r="D44" s="241" t="e">
        <f t="shared" si="23"/>
        <v>#REF!</v>
      </c>
      <c r="E44" s="241" t="e">
        <f t="shared" si="23"/>
        <v>#REF!</v>
      </c>
      <c r="F44" s="241" t="e">
        <f t="shared" si="23"/>
        <v>#REF!</v>
      </c>
    </row>
    <row r="45" spans="1:6" s="243" customFormat="1" x14ac:dyDescent="0.2">
      <c r="A45" s="239" t="s">
        <v>123</v>
      </c>
      <c r="B45" s="241"/>
      <c r="C45" s="241"/>
      <c r="D45" s="241"/>
      <c r="E45" s="241"/>
      <c r="F45" s="241"/>
    </row>
    <row r="46" spans="1:6" s="243" customFormat="1" x14ac:dyDescent="0.2">
      <c r="A46" s="240" t="s">
        <v>115</v>
      </c>
      <c r="B46" s="241" t="e">
        <f t="shared" ref="B46" si="24">B20*0.9</f>
        <v>#REF!</v>
      </c>
      <c r="C46" s="241" t="e">
        <f t="shared" ref="C46:F46" si="25">C20*0.9</f>
        <v>#REF!</v>
      </c>
      <c r="D46" s="241" t="e">
        <f t="shared" si="25"/>
        <v>#REF!</v>
      </c>
      <c r="E46" s="241" t="e">
        <f t="shared" si="25"/>
        <v>#REF!</v>
      </c>
      <c r="F46" s="241" t="e">
        <f t="shared" si="25"/>
        <v>#REF!</v>
      </c>
    </row>
    <row r="47" spans="1:6" s="243" customFormat="1" x14ac:dyDescent="0.2">
      <c r="A47" s="239" t="s">
        <v>124</v>
      </c>
      <c r="B47" s="241"/>
      <c r="C47" s="241"/>
      <c r="D47" s="241"/>
      <c r="E47" s="241"/>
      <c r="F47" s="241"/>
    </row>
    <row r="48" spans="1:6" s="243" customFormat="1" x14ac:dyDescent="0.2">
      <c r="A48" s="240" t="s">
        <v>115</v>
      </c>
      <c r="B48" s="241" t="e">
        <f t="shared" ref="B48" si="26">B22*0.9</f>
        <v>#REF!</v>
      </c>
      <c r="C48" s="241" t="e">
        <f t="shared" ref="C48:F48" si="27">C22*0.9</f>
        <v>#REF!</v>
      </c>
      <c r="D48" s="241" t="e">
        <f t="shared" si="27"/>
        <v>#REF!</v>
      </c>
      <c r="E48" s="241" t="e">
        <f t="shared" si="27"/>
        <v>#REF!</v>
      </c>
      <c r="F48" s="241" t="e">
        <f t="shared" si="27"/>
        <v>#REF!</v>
      </c>
    </row>
    <row r="49" spans="1:6" s="243" customFormat="1" x14ac:dyDescent="0.2">
      <c r="A49" s="241" t="s">
        <v>125</v>
      </c>
      <c r="B49" s="241"/>
      <c r="C49" s="241"/>
      <c r="D49" s="241"/>
      <c r="E49" s="241"/>
      <c r="F49" s="241"/>
    </row>
    <row r="50" spans="1:6" s="243" customFormat="1" x14ac:dyDescent="0.2">
      <c r="A50" s="240" t="s">
        <v>115</v>
      </c>
      <c r="B50" s="241" t="e">
        <f t="shared" ref="B50" si="28">B24*0.9</f>
        <v>#REF!</v>
      </c>
      <c r="C50" s="241" t="e">
        <f t="shared" ref="C50:F50" si="29">C24*0.9</f>
        <v>#REF!</v>
      </c>
      <c r="D50" s="241" t="e">
        <f t="shared" si="29"/>
        <v>#REF!</v>
      </c>
      <c r="E50" s="241" t="e">
        <f t="shared" si="29"/>
        <v>#REF!</v>
      </c>
      <c r="F50" s="241" t="e">
        <f t="shared" si="29"/>
        <v>#REF!</v>
      </c>
    </row>
    <row r="51" spans="1:6" s="243" customFormat="1" x14ac:dyDescent="0.2">
      <c r="A51" s="239" t="s">
        <v>126</v>
      </c>
      <c r="B51" s="241"/>
      <c r="C51" s="241"/>
      <c r="D51" s="241"/>
      <c r="E51" s="241"/>
      <c r="F51" s="241"/>
    </row>
    <row r="52" spans="1:6" s="243" customFormat="1" x14ac:dyDescent="0.2">
      <c r="A52" s="240" t="s">
        <v>115</v>
      </c>
      <c r="B52" s="241" t="e">
        <f t="shared" ref="B52" si="30">B26*0.9</f>
        <v>#REF!</v>
      </c>
      <c r="C52" s="241" t="e">
        <f t="shared" ref="C52:F52" si="31">C26*0.9</f>
        <v>#REF!</v>
      </c>
      <c r="D52" s="241" t="e">
        <f t="shared" si="31"/>
        <v>#REF!</v>
      </c>
      <c r="E52" s="241" t="e">
        <f t="shared" si="31"/>
        <v>#REF!</v>
      </c>
      <c r="F52" s="241" t="e">
        <f t="shared" si="31"/>
        <v>#REF!</v>
      </c>
    </row>
    <row r="53" spans="1:6" s="193" customFormat="1" ht="165" x14ac:dyDescent="0.2">
      <c r="A53" s="237" t="s">
        <v>311</v>
      </c>
      <c r="B53" s="243"/>
      <c r="C53" s="243"/>
      <c r="D53" s="243"/>
      <c r="E53" s="243"/>
      <c r="F53" s="243"/>
    </row>
    <row r="54" spans="1:6" x14ac:dyDescent="0.2">
      <c r="A54" s="226" t="s">
        <v>133</v>
      </c>
    </row>
    <row r="55" spans="1:6" x14ac:dyDescent="0.2">
      <c r="A55" s="101" t="s">
        <v>312</v>
      </c>
    </row>
    <row r="56" spans="1:6" x14ac:dyDescent="0.2">
      <c r="A56" s="101" t="s">
        <v>313</v>
      </c>
    </row>
    <row r="57" spans="1:6" x14ac:dyDescent="0.2">
      <c r="A57" s="67"/>
    </row>
    <row r="58" spans="1:6" x14ac:dyDescent="0.2">
      <c r="A58" s="226" t="s">
        <v>130</v>
      </c>
    </row>
    <row r="59" spans="1:6" ht="124.5" customHeight="1" x14ac:dyDescent="0.2">
      <c r="A59" s="229" t="s">
        <v>296</v>
      </c>
    </row>
    <row r="60" spans="1:6" s="243" customFormat="1" ht="36" x14ac:dyDescent="0.2">
      <c r="A60" s="190" t="s">
        <v>309</v>
      </c>
    </row>
    <row r="61" spans="1:6" x14ac:dyDescent="0.2">
      <c r="A61" s="102" t="s">
        <v>314</v>
      </c>
    </row>
    <row r="62" spans="1:6" s="193" customFormat="1" x14ac:dyDescent="0.2">
      <c r="A62" s="102" t="s">
        <v>273</v>
      </c>
      <c r="B62" s="243"/>
      <c r="C62" s="243"/>
      <c r="D62" s="243"/>
      <c r="E62" s="243"/>
      <c r="F62" s="243"/>
    </row>
    <row r="63" spans="1:6" s="243" customFormat="1" x14ac:dyDescent="0.2">
      <c r="A63" s="242" t="s">
        <v>325</v>
      </c>
    </row>
    <row r="64" spans="1:6" s="193" customFormat="1" ht="31.5" x14ac:dyDescent="0.2">
      <c r="A64" s="227" t="s">
        <v>271</v>
      </c>
      <c r="B64" s="243"/>
      <c r="C64" s="243"/>
      <c r="D64" s="243"/>
      <c r="E64" s="243"/>
      <c r="F64" s="243"/>
    </row>
    <row r="65" spans="1:1" ht="52.5" x14ac:dyDescent="0.2">
      <c r="A65" s="260" t="s">
        <v>315</v>
      </c>
    </row>
    <row r="66" spans="1:1" ht="31.5" x14ac:dyDescent="0.2">
      <c r="A66" s="260" t="s">
        <v>316</v>
      </c>
    </row>
    <row r="67" spans="1:1" ht="31.5" x14ac:dyDescent="0.2">
      <c r="A67" s="260" t="s">
        <v>317</v>
      </c>
    </row>
    <row r="68" spans="1:1" ht="31.5" x14ac:dyDescent="0.2">
      <c r="A68" s="260" t="s">
        <v>318</v>
      </c>
    </row>
    <row r="69" spans="1:1" ht="42" x14ac:dyDescent="0.2">
      <c r="A69" s="260" t="s">
        <v>319</v>
      </c>
    </row>
    <row r="70" spans="1:1" ht="31.5" x14ac:dyDescent="0.2">
      <c r="A70" s="260" t="s">
        <v>320</v>
      </c>
    </row>
    <row r="71" spans="1:1" ht="34.5" x14ac:dyDescent="0.2">
      <c r="A71" s="260" t="s">
        <v>321</v>
      </c>
    </row>
    <row r="72" spans="1:1" ht="23.25" x14ac:dyDescent="0.2">
      <c r="A72" s="260" t="s">
        <v>322</v>
      </c>
    </row>
    <row r="73" spans="1:1" ht="42" x14ac:dyDescent="0.2">
      <c r="A73" s="260" t="s">
        <v>323</v>
      </c>
    </row>
    <row r="74" spans="1:1" ht="31.5" x14ac:dyDescent="0.2">
      <c r="A74" s="260" t="s">
        <v>324</v>
      </c>
    </row>
    <row r="75" spans="1:1" ht="42" x14ac:dyDescent="0.2">
      <c r="A75" s="139" t="s">
        <v>163</v>
      </c>
    </row>
    <row r="76" spans="1:1" ht="21" x14ac:dyDescent="0.2">
      <c r="A76" s="212" t="s">
        <v>159</v>
      </c>
    </row>
    <row r="77" spans="1:1" ht="53.25" x14ac:dyDescent="0.2">
      <c r="A77" s="132" t="s">
        <v>160</v>
      </c>
    </row>
    <row r="78" spans="1:1" ht="31.5" x14ac:dyDescent="0.2">
      <c r="A78" s="179" t="s">
        <v>161</v>
      </c>
    </row>
    <row r="79" spans="1:1" x14ac:dyDescent="0.2">
      <c r="A79" s="113"/>
    </row>
    <row r="80" spans="1:1" x14ac:dyDescent="0.2">
      <c r="A80" s="114" t="s">
        <v>131</v>
      </c>
    </row>
    <row r="81" spans="1:1" ht="24" x14ac:dyDescent="0.2">
      <c r="A81" s="115" t="s">
        <v>150</v>
      </c>
    </row>
    <row r="82" spans="1:1" ht="24" x14ac:dyDescent="0.2">
      <c r="A82" s="115" t="s">
        <v>151</v>
      </c>
    </row>
    <row r="83" spans="1:1" x14ac:dyDescent="0.2">
      <c r="A83" s="228"/>
    </row>
    <row r="84" spans="1:1" x14ac:dyDescent="0.2">
      <c r="A84" s="115"/>
    </row>
    <row r="85" spans="1:1" x14ac:dyDescent="0.2">
      <c r="A85" s="115"/>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38"/>
  <sheetViews>
    <sheetView zoomScaleNormal="100" workbookViewId="0">
      <selection activeCell="B1" sqref="B1:F1048576"/>
    </sheetView>
  </sheetViews>
  <sheetFormatPr defaultColWidth="8.7109375" defaultRowHeight="12.75" x14ac:dyDescent="0.2"/>
  <cols>
    <col min="1" max="1" width="72.85546875" style="243" customWidth="1"/>
    <col min="2" max="16384" width="8.7109375" style="243"/>
  </cols>
  <sheetData>
    <row r="1" spans="1:6" x14ac:dyDescent="0.2">
      <c r="A1" s="256" t="s">
        <v>127</v>
      </c>
    </row>
    <row r="2" spans="1:6" x14ac:dyDescent="0.2">
      <c r="A2" s="257" t="s">
        <v>272</v>
      </c>
      <c r="B2" s="197" t="e">
        <f>'ЗЭГ | FIT15'!B2</f>
        <v>#REF!</v>
      </c>
      <c r="C2" s="197" t="e">
        <f>'ЗЭГ | FIT15'!C2</f>
        <v>#REF!</v>
      </c>
      <c r="D2" s="197" t="e">
        <f>'ЗЭГ | FIT15'!D2</f>
        <v>#REF!</v>
      </c>
      <c r="E2" s="197" t="e">
        <f>'ЗЭГ | FIT15'!E2</f>
        <v>#REF!</v>
      </c>
      <c r="F2" s="197" t="e">
        <f>'ЗЭГ | FIT15'!F2</f>
        <v>#REF!</v>
      </c>
    </row>
    <row r="3" spans="1:6" ht="33.75" customHeight="1" x14ac:dyDescent="0.2">
      <c r="A3" s="81" t="s">
        <v>129</v>
      </c>
      <c r="B3" s="197" t="e">
        <f>'ЗЭГ | FIT15'!B3</f>
        <v>#REF!</v>
      </c>
      <c r="C3" s="197" t="e">
        <f>'ЗЭГ | FIT15'!C3</f>
        <v>#REF!</v>
      </c>
      <c r="D3" s="197" t="e">
        <f>'ЗЭГ | FIT15'!D3</f>
        <v>#REF!</v>
      </c>
      <c r="E3" s="197" t="e">
        <f>'ЗЭГ | FIT15'!E3</f>
        <v>#REF!</v>
      </c>
      <c r="F3" s="197" t="e">
        <f>'ЗЭГ | FIT15'!F3</f>
        <v>#REF!</v>
      </c>
    </row>
    <row r="4" spans="1:6" x14ac:dyDescent="0.2">
      <c r="A4" s="239" t="s">
        <v>138</v>
      </c>
    </row>
    <row r="5" spans="1:6" x14ac:dyDescent="0.2">
      <c r="A5" s="240">
        <v>1</v>
      </c>
      <c r="B5" s="241" t="e">
        <f>'ЗЭГ | FIT15'!B5</f>
        <v>#REF!</v>
      </c>
      <c r="C5" s="241" t="e">
        <f>'ЗЭГ | FIT15'!C5</f>
        <v>#REF!</v>
      </c>
      <c r="D5" s="241" t="e">
        <f>'ЗЭГ | FIT15'!D5</f>
        <v>#REF!</v>
      </c>
      <c r="E5" s="241" t="e">
        <f>'ЗЭГ | FIT15'!E5</f>
        <v>#REF!</v>
      </c>
      <c r="F5" s="241" t="e">
        <f>'ЗЭГ | FIT15'!F5</f>
        <v>#REF!</v>
      </c>
    </row>
    <row r="6" spans="1:6" x14ac:dyDescent="0.2">
      <c r="A6" s="240">
        <v>2</v>
      </c>
      <c r="B6" s="241" t="e">
        <f>'ЗЭГ | FIT15'!B6</f>
        <v>#REF!</v>
      </c>
      <c r="C6" s="241" t="e">
        <f>'ЗЭГ | FIT15'!C6</f>
        <v>#REF!</v>
      </c>
      <c r="D6" s="241" t="e">
        <f>'ЗЭГ | FIT15'!D6</f>
        <v>#REF!</v>
      </c>
      <c r="E6" s="241" t="e">
        <f>'ЗЭГ | FIT15'!E6</f>
        <v>#REF!</v>
      </c>
      <c r="F6" s="241" t="e">
        <f>'ЗЭГ | FIT15'!F6</f>
        <v>#REF!</v>
      </c>
    </row>
    <row r="7" spans="1:6" x14ac:dyDescent="0.2">
      <c r="A7" s="239" t="s">
        <v>140</v>
      </c>
      <c r="B7" s="241"/>
      <c r="C7" s="241"/>
      <c r="D7" s="241"/>
      <c r="E7" s="241"/>
      <c r="F7" s="241"/>
    </row>
    <row r="8" spans="1:6" x14ac:dyDescent="0.2">
      <c r="A8" s="240">
        <v>1</v>
      </c>
      <c r="B8" s="241" t="e">
        <f>'ЗЭГ | FIT15'!B8</f>
        <v>#REF!</v>
      </c>
      <c r="C8" s="241" t="e">
        <f>'ЗЭГ | FIT15'!C8</f>
        <v>#REF!</v>
      </c>
      <c r="D8" s="241" t="e">
        <f>'ЗЭГ | FIT15'!D8</f>
        <v>#REF!</v>
      </c>
      <c r="E8" s="241" t="e">
        <f>'ЗЭГ | FIT15'!E8</f>
        <v>#REF!</v>
      </c>
      <c r="F8" s="241" t="e">
        <f>'ЗЭГ | FIT15'!F8</f>
        <v>#REF!</v>
      </c>
    </row>
    <row r="9" spans="1:6" x14ac:dyDescent="0.2">
      <c r="A9" s="240">
        <v>2</v>
      </c>
      <c r="B9" s="241" t="e">
        <f>'ЗЭГ | FIT15'!B9</f>
        <v>#REF!</v>
      </c>
      <c r="C9" s="241" t="e">
        <f>'ЗЭГ | FIT15'!C9</f>
        <v>#REF!</v>
      </c>
      <c r="D9" s="241" t="e">
        <f>'ЗЭГ | FIT15'!D9</f>
        <v>#REF!</v>
      </c>
      <c r="E9" s="241" t="e">
        <f>'ЗЭГ | FIT15'!E9</f>
        <v>#REF!</v>
      </c>
      <c r="F9" s="241" t="e">
        <f>'ЗЭГ | FIT15'!F9</f>
        <v>#REF!</v>
      </c>
    </row>
    <row r="10" spans="1:6" x14ac:dyDescent="0.2">
      <c r="A10" s="239" t="s">
        <v>139</v>
      </c>
      <c r="B10" s="241"/>
      <c r="C10" s="241"/>
      <c r="D10" s="241"/>
      <c r="E10" s="241"/>
      <c r="F10" s="241"/>
    </row>
    <row r="11" spans="1:6" x14ac:dyDescent="0.2">
      <c r="A11" s="240">
        <v>1</v>
      </c>
      <c r="B11" s="241" t="e">
        <f>'ЗЭГ | FIT15'!B11</f>
        <v>#REF!</v>
      </c>
      <c r="C11" s="241" t="e">
        <f>'ЗЭГ | FIT15'!C11</f>
        <v>#REF!</v>
      </c>
      <c r="D11" s="241" t="e">
        <f>'ЗЭГ | FIT15'!D11</f>
        <v>#REF!</v>
      </c>
      <c r="E11" s="241" t="e">
        <f>'ЗЭГ | FIT15'!E11</f>
        <v>#REF!</v>
      </c>
      <c r="F11" s="241" t="e">
        <f>'ЗЭГ | FIT15'!F11</f>
        <v>#REF!</v>
      </c>
    </row>
    <row r="12" spans="1:6" x14ac:dyDescent="0.2">
      <c r="A12" s="240">
        <v>2</v>
      </c>
      <c r="B12" s="241" t="e">
        <f>'ЗЭГ | FIT15'!B12</f>
        <v>#REF!</v>
      </c>
      <c r="C12" s="241" t="e">
        <f>'ЗЭГ | FIT15'!C12</f>
        <v>#REF!</v>
      </c>
      <c r="D12" s="241" t="e">
        <f>'ЗЭГ | FIT15'!D12</f>
        <v>#REF!</v>
      </c>
      <c r="E12" s="241" t="e">
        <f>'ЗЭГ | FIT15'!E12</f>
        <v>#REF!</v>
      </c>
      <c r="F12" s="241" t="e">
        <f>'ЗЭГ | FIT15'!F12</f>
        <v>#REF!</v>
      </c>
    </row>
    <row r="13" spans="1:6" x14ac:dyDescent="0.2">
      <c r="A13" s="239" t="s">
        <v>141</v>
      </c>
      <c r="B13" s="241"/>
      <c r="C13" s="241"/>
      <c r="D13" s="241"/>
      <c r="E13" s="241"/>
      <c r="F13" s="241"/>
    </row>
    <row r="14" spans="1:6" x14ac:dyDescent="0.2">
      <c r="A14" s="240">
        <v>1</v>
      </c>
      <c r="B14" s="241" t="e">
        <f>'ЗЭГ | FIT15'!B14</f>
        <v>#REF!</v>
      </c>
      <c r="C14" s="241" t="e">
        <f>'ЗЭГ | FIT15'!C14</f>
        <v>#REF!</v>
      </c>
      <c r="D14" s="241" t="e">
        <f>'ЗЭГ | FIT15'!D14</f>
        <v>#REF!</v>
      </c>
      <c r="E14" s="241" t="e">
        <f>'ЗЭГ | FIT15'!E14</f>
        <v>#REF!</v>
      </c>
      <c r="F14" s="241" t="e">
        <f>'ЗЭГ | FIT15'!F14</f>
        <v>#REF!</v>
      </c>
    </row>
    <row r="15" spans="1:6" x14ac:dyDescent="0.2">
      <c r="A15" s="240">
        <v>2</v>
      </c>
      <c r="B15" s="241" t="e">
        <f>'ЗЭГ | FIT15'!B15</f>
        <v>#REF!</v>
      </c>
      <c r="C15" s="241" t="e">
        <f>'ЗЭГ | FIT15'!C15</f>
        <v>#REF!</v>
      </c>
      <c r="D15" s="241" t="e">
        <f>'ЗЭГ | FIT15'!D15</f>
        <v>#REF!</v>
      </c>
      <c r="E15" s="241" t="e">
        <f>'ЗЭГ | FIT15'!E15</f>
        <v>#REF!</v>
      </c>
      <c r="F15" s="241" t="e">
        <f>'ЗЭГ | FIT15'!F15</f>
        <v>#REF!</v>
      </c>
    </row>
    <row r="16" spans="1:6" x14ac:dyDescent="0.2">
      <c r="A16" s="239" t="s">
        <v>122</v>
      </c>
      <c r="B16" s="241"/>
      <c r="C16" s="241"/>
      <c r="D16" s="241"/>
      <c r="E16" s="241"/>
      <c r="F16" s="241"/>
    </row>
    <row r="17" spans="1:6" x14ac:dyDescent="0.2">
      <c r="A17" s="240">
        <v>1</v>
      </c>
      <c r="B17" s="241" t="e">
        <f>'ЗЭГ | FIT15'!B17</f>
        <v>#REF!</v>
      </c>
      <c r="C17" s="241" t="e">
        <f>'ЗЭГ | FIT15'!C17</f>
        <v>#REF!</v>
      </c>
      <c r="D17" s="241" t="e">
        <f>'ЗЭГ | FIT15'!D17</f>
        <v>#REF!</v>
      </c>
      <c r="E17" s="241" t="e">
        <f>'ЗЭГ | FIT15'!E17</f>
        <v>#REF!</v>
      </c>
      <c r="F17" s="241" t="e">
        <f>'ЗЭГ | FIT15'!F17</f>
        <v>#REF!</v>
      </c>
    </row>
    <row r="18" spans="1:6" x14ac:dyDescent="0.2">
      <c r="A18" s="240">
        <v>2</v>
      </c>
      <c r="B18" s="241" t="e">
        <f>'ЗЭГ | FIT15'!B18</f>
        <v>#REF!</v>
      </c>
      <c r="C18" s="241" t="e">
        <f>'ЗЭГ | FIT15'!C18</f>
        <v>#REF!</v>
      </c>
      <c r="D18" s="241" t="e">
        <f>'ЗЭГ | FIT15'!D18</f>
        <v>#REF!</v>
      </c>
      <c r="E18" s="241" t="e">
        <f>'ЗЭГ | FIT15'!E18</f>
        <v>#REF!</v>
      </c>
      <c r="F18" s="241" t="e">
        <f>'ЗЭГ | FIT15'!F18</f>
        <v>#REF!</v>
      </c>
    </row>
    <row r="19" spans="1:6" x14ac:dyDescent="0.2">
      <c r="A19" s="239" t="s">
        <v>123</v>
      </c>
      <c r="B19" s="241"/>
      <c r="C19" s="241"/>
      <c r="D19" s="241"/>
      <c r="E19" s="241"/>
      <c r="F19" s="241"/>
    </row>
    <row r="20" spans="1:6" x14ac:dyDescent="0.2">
      <c r="A20" s="240" t="s">
        <v>115</v>
      </c>
      <c r="B20" s="241" t="e">
        <f>'ЗЭГ | FIT15'!B20</f>
        <v>#REF!</v>
      </c>
      <c r="C20" s="241" t="e">
        <f>'ЗЭГ | FIT15'!C20</f>
        <v>#REF!</v>
      </c>
      <c r="D20" s="241" t="e">
        <f>'ЗЭГ | FIT15'!D20</f>
        <v>#REF!</v>
      </c>
      <c r="E20" s="241" t="e">
        <f>'ЗЭГ | FIT15'!E20</f>
        <v>#REF!</v>
      </c>
      <c r="F20" s="241" t="e">
        <f>'ЗЭГ | FIT15'!F20</f>
        <v>#REF!</v>
      </c>
    </row>
    <row r="21" spans="1:6" x14ac:dyDescent="0.2">
      <c r="A21" s="239" t="s">
        <v>124</v>
      </c>
      <c r="B21" s="241"/>
      <c r="C21" s="241"/>
      <c r="D21" s="241"/>
      <c r="E21" s="241"/>
      <c r="F21" s="241"/>
    </row>
    <row r="22" spans="1:6" x14ac:dyDescent="0.2">
      <c r="A22" s="240" t="s">
        <v>115</v>
      </c>
      <c r="B22" s="241" t="e">
        <f>'ЗЭГ | FIT15'!B22</f>
        <v>#REF!</v>
      </c>
      <c r="C22" s="241" t="e">
        <f>'ЗЭГ | FIT15'!C22</f>
        <v>#REF!</v>
      </c>
      <c r="D22" s="241" t="e">
        <f>'ЗЭГ | FIT15'!D22</f>
        <v>#REF!</v>
      </c>
      <c r="E22" s="241" t="e">
        <f>'ЗЭГ | FIT15'!E22</f>
        <v>#REF!</v>
      </c>
      <c r="F22" s="241" t="e">
        <f>'ЗЭГ | FIT15'!F22</f>
        <v>#REF!</v>
      </c>
    </row>
    <row r="23" spans="1:6" x14ac:dyDescent="0.2">
      <c r="A23" s="241" t="s">
        <v>125</v>
      </c>
      <c r="B23" s="241"/>
      <c r="C23" s="241"/>
      <c r="D23" s="241"/>
      <c r="E23" s="241"/>
      <c r="F23" s="241"/>
    </row>
    <row r="24" spans="1:6" x14ac:dyDescent="0.2">
      <c r="A24" s="240" t="s">
        <v>115</v>
      </c>
      <c r="B24" s="241" t="e">
        <f>'ЗЭГ | FIT15'!B24</f>
        <v>#REF!</v>
      </c>
      <c r="C24" s="241" t="e">
        <f>'ЗЭГ | FIT15'!C24</f>
        <v>#REF!</v>
      </c>
      <c r="D24" s="241" t="e">
        <f>'ЗЭГ | FIT15'!D24</f>
        <v>#REF!</v>
      </c>
      <c r="E24" s="241" t="e">
        <f>'ЗЭГ | FIT15'!E24</f>
        <v>#REF!</v>
      </c>
      <c r="F24" s="241" t="e">
        <f>'ЗЭГ | FIT15'!F24</f>
        <v>#REF!</v>
      </c>
    </row>
    <row r="25" spans="1:6" x14ac:dyDescent="0.2">
      <c r="A25" s="239" t="s">
        <v>126</v>
      </c>
      <c r="B25" s="241"/>
      <c r="C25" s="241"/>
      <c r="D25" s="241"/>
      <c r="E25" s="241"/>
      <c r="F25" s="241"/>
    </row>
    <row r="26" spans="1:6" x14ac:dyDescent="0.2">
      <c r="A26" s="240" t="s">
        <v>115</v>
      </c>
      <c r="B26" s="241" t="e">
        <f>'ЗЭГ | FIT15'!B26</f>
        <v>#REF!</v>
      </c>
      <c r="C26" s="241" t="e">
        <f>'ЗЭГ | FIT15'!C26</f>
        <v>#REF!</v>
      </c>
      <c r="D26" s="241" t="e">
        <f>'ЗЭГ | FIT15'!D26</f>
        <v>#REF!</v>
      </c>
      <c r="E26" s="241" t="e">
        <f>'ЗЭГ | FIT15'!E26</f>
        <v>#REF!</v>
      </c>
      <c r="F26" s="241" t="e">
        <f>'ЗЭГ | FIT15'!F26</f>
        <v>#REF!</v>
      </c>
    </row>
    <row r="27" spans="1:6" x14ac:dyDescent="0.2">
      <c r="A27" s="258"/>
    </row>
    <row r="28" spans="1:6" x14ac:dyDescent="0.2">
      <c r="A28" s="259" t="s">
        <v>310</v>
      </c>
      <c r="B28" s="197" t="e">
        <f t="shared" ref="B28" si="0">B2</f>
        <v>#REF!</v>
      </c>
      <c r="C28" s="197" t="e">
        <f t="shared" ref="C28:F28" si="1">C2</f>
        <v>#REF!</v>
      </c>
      <c r="D28" s="197" t="e">
        <f t="shared" si="1"/>
        <v>#REF!</v>
      </c>
      <c r="E28" s="197" t="e">
        <f t="shared" si="1"/>
        <v>#REF!</v>
      </c>
      <c r="F28" s="197" t="e">
        <f t="shared" si="1"/>
        <v>#REF!</v>
      </c>
    </row>
    <row r="29" spans="1:6" ht="33.75" customHeight="1" x14ac:dyDescent="0.2">
      <c r="A29" s="81" t="s">
        <v>129</v>
      </c>
      <c r="B29" s="197" t="e">
        <f t="shared" ref="B29" si="2">B3</f>
        <v>#REF!</v>
      </c>
      <c r="C29" s="197" t="e">
        <f t="shared" ref="C29:F29" si="3">C3</f>
        <v>#REF!</v>
      </c>
      <c r="D29" s="197" t="e">
        <f t="shared" si="3"/>
        <v>#REF!</v>
      </c>
      <c r="E29" s="197" t="e">
        <f t="shared" si="3"/>
        <v>#REF!</v>
      </c>
      <c r="F29" s="197" t="e">
        <f t="shared" si="3"/>
        <v>#REF!</v>
      </c>
    </row>
    <row r="30" spans="1:6" x14ac:dyDescent="0.2">
      <c r="A30" s="239" t="s">
        <v>138</v>
      </c>
    </row>
    <row r="31" spans="1:6" x14ac:dyDescent="0.2">
      <c r="A31" s="240">
        <v>1</v>
      </c>
      <c r="B31" s="198" t="e">
        <f t="shared" ref="B31" si="4">B5*0.87</f>
        <v>#REF!</v>
      </c>
      <c r="C31" s="198" t="e">
        <f t="shared" ref="C31:F31" si="5">C5*0.87</f>
        <v>#REF!</v>
      </c>
      <c r="D31" s="198" t="e">
        <f t="shared" si="5"/>
        <v>#REF!</v>
      </c>
      <c r="E31" s="198" t="e">
        <f t="shared" si="5"/>
        <v>#REF!</v>
      </c>
      <c r="F31" s="198" t="e">
        <f t="shared" si="5"/>
        <v>#REF!</v>
      </c>
    </row>
    <row r="32" spans="1:6" x14ac:dyDescent="0.2">
      <c r="A32" s="240">
        <v>2</v>
      </c>
      <c r="B32" s="198" t="e">
        <f t="shared" ref="B32" si="6">B6*0.87</f>
        <v>#REF!</v>
      </c>
      <c r="C32" s="198" t="e">
        <f t="shared" ref="C32:F32" si="7">C6*0.87</f>
        <v>#REF!</v>
      </c>
      <c r="D32" s="198" t="e">
        <f t="shared" si="7"/>
        <v>#REF!</v>
      </c>
      <c r="E32" s="198" t="e">
        <f t="shared" si="7"/>
        <v>#REF!</v>
      </c>
      <c r="F32" s="198" t="e">
        <f t="shared" si="7"/>
        <v>#REF!</v>
      </c>
    </row>
    <row r="33" spans="1:6" x14ac:dyDescent="0.2">
      <c r="A33" s="239" t="s">
        <v>140</v>
      </c>
      <c r="B33" s="198"/>
      <c r="C33" s="198"/>
      <c r="D33" s="198"/>
      <c r="E33" s="198"/>
      <c r="F33" s="198"/>
    </row>
    <row r="34" spans="1:6" x14ac:dyDescent="0.2">
      <c r="A34" s="240">
        <v>1</v>
      </c>
      <c r="B34" s="198" t="e">
        <f t="shared" ref="B34" si="8">B8*0.87</f>
        <v>#REF!</v>
      </c>
      <c r="C34" s="198" t="e">
        <f t="shared" ref="C34:F34" si="9">C8*0.87</f>
        <v>#REF!</v>
      </c>
      <c r="D34" s="198" t="e">
        <f t="shared" si="9"/>
        <v>#REF!</v>
      </c>
      <c r="E34" s="198" t="e">
        <f t="shared" si="9"/>
        <v>#REF!</v>
      </c>
      <c r="F34" s="198" t="e">
        <f t="shared" si="9"/>
        <v>#REF!</v>
      </c>
    </row>
    <row r="35" spans="1:6" x14ac:dyDescent="0.2">
      <c r="A35" s="240">
        <v>2</v>
      </c>
      <c r="B35" s="198" t="e">
        <f t="shared" ref="B35" si="10">B9*0.87</f>
        <v>#REF!</v>
      </c>
      <c r="C35" s="198" t="e">
        <f t="shared" ref="C35:F35" si="11">C9*0.87</f>
        <v>#REF!</v>
      </c>
      <c r="D35" s="198" t="e">
        <f t="shared" si="11"/>
        <v>#REF!</v>
      </c>
      <c r="E35" s="198" t="e">
        <f t="shared" si="11"/>
        <v>#REF!</v>
      </c>
      <c r="F35" s="198" t="e">
        <f t="shared" si="11"/>
        <v>#REF!</v>
      </c>
    </row>
    <row r="36" spans="1:6" x14ac:dyDescent="0.2">
      <c r="A36" s="239" t="s">
        <v>139</v>
      </c>
      <c r="B36" s="198"/>
      <c r="C36" s="198"/>
      <c r="D36" s="198"/>
      <c r="E36" s="198"/>
      <c r="F36" s="198"/>
    </row>
    <row r="37" spans="1:6" x14ac:dyDescent="0.2">
      <c r="A37" s="240">
        <v>1</v>
      </c>
      <c r="B37" s="198" t="e">
        <f t="shared" ref="B37" si="12">B11*0.87</f>
        <v>#REF!</v>
      </c>
      <c r="C37" s="198" t="e">
        <f t="shared" ref="C37:F37" si="13">C11*0.87</f>
        <v>#REF!</v>
      </c>
      <c r="D37" s="198" t="e">
        <f t="shared" si="13"/>
        <v>#REF!</v>
      </c>
      <c r="E37" s="198" t="e">
        <f t="shared" si="13"/>
        <v>#REF!</v>
      </c>
      <c r="F37" s="198" t="e">
        <f t="shared" si="13"/>
        <v>#REF!</v>
      </c>
    </row>
    <row r="38" spans="1:6" x14ac:dyDescent="0.2">
      <c r="A38" s="240">
        <v>2</v>
      </c>
      <c r="B38" s="198" t="e">
        <f t="shared" ref="B38" si="14">B12*0.87</f>
        <v>#REF!</v>
      </c>
      <c r="C38" s="198" t="e">
        <f t="shared" ref="C38:F38" si="15">C12*0.87</f>
        <v>#REF!</v>
      </c>
      <c r="D38" s="198" t="e">
        <f t="shared" si="15"/>
        <v>#REF!</v>
      </c>
      <c r="E38" s="198" t="e">
        <f t="shared" si="15"/>
        <v>#REF!</v>
      </c>
      <c r="F38" s="198" t="e">
        <f t="shared" si="15"/>
        <v>#REF!</v>
      </c>
    </row>
    <row r="39" spans="1:6" x14ac:dyDescent="0.2">
      <c r="A39" s="239" t="s">
        <v>141</v>
      </c>
      <c r="B39" s="198"/>
      <c r="C39" s="198"/>
      <c r="D39" s="198"/>
      <c r="E39" s="198"/>
      <c r="F39" s="198"/>
    </row>
    <row r="40" spans="1:6" x14ac:dyDescent="0.2">
      <c r="A40" s="240">
        <v>1</v>
      </c>
      <c r="B40" s="198" t="e">
        <f t="shared" ref="B40" si="16">B14*0.87</f>
        <v>#REF!</v>
      </c>
      <c r="C40" s="198" t="e">
        <f t="shared" ref="C40:F40" si="17">C14*0.87</f>
        <v>#REF!</v>
      </c>
      <c r="D40" s="198" t="e">
        <f t="shared" si="17"/>
        <v>#REF!</v>
      </c>
      <c r="E40" s="198" t="e">
        <f t="shared" si="17"/>
        <v>#REF!</v>
      </c>
      <c r="F40" s="198" t="e">
        <f t="shared" si="17"/>
        <v>#REF!</v>
      </c>
    </row>
    <row r="41" spans="1:6" x14ac:dyDescent="0.2">
      <c r="A41" s="240">
        <v>2</v>
      </c>
      <c r="B41" s="198" t="e">
        <f t="shared" ref="B41" si="18">B15*0.87</f>
        <v>#REF!</v>
      </c>
      <c r="C41" s="198" t="e">
        <f t="shared" ref="C41:F41" si="19">C15*0.87</f>
        <v>#REF!</v>
      </c>
      <c r="D41" s="198" t="e">
        <f t="shared" si="19"/>
        <v>#REF!</v>
      </c>
      <c r="E41" s="198" t="e">
        <f t="shared" si="19"/>
        <v>#REF!</v>
      </c>
      <c r="F41" s="198" t="e">
        <f t="shared" si="19"/>
        <v>#REF!</v>
      </c>
    </row>
    <row r="42" spans="1:6" x14ac:dyDescent="0.2">
      <c r="A42" s="239" t="s">
        <v>122</v>
      </c>
      <c r="B42" s="198"/>
      <c r="C42" s="198"/>
      <c r="D42" s="198"/>
      <c r="E42" s="198"/>
      <c r="F42" s="198"/>
    </row>
    <row r="43" spans="1:6" x14ac:dyDescent="0.2">
      <c r="A43" s="240">
        <v>1</v>
      </c>
      <c r="B43" s="198" t="e">
        <f t="shared" ref="B43" si="20">B17*0.87</f>
        <v>#REF!</v>
      </c>
      <c r="C43" s="198" t="e">
        <f t="shared" ref="C43:F43" si="21">C17*0.87</f>
        <v>#REF!</v>
      </c>
      <c r="D43" s="198" t="e">
        <f t="shared" si="21"/>
        <v>#REF!</v>
      </c>
      <c r="E43" s="198" t="e">
        <f t="shared" si="21"/>
        <v>#REF!</v>
      </c>
      <c r="F43" s="198" t="e">
        <f t="shared" si="21"/>
        <v>#REF!</v>
      </c>
    </row>
    <row r="44" spans="1:6" x14ac:dyDescent="0.2">
      <c r="A44" s="240">
        <v>2</v>
      </c>
      <c r="B44" s="198" t="e">
        <f t="shared" ref="B44" si="22">B18*0.87</f>
        <v>#REF!</v>
      </c>
      <c r="C44" s="198" t="e">
        <f t="shared" ref="C44:F44" si="23">C18*0.87</f>
        <v>#REF!</v>
      </c>
      <c r="D44" s="198" t="e">
        <f t="shared" si="23"/>
        <v>#REF!</v>
      </c>
      <c r="E44" s="198" t="e">
        <f t="shared" si="23"/>
        <v>#REF!</v>
      </c>
      <c r="F44" s="198" t="e">
        <f t="shared" si="23"/>
        <v>#REF!</v>
      </c>
    </row>
    <row r="45" spans="1:6" x14ac:dyDescent="0.2">
      <c r="A45" s="239" t="s">
        <v>123</v>
      </c>
      <c r="B45" s="198"/>
      <c r="C45" s="198"/>
      <c r="D45" s="198"/>
      <c r="E45" s="198"/>
      <c r="F45" s="198"/>
    </row>
    <row r="46" spans="1:6" x14ac:dyDescent="0.2">
      <c r="A46" s="240" t="s">
        <v>115</v>
      </c>
      <c r="B46" s="198" t="e">
        <f t="shared" ref="B46" si="24">B20*0.87</f>
        <v>#REF!</v>
      </c>
      <c r="C46" s="198" t="e">
        <f t="shared" ref="C46:F46" si="25">C20*0.87</f>
        <v>#REF!</v>
      </c>
      <c r="D46" s="198" t="e">
        <f t="shared" si="25"/>
        <v>#REF!</v>
      </c>
      <c r="E46" s="198" t="e">
        <f t="shared" si="25"/>
        <v>#REF!</v>
      </c>
      <c r="F46" s="198" t="e">
        <f t="shared" si="25"/>
        <v>#REF!</v>
      </c>
    </row>
    <row r="47" spans="1:6" x14ac:dyDescent="0.2">
      <c r="A47" s="239" t="s">
        <v>124</v>
      </c>
      <c r="B47" s="198"/>
      <c r="C47" s="198"/>
      <c r="D47" s="198"/>
      <c r="E47" s="198"/>
      <c r="F47" s="198"/>
    </row>
    <row r="48" spans="1:6" x14ac:dyDescent="0.2">
      <c r="A48" s="240" t="s">
        <v>115</v>
      </c>
      <c r="B48" s="198" t="e">
        <f t="shared" ref="B48" si="26">B22*0.87</f>
        <v>#REF!</v>
      </c>
      <c r="C48" s="198" t="e">
        <f t="shared" ref="C48:F48" si="27">C22*0.87</f>
        <v>#REF!</v>
      </c>
      <c r="D48" s="198" t="e">
        <f t="shared" si="27"/>
        <v>#REF!</v>
      </c>
      <c r="E48" s="198" t="e">
        <f t="shared" si="27"/>
        <v>#REF!</v>
      </c>
      <c r="F48" s="198" t="e">
        <f t="shared" si="27"/>
        <v>#REF!</v>
      </c>
    </row>
    <row r="49" spans="1:6" x14ac:dyDescent="0.2">
      <c r="A49" s="241" t="s">
        <v>125</v>
      </c>
      <c r="B49" s="198"/>
      <c r="C49" s="198"/>
      <c r="D49" s="198"/>
      <c r="E49" s="198"/>
      <c r="F49" s="198"/>
    </row>
    <row r="50" spans="1:6" x14ac:dyDescent="0.2">
      <c r="A50" s="240" t="s">
        <v>115</v>
      </c>
      <c r="B50" s="198" t="e">
        <f t="shared" ref="B50" si="28">B24*0.87</f>
        <v>#REF!</v>
      </c>
      <c r="C50" s="198" t="e">
        <f t="shared" ref="C50:F50" si="29">C24*0.87</f>
        <v>#REF!</v>
      </c>
      <c r="D50" s="198" t="e">
        <f t="shared" si="29"/>
        <v>#REF!</v>
      </c>
      <c r="E50" s="198" t="e">
        <f t="shared" si="29"/>
        <v>#REF!</v>
      </c>
      <c r="F50" s="198" t="e">
        <f t="shared" si="29"/>
        <v>#REF!</v>
      </c>
    </row>
    <row r="51" spans="1:6" x14ac:dyDescent="0.2">
      <c r="A51" s="239" t="s">
        <v>126</v>
      </c>
      <c r="B51" s="198"/>
      <c r="C51" s="198"/>
      <c r="D51" s="198"/>
      <c r="E51" s="198"/>
      <c r="F51" s="198"/>
    </row>
    <row r="52" spans="1:6" x14ac:dyDescent="0.2">
      <c r="A52" s="240" t="s">
        <v>115</v>
      </c>
      <c r="B52" s="198" t="e">
        <f t="shared" ref="B52" si="30">B26*0.87</f>
        <v>#REF!</v>
      </c>
      <c r="C52" s="198" t="e">
        <f t="shared" ref="C52:F52" si="31">C26*0.87</f>
        <v>#REF!</v>
      </c>
      <c r="D52" s="198" t="e">
        <f t="shared" si="31"/>
        <v>#REF!</v>
      </c>
      <c r="E52" s="198" t="e">
        <f t="shared" si="31"/>
        <v>#REF!</v>
      </c>
      <c r="F52" s="198" t="e">
        <f t="shared" si="31"/>
        <v>#REF!</v>
      </c>
    </row>
    <row r="53" spans="1:6" ht="165" x14ac:dyDescent="0.2">
      <c r="A53" s="255" t="s">
        <v>311</v>
      </c>
    </row>
    <row r="54" spans="1:6" x14ac:dyDescent="0.2">
      <c r="A54" s="226" t="s">
        <v>133</v>
      </c>
    </row>
    <row r="55" spans="1:6" x14ac:dyDescent="0.2">
      <c r="A55" s="101" t="s">
        <v>312</v>
      </c>
    </row>
    <row r="56" spans="1:6" x14ac:dyDescent="0.2">
      <c r="A56" s="101" t="s">
        <v>313</v>
      </c>
    </row>
    <row r="57" spans="1:6" x14ac:dyDescent="0.2">
      <c r="A57" s="194"/>
    </row>
    <row r="58" spans="1:6" x14ac:dyDescent="0.2">
      <c r="A58" s="226" t="s">
        <v>130</v>
      </c>
    </row>
    <row r="59" spans="1:6" ht="124.5" customHeight="1" x14ac:dyDescent="0.2">
      <c r="A59" s="229" t="s">
        <v>296</v>
      </c>
    </row>
    <row r="60" spans="1:6" ht="36" x14ac:dyDescent="0.2">
      <c r="A60" s="190" t="s">
        <v>309</v>
      </c>
    </row>
    <row r="61" spans="1:6" x14ac:dyDescent="0.2">
      <c r="A61" s="102" t="s">
        <v>314</v>
      </c>
    </row>
    <row r="62" spans="1:6" x14ac:dyDescent="0.2">
      <c r="A62" s="102" t="s">
        <v>273</v>
      </c>
    </row>
    <row r="63" spans="1:6" x14ac:dyDescent="0.2">
      <c r="A63" s="242" t="s">
        <v>325</v>
      </c>
    </row>
    <row r="64" spans="1:6" ht="31.5" x14ac:dyDescent="0.2">
      <c r="A64" s="227" t="s">
        <v>271</v>
      </c>
    </row>
    <row r="65" spans="1:1" ht="52.5" x14ac:dyDescent="0.2">
      <c r="A65" s="260" t="s">
        <v>315</v>
      </c>
    </row>
    <row r="66" spans="1:1" ht="31.5" x14ac:dyDescent="0.2">
      <c r="A66" s="260" t="s">
        <v>316</v>
      </c>
    </row>
    <row r="67" spans="1:1" ht="31.5" x14ac:dyDescent="0.2">
      <c r="A67" s="260" t="s">
        <v>317</v>
      </c>
    </row>
    <row r="68" spans="1:1" ht="31.5" x14ac:dyDescent="0.2">
      <c r="A68" s="260" t="s">
        <v>318</v>
      </c>
    </row>
    <row r="69" spans="1:1" ht="42" x14ac:dyDescent="0.2">
      <c r="A69" s="260" t="s">
        <v>319</v>
      </c>
    </row>
    <row r="70" spans="1:1" ht="31.5" x14ac:dyDescent="0.2">
      <c r="A70" s="260" t="s">
        <v>320</v>
      </c>
    </row>
    <row r="71" spans="1:1" ht="34.5" x14ac:dyDescent="0.2">
      <c r="A71" s="260" t="s">
        <v>321</v>
      </c>
    </row>
    <row r="72" spans="1:1" ht="23.25" x14ac:dyDescent="0.2">
      <c r="A72" s="260" t="s">
        <v>322</v>
      </c>
    </row>
    <row r="73" spans="1:1" ht="42" x14ac:dyDescent="0.2">
      <c r="A73" s="260" t="s">
        <v>323</v>
      </c>
    </row>
    <row r="74" spans="1:1" ht="31.5" x14ac:dyDescent="0.2">
      <c r="A74" s="260" t="s">
        <v>324</v>
      </c>
    </row>
    <row r="75" spans="1:1" ht="42" x14ac:dyDescent="0.2">
      <c r="A75" s="139" t="s">
        <v>163</v>
      </c>
    </row>
    <row r="76" spans="1:1" ht="21" x14ac:dyDescent="0.2">
      <c r="A76" s="212" t="s">
        <v>159</v>
      </c>
    </row>
    <row r="77" spans="1:1" ht="53.25" x14ac:dyDescent="0.2">
      <c r="A77" s="132" t="s">
        <v>160</v>
      </c>
    </row>
    <row r="78" spans="1:1" ht="31.5" x14ac:dyDescent="0.2">
      <c r="A78" s="179" t="s">
        <v>161</v>
      </c>
    </row>
    <row r="79" spans="1:1" x14ac:dyDescent="0.2">
      <c r="A79" s="113"/>
    </row>
    <row r="80" spans="1:1" x14ac:dyDescent="0.2">
      <c r="A80" s="114" t="s">
        <v>131</v>
      </c>
    </row>
    <row r="81" spans="1:1" ht="24" x14ac:dyDescent="0.2">
      <c r="A81" s="244" t="s">
        <v>150</v>
      </c>
    </row>
    <row r="82" spans="1:1" ht="24" x14ac:dyDescent="0.2">
      <c r="A82" s="244" t="s">
        <v>151</v>
      </c>
    </row>
    <row r="83" spans="1:1" x14ac:dyDescent="0.2">
      <c r="A83" s="228"/>
    </row>
    <row r="84" spans="1:1" x14ac:dyDescent="0.2">
      <c r="A84" s="244"/>
    </row>
    <row r="85" spans="1:1" x14ac:dyDescent="0.2">
      <c r="A85" s="244"/>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13"/>
  <sheetViews>
    <sheetView zoomScaleNormal="100" workbookViewId="0">
      <selection activeCell="B1" sqref="B1:E1048576"/>
    </sheetView>
  </sheetViews>
  <sheetFormatPr defaultColWidth="8.7109375" defaultRowHeight="12.75" x14ac:dyDescent="0.2"/>
  <cols>
    <col min="1" max="1" width="72.85546875" style="243" customWidth="1"/>
    <col min="2" max="16384" width="8.7109375" style="243"/>
  </cols>
  <sheetData>
    <row r="1" spans="1:6" x14ac:dyDescent="0.2">
      <c r="A1" s="256" t="s">
        <v>127</v>
      </c>
    </row>
    <row r="2" spans="1:6" x14ac:dyDescent="0.2">
      <c r="A2" s="257" t="s">
        <v>272</v>
      </c>
      <c r="B2" s="197" t="e">
        <f>'ЗЭГ | FIT15'!B2</f>
        <v>#REF!</v>
      </c>
      <c r="C2" s="197" t="e">
        <f>'ЗЭГ | FIT15'!C2</f>
        <v>#REF!</v>
      </c>
      <c r="D2" s="197" t="e">
        <f>'ЗЭГ | FIT15'!D2</f>
        <v>#REF!</v>
      </c>
      <c r="E2" s="197" t="e">
        <f>'ЗЭГ | FIT15'!E2</f>
        <v>#REF!</v>
      </c>
      <c r="F2" s="247" t="e">
        <f>'ЗЭГ | FIT15'!F2</f>
        <v>#REF!</v>
      </c>
    </row>
    <row r="3" spans="1:6" ht="33.75" customHeight="1" x14ac:dyDescent="0.2">
      <c r="A3" s="81" t="s">
        <v>129</v>
      </c>
      <c r="B3" s="197" t="e">
        <f>'ЗЭГ | FIT15'!B3</f>
        <v>#REF!</v>
      </c>
      <c r="C3" s="197" t="e">
        <f>'ЗЭГ | FIT15'!C3</f>
        <v>#REF!</v>
      </c>
      <c r="D3" s="197" t="e">
        <f>'ЗЭГ | FIT15'!D3</f>
        <v>#REF!</v>
      </c>
      <c r="E3" s="197" t="e">
        <f>'ЗЭГ | FIT15'!E3</f>
        <v>#REF!</v>
      </c>
      <c r="F3" s="247" t="e">
        <f>'ЗЭГ | FIT15'!F3</f>
        <v>#REF!</v>
      </c>
    </row>
    <row r="4" spans="1:6" x14ac:dyDescent="0.2">
      <c r="A4" s="239" t="s">
        <v>138</v>
      </c>
      <c r="F4" s="32"/>
    </row>
    <row r="5" spans="1:6" x14ac:dyDescent="0.2">
      <c r="A5" s="240">
        <v>1</v>
      </c>
      <c r="B5" s="241" t="e">
        <f>'ЗЭГ | FIT15'!B5</f>
        <v>#REF!</v>
      </c>
      <c r="C5" s="241" t="e">
        <f>'ЗЭГ | FIT15'!C5</f>
        <v>#REF!</v>
      </c>
      <c r="D5" s="241" t="e">
        <f>'ЗЭГ | FIT15'!D5</f>
        <v>#REF!</v>
      </c>
      <c r="E5" s="241" t="e">
        <f>'ЗЭГ | FIT15'!E5</f>
        <v>#REF!</v>
      </c>
      <c r="F5" s="272" t="e">
        <f>'ЗЭГ | FIT15'!F5</f>
        <v>#REF!</v>
      </c>
    </row>
    <row r="6" spans="1:6" x14ac:dyDescent="0.2">
      <c r="A6" s="240">
        <v>2</v>
      </c>
      <c r="B6" s="241" t="e">
        <f>'ЗЭГ | FIT15'!B6</f>
        <v>#REF!</v>
      </c>
      <c r="C6" s="241" t="e">
        <f>'ЗЭГ | FIT15'!C6</f>
        <v>#REF!</v>
      </c>
      <c r="D6" s="241" t="e">
        <f>'ЗЭГ | FIT15'!D6</f>
        <v>#REF!</v>
      </c>
      <c r="E6" s="241" t="e">
        <f>'ЗЭГ | FIT15'!E6</f>
        <v>#REF!</v>
      </c>
      <c r="F6" s="272" t="e">
        <f>'ЗЭГ | FIT15'!F6</f>
        <v>#REF!</v>
      </c>
    </row>
    <row r="7" spans="1:6" x14ac:dyDescent="0.2">
      <c r="A7" s="239" t="s">
        <v>140</v>
      </c>
      <c r="B7" s="241"/>
      <c r="C7" s="241"/>
      <c r="D7" s="241"/>
      <c r="E7" s="241"/>
      <c r="F7" s="272"/>
    </row>
    <row r="8" spans="1:6" x14ac:dyDescent="0.2">
      <c r="A8" s="240">
        <v>1</v>
      </c>
      <c r="B8" s="241" t="e">
        <f>'ЗЭГ | FIT15'!B8</f>
        <v>#REF!</v>
      </c>
      <c r="C8" s="241" t="e">
        <f>'ЗЭГ | FIT15'!C8</f>
        <v>#REF!</v>
      </c>
      <c r="D8" s="241" t="e">
        <f>'ЗЭГ | FIT15'!D8</f>
        <v>#REF!</v>
      </c>
      <c r="E8" s="241" t="e">
        <f>'ЗЭГ | FIT15'!E8</f>
        <v>#REF!</v>
      </c>
      <c r="F8" s="272" t="e">
        <f>'ЗЭГ | FIT15'!F8</f>
        <v>#REF!</v>
      </c>
    </row>
    <row r="9" spans="1:6" x14ac:dyDescent="0.2">
      <c r="A9" s="240">
        <v>2</v>
      </c>
      <c r="B9" s="241" t="e">
        <f>'ЗЭГ | FIT15'!B9</f>
        <v>#REF!</v>
      </c>
      <c r="C9" s="241" t="e">
        <f>'ЗЭГ | FIT15'!C9</f>
        <v>#REF!</v>
      </c>
      <c r="D9" s="241" t="e">
        <f>'ЗЭГ | FIT15'!D9</f>
        <v>#REF!</v>
      </c>
      <c r="E9" s="241" t="e">
        <f>'ЗЭГ | FIT15'!E9</f>
        <v>#REF!</v>
      </c>
      <c r="F9" s="272" t="e">
        <f>'ЗЭГ | FIT15'!F9</f>
        <v>#REF!</v>
      </c>
    </row>
    <row r="10" spans="1:6" x14ac:dyDescent="0.2">
      <c r="A10" s="239" t="s">
        <v>139</v>
      </c>
      <c r="B10" s="241"/>
      <c r="C10" s="241"/>
      <c r="D10" s="241"/>
      <c r="E10" s="241"/>
      <c r="F10" s="272"/>
    </row>
    <row r="11" spans="1:6" x14ac:dyDescent="0.2">
      <c r="A11" s="240">
        <v>1</v>
      </c>
      <c r="B11" s="241" t="e">
        <f>'ЗЭГ | FIT15'!B11</f>
        <v>#REF!</v>
      </c>
      <c r="C11" s="241" t="e">
        <f>'ЗЭГ | FIT15'!C11</f>
        <v>#REF!</v>
      </c>
      <c r="D11" s="241" t="e">
        <f>'ЗЭГ | FIT15'!D11</f>
        <v>#REF!</v>
      </c>
      <c r="E11" s="241" t="e">
        <f>'ЗЭГ | FIT15'!E11</f>
        <v>#REF!</v>
      </c>
      <c r="F11" s="272" t="e">
        <f>'ЗЭГ | FIT15'!F11</f>
        <v>#REF!</v>
      </c>
    </row>
    <row r="12" spans="1:6" x14ac:dyDescent="0.2">
      <c r="A12" s="240">
        <v>2</v>
      </c>
      <c r="B12" s="241" t="e">
        <f>'ЗЭГ | FIT15'!B12</f>
        <v>#REF!</v>
      </c>
      <c r="C12" s="241" t="e">
        <f>'ЗЭГ | FIT15'!C12</f>
        <v>#REF!</v>
      </c>
      <c r="D12" s="241" t="e">
        <f>'ЗЭГ | FIT15'!D12</f>
        <v>#REF!</v>
      </c>
      <c r="E12" s="241" t="e">
        <f>'ЗЭГ | FIT15'!E12</f>
        <v>#REF!</v>
      </c>
      <c r="F12" s="272" t="e">
        <f>'ЗЭГ | FIT15'!F12</f>
        <v>#REF!</v>
      </c>
    </row>
    <row r="13" spans="1:6" x14ac:dyDescent="0.2">
      <c r="A13" s="239" t="s">
        <v>141</v>
      </c>
      <c r="B13" s="241"/>
      <c r="C13" s="241"/>
      <c r="D13" s="241"/>
      <c r="E13" s="241"/>
      <c r="F13" s="272"/>
    </row>
    <row r="14" spans="1:6" x14ac:dyDescent="0.2">
      <c r="A14" s="240">
        <v>1</v>
      </c>
      <c r="B14" s="241" t="e">
        <f>'ЗЭГ | FIT15'!B14</f>
        <v>#REF!</v>
      </c>
      <c r="C14" s="241" t="e">
        <f>'ЗЭГ | FIT15'!C14</f>
        <v>#REF!</v>
      </c>
      <c r="D14" s="241" t="e">
        <f>'ЗЭГ | FIT15'!D14</f>
        <v>#REF!</v>
      </c>
      <c r="E14" s="241" t="e">
        <f>'ЗЭГ | FIT15'!E14</f>
        <v>#REF!</v>
      </c>
      <c r="F14" s="272" t="e">
        <f>'ЗЭГ | FIT15'!F14</f>
        <v>#REF!</v>
      </c>
    </row>
    <row r="15" spans="1:6" x14ac:dyDescent="0.2">
      <c r="A15" s="240">
        <v>2</v>
      </c>
      <c r="B15" s="241" t="e">
        <f>'ЗЭГ | FIT15'!B15</f>
        <v>#REF!</v>
      </c>
      <c r="C15" s="241" t="e">
        <f>'ЗЭГ | FIT15'!C15</f>
        <v>#REF!</v>
      </c>
      <c r="D15" s="241" t="e">
        <f>'ЗЭГ | FIT15'!D15</f>
        <v>#REF!</v>
      </c>
      <c r="E15" s="241" t="e">
        <f>'ЗЭГ | FIT15'!E15</f>
        <v>#REF!</v>
      </c>
      <c r="F15" s="272" t="e">
        <f>'ЗЭГ | FIT15'!F15</f>
        <v>#REF!</v>
      </c>
    </row>
    <row r="16" spans="1:6" x14ac:dyDescent="0.2">
      <c r="A16" s="239" t="s">
        <v>122</v>
      </c>
      <c r="B16" s="241"/>
      <c r="C16" s="241"/>
      <c r="D16" s="241"/>
      <c r="E16" s="241"/>
      <c r="F16" s="272"/>
    </row>
    <row r="17" spans="1:6" x14ac:dyDescent="0.2">
      <c r="A17" s="240">
        <v>1</v>
      </c>
      <c r="B17" s="241" t="e">
        <f>'ЗЭГ | FIT15'!B17</f>
        <v>#REF!</v>
      </c>
      <c r="C17" s="241" t="e">
        <f>'ЗЭГ | FIT15'!C17</f>
        <v>#REF!</v>
      </c>
      <c r="D17" s="241" t="e">
        <f>'ЗЭГ | FIT15'!D17</f>
        <v>#REF!</v>
      </c>
      <c r="E17" s="241" t="e">
        <f>'ЗЭГ | FIT15'!E17</f>
        <v>#REF!</v>
      </c>
      <c r="F17" s="272" t="e">
        <f>'ЗЭГ | FIT15'!F17</f>
        <v>#REF!</v>
      </c>
    </row>
    <row r="18" spans="1:6" x14ac:dyDescent="0.2">
      <c r="A18" s="240">
        <v>2</v>
      </c>
      <c r="B18" s="241" t="e">
        <f>'ЗЭГ | FIT15'!B18</f>
        <v>#REF!</v>
      </c>
      <c r="C18" s="241" t="e">
        <f>'ЗЭГ | FIT15'!C18</f>
        <v>#REF!</v>
      </c>
      <c r="D18" s="241" t="e">
        <f>'ЗЭГ | FIT15'!D18</f>
        <v>#REF!</v>
      </c>
      <c r="E18" s="241" t="e">
        <f>'ЗЭГ | FIT15'!E18</f>
        <v>#REF!</v>
      </c>
      <c r="F18" s="272" t="e">
        <f>'ЗЭГ | FIT15'!F18</f>
        <v>#REF!</v>
      </c>
    </row>
    <row r="19" spans="1:6" x14ac:dyDescent="0.2">
      <c r="A19" s="239" t="s">
        <v>123</v>
      </c>
      <c r="B19" s="241"/>
      <c r="C19" s="241"/>
      <c r="D19" s="241"/>
      <c r="E19" s="241"/>
      <c r="F19" s="272"/>
    </row>
    <row r="20" spans="1:6" x14ac:dyDescent="0.2">
      <c r="A20" s="240" t="s">
        <v>115</v>
      </c>
      <c r="B20" s="241" t="e">
        <f>'ЗЭГ | FIT15'!B20</f>
        <v>#REF!</v>
      </c>
      <c r="C20" s="241" t="e">
        <f>'ЗЭГ | FIT15'!C20</f>
        <v>#REF!</v>
      </c>
      <c r="D20" s="241" t="e">
        <f>'ЗЭГ | FIT15'!D20</f>
        <v>#REF!</v>
      </c>
      <c r="E20" s="241" t="e">
        <f>'ЗЭГ | FIT15'!E20</f>
        <v>#REF!</v>
      </c>
      <c r="F20" s="272" t="e">
        <f>'ЗЭГ | FIT15'!F20</f>
        <v>#REF!</v>
      </c>
    </row>
    <row r="21" spans="1:6" x14ac:dyDescent="0.2">
      <c r="A21" s="239" t="s">
        <v>124</v>
      </c>
      <c r="B21" s="241"/>
      <c r="C21" s="241"/>
      <c r="D21" s="241"/>
      <c r="E21" s="241"/>
      <c r="F21" s="272"/>
    </row>
    <row r="22" spans="1:6" x14ac:dyDescent="0.2">
      <c r="A22" s="240" t="s">
        <v>115</v>
      </c>
      <c r="B22" s="241" t="e">
        <f>'ЗЭГ | FIT15'!B22</f>
        <v>#REF!</v>
      </c>
      <c r="C22" s="241" t="e">
        <f>'ЗЭГ | FIT15'!C22</f>
        <v>#REF!</v>
      </c>
      <c r="D22" s="241" t="e">
        <f>'ЗЭГ | FIT15'!D22</f>
        <v>#REF!</v>
      </c>
      <c r="E22" s="241" t="e">
        <f>'ЗЭГ | FIT15'!E22</f>
        <v>#REF!</v>
      </c>
      <c r="F22" s="272" t="e">
        <f>'ЗЭГ | FIT15'!F22</f>
        <v>#REF!</v>
      </c>
    </row>
    <row r="23" spans="1:6" x14ac:dyDescent="0.2">
      <c r="A23" s="241" t="s">
        <v>125</v>
      </c>
      <c r="B23" s="241"/>
      <c r="C23" s="241"/>
      <c r="D23" s="241"/>
      <c r="E23" s="241"/>
      <c r="F23" s="272"/>
    </row>
    <row r="24" spans="1:6" x14ac:dyDescent="0.2">
      <c r="A24" s="240" t="s">
        <v>115</v>
      </c>
      <c r="B24" s="241" t="e">
        <f>'ЗЭГ | FIT15'!B24</f>
        <v>#REF!</v>
      </c>
      <c r="C24" s="241" t="e">
        <f>'ЗЭГ | FIT15'!C24</f>
        <v>#REF!</v>
      </c>
      <c r="D24" s="241" t="e">
        <f>'ЗЭГ | FIT15'!D24</f>
        <v>#REF!</v>
      </c>
      <c r="E24" s="241" t="e">
        <f>'ЗЭГ | FIT15'!E24</f>
        <v>#REF!</v>
      </c>
      <c r="F24" s="272" t="e">
        <f>'ЗЭГ | FIT15'!F24</f>
        <v>#REF!</v>
      </c>
    </row>
    <row r="25" spans="1:6" x14ac:dyDescent="0.2">
      <c r="A25" s="239" t="s">
        <v>126</v>
      </c>
      <c r="B25" s="241"/>
      <c r="C25" s="241"/>
      <c r="D25" s="241"/>
      <c r="E25" s="241"/>
      <c r="F25" s="272"/>
    </row>
    <row r="26" spans="1:6" x14ac:dyDescent="0.2">
      <c r="A26" s="240" t="s">
        <v>115</v>
      </c>
      <c r="B26" s="241" t="e">
        <f>'ЗЭГ | FIT15'!B26</f>
        <v>#REF!</v>
      </c>
      <c r="C26" s="241" t="e">
        <f>'ЗЭГ | FIT15'!C26</f>
        <v>#REF!</v>
      </c>
      <c r="D26" s="241" t="e">
        <f>'ЗЭГ | FIT15'!D26</f>
        <v>#REF!</v>
      </c>
      <c r="E26" s="241" t="e">
        <f>'ЗЭГ | FIT15'!E26</f>
        <v>#REF!</v>
      </c>
      <c r="F26" s="272" t="e">
        <f>'ЗЭГ | FIT15'!F26</f>
        <v>#REF!</v>
      </c>
    </row>
    <row r="27" spans="1:6" x14ac:dyDescent="0.2">
      <c r="A27" s="85"/>
    </row>
    <row r="28" spans="1:6" ht="165" x14ac:dyDescent="0.2">
      <c r="A28" s="255" t="s">
        <v>311</v>
      </c>
    </row>
    <row r="29" spans="1:6" x14ac:dyDescent="0.2">
      <c r="A29" s="226" t="s">
        <v>133</v>
      </c>
    </row>
    <row r="30" spans="1:6" x14ac:dyDescent="0.2">
      <c r="A30" s="101" t="s">
        <v>312</v>
      </c>
    </row>
    <row r="31" spans="1:6" x14ac:dyDescent="0.2">
      <c r="A31" s="101" t="s">
        <v>313</v>
      </c>
    </row>
    <row r="32" spans="1:6" x14ac:dyDescent="0.2">
      <c r="A32" s="194"/>
    </row>
    <row r="33" spans="1:1" x14ac:dyDescent="0.2">
      <c r="A33" s="226" t="s">
        <v>130</v>
      </c>
    </row>
    <row r="34" spans="1:1" ht="124.5" customHeight="1" x14ac:dyDescent="0.2">
      <c r="A34" s="229" t="s">
        <v>296</v>
      </c>
    </row>
    <row r="35" spans="1:1" ht="36" x14ac:dyDescent="0.2">
      <c r="A35" s="190" t="s">
        <v>309</v>
      </c>
    </row>
    <row r="36" spans="1:1" x14ac:dyDescent="0.2">
      <c r="A36" s="102" t="s">
        <v>314</v>
      </c>
    </row>
    <row r="37" spans="1:1" x14ac:dyDescent="0.2">
      <c r="A37" s="102" t="s">
        <v>273</v>
      </c>
    </row>
    <row r="38" spans="1:1" x14ac:dyDescent="0.2">
      <c r="A38" s="242" t="s">
        <v>325</v>
      </c>
    </row>
    <row r="39" spans="1:1" ht="31.5" x14ac:dyDescent="0.2">
      <c r="A39" s="227" t="s">
        <v>271</v>
      </c>
    </row>
    <row r="40" spans="1:1" ht="52.5" x14ac:dyDescent="0.2">
      <c r="A40" s="260" t="s">
        <v>315</v>
      </c>
    </row>
    <row r="41" spans="1:1" ht="31.5" x14ac:dyDescent="0.2">
      <c r="A41" s="260" t="s">
        <v>316</v>
      </c>
    </row>
    <row r="42" spans="1:1" ht="31.5" x14ac:dyDescent="0.2">
      <c r="A42" s="260" t="s">
        <v>317</v>
      </c>
    </row>
    <row r="43" spans="1:1" ht="31.5" x14ac:dyDescent="0.2">
      <c r="A43" s="260" t="s">
        <v>318</v>
      </c>
    </row>
    <row r="44" spans="1:1" ht="42" x14ac:dyDescent="0.2">
      <c r="A44" s="260" t="s">
        <v>319</v>
      </c>
    </row>
    <row r="45" spans="1:1" ht="31.5" x14ac:dyDescent="0.2">
      <c r="A45" s="260" t="s">
        <v>320</v>
      </c>
    </row>
    <row r="46" spans="1:1" ht="34.5" x14ac:dyDescent="0.2">
      <c r="A46" s="260" t="s">
        <v>321</v>
      </c>
    </row>
    <row r="47" spans="1:1" ht="23.25" x14ac:dyDescent="0.2">
      <c r="A47" s="260" t="s">
        <v>322</v>
      </c>
    </row>
    <row r="48" spans="1:1" ht="42" x14ac:dyDescent="0.2">
      <c r="A48" s="260" t="s">
        <v>323</v>
      </c>
    </row>
    <row r="49" spans="1:1" ht="31.5" x14ac:dyDescent="0.2">
      <c r="A49" s="260" t="s">
        <v>324</v>
      </c>
    </row>
    <row r="50" spans="1:1" ht="42" x14ac:dyDescent="0.2">
      <c r="A50" s="139" t="s">
        <v>163</v>
      </c>
    </row>
    <row r="51" spans="1:1" ht="21" x14ac:dyDescent="0.2">
      <c r="A51" s="212" t="s">
        <v>159</v>
      </c>
    </row>
    <row r="52" spans="1:1" ht="53.25" x14ac:dyDescent="0.2">
      <c r="A52" s="132" t="s">
        <v>160</v>
      </c>
    </row>
    <row r="53" spans="1:1" ht="31.5" x14ac:dyDescent="0.2">
      <c r="A53" s="179" t="s">
        <v>161</v>
      </c>
    </row>
    <row r="54" spans="1:1" x14ac:dyDescent="0.2">
      <c r="A54" s="113"/>
    </row>
    <row r="55" spans="1:1" x14ac:dyDescent="0.2">
      <c r="A55" s="114" t="s">
        <v>131</v>
      </c>
    </row>
    <row r="56" spans="1:1" ht="24" x14ac:dyDescent="0.2">
      <c r="A56" s="244" t="s">
        <v>150</v>
      </c>
    </row>
    <row r="57" spans="1:1" ht="24" x14ac:dyDescent="0.2">
      <c r="A57" s="244" t="s">
        <v>151</v>
      </c>
    </row>
    <row r="58" spans="1:1" x14ac:dyDescent="0.2">
      <c r="A58" s="228"/>
    </row>
    <row r="59" spans="1:1" x14ac:dyDescent="0.2">
      <c r="A59" s="244"/>
    </row>
    <row r="60" spans="1:1" x14ac:dyDescent="0.2">
      <c r="A60" s="244"/>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sheetPr>
  <dimension ref="A1:B72"/>
  <sheetViews>
    <sheetView topLeftCell="A2" zoomScaleNormal="100" workbookViewId="0">
      <selection activeCell="G37" sqref="G37"/>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239" t="s">
        <v>138</v>
      </c>
      <c r="B7" s="290"/>
    </row>
    <row r="8" spans="1:2" s="72" customFormat="1" x14ac:dyDescent="0.2">
      <c r="A8" s="240">
        <v>1</v>
      </c>
      <c r="B8" s="272" t="e">
        <f>'C завтраками| Bed and breakfast'!#REF!*0.9</f>
        <v>#REF!</v>
      </c>
    </row>
    <row r="9" spans="1:2" s="72" customFormat="1" x14ac:dyDescent="0.2">
      <c r="A9" s="240">
        <v>2</v>
      </c>
      <c r="B9" s="292" t="e">
        <f>'C завтраками| Bed and breakfast'!#REF!*0.9</f>
        <v>#REF!</v>
      </c>
    </row>
    <row r="10" spans="1:2" s="72" customFormat="1" x14ac:dyDescent="0.2">
      <c r="A10" s="239" t="s">
        <v>140</v>
      </c>
      <c r="B10" s="272"/>
    </row>
    <row r="11" spans="1:2" s="72" customFormat="1" x14ac:dyDescent="0.2">
      <c r="A11" s="240">
        <v>1</v>
      </c>
      <c r="B11" s="292" t="e">
        <f>'C завтраками| Bed and breakfast'!#REF!*0.9</f>
        <v>#REF!</v>
      </c>
    </row>
    <row r="12" spans="1:2" s="72" customFormat="1" x14ac:dyDescent="0.2">
      <c r="A12" s="240">
        <v>2</v>
      </c>
      <c r="B12" s="292" t="e">
        <f>'C завтраками| Bed and breakfast'!#REF!*0.9</f>
        <v>#REF!</v>
      </c>
    </row>
    <row r="13" spans="1:2" s="72" customFormat="1" x14ac:dyDescent="0.2">
      <c r="A13" s="239" t="s">
        <v>139</v>
      </c>
      <c r="B13" s="272"/>
    </row>
    <row r="14" spans="1:2" s="72" customFormat="1" x14ac:dyDescent="0.2">
      <c r="A14" s="240">
        <v>1</v>
      </c>
      <c r="B14" s="292" t="e">
        <f>'C завтраками| Bed and breakfast'!#REF!*0.9</f>
        <v>#REF!</v>
      </c>
    </row>
    <row r="15" spans="1:2" s="72" customFormat="1" x14ac:dyDescent="0.2">
      <c r="A15" s="240">
        <v>2</v>
      </c>
      <c r="B15" s="292" t="e">
        <f>'C завтраками| Bed and breakfast'!#REF!*0.9</f>
        <v>#REF!</v>
      </c>
    </row>
    <row r="16" spans="1:2" s="72" customFormat="1" x14ac:dyDescent="0.2">
      <c r="A16" s="239" t="s">
        <v>141</v>
      </c>
      <c r="B16" s="272"/>
    </row>
    <row r="17" spans="1:2" s="72" customFormat="1" x14ac:dyDescent="0.2">
      <c r="A17" s="240">
        <v>1</v>
      </c>
      <c r="B17" s="292" t="e">
        <f>'C завтраками| Bed and breakfast'!#REF!*0.9</f>
        <v>#REF!</v>
      </c>
    </row>
    <row r="18" spans="1:2" s="72" customFormat="1" x14ac:dyDescent="0.2">
      <c r="A18" s="240">
        <v>2</v>
      </c>
      <c r="B18" s="292" t="e">
        <f>'C завтраками| Bed and breakfast'!#REF!*0.9</f>
        <v>#REF!</v>
      </c>
    </row>
    <row r="19" spans="1:2" s="72" customFormat="1" x14ac:dyDescent="0.2">
      <c r="A19" s="239" t="s">
        <v>122</v>
      </c>
      <c r="B19" s="272"/>
    </row>
    <row r="20" spans="1:2" s="72" customFormat="1" x14ac:dyDescent="0.2">
      <c r="A20" s="240">
        <v>1</v>
      </c>
      <c r="B20" s="292" t="e">
        <f>'C завтраками| Bed and breakfast'!#REF!*0.9</f>
        <v>#REF!</v>
      </c>
    </row>
    <row r="21" spans="1:2" s="72" customFormat="1" x14ac:dyDescent="0.2">
      <c r="A21" s="240">
        <v>2</v>
      </c>
      <c r="B21" s="292" t="e">
        <f>'C завтраками| Bed and breakfast'!#REF!*0.9</f>
        <v>#REF!</v>
      </c>
    </row>
    <row r="22" spans="1:2" s="72" customFormat="1" x14ac:dyDescent="0.2">
      <c r="A22" s="239" t="s">
        <v>123</v>
      </c>
      <c r="B22" s="290"/>
    </row>
    <row r="23" spans="1:2" s="72" customFormat="1" x14ac:dyDescent="0.2">
      <c r="A23" s="240" t="s">
        <v>115</v>
      </c>
      <c r="B23" s="292" t="e">
        <f>'C завтраками| Bed and breakfast'!#REF!*0.9</f>
        <v>#REF!</v>
      </c>
    </row>
    <row r="24" spans="1:2" s="72" customFormat="1" x14ac:dyDescent="0.2">
      <c r="A24" s="239" t="s">
        <v>124</v>
      </c>
      <c r="B24" s="272"/>
    </row>
    <row r="25" spans="1:2" s="72" customFormat="1" x14ac:dyDescent="0.2">
      <c r="A25" s="240" t="s">
        <v>115</v>
      </c>
      <c r="B25" s="292" t="e">
        <f>'C завтраками| Bed and breakfast'!#REF!*0.9</f>
        <v>#REF!</v>
      </c>
    </row>
    <row r="26" spans="1:2" s="72" customFormat="1" x14ac:dyDescent="0.2">
      <c r="A26" s="241" t="s">
        <v>125</v>
      </c>
      <c r="B26" s="272"/>
    </row>
    <row r="27" spans="1:2" s="72" customFormat="1" x14ac:dyDescent="0.2">
      <c r="A27" s="240" t="s">
        <v>115</v>
      </c>
      <c r="B27" s="292" t="e">
        <f>'C завтраками| Bed and breakfast'!#REF!*0.9</f>
        <v>#REF!</v>
      </c>
    </row>
    <row r="28" spans="1:2" s="72" customFormat="1" x14ac:dyDescent="0.2">
      <c r="A28" s="239" t="s">
        <v>126</v>
      </c>
      <c r="B28" s="272"/>
    </row>
    <row r="29" spans="1:2" s="72" customFormat="1" x14ac:dyDescent="0.2">
      <c r="A29" s="240" t="s">
        <v>115</v>
      </c>
      <c r="B29" s="292" t="e">
        <f>'C завтраками| Bed and breakfast'!#REF!*0.9</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ROUND(B8*0.9,)</f>
        <v>#REF!</v>
      </c>
    </row>
    <row r="36" spans="1:2" s="72" customFormat="1" x14ac:dyDescent="0.2">
      <c r="A36" s="240">
        <v>2</v>
      </c>
      <c r="B36" s="272" t="e">
        <f t="shared" ref="B36" si="3">ROUND(B9*0.9,)</f>
        <v>#REF!</v>
      </c>
    </row>
    <row r="37" spans="1:2" s="72" customFormat="1" x14ac:dyDescent="0.2">
      <c r="A37" s="239" t="s">
        <v>140</v>
      </c>
      <c r="B37" s="272"/>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s="72" customFormat="1" ht="12.75" thickBot="1" x14ac:dyDescent="0.25">
      <c r="A57" s="85"/>
    </row>
    <row r="58" spans="1:2" ht="12.75" thickBot="1" x14ac:dyDescent="0.25">
      <c r="A58" s="136" t="s">
        <v>133</v>
      </c>
    </row>
    <row r="59" spans="1:2" ht="12.75" thickBot="1" x14ac:dyDescent="0.25">
      <c r="A59" s="165" t="s">
        <v>226</v>
      </c>
    </row>
    <row r="60" spans="1:2" x14ac:dyDescent="0.2">
      <c r="A60" s="76"/>
    </row>
    <row r="61" spans="1:2" x14ac:dyDescent="0.2">
      <c r="A61" s="186" t="s">
        <v>130</v>
      </c>
    </row>
    <row r="62" spans="1:2" ht="12" customHeight="1" x14ac:dyDescent="0.2">
      <c r="A62" s="378" t="s">
        <v>295</v>
      </c>
    </row>
    <row r="63" spans="1:2" ht="12" customHeight="1" x14ac:dyDescent="0.2">
      <c r="A63" s="385"/>
    </row>
    <row r="64" spans="1:2" s="82" customFormat="1" ht="12" customHeight="1" x14ac:dyDescent="0.2">
      <c r="A64" s="385"/>
    </row>
    <row r="65" spans="1:1" ht="94.9"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1.25"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B72"/>
  <sheetViews>
    <sheetView zoomScale="90" zoomScaleNormal="90" workbookViewId="0">
      <selection activeCell="B1" sqref="B1:D1048576"/>
    </sheetView>
  </sheetViews>
  <sheetFormatPr defaultColWidth="9" defaultRowHeight="12" x14ac:dyDescent="0.2"/>
  <cols>
    <col min="1" max="1" width="83.85546875" style="194" customWidth="1"/>
    <col min="2" max="2" width="9.7109375" style="194" bestFit="1" customWidth="1"/>
    <col min="3"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239" t="s">
        <v>138</v>
      </c>
      <c r="B7" s="290"/>
    </row>
    <row r="8" spans="1:2" s="72" customFormat="1" x14ac:dyDescent="0.2">
      <c r="A8" s="240">
        <v>1</v>
      </c>
      <c r="B8" s="272" t="e">
        <f>'C завтраками| Bed and breakfast'!#REF!*0.9</f>
        <v>#REF!</v>
      </c>
    </row>
    <row r="9" spans="1:2" s="72" customFormat="1" x14ac:dyDescent="0.2">
      <c r="A9" s="240">
        <v>2</v>
      </c>
      <c r="B9" s="292" t="e">
        <f>'C завтраками| Bed and breakfast'!#REF!*0.9</f>
        <v>#REF!</v>
      </c>
    </row>
    <row r="10" spans="1:2" s="72" customFormat="1" x14ac:dyDescent="0.2">
      <c r="A10" s="239" t="s">
        <v>140</v>
      </c>
      <c r="B10" s="272"/>
    </row>
    <row r="11" spans="1:2" s="72" customFormat="1" x14ac:dyDescent="0.2">
      <c r="A11" s="240">
        <v>1</v>
      </c>
      <c r="B11" s="292" t="e">
        <f>'C завтраками| Bed and breakfast'!#REF!*0.9</f>
        <v>#REF!</v>
      </c>
    </row>
    <row r="12" spans="1:2" s="72" customFormat="1" x14ac:dyDescent="0.2">
      <c r="A12" s="240">
        <v>2</v>
      </c>
      <c r="B12" s="292" t="e">
        <f>'C завтраками| Bed and breakfast'!#REF!*0.9</f>
        <v>#REF!</v>
      </c>
    </row>
    <row r="13" spans="1:2" s="72" customFormat="1" x14ac:dyDescent="0.2">
      <c r="A13" s="239" t="s">
        <v>139</v>
      </c>
      <c r="B13" s="272"/>
    </row>
    <row r="14" spans="1:2" s="72" customFormat="1" x14ac:dyDescent="0.2">
      <c r="A14" s="240">
        <v>1</v>
      </c>
      <c r="B14" s="292" t="e">
        <f>'C завтраками| Bed and breakfast'!#REF!*0.9</f>
        <v>#REF!</v>
      </c>
    </row>
    <row r="15" spans="1:2" s="72" customFormat="1" x14ac:dyDescent="0.2">
      <c r="A15" s="240">
        <v>2</v>
      </c>
      <c r="B15" s="292" t="e">
        <f>'C завтраками| Bed and breakfast'!#REF!*0.9</f>
        <v>#REF!</v>
      </c>
    </row>
    <row r="16" spans="1:2" s="72" customFormat="1" x14ac:dyDescent="0.2">
      <c r="A16" s="239" t="s">
        <v>141</v>
      </c>
      <c r="B16" s="272"/>
    </row>
    <row r="17" spans="1:2" s="72" customFormat="1" x14ac:dyDescent="0.2">
      <c r="A17" s="240">
        <v>1</v>
      </c>
      <c r="B17" s="292" t="e">
        <f>'C завтраками| Bed and breakfast'!#REF!*0.9</f>
        <v>#REF!</v>
      </c>
    </row>
    <row r="18" spans="1:2" s="72" customFormat="1" x14ac:dyDescent="0.2">
      <c r="A18" s="240">
        <v>2</v>
      </c>
      <c r="B18" s="292" t="e">
        <f>'C завтраками| Bed and breakfast'!#REF!*0.9</f>
        <v>#REF!</v>
      </c>
    </row>
    <row r="19" spans="1:2" s="72" customFormat="1" x14ac:dyDescent="0.2">
      <c r="A19" s="239" t="s">
        <v>122</v>
      </c>
      <c r="B19" s="272"/>
    </row>
    <row r="20" spans="1:2" s="72" customFormat="1" x14ac:dyDescent="0.2">
      <c r="A20" s="240">
        <v>1</v>
      </c>
      <c r="B20" s="292" t="e">
        <f>'C завтраками| Bed and breakfast'!#REF!*0.9</f>
        <v>#REF!</v>
      </c>
    </row>
    <row r="21" spans="1:2" s="72" customFormat="1" x14ac:dyDescent="0.2">
      <c r="A21" s="240">
        <v>2</v>
      </c>
      <c r="B21" s="292" t="e">
        <f>'C завтраками| Bed and breakfast'!#REF!*0.9</f>
        <v>#REF!</v>
      </c>
    </row>
    <row r="22" spans="1:2" s="72" customFormat="1" x14ac:dyDescent="0.2">
      <c r="A22" s="239" t="s">
        <v>123</v>
      </c>
      <c r="B22" s="290"/>
    </row>
    <row r="23" spans="1:2" s="72" customFormat="1" x14ac:dyDescent="0.2">
      <c r="A23" s="240" t="s">
        <v>115</v>
      </c>
      <c r="B23" s="292" t="e">
        <f>'C завтраками| Bed and breakfast'!#REF!*0.9</f>
        <v>#REF!</v>
      </c>
    </row>
    <row r="24" spans="1:2" s="72" customFormat="1" x14ac:dyDescent="0.2">
      <c r="A24" s="239" t="s">
        <v>124</v>
      </c>
      <c r="B24" s="272"/>
    </row>
    <row r="25" spans="1:2" s="72" customFormat="1" x14ac:dyDescent="0.2">
      <c r="A25" s="240" t="s">
        <v>115</v>
      </c>
      <c r="B25" s="292" t="e">
        <f>'C завтраками| Bed and breakfast'!#REF!*0.9</f>
        <v>#REF!</v>
      </c>
    </row>
    <row r="26" spans="1:2" s="72" customFormat="1" x14ac:dyDescent="0.2">
      <c r="A26" s="241" t="s">
        <v>125</v>
      </c>
      <c r="B26" s="272"/>
    </row>
    <row r="27" spans="1:2" s="72" customFormat="1" x14ac:dyDescent="0.2">
      <c r="A27" s="240" t="s">
        <v>115</v>
      </c>
      <c r="B27" s="292" t="e">
        <f>'C завтраками| Bed and breakfast'!#REF!*0.9</f>
        <v>#REF!</v>
      </c>
    </row>
    <row r="28" spans="1:2" s="72" customFormat="1" x14ac:dyDescent="0.2">
      <c r="A28" s="239" t="s">
        <v>126</v>
      </c>
      <c r="B28" s="272"/>
    </row>
    <row r="29" spans="1:2" s="72" customFormat="1" x14ac:dyDescent="0.2">
      <c r="A29" s="240" t="s">
        <v>115</v>
      </c>
      <c r="B29" s="292" t="e">
        <f>'C завтраками| Bed and breakfast'!#REF!*0.9</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ROUND(B8*0.87,)</f>
        <v>#REF!</v>
      </c>
    </row>
    <row r="36" spans="1:2" s="72" customFormat="1" x14ac:dyDescent="0.2">
      <c r="A36" s="240">
        <v>2</v>
      </c>
      <c r="B36" s="272" t="e">
        <f t="shared" ref="B36" si="3">ROUND(B9*0.87,)</f>
        <v>#REF!</v>
      </c>
    </row>
    <row r="37" spans="1:2" s="72" customFormat="1" x14ac:dyDescent="0.2">
      <c r="A37" s="239" t="s">
        <v>140</v>
      </c>
      <c r="B37" s="272"/>
    </row>
    <row r="38" spans="1:2" s="72" customFormat="1" x14ac:dyDescent="0.2">
      <c r="A38" s="240">
        <v>1</v>
      </c>
      <c r="B38" s="272" t="e">
        <f t="shared" ref="B38" si="4">ROUND(B11*0.87,)</f>
        <v>#REF!</v>
      </c>
    </row>
    <row r="39" spans="1:2" s="72" customFormat="1" x14ac:dyDescent="0.2">
      <c r="A39" s="240">
        <v>2</v>
      </c>
      <c r="B39" s="272" t="e">
        <f t="shared" ref="B39" si="5">ROUND(B12*0.87,)</f>
        <v>#REF!</v>
      </c>
    </row>
    <row r="40" spans="1:2" s="72" customFormat="1" x14ac:dyDescent="0.2">
      <c r="A40" s="239" t="s">
        <v>139</v>
      </c>
      <c r="B40" s="241"/>
    </row>
    <row r="41" spans="1:2" s="72" customFormat="1" x14ac:dyDescent="0.2">
      <c r="A41" s="240">
        <v>1</v>
      </c>
      <c r="B41" s="241" t="e">
        <f t="shared" ref="B41" si="6">ROUND(B14*0.87,)</f>
        <v>#REF!</v>
      </c>
    </row>
    <row r="42" spans="1:2" s="72" customFormat="1" x14ac:dyDescent="0.2">
      <c r="A42" s="240">
        <v>2</v>
      </c>
      <c r="B42" s="241" t="e">
        <f t="shared" ref="B42" si="7">ROUND(B15*0.87,)</f>
        <v>#REF!</v>
      </c>
    </row>
    <row r="43" spans="1:2" s="72" customFormat="1" x14ac:dyDescent="0.2">
      <c r="A43" s="239" t="s">
        <v>141</v>
      </c>
      <c r="B43" s="241"/>
    </row>
    <row r="44" spans="1:2" s="72" customFormat="1" x14ac:dyDescent="0.2">
      <c r="A44" s="240">
        <v>1</v>
      </c>
      <c r="B44" s="241" t="e">
        <f t="shared" ref="B44" si="8">ROUND(B17*0.87,)</f>
        <v>#REF!</v>
      </c>
    </row>
    <row r="45" spans="1:2" s="72" customFormat="1" x14ac:dyDescent="0.2">
      <c r="A45" s="240">
        <v>2</v>
      </c>
      <c r="B45" s="241" t="e">
        <f t="shared" ref="B45" si="9">ROUND(B18*0.87,)</f>
        <v>#REF!</v>
      </c>
    </row>
    <row r="46" spans="1:2" s="72" customFormat="1" x14ac:dyDescent="0.2">
      <c r="A46" s="239" t="s">
        <v>122</v>
      </c>
      <c r="B46" s="241"/>
    </row>
    <row r="47" spans="1:2" s="72" customFormat="1" x14ac:dyDescent="0.2">
      <c r="A47" s="240">
        <v>1</v>
      </c>
      <c r="B47" s="241" t="e">
        <f t="shared" ref="B47" si="10">ROUND(B20*0.87,)</f>
        <v>#REF!</v>
      </c>
    </row>
    <row r="48" spans="1:2" s="72" customFormat="1" x14ac:dyDescent="0.2">
      <c r="A48" s="240">
        <v>2</v>
      </c>
      <c r="B48" s="241" t="e">
        <f t="shared" ref="B48" si="11">ROUND(B21*0.87,)</f>
        <v>#REF!</v>
      </c>
    </row>
    <row r="49" spans="1:2" s="72" customFormat="1" x14ac:dyDescent="0.2">
      <c r="A49" s="239" t="s">
        <v>123</v>
      </c>
    </row>
    <row r="50" spans="1:2" s="72" customFormat="1" x14ac:dyDescent="0.2">
      <c r="A50" s="240" t="s">
        <v>115</v>
      </c>
      <c r="B50" s="241" t="e">
        <f t="shared" ref="B50" si="12">ROUND(B23*0.87,)</f>
        <v>#REF!</v>
      </c>
    </row>
    <row r="51" spans="1:2" s="72" customFormat="1" x14ac:dyDescent="0.2">
      <c r="A51" s="239" t="s">
        <v>124</v>
      </c>
      <c r="B51" s="241"/>
    </row>
    <row r="52" spans="1:2" s="72" customFormat="1" x14ac:dyDescent="0.2">
      <c r="A52" s="240" t="s">
        <v>115</v>
      </c>
      <c r="B52" s="241" t="e">
        <f t="shared" ref="B52" si="13">ROUND(B25*0.87,)</f>
        <v>#REF!</v>
      </c>
    </row>
    <row r="53" spans="1:2" s="72" customFormat="1" x14ac:dyDescent="0.2">
      <c r="A53" s="241" t="s">
        <v>125</v>
      </c>
      <c r="B53" s="241"/>
    </row>
    <row r="54" spans="1:2" s="72" customFormat="1" x14ac:dyDescent="0.2">
      <c r="A54" s="240" t="s">
        <v>115</v>
      </c>
      <c r="B54" s="241" t="e">
        <f t="shared" ref="B54" si="14">ROUND(B27*0.87,)</f>
        <v>#REF!</v>
      </c>
    </row>
    <row r="55" spans="1:2" s="72" customFormat="1" x14ac:dyDescent="0.2">
      <c r="A55" s="239" t="s">
        <v>126</v>
      </c>
      <c r="B55" s="241"/>
    </row>
    <row r="56" spans="1:2" s="72" customFormat="1" x14ac:dyDescent="0.2">
      <c r="A56" s="240" t="s">
        <v>115</v>
      </c>
      <c r="B56" s="241" t="e">
        <f t="shared" ref="B56" si="15">ROUND(B29*0.87,)</f>
        <v>#REF!</v>
      </c>
    </row>
    <row r="57" spans="1:2" s="72" customFormat="1" ht="12.75" thickBot="1" x14ac:dyDescent="0.25">
      <c r="A57" s="85"/>
    </row>
    <row r="58" spans="1:2" ht="12.75" thickBot="1" x14ac:dyDescent="0.25">
      <c r="A58" s="136" t="s">
        <v>133</v>
      </c>
    </row>
    <row r="59" spans="1:2" ht="12.75" thickBot="1" x14ac:dyDescent="0.25">
      <c r="A59" s="165" t="s">
        <v>226</v>
      </c>
    </row>
    <row r="60" spans="1:2" x14ac:dyDescent="0.2">
      <c r="A60" s="76"/>
    </row>
    <row r="61" spans="1:2" x14ac:dyDescent="0.2">
      <c r="A61" s="186" t="s">
        <v>130</v>
      </c>
    </row>
    <row r="62" spans="1:2" ht="12" customHeight="1" x14ac:dyDescent="0.2">
      <c r="A62" s="378" t="s">
        <v>295</v>
      </c>
    </row>
    <row r="63" spans="1:2" ht="12" customHeight="1" x14ac:dyDescent="0.2">
      <c r="A63" s="385"/>
    </row>
    <row r="64" spans="1:2" s="82" customFormat="1" ht="12" customHeight="1" x14ac:dyDescent="0.2">
      <c r="A64" s="385"/>
    </row>
    <row r="65" spans="1:1" ht="85.5"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sheetPr>
  <dimension ref="A1:B45"/>
  <sheetViews>
    <sheetView zoomScaleNormal="100" workbookViewId="0">
      <selection activeCell="J38" sqref="J38"/>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71" t="s">
        <v>138</v>
      </c>
    </row>
    <row r="8" spans="1:2" s="72" customFormat="1" x14ac:dyDescent="0.2">
      <c r="A8" s="73">
        <v>1</v>
      </c>
      <c r="B8" s="241" t="e">
        <f>'C завтраками| Bed and breakfast'!#REF!*0.9</f>
        <v>#REF!</v>
      </c>
    </row>
    <row r="9" spans="1:2" s="72" customFormat="1" x14ac:dyDescent="0.2">
      <c r="A9" s="73">
        <v>2</v>
      </c>
      <c r="B9" s="240" t="e">
        <f>'C завтраками| Bed and breakfast'!#REF!*0.9</f>
        <v>#REF!</v>
      </c>
    </row>
    <row r="10" spans="1:2" s="72" customFormat="1" x14ac:dyDescent="0.2">
      <c r="A10" s="71" t="s">
        <v>140</v>
      </c>
      <c r="B10" s="241"/>
    </row>
    <row r="11" spans="1:2" s="72" customFormat="1" x14ac:dyDescent="0.2">
      <c r="A11" s="73">
        <v>1</v>
      </c>
      <c r="B11" s="240" t="e">
        <f>'C завтраками| Bed and breakfast'!#REF!*0.9</f>
        <v>#REF!</v>
      </c>
    </row>
    <row r="12" spans="1:2" s="72" customFormat="1" x14ac:dyDescent="0.2">
      <c r="A12" s="73">
        <v>2</v>
      </c>
      <c r="B12" s="240" t="e">
        <f>'C завтраками| Bed and breakfast'!#REF!*0.9</f>
        <v>#REF!</v>
      </c>
    </row>
    <row r="13" spans="1:2" s="72" customFormat="1" x14ac:dyDescent="0.2">
      <c r="A13" s="71" t="s">
        <v>139</v>
      </c>
      <c r="B13" s="241"/>
    </row>
    <row r="14" spans="1:2" s="72" customFormat="1" x14ac:dyDescent="0.2">
      <c r="A14" s="73">
        <v>1</v>
      </c>
      <c r="B14" s="240" t="e">
        <f>'C завтраками| Bed and breakfast'!#REF!*0.9</f>
        <v>#REF!</v>
      </c>
    </row>
    <row r="15" spans="1:2" s="72" customFormat="1" x14ac:dyDescent="0.2">
      <c r="A15" s="73">
        <v>2</v>
      </c>
      <c r="B15" s="240" t="e">
        <f>'C завтраками| Bed and breakfast'!#REF!*0.9</f>
        <v>#REF!</v>
      </c>
    </row>
    <row r="16" spans="1:2" s="72" customFormat="1" x14ac:dyDescent="0.2">
      <c r="A16" s="71" t="s">
        <v>141</v>
      </c>
      <c r="B16" s="241"/>
    </row>
    <row r="17" spans="1:2" s="72" customFormat="1" x14ac:dyDescent="0.2">
      <c r="A17" s="73">
        <v>1</v>
      </c>
      <c r="B17" s="240" t="e">
        <f>'C завтраками| Bed and breakfast'!#REF!*0.9</f>
        <v>#REF!</v>
      </c>
    </row>
    <row r="18" spans="1:2" s="72" customFormat="1" x14ac:dyDescent="0.2">
      <c r="A18" s="73">
        <v>2</v>
      </c>
      <c r="B18" s="240" t="e">
        <f>'C завтраками| Bed and breakfast'!#REF!*0.9</f>
        <v>#REF!</v>
      </c>
    </row>
    <row r="19" spans="1:2" s="72" customFormat="1" x14ac:dyDescent="0.2">
      <c r="A19" s="71" t="s">
        <v>122</v>
      </c>
      <c r="B19" s="241"/>
    </row>
    <row r="20" spans="1:2" s="72" customFormat="1" x14ac:dyDescent="0.2">
      <c r="A20" s="73">
        <v>1</v>
      </c>
      <c r="B20" s="240" t="e">
        <f>'C завтраками| Bed and breakfast'!#REF!*0.9</f>
        <v>#REF!</v>
      </c>
    </row>
    <row r="21" spans="1:2" s="72" customFormat="1" x14ac:dyDescent="0.2">
      <c r="A21" s="73">
        <v>2</v>
      </c>
      <c r="B21" s="240" t="e">
        <f>'C завтраками| Bed and breakfast'!#REF!*0.9</f>
        <v>#REF!</v>
      </c>
    </row>
    <row r="22" spans="1:2" s="72" customFormat="1" x14ac:dyDescent="0.2">
      <c r="A22" s="71" t="s">
        <v>123</v>
      </c>
    </row>
    <row r="23" spans="1:2" s="72" customFormat="1" x14ac:dyDescent="0.2">
      <c r="A23" s="73" t="s">
        <v>115</v>
      </c>
      <c r="B23" s="240" t="e">
        <f>'C завтраками| Bed and breakfast'!#REF!*0.9</f>
        <v>#REF!</v>
      </c>
    </row>
    <row r="24" spans="1:2" s="72" customFormat="1" x14ac:dyDescent="0.2">
      <c r="A24" s="71" t="s">
        <v>124</v>
      </c>
      <c r="B24" s="241"/>
    </row>
    <row r="25" spans="1:2" s="72" customFormat="1" x14ac:dyDescent="0.2">
      <c r="A25" s="73" t="s">
        <v>115</v>
      </c>
      <c r="B25" s="240" t="e">
        <f>'C завтраками| Bed and breakfast'!#REF!*0.9</f>
        <v>#REF!</v>
      </c>
    </row>
    <row r="26" spans="1:2" s="72" customFormat="1" x14ac:dyDescent="0.2">
      <c r="A26" s="74" t="s">
        <v>125</v>
      </c>
      <c r="B26" s="241"/>
    </row>
    <row r="27" spans="1:2" s="72" customFormat="1" x14ac:dyDescent="0.2">
      <c r="A27" s="73" t="s">
        <v>115</v>
      </c>
      <c r="B27" s="240" t="e">
        <f>'C завтраками| Bed and breakfast'!#REF!*0.9</f>
        <v>#REF!</v>
      </c>
    </row>
    <row r="28" spans="1:2" s="72" customFormat="1" x14ac:dyDescent="0.2">
      <c r="A28" s="71" t="s">
        <v>126</v>
      </c>
      <c r="B28" s="241"/>
    </row>
    <row r="29" spans="1:2" s="72" customFormat="1" x14ac:dyDescent="0.2">
      <c r="A29" s="73" t="s">
        <v>115</v>
      </c>
      <c r="B29" s="240" t="e">
        <f>'C завтраками| Bed and breakfast'!#REF!*0.9</f>
        <v>#REF!</v>
      </c>
    </row>
    <row r="30" spans="1:2" ht="11.1" customHeight="1" thickBot="1" x14ac:dyDescent="0.25"/>
    <row r="31" spans="1:2" ht="12.75" thickBot="1" x14ac:dyDescent="0.25">
      <c r="A31" s="136" t="s">
        <v>133</v>
      </c>
    </row>
    <row r="32" spans="1:2" ht="12.75" thickBot="1" x14ac:dyDescent="0.25">
      <c r="A32" s="165" t="s">
        <v>226</v>
      </c>
    </row>
    <row r="33" spans="1:1" x14ac:dyDescent="0.2">
      <c r="A33" s="76"/>
    </row>
    <row r="34" spans="1:1" x14ac:dyDescent="0.2">
      <c r="A34" s="186" t="s">
        <v>130</v>
      </c>
    </row>
    <row r="35" spans="1:1" ht="12" customHeight="1" x14ac:dyDescent="0.2">
      <c r="A35" s="378" t="s">
        <v>295</v>
      </c>
    </row>
    <row r="36" spans="1:1" ht="12" customHeight="1" x14ac:dyDescent="0.2">
      <c r="A36" s="385"/>
    </row>
    <row r="37" spans="1:1" s="82" customFormat="1" ht="12" customHeight="1" x14ac:dyDescent="0.2">
      <c r="A37" s="385"/>
    </row>
    <row r="38" spans="1:1" ht="138" customHeight="1" x14ac:dyDescent="0.2">
      <c r="A38" s="385"/>
    </row>
    <row r="39" spans="1:1" ht="12.75" thickBot="1" x14ac:dyDescent="0.25">
      <c r="A39" s="77"/>
    </row>
    <row r="40" spans="1:1" ht="12.75" thickBot="1" x14ac:dyDescent="0.25">
      <c r="A40" s="137" t="s">
        <v>131</v>
      </c>
    </row>
    <row r="41" spans="1:1" ht="48" x14ac:dyDescent="0.2">
      <c r="A41" s="115" t="s">
        <v>158</v>
      </c>
    </row>
    <row r="42" spans="1:1" ht="12.75" thickBot="1" x14ac:dyDescent="0.25">
      <c r="A42" s="196"/>
    </row>
    <row r="43" spans="1:1" ht="12.75" thickBot="1" x14ac:dyDescent="0.25">
      <c r="A43" s="136" t="s">
        <v>332</v>
      </c>
    </row>
    <row r="44" spans="1:1" x14ac:dyDescent="0.2">
      <c r="A44" s="275" t="s">
        <v>333</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3"/>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5">
        <v>42855</v>
      </c>
      <c r="C2" s="5"/>
      <c r="D2" s="5"/>
    </row>
    <row r="3" spans="1:4" x14ac:dyDescent="0.2">
      <c r="A3" s="7" t="s">
        <v>3</v>
      </c>
      <c r="B3" s="3"/>
      <c r="C3" s="4"/>
      <c r="D3" s="4"/>
    </row>
    <row r="4" spans="1:4" x14ac:dyDescent="0.2">
      <c r="A4" s="3">
        <v>1</v>
      </c>
      <c r="B4" s="13">
        <v>5300</v>
      </c>
      <c r="C4" s="4"/>
      <c r="D4" s="4"/>
    </row>
    <row r="5" spans="1:4" x14ac:dyDescent="0.2">
      <c r="A5" s="3">
        <v>2</v>
      </c>
      <c r="B5" s="13">
        <v>6300</v>
      </c>
      <c r="C5" s="4"/>
      <c r="D5" s="4"/>
    </row>
    <row r="6" spans="1:4" x14ac:dyDescent="0.2">
      <c r="C6" s="4"/>
      <c r="D6" s="4"/>
    </row>
    <row r="7" spans="1:4" x14ac:dyDescent="0.2">
      <c r="C7" s="4"/>
      <c r="D7" s="4"/>
    </row>
    <row r="8" spans="1:4" x14ac:dyDescent="0.2">
      <c r="A8" s="9" t="s">
        <v>1</v>
      </c>
      <c r="B8" s="2"/>
      <c r="C8" s="4"/>
      <c r="D8" s="4"/>
    </row>
    <row r="9" spans="1:4" x14ac:dyDescent="0.2">
      <c r="A9" s="3" t="s">
        <v>2</v>
      </c>
      <c r="B9" s="15">
        <v>42855</v>
      </c>
      <c r="C9" s="4"/>
      <c r="D9" s="4"/>
    </row>
    <row r="10" spans="1:4" x14ac:dyDescent="0.2">
      <c r="A10" s="7" t="s">
        <v>4</v>
      </c>
      <c r="B10" s="3"/>
      <c r="C10" s="4"/>
      <c r="D10" s="4"/>
    </row>
    <row r="11" spans="1:4" x14ac:dyDescent="0.2">
      <c r="A11" s="3">
        <v>1</v>
      </c>
      <c r="B11" s="13">
        <v>5300</v>
      </c>
      <c r="C11" s="4"/>
      <c r="D11" s="4"/>
    </row>
    <row r="12" spans="1:4" x14ac:dyDescent="0.2">
      <c r="A12" s="3">
        <v>2</v>
      </c>
      <c r="B12" s="13">
        <v>6300</v>
      </c>
      <c r="C12" s="4"/>
      <c r="D12" s="4"/>
    </row>
    <row r="13" spans="1:4" ht="15" customHeight="1" x14ac:dyDescent="0.2">
      <c r="A13" s="9"/>
      <c r="C13" s="5"/>
      <c r="D13" s="5"/>
    </row>
    <row r="14" spans="1:4" x14ac:dyDescent="0.2">
      <c r="A14" s="9"/>
      <c r="C14" s="4"/>
      <c r="D14" s="4"/>
    </row>
    <row r="15" spans="1:4" x14ac:dyDescent="0.2">
      <c r="A15" s="9" t="s">
        <v>1</v>
      </c>
      <c r="B15" s="2"/>
      <c r="C15" s="4"/>
      <c r="D15" s="4"/>
    </row>
    <row r="16" spans="1:4" x14ac:dyDescent="0.2">
      <c r="A16" s="3" t="s">
        <v>2</v>
      </c>
      <c r="B16" s="15">
        <v>42855</v>
      </c>
      <c r="C16" s="4"/>
      <c r="D16" s="4"/>
    </row>
    <row r="17" spans="1:4" x14ac:dyDescent="0.2">
      <c r="A17" s="7" t="s">
        <v>5</v>
      </c>
      <c r="B17" s="3"/>
      <c r="C17" s="4"/>
      <c r="D17" s="4"/>
    </row>
    <row r="18" spans="1:4" x14ac:dyDescent="0.2">
      <c r="A18" s="3">
        <v>1</v>
      </c>
      <c r="B18" s="13">
        <v>6000</v>
      </c>
      <c r="C18" s="4"/>
      <c r="D18" s="4"/>
    </row>
    <row r="19" spans="1:4" x14ac:dyDescent="0.2">
      <c r="A19" s="3">
        <v>2</v>
      </c>
      <c r="B19" s="13">
        <v>7000</v>
      </c>
      <c r="C19" s="4"/>
      <c r="D19" s="4"/>
    </row>
    <row r="22" spans="1:4" x14ac:dyDescent="0.2">
      <c r="A22" s="9" t="s">
        <v>1</v>
      </c>
      <c r="B22" s="2"/>
      <c r="C22" s="4"/>
      <c r="D22" s="4"/>
    </row>
    <row r="23" spans="1:4" x14ac:dyDescent="0.2">
      <c r="A23" s="3" t="s">
        <v>2</v>
      </c>
      <c r="B23" s="15">
        <v>42855</v>
      </c>
      <c r="C23" s="4"/>
      <c r="D23" s="4"/>
    </row>
    <row r="24" spans="1:4" x14ac:dyDescent="0.2">
      <c r="A24" s="7" t="s">
        <v>6</v>
      </c>
      <c r="B24" s="3"/>
      <c r="C24" s="4"/>
      <c r="D24" s="4"/>
    </row>
    <row r="25" spans="1:4" x14ac:dyDescent="0.2">
      <c r="A25" s="3">
        <v>1</v>
      </c>
      <c r="B25" s="13">
        <v>6000</v>
      </c>
      <c r="C25" s="4"/>
      <c r="D25" s="4"/>
    </row>
    <row r="26" spans="1:4" x14ac:dyDescent="0.2">
      <c r="A26" s="3">
        <v>2</v>
      </c>
      <c r="B26" s="13">
        <v>7000</v>
      </c>
      <c r="C26" s="4"/>
      <c r="D26" s="4"/>
    </row>
    <row r="29" spans="1:4" x14ac:dyDescent="0.2">
      <c r="A29" s="9" t="s">
        <v>1</v>
      </c>
      <c r="B29" s="2"/>
      <c r="C29" s="4"/>
      <c r="D29" s="4"/>
    </row>
    <row r="30" spans="1:4" x14ac:dyDescent="0.2">
      <c r="A30" s="3" t="s">
        <v>2</v>
      </c>
      <c r="B30" s="15">
        <v>42855</v>
      </c>
      <c r="C30" s="4"/>
      <c r="D30" s="4"/>
    </row>
    <row r="31" spans="1:4" x14ac:dyDescent="0.2">
      <c r="A31" s="7" t="s">
        <v>7</v>
      </c>
      <c r="B31" s="3"/>
      <c r="C31" s="4"/>
      <c r="D31" s="4"/>
    </row>
    <row r="32" spans="1:4" x14ac:dyDescent="0.2">
      <c r="A32" s="3">
        <v>1</v>
      </c>
      <c r="B32" s="13">
        <v>8800</v>
      </c>
      <c r="C32" s="4"/>
      <c r="D32" s="4"/>
    </row>
    <row r="33" spans="1:4" x14ac:dyDescent="0.2">
      <c r="A33" s="3">
        <v>2</v>
      </c>
      <c r="B33" s="13">
        <v>9800</v>
      </c>
      <c r="C33" s="4"/>
      <c r="D33" s="4"/>
    </row>
  </sheetData>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H72"/>
  <sheetViews>
    <sheetView zoomScaleNormal="100" workbookViewId="0">
      <selection activeCell="B16" sqref="B16"/>
    </sheetView>
  </sheetViews>
  <sheetFormatPr defaultColWidth="9" defaultRowHeight="12" x14ac:dyDescent="0.2"/>
  <cols>
    <col min="1" max="1" width="83.85546875" style="194" customWidth="1"/>
    <col min="2" max="34" width="9" style="343"/>
    <col min="35" max="41" width="9" style="194"/>
    <col min="42" max="52" width="9" style="343"/>
    <col min="53" max="16384" width="9" style="194"/>
  </cols>
  <sheetData>
    <row r="1" spans="1:164" s="10" customFormat="1" ht="12" customHeight="1" x14ac:dyDescent="0.2">
      <c r="A1" s="97" t="s">
        <v>127</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P1" s="342"/>
      <c r="AQ1" s="342"/>
      <c r="AR1" s="342"/>
      <c r="AS1" s="342"/>
      <c r="AT1" s="342"/>
      <c r="AU1" s="342"/>
      <c r="AV1" s="342"/>
      <c r="AW1" s="342"/>
      <c r="AX1" s="342"/>
      <c r="AY1" s="342"/>
      <c r="AZ1" s="342"/>
    </row>
    <row r="2" spans="1:164" s="10" customFormat="1" ht="12" customHeight="1" x14ac:dyDescent="0.2">
      <c r="A2" s="83" t="s">
        <v>225</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P2" s="342"/>
      <c r="AQ2" s="342"/>
      <c r="AR2" s="342"/>
      <c r="AS2" s="342"/>
      <c r="AT2" s="342"/>
      <c r="AU2" s="342"/>
      <c r="AV2" s="342"/>
      <c r="AW2" s="342"/>
      <c r="AX2" s="342"/>
      <c r="AY2" s="342"/>
      <c r="AZ2" s="342"/>
    </row>
    <row r="3" spans="1:164" ht="8.4499999999999993" customHeight="1" x14ac:dyDescent="0.2">
      <c r="A3" s="69"/>
    </row>
    <row r="4" spans="1:164" s="10" customFormat="1" ht="32.450000000000003" customHeight="1" x14ac:dyDescent="0.2">
      <c r="A4" s="274" t="s">
        <v>132</v>
      </c>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P4" s="342"/>
      <c r="AQ4" s="342"/>
      <c r="AR4" s="342"/>
      <c r="AS4" s="342"/>
      <c r="AT4" s="342"/>
      <c r="AU4" s="342"/>
      <c r="AV4" s="342"/>
      <c r="AW4" s="342"/>
      <c r="AX4" s="342"/>
      <c r="AY4" s="342"/>
      <c r="AZ4" s="342"/>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344">
        <f>'C завтраками| Bed and breakfast'!AP4</f>
        <v>46020</v>
      </c>
      <c r="AQ5" s="344">
        <f>'C завтраками| Bed and breakfast'!AQ4</f>
        <v>46021</v>
      </c>
      <c r="AR5" s="344">
        <f>'C завтраками| Bed and breakfast'!AR4</f>
        <v>46022</v>
      </c>
      <c r="AS5" s="344">
        <f>'C завтраками| Bed and breakfast'!AS4</f>
        <v>46023</v>
      </c>
      <c r="AT5" s="344">
        <f>'C завтраками| Bed and breakfast'!AT4</f>
        <v>46024</v>
      </c>
      <c r="AU5" s="344">
        <f>'C завтраками| Bed and breakfast'!AU4</f>
        <v>46025</v>
      </c>
      <c r="AV5" s="344">
        <f>'C завтраками| Bed and breakfast'!AV4</f>
        <v>46026</v>
      </c>
      <c r="AW5" s="344">
        <f>'C завтраками| Bed and breakfast'!AW4</f>
        <v>46027</v>
      </c>
      <c r="AX5" s="344">
        <f>'C завтраками| Bed and breakfast'!AX4</f>
        <v>46028</v>
      </c>
      <c r="AY5" s="344">
        <f>'C завтраками| Bed and breakfast'!AY4</f>
        <v>46029</v>
      </c>
      <c r="AZ5" s="344">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344">
        <f>'C завтраками| Bed and breakfast'!AP5</f>
        <v>46020</v>
      </c>
      <c r="AQ6" s="344">
        <f>'C завтраками| Bed and breakfast'!AQ5</f>
        <v>46021</v>
      </c>
      <c r="AR6" s="344">
        <f>'C завтраками| Bed and breakfast'!AR5</f>
        <v>46022</v>
      </c>
      <c r="AS6" s="344">
        <f>'C завтраками| Bed and breakfast'!AS5</f>
        <v>46023</v>
      </c>
      <c r="AT6" s="344">
        <f>'C завтраками| Bed and breakfast'!AT5</f>
        <v>46024</v>
      </c>
      <c r="AU6" s="344">
        <f>'C завтраками| Bed and breakfast'!AU5</f>
        <v>46025</v>
      </c>
      <c r="AV6" s="344">
        <f>'C завтраками| Bed and breakfast'!AV5</f>
        <v>46026</v>
      </c>
      <c r="AW6" s="344">
        <f>'C завтраками| Bed and breakfast'!AW5</f>
        <v>46027</v>
      </c>
      <c r="AX6" s="344">
        <f>'C завтраками| Bed and breakfast'!AX5</f>
        <v>46028</v>
      </c>
      <c r="AY6" s="344">
        <f>'C завтраками| Bed and breakfast'!AY5</f>
        <v>46029</v>
      </c>
      <c r="AZ6" s="344">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345"/>
      <c r="AQ7" s="345"/>
      <c r="AR7" s="345"/>
      <c r="AS7" s="345"/>
      <c r="AT7" s="345"/>
      <c r="AU7" s="345"/>
      <c r="AV7" s="345"/>
      <c r="AW7" s="345"/>
      <c r="AX7" s="345"/>
      <c r="AY7" s="345"/>
      <c r="AZ7" s="345"/>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row>
    <row r="8" spans="1:164" s="72" customFormat="1" x14ac:dyDescent="0.2">
      <c r="A8" s="240">
        <v>1</v>
      </c>
      <c r="B8" s="272">
        <f>'C завтраками| Bed and breakfast'!B7*0.9</f>
        <v>18000</v>
      </c>
      <c r="C8" s="272">
        <f>'C завтраками| Bed and breakfast'!C7*0.9</f>
        <v>18000</v>
      </c>
      <c r="D8" s="272">
        <f>'C завтраками| Bed and breakfast'!D7*0.9</f>
        <v>21150</v>
      </c>
      <c r="E8" s="272">
        <f>'C завтраками| Bed and breakfast'!E7*0.9</f>
        <v>21150</v>
      </c>
      <c r="F8" s="272">
        <f>'C завтраками| Bed and breakfast'!F7*0.9</f>
        <v>15300</v>
      </c>
      <c r="G8" s="272">
        <f>'C завтраками| Bed and breakfast'!G7*0.9</f>
        <v>15300</v>
      </c>
      <c r="H8" s="272">
        <f>'C завтраками| Bed and breakfast'!H7*0.9</f>
        <v>15300</v>
      </c>
      <c r="I8" s="272">
        <f>'C завтраками| Bed and breakfast'!I7*0.9</f>
        <v>15300</v>
      </c>
      <c r="J8" s="272">
        <f>'C завтраками| Bed and breakfast'!J7*0.9</f>
        <v>15300</v>
      </c>
      <c r="K8" s="272">
        <f>'C завтраками| Bed and breakfast'!K7*0.9</f>
        <v>19350</v>
      </c>
      <c r="L8" s="272">
        <f>'C завтраками| Bed and breakfast'!L7*0.9</f>
        <v>19350</v>
      </c>
      <c r="M8" s="272">
        <f>'C завтраками| Bed and breakfast'!M7*0.9</f>
        <v>15300</v>
      </c>
      <c r="N8" s="272">
        <f>'C завтраками| Bed and breakfast'!N7*0.9</f>
        <v>15300</v>
      </c>
      <c r="O8" s="272">
        <f>'C завтраками| Bed and breakfast'!O7*0.9</f>
        <v>15300</v>
      </c>
      <c r="P8" s="272">
        <f>'C завтраками| Bed and breakfast'!P7*0.9</f>
        <v>15300</v>
      </c>
      <c r="Q8" s="272">
        <f>'C завтраками| Bed and breakfast'!Q7*0.9</f>
        <v>15300</v>
      </c>
      <c r="R8" s="272">
        <f>'C завтраками| Bed and breakfast'!R7*0.9</f>
        <v>18000</v>
      </c>
      <c r="S8" s="272">
        <f>'C завтраками| Bed and breakfast'!S7*0.9</f>
        <v>18000</v>
      </c>
      <c r="T8" s="272">
        <f>'C завтраками| Bed and breakfast'!T7*0.9</f>
        <v>16650</v>
      </c>
      <c r="U8" s="272">
        <f>'C завтраками| Bed and breakfast'!U7*0.9</f>
        <v>16650</v>
      </c>
      <c r="V8" s="272">
        <f>'C завтраками| Bed and breakfast'!V7*0.9</f>
        <v>16650</v>
      </c>
      <c r="W8" s="272">
        <f>'C завтраками| Bed and breakfast'!W7*0.9</f>
        <v>16650</v>
      </c>
      <c r="X8" s="272">
        <f>'C завтраками| Bed and breakfast'!X7*0.9</f>
        <v>18000</v>
      </c>
      <c r="Y8" s="272">
        <f>'C завтраками| Bed and breakfast'!Y7*0.9</f>
        <v>18000</v>
      </c>
      <c r="Z8" s="272">
        <f>'C завтраками| Bed and breakfast'!Z7*0.9</f>
        <v>18000</v>
      </c>
      <c r="AA8" s="272">
        <f>'C завтраками| Bed and breakfast'!AA7*0.9</f>
        <v>16650</v>
      </c>
      <c r="AB8" s="272">
        <f>'C завтраками| Bed and breakfast'!AB7*0.9</f>
        <v>16650</v>
      </c>
      <c r="AC8" s="272">
        <f>'C завтраками| Bed and breakfast'!AC7*0.9</f>
        <v>18000</v>
      </c>
      <c r="AD8" s="272">
        <f>'C завтраками| Bed and breakfast'!AD7*0.9</f>
        <v>18000</v>
      </c>
      <c r="AE8" s="272">
        <f>'C завтраками| Bed and breakfast'!AE7*0.9</f>
        <v>18000</v>
      </c>
      <c r="AF8" s="272">
        <f>'C завтраками| Bed and breakfast'!AF7*0.9</f>
        <v>21600</v>
      </c>
      <c r="AG8" s="272">
        <f>'C завтраками| Bed and breakfast'!AG7*0.9</f>
        <v>21600</v>
      </c>
      <c r="AH8" s="272">
        <f>'C завтраками| Bed and breakfast'!AH7*0.9</f>
        <v>19350</v>
      </c>
      <c r="AI8" s="272">
        <f>'C завтраками| Bed and breakfast'!AI7*0.9</f>
        <v>21150</v>
      </c>
      <c r="AJ8" s="272">
        <f>'C завтраками| Bed and breakfast'!AJ7*0.9</f>
        <v>21150</v>
      </c>
      <c r="AK8" s="272">
        <f>'C завтраками| Bed and breakfast'!AK7*0.9</f>
        <v>27000</v>
      </c>
      <c r="AL8" s="272">
        <f>'C завтраками| Bed and breakfast'!AL7*0.9</f>
        <v>32400</v>
      </c>
      <c r="AM8" s="272">
        <f>'C завтраками| Bed and breakfast'!AM7*0.9</f>
        <v>32400</v>
      </c>
      <c r="AN8" s="272">
        <f>'C завтраками| Bed and breakfast'!AN7*0.9</f>
        <v>35100</v>
      </c>
      <c r="AO8" s="272">
        <f>'C завтраками| Bed and breakfast'!AO7*0.9</f>
        <v>32400</v>
      </c>
      <c r="AP8" s="346">
        <f>'C завтраками| Bed and breakfast'!AP7*0.9</f>
        <v>58500</v>
      </c>
      <c r="AQ8" s="346">
        <f>'C завтраками| Bed and breakfast'!AQ7*0.9</f>
        <v>94500</v>
      </c>
      <c r="AR8" s="346">
        <f>'C завтраками| Bed and breakfast'!AR7*0.9</f>
        <v>117000</v>
      </c>
      <c r="AS8" s="346">
        <f>'C завтраками| Bed and breakfast'!AS7*0.9</f>
        <v>117000</v>
      </c>
      <c r="AT8" s="346">
        <f>'C завтраками| Bed and breakfast'!AT7*0.9</f>
        <v>103500</v>
      </c>
      <c r="AU8" s="346">
        <f>'C завтраками| Bed and breakfast'!AU7*0.9</f>
        <v>103500</v>
      </c>
      <c r="AV8" s="346">
        <f>'C завтраками| Bed and breakfast'!AV7*0.9</f>
        <v>103500</v>
      </c>
      <c r="AW8" s="346">
        <f>'C завтраками| Bed and breakfast'!AW7*0.9</f>
        <v>103500</v>
      </c>
      <c r="AX8" s="346">
        <f>'C завтраками| Bed and breakfast'!AX7*0.9</f>
        <v>103500</v>
      </c>
      <c r="AY8" s="346">
        <f>'C завтраками| Bed and breakfast'!AY7*0.9</f>
        <v>81000</v>
      </c>
      <c r="AZ8" s="346">
        <f>'C завтраками| Bed and breakfast'!AZ7*0.9</f>
        <v>72000</v>
      </c>
      <c r="BA8" s="272">
        <f>'C завтраками| Bed and breakfast'!BA7*0.9</f>
        <v>72000</v>
      </c>
      <c r="BB8" s="272">
        <f>'C завтраками| Bed and breakfast'!BB7*0.9</f>
        <v>51300</v>
      </c>
      <c r="BC8" s="272">
        <f>'C завтраками| Bed and breakfast'!BC7*0.9</f>
        <v>29700</v>
      </c>
      <c r="BD8" s="272">
        <f>'C завтраками| Bed and breakfast'!BD7*0.9</f>
        <v>29700</v>
      </c>
      <c r="BE8" s="272">
        <f>'C завтраками| Bed and breakfast'!BE7*0.9</f>
        <v>29700</v>
      </c>
      <c r="BF8" s="272">
        <f>'C завтраками| Bed and breakfast'!BF7*0.9</f>
        <v>29700</v>
      </c>
      <c r="BG8" s="272">
        <f>'C завтраками| Bed and breakfast'!BG7*0.9</f>
        <v>29700</v>
      </c>
      <c r="BH8" s="272">
        <f>'C завтраками| Bed and breakfast'!BH7*0.9</f>
        <v>27000</v>
      </c>
      <c r="BI8" s="272">
        <f>'C завтраками| Bed and breakfast'!BI7*0.9</f>
        <v>27000</v>
      </c>
      <c r="BJ8" s="272">
        <f>'C завтраками| Bed and breakfast'!BJ7*0.9</f>
        <v>27000</v>
      </c>
      <c r="BK8" s="272">
        <f>'C завтраками| Bed and breakfast'!BK7*0.9</f>
        <v>29700</v>
      </c>
      <c r="BL8" s="272">
        <f>'C завтраками| Bed and breakfast'!BL7*0.9</f>
        <v>29700</v>
      </c>
      <c r="BM8" s="272">
        <f>'C завтраками| Bed and breakfast'!BM7*0.9</f>
        <v>29700</v>
      </c>
      <c r="BN8" s="272">
        <f>'C завтраками| Bed and breakfast'!BN7*0.9</f>
        <v>29700</v>
      </c>
      <c r="BO8" s="272">
        <f>'C завтраками| Bed and breakfast'!BO7*0.9</f>
        <v>29700</v>
      </c>
      <c r="BP8" s="272">
        <f>'C завтраками| Bed and breakfast'!BP7*0.9</f>
        <v>29700</v>
      </c>
      <c r="BQ8" s="272">
        <f>'C завтраками| Bed and breakfast'!BQ7*0.9</f>
        <v>29700</v>
      </c>
      <c r="BR8" s="272">
        <f>'C завтраками| Bed and breakfast'!BR7*0.9</f>
        <v>29700</v>
      </c>
      <c r="BS8" s="272">
        <f>'C завтраками| Bed and breakfast'!BS7*0.9</f>
        <v>29700</v>
      </c>
      <c r="BT8" s="272">
        <f>'C завтраками| Bed and breakfast'!BT7*0.9</f>
        <v>35100</v>
      </c>
      <c r="BU8" s="272">
        <f>'C завтраками| Bed and breakfast'!BU7*0.9</f>
        <v>35100</v>
      </c>
      <c r="BV8" s="272">
        <f>'C завтраками| Bed and breakfast'!BV7*0.9</f>
        <v>35100</v>
      </c>
      <c r="BW8" s="272">
        <f>'C завтраками| Bed and breakfast'!BW7*0.9</f>
        <v>35100</v>
      </c>
      <c r="BX8" s="272">
        <f>'C завтраками| Bed and breakfast'!BX7*0.9</f>
        <v>36900</v>
      </c>
      <c r="BY8" s="272">
        <f>'C завтраками| Bed and breakfast'!BY7*0.9</f>
        <v>36900</v>
      </c>
      <c r="BZ8" s="272">
        <f>'C завтраками| Bed and breakfast'!BZ7*0.9</f>
        <v>36900</v>
      </c>
      <c r="CA8" s="272">
        <f>'C завтраками| Bed and breakfast'!CA7*0.9</f>
        <v>36900</v>
      </c>
      <c r="CB8" s="272">
        <f>'C завтраками| Bed and breakfast'!CB7*0.9</f>
        <v>36900</v>
      </c>
      <c r="CC8" s="272">
        <f>'C завтраками| Bed and breakfast'!CC7*0.9</f>
        <v>36900</v>
      </c>
      <c r="CD8" s="272">
        <f>'C завтраками| Bed and breakfast'!CD7*0.9</f>
        <v>36900</v>
      </c>
      <c r="CE8" s="272">
        <f>'C завтраками| Bed and breakfast'!CE7*0.9</f>
        <v>36900</v>
      </c>
      <c r="CF8" s="272">
        <f>'C завтраками| Bed and breakfast'!CF7*0.9</f>
        <v>36900</v>
      </c>
      <c r="CG8" s="272">
        <f>'C завтраками| Bed and breakfast'!CG7*0.9</f>
        <v>36900</v>
      </c>
      <c r="CH8" s="272">
        <f>'C завтраками| Bed and breakfast'!CH7*0.9</f>
        <v>33300</v>
      </c>
      <c r="CI8" s="272">
        <f>'C завтраками| Bed and breakfast'!CI7*0.9</f>
        <v>33300</v>
      </c>
      <c r="CJ8" s="272">
        <f>'C завтраками| Bed and breakfast'!CJ7*0.9</f>
        <v>33300</v>
      </c>
      <c r="CK8" s="272">
        <f>'C завтраками| Bed and breakfast'!CK7*0.9</f>
        <v>33300</v>
      </c>
      <c r="CL8" s="272">
        <f>'C завтраками| Bed and breakfast'!CL7*0.9</f>
        <v>33300</v>
      </c>
      <c r="CM8" s="272">
        <f>'C завтраками| Bed and breakfast'!CM7*0.9</f>
        <v>33300</v>
      </c>
      <c r="CN8" s="272">
        <f>'C завтраками| Bed and breakfast'!CN7*0.9</f>
        <v>33300</v>
      </c>
      <c r="CO8" s="272">
        <f>'C завтраками| Bed and breakfast'!CO7*0.9</f>
        <v>33300</v>
      </c>
      <c r="CP8" s="272">
        <f>'C завтраками| Bed and breakfast'!CP7*0.9</f>
        <v>33300</v>
      </c>
      <c r="CQ8" s="272">
        <f>'C завтраками| Bed and breakfast'!CQ7*0.9</f>
        <v>55800</v>
      </c>
      <c r="CR8" s="272">
        <f>'C завтраками| Bed and breakfast'!CR7*0.9</f>
        <v>62100</v>
      </c>
      <c r="CS8" s="272">
        <f>'C завтраками| Bed and breakfast'!CS7*0.9</f>
        <v>68400</v>
      </c>
      <c r="CT8" s="272">
        <f>'C завтраками| Bed and breakfast'!CT7*0.9</f>
        <v>55800</v>
      </c>
      <c r="CU8" s="272">
        <f>'C завтраками| Bed and breakfast'!CU7*0.9</f>
        <v>55800</v>
      </c>
      <c r="CV8" s="272">
        <f>'C завтраками| Bed and breakfast'!CV7*0.9</f>
        <v>45900</v>
      </c>
      <c r="CW8" s="272">
        <f>'C завтраками| Bed and breakfast'!CW7*0.9</f>
        <v>45900</v>
      </c>
      <c r="CX8" s="272">
        <f>'C завтраками| Bed and breakfast'!CX7*0.9</f>
        <v>45900</v>
      </c>
      <c r="CY8" s="272">
        <f>'C завтраками| Bed and breakfast'!CY7*0.9</f>
        <v>38700</v>
      </c>
      <c r="CZ8" s="272">
        <f>'C завтраками| Bed and breakfast'!CZ7*0.9</f>
        <v>37800</v>
      </c>
      <c r="DA8" s="272">
        <f>'C завтраками| Bed and breakfast'!DA7*0.9</f>
        <v>25650</v>
      </c>
      <c r="DB8" s="272">
        <f>'C завтраками| Bed and breakfast'!DB7*0.9</f>
        <v>25650</v>
      </c>
      <c r="DC8" s="272">
        <f>'C завтраками| Bed and breakfast'!DC7*0.9</f>
        <v>25650</v>
      </c>
      <c r="DD8" s="272">
        <f>'C завтраками| Bed and breakfast'!DD7*0.9</f>
        <v>25650</v>
      </c>
      <c r="DE8" s="272">
        <f>'C завтраками| Bed and breakfast'!DE7*0.9</f>
        <v>27000</v>
      </c>
      <c r="DF8" s="272">
        <f>'C завтраками| Bed and breakfast'!DF7*0.9</f>
        <v>27000</v>
      </c>
      <c r="DG8" s="272">
        <f>'C завтраками| Bed and breakfast'!DG7*0.9</f>
        <v>27000</v>
      </c>
      <c r="DH8" s="272">
        <f>'C завтраками| Bed and breakfast'!DH7*0.9</f>
        <v>25650</v>
      </c>
      <c r="DI8" s="272">
        <f>'C завтраками| Bed and breakfast'!DI7*0.9</f>
        <v>25650</v>
      </c>
      <c r="DJ8" s="272">
        <f>'C завтраками| Bed and breakfast'!DJ7*0.9</f>
        <v>25650</v>
      </c>
      <c r="DK8" s="272">
        <f>'C завтраками| Bed and breakfast'!DK7*0.9</f>
        <v>25650</v>
      </c>
      <c r="DL8" s="272">
        <f>'C завтраками| Bed and breakfast'!DL7*0.9</f>
        <v>25650</v>
      </c>
      <c r="DM8" s="272">
        <f>'C завтраками| Bed and breakfast'!DM7*0.9</f>
        <v>25650</v>
      </c>
      <c r="DN8" s="272">
        <f>'C завтраками| Bed and breakfast'!DN7*0.9</f>
        <v>24300</v>
      </c>
      <c r="DO8" s="272">
        <f>'C завтраками| Bed and breakfast'!DO7*0.9</f>
        <v>24300</v>
      </c>
      <c r="DP8" s="272">
        <f>'C завтраками| Bed and breakfast'!DP7*0.9</f>
        <v>24300</v>
      </c>
      <c r="DQ8" s="272">
        <f>'C завтраками| Bed and breakfast'!DQ7*0.9</f>
        <v>24300</v>
      </c>
      <c r="DR8" s="272">
        <f>'C завтраками| Bed and breakfast'!DR7*0.9</f>
        <v>24300</v>
      </c>
      <c r="DS8" s="272">
        <f>'C завтраками| Bed and breakfast'!DS7*0.9</f>
        <v>24300</v>
      </c>
      <c r="DT8" s="272">
        <f>'C завтраками| Bed and breakfast'!DT7*0.9</f>
        <v>24300</v>
      </c>
      <c r="DU8" s="272">
        <f>'C завтраками| Bed and breakfast'!DU7*0.9</f>
        <v>20700</v>
      </c>
      <c r="DV8" s="272">
        <f>'C завтраками| Bed and breakfast'!DV7*0.9</f>
        <v>20700</v>
      </c>
      <c r="DW8" s="272">
        <f>'C завтраками| Bed and breakfast'!DW7*0.9</f>
        <v>20700</v>
      </c>
      <c r="DX8" s="272">
        <f>'C завтраками| Bed and breakfast'!DX7*0.9</f>
        <v>20700</v>
      </c>
      <c r="DY8" s="272">
        <f>'C завтраками| Bed and breakfast'!DY7*0.9</f>
        <v>20700</v>
      </c>
      <c r="DZ8" s="272">
        <f>'C завтраками| Bed and breakfast'!DZ7*0.9</f>
        <v>21600</v>
      </c>
      <c r="EA8" s="272">
        <f>'C завтраками| Bed and breakfast'!EA7*0.9</f>
        <v>21600</v>
      </c>
      <c r="EB8" s="272">
        <f>'C завтраками| Bed and breakfast'!EB7*0.9</f>
        <v>19800</v>
      </c>
      <c r="EC8" s="272">
        <f>'C завтраками| Bed and breakfast'!EC7*0.9</f>
        <v>19800</v>
      </c>
      <c r="ED8" s="272">
        <f>'C завтраками| Bed and breakfast'!ED7*0.9</f>
        <v>19800</v>
      </c>
      <c r="EE8" s="272">
        <f>'C завтраками| Bed and breakfast'!EE7*0.9</f>
        <v>18900</v>
      </c>
      <c r="EF8" s="272">
        <f>'C завтраками| Bed and breakfast'!EF7*0.9</f>
        <v>18900</v>
      </c>
      <c r="EG8" s="272">
        <f>'C завтраками| Bed and breakfast'!EG7*0.9</f>
        <v>18900</v>
      </c>
      <c r="EH8" s="272">
        <f>'C завтраками| Bed and breakfast'!EH7*0.9</f>
        <v>18900</v>
      </c>
      <c r="EI8" s="272">
        <f>'C завтраками| Bed and breakfast'!EI7*0.9</f>
        <v>16200</v>
      </c>
      <c r="EJ8" s="272">
        <f>'C завтраками| Bed and breakfast'!EJ7*0.9</f>
        <v>16200</v>
      </c>
      <c r="EK8" s="272">
        <f>'C завтраками| Bed and breakfast'!EK7*0.9</f>
        <v>16200</v>
      </c>
      <c r="EL8" s="272">
        <f>'C завтраками| Bed and breakfast'!EL7*0.9</f>
        <v>16200</v>
      </c>
      <c r="EM8" s="272">
        <f>'C завтраками| Bed and breakfast'!EM7*0.9</f>
        <v>16200</v>
      </c>
      <c r="EN8" s="272">
        <f>'C завтраками| Bed and breakfast'!EN7*0.9</f>
        <v>16200</v>
      </c>
      <c r="EO8" s="272">
        <f>'C завтраками| Bed and breakfast'!EO7*0.9</f>
        <v>16200</v>
      </c>
      <c r="EP8" s="272">
        <f>'C завтраками| Bed and breakfast'!EP7*0.9</f>
        <v>14850</v>
      </c>
      <c r="EQ8" s="272">
        <f>'C завтраками| Bed and breakfast'!EQ7*0.9</f>
        <v>14850</v>
      </c>
      <c r="ER8" s="272">
        <f>'C завтраками| Bed and breakfast'!ER7*0.9</f>
        <v>14850</v>
      </c>
      <c r="ES8" s="272">
        <f>'C завтраками| Bed and breakfast'!ES7*0.9</f>
        <v>14850</v>
      </c>
      <c r="ET8" s="272">
        <f>'C завтраками| Bed and breakfast'!ET7*0.9</f>
        <v>14850</v>
      </c>
      <c r="EU8" s="272">
        <f>'C завтраками| Bed and breakfast'!EU7*0.9</f>
        <v>16200</v>
      </c>
      <c r="EV8" s="272">
        <f>'C завтраками| Bed and breakfast'!EV7*0.9</f>
        <v>16200</v>
      </c>
      <c r="EW8" s="272">
        <f>'C завтраками| Bed and breakfast'!EW7*0.9</f>
        <v>14850</v>
      </c>
      <c r="EX8" s="272">
        <f>'C завтраками| Bed and breakfast'!EX7*0.9</f>
        <v>14850</v>
      </c>
      <c r="EY8" s="272">
        <f>'C завтраками| Bed and breakfast'!EY7*0.9</f>
        <v>14850</v>
      </c>
      <c r="EZ8" s="272">
        <f>'C завтраками| Bed and breakfast'!EZ7*0.9</f>
        <v>14850</v>
      </c>
      <c r="FA8" s="272">
        <f>'C завтраками| Bed and breakfast'!FA7*0.9</f>
        <v>14850</v>
      </c>
      <c r="FB8" s="272">
        <f>'C завтраками| Bed and breakfast'!FB7*0.9</f>
        <v>16200</v>
      </c>
      <c r="FC8" s="272">
        <f>'C завтраками| Bed and breakfast'!FC7*0.9</f>
        <v>16200</v>
      </c>
      <c r="FD8" s="272">
        <f>'C завтраками| Bed and breakfast'!FD7*0.9</f>
        <v>14850</v>
      </c>
      <c r="FE8" s="272">
        <f>'C завтраками| Bed and breakfast'!FE7*0.9</f>
        <v>14850</v>
      </c>
      <c r="FF8" s="272">
        <f>'C завтраками| Bed and breakfast'!FF7*0.9</f>
        <v>14850</v>
      </c>
      <c r="FG8" s="272">
        <f>'C завтраками| Bed and breakfast'!FG7*0.9</f>
        <v>14850</v>
      </c>
      <c r="FH8" s="272">
        <f>'C завтраками| Bed and breakfast'!FH7*0.9</f>
        <v>17550</v>
      </c>
    </row>
    <row r="9" spans="1:164" s="72" customFormat="1" x14ac:dyDescent="0.2">
      <c r="A9" s="240">
        <v>2</v>
      </c>
      <c r="B9" s="292">
        <f>'C завтраками| Bed and breakfast'!B8*0.9</f>
        <v>20340</v>
      </c>
      <c r="C9" s="292">
        <f>'C завтраками| Bed and breakfast'!C8*0.9</f>
        <v>20340</v>
      </c>
      <c r="D9" s="292">
        <f>'C завтраками| Bed and breakfast'!D8*0.9</f>
        <v>23490</v>
      </c>
      <c r="E9" s="292">
        <f>'C завтраками| Bed and breakfast'!E8*0.9</f>
        <v>23490</v>
      </c>
      <c r="F9" s="292">
        <f>'C завтраками| Bed and breakfast'!F8*0.9</f>
        <v>17640</v>
      </c>
      <c r="G9" s="292">
        <f>'C завтраками| Bed and breakfast'!G8*0.9</f>
        <v>17640</v>
      </c>
      <c r="H9" s="292">
        <f>'C завтраками| Bed and breakfast'!H8*0.9</f>
        <v>17640</v>
      </c>
      <c r="I9" s="292">
        <f>'C завтраками| Bed and breakfast'!I8*0.9</f>
        <v>17640</v>
      </c>
      <c r="J9" s="292">
        <f>'C завтраками| Bed and breakfast'!J8*0.9</f>
        <v>17640</v>
      </c>
      <c r="K9" s="292">
        <f>'C завтраками| Bed and breakfast'!K8*0.9</f>
        <v>21690</v>
      </c>
      <c r="L9" s="292">
        <f>'C завтраками| Bed and breakfast'!L8*0.9</f>
        <v>21690</v>
      </c>
      <c r="M9" s="292">
        <f>'C завтраками| Bed and breakfast'!M8*0.9</f>
        <v>17640</v>
      </c>
      <c r="N9" s="292">
        <f>'C завтраками| Bed and breakfast'!N8*0.9</f>
        <v>17640</v>
      </c>
      <c r="O9" s="292">
        <f>'C завтраками| Bed and breakfast'!O8*0.9</f>
        <v>17640</v>
      </c>
      <c r="P9" s="292">
        <f>'C завтраками| Bed and breakfast'!P8*0.9</f>
        <v>17640</v>
      </c>
      <c r="Q9" s="292">
        <f>'C завтраками| Bed and breakfast'!Q8*0.9</f>
        <v>17640</v>
      </c>
      <c r="R9" s="292">
        <f>'C завтраками| Bed and breakfast'!R8*0.9</f>
        <v>20340</v>
      </c>
      <c r="S9" s="292">
        <f>'C завтраками| Bed and breakfast'!S8*0.9</f>
        <v>20340</v>
      </c>
      <c r="T9" s="292">
        <f>'C завтраками| Bed and breakfast'!T8*0.9</f>
        <v>18990</v>
      </c>
      <c r="U9" s="292">
        <f>'C завтраками| Bed and breakfast'!U8*0.9</f>
        <v>18990</v>
      </c>
      <c r="V9" s="292">
        <f>'C завтраками| Bed and breakfast'!V8*0.9</f>
        <v>18990</v>
      </c>
      <c r="W9" s="292">
        <f>'C завтраками| Bed and breakfast'!W8*0.9</f>
        <v>18990</v>
      </c>
      <c r="X9" s="292">
        <f>'C завтраками| Bed and breakfast'!X8*0.9</f>
        <v>20340</v>
      </c>
      <c r="Y9" s="292">
        <f>'C завтраками| Bed and breakfast'!Y8*0.9</f>
        <v>20340</v>
      </c>
      <c r="Z9" s="292">
        <f>'C завтраками| Bed and breakfast'!Z8*0.9</f>
        <v>20340</v>
      </c>
      <c r="AA9" s="292">
        <f>'C завтраками| Bed and breakfast'!AA8*0.9</f>
        <v>18990</v>
      </c>
      <c r="AB9" s="292">
        <f>'C завтраками| Bed and breakfast'!AB8*0.9</f>
        <v>18990</v>
      </c>
      <c r="AC9" s="292">
        <f>'C завтраками| Bed and breakfast'!AC8*0.9</f>
        <v>20340</v>
      </c>
      <c r="AD9" s="292">
        <f>'C завтраками| Bed and breakfast'!AD8*0.9</f>
        <v>20340</v>
      </c>
      <c r="AE9" s="292">
        <f>'C завтраками| Bed and breakfast'!AE8*0.9</f>
        <v>20340</v>
      </c>
      <c r="AF9" s="292">
        <f>'C завтраками| Bed and breakfast'!AF8*0.9</f>
        <v>23940</v>
      </c>
      <c r="AG9" s="292">
        <f>'C завтраками| Bed and breakfast'!AG8*0.9</f>
        <v>23940</v>
      </c>
      <c r="AH9" s="292">
        <f>'C завтраками| Bed and breakfast'!AH8*0.9</f>
        <v>21690</v>
      </c>
      <c r="AI9" s="292">
        <f>'C завтраками| Bed and breakfast'!AI8*0.9</f>
        <v>23490</v>
      </c>
      <c r="AJ9" s="292">
        <f>'C завтраками| Bed and breakfast'!AJ8*0.9</f>
        <v>23490</v>
      </c>
      <c r="AK9" s="292">
        <f>'C завтраками| Bed and breakfast'!AK8*0.9</f>
        <v>29340</v>
      </c>
      <c r="AL9" s="292">
        <f>'C завтраками| Bed and breakfast'!AL8*0.9</f>
        <v>34740</v>
      </c>
      <c r="AM9" s="292">
        <f>'C завтраками| Bed and breakfast'!AM8*0.9</f>
        <v>34740</v>
      </c>
      <c r="AN9" s="292">
        <f>'C завтраками| Bed and breakfast'!AN8*0.9</f>
        <v>37440</v>
      </c>
      <c r="AO9" s="292">
        <f>'C завтраками| Bed and breakfast'!AO8*0.9</f>
        <v>34740</v>
      </c>
      <c r="AP9" s="347">
        <f>'C завтраками| Bed and breakfast'!AP8*0.9</f>
        <v>61650</v>
      </c>
      <c r="AQ9" s="347">
        <f>'C завтраками| Bed and breakfast'!AQ8*0.9</f>
        <v>97650</v>
      </c>
      <c r="AR9" s="347">
        <f>'C завтраками| Bed and breakfast'!AR8*0.9</f>
        <v>120150</v>
      </c>
      <c r="AS9" s="347">
        <f>'C завтраками| Bed and breakfast'!AS8*0.9</f>
        <v>120150</v>
      </c>
      <c r="AT9" s="347">
        <f>'C завтраками| Bed and breakfast'!AT8*0.9</f>
        <v>106650</v>
      </c>
      <c r="AU9" s="347">
        <f>'C завтраками| Bed and breakfast'!AU8*0.9</f>
        <v>106650</v>
      </c>
      <c r="AV9" s="347">
        <f>'C завтраками| Bed and breakfast'!AV8*0.9</f>
        <v>106650</v>
      </c>
      <c r="AW9" s="347">
        <f>'C завтраками| Bed and breakfast'!AW8*0.9</f>
        <v>106650</v>
      </c>
      <c r="AX9" s="347">
        <f>'C завтраками| Bed and breakfast'!AX8*0.9</f>
        <v>106650</v>
      </c>
      <c r="AY9" s="347">
        <f>'C завтраками| Bed and breakfast'!AY8*0.9</f>
        <v>84150</v>
      </c>
      <c r="AZ9" s="347">
        <f>'C завтраками| Bed and breakfast'!AZ8*0.9</f>
        <v>75150</v>
      </c>
      <c r="BA9" s="292">
        <f>'C завтраками| Bed and breakfast'!BA8*0.9</f>
        <v>75150</v>
      </c>
      <c r="BB9" s="292">
        <f>'C завтраками| Bed and breakfast'!BB8*0.9</f>
        <v>54180</v>
      </c>
      <c r="BC9" s="292">
        <f>'C завтраками| Bed and breakfast'!BC8*0.9</f>
        <v>32580</v>
      </c>
      <c r="BD9" s="292">
        <f>'C завтраками| Bed and breakfast'!BD8*0.9</f>
        <v>32580</v>
      </c>
      <c r="BE9" s="292">
        <f>'C завтраками| Bed and breakfast'!BE8*0.9</f>
        <v>32580</v>
      </c>
      <c r="BF9" s="292">
        <f>'C завтраками| Bed and breakfast'!BF8*0.9</f>
        <v>32580</v>
      </c>
      <c r="BG9" s="292">
        <f>'C завтраками| Bed and breakfast'!BG8*0.9</f>
        <v>32580</v>
      </c>
      <c r="BH9" s="292">
        <f>'C завтраками| Bed and breakfast'!BH8*0.9</f>
        <v>29880</v>
      </c>
      <c r="BI9" s="292">
        <f>'C завтраками| Bed and breakfast'!BI8*0.9</f>
        <v>29880</v>
      </c>
      <c r="BJ9" s="292">
        <f>'C завтраками| Bed and breakfast'!BJ8*0.9</f>
        <v>29880</v>
      </c>
      <c r="BK9" s="292">
        <f>'C завтраками| Bed and breakfast'!BK8*0.9</f>
        <v>32580</v>
      </c>
      <c r="BL9" s="292">
        <f>'C завтраками| Bed and breakfast'!BL8*0.9</f>
        <v>32580</v>
      </c>
      <c r="BM9" s="292">
        <f>'C завтраками| Bed and breakfast'!BM8*0.9</f>
        <v>32580</v>
      </c>
      <c r="BN9" s="292">
        <f>'C завтраками| Bed and breakfast'!BN8*0.9</f>
        <v>32580</v>
      </c>
      <c r="BO9" s="292">
        <f>'C завтраками| Bed and breakfast'!BO8*0.9</f>
        <v>32580</v>
      </c>
      <c r="BP9" s="292">
        <f>'C завтраками| Bed and breakfast'!BP8*0.9</f>
        <v>32580</v>
      </c>
      <c r="BQ9" s="292">
        <f>'C завтраками| Bed and breakfast'!BQ8*0.9</f>
        <v>32580</v>
      </c>
      <c r="BR9" s="292">
        <f>'C завтраками| Bed and breakfast'!BR8*0.9</f>
        <v>32580</v>
      </c>
      <c r="BS9" s="292">
        <f>'C завтраками| Bed and breakfast'!BS8*0.9</f>
        <v>32580</v>
      </c>
      <c r="BT9" s="292">
        <f>'C завтраками| Bed and breakfast'!BT8*0.9</f>
        <v>37980</v>
      </c>
      <c r="BU9" s="292">
        <f>'C завтраками| Bed and breakfast'!BU8*0.9</f>
        <v>37980</v>
      </c>
      <c r="BV9" s="292">
        <f>'C завтраками| Bed and breakfast'!BV8*0.9</f>
        <v>37980</v>
      </c>
      <c r="BW9" s="292">
        <f>'C завтраками| Bed and breakfast'!BW8*0.9</f>
        <v>37980</v>
      </c>
      <c r="BX9" s="292">
        <f>'C завтраками| Bed and breakfast'!BX8*0.9</f>
        <v>39780</v>
      </c>
      <c r="BY9" s="292">
        <f>'C завтраками| Bed and breakfast'!BY8*0.9</f>
        <v>39780</v>
      </c>
      <c r="BZ9" s="292">
        <f>'C завтраками| Bed and breakfast'!BZ8*0.9</f>
        <v>39780</v>
      </c>
      <c r="CA9" s="292">
        <f>'C завтраками| Bed and breakfast'!CA8*0.9</f>
        <v>39780</v>
      </c>
      <c r="CB9" s="292">
        <f>'C завтраками| Bed and breakfast'!CB8*0.9</f>
        <v>39780</v>
      </c>
      <c r="CC9" s="292">
        <f>'C завтраками| Bed and breakfast'!CC8*0.9</f>
        <v>39780</v>
      </c>
      <c r="CD9" s="292">
        <f>'C завтраками| Bed and breakfast'!CD8*0.9</f>
        <v>39780</v>
      </c>
      <c r="CE9" s="292">
        <f>'C завтраками| Bed and breakfast'!CE8*0.9</f>
        <v>39780</v>
      </c>
      <c r="CF9" s="292">
        <f>'C завтраками| Bed and breakfast'!CF8*0.9</f>
        <v>39780</v>
      </c>
      <c r="CG9" s="292">
        <f>'C завтраками| Bed and breakfast'!CG8*0.9</f>
        <v>39780</v>
      </c>
      <c r="CH9" s="292">
        <f>'C завтраками| Bed and breakfast'!CH8*0.9</f>
        <v>36180</v>
      </c>
      <c r="CI9" s="292">
        <f>'C завтраками| Bed and breakfast'!CI8*0.9</f>
        <v>36180</v>
      </c>
      <c r="CJ9" s="292">
        <f>'C завтраками| Bed and breakfast'!CJ8*0.9</f>
        <v>36180</v>
      </c>
      <c r="CK9" s="292">
        <f>'C завтраками| Bed and breakfast'!CK8*0.9</f>
        <v>36180</v>
      </c>
      <c r="CL9" s="292">
        <f>'C завтраками| Bed and breakfast'!CL8*0.9</f>
        <v>36180</v>
      </c>
      <c r="CM9" s="292">
        <f>'C завтраками| Bed and breakfast'!CM8*0.9</f>
        <v>36180</v>
      </c>
      <c r="CN9" s="292">
        <f>'C завтраками| Bed and breakfast'!CN8*0.9</f>
        <v>36180</v>
      </c>
      <c r="CO9" s="292">
        <f>'C завтраками| Bed and breakfast'!CO8*0.9</f>
        <v>36180</v>
      </c>
      <c r="CP9" s="292">
        <f>'C завтраками| Bed and breakfast'!CP8*0.9</f>
        <v>36180</v>
      </c>
      <c r="CQ9" s="292">
        <f>'C завтраками| Bed and breakfast'!CQ8*0.9</f>
        <v>58680</v>
      </c>
      <c r="CR9" s="292">
        <f>'C завтраками| Bed and breakfast'!CR8*0.9</f>
        <v>64980</v>
      </c>
      <c r="CS9" s="292">
        <f>'C завтраками| Bed and breakfast'!CS8*0.9</f>
        <v>71280</v>
      </c>
      <c r="CT9" s="292">
        <f>'C завтраками| Bed and breakfast'!CT8*0.9</f>
        <v>58680</v>
      </c>
      <c r="CU9" s="292">
        <f>'C завтраками| Bed and breakfast'!CU8*0.9</f>
        <v>58680</v>
      </c>
      <c r="CV9" s="292">
        <f>'C завтраками| Bed and breakfast'!CV8*0.9</f>
        <v>48780</v>
      </c>
      <c r="CW9" s="292">
        <f>'C завтраками| Bed and breakfast'!CW8*0.9</f>
        <v>48780</v>
      </c>
      <c r="CX9" s="292">
        <f>'C завтраками| Bed and breakfast'!CX8*0.9</f>
        <v>48780</v>
      </c>
      <c r="CY9" s="292">
        <f>'C завтраками| Bed and breakfast'!CY8*0.9</f>
        <v>41580</v>
      </c>
      <c r="CZ9" s="292">
        <f>'C завтраками| Bed and breakfast'!CZ8*0.9</f>
        <v>40680</v>
      </c>
      <c r="DA9" s="292">
        <f>'C завтраками| Bed and breakfast'!DA8*0.9</f>
        <v>28530</v>
      </c>
      <c r="DB9" s="292">
        <f>'C завтраками| Bed and breakfast'!DB8*0.9</f>
        <v>28530</v>
      </c>
      <c r="DC9" s="292">
        <f>'C завтраками| Bed and breakfast'!DC8*0.9</f>
        <v>28530</v>
      </c>
      <c r="DD9" s="292">
        <f>'C завтраками| Bed and breakfast'!DD8*0.9</f>
        <v>28530</v>
      </c>
      <c r="DE9" s="292">
        <f>'C завтраками| Bed and breakfast'!DE8*0.9</f>
        <v>29880</v>
      </c>
      <c r="DF9" s="292">
        <f>'C завтраками| Bed and breakfast'!DF8*0.9</f>
        <v>29880</v>
      </c>
      <c r="DG9" s="292">
        <f>'C завтраками| Bed and breakfast'!DG8*0.9</f>
        <v>29880</v>
      </c>
      <c r="DH9" s="292">
        <f>'C завтраками| Bed and breakfast'!DH8*0.9</f>
        <v>28530</v>
      </c>
      <c r="DI9" s="292">
        <f>'C завтраками| Bed and breakfast'!DI8*0.9</f>
        <v>28530</v>
      </c>
      <c r="DJ9" s="292">
        <f>'C завтраками| Bed and breakfast'!DJ8*0.9</f>
        <v>28530</v>
      </c>
      <c r="DK9" s="292">
        <f>'C завтраками| Bed and breakfast'!DK8*0.9</f>
        <v>28530</v>
      </c>
      <c r="DL9" s="292">
        <f>'C завтраками| Bed and breakfast'!DL8*0.9</f>
        <v>28530</v>
      </c>
      <c r="DM9" s="292">
        <f>'C завтраками| Bed and breakfast'!DM8*0.9</f>
        <v>28530</v>
      </c>
      <c r="DN9" s="292">
        <f>'C завтраками| Bed and breakfast'!DN8*0.9</f>
        <v>27180</v>
      </c>
      <c r="DO9" s="292">
        <f>'C завтраками| Bed and breakfast'!DO8*0.9</f>
        <v>27180</v>
      </c>
      <c r="DP9" s="292">
        <f>'C завтраками| Bed and breakfast'!DP8*0.9</f>
        <v>27180</v>
      </c>
      <c r="DQ9" s="292">
        <f>'C завтраками| Bed and breakfast'!DQ8*0.9</f>
        <v>27180</v>
      </c>
      <c r="DR9" s="292">
        <f>'C завтраками| Bed and breakfast'!DR8*0.9</f>
        <v>27180</v>
      </c>
      <c r="DS9" s="292">
        <f>'C завтраками| Bed and breakfast'!DS8*0.9</f>
        <v>27180</v>
      </c>
      <c r="DT9" s="292">
        <f>'C завтраками| Bed and breakfast'!DT8*0.9</f>
        <v>27180</v>
      </c>
      <c r="DU9" s="292">
        <f>'C завтраками| Bed and breakfast'!DU8*0.9</f>
        <v>23580</v>
      </c>
      <c r="DV9" s="292">
        <f>'C завтраками| Bed and breakfast'!DV8*0.9</f>
        <v>23580</v>
      </c>
      <c r="DW9" s="292">
        <f>'C завтраками| Bed and breakfast'!DW8*0.9</f>
        <v>23580</v>
      </c>
      <c r="DX9" s="292">
        <f>'C завтраками| Bed and breakfast'!DX8*0.9</f>
        <v>23580</v>
      </c>
      <c r="DY9" s="292">
        <f>'C завтраками| Bed and breakfast'!DY8*0.9</f>
        <v>23580</v>
      </c>
      <c r="DZ9" s="292">
        <f>'C завтраками| Bed and breakfast'!DZ8*0.9</f>
        <v>24480</v>
      </c>
      <c r="EA9" s="292">
        <f>'C завтраками| Bed and breakfast'!EA8*0.9</f>
        <v>24480</v>
      </c>
      <c r="EB9" s="292">
        <f>'C завтраками| Bed and breakfast'!EB8*0.9</f>
        <v>22680</v>
      </c>
      <c r="EC9" s="292">
        <f>'C завтраками| Bed and breakfast'!EC8*0.9</f>
        <v>22680</v>
      </c>
      <c r="ED9" s="292">
        <f>'C завтраками| Bed and breakfast'!ED8*0.9</f>
        <v>22680</v>
      </c>
      <c r="EE9" s="292">
        <f>'C завтраками| Bed and breakfast'!EE8*0.9</f>
        <v>21600</v>
      </c>
      <c r="EF9" s="292">
        <f>'C завтраками| Bed and breakfast'!EF8*0.9</f>
        <v>21600</v>
      </c>
      <c r="EG9" s="292">
        <f>'C завтраками| Bed and breakfast'!EG8*0.9</f>
        <v>21600</v>
      </c>
      <c r="EH9" s="292">
        <f>'C завтраками| Bed and breakfast'!EH8*0.9</f>
        <v>21600</v>
      </c>
      <c r="EI9" s="292">
        <f>'C завтраками| Bed and breakfast'!EI8*0.9</f>
        <v>18900</v>
      </c>
      <c r="EJ9" s="292">
        <f>'C завтраками| Bed and breakfast'!EJ8*0.9</f>
        <v>18900</v>
      </c>
      <c r="EK9" s="292">
        <f>'C завтраками| Bed and breakfast'!EK8*0.9</f>
        <v>18900</v>
      </c>
      <c r="EL9" s="292">
        <f>'C завтраками| Bed and breakfast'!EL8*0.9</f>
        <v>18900</v>
      </c>
      <c r="EM9" s="292">
        <f>'C завтраками| Bed and breakfast'!EM8*0.9</f>
        <v>18900</v>
      </c>
      <c r="EN9" s="292">
        <f>'C завтраками| Bed and breakfast'!EN8*0.9</f>
        <v>18900</v>
      </c>
      <c r="EO9" s="292">
        <f>'C завтраками| Bed and breakfast'!EO8*0.9</f>
        <v>18900</v>
      </c>
      <c r="EP9" s="292">
        <f>'C завтраками| Bed and breakfast'!EP8*0.9</f>
        <v>17550</v>
      </c>
      <c r="EQ9" s="292">
        <f>'C завтраками| Bed and breakfast'!EQ8*0.9</f>
        <v>17550</v>
      </c>
      <c r="ER9" s="292">
        <f>'C завтраками| Bed and breakfast'!ER8*0.9</f>
        <v>17550</v>
      </c>
      <c r="ES9" s="292">
        <f>'C завтраками| Bed and breakfast'!ES8*0.9</f>
        <v>17550</v>
      </c>
      <c r="ET9" s="292">
        <f>'C завтраками| Bed and breakfast'!ET8*0.9</f>
        <v>17550</v>
      </c>
      <c r="EU9" s="292">
        <f>'C завтраками| Bed and breakfast'!EU8*0.9</f>
        <v>18900</v>
      </c>
      <c r="EV9" s="292">
        <f>'C завтраками| Bed and breakfast'!EV8*0.9</f>
        <v>18900</v>
      </c>
      <c r="EW9" s="292">
        <f>'C завтраками| Bed and breakfast'!EW8*0.9</f>
        <v>17550</v>
      </c>
      <c r="EX9" s="292">
        <f>'C завтраками| Bed and breakfast'!EX8*0.9</f>
        <v>17550</v>
      </c>
      <c r="EY9" s="292">
        <f>'C завтраками| Bed and breakfast'!EY8*0.9</f>
        <v>17550</v>
      </c>
      <c r="EZ9" s="292">
        <f>'C завтраками| Bed and breakfast'!EZ8*0.9</f>
        <v>17550</v>
      </c>
      <c r="FA9" s="292">
        <f>'C завтраками| Bed and breakfast'!FA8*0.9</f>
        <v>17550</v>
      </c>
      <c r="FB9" s="292">
        <f>'C завтраками| Bed and breakfast'!FB8*0.9</f>
        <v>18900</v>
      </c>
      <c r="FC9" s="292">
        <f>'C завтраками| Bed and breakfast'!FC8*0.9</f>
        <v>18900</v>
      </c>
      <c r="FD9" s="292">
        <f>'C завтраками| Bed and breakfast'!FD8*0.9</f>
        <v>17550</v>
      </c>
      <c r="FE9" s="292">
        <f>'C завтраками| Bed and breakfast'!FE8*0.9</f>
        <v>17550</v>
      </c>
      <c r="FF9" s="292">
        <f>'C завтраками| Bed and breakfast'!FF8*0.9</f>
        <v>17550</v>
      </c>
      <c r="FG9" s="292">
        <f>'C завтраками| Bed and breakfast'!FG8*0.9</f>
        <v>17550</v>
      </c>
      <c r="FH9" s="292">
        <f>'C завтраками| Bed and breakfast'!FH8*0.9</f>
        <v>20250</v>
      </c>
    </row>
    <row r="10" spans="1:164"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346"/>
      <c r="AQ10" s="346"/>
      <c r="AR10" s="346"/>
      <c r="AS10" s="346"/>
      <c r="AT10" s="346"/>
      <c r="AU10" s="346"/>
      <c r="AV10" s="346"/>
      <c r="AW10" s="346"/>
      <c r="AX10" s="346"/>
      <c r="AY10" s="346"/>
      <c r="AZ10" s="346"/>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row>
    <row r="11" spans="1:164" s="72" customFormat="1" x14ac:dyDescent="0.2">
      <c r="A11" s="240">
        <v>1</v>
      </c>
      <c r="B11" s="292">
        <f>'C завтраками| Bed and breakfast'!B10*0.9</f>
        <v>20700</v>
      </c>
      <c r="C11" s="292">
        <f>'C завтраками| Bed and breakfast'!C10*0.9</f>
        <v>20700</v>
      </c>
      <c r="D11" s="292">
        <f>'C завтраками| Bed and breakfast'!D10*0.9</f>
        <v>23850</v>
      </c>
      <c r="E11" s="292">
        <f>'C завтраками| Bed and breakfast'!E10*0.9</f>
        <v>23850</v>
      </c>
      <c r="F11" s="292">
        <f>'C завтраками| Bed and breakfast'!F10*0.9</f>
        <v>18000</v>
      </c>
      <c r="G11" s="292">
        <f>'C завтраками| Bed and breakfast'!G10*0.9</f>
        <v>18000</v>
      </c>
      <c r="H11" s="292">
        <f>'C завтраками| Bed and breakfast'!H10*0.9</f>
        <v>18000</v>
      </c>
      <c r="I11" s="292">
        <f>'C завтраками| Bed and breakfast'!I10*0.9</f>
        <v>18000</v>
      </c>
      <c r="J11" s="292">
        <f>'C завтраками| Bed and breakfast'!J10*0.9</f>
        <v>18000</v>
      </c>
      <c r="K11" s="292">
        <f>'C завтраками| Bed and breakfast'!K10*0.9</f>
        <v>22050</v>
      </c>
      <c r="L11" s="292">
        <f>'C завтраками| Bed and breakfast'!L10*0.9</f>
        <v>22050</v>
      </c>
      <c r="M11" s="292">
        <f>'C завтраками| Bed and breakfast'!M10*0.9</f>
        <v>18000</v>
      </c>
      <c r="N11" s="292">
        <f>'C завтраками| Bed and breakfast'!N10*0.9</f>
        <v>18000</v>
      </c>
      <c r="O11" s="292">
        <f>'C завтраками| Bed and breakfast'!O10*0.9</f>
        <v>18000</v>
      </c>
      <c r="P11" s="292">
        <f>'C завтраками| Bed and breakfast'!P10*0.9</f>
        <v>18000</v>
      </c>
      <c r="Q11" s="292">
        <f>'C завтраками| Bed and breakfast'!Q10*0.9</f>
        <v>18000</v>
      </c>
      <c r="R11" s="292">
        <f>'C завтраками| Bed and breakfast'!R10*0.9</f>
        <v>20700</v>
      </c>
      <c r="S11" s="292">
        <f>'C завтраками| Bed and breakfast'!S10*0.9</f>
        <v>20700</v>
      </c>
      <c r="T11" s="292">
        <f>'C завтраками| Bed and breakfast'!T10*0.9</f>
        <v>19350</v>
      </c>
      <c r="U11" s="292">
        <f>'C завтраками| Bed and breakfast'!U10*0.9</f>
        <v>19350</v>
      </c>
      <c r="V11" s="292">
        <f>'C завтраками| Bed and breakfast'!V10*0.9</f>
        <v>19350</v>
      </c>
      <c r="W11" s="292">
        <f>'C завтраками| Bed and breakfast'!W10*0.9</f>
        <v>19350</v>
      </c>
      <c r="X11" s="292">
        <f>'C завтраками| Bed and breakfast'!X10*0.9</f>
        <v>20700</v>
      </c>
      <c r="Y11" s="292">
        <f>'C завтраками| Bed and breakfast'!Y10*0.9</f>
        <v>20700</v>
      </c>
      <c r="Z11" s="292">
        <f>'C завтраками| Bed and breakfast'!Z10*0.9</f>
        <v>20700</v>
      </c>
      <c r="AA11" s="292">
        <f>'C завтраками| Bed and breakfast'!AA10*0.9</f>
        <v>19350</v>
      </c>
      <c r="AB11" s="292">
        <f>'C завтраками| Bed and breakfast'!AB10*0.9</f>
        <v>19350</v>
      </c>
      <c r="AC11" s="292">
        <f>'C завтраками| Bed and breakfast'!AC10*0.9</f>
        <v>20700</v>
      </c>
      <c r="AD11" s="292">
        <f>'C завтраками| Bed and breakfast'!AD10*0.9</f>
        <v>20700</v>
      </c>
      <c r="AE11" s="292">
        <f>'C завтраками| Bed and breakfast'!AE10*0.9</f>
        <v>20700</v>
      </c>
      <c r="AF11" s="292">
        <f>'C завтраками| Bed and breakfast'!AF10*0.9</f>
        <v>24300</v>
      </c>
      <c r="AG11" s="292">
        <f>'C завтраками| Bed and breakfast'!AG10*0.9</f>
        <v>24300</v>
      </c>
      <c r="AH11" s="292">
        <f>'C завтраками| Bed and breakfast'!AH10*0.9</f>
        <v>22050</v>
      </c>
      <c r="AI11" s="292">
        <f>'C завтраками| Bed and breakfast'!AI10*0.9</f>
        <v>23850</v>
      </c>
      <c r="AJ11" s="292">
        <f>'C завтраками| Bed and breakfast'!AJ10*0.9</f>
        <v>23850</v>
      </c>
      <c r="AK11" s="292">
        <f>'C завтраками| Bed and breakfast'!AK10*0.9</f>
        <v>29700</v>
      </c>
      <c r="AL11" s="292">
        <f>'C завтраками| Bed and breakfast'!AL10*0.9</f>
        <v>35100</v>
      </c>
      <c r="AM11" s="292">
        <f>'C завтраками| Bed and breakfast'!AM10*0.9</f>
        <v>35100</v>
      </c>
      <c r="AN11" s="292">
        <f>'C завтраками| Bed and breakfast'!AN10*0.9</f>
        <v>37800</v>
      </c>
      <c r="AO11" s="292">
        <f>'C завтраками| Bed and breakfast'!AO10*0.9</f>
        <v>35100</v>
      </c>
      <c r="AP11" s="347">
        <f>'C завтраками| Bed and breakfast'!AP10*0.9</f>
        <v>63000</v>
      </c>
      <c r="AQ11" s="347">
        <f>'C завтраками| Bed and breakfast'!AQ10*0.9</f>
        <v>99000</v>
      </c>
      <c r="AR11" s="347">
        <f>'C завтраками| Bed and breakfast'!AR10*0.9</f>
        <v>121500</v>
      </c>
      <c r="AS11" s="347">
        <f>'C завтраками| Bed and breakfast'!AS10*0.9</f>
        <v>121500</v>
      </c>
      <c r="AT11" s="347">
        <f>'C завтраками| Bed and breakfast'!AT10*0.9</f>
        <v>108000</v>
      </c>
      <c r="AU11" s="347">
        <f>'C завтраками| Bed and breakfast'!AU10*0.9</f>
        <v>108000</v>
      </c>
      <c r="AV11" s="347">
        <f>'C завтраками| Bed and breakfast'!AV10*0.9</f>
        <v>108000</v>
      </c>
      <c r="AW11" s="347">
        <f>'C завтраками| Bed and breakfast'!AW10*0.9</f>
        <v>108000</v>
      </c>
      <c r="AX11" s="347">
        <f>'C завтраками| Bed and breakfast'!AX10*0.9</f>
        <v>108000</v>
      </c>
      <c r="AY11" s="347">
        <f>'C завтраками| Bed and breakfast'!AY10*0.9</f>
        <v>85500</v>
      </c>
      <c r="AZ11" s="347">
        <f>'C завтраками| Bed and breakfast'!AZ10*0.9</f>
        <v>76500</v>
      </c>
      <c r="BA11" s="292">
        <f>'C завтраками| Bed and breakfast'!BA10*0.9</f>
        <v>76500</v>
      </c>
      <c r="BB11" s="292">
        <f>'C завтраками| Bed and breakfast'!BB10*0.9</f>
        <v>54900</v>
      </c>
      <c r="BC11" s="292">
        <f>'C завтраками| Bed and breakfast'!BC10*0.9</f>
        <v>33300</v>
      </c>
      <c r="BD11" s="292">
        <f>'C завтраками| Bed and breakfast'!BD10*0.9</f>
        <v>33300</v>
      </c>
      <c r="BE11" s="292">
        <f>'C завтраками| Bed and breakfast'!BE10*0.9</f>
        <v>33300</v>
      </c>
      <c r="BF11" s="292">
        <f>'C завтраками| Bed and breakfast'!BF10*0.9</f>
        <v>33300</v>
      </c>
      <c r="BG11" s="292">
        <f>'C завтраками| Bed and breakfast'!BG10*0.9</f>
        <v>33300</v>
      </c>
      <c r="BH11" s="292">
        <f>'C завтраками| Bed and breakfast'!BH10*0.9</f>
        <v>30600</v>
      </c>
      <c r="BI11" s="292">
        <f>'C завтраками| Bed and breakfast'!BI10*0.9</f>
        <v>30600</v>
      </c>
      <c r="BJ11" s="292">
        <f>'C завтраками| Bed and breakfast'!BJ10*0.9</f>
        <v>30600</v>
      </c>
      <c r="BK11" s="292">
        <f>'C завтраками| Bed and breakfast'!BK10*0.9</f>
        <v>33300</v>
      </c>
      <c r="BL11" s="292">
        <f>'C завтраками| Bed and breakfast'!BL10*0.9</f>
        <v>33300</v>
      </c>
      <c r="BM11" s="292">
        <f>'C завтраками| Bed and breakfast'!BM10*0.9</f>
        <v>33300</v>
      </c>
      <c r="BN11" s="292">
        <f>'C завтраками| Bed and breakfast'!BN10*0.9</f>
        <v>33300</v>
      </c>
      <c r="BO11" s="292">
        <f>'C завтраками| Bed and breakfast'!BO10*0.9</f>
        <v>33300</v>
      </c>
      <c r="BP11" s="292">
        <f>'C завтраками| Bed and breakfast'!BP10*0.9</f>
        <v>33300</v>
      </c>
      <c r="BQ11" s="292">
        <f>'C завтраками| Bed and breakfast'!BQ10*0.9</f>
        <v>33300</v>
      </c>
      <c r="BR11" s="292">
        <f>'C завтраками| Bed and breakfast'!BR10*0.9</f>
        <v>33300</v>
      </c>
      <c r="BS11" s="292">
        <f>'C завтраками| Bed and breakfast'!BS10*0.9</f>
        <v>33300</v>
      </c>
      <c r="BT11" s="292">
        <f>'C завтраками| Bed and breakfast'!BT10*0.9</f>
        <v>38700</v>
      </c>
      <c r="BU11" s="292">
        <f>'C завтраками| Bed and breakfast'!BU10*0.9</f>
        <v>38700</v>
      </c>
      <c r="BV11" s="292">
        <f>'C завтраками| Bed and breakfast'!BV10*0.9</f>
        <v>38700</v>
      </c>
      <c r="BW11" s="292">
        <f>'C завтраками| Bed and breakfast'!BW10*0.9</f>
        <v>38700</v>
      </c>
      <c r="BX11" s="292">
        <f>'C завтраками| Bed and breakfast'!BX10*0.9</f>
        <v>40500</v>
      </c>
      <c r="BY11" s="292">
        <f>'C завтраками| Bed and breakfast'!BY10*0.9</f>
        <v>40500</v>
      </c>
      <c r="BZ11" s="292">
        <f>'C завтраками| Bed and breakfast'!BZ10*0.9</f>
        <v>40500</v>
      </c>
      <c r="CA11" s="292">
        <f>'C завтраками| Bed and breakfast'!CA10*0.9</f>
        <v>40500</v>
      </c>
      <c r="CB11" s="292">
        <f>'C завтраками| Bed and breakfast'!CB10*0.9</f>
        <v>40500</v>
      </c>
      <c r="CC11" s="292">
        <f>'C завтраками| Bed and breakfast'!CC10*0.9</f>
        <v>40500</v>
      </c>
      <c r="CD11" s="292">
        <f>'C завтраками| Bed and breakfast'!CD10*0.9</f>
        <v>40500</v>
      </c>
      <c r="CE11" s="292">
        <f>'C завтраками| Bed and breakfast'!CE10*0.9</f>
        <v>40500</v>
      </c>
      <c r="CF11" s="292">
        <f>'C завтраками| Bed and breakfast'!CF10*0.9</f>
        <v>40500</v>
      </c>
      <c r="CG11" s="292">
        <f>'C завтраками| Bed and breakfast'!CG10*0.9</f>
        <v>40500</v>
      </c>
      <c r="CH11" s="292">
        <f>'C завтраками| Bed and breakfast'!CH10*0.9</f>
        <v>36900</v>
      </c>
      <c r="CI11" s="292">
        <f>'C завтраками| Bed and breakfast'!CI10*0.9</f>
        <v>36900</v>
      </c>
      <c r="CJ11" s="292">
        <f>'C завтраками| Bed and breakfast'!CJ10*0.9</f>
        <v>36900</v>
      </c>
      <c r="CK11" s="292">
        <f>'C завтраками| Bed and breakfast'!CK10*0.9</f>
        <v>36900</v>
      </c>
      <c r="CL11" s="292">
        <f>'C завтраками| Bed and breakfast'!CL10*0.9</f>
        <v>36900</v>
      </c>
      <c r="CM11" s="292">
        <f>'C завтраками| Bed and breakfast'!CM10*0.9</f>
        <v>36900</v>
      </c>
      <c r="CN11" s="292">
        <f>'C завтраками| Bed and breakfast'!CN10*0.9</f>
        <v>36900</v>
      </c>
      <c r="CO11" s="292">
        <f>'C завтраками| Bed and breakfast'!CO10*0.9</f>
        <v>36900</v>
      </c>
      <c r="CP11" s="292">
        <f>'C завтраками| Bed and breakfast'!CP10*0.9</f>
        <v>36900</v>
      </c>
      <c r="CQ11" s="292">
        <f>'C завтраками| Bed and breakfast'!CQ10*0.9</f>
        <v>59400</v>
      </c>
      <c r="CR11" s="292">
        <f>'C завтраками| Bed and breakfast'!CR10*0.9</f>
        <v>65700</v>
      </c>
      <c r="CS11" s="292">
        <f>'C завтраками| Bed and breakfast'!CS10*0.9</f>
        <v>72000</v>
      </c>
      <c r="CT11" s="292">
        <f>'C завтраками| Bed and breakfast'!CT10*0.9</f>
        <v>59400</v>
      </c>
      <c r="CU11" s="292">
        <f>'C завтраками| Bed and breakfast'!CU10*0.9</f>
        <v>59400</v>
      </c>
      <c r="CV11" s="292">
        <f>'C завтраками| Bed and breakfast'!CV10*0.9</f>
        <v>49500</v>
      </c>
      <c r="CW11" s="292">
        <f>'C завтраками| Bed and breakfast'!CW10*0.9</f>
        <v>49500</v>
      </c>
      <c r="CX11" s="292">
        <f>'C завтраками| Bed and breakfast'!CX10*0.9</f>
        <v>49500</v>
      </c>
      <c r="CY11" s="292">
        <f>'C завтраками| Bed and breakfast'!CY10*0.9</f>
        <v>42300</v>
      </c>
      <c r="CZ11" s="292">
        <f>'C завтраками| Bed and breakfast'!CZ10*0.9</f>
        <v>41400</v>
      </c>
      <c r="DA11" s="292">
        <f>'C завтраками| Bed and breakfast'!DA10*0.9</f>
        <v>29250</v>
      </c>
      <c r="DB11" s="292">
        <f>'C завтраками| Bed and breakfast'!DB10*0.9</f>
        <v>29250</v>
      </c>
      <c r="DC11" s="292">
        <f>'C завтраками| Bed and breakfast'!DC10*0.9</f>
        <v>29250</v>
      </c>
      <c r="DD11" s="292">
        <f>'C завтраками| Bed and breakfast'!DD10*0.9</f>
        <v>29250</v>
      </c>
      <c r="DE11" s="292">
        <f>'C завтраками| Bed and breakfast'!DE10*0.9</f>
        <v>30600</v>
      </c>
      <c r="DF11" s="292">
        <f>'C завтраками| Bed and breakfast'!DF10*0.9</f>
        <v>30600</v>
      </c>
      <c r="DG11" s="292">
        <f>'C завтраками| Bed and breakfast'!DG10*0.9</f>
        <v>30600</v>
      </c>
      <c r="DH11" s="292">
        <f>'C завтраками| Bed and breakfast'!DH10*0.9</f>
        <v>29250</v>
      </c>
      <c r="DI11" s="292">
        <f>'C завтраками| Bed and breakfast'!DI10*0.9</f>
        <v>29250</v>
      </c>
      <c r="DJ11" s="292">
        <f>'C завтраками| Bed and breakfast'!DJ10*0.9</f>
        <v>29250</v>
      </c>
      <c r="DK11" s="292">
        <f>'C завтраками| Bed and breakfast'!DK10*0.9</f>
        <v>29250</v>
      </c>
      <c r="DL11" s="292">
        <f>'C завтраками| Bed and breakfast'!DL10*0.9</f>
        <v>29250</v>
      </c>
      <c r="DM11" s="292">
        <f>'C завтраками| Bed and breakfast'!DM10*0.9</f>
        <v>29250</v>
      </c>
      <c r="DN11" s="292">
        <f>'C завтраками| Bed and breakfast'!DN10*0.9</f>
        <v>27900</v>
      </c>
      <c r="DO11" s="292">
        <f>'C завтраками| Bed and breakfast'!DO10*0.9</f>
        <v>27900</v>
      </c>
      <c r="DP11" s="292">
        <f>'C завтраками| Bed and breakfast'!DP10*0.9</f>
        <v>27900</v>
      </c>
      <c r="DQ11" s="292">
        <f>'C завтраками| Bed and breakfast'!DQ10*0.9</f>
        <v>27900</v>
      </c>
      <c r="DR11" s="292">
        <f>'C завтраками| Bed and breakfast'!DR10*0.9</f>
        <v>27900</v>
      </c>
      <c r="DS11" s="292">
        <f>'C завтраками| Bed and breakfast'!DS10*0.9</f>
        <v>27900</v>
      </c>
      <c r="DT11" s="292">
        <f>'C завтраками| Bed and breakfast'!DT10*0.9</f>
        <v>27900</v>
      </c>
      <c r="DU11" s="292">
        <f>'C завтраками| Bed and breakfast'!DU10*0.9</f>
        <v>24300</v>
      </c>
      <c r="DV11" s="292">
        <f>'C завтраками| Bed and breakfast'!DV10*0.9</f>
        <v>24300</v>
      </c>
      <c r="DW11" s="292">
        <f>'C завтраками| Bed and breakfast'!DW10*0.9</f>
        <v>24300</v>
      </c>
      <c r="DX11" s="292">
        <f>'C завтраками| Bed and breakfast'!DX10*0.9</f>
        <v>24300</v>
      </c>
      <c r="DY11" s="292">
        <f>'C завтраками| Bed and breakfast'!DY10*0.9</f>
        <v>24300</v>
      </c>
      <c r="DZ11" s="292">
        <f>'C завтраками| Bed and breakfast'!DZ10*0.9</f>
        <v>25200</v>
      </c>
      <c r="EA11" s="292">
        <f>'C завтраками| Bed and breakfast'!EA10*0.9</f>
        <v>25200</v>
      </c>
      <c r="EB11" s="292">
        <f>'C завтраками| Bed and breakfast'!EB10*0.9</f>
        <v>23400</v>
      </c>
      <c r="EC11" s="292">
        <f>'C завтраками| Bed and breakfast'!EC10*0.9</f>
        <v>23400</v>
      </c>
      <c r="ED11" s="292">
        <f>'C завтраками| Bed and breakfast'!ED10*0.9</f>
        <v>23400</v>
      </c>
      <c r="EE11" s="292">
        <f>'C завтраками| Bed and breakfast'!EE10*0.9</f>
        <v>21600</v>
      </c>
      <c r="EF11" s="292">
        <f>'C завтраками| Bed and breakfast'!EF10*0.9</f>
        <v>21600</v>
      </c>
      <c r="EG11" s="292">
        <f>'C завтраками| Bed and breakfast'!EG10*0.9</f>
        <v>21600</v>
      </c>
      <c r="EH11" s="292">
        <f>'C завтраками| Bed and breakfast'!EH10*0.9</f>
        <v>21600</v>
      </c>
      <c r="EI11" s="292">
        <f>'C завтраками| Bed and breakfast'!EI10*0.9</f>
        <v>18900</v>
      </c>
      <c r="EJ11" s="292">
        <f>'C завтраками| Bed and breakfast'!EJ10*0.9</f>
        <v>18900</v>
      </c>
      <c r="EK11" s="292">
        <f>'C завтраками| Bed and breakfast'!EK10*0.9</f>
        <v>18900</v>
      </c>
      <c r="EL11" s="292">
        <f>'C завтраками| Bed and breakfast'!EL10*0.9</f>
        <v>18900</v>
      </c>
      <c r="EM11" s="292">
        <f>'C завтраками| Bed and breakfast'!EM10*0.9</f>
        <v>18900</v>
      </c>
      <c r="EN11" s="292">
        <f>'C завтраками| Bed and breakfast'!EN10*0.9</f>
        <v>18900</v>
      </c>
      <c r="EO11" s="292">
        <f>'C завтраками| Bed and breakfast'!EO10*0.9</f>
        <v>18900</v>
      </c>
      <c r="EP11" s="292">
        <f>'C завтраками| Bed and breakfast'!EP10*0.9</f>
        <v>17550</v>
      </c>
      <c r="EQ11" s="292">
        <f>'C завтраками| Bed and breakfast'!EQ10*0.9</f>
        <v>17550</v>
      </c>
      <c r="ER11" s="292">
        <f>'C завтраками| Bed and breakfast'!ER10*0.9</f>
        <v>17550</v>
      </c>
      <c r="ES11" s="292">
        <f>'C завтраками| Bed and breakfast'!ES10*0.9</f>
        <v>17550</v>
      </c>
      <c r="ET11" s="292">
        <f>'C завтраками| Bed and breakfast'!ET10*0.9</f>
        <v>17550</v>
      </c>
      <c r="EU11" s="292">
        <f>'C завтраками| Bed and breakfast'!EU10*0.9</f>
        <v>18900</v>
      </c>
      <c r="EV11" s="292">
        <f>'C завтраками| Bed and breakfast'!EV10*0.9</f>
        <v>18900</v>
      </c>
      <c r="EW11" s="292">
        <f>'C завтраками| Bed and breakfast'!EW10*0.9</f>
        <v>17550</v>
      </c>
      <c r="EX11" s="292">
        <f>'C завтраками| Bed and breakfast'!EX10*0.9</f>
        <v>17550</v>
      </c>
      <c r="EY11" s="292">
        <f>'C завтраками| Bed and breakfast'!EY10*0.9</f>
        <v>17550</v>
      </c>
      <c r="EZ11" s="292">
        <f>'C завтраками| Bed and breakfast'!EZ10*0.9</f>
        <v>17550</v>
      </c>
      <c r="FA11" s="292">
        <f>'C завтраками| Bed and breakfast'!FA10*0.9</f>
        <v>17550</v>
      </c>
      <c r="FB11" s="292">
        <f>'C завтраками| Bed and breakfast'!FB10*0.9</f>
        <v>18900</v>
      </c>
      <c r="FC11" s="292">
        <f>'C завтраками| Bed and breakfast'!FC10*0.9</f>
        <v>18900</v>
      </c>
      <c r="FD11" s="292">
        <f>'C завтраками| Bed and breakfast'!FD10*0.9</f>
        <v>17550</v>
      </c>
      <c r="FE11" s="292">
        <f>'C завтраками| Bed and breakfast'!FE10*0.9</f>
        <v>17550</v>
      </c>
      <c r="FF11" s="292">
        <f>'C завтраками| Bed and breakfast'!FF10*0.9</f>
        <v>17550</v>
      </c>
      <c r="FG11" s="292">
        <f>'C завтраками| Bed and breakfast'!FG10*0.9</f>
        <v>17550</v>
      </c>
      <c r="FH11" s="292">
        <f>'C завтраками| Bed and breakfast'!FH10*0.9</f>
        <v>20250</v>
      </c>
    </row>
    <row r="12" spans="1:164" s="72" customFormat="1" x14ac:dyDescent="0.2">
      <c r="A12" s="240">
        <v>2</v>
      </c>
      <c r="B12" s="292">
        <f>'C завтраками| Bed and breakfast'!B11*0.9</f>
        <v>23040</v>
      </c>
      <c r="C12" s="292">
        <f>'C завтраками| Bed and breakfast'!C11*0.9</f>
        <v>23040</v>
      </c>
      <c r="D12" s="292">
        <f>'C завтраками| Bed and breakfast'!D11*0.9</f>
        <v>26190</v>
      </c>
      <c r="E12" s="292">
        <f>'C завтраками| Bed and breakfast'!E11*0.9</f>
        <v>26190</v>
      </c>
      <c r="F12" s="292">
        <f>'C завтраками| Bed and breakfast'!F11*0.9</f>
        <v>20340</v>
      </c>
      <c r="G12" s="292">
        <f>'C завтраками| Bed and breakfast'!G11*0.9</f>
        <v>20340</v>
      </c>
      <c r="H12" s="292">
        <f>'C завтраками| Bed and breakfast'!H11*0.9</f>
        <v>20340</v>
      </c>
      <c r="I12" s="292">
        <f>'C завтраками| Bed and breakfast'!I11*0.9</f>
        <v>20340</v>
      </c>
      <c r="J12" s="292">
        <f>'C завтраками| Bed and breakfast'!J11*0.9</f>
        <v>20340</v>
      </c>
      <c r="K12" s="292">
        <f>'C завтраками| Bed and breakfast'!K11*0.9</f>
        <v>24390</v>
      </c>
      <c r="L12" s="292">
        <f>'C завтраками| Bed and breakfast'!L11*0.9</f>
        <v>24390</v>
      </c>
      <c r="M12" s="292">
        <f>'C завтраками| Bed and breakfast'!M11*0.9</f>
        <v>20340</v>
      </c>
      <c r="N12" s="292">
        <f>'C завтраками| Bed and breakfast'!N11*0.9</f>
        <v>20340</v>
      </c>
      <c r="O12" s="292">
        <f>'C завтраками| Bed and breakfast'!O11*0.9</f>
        <v>20340</v>
      </c>
      <c r="P12" s="292">
        <f>'C завтраками| Bed and breakfast'!P11*0.9</f>
        <v>20340</v>
      </c>
      <c r="Q12" s="292">
        <f>'C завтраками| Bed and breakfast'!Q11*0.9</f>
        <v>20340</v>
      </c>
      <c r="R12" s="292">
        <f>'C завтраками| Bed and breakfast'!R11*0.9</f>
        <v>23040</v>
      </c>
      <c r="S12" s="292">
        <f>'C завтраками| Bed and breakfast'!S11*0.9</f>
        <v>23040</v>
      </c>
      <c r="T12" s="292">
        <f>'C завтраками| Bed and breakfast'!T11*0.9</f>
        <v>21690</v>
      </c>
      <c r="U12" s="292">
        <f>'C завтраками| Bed and breakfast'!U11*0.9</f>
        <v>21690</v>
      </c>
      <c r="V12" s="292">
        <f>'C завтраками| Bed and breakfast'!V11*0.9</f>
        <v>21690</v>
      </c>
      <c r="W12" s="292">
        <f>'C завтраками| Bed and breakfast'!W11*0.9</f>
        <v>21690</v>
      </c>
      <c r="X12" s="292">
        <f>'C завтраками| Bed and breakfast'!X11*0.9</f>
        <v>23040</v>
      </c>
      <c r="Y12" s="292">
        <f>'C завтраками| Bed and breakfast'!Y11*0.9</f>
        <v>23040</v>
      </c>
      <c r="Z12" s="292">
        <f>'C завтраками| Bed and breakfast'!Z11*0.9</f>
        <v>23040</v>
      </c>
      <c r="AA12" s="292">
        <f>'C завтраками| Bed and breakfast'!AA11*0.9</f>
        <v>21690</v>
      </c>
      <c r="AB12" s="292">
        <f>'C завтраками| Bed and breakfast'!AB11*0.9</f>
        <v>21690</v>
      </c>
      <c r="AC12" s="292">
        <f>'C завтраками| Bed and breakfast'!AC11*0.9</f>
        <v>23040</v>
      </c>
      <c r="AD12" s="292">
        <f>'C завтраками| Bed and breakfast'!AD11*0.9</f>
        <v>23040</v>
      </c>
      <c r="AE12" s="292">
        <f>'C завтраками| Bed and breakfast'!AE11*0.9</f>
        <v>23040</v>
      </c>
      <c r="AF12" s="292">
        <f>'C завтраками| Bed and breakfast'!AF11*0.9</f>
        <v>26640</v>
      </c>
      <c r="AG12" s="292">
        <f>'C завтраками| Bed and breakfast'!AG11*0.9</f>
        <v>26640</v>
      </c>
      <c r="AH12" s="292">
        <f>'C завтраками| Bed and breakfast'!AH11*0.9</f>
        <v>24390</v>
      </c>
      <c r="AI12" s="292">
        <f>'C завтраками| Bed and breakfast'!AI11*0.9</f>
        <v>26190</v>
      </c>
      <c r="AJ12" s="292">
        <f>'C завтраками| Bed and breakfast'!AJ11*0.9</f>
        <v>26190</v>
      </c>
      <c r="AK12" s="292">
        <f>'C завтраками| Bed and breakfast'!AK11*0.9</f>
        <v>32040</v>
      </c>
      <c r="AL12" s="292">
        <f>'C завтраками| Bed and breakfast'!AL11*0.9</f>
        <v>37440</v>
      </c>
      <c r="AM12" s="292">
        <f>'C завтраками| Bed and breakfast'!AM11*0.9</f>
        <v>37440</v>
      </c>
      <c r="AN12" s="292">
        <f>'C завтраками| Bed and breakfast'!AN11*0.9</f>
        <v>40140</v>
      </c>
      <c r="AO12" s="292">
        <f>'C завтраками| Bed and breakfast'!AO11*0.9</f>
        <v>37440</v>
      </c>
      <c r="AP12" s="347">
        <f>'C завтраками| Bed and breakfast'!AP11*0.9</f>
        <v>66150</v>
      </c>
      <c r="AQ12" s="347">
        <f>'C завтраками| Bed and breakfast'!AQ11*0.9</f>
        <v>102150</v>
      </c>
      <c r="AR12" s="347">
        <f>'C завтраками| Bed and breakfast'!AR11*0.9</f>
        <v>124650</v>
      </c>
      <c r="AS12" s="347">
        <f>'C завтраками| Bed and breakfast'!AS11*0.9</f>
        <v>124650</v>
      </c>
      <c r="AT12" s="347">
        <f>'C завтраками| Bed and breakfast'!AT11*0.9</f>
        <v>111150</v>
      </c>
      <c r="AU12" s="347">
        <f>'C завтраками| Bed and breakfast'!AU11*0.9</f>
        <v>111150</v>
      </c>
      <c r="AV12" s="347">
        <f>'C завтраками| Bed and breakfast'!AV11*0.9</f>
        <v>111150</v>
      </c>
      <c r="AW12" s="347">
        <f>'C завтраками| Bed and breakfast'!AW11*0.9</f>
        <v>111150</v>
      </c>
      <c r="AX12" s="347">
        <f>'C завтраками| Bed and breakfast'!AX11*0.9</f>
        <v>111150</v>
      </c>
      <c r="AY12" s="347">
        <f>'C завтраками| Bed and breakfast'!AY11*0.9</f>
        <v>88650</v>
      </c>
      <c r="AZ12" s="347">
        <f>'C завтраками| Bed and breakfast'!AZ11*0.9</f>
        <v>79650</v>
      </c>
      <c r="BA12" s="292">
        <f>'C завтраками| Bed and breakfast'!BA11*0.9</f>
        <v>79650</v>
      </c>
      <c r="BB12" s="292">
        <f>'C завтраками| Bed and breakfast'!BB11*0.9</f>
        <v>57780</v>
      </c>
      <c r="BC12" s="292">
        <f>'C завтраками| Bed and breakfast'!BC11*0.9</f>
        <v>36180</v>
      </c>
      <c r="BD12" s="292">
        <f>'C завтраками| Bed and breakfast'!BD11*0.9</f>
        <v>36180</v>
      </c>
      <c r="BE12" s="292">
        <f>'C завтраками| Bed and breakfast'!BE11*0.9</f>
        <v>36180</v>
      </c>
      <c r="BF12" s="292">
        <f>'C завтраками| Bed and breakfast'!BF11*0.9</f>
        <v>36180</v>
      </c>
      <c r="BG12" s="292">
        <f>'C завтраками| Bed and breakfast'!BG11*0.9</f>
        <v>36180</v>
      </c>
      <c r="BH12" s="292">
        <f>'C завтраками| Bed and breakfast'!BH11*0.9</f>
        <v>33480</v>
      </c>
      <c r="BI12" s="292">
        <f>'C завтраками| Bed and breakfast'!BI11*0.9</f>
        <v>33480</v>
      </c>
      <c r="BJ12" s="292">
        <f>'C завтраками| Bed and breakfast'!BJ11*0.9</f>
        <v>33480</v>
      </c>
      <c r="BK12" s="292">
        <f>'C завтраками| Bed and breakfast'!BK11*0.9</f>
        <v>36180</v>
      </c>
      <c r="BL12" s="292">
        <f>'C завтраками| Bed and breakfast'!BL11*0.9</f>
        <v>36180</v>
      </c>
      <c r="BM12" s="292">
        <f>'C завтраками| Bed and breakfast'!BM11*0.9</f>
        <v>36180</v>
      </c>
      <c r="BN12" s="292">
        <f>'C завтраками| Bed and breakfast'!BN11*0.9</f>
        <v>36180</v>
      </c>
      <c r="BO12" s="292">
        <f>'C завтраками| Bed and breakfast'!BO11*0.9</f>
        <v>36180</v>
      </c>
      <c r="BP12" s="292">
        <f>'C завтраками| Bed and breakfast'!BP11*0.9</f>
        <v>36180</v>
      </c>
      <c r="BQ12" s="292">
        <f>'C завтраками| Bed and breakfast'!BQ11*0.9</f>
        <v>36180</v>
      </c>
      <c r="BR12" s="292">
        <f>'C завтраками| Bed and breakfast'!BR11*0.9</f>
        <v>36180</v>
      </c>
      <c r="BS12" s="292">
        <f>'C завтраками| Bed and breakfast'!BS11*0.9</f>
        <v>36180</v>
      </c>
      <c r="BT12" s="292">
        <f>'C завтраками| Bed and breakfast'!BT11*0.9</f>
        <v>41580</v>
      </c>
      <c r="BU12" s="292">
        <f>'C завтраками| Bed and breakfast'!BU11*0.9</f>
        <v>41580</v>
      </c>
      <c r="BV12" s="292">
        <f>'C завтраками| Bed and breakfast'!BV11*0.9</f>
        <v>41580</v>
      </c>
      <c r="BW12" s="292">
        <f>'C завтраками| Bed and breakfast'!BW11*0.9</f>
        <v>41580</v>
      </c>
      <c r="BX12" s="292">
        <f>'C завтраками| Bed and breakfast'!BX11*0.9</f>
        <v>43380</v>
      </c>
      <c r="BY12" s="292">
        <f>'C завтраками| Bed and breakfast'!BY11*0.9</f>
        <v>43380</v>
      </c>
      <c r="BZ12" s="292">
        <f>'C завтраками| Bed and breakfast'!BZ11*0.9</f>
        <v>43380</v>
      </c>
      <c r="CA12" s="292">
        <f>'C завтраками| Bed and breakfast'!CA11*0.9</f>
        <v>43380</v>
      </c>
      <c r="CB12" s="292">
        <f>'C завтраками| Bed and breakfast'!CB11*0.9</f>
        <v>43380</v>
      </c>
      <c r="CC12" s="292">
        <f>'C завтраками| Bed and breakfast'!CC11*0.9</f>
        <v>43380</v>
      </c>
      <c r="CD12" s="292">
        <f>'C завтраками| Bed and breakfast'!CD11*0.9</f>
        <v>43380</v>
      </c>
      <c r="CE12" s="292">
        <f>'C завтраками| Bed and breakfast'!CE11*0.9</f>
        <v>43380</v>
      </c>
      <c r="CF12" s="292">
        <f>'C завтраками| Bed and breakfast'!CF11*0.9</f>
        <v>43380</v>
      </c>
      <c r="CG12" s="292">
        <f>'C завтраками| Bed and breakfast'!CG11*0.9</f>
        <v>43380</v>
      </c>
      <c r="CH12" s="292">
        <f>'C завтраками| Bed and breakfast'!CH11*0.9</f>
        <v>39780</v>
      </c>
      <c r="CI12" s="292">
        <f>'C завтраками| Bed and breakfast'!CI11*0.9</f>
        <v>39780</v>
      </c>
      <c r="CJ12" s="292">
        <f>'C завтраками| Bed and breakfast'!CJ11*0.9</f>
        <v>39780</v>
      </c>
      <c r="CK12" s="292">
        <f>'C завтраками| Bed and breakfast'!CK11*0.9</f>
        <v>39780</v>
      </c>
      <c r="CL12" s="292">
        <f>'C завтраками| Bed and breakfast'!CL11*0.9</f>
        <v>39780</v>
      </c>
      <c r="CM12" s="292">
        <f>'C завтраками| Bed and breakfast'!CM11*0.9</f>
        <v>39780</v>
      </c>
      <c r="CN12" s="292">
        <f>'C завтраками| Bed and breakfast'!CN11*0.9</f>
        <v>39780</v>
      </c>
      <c r="CO12" s="292">
        <f>'C завтраками| Bed and breakfast'!CO11*0.9</f>
        <v>39780</v>
      </c>
      <c r="CP12" s="292">
        <f>'C завтраками| Bed and breakfast'!CP11*0.9</f>
        <v>39780</v>
      </c>
      <c r="CQ12" s="292">
        <f>'C завтраками| Bed and breakfast'!CQ11*0.9</f>
        <v>62280</v>
      </c>
      <c r="CR12" s="292">
        <f>'C завтраками| Bed and breakfast'!CR11*0.9</f>
        <v>68580</v>
      </c>
      <c r="CS12" s="292">
        <f>'C завтраками| Bed and breakfast'!CS11*0.9</f>
        <v>74880</v>
      </c>
      <c r="CT12" s="292">
        <f>'C завтраками| Bed and breakfast'!CT11*0.9</f>
        <v>62280</v>
      </c>
      <c r="CU12" s="292">
        <f>'C завтраками| Bed and breakfast'!CU11*0.9</f>
        <v>62280</v>
      </c>
      <c r="CV12" s="292">
        <f>'C завтраками| Bed and breakfast'!CV11*0.9</f>
        <v>52380</v>
      </c>
      <c r="CW12" s="292">
        <f>'C завтраками| Bed and breakfast'!CW11*0.9</f>
        <v>52380</v>
      </c>
      <c r="CX12" s="292">
        <f>'C завтраками| Bed and breakfast'!CX11*0.9</f>
        <v>52380</v>
      </c>
      <c r="CY12" s="292">
        <f>'C завтраками| Bed and breakfast'!CY11*0.9</f>
        <v>45180</v>
      </c>
      <c r="CZ12" s="292">
        <f>'C завтраками| Bed and breakfast'!CZ11*0.9</f>
        <v>44280</v>
      </c>
      <c r="DA12" s="292">
        <f>'C завтраками| Bed and breakfast'!DA11*0.9</f>
        <v>32130</v>
      </c>
      <c r="DB12" s="292">
        <f>'C завтраками| Bed and breakfast'!DB11*0.9</f>
        <v>32130</v>
      </c>
      <c r="DC12" s="292">
        <f>'C завтраками| Bed and breakfast'!DC11*0.9</f>
        <v>32130</v>
      </c>
      <c r="DD12" s="292">
        <f>'C завтраками| Bed and breakfast'!DD11*0.9</f>
        <v>32130</v>
      </c>
      <c r="DE12" s="292">
        <f>'C завтраками| Bed and breakfast'!DE11*0.9</f>
        <v>33480</v>
      </c>
      <c r="DF12" s="292">
        <f>'C завтраками| Bed and breakfast'!DF11*0.9</f>
        <v>33480</v>
      </c>
      <c r="DG12" s="292">
        <f>'C завтраками| Bed and breakfast'!DG11*0.9</f>
        <v>33480</v>
      </c>
      <c r="DH12" s="292">
        <f>'C завтраками| Bed and breakfast'!DH11*0.9</f>
        <v>32130</v>
      </c>
      <c r="DI12" s="292">
        <f>'C завтраками| Bed and breakfast'!DI11*0.9</f>
        <v>32130</v>
      </c>
      <c r="DJ12" s="292">
        <f>'C завтраками| Bed and breakfast'!DJ11*0.9</f>
        <v>32130</v>
      </c>
      <c r="DK12" s="292">
        <f>'C завтраками| Bed and breakfast'!DK11*0.9</f>
        <v>32130</v>
      </c>
      <c r="DL12" s="292">
        <f>'C завтраками| Bed and breakfast'!DL11*0.9</f>
        <v>32130</v>
      </c>
      <c r="DM12" s="292">
        <f>'C завтраками| Bed and breakfast'!DM11*0.9</f>
        <v>32130</v>
      </c>
      <c r="DN12" s="292">
        <f>'C завтраками| Bed and breakfast'!DN11*0.9</f>
        <v>30780</v>
      </c>
      <c r="DO12" s="292">
        <f>'C завтраками| Bed and breakfast'!DO11*0.9</f>
        <v>30780</v>
      </c>
      <c r="DP12" s="292">
        <f>'C завтраками| Bed and breakfast'!DP11*0.9</f>
        <v>30780</v>
      </c>
      <c r="DQ12" s="292">
        <f>'C завтраками| Bed and breakfast'!DQ11*0.9</f>
        <v>30780</v>
      </c>
      <c r="DR12" s="292">
        <f>'C завтраками| Bed and breakfast'!DR11*0.9</f>
        <v>30780</v>
      </c>
      <c r="DS12" s="292">
        <f>'C завтраками| Bed and breakfast'!DS11*0.9</f>
        <v>30780</v>
      </c>
      <c r="DT12" s="292">
        <f>'C завтраками| Bed and breakfast'!DT11*0.9</f>
        <v>30780</v>
      </c>
      <c r="DU12" s="292">
        <f>'C завтраками| Bed and breakfast'!DU11*0.9</f>
        <v>27180</v>
      </c>
      <c r="DV12" s="292">
        <f>'C завтраками| Bed and breakfast'!DV11*0.9</f>
        <v>27180</v>
      </c>
      <c r="DW12" s="292">
        <f>'C завтраками| Bed and breakfast'!DW11*0.9</f>
        <v>27180</v>
      </c>
      <c r="DX12" s="292">
        <f>'C завтраками| Bed and breakfast'!DX11*0.9</f>
        <v>27180</v>
      </c>
      <c r="DY12" s="292">
        <f>'C завтраками| Bed and breakfast'!DY11*0.9</f>
        <v>27180</v>
      </c>
      <c r="DZ12" s="292">
        <f>'C завтраками| Bed and breakfast'!DZ11*0.9</f>
        <v>28080</v>
      </c>
      <c r="EA12" s="292">
        <f>'C завтраками| Bed and breakfast'!EA11*0.9</f>
        <v>28080</v>
      </c>
      <c r="EB12" s="292">
        <f>'C завтраками| Bed and breakfast'!EB11*0.9</f>
        <v>26280</v>
      </c>
      <c r="EC12" s="292">
        <f>'C завтраками| Bed and breakfast'!EC11*0.9</f>
        <v>26280</v>
      </c>
      <c r="ED12" s="292">
        <f>'C завтраками| Bed and breakfast'!ED11*0.9</f>
        <v>26280</v>
      </c>
      <c r="EE12" s="292">
        <f>'C завтраками| Bed and breakfast'!EE11*0.9</f>
        <v>24300</v>
      </c>
      <c r="EF12" s="292">
        <f>'C завтраками| Bed and breakfast'!EF11*0.9</f>
        <v>24300</v>
      </c>
      <c r="EG12" s="292">
        <f>'C завтраками| Bed and breakfast'!EG11*0.9</f>
        <v>24300</v>
      </c>
      <c r="EH12" s="292">
        <f>'C завтраками| Bed and breakfast'!EH11*0.9</f>
        <v>24300</v>
      </c>
      <c r="EI12" s="292">
        <f>'C завтраками| Bed and breakfast'!EI11*0.9</f>
        <v>21600</v>
      </c>
      <c r="EJ12" s="292">
        <f>'C завтраками| Bed and breakfast'!EJ11*0.9</f>
        <v>21600</v>
      </c>
      <c r="EK12" s="292">
        <f>'C завтраками| Bed and breakfast'!EK11*0.9</f>
        <v>21600</v>
      </c>
      <c r="EL12" s="292">
        <f>'C завтраками| Bed and breakfast'!EL11*0.9</f>
        <v>21600</v>
      </c>
      <c r="EM12" s="292">
        <f>'C завтраками| Bed and breakfast'!EM11*0.9</f>
        <v>21600</v>
      </c>
      <c r="EN12" s="292">
        <f>'C завтраками| Bed and breakfast'!EN11*0.9</f>
        <v>21600</v>
      </c>
      <c r="EO12" s="292">
        <f>'C завтраками| Bed and breakfast'!EO11*0.9</f>
        <v>21600</v>
      </c>
      <c r="EP12" s="292">
        <f>'C завтраками| Bed and breakfast'!EP11*0.9</f>
        <v>20250</v>
      </c>
      <c r="EQ12" s="292">
        <f>'C завтраками| Bed and breakfast'!EQ11*0.9</f>
        <v>20250</v>
      </c>
      <c r="ER12" s="292">
        <f>'C завтраками| Bed and breakfast'!ER11*0.9</f>
        <v>20250</v>
      </c>
      <c r="ES12" s="292">
        <f>'C завтраками| Bed and breakfast'!ES11*0.9</f>
        <v>20250</v>
      </c>
      <c r="ET12" s="292">
        <f>'C завтраками| Bed and breakfast'!ET11*0.9</f>
        <v>20250</v>
      </c>
      <c r="EU12" s="292">
        <f>'C завтраками| Bed and breakfast'!EU11*0.9</f>
        <v>21600</v>
      </c>
      <c r="EV12" s="292">
        <f>'C завтраками| Bed and breakfast'!EV11*0.9</f>
        <v>21600</v>
      </c>
      <c r="EW12" s="292">
        <f>'C завтраками| Bed and breakfast'!EW11*0.9</f>
        <v>20250</v>
      </c>
      <c r="EX12" s="292">
        <f>'C завтраками| Bed and breakfast'!EX11*0.9</f>
        <v>20250</v>
      </c>
      <c r="EY12" s="292">
        <f>'C завтраками| Bed and breakfast'!EY11*0.9</f>
        <v>20250</v>
      </c>
      <c r="EZ12" s="292">
        <f>'C завтраками| Bed and breakfast'!EZ11*0.9</f>
        <v>20250</v>
      </c>
      <c r="FA12" s="292">
        <f>'C завтраками| Bed and breakfast'!FA11*0.9</f>
        <v>20250</v>
      </c>
      <c r="FB12" s="292">
        <f>'C завтраками| Bed and breakfast'!FB11*0.9</f>
        <v>21600</v>
      </c>
      <c r="FC12" s="292">
        <f>'C завтраками| Bed and breakfast'!FC11*0.9</f>
        <v>21600</v>
      </c>
      <c r="FD12" s="292">
        <f>'C завтраками| Bed and breakfast'!FD11*0.9</f>
        <v>20250</v>
      </c>
      <c r="FE12" s="292">
        <f>'C завтраками| Bed and breakfast'!FE11*0.9</f>
        <v>20250</v>
      </c>
      <c r="FF12" s="292">
        <f>'C завтраками| Bed and breakfast'!FF11*0.9</f>
        <v>20250</v>
      </c>
      <c r="FG12" s="292">
        <f>'C завтраками| Bed and breakfast'!FG11*0.9</f>
        <v>20250</v>
      </c>
      <c r="FH12" s="292">
        <f>'C завтраками| Bed and breakfast'!FH11*0.9</f>
        <v>22950</v>
      </c>
    </row>
    <row r="13" spans="1:164"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346"/>
      <c r="AQ13" s="346"/>
      <c r="AR13" s="346"/>
      <c r="AS13" s="346"/>
      <c r="AT13" s="346"/>
      <c r="AU13" s="346"/>
      <c r="AV13" s="346"/>
      <c r="AW13" s="346"/>
      <c r="AX13" s="346"/>
      <c r="AY13" s="346"/>
      <c r="AZ13" s="346"/>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row>
    <row r="14" spans="1:164" s="72" customFormat="1" x14ac:dyDescent="0.2">
      <c r="A14" s="240">
        <v>1</v>
      </c>
      <c r="B14" s="292">
        <f>'C завтраками| Bed and breakfast'!B13*0.9</f>
        <v>21600</v>
      </c>
      <c r="C14" s="292">
        <f>'C завтраками| Bed and breakfast'!C13*0.9</f>
        <v>21600</v>
      </c>
      <c r="D14" s="292">
        <f>'C завтраками| Bed and breakfast'!D13*0.9</f>
        <v>24750</v>
      </c>
      <c r="E14" s="292">
        <f>'C завтраками| Bed and breakfast'!E13*0.9</f>
        <v>24750</v>
      </c>
      <c r="F14" s="292">
        <f>'C завтраками| Bed and breakfast'!F13*0.9</f>
        <v>18900</v>
      </c>
      <c r="G14" s="292">
        <f>'C завтраками| Bed and breakfast'!G13*0.9</f>
        <v>18900</v>
      </c>
      <c r="H14" s="292">
        <f>'C завтраками| Bed and breakfast'!H13*0.9</f>
        <v>18900</v>
      </c>
      <c r="I14" s="292">
        <f>'C завтраками| Bed and breakfast'!I13*0.9</f>
        <v>18900</v>
      </c>
      <c r="J14" s="292">
        <f>'C завтраками| Bed and breakfast'!J13*0.9</f>
        <v>18900</v>
      </c>
      <c r="K14" s="292">
        <f>'C завтраками| Bed and breakfast'!K13*0.9</f>
        <v>22950</v>
      </c>
      <c r="L14" s="292">
        <f>'C завтраками| Bed and breakfast'!L13*0.9</f>
        <v>22950</v>
      </c>
      <c r="M14" s="292">
        <f>'C завтраками| Bed and breakfast'!M13*0.9</f>
        <v>18900</v>
      </c>
      <c r="N14" s="292">
        <f>'C завтраками| Bed and breakfast'!N13*0.9</f>
        <v>18900</v>
      </c>
      <c r="O14" s="292">
        <f>'C завтраками| Bed and breakfast'!O13*0.9</f>
        <v>18900</v>
      </c>
      <c r="P14" s="292">
        <f>'C завтраками| Bed and breakfast'!P13*0.9</f>
        <v>18900</v>
      </c>
      <c r="Q14" s="292">
        <f>'C завтраками| Bed and breakfast'!Q13*0.9</f>
        <v>18900</v>
      </c>
      <c r="R14" s="292">
        <f>'C завтраками| Bed and breakfast'!R13*0.9</f>
        <v>21600</v>
      </c>
      <c r="S14" s="292">
        <f>'C завтраками| Bed and breakfast'!S13*0.9</f>
        <v>21600</v>
      </c>
      <c r="T14" s="292">
        <f>'C завтраками| Bed and breakfast'!T13*0.9</f>
        <v>20250</v>
      </c>
      <c r="U14" s="292">
        <f>'C завтраками| Bed and breakfast'!U13*0.9</f>
        <v>20250</v>
      </c>
      <c r="V14" s="292">
        <f>'C завтраками| Bed and breakfast'!V13*0.9</f>
        <v>20250</v>
      </c>
      <c r="W14" s="292">
        <f>'C завтраками| Bed and breakfast'!W13*0.9</f>
        <v>20250</v>
      </c>
      <c r="X14" s="292">
        <f>'C завтраками| Bed and breakfast'!X13*0.9</f>
        <v>21600</v>
      </c>
      <c r="Y14" s="292">
        <f>'C завтраками| Bed and breakfast'!Y13*0.9</f>
        <v>21600</v>
      </c>
      <c r="Z14" s="292">
        <f>'C завтраками| Bed and breakfast'!Z13*0.9</f>
        <v>21600</v>
      </c>
      <c r="AA14" s="292">
        <f>'C завтраками| Bed and breakfast'!AA13*0.9</f>
        <v>20250</v>
      </c>
      <c r="AB14" s="292">
        <f>'C завтраками| Bed and breakfast'!AB13*0.9</f>
        <v>20250</v>
      </c>
      <c r="AC14" s="292">
        <f>'C завтраками| Bed and breakfast'!AC13*0.9</f>
        <v>21600</v>
      </c>
      <c r="AD14" s="292">
        <f>'C завтраками| Bed and breakfast'!AD13*0.9</f>
        <v>21600</v>
      </c>
      <c r="AE14" s="292">
        <f>'C завтраками| Bed and breakfast'!AE13*0.9</f>
        <v>21600</v>
      </c>
      <c r="AF14" s="292">
        <f>'C завтраками| Bed and breakfast'!AF13*0.9</f>
        <v>25200</v>
      </c>
      <c r="AG14" s="292">
        <f>'C завтраками| Bed and breakfast'!AG13*0.9</f>
        <v>25200</v>
      </c>
      <c r="AH14" s="292">
        <f>'C завтраками| Bed and breakfast'!AH13*0.9</f>
        <v>22950</v>
      </c>
      <c r="AI14" s="292">
        <f>'C завтраками| Bed and breakfast'!AI13*0.9</f>
        <v>24750</v>
      </c>
      <c r="AJ14" s="292">
        <f>'C завтраками| Bed and breakfast'!AJ13*0.9</f>
        <v>24750</v>
      </c>
      <c r="AK14" s="292">
        <f>'C завтраками| Bed and breakfast'!AK13*0.9</f>
        <v>30600</v>
      </c>
      <c r="AL14" s="292">
        <f>'C завтраками| Bed and breakfast'!AL13*0.9</f>
        <v>36000</v>
      </c>
      <c r="AM14" s="292">
        <f>'C завтраками| Bed and breakfast'!AM13*0.9</f>
        <v>36000</v>
      </c>
      <c r="AN14" s="292">
        <f>'C завтраками| Bed and breakfast'!AN13*0.9</f>
        <v>38700</v>
      </c>
      <c r="AO14" s="292">
        <f>'C завтраками| Bed and breakfast'!AO13*0.9</f>
        <v>36000</v>
      </c>
      <c r="AP14" s="347">
        <f>'C завтраками| Bed and breakfast'!AP13*0.9</f>
        <v>64350</v>
      </c>
      <c r="AQ14" s="347">
        <f>'C завтраками| Bed and breakfast'!AQ13*0.9</f>
        <v>100350</v>
      </c>
      <c r="AR14" s="347">
        <f>'C завтраками| Bed and breakfast'!AR13*0.9</f>
        <v>122850</v>
      </c>
      <c r="AS14" s="347">
        <f>'C завтраками| Bed and breakfast'!AS13*0.9</f>
        <v>122850</v>
      </c>
      <c r="AT14" s="347">
        <f>'C завтраками| Bed and breakfast'!AT13*0.9</f>
        <v>109350</v>
      </c>
      <c r="AU14" s="347">
        <f>'C завтраками| Bed and breakfast'!AU13*0.9</f>
        <v>109350</v>
      </c>
      <c r="AV14" s="347">
        <f>'C завтраками| Bed and breakfast'!AV13*0.9</f>
        <v>109350</v>
      </c>
      <c r="AW14" s="347">
        <f>'C завтраками| Bed and breakfast'!AW13*0.9</f>
        <v>109350</v>
      </c>
      <c r="AX14" s="347">
        <f>'C завтраками| Bed and breakfast'!AX13*0.9</f>
        <v>109350</v>
      </c>
      <c r="AY14" s="347">
        <f>'C завтраками| Bed and breakfast'!AY13*0.9</f>
        <v>86850</v>
      </c>
      <c r="AZ14" s="347">
        <f>'C завтраками| Bed and breakfast'!AZ13*0.9</f>
        <v>77850</v>
      </c>
      <c r="BA14" s="292">
        <f>'C завтраками| Bed and breakfast'!BA13*0.9</f>
        <v>77850</v>
      </c>
      <c r="BB14" s="292">
        <f>'C завтраками| Bed and breakfast'!BB13*0.9</f>
        <v>55800</v>
      </c>
      <c r="BC14" s="292">
        <f>'C завтраками| Bed and breakfast'!BC13*0.9</f>
        <v>34200</v>
      </c>
      <c r="BD14" s="292">
        <f>'C завтраками| Bed and breakfast'!BD13*0.9</f>
        <v>34200</v>
      </c>
      <c r="BE14" s="292">
        <f>'C завтраками| Bed and breakfast'!BE13*0.9</f>
        <v>34200</v>
      </c>
      <c r="BF14" s="292">
        <f>'C завтраками| Bed and breakfast'!BF13*0.9</f>
        <v>34200</v>
      </c>
      <c r="BG14" s="292">
        <f>'C завтраками| Bed and breakfast'!BG13*0.9</f>
        <v>34200</v>
      </c>
      <c r="BH14" s="292">
        <f>'C завтраками| Bed and breakfast'!BH13*0.9</f>
        <v>31500</v>
      </c>
      <c r="BI14" s="292">
        <f>'C завтраками| Bed and breakfast'!BI13*0.9</f>
        <v>31500</v>
      </c>
      <c r="BJ14" s="292">
        <f>'C завтраками| Bed and breakfast'!BJ13*0.9</f>
        <v>31500</v>
      </c>
      <c r="BK14" s="292">
        <f>'C завтраками| Bed and breakfast'!BK13*0.9</f>
        <v>34200</v>
      </c>
      <c r="BL14" s="292">
        <f>'C завтраками| Bed and breakfast'!BL13*0.9</f>
        <v>34200</v>
      </c>
      <c r="BM14" s="292">
        <f>'C завтраками| Bed and breakfast'!BM13*0.9</f>
        <v>34200</v>
      </c>
      <c r="BN14" s="292">
        <f>'C завтраками| Bed and breakfast'!BN13*0.9</f>
        <v>34200</v>
      </c>
      <c r="BO14" s="292">
        <f>'C завтраками| Bed and breakfast'!BO13*0.9</f>
        <v>34200</v>
      </c>
      <c r="BP14" s="292">
        <f>'C завтраками| Bed and breakfast'!BP13*0.9</f>
        <v>34200</v>
      </c>
      <c r="BQ14" s="292">
        <f>'C завтраками| Bed and breakfast'!BQ13*0.9</f>
        <v>34200</v>
      </c>
      <c r="BR14" s="292">
        <f>'C завтраками| Bed and breakfast'!BR13*0.9</f>
        <v>34200</v>
      </c>
      <c r="BS14" s="292">
        <f>'C завтраками| Bed and breakfast'!BS13*0.9</f>
        <v>34200</v>
      </c>
      <c r="BT14" s="292">
        <f>'C завтраками| Bed and breakfast'!BT13*0.9</f>
        <v>39600</v>
      </c>
      <c r="BU14" s="292">
        <f>'C завтраками| Bed and breakfast'!BU13*0.9</f>
        <v>39600</v>
      </c>
      <c r="BV14" s="292">
        <f>'C завтраками| Bed and breakfast'!BV13*0.9</f>
        <v>39600</v>
      </c>
      <c r="BW14" s="292">
        <f>'C завтраками| Bed and breakfast'!BW13*0.9</f>
        <v>39600</v>
      </c>
      <c r="BX14" s="292">
        <f>'C завтраками| Bed and breakfast'!BX13*0.9</f>
        <v>41400</v>
      </c>
      <c r="BY14" s="292">
        <f>'C завтраками| Bed and breakfast'!BY13*0.9</f>
        <v>41400</v>
      </c>
      <c r="BZ14" s="292">
        <f>'C завтраками| Bed and breakfast'!BZ13*0.9</f>
        <v>41400</v>
      </c>
      <c r="CA14" s="292">
        <f>'C завтраками| Bed and breakfast'!CA13*0.9</f>
        <v>41400</v>
      </c>
      <c r="CB14" s="292">
        <f>'C завтраками| Bed and breakfast'!CB13*0.9</f>
        <v>41400</v>
      </c>
      <c r="CC14" s="292">
        <f>'C завтраками| Bed and breakfast'!CC13*0.9</f>
        <v>41400</v>
      </c>
      <c r="CD14" s="292">
        <f>'C завтраками| Bed and breakfast'!CD13*0.9</f>
        <v>41400</v>
      </c>
      <c r="CE14" s="292">
        <f>'C завтраками| Bed and breakfast'!CE13*0.9</f>
        <v>41400</v>
      </c>
      <c r="CF14" s="292">
        <f>'C завтраками| Bed and breakfast'!CF13*0.9</f>
        <v>41400</v>
      </c>
      <c r="CG14" s="292">
        <f>'C завтраками| Bed and breakfast'!CG13*0.9</f>
        <v>41400</v>
      </c>
      <c r="CH14" s="292">
        <f>'C завтраками| Bed and breakfast'!CH13*0.9</f>
        <v>37800</v>
      </c>
      <c r="CI14" s="292">
        <f>'C завтраками| Bed and breakfast'!CI13*0.9</f>
        <v>37800</v>
      </c>
      <c r="CJ14" s="292">
        <f>'C завтраками| Bed and breakfast'!CJ13*0.9</f>
        <v>37800</v>
      </c>
      <c r="CK14" s="292">
        <f>'C завтраками| Bed and breakfast'!CK13*0.9</f>
        <v>37800</v>
      </c>
      <c r="CL14" s="292">
        <f>'C завтраками| Bed and breakfast'!CL13*0.9</f>
        <v>37800</v>
      </c>
      <c r="CM14" s="292">
        <f>'C завтраками| Bed and breakfast'!CM13*0.9</f>
        <v>37800</v>
      </c>
      <c r="CN14" s="292">
        <f>'C завтраками| Bed and breakfast'!CN13*0.9</f>
        <v>37800</v>
      </c>
      <c r="CO14" s="292">
        <f>'C завтраками| Bed and breakfast'!CO13*0.9</f>
        <v>37800</v>
      </c>
      <c r="CP14" s="292">
        <f>'C завтраками| Bed and breakfast'!CP13*0.9</f>
        <v>37800</v>
      </c>
      <c r="CQ14" s="292">
        <f>'C завтраками| Bed and breakfast'!CQ13*0.9</f>
        <v>60300</v>
      </c>
      <c r="CR14" s="292">
        <f>'C завтраками| Bed and breakfast'!CR13*0.9</f>
        <v>66600</v>
      </c>
      <c r="CS14" s="292">
        <f>'C завтраками| Bed and breakfast'!CS13*0.9</f>
        <v>72900</v>
      </c>
      <c r="CT14" s="292">
        <f>'C завтраками| Bed and breakfast'!CT13*0.9</f>
        <v>60300</v>
      </c>
      <c r="CU14" s="292">
        <f>'C завтраками| Bed and breakfast'!CU13*0.9</f>
        <v>60300</v>
      </c>
      <c r="CV14" s="292">
        <f>'C завтраками| Bed and breakfast'!CV13*0.9</f>
        <v>50400</v>
      </c>
      <c r="CW14" s="292">
        <f>'C завтраками| Bed and breakfast'!CW13*0.9</f>
        <v>50400</v>
      </c>
      <c r="CX14" s="292">
        <f>'C завтраками| Bed and breakfast'!CX13*0.9</f>
        <v>50400</v>
      </c>
      <c r="CY14" s="292">
        <f>'C завтраками| Bed and breakfast'!CY13*0.9</f>
        <v>43200</v>
      </c>
      <c r="CZ14" s="292">
        <f>'C завтраками| Bed and breakfast'!CZ13*0.9</f>
        <v>42300</v>
      </c>
      <c r="DA14" s="292">
        <f>'C завтраками| Bed and breakfast'!DA13*0.9</f>
        <v>30150</v>
      </c>
      <c r="DB14" s="292">
        <f>'C завтраками| Bed and breakfast'!DB13*0.9</f>
        <v>30150</v>
      </c>
      <c r="DC14" s="292">
        <f>'C завтраками| Bed and breakfast'!DC13*0.9</f>
        <v>30150</v>
      </c>
      <c r="DD14" s="292">
        <f>'C завтраками| Bed and breakfast'!DD13*0.9</f>
        <v>30150</v>
      </c>
      <c r="DE14" s="292">
        <f>'C завтраками| Bed and breakfast'!DE13*0.9</f>
        <v>31500</v>
      </c>
      <c r="DF14" s="292">
        <f>'C завтраками| Bed and breakfast'!DF13*0.9</f>
        <v>31500</v>
      </c>
      <c r="DG14" s="292">
        <f>'C завтраками| Bed and breakfast'!DG13*0.9</f>
        <v>31500</v>
      </c>
      <c r="DH14" s="292">
        <f>'C завтраками| Bed and breakfast'!DH13*0.9</f>
        <v>30150</v>
      </c>
      <c r="DI14" s="292">
        <f>'C завтраками| Bed and breakfast'!DI13*0.9</f>
        <v>30150</v>
      </c>
      <c r="DJ14" s="292">
        <f>'C завтраками| Bed and breakfast'!DJ13*0.9</f>
        <v>30150</v>
      </c>
      <c r="DK14" s="292">
        <f>'C завтраками| Bed and breakfast'!DK13*0.9</f>
        <v>30150</v>
      </c>
      <c r="DL14" s="292">
        <f>'C завтраками| Bed and breakfast'!DL13*0.9</f>
        <v>30150</v>
      </c>
      <c r="DM14" s="292">
        <f>'C завтраками| Bed and breakfast'!DM13*0.9</f>
        <v>30150</v>
      </c>
      <c r="DN14" s="292">
        <f>'C завтраками| Bed and breakfast'!DN13*0.9</f>
        <v>28800</v>
      </c>
      <c r="DO14" s="292">
        <f>'C завтраками| Bed and breakfast'!DO13*0.9</f>
        <v>28800</v>
      </c>
      <c r="DP14" s="292">
        <f>'C завтраками| Bed and breakfast'!DP13*0.9</f>
        <v>28800</v>
      </c>
      <c r="DQ14" s="292">
        <f>'C завтраками| Bed and breakfast'!DQ13*0.9</f>
        <v>28800</v>
      </c>
      <c r="DR14" s="292">
        <f>'C завтраками| Bed and breakfast'!DR13*0.9</f>
        <v>28800</v>
      </c>
      <c r="DS14" s="292">
        <f>'C завтраками| Bed and breakfast'!DS13*0.9</f>
        <v>28800</v>
      </c>
      <c r="DT14" s="292">
        <f>'C завтраками| Bed and breakfast'!DT13*0.9</f>
        <v>28800</v>
      </c>
      <c r="DU14" s="292">
        <f>'C завтраками| Bed and breakfast'!DU13*0.9</f>
        <v>25200</v>
      </c>
      <c r="DV14" s="292">
        <f>'C завтраками| Bed and breakfast'!DV13*0.9</f>
        <v>25200</v>
      </c>
      <c r="DW14" s="292">
        <f>'C завтраками| Bed and breakfast'!DW13*0.9</f>
        <v>25200</v>
      </c>
      <c r="DX14" s="292">
        <f>'C завтраками| Bed and breakfast'!DX13*0.9</f>
        <v>25200</v>
      </c>
      <c r="DY14" s="292">
        <f>'C завтраками| Bed and breakfast'!DY13*0.9</f>
        <v>25200</v>
      </c>
      <c r="DZ14" s="292">
        <f>'C завтраками| Bed and breakfast'!DZ13*0.9</f>
        <v>26100</v>
      </c>
      <c r="EA14" s="292">
        <f>'C завтраками| Bed and breakfast'!EA13*0.9</f>
        <v>26100</v>
      </c>
      <c r="EB14" s="292">
        <f>'C завтраками| Bed and breakfast'!EB13*0.9</f>
        <v>24300</v>
      </c>
      <c r="EC14" s="292">
        <f>'C завтраками| Bed and breakfast'!EC13*0.9</f>
        <v>24300</v>
      </c>
      <c r="ED14" s="292">
        <f>'C завтраками| Bed and breakfast'!ED13*0.9</f>
        <v>24300</v>
      </c>
      <c r="EE14" s="292">
        <f>'C завтраками| Bed and breakfast'!EE13*0.9</f>
        <v>22500</v>
      </c>
      <c r="EF14" s="292">
        <f>'C завтраками| Bed and breakfast'!EF13*0.9</f>
        <v>22500</v>
      </c>
      <c r="EG14" s="292">
        <f>'C завтраками| Bed and breakfast'!EG13*0.9</f>
        <v>22500</v>
      </c>
      <c r="EH14" s="292">
        <f>'C завтраками| Bed and breakfast'!EH13*0.9</f>
        <v>22500</v>
      </c>
      <c r="EI14" s="292">
        <f>'C завтраками| Bed and breakfast'!EI13*0.9</f>
        <v>19800</v>
      </c>
      <c r="EJ14" s="292">
        <f>'C завтраками| Bed and breakfast'!EJ13*0.9</f>
        <v>19800</v>
      </c>
      <c r="EK14" s="292">
        <f>'C завтраками| Bed and breakfast'!EK13*0.9</f>
        <v>19800</v>
      </c>
      <c r="EL14" s="292">
        <f>'C завтраками| Bed and breakfast'!EL13*0.9</f>
        <v>19800</v>
      </c>
      <c r="EM14" s="292">
        <f>'C завтраками| Bed and breakfast'!EM13*0.9</f>
        <v>19800</v>
      </c>
      <c r="EN14" s="292">
        <f>'C завтраками| Bed and breakfast'!EN13*0.9</f>
        <v>19800</v>
      </c>
      <c r="EO14" s="292">
        <f>'C завтраками| Bed and breakfast'!EO13*0.9</f>
        <v>19800</v>
      </c>
      <c r="EP14" s="292">
        <f>'C завтраками| Bed and breakfast'!EP13*0.9</f>
        <v>18450</v>
      </c>
      <c r="EQ14" s="292">
        <f>'C завтраками| Bed and breakfast'!EQ13*0.9</f>
        <v>18450</v>
      </c>
      <c r="ER14" s="292">
        <f>'C завтраками| Bed and breakfast'!ER13*0.9</f>
        <v>18450</v>
      </c>
      <c r="ES14" s="292">
        <f>'C завтраками| Bed and breakfast'!ES13*0.9</f>
        <v>18450</v>
      </c>
      <c r="ET14" s="292">
        <f>'C завтраками| Bed and breakfast'!ET13*0.9</f>
        <v>18450</v>
      </c>
      <c r="EU14" s="292">
        <f>'C завтраками| Bed and breakfast'!EU13*0.9</f>
        <v>19800</v>
      </c>
      <c r="EV14" s="292">
        <f>'C завтраками| Bed and breakfast'!EV13*0.9</f>
        <v>19800</v>
      </c>
      <c r="EW14" s="292">
        <f>'C завтраками| Bed and breakfast'!EW13*0.9</f>
        <v>18450</v>
      </c>
      <c r="EX14" s="292">
        <f>'C завтраками| Bed and breakfast'!EX13*0.9</f>
        <v>18450</v>
      </c>
      <c r="EY14" s="292">
        <f>'C завтраками| Bed and breakfast'!EY13*0.9</f>
        <v>18450</v>
      </c>
      <c r="EZ14" s="292">
        <f>'C завтраками| Bed and breakfast'!EZ13*0.9</f>
        <v>18450</v>
      </c>
      <c r="FA14" s="292">
        <f>'C завтраками| Bed and breakfast'!FA13*0.9</f>
        <v>18450</v>
      </c>
      <c r="FB14" s="292">
        <f>'C завтраками| Bed and breakfast'!FB13*0.9</f>
        <v>19800</v>
      </c>
      <c r="FC14" s="292">
        <f>'C завтраками| Bed and breakfast'!FC13*0.9</f>
        <v>19800</v>
      </c>
      <c r="FD14" s="292">
        <f>'C завтраками| Bed and breakfast'!FD13*0.9</f>
        <v>18450</v>
      </c>
      <c r="FE14" s="292">
        <f>'C завтраками| Bed and breakfast'!FE13*0.9</f>
        <v>18450</v>
      </c>
      <c r="FF14" s="292">
        <f>'C завтраками| Bed and breakfast'!FF13*0.9</f>
        <v>18450</v>
      </c>
      <c r="FG14" s="292">
        <f>'C завтраками| Bed and breakfast'!FG13*0.9</f>
        <v>18450</v>
      </c>
      <c r="FH14" s="292">
        <f>'C завтраками| Bed and breakfast'!FH13*0.9</f>
        <v>21150</v>
      </c>
    </row>
    <row r="15" spans="1:164" s="72" customFormat="1" x14ac:dyDescent="0.2">
      <c r="A15" s="240">
        <v>2</v>
      </c>
      <c r="B15" s="292">
        <f>'C завтраками| Bed and breakfast'!B14*0.9</f>
        <v>23940</v>
      </c>
      <c r="C15" s="292">
        <f>'C завтраками| Bed and breakfast'!C14*0.9</f>
        <v>23940</v>
      </c>
      <c r="D15" s="292">
        <f>'C завтраками| Bed and breakfast'!D14*0.9</f>
        <v>27090</v>
      </c>
      <c r="E15" s="292">
        <f>'C завтраками| Bed and breakfast'!E14*0.9</f>
        <v>27090</v>
      </c>
      <c r="F15" s="292">
        <f>'C завтраками| Bed and breakfast'!F14*0.9</f>
        <v>21240</v>
      </c>
      <c r="G15" s="292">
        <f>'C завтраками| Bed and breakfast'!G14*0.9</f>
        <v>21240</v>
      </c>
      <c r="H15" s="292">
        <f>'C завтраками| Bed and breakfast'!H14*0.9</f>
        <v>21240</v>
      </c>
      <c r="I15" s="292">
        <f>'C завтраками| Bed and breakfast'!I14*0.9</f>
        <v>21240</v>
      </c>
      <c r="J15" s="292">
        <f>'C завтраками| Bed and breakfast'!J14*0.9</f>
        <v>21240</v>
      </c>
      <c r="K15" s="292">
        <f>'C завтраками| Bed and breakfast'!K14*0.9</f>
        <v>25290</v>
      </c>
      <c r="L15" s="292">
        <f>'C завтраками| Bed and breakfast'!L14*0.9</f>
        <v>25290</v>
      </c>
      <c r="M15" s="292">
        <f>'C завтраками| Bed and breakfast'!M14*0.9</f>
        <v>21240</v>
      </c>
      <c r="N15" s="292">
        <f>'C завтраками| Bed and breakfast'!N14*0.9</f>
        <v>21240</v>
      </c>
      <c r="O15" s="292">
        <f>'C завтраками| Bed and breakfast'!O14*0.9</f>
        <v>21240</v>
      </c>
      <c r="P15" s="292">
        <f>'C завтраками| Bed and breakfast'!P14*0.9</f>
        <v>21240</v>
      </c>
      <c r="Q15" s="292">
        <f>'C завтраками| Bed and breakfast'!Q14*0.9</f>
        <v>21240</v>
      </c>
      <c r="R15" s="292">
        <f>'C завтраками| Bed and breakfast'!R14*0.9</f>
        <v>23940</v>
      </c>
      <c r="S15" s="292">
        <f>'C завтраками| Bed and breakfast'!S14*0.9</f>
        <v>23940</v>
      </c>
      <c r="T15" s="292">
        <f>'C завтраками| Bed and breakfast'!T14*0.9</f>
        <v>22590</v>
      </c>
      <c r="U15" s="292">
        <f>'C завтраками| Bed and breakfast'!U14*0.9</f>
        <v>22590</v>
      </c>
      <c r="V15" s="292">
        <f>'C завтраками| Bed and breakfast'!V14*0.9</f>
        <v>22590</v>
      </c>
      <c r="W15" s="292">
        <f>'C завтраками| Bed and breakfast'!W14*0.9</f>
        <v>22590</v>
      </c>
      <c r="X15" s="292">
        <f>'C завтраками| Bed and breakfast'!X14*0.9</f>
        <v>23940</v>
      </c>
      <c r="Y15" s="292">
        <f>'C завтраками| Bed and breakfast'!Y14*0.9</f>
        <v>23940</v>
      </c>
      <c r="Z15" s="292">
        <f>'C завтраками| Bed and breakfast'!Z14*0.9</f>
        <v>23940</v>
      </c>
      <c r="AA15" s="292">
        <f>'C завтраками| Bed and breakfast'!AA14*0.9</f>
        <v>22590</v>
      </c>
      <c r="AB15" s="292">
        <f>'C завтраками| Bed and breakfast'!AB14*0.9</f>
        <v>22590</v>
      </c>
      <c r="AC15" s="292">
        <f>'C завтраками| Bed and breakfast'!AC14*0.9</f>
        <v>23940</v>
      </c>
      <c r="AD15" s="292">
        <f>'C завтраками| Bed and breakfast'!AD14*0.9</f>
        <v>23940</v>
      </c>
      <c r="AE15" s="292">
        <f>'C завтраками| Bed and breakfast'!AE14*0.9</f>
        <v>23940</v>
      </c>
      <c r="AF15" s="292">
        <f>'C завтраками| Bed and breakfast'!AF14*0.9</f>
        <v>27540</v>
      </c>
      <c r="AG15" s="292">
        <f>'C завтраками| Bed and breakfast'!AG14*0.9</f>
        <v>27540</v>
      </c>
      <c r="AH15" s="292">
        <f>'C завтраками| Bed and breakfast'!AH14*0.9</f>
        <v>25290</v>
      </c>
      <c r="AI15" s="292">
        <f>'C завтраками| Bed and breakfast'!AI14*0.9</f>
        <v>27090</v>
      </c>
      <c r="AJ15" s="292">
        <f>'C завтраками| Bed and breakfast'!AJ14*0.9</f>
        <v>27090</v>
      </c>
      <c r="AK15" s="292">
        <f>'C завтраками| Bed and breakfast'!AK14*0.9</f>
        <v>32940</v>
      </c>
      <c r="AL15" s="292">
        <f>'C завтраками| Bed and breakfast'!AL14*0.9</f>
        <v>38340</v>
      </c>
      <c r="AM15" s="292">
        <f>'C завтраками| Bed and breakfast'!AM14*0.9</f>
        <v>38340</v>
      </c>
      <c r="AN15" s="292">
        <f>'C завтраками| Bed and breakfast'!AN14*0.9</f>
        <v>41040</v>
      </c>
      <c r="AO15" s="292">
        <f>'C завтраками| Bed and breakfast'!AO14*0.9</f>
        <v>38340</v>
      </c>
      <c r="AP15" s="347">
        <f>'C завтраками| Bed and breakfast'!AP14*0.9</f>
        <v>67500</v>
      </c>
      <c r="AQ15" s="347">
        <f>'C завтраками| Bed and breakfast'!AQ14*0.9</f>
        <v>103500</v>
      </c>
      <c r="AR15" s="347">
        <f>'C завтраками| Bed and breakfast'!AR14*0.9</f>
        <v>126000</v>
      </c>
      <c r="AS15" s="347">
        <f>'C завтраками| Bed and breakfast'!AS14*0.9</f>
        <v>126000</v>
      </c>
      <c r="AT15" s="347">
        <f>'C завтраками| Bed and breakfast'!AT14*0.9</f>
        <v>112500</v>
      </c>
      <c r="AU15" s="347">
        <f>'C завтраками| Bed and breakfast'!AU14*0.9</f>
        <v>112500</v>
      </c>
      <c r="AV15" s="347">
        <f>'C завтраками| Bed and breakfast'!AV14*0.9</f>
        <v>112500</v>
      </c>
      <c r="AW15" s="347">
        <f>'C завтраками| Bed and breakfast'!AW14*0.9</f>
        <v>112500</v>
      </c>
      <c r="AX15" s="347">
        <f>'C завтраками| Bed and breakfast'!AX14*0.9</f>
        <v>112500</v>
      </c>
      <c r="AY15" s="347">
        <f>'C завтраками| Bed and breakfast'!AY14*0.9</f>
        <v>90000</v>
      </c>
      <c r="AZ15" s="347">
        <f>'C завтраками| Bed and breakfast'!AZ14*0.9</f>
        <v>81000</v>
      </c>
      <c r="BA15" s="292">
        <f>'C завтраками| Bed and breakfast'!BA14*0.9</f>
        <v>81000</v>
      </c>
      <c r="BB15" s="292">
        <f>'C завтраками| Bed and breakfast'!BB14*0.9</f>
        <v>58680</v>
      </c>
      <c r="BC15" s="292">
        <f>'C завтраками| Bed and breakfast'!BC14*0.9</f>
        <v>37080</v>
      </c>
      <c r="BD15" s="292">
        <f>'C завтраками| Bed and breakfast'!BD14*0.9</f>
        <v>37080</v>
      </c>
      <c r="BE15" s="292">
        <f>'C завтраками| Bed and breakfast'!BE14*0.9</f>
        <v>37080</v>
      </c>
      <c r="BF15" s="292">
        <f>'C завтраками| Bed and breakfast'!BF14*0.9</f>
        <v>37080</v>
      </c>
      <c r="BG15" s="292">
        <f>'C завтраками| Bed and breakfast'!BG14*0.9</f>
        <v>37080</v>
      </c>
      <c r="BH15" s="292">
        <f>'C завтраками| Bed and breakfast'!BH14*0.9</f>
        <v>34380</v>
      </c>
      <c r="BI15" s="292">
        <f>'C завтраками| Bed and breakfast'!BI14*0.9</f>
        <v>34380</v>
      </c>
      <c r="BJ15" s="292">
        <f>'C завтраками| Bed and breakfast'!BJ14*0.9</f>
        <v>34380</v>
      </c>
      <c r="BK15" s="292">
        <f>'C завтраками| Bed and breakfast'!BK14*0.9</f>
        <v>37080</v>
      </c>
      <c r="BL15" s="292">
        <f>'C завтраками| Bed and breakfast'!BL14*0.9</f>
        <v>37080</v>
      </c>
      <c r="BM15" s="292">
        <f>'C завтраками| Bed and breakfast'!BM14*0.9</f>
        <v>37080</v>
      </c>
      <c r="BN15" s="292">
        <f>'C завтраками| Bed and breakfast'!BN14*0.9</f>
        <v>37080</v>
      </c>
      <c r="BO15" s="292">
        <f>'C завтраками| Bed and breakfast'!BO14*0.9</f>
        <v>37080</v>
      </c>
      <c r="BP15" s="292">
        <f>'C завтраками| Bed and breakfast'!BP14*0.9</f>
        <v>37080</v>
      </c>
      <c r="BQ15" s="292">
        <f>'C завтраками| Bed and breakfast'!BQ14*0.9</f>
        <v>37080</v>
      </c>
      <c r="BR15" s="292">
        <f>'C завтраками| Bed and breakfast'!BR14*0.9</f>
        <v>37080</v>
      </c>
      <c r="BS15" s="292">
        <f>'C завтраками| Bed and breakfast'!BS14*0.9</f>
        <v>37080</v>
      </c>
      <c r="BT15" s="292">
        <f>'C завтраками| Bed and breakfast'!BT14*0.9</f>
        <v>42480</v>
      </c>
      <c r="BU15" s="292">
        <f>'C завтраками| Bed and breakfast'!BU14*0.9</f>
        <v>42480</v>
      </c>
      <c r="BV15" s="292">
        <f>'C завтраками| Bed and breakfast'!BV14*0.9</f>
        <v>42480</v>
      </c>
      <c r="BW15" s="292">
        <f>'C завтраками| Bed and breakfast'!BW14*0.9</f>
        <v>42480</v>
      </c>
      <c r="BX15" s="292">
        <f>'C завтраками| Bed and breakfast'!BX14*0.9</f>
        <v>44280</v>
      </c>
      <c r="BY15" s="292">
        <f>'C завтраками| Bed and breakfast'!BY14*0.9</f>
        <v>44280</v>
      </c>
      <c r="BZ15" s="292">
        <f>'C завтраками| Bed and breakfast'!BZ14*0.9</f>
        <v>44280</v>
      </c>
      <c r="CA15" s="292">
        <f>'C завтраками| Bed and breakfast'!CA14*0.9</f>
        <v>44280</v>
      </c>
      <c r="CB15" s="292">
        <f>'C завтраками| Bed and breakfast'!CB14*0.9</f>
        <v>44280</v>
      </c>
      <c r="CC15" s="292">
        <f>'C завтраками| Bed and breakfast'!CC14*0.9</f>
        <v>44280</v>
      </c>
      <c r="CD15" s="292">
        <f>'C завтраками| Bed and breakfast'!CD14*0.9</f>
        <v>44280</v>
      </c>
      <c r="CE15" s="292">
        <f>'C завтраками| Bed and breakfast'!CE14*0.9</f>
        <v>44280</v>
      </c>
      <c r="CF15" s="292">
        <f>'C завтраками| Bed and breakfast'!CF14*0.9</f>
        <v>44280</v>
      </c>
      <c r="CG15" s="292">
        <f>'C завтраками| Bed and breakfast'!CG14*0.9</f>
        <v>44280</v>
      </c>
      <c r="CH15" s="292">
        <f>'C завтраками| Bed and breakfast'!CH14*0.9</f>
        <v>40680</v>
      </c>
      <c r="CI15" s="292">
        <f>'C завтраками| Bed and breakfast'!CI14*0.9</f>
        <v>40680</v>
      </c>
      <c r="CJ15" s="292">
        <f>'C завтраками| Bed and breakfast'!CJ14*0.9</f>
        <v>40680</v>
      </c>
      <c r="CK15" s="292">
        <f>'C завтраками| Bed and breakfast'!CK14*0.9</f>
        <v>40680</v>
      </c>
      <c r="CL15" s="292">
        <f>'C завтраками| Bed and breakfast'!CL14*0.9</f>
        <v>40680</v>
      </c>
      <c r="CM15" s="292">
        <f>'C завтраками| Bed and breakfast'!CM14*0.9</f>
        <v>40680</v>
      </c>
      <c r="CN15" s="292">
        <f>'C завтраками| Bed and breakfast'!CN14*0.9</f>
        <v>40680</v>
      </c>
      <c r="CO15" s="292">
        <f>'C завтраками| Bed and breakfast'!CO14*0.9</f>
        <v>40680</v>
      </c>
      <c r="CP15" s="292">
        <f>'C завтраками| Bed and breakfast'!CP14*0.9</f>
        <v>40680</v>
      </c>
      <c r="CQ15" s="292">
        <f>'C завтраками| Bed and breakfast'!CQ14*0.9</f>
        <v>63180</v>
      </c>
      <c r="CR15" s="292">
        <f>'C завтраками| Bed and breakfast'!CR14*0.9</f>
        <v>69480</v>
      </c>
      <c r="CS15" s="292">
        <f>'C завтраками| Bed and breakfast'!CS14*0.9</f>
        <v>75780</v>
      </c>
      <c r="CT15" s="292">
        <f>'C завтраками| Bed and breakfast'!CT14*0.9</f>
        <v>63180</v>
      </c>
      <c r="CU15" s="292">
        <f>'C завтраками| Bed and breakfast'!CU14*0.9</f>
        <v>63180</v>
      </c>
      <c r="CV15" s="292">
        <f>'C завтраками| Bed and breakfast'!CV14*0.9</f>
        <v>53280</v>
      </c>
      <c r="CW15" s="292">
        <f>'C завтраками| Bed and breakfast'!CW14*0.9</f>
        <v>53280</v>
      </c>
      <c r="CX15" s="292">
        <f>'C завтраками| Bed and breakfast'!CX14*0.9</f>
        <v>53280</v>
      </c>
      <c r="CY15" s="292">
        <f>'C завтраками| Bed and breakfast'!CY14*0.9</f>
        <v>46080</v>
      </c>
      <c r="CZ15" s="292">
        <f>'C завтраками| Bed and breakfast'!CZ14*0.9</f>
        <v>45180</v>
      </c>
      <c r="DA15" s="292">
        <f>'C завтраками| Bed and breakfast'!DA14*0.9</f>
        <v>33030</v>
      </c>
      <c r="DB15" s="292">
        <f>'C завтраками| Bed and breakfast'!DB14*0.9</f>
        <v>33030</v>
      </c>
      <c r="DC15" s="292">
        <f>'C завтраками| Bed and breakfast'!DC14*0.9</f>
        <v>33030</v>
      </c>
      <c r="DD15" s="292">
        <f>'C завтраками| Bed and breakfast'!DD14*0.9</f>
        <v>33030</v>
      </c>
      <c r="DE15" s="292">
        <f>'C завтраками| Bed and breakfast'!DE14*0.9</f>
        <v>34380</v>
      </c>
      <c r="DF15" s="292">
        <f>'C завтраками| Bed and breakfast'!DF14*0.9</f>
        <v>34380</v>
      </c>
      <c r="DG15" s="292">
        <f>'C завтраками| Bed and breakfast'!DG14*0.9</f>
        <v>34380</v>
      </c>
      <c r="DH15" s="292">
        <f>'C завтраками| Bed and breakfast'!DH14*0.9</f>
        <v>33030</v>
      </c>
      <c r="DI15" s="292">
        <f>'C завтраками| Bed and breakfast'!DI14*0.9</f>
        <v>33030</v>
      </c>
      <c r="DJ15" s="292">
        <f>'C завтраками| Bed and breakfast'!DJ14*0.9</f>
        <v>33030</v>
      </c>
      <c r="DK15" s="292">
        <f>'C завтраками| Bed and breakfast'!DK14*0.9</f>
        <v>33030</v>
      </c>
      <c r="DL15" s="292">
        <f>'C завтраками| Bed and breakfast'!DL14*0.9</f>
        <v>33030</v>
      </c>
      <c r="DM15" s="292">
        <f>'C завтраками| Bed and breakfast'!DM14*0.9</f>
        <v>33030</v>
      </c>
      <c r="DN15" s="292">
        <f>'C завтраками| Bed and breakfast'!DN14*0.9</f>
        <v>31680</v>
      </c>
      <c r="DO15" s="292">
        <f>'C завтраками| Bed and breakfast'!DO14*0.9</f>
        <v>31680</v>
      </c>
      <c r="DP15" s="292">
        <f>'C завтраками| Bed and breakfast'!DP14*0.9</f>
        <v>31680</v>
      </c>
      <c r="DQ15" s="292">
        <f>'C завтраками| Bed and breakfast'!DQ14*0.9</f>
        <v>31680</v>
      </c>
      <c r="DR15" s="292">
        <f>'C завтраками| Bed and breakfast'!DR14*0.9</f>
        <v>31680</v>
      </c>
      <c r="DS15" s="292">
        <f>'C завтраками| Bed and breakfast'!DS14*0.9</f>
        <v>31680</v>
      </c>
      <c r="DT15" s="292">
        <f>'C завтраками| Bed and breakfast'!DT14*0.9</f>
        <v>31680</v>
      </c>
      <c r="DU15" s="292">
        <f>'C завтраками| Bed and breakfast'!DU14*0.9</f>
        <v>28080</v>
      </c>
      <c r="DV15" s="292">
        <f>'C завтраками| Bed and breakfast'!DV14*0.9</f>
        <v>28080</v>
      </c>
      <c r="DW15" s="292">
        <f>'C завтраками| Bed and breakfast'!DW14*0.9</f>
        <v>28080</v>
      </c>
      <c r="DX15" s="292">
        <f>'C завтраками| Bed and breakfast'!DX14*0.9</f>
        <v>28080</v>
      </c>
      <c r="DY15" s="292">
        <f>'C завтраками| Bed and breakfast'!DY14*0.9</f>
        <v>28080</v>
      </c>
      <c r="DZ15" s="292">
        <f>'C завтраками| Bed and breakfast'!DZ14*0.9</f>
        <v>28980</v>
      </c>
      <c r="EA15" s="292">
        <f>'C завтраками| Bed and breakfast'!EA14*0.9</f>
        <v>28980</v>
      </c>
      <c r="EB15" s="292">
        <f>'C завтраками| Bed and breakfast'!EB14*0.9</f>
        <v>27180</v>
      </c>
      <c r="EC15" s="292">
        <f>'C завтраками| Bed and breakfast'!EC14*0.9</f>
        <v>27180</v>
      </c>
      <c r="ED15" s="292">
        <f>'C завтраками| Bed and breakfast'!ED14*0.9</f>
        <v>27180</v>
      </c>
      <c r="EE15" s="292">
        <f>'C завтраками| Bed and breakfast'!EE14*0.9</f>
        <v>25200</v>
      </c>
      <c r="EF15" s="292">
        <f>'C завтраками| Bed and breakfast'!EF14*0.9</f>
        <v>25200</v>
      </c>
      <c r="EG15" s="292">
        <f>'C завтраками| Bed and breakfast'!EG14*0.9</f>
        <v>25200</v>
      </c>
      <c r="EH15" s="292">
        <f>'C завтраками| Bed and breakfast'!EH14*0.9</f>
        <v>25200</v>
      </c>
      <c r="EI15" s="292">
        <f>'C завтраками| Bed and breakfast'!EI14*0.9</f>
        <v>22500</v>
      </c>
      <c r="EJ15" s="292">
        <f>'C завтраками| Bed and breakfast'!EJ14*0.9</f>
        <v>22500</v>
      </c>
      <c r="EK15" s="292">
        <f>'C завтраками| Bed and breakfast'!EK14*0.9</f>
        <v>22500</v>
      </c>
      <c r="EL15" s="292">
        <f>'C завтраками| Bed and breakfast'!EL14*0.9</f>
        <v>22500</v>
      </c>
      <c r="EM15" s="292">
        <f>'C завтраками| Bed and breakfast'!EM14*0.9</f>
        <v>22500</v>
      </c>
      <c r="EN15" s="292">
        <f>'C завтраками| Bed and breakfast'!EN14*0.9</f>
        <v>22500</v>
      </c>
      <c r="EO15" s="292">
        <f>'C завтраками| Bed and breakfast'!EO14*0.9</f>
        <v>22500</v>
      </c>
      <c r="EP15" s="292">
        <f>'C завтраками| Bed and breakfast'!EP14*0.9</f>
        <v>21150</v>
      </c>
      <c r="EQ15" s="292">
        <f>'C завтраками| Bed and breakfast'!EQ14*0.9</f>
        <v>21150</v>
      </c>
      <c r="ER15" s="292">
        <f>'C завтраками| Bed and breakfast'!ER14*0.9</f>
        <v>21150</v>
      </c>
      <c r="ES15" s="292">
        <f>'C завтраками| Bed and breakfast'!ES14*0.9</f>
        <v>21150</v>
      </c>
      <c r="ET15" s="292">
        <f>'C завтраками| Bed and breakfast'!ET14*0.9</f>
        <v>21150</v>
      </c>
      <c r="EU15" s="292">
        <f>'C завтраками| Bed and breakfast'!EU14*0.9</f>
        <v>22500</v>
      </c>
      <c r="EV15" s="292">
        <f>'C завтраками| Bed and breakfast'!EV14*0.9</f>
        <v>22500</v>
      </c>
      <c r="EW15" s="292">
        <f>'C завтраками| Bed and breakfast'!EW14*0.9</f>
        <v>21150</v>
      </c>
      <c r="EX15" s="292">
        <f>'C завтраками| Bed and breakfast'!EX14*0.9</f>
        <v>21150</v>
      </c>
      <c r="EY15" s="292">
        <f>'C завтраками| Bed and breakfast'!EY14*0.9</f>
        <v>21150</v>
      </c>
      <c r="EZ15" s="292">
        <f>'C завтраками| Bed and breakfast'!EZ14*0.9</f>
        <v>21150</v>
      </c>
      <c r="FA15" s="292">
        <f>'C завтраками| Bed and breakfast'!FA14*0.9</f>
        <v>21150</v>
      </c>
      <c r="FB15" s="292">
        <f>'C завтраками| Bed and breakfast'!FB14*0.9</f>
        <v>22500</v>
      </c>
      <c r="FC15" s="292">
        <f>'C завтраками| Bed and breakfast'!FC14*0.9</f>
        <v>22500</v>
      </c>
      <c r="FD15" s="292">
        <f>'C завтраками| Bed and breakfast'!FD14*0.9</f>
        <v>21150</v>
      </c>
      <c r="FE15" s="292">
        <f>'C завтраками| Bed and breakfast'!FE14*0.9</f>
        <v>21150</v>
      </c>
      <c r="FF15" s="292">
        <f>'C завтраками| Bed and breakfast'!FF14*0.9</f>
        <v>21150</v>
      </c>
      <c r="FG15" s="292">
        <f>'C завтраками| Bed and breakfast'!FG14*0.9</f>
        <v>21150</v>
      </c>
      <c r="FH15" s="292">
        <f>'C завтраками| Bed and breakfast'!FH14*0.9</f>
        <v>23850</v>
      </c>
    </row>
    <row r="16" spans="1:164"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346"/>
      <c r="AQ16" s="346"/>
      <c r="AR16" s="346"/>
      <c r="AS16" s="346"/>
      <c r="AT16" s="346"/>
      <c r="AU16" s="346"/>
      <c r="AV16" s="346"/>
      <c r="AW16" s="346"/>
      <c r="AX16" s="346"/>
      <c r="AY16" s="346"/>
      <c r="AZ16" s="346"/>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c r="DT16" s="272"/>
      <c r="DU16" s="272"/>
      <c r="DV16" s="272"/>
      <c r="DW16" s="272"/>
      <c r="DX16" s="272"/>
      <c r="DY16" s="272"/>
      <c r="DZ16" s="272"/>
      <c r="EA16" s="272"/>
      <c r="EB16" s="272"/>
      <c r="EC16" s="272"/>
      <c r="ED16" s="272"/>
      <c r="EE16" s="272"/>
      <c r="EF16" s="272"/>
      <c r="EG16" s="272"/>
      <c r="EH16" s="272"/>
      <c r="EI16" s="272"/>
      <c r="EJ16" s="272"/>
      <c r="EK16" s="272"/>
      <c r="EL16" s="272"/>
      <c r="EM16" s="272"/>
      <c r="EN16" s="272"/>
      <c r="EO16" s="272"/>
      <c r="EP16" s="272"/>
      <c r="EQ16" s="272"/>
      <c r="ER16" s="272"/>
      <c r="ES16" s="272"/>
      <c r="ET16" s="272"/>
      <c r="EU16" s="272"/>
      <c r="EV16" s="272"/>
      <c r="EW16" s="272"/>
      <c r="EX16" s="272"/>
      <c r="EY16" s="272"/>
      <c r="EZ16" s="272"/>
      <c r="FA16" s="272"/>
      <c r="FB16" s="272"/>
      <c r="FC16" s="272"/>
      <c r="FD16" s="272"/>
      <c r="FE16" s="272"/>
      <c r="FF16" s="272"/>
      <c r="FG16" s="272"/>
      <c r="FH16" s="272"/>
    </row>
    <row r="17" spans="1:164" s="72" customFormat="1" x14ac:dyDescent="0.2">
      <c r="A17" s="240">
        <v>1</v>
      </c>
      <c r="B17" s="292">
        <f>'C завтраками| Bed and breakfast'!B16*0.9</f>
        <v>23400</v>
      </c>
      <c r="C17" s="292">
        <f>'C завтраками| Bed and breakfast'!C16*0.9</f>
        <v>23400</v>
      </c>
      <c r="D17" s="292">
        <f>'C завтраками| Bed and breakfast'!D16*0.9</f>
        <v>26550</v>
      </c>
      <c r="E17" s="292">
        <f>'C завтраками| Bed and breakfast'!E16*0.9</f>
        <v>26550</v>
      </c>
      <c r="F17" s="292">
        <f>'C завтраками| Bed and breakfast'!F16*0.9</f>
        <v>20700</v>
      </c>
      <c r="G17" s="292">
        <f>'C завтраками| Bed and breakfast'!G16*0.9</f>
        <v>20700</v>
      </c>
      <c r="H17" s="292">
        <f>'C завтраками| Bed and breakfast'!H16*0.9</f>
        <v>20700</v>
      </c>
      <c r="I17" s="292">
        <f>'C завтраками| Bed and breakfast'!I16*0.9</f>
        <v>20700</v>
      </c>
      <c r="J17" s="292">
        <f>'C завтраками| Bed and breakfast'!J16*0.9</f>
        <v>20700</v>
      </c>
      <c r="K17" s="292">
        <f>'C завтраками| Bed and breakfast'!K16*0.9</f>
        <v>24750</v>
      </c>
      <c r="L17" s="292">
        <f>'C завтраками| Bed and breakfast'!L16*0.9</f>
        <v>24750</v>
      </c>
      <c r="M17" s="292">
        <f>'C завтраками| Bed and breakfast'!M16*0.9</f>
        <v>20700</v>
      </c>
      <c r="N17" s="292">
        <f>'C завтраками| Bed and breakfast'!N16*0.9</f>
        <v>20700</v>
      </c>
      <c r="O17" s="292">
        <f>'C завтраками| Bed and breakfast'!O16*0.9</f>
        <v>20700</v>
      </c>
      <c r="P17" s="292">
        <f>'C завтраками| Bed and breakfast'!P16*0.9</f>
        <v>20700</v>
      </c>
      <c r="Q17" s="292">
        <f>'C завтраками| Bed and breakfast'!Q16*0.9</f>
        <v>20700</v>
      </c>
      <c r="R17" s="292">
        <f>'C завтраками| Bed and breakfast'!R16*0.9</f>
        <v>23400</v>
      </c>
      <c r="S17" s="292">
        <f>'C завтраками| Bed and breakfast'!S16*0.9</f>
        <v>23400</v>
      </c>
      <c r="T17" s="292">
        <f>'C завтраками| Bed and breakfast'!T16*0.9</f>
        <v>22050</v>
      </c>
      <c r="U17" s="292">
        <f>'C завтраками| Bed and breakfast'!U16*0.9</f>
        <v>22050</v>
      </c>
      <c r="V17" s="292">
        <f>'C завтраками| Bed and breakfast'!V16*0.9</f>
        <v>22050</v>
      </c>
      <c r="W17" s="292">
        <f>'C завтраками| Bed and breakfast'!W16*0.9</f>
        <v>22050</v>
      </c>
      <c r="X17" s="292">
        <f>'C завтраками| Bed and breakfast'!X16*0.9</f>
        <v>23400</v>
      </c>
      <c r="Y17" s="292">
        <f>'C завтраками| Bed and breakfast'!Y16*0.9</f>
        <v>23400</v>
      </c>
      <c r="Z17" s="292">
        <f>'C завтраками| Bed and breakfast'!Z16*0.9</f>
        <v>23400</v>
      </c>
      <c r="AA17" s="292">
        <f>'C завтраками| Bed and breakfast'!AA16*0.9</f>
        <v>22050</v>
      </c>
      <c r="AB17" s="292">
        <f>'C завтраками| Bed and breakfast'!AB16*0.9</f>
        <v>22050</v>
      </c>
      <c r="AC17" s="292">
        <f>'C завтраками| Bed and breakfast'!AC16*0.9</f>
        <v>23400</v>
      </c>
      <c r="AD17" s="292">
        <f>'C завтраками| Bed and breakfast'!AD16*0.9</f>
        <v>23400</v>
      </c>
      <c r="AE17" s="292">
        <f>'C завтраками| Bed and breakfast'!AE16*0.9</f>
        <v>23400</v>
      </c>
      <c r="AF17" s="292">
        <f>'C завтраками| Bed and breakfast'!AF16*0.9</f>
        <v>27000</v>
      </c>
      <c r="AG17" s="292">
        <f>'C завтраками| Bed and breakfast'!AG16*0.9</f>
        <v>27000</v>
      </c>
      <c r="AH17" s="292">
        <f>'C завтраками| Bed and breakfast'!AH16*0.9</f>
        <v>24750</v>
      </c>
      <c r="AI17" s="292">
        <f>'C завтраками| Bed and breakfast'!AI16*0.9</f>
        <v>26550</v>
      </c>
      <c r="AJ17" s="292">
        <f>'C завтраками| Bed and breakfast'!AJ16*0.9</f>
        <v>26550</v>
      </c>
      <c r="AK17" s="292">
        <f>'C завтраками| Bed and breakfast'!AK16*0.9</f>
        <v>32400</v>
      </c>
      <c r="AL17" s="292">
        <f>'C завтраками| Bed and breakfast'!AL16*0.9</f>
        <v>37800</v>
      </c>
      <c r="AM17" s="292">
        <f>'C завтраками| Bed and breakfast'!AM16*0.9</f>
        <v>37800</v>
      </c>
      <c r="AN17" s="292">
        <f>'C завтраками| Bed and breakfast'!AN16*0.9</f>
        <v>40500</v>
      </c>
      <c r="AO17" s="292">
        <f>'C завтраками| Bed and breakfast'!AO16*0.9</f>
        <v>37800</v>
      </c>
      <c r="AP17" s="347">
        <f>'C завтраками| Bed and breakfast'!AP16*0.9</f>
        <v>65250</v>
      </c>
      <c r="AQ17" s="347">
        <f>'C завтраками| Bed and breakfast'!AQ16*0.9</f>
        <v>101250</v>
      </c>
      <c r="AR17" s="347">
        <f>'C завтраками| Bed and breakfast'!AR16*0.9</f>
        <v>123750</v>
      </c>
      <c r="AS17" s="347">
        <f>'C завтраками| Bed and breakfast'!AS16*0.9</f>
        <v>123750</v>
      </c>
      <c r="AT17" s="347">
        <f>'C завтраками| Bed and breakfast'!AT16*0.9</f>
        <v>110250</v>
      </c>
      <c r="AU17" s="347">
        <f>'C завтраками| Bed and breakfast'!AU16*0.9</f>
        <v>110250</v>
      </c>
      <c r="AV17" s="347">
        <f>'C завтраками| Bed and breakfast'!AV16*0.9</f>
        <v>110250</v>
      </c>
      <c r="AW17" s="347">
        <f>'C завтраками| Bed and breakfast'!AW16*0.9</f>
        <v>110250</v>
      </c>
      <c r="AX17" s="347">
        <f>'C завтраками| Bed and breakfast'!AX16*0.9</f>
        <v>110250</v>
      </c>
      <c r="AY17" s="347">
        <f>'C завтраками| Bed and breakfast'!AY16*0.9</f>
        <v>87750</v>
      </c>
      <c r="AZ17" s="347">
        <f>'C завтраками| Bed and breakfast'!AZ16*0.9</f>
        <v>78750</v>
      </c>
      <c r="BA17" s="292">
        <f>'C завтраками| Bed and breakfast'!BA16*0.9</f>
        <v>78750</v>
      </c>
      <c r="BB17" s="292">
        <f>'C завтраками| Bed and breakfast'!BB16*0.9</f>
        <v>58050</v>
      </c>
      <c r="BC17" s="292">
        <f>'C завтраками| Bed and breakfast'!BC16*0.9</f>
        <v>36450</v>
      </c>
      <c r="BD17" s="292">
        <f>'C завтраками| Bed and breakfast'!BD16*0.9</f>
        <v>36450</v>
      </c>
      <c r="BE17" s="292">
        <f>'C завтраками| Bed and breakfast'!BE16*0.9</f>
        <v>36450</v>
      </c>
      <c r="BF17" s="292">
        <f>'C завтраками| Bed and breakfast'!BF16*0.9</f>
        <v>36450</v>
      </c>
      <c r="BG17" s="292">
        <f>'C завтраками| Bed and breakfast'!BG16*0.9</f>
        <v>36450</v>
      </c>
      <c r="BH17" s="292">
        <f>'C завтраками| Bed and breakfast'!BH16*0.9</f>
        <v>33750</v>
      </c>
      <c r="BI17" s="292">
        <f>'C завтраками| Bed and breakfast'!BI16*0.9</f>
        <v>33750</v>
      </c>
      <c r="BJ17" s="292">
        <f>'C завтраками| Bed and breakfast'!BJ16*0.9</f>
        <v>33750</v>
      </c>
      <c r="BK17" s="292">
        <f>'C завтраками| Bed and breakfast'!BK16*0.9</f>
        <v>36450</v>
      </c>
      <c r="BL17" s="292">
        <f>'C завтраками| Bed and breakfast'!BL16*0.9</f>
        <v>36450</v>
      </c>
      <c r="BM17" s="292">
        <f>'C завтраками| Bed and breakfast'!BM16*0.9</f>
        <v>36450</v>
      </c>
      <c r="BN17" s="292">
        <f>'C завтраками| Bed and breakfast'!BN16*0.9</f>
        <v>36450</v>
      </c>
      <c r="BO17" s="292">
        <f>'C завтраками| Bed and breakfast'!BO16*0.9</f>
        <v>36450</v>
      </c>
      <c r="BP17" s="292">
        <f>'C завтраками| Bed and breakfast'!BP16*0.9</f>
        <v>36450</v>
      </c>
      <c r="BQ17" s="292">
        <f>'C завтраками| Bed and breakfast'!BQ16*0.9</f>
        <v>36450</v>
      </c>
      <c r="BR17" s="292">
        <f>'C завтраками| Bed and breakfast'!BR16*0.9</f>
        <v>36450</v>
      </c>
      <c r="BS17" s="292">
        <f>'C завтраками| Bed and breakfast'!BS16*0.9</f>
        <v>36450</v>
      </c>
      <c r="BT17" s="292">
        <f>'C завтраками| Bed and breakfast'!BT16*0.9</f>
        <v>41850</v>
      </c>
      <c r="BU17" s="292">
        <f>'C завтраками| Bed and breakfast'!BU16*0.9</f>
        <v>41850</v>
      </c>
      <c r="BV17" s="292">
        <f>'C завтраками| Bed and breakfast'!BV16*0.9</f>
        <v>41850</v>
      </c>
      <c r="BW17" s="292">
        <f>'C завтраками| Bed and breakfast'!BW16*0.9</f>
        <v>41850</v>
      </c>
      <c r="BX17" s="292">
        <f>'C завтраками| Bed and breakfast'!BX16*0.9</f>
        <v>43650</v>
      </c>
      <c r="BY17" s="292">
        <f>'C завтраками| Bed and breakfast'!BY16*0.9</f>
        <v>43650</v>
      </c>
      <c r="BZ17" s="292">
        <f>'C завтраками| Bed and breakfast'!BZ16*0.9</f>
        <v>43650</v>
      </c>
      <c r="CA17" s="292">
        <f>'C завтраками| Bed and breakfast'!CA16*0.9</f>
        <v>43650</v>
      </c>
      <c r="CB17" s="292">
        <f>'C завтраками| Bed and breakfast'!CB16*0.9</f>
        <v>43650</v>
      </c>
      <c r="CC17" s="292">
        <f>'C завтраками| Bed and breakfast'!CC16*0.9</f>
        <v>43650</v>
      </c>
      <c r="CD17" s="292">
        <f>'C завтраками| Bed and breakfast'!CD16*0.9</f>
        <v>43650</v>
      </c>
      <c r="CE17" s="292">
        <f>'C завтраками| Bed and breakfast'!CE16*0.9</f>
        <v>43650</v>
      </c>
      <c r="CF17" s="292">
        <f>'C завтраками| Bed and breakfast'!CF16*0.9</f>
        <v>43650</v>
      </c>
      <c r="CG17" s="292">
        <f>'C завтраками| Bed and breakfast'!CG16*0.9</f>
        <v>43650</v>
      </c>
      <c r="CH17" s="292">
        <f>'C завтраками| Bed and breakfast'!CH16*0.9</f>
        <v>40050</v>
      </c>
      <c r="CI17" s="292">
        <f>'C завтраками| Bed and breakfast'!CI16*0.9</f>
        <v>40050</v>
      </c>
      <c r="CJ17" s="292">
        <f>'C завтраками| Bed and breakfast'!CJ16*0.9</f>
        <v>40050</v>
      </c>
      <c r="CK17" s="292">
        <f>'C завтраками| Bed and breakfast'!CK16*0.9</f>
        <v>40050</v>
      </c>
      <c r="CL17" s="292">
        <f>'C завтраками| Bed and breakfast'!CL16*0.9</f>
        <v>40050</v>
      </c>
      <c r="CM17" s="292">
        <f>'C завтраками| Bed and breakfast'!CM16*0.9</f>
        <v>40050</v>
      </c>
      <c r="CN17" s="292">
        <f>'C завтраками| Bed and breakfast'!CN16*0.9</f>
        <v>40050</v>
      </c>
      <c r="CO17" s="292">
        <f>'C завтраками| Bed and breakfast'!CO16*0.9</f>
        <v>40050</v>
      </c>
      <c r="CP17" s="292">
        <f>'C завтраками| Bed and breakfast'!CP16*0.9</f>
        <v>40050</v>
      </c>
      <c r="CQ17" s="292">
        <f>'C завтраками| Bed and breakfast'!CQ16*0.9</f>
        <v>62550</v>
      </c>
      <c r="CR17" s="292">
        <f>'C завтраками| Bed and breakfast'!CR16*0.9</f>
        <v>68850</v>
      </c>
      <c r="CS17" s="292">
        <f>'C завтраками| Bed and breakfast'!CS16*0.9</f>
        <v>75150</v>
      </c>
      <c r="CT17" s="292">
        <f>'C завтраками| Bed and breakfast'!CT16*0.9</f>
        <v>62550</v>
      </c>
      <c r="CU17" s="292">
        <f>'C завтраками| Bed and breakfast'!CU16*0.9</f>
        <v>62550</v>
      </c>
      <c r="CV17" s="292">
        <f>'C завтраками| Bed and breakfast'!CV16*0.9</f>
        <v>52650</v>
      </c>
      <c r="CW17" s="292">
        <f>'C завтраками| Bed and breakfast'!CW16*0.9</f>
        <v>52650</v>
      </c>
      <c r="CX17" s="292">
        <f>'C завтраками| Bed and breakfast'!CX16*0.9</f>
        <v>52650</v>
      </c>
      <c r="CY17" s="292">
        <f>'C завтраками| Bed and breakfast'!CY16*0.9</f>
        <v>45450</v>
      </c>
      <c r="CZ17" s="292">
        <f>'C завтраками| Bed and breakfast'!CZ16*0.9</f>
        <v>44550</v>
      </c>
      <c r="DA17" s="292">
        <f>'C завтраками| Bed and breakfast'!DA16*0.9</f>
        <v>32400</v>
      </c>
      <c r="DB17" s="292">
        <f>'C завтраками| Bed and breakfast'!DB16*0.9</f>
        <v>32400</v>
      </c>
      <c r="DC17" s="292">
        <f>'C завтраками| Bed and breakfast'!DC16*0.9</f>
        <v>32400</v>
      </c>
      <c r="DD17" s="292">
        <f>'C завтраками| Bed and breakfast'!DD16*0.9</f>
        <v>32400</v>
      </c>
      <c r="DE17" s="292">
        <f>'C завтраками| Bed and breakfast'!DE16*0.9</f>
        <v>33750</v>
      </c>
      <c r="DF17" s="292">
        <f>'C завтраками| Bed and breakfast'!DF16*0.9</f>
        <v>33750</v>
      </c>
      <c r="DG17" s="292">
        <f>'C завтраками| Bed and breakfast'!DG16*0.9</f>
        <v>33750</v>
      </c>
      <c r="DH17" s="292">
        <f>'C завтраками| Bed and breakfast'!DH16*0.9</f>
        <v>32400</v>
      </c>
      <c r="DI17" s="292">
        <f>'C завтраками| Bed and breakfast'!DI16*0.9</f>
        <v>32400</v>
      </c>
      <c r="DJ17" s="292">
        <f>'C завтраками| Bed and breakfast'!DJ16*0.9</f>
        <v>32400</v>
      </c>
      <c r="DK17" s="292">
        <f>'C завтраками| Bed and breakfast'!DK16*0.9</f>
        <v>32400</v>
      </c>
      <c r="DL17" s="292">
        <f>'C завтраками| Bed and breakfast'!DL16*0.9</f>
        <v>32400</v>
      </c>
      <c r="DM17" s="292">
        <f>'C завтраками| Bed and breakfast'!DM16*0.9</f>
        <v>32400</v>
      </c>
      <c r="DN17" s="292">
        <f>'C завтраками| Bed and breakfast'!DN16*0.9</f>
        <v>31050</v>
      </c>
      <c r="DO17" s="292">
        <f>'C завтраками| Bed and breakfast'!DO16*0.9</f>
        <v>31050</v>
      </c>
      <c r="DP17" s="292">
        <f>'C завтраками| Bed and breakfast'!DP16*0.9</f>
        <v>31050</v>
      </c>
      <c r="DQ17" s="292">
        <f>'C завтраками| Bed and breakfast'!DQ16*0.9</f>
        <v>31050</v>
      </c>
      <c r="DR17" s="292">
        <f>'C завтраками| Bed and breakfast'!DR16*0.9</f>
        <v>31050</v>
      </c>
      <c r="DS17" s="292">
        <f>'C завтраками| Bed and breakfast'!DS16*0.9</f>
        <v>31050</v>
      </c>
      <c r="DT17" s="292">
        <f>'C завтраками| Bed and breakfast'!DT16*0.9</f>
        <v>31050</v>
      </c>
      <c r="DU17" s="292">
        <f>'C завтраками| Bed and breakfast'!DU16*0.9</f>
        <v>27450</v>
      </c>
      <c r="DV17" s="292">
        <f>'C завтраками| Bed and breakfast'!DV16*0.9</f>
        <v>27450</v>
      </c>
      <c r="DW17" s="292">
        <f>'C завтраками| Bed and breakfast'!DW16*0.9</f>
        <v>27450</v>
      </c>
      <c r="DX17" s="292">
        <f>'C завтраками| Bed and breakfast'!DX16*0.9</f>
        <v>27450</v>
      </c>
      <c r="DY17" s="292">
        <f>'C завтраками| Bed and breakfast'!DY16*0.9</f>
        <v>27450</v>
      </c>
      <c r="DZ17" s="292">
        <f>'C завтраками| Bed and breakfast'!DZ16*0.9</f>
        <v>28350</v>
      </c>
      <c r="EA17" s="292">
        <f>'C завтраками| Bed and breakfast'!EA16*0.9</f>
        <v>28350</v>
      </c>
      <c r="EB17" s="292">
        <f>'C завтраками| Bed and breakfast'!EB16*0.9</f>
        <v>26550</v>
      </c>
      <c r="EC17" s="292">
        <f>'C завтраками| Bed and breakfast'!EC16*0.9</f>
        <v>26550</v>
      </c>
      <c r="ED17" s="292">
        <f>'C завтраками| Bed and breakfast'!ED16*0.9</f>
        <v>26550</v>
      </c>
      <c r="EE17" s="292">
        <f>'C завтраками| Bed and breakfast'!EE16*0.9</f>
        <v>24300</v>
      </c>
      <c r="EF17" s="292">
        <f>'C завтраками| Bed and breakfast'!EF16*0.9</f>
        <v>24300</v>
      </c>
      <c r="EG17" s="292">
        <f>'C завтраками| Bed and breakfast'!EG16*0.9</f>
        <v>24300</v>
      </c>
      <c r="EH17" s="292">
        <f>'C завтраками| Bed and breakfast'!EH16*0.9</f>
        <v>24300</v>
      </c>
      <c r="EI17" s="292">
        <f>'C завтраками| Bed and breakfast'!EI16*0.9</f>
        <v>21600</v>
      </c>
      <c r="EJ17" s="292">
        <f>'C завтраками| Bed and breakfast'!EJ16*0.9</f>
        <v>21600</v>
      </c>
      <c r="EK17" s="292">
        <f>'C завтраками| Bed and breakfast'!EK16*0.9</f>
        <v>21600</v>
      </c>
      <c r="EL17" s="292">
        <f>'C завтраками| Bed and breakfast'!EL16*0.9</f>
        <v>21600</v>
      </c>
      <c r="EM17" s="292">
        <f>'C завтраками| Bed and breakfast'!EM16*0.9</f>
        <v>21600</v>
      </c>
      <c r="EN17" s="292">
        <f>'C завтраками| Bed and breakfast'!EN16*0.9</f>
        <v>21600</v>
      </c>
      <c r="EO17" s="292">
        <f>'C завтраками| Bed and breakfast'!EO16*0.9</f>
        <v>21600</v>
      </c>
      <c r="EP17" s="292">
        <f>'C завтраками| Bed and breakfast'!EP16*0.9</f>
        <v>20250</v>
      </c>
      <c r="EQ17" s="292">
        <f>'C завтраками| Bed and breakfast'!EQ16*0.9</f>
        <v>20250</v>
      </c>
      <c r="ER17" s="292">
        <f>'C завтраками| Bed and breakfast'!ER16*0.9</f>
        <v>20250</v>
      </c>
      <c r="ES17" s="292">
        <f>'C завтраками| Bed and breakfast'!ES16*0.9</f>
        <v>20250</v>
      </c>
      <c r="ET17" s="292">
        <f>'C завтраками| Bed and breakfast'!ET16*0.9</f>
        <v>20250</v>
      </c>
      <c r="EU17" s="292">
        <f>'C завтраками| Bed and breakfast'!EU16*0.9</f>
        <v>21600</v>
      </c>
      <c r="EV17" s="292">
        <f>'C завтраками| Bed and breakfast'!EV16*0.9</f>
        <v>21600</v>
      </c>
      <c r="EW17" s="292">
        <f>'C завтраками| Bed and breakfast'!EW16*0.9</f>
        <v>20250</v>
      </c>
      <c r="EX17" s="292">
        <f>'C завтраками| Bed and breakfast'!EX16*0.9</f>
        <v>20250</v>
      </c>
      <c r="EY17" s="292">
        <f>'C завтраками| Bed and breakfast'!EY16*0.9</f>
        <v>20250</v>
      </c>
      <c r="EZ17" s="292">
        <f>'C завтраками| Bed and breakfast'!EZ16*0.9</f>
        <v>20250</v>
      </c>
      <c r="FA17" s="292">
        <f>'C завтраками| Bed and breakfast'!FA16*0.9</f>
        <v>20250</v>
      </c>
      <c r="FB17" s="292">
        <f>'C завтраками| Bed and breakfast'!FB16*0.9</f>
        <v>21600</v>
      </c>
      <c r="FC17" s="292">
        <f>'C завтраками| Bed and breakfast'!FC16*0.9</f>
        <v>21600</v>
      </c>
      <c r="FD17" s="292">
        <f>'C завтраками| Bed and breakfast'!FD16*0.9</f>
        <v>20250</v>
      </c>
      <c r="FE17" s="292">
        <f>'C завтраками| Bed and breakfast'!FE16*0.9</f>
        <v>20250</v>
      </c>
      <c r="FF17" s="292">
        <f>'C завтраками| Bed and breakfast'!FF16*0.9</f>
        <v>20250</v>
      </c>
      <c r="FG17" s="292">
        <f>'C завтраками| Bed and breakfast'!FG16*0.9</f>
        <v>20250</v>
      </c>
      <c r="FH17" s="292">
        <f>'C завтраками| Bed and breakfast'!FH16*0.9</f>
        <v>22950</v>
      </c>
    </row>
    <row r="18" spans="1:164" s="72" customFormat="1" x14ac:dyDescent="0.2">
      <c r="A18" s="240">
        <v>2</v>
      </c>
      <c r="B18" s="292">
        <f>'C завтраками| Bed and breakfast'!B17*0.9</f>
        <v>25740</v>
      </c>
      <c r="C18" s="292">
        <f>'C завтраками| Bed and breakfast'!C17*0.9</f>
        <v>25740</v>
      </c>
      <c r="D18" s="292">
        <f>'C завтраками| Bed and breakfast'!D17*0.9</f>
        <v>28890</v>
      </c>
      <c r="E18" s="292">
        <f>'C завтраками| Bed and breakfast'!E17*0.9</f>
        <v>28890</v>
      </c>
      <c r="F18" s="292">
        <f>'C завтраками| Bed and breakfast'!F17*0.9</f>
        <v>23040</v>
      </c>
      <c r="G18" s="292">
        <f>'C завтраками| Bed and breakfast'!G17*0.9</f>
        <v>23040</v>
      </c>
      <c r="H18" s="292">
        <f>'C завтраками| Bed and breakfast'!H17*0.9</f>
        <v>23040</v>
      </c>
      <c r="I18" s="292">
        <f>'C завтраками| Bed and breakfast'!I17*0.9</f>
        <v>23040</v>
      </c>
      <c r="J18" s="292">
        <f>'C завтраками| Bed and breakfast'!J17*0.9</f>
        <v>23040</v>
      </c>
      <c r="K18" s="292">
        <f>'C завтраками| Bed and breakfast'!K17*0.9</f>
        <v>27090</v>
      </c>
      <c r="L18" s="292">
        <f>'C завтраками| Bed and breakfast'!L17*0.9</f>
        <v>27090</v>
      </c>
      <c r="M18" s="292">
        <f>'C завтраками| Bed and breakfast'!M17*0.9</f>
        <v>23040</v>
      </c>
      <c r="N18" s="292">
        <f>'C завтраками| Bed and breakfast'!N17*0.9</f>
        <v>23040</v>
      </c>
      <c r="O18" s="292">
        <f>'C завтраками| Bed and breakfast'!O17*0.9</f>
        <v>23040</v>
      </c>
      <c r="P18" s="292">
        <f>'C завтраками| Bed and breakfast'!P17*0.9</f>
        <v>23040</v>
      </c>
      <c r="Q18" s="292">
        <f>'C завтраками| Bed and breakfast'!Q17*0.9</f>
        <v>23040</v>
      </c>
      <c r="R18" s="292">
        <f>'C завтраками| Bed and breakfast'!R17*0.9</f>
        <v>25740</v>
      </c>
      <c r="S18" s="292">
        <f>'C завтраками| Bed and breakfast'!S17*0.9</f>
        <v>25740</v>
      </c>
      <c r="T18" s="292">
        <f>'C завтраками| Bed and breakfast'!T17*0.9</f>
        <v>24390</v>
      </c>
      <c r="U18" s="292">
        <f>'C завтраками| Bed and breakfast'!U17*0.9</f>
        <v>24390</v>
      </c>
      <c r="V18" s="292">
        <f>'C завтраками| Bed and breakfast'!V17*0.9</f>
        <v>24390</v>
      </c>
      <c r="W18" s="292">
        <f>'C завтраками| Bed and breakfast'!W17*0.9</f>
        <v>24390</v>
      </c>
      <c r="X18" s="292">
        <f>'C завтраками| Bed and breakfast'!X17*0.9</f>
        <v>25740</v>
      </c>
      <c r="Y18" s="292">
        <f>'C завтраками| Bed and breakfast'!Y17*0.9</f>
        <v>25740</v>
      </c>
      <c r="Z18" s="292">
        <f>'C завтраками| Bed and breakfast'!Z17*0.9</f>
        <v>25740</v>
      </c>
      <c r="AA18" s="292">
        <f>'C завтраками| Bed and breakfast'!AA17*0.9</f>
        <v>24390</v>
      </c>
      <c r="AB18" s="292">
        <f>'C завтраками| Bed and breakfast'!AB17*0.9</f>
        <v>24390</v>
      </c>
      <c r="AC18" s="292">
        <f>'C завтраками| Bed and breakfast'!AC17*0.9</f>
        <v>25740</v>
      </c>
      <c r="AD18" s="292">
        <f>'C завтраками| Bed and breakfast'!AD17*0.9</f>
        <v>25740</v>
      </c>
      <c r="AE18" s="292">
        <f>'C завтраками| Bed and breakfast'!AE17*0.9</f>
        <v>25740</v>
      </c>
      <c r="AF18" s="292">
        <f>'C завтраками| Bed and breakfast'!AF17*0.9</f>
        <v>29340</v>
      </c>
      <c r="AG18" s="292">
        <f>'C завтраками| Bed and breakfast'!AG17*0.9</f>
        <v>29340</v>
      </c>
      <c r="AH18" s="292">
        <f>'C завтраками| Bed and breakfast'!AH17*0.9</f>
        <v>27090</v>
      </c>
      <c r="AI18" s="292">
        <f>'C завтраками| Bed and breakfast'!AI17*0.9</f>
        <v>28890</v>
      </c>
      <c r="AJ18" s="292">
        <f>'C завтраками| Bed and breakfast'!AJ17*0.9</f>
        <v>28890</v>
      </c>
      <c r="AK18" s="292">
        <f>'C завтраками| Bed and breakfast'!AK17*0.9</f>
        <v>34740</v>
      </c>
      <c r="AL18" s="292">
        <f>'C завтраками| Bed and breakfast'!AL17*0.9</f>
        <v>40140</v>
      </c>
      <c r="AM18" s="292">
        <f>'C завтраками| Bed and breakfast'!AM17*0.9</f>
        <v>40140</v>
      </c>
      <c r="AN18" s="292">
        <f>'C завтраками| Bed and breakfast'!AN17*0.9</f>
        <v>42840</v>
      </c>
      <c r="AO18" s="292">
        <f>'C завтраками| Bed and breakfast'!AO17*0.9</f>
        <v>40140</v>
      </c>
      <c r="AP18" s="347">
        <f>'C завтраками| Bed and breakfast'!AP17*0.9</f>
        <v>68400</v>
      </c>
      <c r="AQ18" s="347">
        <f>'C завтраками| Bed and breakfast'!AQ17*0.9</f>
        <v>104400</v>
      </c>
      <c r="AR18" s="347">
        <f>'C завтраками| Bed and breakfast'!AR17*0.9</f>
        <v>126900</v>
      </c>
      <c r="AS18" s="347">
        <f>'C завтраками| Bed and breakfast'!AS17*0.9</f>
        <v>126900</v>
      </c>
      <c r="AT18" s="347">
        <f>'C завтраками| Bed and breakfast'!AT17*0.9</f>
        <v>113400</v>
      </c>
      <c r="AU18" s="347">
        <f>'C завтраками| Bed and breakfast'!AU17*0.9</f>
        <v>113400</v>
      </c>
      <c r="AV18" s="347">
        <f>'C завтраками| Bed and breakfast'!AV17*0.9</f>
        <v>113400</v>
      </c>
      <c r="AW18" s="347">
        <f>'C завтраками| Bed and breakfast'!AW17*0.9</f>
        <v>113400</v>
      </c>
      <c r="AX18" s="347">
        <f>'C завтраками| Bed and breakfast'!AX17*0.9</f>
        <v>113400</v>
      </c>
      <c r="AY18" s="347">
        <f>'C завтраками| Bed and breakfast'!AY17*0.9</f>
        <v>90900</v>
      </c>
      <c r="AZ18" s="347">
        <f>'C завтраками| Bed and breakfast'!AZ17*0.9</f>
        <v>81900</v>
      </c>
      <c r="BA18" s="292">
        <f>'C завтраками| Bed and breakfast'!BA17*0.9</f>
        <v>81900</v>
      </c>
      <c r="BB18" s="292">
        <f>'C завтраками| Bed and breakfast'!BB17*0.9</f>
        <v>60930</v>
      </c>
      <c r="BC18" s="292">
        <f>'C завтраками| Bed and breakfast'!BC17*0.9</f>
        <v>39330</v>
      </c>
      <c r="BD18" s="292">
        <f>'C завтраками| Bed and breakfast'!BD17*0.9</f>
        <v>39330</v>
      </c>
      <c r="BE18" s="292">
        <f>'C завтраками| Bed and breakfast'!BE17*0.9</f>
        <v>39330</v>
      </c>
      <c r="BF18" s="292">
        <f>'C завтраками| Bed and breakfast'!BF17*0.9</f>
        <v>39330</v>
      </c>
      <c r="BG18" s="292">
        <f>'C завтраками| Bed and breakfast'!BG17*0.9</f>
        <v>39330</v>
      </c>
      <c r="BH18" s="292">
        <f>'C завтраками| Bed and breakfast'!BH17*0.9</f>
        <v>36630</v>
      </c>
      <c r="BI18" s="292">
        <f>'C завтраками| Bed and breakfast'!BI17*0.9</f>
        <v>36630</v>
      </c>
      <c r="BJ18" s="292">
        <f>'C завтраками| Bed and breakfast'!BJ17*0.9</f>
        <v>36630</v>
      </c>
      <c r="BK18" s="292">
        <f>'C завтраками| Bed and breakfast'!BK17*0.9</f>
        <v>39330</v>
      </c>
      <c r="BL18" s="292">
        <f>'C завтраками| Bed and breakfast'!BL17*0.9</f>
        <v>39330</v>
      </c>
      <c r="BM18" s="292">
        <f>'C завтраками| Bed and breakfast'!BM17*0.9</f>
        <v>39330</v>
      </c>
      <c r="BN18" s="292">
        <f>'C завтраками| Bed and breakfast'!BN17*0.9</f>
        <v>39330</v>
      </c>
      <c r="BO18" s="292">
        <f>'C завтраками| Bed and breakfast'!BO17*0.9</f>
        <v>39330</v>
      </c>
      <c r="BP18" s="292">
        <f>'C завтраками| Bed and breakfast'!BP17*0.9</f>
        <v>39330</v>
      </c>
      <c r="BQ18" s="292">
        <f>'C завтраками| Bed and breakfast'!BQ17*0.9</f>
        <v>39330</v>
      </c>
      <c r="BR18" s="292">
        <f>'C завтраками| Bed and breakfast'!BR17*0.9</f>
        <v>39330</v>
      </c>
      <c r="BS18" s="292">
        <f>'C завтраками| Bed and breakfast'!BS17*0.9</f>
        <v>39330</v>
      </c>
      <c r="BT18" s="292">
        <f>'C завтраками| Bed and breakfast'!BT17*0.9</f>
        <v>44730</v>
      </c>
      <c r="BU18" s="292">
        <f>'C завтраками| Bed and breakfast'!BU17*0.9</f>
        <v>44730</v>
      </c>
      <c r="BV18" s="292">
        <f>'C завтраками| Bed and breakfast'!BV17*0.9</f>
        <v>44730</v>
      </c>
      <c r="BW18" s="292">
        <f>'C завтраками| Bed and breakfast'!BW17*0.9</f>
        <v>44730</v>
      </c>
      <c r="BX18" s="292">
        <f>'C завтраками| Bed and breakfast'!BX17*0.9</f>
        <v>46530</v>
      </c>
      <c r="BY18" s="292">
        <f>'C завтраками| Bed and breakfast'!BY17*0.9</f>
        <v>46530</v>
      </c>
      <c r="BZ18" s="292">
        <f>'C завтраками| Bed and breakfast'!BZ17*0.9</f>
        <v>46530</v>
      </c>
      <c r="CA18" s="292">
        <f>'C завтраками| Bed and breakfast'!CA17*0.9</f>
        <v>46530</v>
      </c>
      <c r="CB18" s="292">
        <f>'C завтраками| Bed and breakfast'!CB17*0.9</f>
        <v>46530</v>
      </c>
      <c r="CC18" s="292">
        <f>'C завтраками| Bed and breakfast'!CC17*0.9</f>
        <v>46530</v>
      </c>
      <c r="CD18" s="292">
        <f>'C завтраками| Bed and breakfast'!CD17*0.9</f>
        <v>46530</v>
      </c>
      <c r="CE18" s="292">
        <f>'C завтраками| Bed and breakfast'!CE17*0.9</f>
        <v>46530</v>
      </c>
      <c r="CF18" s="292">
        <f>'C завтраками| Bed and breakfast'!CF17*0.9</f>
        <v>46530</v>
      </c>
      <c r="CG18" s="292">
        <f>'C завтраками| Bed and breakfast'!CG17*0.9</f>
        <v>46530</v>
      </c>
      <c r="CH18" s="292">
        <f>'C завтраками| Bed and breakfast'!CH17*0.9</f>
        <v>42930</v>
      </c>
      <c r="CI18" s="292">
        <f>'C завтраками| Bed and breakfast'!CI17*0.9</f>
        <v>42930</v>
      </c>
      <c r="CJ18" s="292">
        <f>'C завтраками| Bed and breakfast'!CJ17*0.9</f>
        <v>42930</v>
      </c>
      <c r="CK18" s="292">
        <f>'C завтраками| Bed and breakfast'!CK17*0.9</f>
        <v>42930</v>
      </c>
      <c r="CL18" s="292">
        <f>'C завтраками| Bed and breakfast'!CL17*0.9</f>
        <v>42930</v>
      </c>
      <c r="CM18" s="292">
        <f>'C завтраками| Bed and breakfast'!CM17*0.9</f>
        <v>42930</v>
      </c>
      <c r="CN18" s="292">
        <f>'C завтраками| Bed and breakfast'!CN17*0.9</f>
        <v>42930</v>
      </c>
      <c r="CO18" s="292">
        <f>'C завтраками| Bed and breakfast'!CO17*0.9</f>
        <v>42930</v>
      </c>
      <c r="CP18" s="292">
        <f>'C завтраками| Bed and breakfast'!CP17*0.9</f>
        <v>42930</v>
      </c>
      <c r="CQ18" s="292">
        <f>'C завтраками| Bed and breakfast'!CQ17*0.9</f>
        <v>65430</v>
      </c>
      <c r="CR18" s="292">
        <f>'C завтраками| Bed and breakfast'!CR17*0.9</f>
        <v>71730</v>
      </c>
      <c r="CS18" s="292">
        <f>'C завтраками| Bed and breakfast'!CS17*0.9</f>
        <v>78030</v>
      </c>
      <c r="CT18" s="292">
        <f>'C завтраками| Bed and breakfast'!CT17*0.9</f>
        <v>65430</v>
      </c>
      <c r="CU18" s="292">
        <f>'C завтраками| Bed and breakfast'!CU17*0.9</f>
        <v>65430</v>
      </c>
      <c r="CV18" s="292">
        <f>'C завтраками| Bed and breakfast'!CV17*0.9</f>
        <v>55530</v>
      </c>
      <c r="CW18" s="292">
        <f>'C завтраками| Bed and breakfast'!CW17*0.9</f>
        <v>55530</v>
      </c>
      <c r="CX18" s="292">
        <f>'C завтраками| Bed and breakfast'!CX17*0.9</f>
        <v>55530</v>
      </c>
      <c r="CY18" s="292">
        <f>'C завтраками| Bed and breakfast'!CY17*0.9</f>
        <v>48330</v>
      </c>
      <c r="CZ18" s="292">
        <f>'C завтраками| Bed and breakfast'!CZ17*0.9</f>
        <v>47430</v>
      </c>
      <c r="DA18" s="292">
        <f>'C завтраками| Bed and breakfast'!DA17*0.9</f>
        <v>35280</v>
      </c>
      <c r="DB18" s="292">
        <f>'C завтраками| Bed and breakfast'!DB17*0.9</f>
        <v>35280</v>
      </c>
      <c r="DC18" s="292">
        <f>'C завтраками| Bed and breakfast'!DC17*0.9</f>
        <v>35280</v>
      </c>
      <c r="DD18" s="292">
        <f>'C завтраками| Bed and breakfast'!DD17*0.9</f>
        <v>35280</v>
      </c>
      <c r="DE18" s="292">
        <f>'C завтраками| Bed and breakfast'!DE17*0.9</f>
        <v>36630</v>
      </c>
      <c r="DF18" s="292">
        <f>'C завтраками| Bed and breakfast'!DF17*0.9</f>
        <v>36630</v>
      </c>
      <c r="DG18" s="292">
        <f>'C завтраками| Bed and breakfast'!DG17*0.9</f>
        <v>36630</v>
      </c>
      <c r="DH18" s="292">
        <f>'C завтраками| Bed and breakfast'!DH17*0.9</f>
        <v>35280</v>
      </c>
      <c r="DI18" s="292">
        <f>'C завтраками| Bed and breakfast'!DI17*0.9</f>
        <v>35280</v>
      </c>
      <c r="DJ18" s="292">
        <f>'C завтраками| Bed and breakfast'!DJ17*0.9</f>
        <v>35280</v>
      </c>
      <c r="DK18" s="292">
        <f>'C завтраками| Bed and breakfast'!DK17*0.9</f>
        <v>35280</v>
      </c>
      <c r="DL18" s="292">
        <f>'C завтраками| Bed and breakfast'!DL17*0.9</f>
        <v>35280</v>
      </c>
      <c r="DM18" s="292">
        <f>'C завтраками| Bed and breakfast'!DM17*0.9</f>
        <v>35280</v>
      </c>
      <c r="DN18" s="292">
        <f>'C завтраками| Bed and breakfast'!DN17*0.9</f>
        <v>33930</v>
      </c>
      <c r="DO18" s="292">
        <f>'C завтраками| Bed and breakfast'!DO17*0.9</f>
        <v>33930</v>
      </c>
      <c r="DP18" s="292">
        <f>'C завтраками| Bed and breakfast'!DP17*0.9</f>
        <v>33930</v>
      </c>
      <c r="DQ18" s="292">
        <f>'C завтраками| Bed and breakfast'!DQ17*0.9</f>
        <v>33930</v>
      </c>
      <c r="DR18" s="292">
        <f>'C завтраками| Bed and breakfast'!DR17*0.9</f>
        <v>33930</v>
      </c>
      <c r="DS18" s="292">
        <f>'C завтраками| Bed and breakfast'!DS17*0.9</f>
        <v>33930</v>
      </c>
      <c r="DT18" s="292">
        <f>'C завтраками| Bed and breakfast'!DT17*0.9</f>
        <v>33930</v>
      </c>
      <c r="DU18" s="292">
        <f>'C завтраками| Bed and breakfast'!DU17*0.9</f>
        <v>30330</v>
      </c>
      <c r="DV18" s="292">
        <f>'C завтраками| Bed and breakfast'!DV17*0.9</f>
        <v>30330</v>
      </c>
      <c r="DW18" s="292">
        <f>'C завтраками| Bed and breakfast'!DW17*0.9</f>
        <v>30330</v>
      </c>
      <c r="DX18" s="292">
        <f>'C завтраками| Bed and breakfast'!DX17*0.9</f>
        <v>30330</v>
      </c>
      <c r="DY18" s="292">
        <f>'C завтраками| Bed and breakfast'!DY17*0.9</f>
        <v>30330</v>
      </c>
      <c r="DZ18" s="292">
        <f>'C завтраками| Bed and breakfast'!DZ17*0.9</f>
        <v>31230</v>
      </c>
      <c r="EA18" s="292">
        <f>'C завтраками| Bed and breakfast'!EA17*0.9</f>
        <v>31230</v>
      </c>
      <c r="EB18" s="292">
        <f>'C завтраками| Bed and breakfast'!EB17*0.9</f>
        <v>29430</v>
      </c>
      <c r="EC18" s="292">
        <f>'C завтраками| Bed and breakfast'!EC17*0.9</f>
        <v>29430</v>
      </c>
      <c r="ED18" s="292">
        <f>'C завтраками| Bed and breakfast'!ED17*0.9</f>
        <v>29430</v>
      </c>
      <c r="EE18" s="292">
        <f>'C завтраками| Bed and breakfast'!EE17*0.9</f>
        <v>27000</v>
      </c>
      <c r="EF18" s="292">
        <f>'C завтраками| Bed and breakfast'!EF17*0.9</f>
        <v>27000</v>
      </c>
      <c r="EG18" s="292">
        <f>'C завтраками| Bed and breakfast'!EG17*0.9</f>
        <v>27000</v>
      </c>
      <c r="EH18" s="292">
        <f>'C завтраками| Bed and breakfast'!EH17*0.9</f>
        <v>27000</v>
      </c>
      <c r="EI18" s="292">
        <f>'C завтраками| Bed and breakfast'!EI17*0.9</f>
        <v>24300</v>
      </c>
      <c r="EJ18" s="292">
        <f>'C завтраками| Bed and breakfast'!EJ17*0.9</f>
        <v>24300</v>
      </c>
      <c r="EK18" s="292">
        <f>'C завтраками| Bed and breakfast'!EK17*0.9</f>
        <v>24300</v>
      </c>
      <c r="EL18" s="292">
        <f>'C завтраками| Bed and breakfast'!EL17*0.9</f>
        <v>24300</v>
      </c>
      <c r="EM18" s="292">
        <f>'C завтраками| Bed and breakfast'!EM17*0.9</f>
        <v>24300</v>
      </c>
      <c r="EN18" s="292">
        <f>'C завтраками| Bed and breakfast'!EN17*0.9</f>
        <v>24300</v>
      </c>
      <c r="EO18" s="292">
        <f>'C завтраками| Bed and breakfast'!EO17*0.9</f>
        <v>24300</v>
      </c>
      <c r="EP18" s="292">
        <f>'C завтраками| Bed and breakfast'!EP17*0.9</f>
        <v>22950</v>
      </c>
      <c r="EQ18" s="292">
        <f>'C завтраками| Bed and breakfast'!EQ17*0.9</f>
        <v>22950</v>
      </c>
      <c r="ER18" s="292">
        <f>'C завтраками| Bed and breakfast'!ER17*0.9</f>
        <v>22950</v>
      </c>
      <c r="ES18" s="292">
        <f>'C завтраками| Bed and breakfast'!ES17*0.9</f>
        <v>22950</v>
      </c>
      <c r="ET18" s="292">
        <f>'C завтраками| Bed and breakfast'!ET17*0.9</f>
        <v>22950</v>
      </c>
      <c r="EU18" s="292">
        <f>'C завтраками| Bed and breakfast'!EU17*0.9</f>
        <v>24300</v>
      </c>
      <c r="EV18" s="292">
        <f>'C завтраками| Bed and breakfast'!EV17*0.9</f>
        <v>24300</v>
      </c>
      <c r="EW18" s="292">
        <f>'C завтраками| Bed and breakfast'!EW17*0.9</f>
        <v>22950</v>
      </c>
      <c r="EX18" s="292">
        <f>'C завтраками| Bed and breakfast'!EX17*0.9</f>
        <v>22950</v>
      </c>
      <c r="EY18" s="292">
        <f>'C завтраками| Bed and breakfast'!EY17*0.9</f>
        <v>22950</v>
      </c>
      <c r="EZ18" s="292">
        <f>'C завтраками| Bed and breakfast'!EZ17*0.9</f>
        <v>22950</v>
      </c>
      <c r="FA18" s="292">
        <f>'C завтраками| Bed and breakfast'!FA17*0.9</f>
        <v>22950</v>
      </c>
      <c r="FB18" s="292">
        <f>'C завтраками| Bed and breakfast'!FB17*0.9</f>
        <v>24300</v>
      </c>
      <c r="FC18" s="292">
        <f>'C завтраками| Bed and breakfast'!FC17*0.9</f>
        <v>24300</v>
      </c>
      <c r="FD18" s="292">
        <f>'C завтраками| Bed and breakfast'!FD17*0.9</f>
        <v>22950</v>
      </c>
      <c r="FE18" s="292">
        <f>'C завтраками| Bed and breakfast'!FE17*0.9</f>
        <v>22950</v>
      </c>
      <c r="FF18" s="292">
        <f>'C завтраками| Bed and breakfast'!FF17*0.9</f>
        <v>22950</v>
      </c>
      <c r="FG18" s="292">
        <f>'C завтраками| Bed and breakfast'!FG17*0.9</f>
        <v>22950</v>
      </c>
      <c r="FH18" s="292">
        <f>'C завтраками| Bed and breakfast'!FH17*0.9</f>
        <v>25650</v>
      </c>
    </row>
    <row r="19" spans="1:164"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346"/>
      <c r="AQ19" s="346"/>
      <c r="AR19" s="346"/>
      <c r="AS19" s="346"/>
      <c r="AT19" s="346"/>
      <c r="AU19" s="346"/>
      <c r="AV19" s="346"/>
      <c r="AW19" s="346"/>
      <c r="AX19" s="346"/>
      <c r="AY19" s="346"/>
      <c r="AZ19" s="346"/>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c r="DT19" s="272"/>
      <c r="DU19" s="272"/>
      <c r="DV19" s="272"/>
      <c r="DW19" s="272"/>
      <c r="DX19" s="272"/>
      <c r="DY19" s="272"/>
      <c r="DZ19" s="272"/>
      <c r="EA19" s="272"/>
      <c r="EB19" s="272"/>
      <c r="EC19" s="272"/>
      <c r="ED19" s="272"/>
      <c r="EE19" s="272"/>
      <c r="EF19" s="272"/>
      <c r="EG19" s="272"/>
      <c r="EH19" s="272"/>
      <c r="EI19" s="272"/>
      <c r="EJ19" s="272"/>
      <c r="EK19" s="272"/>
      <c r="EL19" s="272"/>
      <c r="EM19" s="272"/>
      <c r="EN19" s="272"/>
      <c r="EO19" s="272"/>
      <c r="EP19" s="272"/>
      <c r="EQ19" s="272"/>
      <c r="ER19" s="272"/>
      <c r="ES19" s="272"/>
      <c r="ET19" s="272"/>
      <c r="EU19" s="272"/>
      <c r="EV19" s="272"/>
      <c r="EW19" s="272"/>
      <c r="EX19" s="272"/>
      <c r="EY19" s="272"/>
      <c r="EZ19" s="272"/>
      <c r="FA19" s="272"/>
      <c r="FB19" s="272"/>
      <c r="FC19" s="272"/>
      <c r="FD19" s="272"/>
      <c r="FE19" s="272"/>
      <c r="FF19" s="272"/>
      <c r="FG19" s="272"/>
      <c r="FH19" s="272"/>
    </row>
    <row r="20" spans="1:164" s="72" customFormat="1" x14ac:dyDescent="0.2">
      <c r="A20" s="240">
        <v>1</v>
      </c>
      <c r="B20" s="292">
        <f>'C завтраками| Bed and breakfast'!B19*0.9</f>
        <v>25200</v>
      </c>
      <c r="C20" s="292">
        <f>'C завтраками| Bed and breakfast'!C19*0.9</f>
        <v>25200</v>
      </c>
      <c r="D20" s="292">
        <f>'C завтраками| Bed and breakfast'!D19*0.9</f>
        <v>28350</v>
      </c>
      <c r="E20" s="292">
        <f>'C завтраками| Bed and breakfast'!E19*0.9</f>
        <v>28350</v>
      </c>
      <c r="F20" s="292">
        <f>'C завтраками| Bed and breakfast'!F19*0.9</f>
        <v>22500</v>
      </c>
      <c r="G20" s="292">
        <f>'C завтраками| Bed and breakfast'!G19*0.9</f>
        <v>22500</v>
      </c>
      <c r="H20" s="292">
        <f>'C завтраками| Bed and breakfast'!H19*0.9</f>
        <v>22500</v>
      </c>
      <c r="I20" s="292">
        <f>'C завтраками| Bed and breakfast'!I19*0.9</f>
        <v>22500</v>
      </c>
      <c r="J20" s="292">
        <f>'C завтраками| Bed and breakfast'!J19*0.9</f>
        <v>22500</v>
      </c>
      <c r="K20" s="292">
        <f>'C завтраками| Bed and breakfast'!K19*0.9</f>
        <v>26550</v>
      </c>
      <c r="L20" s="292">
        <f>'C завтраками| Bed and breakfast'!L19*0.9</f>
        <v>26550</v>
      </c>
      <c r="M20" s="292">
        <f>'C завтраками| Bed and breakfast'!M19*0.9</f>
        <v>22500</v>
      </c>
      <c r="N20" s="292">
        <f>'C завтраками| Bed and breakfast'!N19*0.9</f>
        <v>22500</v>
      </c>
      <c r="O20" s="292">
        <f>'C завтраками| Bed and breakfast'!O19*0.9</f>
        <v>22500</v>
      </c>
      <c r="P20" s="292">
        <f>'C завтраками| Bed and breakfast'!P19*0.9</f>
        <v>22500</v>
      </c>
      <c r="Q20" s="292">
        <f>'C завтраками| Bed and breakfast'!Q19*0.9</f>
        <v>22500</v>
      </c>
      <c r="R20" s="292">
        <f>'C завтраками| Bed and breakfast'!R19*0.9</f>
        <v>25200</v>
      </c>
      <c r="S20" s="292">
        <f>'C завтраками| Bed and breakfast'!S19*0.9</f>
        <v>25200</v>
      </c>
      <c r="T20" s="292">
        <f>'C завтраками| Bed and breakfast'!T19*0.9</f>
        <v>23850</v>
      </c>
      <c r="U20" s="292">
        <f>'C завтраками| Bed and breakfast'!U19*0.9</f>
        <v>23850</v>
      </c>
      <c r="V20" s="292">
        <f>'C завтраками| Bed and breakfast'!V19*0.9</f>
        <v>23850</v>
      </c>
      <c r="W20" s="292">
        <f>'C завтраками| Bed and breakfast'!W19*0.9</f>
        <v>23850</v>
      </c>
      <c r="X20" s="292">
        <f>'C завтраками| Bed and breakfast'!X19*0.9</f>
        <v>25200</v>
      </c>
      <c r="Y20" s="292">
        <f>'C завтраками| Bed and breakfast'!Y19*0.9</f>
        <v>25200</v>
      </c>
      <c r="Z20" s="292">
        <f>'C завтраками| Bed and breakfast'!Z19*0.9</f>
        <v>25200</v>
      </c>
      <c r="AA20" s="292">
        <f>'C завтраками| Bed and breakfast'!AA19*0.9</f>
        <v>23850</v>
      </c>
      <c r="AB20" s="292">
        <f>'C завтраками| Bed and breakfast'!AB19*0.9</f>
        <v>23850</v>
      </c>
      <c r="AC20" s="292">
        <f>'C завтраками| Bed and breakfast'!AC19*0.9</f>
        <v>25200</v>
      </c>
      <c r="AD20" s="292">
        <f>'C завтраками| Bed and breakfast'!AD19*0.9</f>
        <v>25200</v>
      </c>
      <c r="AE20" s="292">
        <f>'C завтраками| Bed and breakfast'!AE19*0.9</f>
        <v>25200</v>
      </c>
      <c r="AF20" s="292">
        <f>'C завтраками| Bed and breakfast'!AF19*0.9</f>
        <v>28800</v>
      </c>
      <c r="AG20" s="292">
        <f>'C завтраками| Bed and breakfast'!AG19*0.9</f>
        <v>28800</v>
      </c>
      <c r="AH20" s="292">
        <f>'C завтраками| Bed and breakfast'!AH19*0.9</f>
        <v>26550</v>
      </c>
      <c r="AI20" s="292">
        <f>'C завтраками| Bed and breakfast'!AI19*0.9</f>
        <v>28350</v>
      </c>
      <c r="AJ20" s="292">
        <f>'C завтраками| Bed and breakfast'!AJ19*0.9</f>
        <v>28350</v>
      </c>
      <c r="AK20" s="292">
        <f>'C завтраками| Bed and breakfast'!AK19*0.9</f>
        <v>34200</v>
      </c>
      <c r="AL20" s="292">
        <f>'C завтраками| Bed and breakfast'!AL19*0.9</f>
        <v>39600</v>
      </c>
      <c r="AM20" s="292">
        <f>'C завтраками| Bed and breakfast'!AM19*0.9</f>
        <v>39600</v>
      </c>
      <c r="AN20" s="292">
        <f>'C завтраками| Bed and breakfast'!AN19*0.9</f>
        <v>42300</v>
      </c>
      <c r="AO20" s="292">
        <f>'C завтраками| Bed and breakfast'!AO19*0.9</f>
        <v>39600</v>
      </c>
      <c r="AP20" s="347">
        <f>'C завтраками| Bed and breakfast'!AP19*0.9</f>
        <v>67500</v>
      </c>
      <c r="AQ20" s="347">
        <f>'C завтраками| Bed and breakfast'!AQ19*0.9</f>
        <v>103500</v>
      </c>
      <c r="AR20" s="347">
        <f>'C завтраками| Bed and breakfast'!AR19*0.9</f>
        <v>126000</v>
      </c>
      <c r="AS20" s="347">
        <f>'C завтраками| Bed and breakfast'!AS19*0.9</f>
        <v>126000</v>
      </c>
      <c r="AT20" s="347">
        <f>'C завтраками| Bed and breakfast'!AT19*0.9</f>
        <v>112500</v>
      </c>
      <c r="AU20" s="347">
        <f>'C завтраками| Bed and breakfast'!AU19*0.9</f>
        <v>112500</v>
      </c>
      <c r="AV20" s="347">
        <f>'C завтраками| Bed and breakfast'!AV19*0.9</f>
        <v>112500</v>
      </c>
      <c r="AW20" s="347">
        <f>'C завтраками| Bed and breakfast'!AW19*0.9</f>
        <v>112500</v>
      </c>
      <c r="AX20" s="347">
        <f>'C завтраками| Bed and breakfast'!AX19*0.9</f>
        <v>112500</v>
      </c>
      <c r="AY20" s="347">
        <f>'C завтраками| Bed and breakfast'!AY19*0.9</f>
        <v>90000</v>
      </c>
      <c r="AZ20" s="347">
        <f>'C завтраками| Bed and breakfast'!AZ19*0.9</f>
        <v>81000</v>
      </c>
      <c r="BA20" s="292">
        <f>'C завтраками| Bed and breakfast'!BA19*0.9</f>
        <v>81000</v>
      </c>
      <c r="BB20" s="292">
        <f>'C завтраками| Bed and breakfast'!BB19*0.9</f>
        <v>60300</v>
      </c>
      <c r="BC20" s="292">
        <f>'C завтраками| Bed and breakfast'!BC19*0.9</f>
        <v>38700</v>
      </c>
      <c r="BD20" s="292">
        <f>'C завтраками| Bed and breakfast'!BD19*0.9</f>
        <v>38700</v>
      </c>
      <c r="BE20" s="292">
        <f>'C завтраками| Bed and breakfast'!BE19*0.9</f>
        <v>38700</v>
      </c>
      <c r="BF20" s="292">
        <f>'C завтраками| Bed and breakfast'!BF19*0.9</f>
        <v>38700</v>
      </c>
      <c r="BG20" s="292">
        <f>'C завтраками| Bed and breakfast'!BG19*0.9</f>
        <v>38700</v>
      </c>
      <c r="BH20" s="292">
        <f>'C завтраками| Bed and breakfast'!BH19*0.9</f>
        <v>36000</v>
      </c>
      <c r="BI20" s="292">
        <f>'C завтраками| Bed and breakfast'!BI19*0.9</f>
        <v>36000</v>
      </c>
      <c r="BJ20" s="292">
        <f>'C завтраками| Bed and breakfast'!BJ19*0.9</f>
        <v>36000</v>
      </c>
      <c r="BK20" s="292">
        <f>'C завтраками| Bed and breakfast'!BK19*0.9</f>
        <v>38700</v>
      </c>
      <c r="BL20" s="292">
        <f>'C завтраками| Bed and breakfast'!BL19*0.9</f>
        <v>38700</v>
      </c>
      <c r="BM20" s="292">
        <f>'C завтраками| Bed and breakfast'!BM19*0.9</f>
        <v>38700</v>
      </c>
      <c r="BN20" s="292">
        <f>'C завтраками| Bed and breakfast'!BN19*0.9</f>
        <v>38700</v>
      </c>
      <c r="BO20" s="292">
        <f>'C завтраками| Bed and breakfast'!BO19*0.9</f>
        <v>38700</v>
      </c>
      <c r="BP20" s="292">
        <f>'C завтраками| Bed and breakfast'!BP19*0.9</f>
        <v>38700</v>
      </c>
      <c r="BQ20" s="292">
        <f>'C завтраками| Bed and breakfast'!BQ19*0.9</f>
        <v>38700</v>
      </c>
      <c r="BR20" s="292">
        <f>'C завтраками| Bed and breakfast'!BR19*0.9</f>
        <v>38700</v>
      </c>
      <c r="BS20" s="292">
        <f>'C завтраками| Bed and breakfast'!BS19*0.9</f>
        <v>38700</v>
      </c>
      <c r="BT20" s="292">
        <f>'C завтраками| Bed and breakfast'!BT19*0.9</f>
        <v>44100</v>
      </c>
      <c r="BU20" s="292">
        <f>'C завтраками| Bed and breakfast'!BU19*0.9</f>
        <v>44100</v>
      </c>
      <c r="BV20" s="292">
        <f>'C завтраками| Bed and breakfast'!BV19*0.9</f>
        <v>44100</v>
      </c>
      <c r="BW20" s="292">
        <f>'C завтраками| Bed and breakfast'!BW19*0.9</f>
        <v>44100</v>
      </c>
      <c r="BX20" s="292">
        <f>'C завтраками| Bed and breakfast'!BX19*0.9</f>
        <v>45900</v>
      </c>
      <c r="BY20" s="292">
        <f>'C завтраками| Bed and breakfast'!BY19*0.9</f>
        <v>45900</v>
      </c>
      <c r="BZ20" s="292">
        <f>'C завтраками| Bed and breakfast'!BZ19*0.9</f>
        <v>45900</v>
      </c>
      <c r="CA20" s="292">
        <f>'C завтраками| Bed and breakfast'!CA19*0.9</f>
        <v>45900</v>
      </c>
      <c r="CB20" s="292">
        <f>'C завтраками| Bed and breakfast'!CB19*0.9</f>
        <v>45900</v>
      </c>
      <c r="CC20" s="292">
        <f>'C завтраками| Bed and breakfast'!CC19*0.9</f>
        <v>45900</v>
      </c>
      <c r="CD20" s="292">
        <f>'C завтраками| Bed and breakfast'!CD19*0.9</f>
        <v>45900</v>
      </c>
      <c r="CE20" s="292">
        <f>'C завтраками| Bed and breakfast'!CE19*0.9</f>
        <v>45900</v>
      </c>
      <c r="CF20" s="292">
        <f>'C завтраками| Bed and breakfast'!CF19*0.9</f>
        <v>45900</v>
      </c>
      <c r="CG20" s="292">
        <f>'C завтраками| Bed and breakfast'!CG19*0.9</f>
        <v>45900</v>
      </c>
      <c r="CH20" s="292">
        <f>'C завтраками| Bed and breakfast'!CH19*0.9</f>
        <v>42300</v>
      </c>
      <c r="CI20" s="292">
        <f>'C завтраками| Bed and breakfast'!CI19*0.9</f>
        <v>42300</v>
      </c>
      <c r="CJ20" s="292">
        <f>'C завтраками| Bed and breakfast'!CJ19*0.9</f>
        <v>42300</v>
      </c>
      <c r="CK20" s="292">
        <f>'C завтраками| Bed and breakfast'!CK19*0.9</f>
        <v>42300</v>
      </c>
      <c r="CL20" s="292">
        <f>'C завтраками| Bed and breakfast'!CL19*0.9</f>
        <v>42300</v>
      </c>
      <c r="CM20" s="292">
        <f>'C завтраками| Bed and breakfast'!CM19*0.9</f>
        <v>42300</v>
      </c>
      <c r="CN20" s="292">
        <f>'C завтраками| Bed and breakfast'!CN19*0.9</f>
        <v>42300</v>
      </c>
      <c r="CO20" s="292">
        <f>'C завтраками| Bed and breakfast'!CO19*0.9</f>
        <v>42300</v>
      </c>
      <c r="CP20" s="292">
        <f>'C завтраками| Bed and breakfast'!CP19*0.9</f>
        <v>42300</v>
      </c>
      <c r="CQ20" s="292">
        <f>'C завтраками| Bed and breakfast'!CQ19*0.9</f>
        <v>64800</v>
      </c>
      <c r="CR20" s="292">
        <f>'C завтраками| Bed and breakfast'!CR19*0.9</f>
        <v>71100</v>
      </c>
      <c r="CS20" s="292">
        <f>'C завтраками| Bed and breakfast'!CS19*0.9</f>
        <v>77400</v>
      </c>
      <c r="CT20" s="292">
        <f>'C завтраками| Bed and breakfast'!CT19*0.9</f>
        <v>64800</v>
      </c>
      <c r="CU20" s="292">
        <f>'C завтраками| Bed and breakfast'!CU19*0.9</f>
        <v>64800</v>
      </c>
      <c r="CV20" s="292">
        <f>'C завтраками| Bed and breakfast'!CV19*0.9</f>
        <v>54900</v>
      </c>
      <c r="CW20" s="292">
        <f>'C завтраками| Bed and breakfast'!CW19*0.9</f>
        <v>54900</v>
      </c>
      <c r="CX20" s="292">
        <f>'C завтраками| Bed and breakfast'!CX19*0.9</f>
        <v>54900</v>
      </c>
      <c r="CY20" s="292">
        <f>'C завтраками| Bed and breakfast'!CY19*0.9</f>
        <v>47700</v>
      </c>
      <c r="CZ20" s="292">
        <f>'C завтраками| Bed and breakfast'!CZ19*0.9</f>
        <v>46800</v>
      </c>
      <c r="DA20" s="292">
        <f>'C завтраками| Bed and breakfast'!DA19*0.9</f>
        <v>34650</v>
      </c>
      <c r="DB20" s="292">
        <f>'C завтраками| Bed and breakfast'!DB19*0.9</f>
        <v>34650</v>
      </c>
      <c r="DC20" s="292">
        <f>'C завтраками| Bed and breakfast'!DC19*0.9</f>
        <v>34650</v>
      </c>
      <c r="DD20" s="292">
        <f>'C завтраками| Bed and breakfast'!DD19*0.9</f>
        <v>34650</v>
      </c>
      <c r="DE20" s="292">
        <f>'C завтраками| Bed and breakfast'!DE19*0.9</f>
        <v>36000</v>
      </c>
      <c r="DF20" s="292">
        <f>'C завтраками| Bed and breakfast'!DF19*0.9</f>
        <v>36000</v>
      </c>
      <c r="DG20" s="292">
        <f>'C завтраками| Bed and breakfast'!DG19*0.9</f>
        <v>36000</v>
      </c>
      <c r="DH20" s="292">
        <f>'C завтраками| Bed and breakfast'!DH19*0.9</f>
        <v>34650</v>
      </c>
      <c r="DI20" s="292">
        <f>'C завтраками| Bed and breakfast'!DI19*0.9</f>
        <v>34650</v>
      </c>
      <c r="DJ20" s="292">
        <f>'C завтраками| Bed and breakfast'!DJ19*0.9</f>
        <v>34650</v>
      </c>
      <c r="DK20" s="292">
        <f>'C завтраками| Bed and breakfast'!DK19*0.9</f>
        <v>34650</v>
      </c>
      <c r="DL20" s="292">
        <f>'C завтраками| Bed and breakfast'!DL19*0.9</f>
        <v>34650</v>
      </c>
      <c r="DM20" s="292">
        <f>'C завтраками| Bed and breakfast'!DM19*0.9</f>
        <v>34650</v>
      </c>
      <c r="DN20" s="292">
        <f>'C завтраками| Bed and breakfast'!DN19*0.9</f>
        <v>33300</v>
      </c>
      <c r="DO20" s="292">
        <f>'C завтраками| Bed and breakfast'!DO19*0.9</f>
        <v>33300</v>
      </c>
      <c r="DP20" s="292">
        <f>'C завтраками| Bed and breakfast'!DP19*0.9</f>
        <v>33300</v>
      </c>
      <c r="DQ20" s="292">
        <f>'C завтраками| Bed and breakfast'!DQ19*0.9</f>
        <v>33300</v>
      </c>
      <c r="DR20" s="292">
        <f>'C завтраками| Bed and breakfast'!DR19*0.9</f>
        <v>33300</v>
      </c>
      <c r="DS20" s="292">
        <f>'C завтраками| Bed and breakfast'!DS19*0.9</f>
        <v>33300</v>
      </c>
      <c r="DT20" s="292">
        <f>'C завтраками| Bed and breakfast'!DT19*0.9</f>
        <v>33300</v>
      </c>
      <c r="DU20" s="292">
        <f>'C завтраками| Bed and breakfast'!DU19*0.9</f>
        <v>29700</v>
      </c>
      <c r="DV20" s="292">
        <f>'C завтраками| Bed and breakfast'!DV19*0.9</f>
        <v>29700</v>
      </c>
      <c r="DW20" s="292">
        <f>'C завтраками| Bed and breakfast'!DW19*0.9</f>
        <v>29700</v>
      </c>
      <c r="DX20" s="292">
        <f>'C завтраками| Bed and breakfast'!DX19*0.9</f>
        <v>29700</v>
      </c>
      <c r="DY20" s="292">
        <f>'C завтраками| Bed and breakfast'!DY19*0.9</f>
        <v>29700</v>
      </c>
      <c r="DZ20" s="292">
        <f>'C завтраками| Bed and breakfast'!DZ19*0.9</f>
        <v>30600</v>
      </c>
      <c r="EA20" s="292">
        <f>'C завтраками| Bed and breakfast'!EA19*0.9</f>
        <v>30600</v>
      </c>
      <c r="EB20" s="292">
        <f>'C завтраками| Bed and breakfast'!EB19*0.9</f>
        <v>28800</v>
      </c>
      <c r="EC20" s="292">
        <f>'C завтраками| Bed and breakfast'!EC19*0.9</f>
        <v>28800</v>
      </c>
      <c r="ED20" s="292">
        <f>'C завтраками| Bed and breakfast'!ED19*0.9</f>
        <v>28800</v>
      </c>
      <c r="EE20" s="292">
        <f>'C завтраками| Bed and breakfast'!EE19*0.9</f>
        <v>26100</v>
      </c>
      <c r="EF20" s="292">
        <f>'C завтраками| Bed and breakfast'!EF19*0.9</f>
        <v>26100</v>
      </c>
      <c r="EG20" s="292">
        <f>'C завтраками| Bed and breakfast'!EG19*0.9</f>
        <v>26100</v>
      </c>
      <c r="EH20" s="292">
        <f>'C завтраками| Bed and breakfast'!EH19*0.9</f>
        <v>26100</v>
      </c>
      <c r="EI20" s="292">
        <f>'C завтраками| Bed and breakfast'!EI19*0.9</f>
        <v>23400</v>
      </c>
      <c r="EJ20" s="292">
        <f>'C завтраками| Bed and breakfast'!EJ19*0.9</f>
        <v>23400</v>
      </c>
      <c r="EK20" s="292">
        <f>'C завтраками| Bed and breakfast'!EK19*0.9</f>
        <v>23400</v>
      </c>
      <c r="EL20" s="292">
        <f>'C завтраками| Bed and breakfast'!EL19*0.9</f>
        <v>23400</v>
      </c>
      <c r="EM20" s="292">
        <f>'C завтраками| Bed and breakfast'!EM19*0.9</f>
        <v>23400</v>
      </c>
      <c r="EN20" s="292">
        <f>'C завтраками| Bed and breakfast'!EN19*0.9</f>
        <v>23400</v>
      </c>
      <c r="EO20" s="292">
        <f>'C завтраками| Bed and breakfast'!EO19*0.9</f>
        <v>23400</v>
      </c>
      <c r="EP20" s="292">
        <f>'C завтраками| Bed and breakfast'!EP19*0.9</f>
        <v>22050</v>
      </c>
      <c r="EQ20" s="292">
        <f>'C завтраками| Bed and breakfast'!EQ19*0.9</f>
        <v>22050</v>
      </c>
      <c r="ER20" s="292">
        <f>'C завтраками| Bed and breakfast'!ER19*0.9</f>
        <v>22050</v>
      </c>
      <c r="ES20" s="292">
        <f>'C завтраками| Bed and breakfast'!ES19*0.9</f>
        <v>22050</v>
      </c>
      <c r="ET20" s="292">
        <f>'C завтраками| Bed and breakfast'!ET19*0.9</f>
        <v>22050</v>
      </c>
      <c r="EU20" s="292">
        <f>'C завтраками| Bed and breakfast'!EU19*0.9</f>
        <v>23400</v>
      </c>
      <c r="EV20" s="292">
        <f>'C завтраками| Bed and breakfast'!EV19*0.9</f>
        <v>23400</v>
      </c>
      <c r="EW20" s="292">
        <f>'C завтраками| Bed and breakfast'!EW19*0.9</f>
        <v>22050</v>
      </c>
      <c r="EX20" s="292">
        <f>'C завтраками| Bed and breakfast'!EX19*0.9</f>
        <v>22050</v>
      </c>
      <c r="EY20" s="292">
        <f>'C завтраками| Bed and breakfast'!EY19*0.9</f>
        <v>22050</v>
      </c>
      <c r="EZ20" s="292">
        <f>'C завтраками| Bed and breakfast'!EZ19*0.9</f>
        <v>22050</v>
      </c>
      <c r="FA20" s="292">
        <f>'C завтраками| Bed and breakfast'!FA19*0.9</f>
        <v>22050</v>
      </c>
      <c r="FB20" s="292">
        <f>'C завтраками| Bed and breakfast'!FB19*0.9</f>
        <v>23400</v>
      </c>
      <c r="FC20" s="292">
        <f>'C завтраками| Bed and breakfast'!FC19*0.9</f>
        <v>23400</v>
      </c>
      <c r="FD20" s="292">
        <f>'C завтраками| Bed and breakfast'!FD19*0.9</f>
        <v>22050</v>
      </c>
      <c r="FE20" s="292">
        <f>'C завтраками| Bed and breakfast'!FE19*0.9</f>
        <v>22050</v>
      </c>
      <c r="FF20" s="292">
        <f>'C завтраками| Bed and breakfast'!FF19*0.9</f>
        <v>22050</v>
      </c>
      <c r="FG20" s="292">
        <f>'C завтраками| Bed and breakfast'!FG19*0.9</f>
        <v>22050</v>
      </c>
      <c r="FH20" s="292">
        <f>'C завтраками| Bed and breakfast'!FH19*0.9</f>
        <v>24750</v>
      </c>
    </row>
    <row r="21" spans="1:164" s="72" customFormat="1" x14ac:dyDescent="0.2">
      <c r="A21" s="240">
        <v>2</v>
      </c>
      <c r="B21" s="292">
        <f>'C завтраками| Bed and breakfast'!B20*0.9</f>
        <v>27540</v>
      </c>
      <c r="C21" s="292">
        <f>'C завтраками| Bed and breakfast'!C20*0.9</f>
        <v>27540</v>
      </c>
      <c r="D21" s="292">
        <f>'C завтраками| Bed and breakfast'!D20*0.9</f>
        <v>30690</v>
      </c>
      <c r="E21" s="292">
        <f>'C завтраками| Bed and breakfast'!E20*0.9</f>
        <v>30690</v>
      </c>
      <c r="F21" s="292">
        <f>'C завтраками| Bed and breakfast'!F20*0.9</f>
        <v>24840</v>
      </c>
      <c r="G21" s="292">
        <f>'C завтраками| Bed and breakfast'!G20*0.9</f>
        <v>24840</v>
      </c>
      <c r="H21" s="292">
        <f>'C завтраками| Bed and breakfast'!H20*0.9</f>
        <v>24840</v>
      </c>
      <c r="I21" s="292">
        <f>'C завтраками| Bed and breakfast'!I20*0.9</f>
        <v>24840</v>
      </c>
      <c r="J21" s="292">
        <f>'C завтраками| Bed and breakfast'!J20*0.9</f>
        <v>24840</v>
      </c>
      <c r="K21" s="292">
        <f>'C завтраками| Bed and breakfast'!K20*0.9</f>
        <v>28890</v>
      </c>
      <c r="L21" s="292">
        <f>'C завтраками| Bed and breakfast'!L20*0.9</f>
        <v>28890</v>
      </c>
      <c r="M21" s="292">
        <f>'C завтраками| Bed and breakfast'!M20*0.9</f>
        <v>24840</v>
      </c>
      <c r="N21" s="292">
        <f>'C завтраками| Bed and breakfast'!N20*0.9</f>
        <v>24840</v>
      </c>
      <c r="O21" s="292">
        <f>'C завтраками| Bed and breakfast'!O20*0.9</f>
        <v>24840</v>
      </c>
      <c r="P21" s="292">
        <f>'C завтраками| Bed and breakfast'!P20*0.9</f>
        <v>24840</v>
      </c>
      <c r="Q21" s="292">
        <f>'C завтраками| Bed and breakfast'!Q20*0.9</f>
        <v>24840</v>
      </c>
      <c r="R21" s="292">
        <f>'C завтраками| Bed and breakfast'!R20*0.9</f>
        <v>27540</v>
      </c>
      <c r="S21" s="292">
        <f>'C завтраками| Bed and breakfast'!S20*0.9</f>
        <v>27540</v>
      </c>
      <c r="T21" s="292">
        <f>'C завтраками| Bed and breakfast'!T20*0.9</f>
        <v>26190</v>
      </c>
      <c r="U21" s="292">
        <f>'C завтраками| Bed and breakfast'!U20*0.9</f>
        <v>26190</v>
      </c>
      <c r="V21" s="292">
        <f>'C завтраками| Bed and breakfast'!V20*0.9</f>
        <v>26190</v>
      </c>
      <c r="W21" s="292">
        <f>'C завтраками| Bed and breakfast'!W20*0.9</f>
        <v>26190</v>
      </c>
      <c r="X21" s="292">
        <f>'C завтраками| Bed and breakfast'!X20*0.9</f>
        <v>27540</v>
      </c>
      <c r="Y21" s="292">
        <f>'C завтраками| Bed and breakfast'!Y20*0.9</f>
        <v>27540</v>
      </c>
      <c r="Z21" s="292">
        <f>'C завтраками| Bed and breakfast'!Z20*0.9</f>
        <v>27540</v>
      </c>
      <c r="AA21" s="292">
        <f>'C завтраками| Bed and breakfast'!AA20*0.9</f>
        <v>26190</v>
      </c>
      <c r="AB21" s="292">
        <f>'C завтраками| Bed and breakfast'!AB20*0.9</f>
        <v>26190</v>
      </c>
      <c r="AC21" s="292">
        <f>'C завтраками| Bed and breakfast'!AC20*0.9</f>
        <v>27540</v>
      </c>
      <c r="AD21" s="292">
        <f>'C завтраками| Bed and breakfast'!AD20*0.9</f>
        <v>27540</v>
      </c>
      <c r="AE21" s="292">
        <f>'C завтраками| Bed and breakfast'!AE20*0.9</f>
        <v>27540</v>
      </c>
      <c r="AF21" s="292">
        <f>'C завтраками| Bed and breakfast'!AF20*0.9</f>
        <v>31140</v>
      </c>
      <c r="AG21" s="292">
        <f>'C завтраками| Bed and breakfast'!AG20*0.9</f>
        <v>31140</v>
      </c>
      <c r="AH21" s="292">
        <f>'C завтраками| Bed and breakfast'!AH20*0.9</f>
        <v>28890</v>
      </c>
      <c r="AI21" s="292">
        <f>'C завтраками| Bed and breakfast'!AI20*0.9</f>
        <v>30690</v>
      </c>
      <c r="AJ21" s="292">
        <f>'C завтраками| Bed and breakfast'!AJ20*0.9</f>
        <v>30690</v>
      </c>
      <c r="AK21" s="292">
        <f>'C завтраками| Bed and breakfast'!AK20*0.9</f>
        <v>36540</v>
      </c>
      <c r="AL21" s="292">
        <f>'C завтраками| Bed and breakfast'!AL20*0.9</f>
        <v>41940</v>
      </c>
      <c r="AM21" s="292">
        <f>'C завтраками| Bed and breakfast'!AM20*0.9</f>
        <v>41940</v>
      </c>
      <c r="AN21" s="292">
        <f>'C завтраками| Bed and breakfast'!AN20*0.9</f>
        <v>44640</v>
      </c>
      <c r="AO21" s="292">
        <f>'C завтраками| Bed and breakfast'!AO20*0.9</f>
        <v>41940</v>
      </c>
      <c r="AP21" s="347">
        <f>'C завтраками| Bed and breakfast'!AP20*0.9</f>
        <v>70650</v>
      </c>
      <c r="AQ21" s="347">
        <f>'C завтраками| Bed and breakfast'!AQ20*0.9</f>
        <v>106650</v>
      </c>
      <c r="AR21" s="347">
        <f>'C завтраками| Bed and breakfast'!AR20*0.9</f>
        <v>129150</v>
      </c>
      <c r="AS21" s="347">
        <f>'C завтраками| Bed and breakfast'!AS20*0.9</f>
        <v>129150</v>
      </c>
      <c r="AT21" s="347">
        <f>'C завтраками| Bed and breakfast'!AT20*0.9</f>
        <v>115650</v>
      </c>
      <c r="AU21" s="347">
        <f>'C завтраками| Bed and breakfast'!AU20*0.9</f>
        <v>115650</v>
      </c>
      <c r="AV21" s="347">
        <f>'C завтраками| Bed and breakfast'!AV20*0.9</f>
        <v>115650</v>
      </c>
      <c r="AW21" s="347">
        <f>'C завтраками| Bed and breakfast'!AW20*0.9</f>
        <v>115650</v>
      </c>
      <c r="AX21" s="347">
        <f>'C завтраками| Bed and breakfast'!AX20*0.9</f>
        <v>115650</v>
      </c>
      <c r="AY21" s="347">
        <f>'C завтраками| Bed and breakfast'!AY20*0.9</f>
        <v>93150</v>
      </c>
      <c r="AZ21" s="347">
        <f>'C завтраками| Bed and breakfast'!AZ20*0.9</f>
        <v>84150</v>
      </c>
      <c r="BA21" s="292">
        <f>'C завтраками| Bed and breakfast'!BA20*0.9</f>
        <v>84150</v>
      </c>
      <c r="BB21" s="292">
        <f>'C завтраками| Bed and breakfast'!BB20*0.9</f>
        <v>63180</v>
      </c>
      <c r="BC21" s="292">
        <f>'C завтраками| Bed and breakfast'!BC20*0.9</f>
        <v>41580</v>
      </c>
      <c r="BD21" s="292">
        <f>'C завтраками| Bed and breakfast'!BD20*0.9</f>
        <v>41580</v>
      </c>
      <c r="BE21" s="292">
        <f>'C завтраками| Bed and breakfast'!BE20*0.9</f>
        <v>41580</v>
      </c>
      <c r="BF21" s="292">
        <f>'C завтраками| Bed and breakfast'!BF20*0.9</f>
        <v>41580</v>
      </c>
      <c r="BG21" s="292">
        <f>'C завтраками| Bed and breakfast'!BG20*0.9</f>
        <v>41580</v>
      </c>
      <c r="BH21" s="292">
        <f>'C завтраками| Bed and breakfast'!BH20*0.9</f>
        <v>38880</v>
      </c>
      <c r="BI21" s="292">
        <f>'C завтраками| Bed and breakfast'!BI20*0.9</f>
        <v>38880</v>
      </c>
      <c r="BJ21" s="292">
        <f>'C завтраками| Bed and breakfast'!BJ20*0.9</f>
        <v>38880</v>
      </c>
      <c r="BK21" s="292">
        <f>'C завтраками| Bed and breakfast'!BK20*0.9</f>
        <v>41580</v>
      </c>
      <c r="BL21" s="292">
        <f>'C завтраками| Bed and breakfast'!BL20*0.9</f>
        <v>41580</v>
      </c>
      <c r="BM21" s="292">
        <f>'C завтраками| Bed and breakfast'!BM20*0.9</f>
        <v>41580</v>
      </c>
      <c r="BN21" s="292">
        <f>'C завтраками| Bed and breakfast'!BN20*0.9</f>
        <v>41580</v>
      </c>
      <c r="BO21" s="292">
        <f>'C завтраками| Bed and breakfast'!BO20*0.9</f>
        <v>41580</v>
      </c>
      <c r="BP21" s="292">
        <f>'C завтраками| Bed and breakfast'!BP20*0.9</f>
        <v>41580</v>
      </c>
      <c r="BQ21" s="292">
        <f>'C завтраками| Bed and breakfast'!BQ20*0.9</f>
        <v>41580</v>
      </c>
      <c r="BR21" s="292">
        <f>'C завтраками| Bed and breakfast'!BR20*0.9</f>
        <v>41580</v>
      </c>
      <c r="BS21" s="292">
        <f>'C завтраками| Bed and breakfast'!BS20*0.9</f>
        <v>41580</v>
      </c>
      <c r="BT21" s="292">
        <f>'C завтраками| Bed and breakfast'!BT20*0.9</f>
        <v>46980</v>
      </c>
      <c r="BU21" s="292">
        <f>'C завтраками| Bed and breakfast'!BU20*0.9</f>
        <v>46980</v>
      </c>
      <c r="BV21" s="292">
        <f>'C завтраками| Bed and breakfast'!BV20*0.9</f>
        <v>46980</v>
      </c>
      <c r="BW21" s="292">
        <f>'C завтраками| Bed and breakfast'!BW20*0.9</f>
        <v>46980</v>
      </c>
      <c r="BX21" s="292">
        <f>'C завтраками| Bed and breakfast'!BX20*0.9</f>
        <v>48780</v>
      </c>
      <c r="BY21" s="292">
        <f>'C завтраками| Bed and breakfast'!BY20*0.9</f>
        <v>48780</v>
      </c>
      <c r="BZ21" s="292">
        <f>'C завтраками| Bed and breakfast'!BZ20*0.9</f>
        <v>48780</v>
      </c>
      <c r="CA21" s="292">
        <f>'C завтраками| Bed and breakfast'!CA20*0.9</f>
        <v>48780</v>
      </c>
      <c r="CB21" s="292">
        <f>'C завтраками| Bed and breakfast'!CB20*0.9</f>
        <v>48780</v>
      </c>
      <c r="CC21" s="292">
        <f>'C завтраками| Bed and breakfast'!CC20*0.9</f>
        <v>48780</v>
      </c>
      <c r="CD21" s="292">
        <f>'C завтраками| Bed and breakfast'!CD20*0.9</f>
        <v>48780</v>
      </c>
      <c r="CE21" s="292">
        <f>'C завтраками| Bed and breakfast'!CE20*0.9</f>
        <v>48780</v>
      </c>
      <c r="CF21" s="292">
        <f>'C завтраками| Bed and breakfast'!CF20*0.9</f>
        <v>48780</v>
      </c>
      <c r="CG21" s="292">
        <f>'C завтраками| Bed and breakfast'!CG20*0.9</f>
        <v>48780</v>
      </c>
      <c r="CH21" s="292">
        <f>'C завтраками| Bed and breakfast'!CH20*0.9</f>
        <v>45180</v>
      </c>
      <c r="CI21" s="292">
        <f>'C завтраками| Bed and breakfast'!CI20*0.9</f>
        <v>45180</v>
      </c>
      <c r="CJ21" s="292">
        <f>'C завтраками| Bed and breakfast'!CJ20*0.9</f>
        <v>45180</v>
      </c>
      <c r="CK21" s="292">
        <f>'C завтраками| Bed and breakfast'!CK20*0.9</f>
        <v>45180</v>
      </c>
      <c r="CL21" s="292">
        <f>'C завтраками| Bed and breakfast'!CL20*0.9</f>
        <v>45180</v>
      </c>
      <c r="CM21" s="292">
        <f>'C завтраками| Bed and breakfast'!CM20*0.9</f>
        <v>45180</v>
      </c>
      <c r="CN21" s="292">
        <f>'C завтраками| Bed and breakfast'!CN20*0.9</f>
        <v>45180</v>
      </c>
      <c r="CO21" s="292">
        <f>'C завтраками| Bed and breakfast'!CO20*0.9</f>
        <v>45180</v>
      </c>
      <c r="CP21" s="292">
        <f>'C завтраками| Bed and breakfast'!CP20*0.9</f>
        <v>45180</v>
      </c>
      <c r="CQ21" s="292">
        <f>'C завтраками| Bed and breakfast'!CQ20*0.9</f>
        <v>67680</v>
      </c>
      <c r="CR21" s="292">
        <f>'C завтраками| Bed and breakfast'!CR20*0.9</f>
        <v>73980</v>
      </c>
      <c r="CS21" s="292">
        <f>'C завтраками| Bed and breakfast'!CS20*0.9</f>
        <v>80280</v>
      </c>
      <c r="CT21" s="292">
        <f>'C завтраками| Bed and breakfast'!CT20*0.9</f>
        <v>67680</v>
      </c>
      <c r="CU21" s="292">
        <f>'C завтраками| Bed and breakfast'!CU20*0.9</f>
        <v>67680</v>
      </c>
      <c r="CV21" s="292">
        <f>'C завтраками| Bed and breakfast'!CV20*0.9</f>
        <v>57780</v>
      </c>
      <c r="CW21" s="292">
        <f>'C завтраками| Bed and breakfast'!CW20*0.9</f>
        <v>57780</v>
      </c>
      <c r="CX21" s="292">
        <f>'C завтраками| Bed and breakfast'!CX20*0.9</f>
        <v>57780</v>
      </c>
      <c r="CY21" s="292">
        <f>'C завтраками| Bed and breakfast'!CY20*0.9</f>
        <v>50580</v>
      </c>
      <c r="CZ21" s="292">
        <f>'C завтраками| Bed and breakfast'!CZ20*0.9</f>
        <v>49680</v>
      </c>
      <c r="DA21" s="292">
        <f>'C завтраками| Bed and breakfast'!DA20*0.9</f>
        <v>37530</v>
      </c>
      <c r="DB21" s="292">
        <f>'C завтраками| Bed and breakfast'!DB20*0.9</f>
        <v>37530</v>
      </c>
      <c r="DC21" s="292">
        <f>'C завтраками| Bed and breakfast'!DC20*0.9</f>
        <v>37530</v>
      </c>
      <c r="DD21" s="292">
        <f>'C завтраками| Bed and breakfast'!DD20*0.9</f>
        <v>37530</v>
      </c>
      <c r="DE21" s="292">
        <f>'C завтраками| Bed and breakfast'!DE20*0.9</f>
        <v>38880</v>
      </c>
      <c r="DF21" s="292">
        <f>'C завтраками| Bed and breakfast'!DF20*0.9</f>
        <v>38880</v>
      </c>
      <c r="DG21" s="292">
        <f>'C завтраками| Bed and breakfast'!DG20*0.9</f>
        <v>38880</v>
      </c>
      <c r="DH21" s="292">
        <f>'C завтраками| Bed and breakfast'!DH20*0.9</f>
        <v>37530</v>
      </c>
      <c r="DI21" s="292">
        <f>'C завтраками| Bed and breakfast'!DI20*0.9</f>
        <v>37530</v>
      </c>
      <c r="DJ21" s="292">
        <f>'C завтраками| Bed and breakfast'!DJ20*0.9</f>
        <v>37530</v>
      </c>
      <c r="DK21" s="292">
        <f>'C завтраками| Bed and breakfast'!DK20*0.9</f>
        <v>37530</v>
      </c>
      <c r="DL21" s="292">
        <f>'C завтраками| Bed and breakfast'!DL20*0.9</f>
        <v>37530</v>
      </c>
      <c r="DM21" s="292">
        <f>'C завтраками| Bed and breakfast'!DM20*0.9</f>
        <v>37530</v>
      </c>
      <c r="DN21" s="292">
        <f>'C завтраками| Bed and breakfast'!DN20*0.9</f>
        <v>36180</v>
      </c>
      <c r="DO21" s="292">
        <f>'C завтраками| Bed and breakfast'!DO20*0.9</f>
        <v>36180</v>
      </c>
      <c r="DP21" s="292">
        <f>'C завтраками| Bed and breakfast'!DP20*0.9</f>
        <v>36180</v>
      </c>
      <c r="DQ21" s="292">
        <f>'C завтраками| Bed and breakfast'!DQ20*0.9</f>
        <v>36180</v>
      </c>
      <c r="DR21" s="292">
        <f>'C завтраками| Bed and breakfast'!DR20*0.9</f>
        <v>36180</v>
      </c>
      <c r="DS21" s="292">
        <f>'C завтраками| Bed and breakfast'!DS20*0.9</f>
        <v>36180</v>
      </c>
      <c r="DT21" s="292">
        <f>'C завтраками| Bed and breakfast'!DT20*0.9</f>
        <v>36180</v>
      </c>
      <c r="DU21" s="292">
        <f>'C завтраками| Bed and breakfast'!DU20*0.9</f>
        <v>32580</v>
      </c>
      <c r="DV21" s="292">
        <f>'C завтраками| Bed and breakfast'!DV20*0.9</f>
        <v>32580</v>
      </c>
      <c r="DW21" s="292">
        <f>'C завтраками| Bed and breakfast'!DW20*0.9</f>
        <v>32580</v>
      </c>
      <c r="DX21" s="292">
        <f>'C завтраками| Bed and breakfast'!DX20*0.9</f>
        <v>32580</v>
      </c>
      <c r="DY21" s="292">
        <f>'C завтраками| Bed and breakfast'!DY20*0.9</f>
        <v>32580</v>
      </c>
      <c r="DZ21" s="292">
        <f>'C завтраками| Bed and breakfast'!DZ20*0.9</f>
        <v>33480</v>
      </c>
      <c r="EA21" s="292">
        <f>'C завтраками| Bed and breakfast'!EA20*0.9</f>
        <v>33480</v>
      </c>
      <c r="EB21" s="292">
        <f>'C завтраками| Bed and breakfast'!EB20*0.9</f>
        <v>31680</v>
      </c>
      <c r="EC21" s="292">
        <f>'C завтраками| Bed and breakfast'!EC20*0.9</f>
        <v>31680</v>
      </c>
      <c r="ED21" s="292">
        <f>'C завтраками| Bed and breakfast'!ED20*0.9</f>
        <v>31680</v>
      </c>
      <c r="EE21" s="292">
        <f>'C завтраками| Bed and breakfast'!EE20*0.9</f>
        <v>28800</v>
      </c>
      <c r="EF21" s="292">
        <f>'C завтраками| Bed and breakfast'!EF20*0.9</f>
        <v>28800</v>
      </c>
      <c r="EG21" s="292">
        <f>'C завтраками| Bed and breakfast'!EG20*0.9</f>
        <v>28800</v>
      </c>
      <c r="EH21" s="292">
        <f>'C завтраками| Bed and breakfast'!EH20*0.9</f>
        <v>28800</v>
      </c>
      <c r="EI21" s="292">
        <f>'C завтраками| Bed and breakfast'!EI20*0.9</f>
        <v>26100</v>
      </c>
      <c r="EJ21" s="292">
        <f>'C завтраками| Bed and breakfast'!EJ20*0.9</f>
        <v>26100</v>
      </c>
      <c r="EK21" s="292">
        <f>'C завтраками| Bed and breakfast'!EK20*0.9</f>
        <v>26100</v>
      </c>
      <c r="EL21" s="292">
        <f>'C завтраками| Bed and breakfast'!EL20*0.9</f>
        <v>26100</v>
      </c>
      <c r="EM21" s="292">
        <f>'C завтраками| Bed and breakfast'!EM20*0.9</f>
        <v>26100</v>
      </c>
      <c r="EN21" s="292">
        <f>'C завтраками| Bed and breakfast'!EN20*0.9</f>
        <v>26100</v>
      </c>
      <c r="EO21" s="292">
        <f>'C завтраками| Bed and breakfast'!EO20*0.9</f>
        <v>26100</v>
      </c>
      <c r="EP21" s="292">
        <f>'C завтраками| Bed and breakfast'!EP20*0.9</f>
        <v>24750</v>
      </c>
      <c r="EQ21" s="292">
        <f>'C завтраками| Bed and breakfast'!EQ20*0.9</f>
        <v>24750</v>
      </c>
      <c r="ER21" s="292">
        <f>'C завтраками| Bed and breakfast'!ER20*0.9</f>
        <v>24750</v>
      </c>
      <c r="ES21" s="292">
        <f>'C завтраками| Bed and breakfast'!ES20*0.9</f>
        <v>24750</v>
      </c>
      <c r="ET21" s="292">
        <f>'C завтраками| Bed and breakfast'!ET20*0.9</f>
        <v>24750</v>
      </c>
      <c r="EU21" s="292">
        <f>'C завтраками| Bed and breakfast'!EU20*0.9</f>
        <v>26100</v>
      </c>
      <c r="EV21" s="292">
        <f>'C завтраками| Bed and breakfast'!EV20*0.9</f>
        <v>26100</v>
      </c>
      <c r="EW21" s="292">
        <f>'C завтраками| Bed and breakfast'!EW20*0.9</f>
        <v>24750</v>
      </c>
      <c r="EX21" s="292">
        <f>'C завтраками| Bed and breakfast'!EX20*0.9</f>
        <v>24750</v>
      </c>
      <c r="EY21" s="292">
        <f>'C завтраками| Bed and breakfast'!EY20*0.9</f>
        <v>24750</v>
      </c>
      <c r="EZ21" s="292">
        <f>'C завтраками| Bed and breakfast'!EZ20*0.9</f>
        <v>24750</v>
      </c>
      <c r="FA21" s="292">
        <f>'C завтраками| Bed and breakfast'!FA20*0.9</f>
        <v>24750</v>
      </c>
      <c r="FB21" s="292">
        <f>'C завтраками| Bed and breakfast'!FB20*0.9</f>
        <v>26100</v>
      </c>
      <c r="FC21" s="292">
        <f>'C завтраками| Bed and breakfast'!FC20*0.9</f>
        <v>26100</v>
      </c>
      <c r="FD21" s="292">
        <f>'C завтраками| Bed and breakfast'!FD20*0.9</f>
        <v>24750</v>
      </c>
      <c r="FE21" s="292">
        <f>'C завтраками| Bed and breakfast'!FE20*0.9</f>
        <v>24750</v>
      </c>
      <c r="FF21" s="292">
        <f>'C завтраками| Bed and breakfast'!FF20*0.9</f>
        <v>24750</v>
      </c>
      <c r="FG21" s="292">
        <f>'C завтраками| Bed and breakfast'!FG20*0.9</f>
        <v>24750</v>
      </c>
      <c r="FH21" s="292">
        <f>'C завтраками| Bed and breakfast'!FH20*0.9</f>
        <v>27450</v>
      </c>
    </row>
    <row r="22" spans="1:164"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345"/>
      <c r="AQ22" s="345"/>
      <c r="AR22" s="345"/>
      <c r="AS22" s="345"/>
      <c r="AT22" s="345"/>
      <c r="AU22" s="345"/>
      <c r="AV22" s="345"/>
      <c r="AW22" s="345"/>
      <c r="AX22" s="345"/>
      <c r="AY22" s="345"/>
      <c r="AZ22" s="345"/>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c r="DT22" s="290"/>
      <c r="DU22" s="290"/>
      <c r="DV22" s="290"/>
      <c r="DW22" s="290"/>
      <c r="DX22" s="290"/>
      <c r="DY22" s="290"/>
      <c r="DZ22" s="290"/>
      <c r="EA22" s="290"/>
      <c r="EB22" s="290"/>
      <c r="EC22" s="290"/>
      <c r="ED22" s="290"/>
      <c r="EE22" s="290"/>
      <c r="EF22" s="290"/>
      <c r="EG22" s="290"/>
      <c r="EH22" s="290"/>
      <c r="EI22" s="290"/>
      <c r="EJ22" s="290"/>
      <c r="EK22" s="290"/>
      <c r="EL22" s="290"/>
      <c r="EM22" s="290"/>
      <c r="EN22" s="290"/>
      <c r="EO22" s="290"/>
      <c r="EP22" s="290"/>
      <c r="EQ22" s="290"/>
      <c r="ER22" s="290"/>
      <c r="ES22" s="290"/>
      <c r="ET22" s="290"/>
      <c r="EU22" s="290"/>
      <c r="EV22" s="290"/>
      <c r="EW22" s="290"/>
      <c r="EX22" s="290"/>
      <c r="EY22" s="290"/>
      <c r="EZ22" s="290"/>
      <c r="FA22" s="290"/>
      <c r="FB22" s="290"/>
      <c r="FC22" s="290"/>
      <c r="FD22" s="290"/>
      <c r="FE22" s="290"/>
      <c r="FF22" s="290"/>
      <c r="FG22" s="290"/>
      <c r="FH22" s="290"/>
    </row>
    <row r="23" spans="1:164" s="72" customFormat="1" x14ac:dyDescent="0.2">
      <c r="A23" s="240" t="s">
        <v>115</v>
      </c>
      <c r="B23" s="292">
        <f>'C завтраками| Bed and breakfast'!B22*0.9</f>
        <v>47340</v>
      </c>
      <c r="C23" s="292">
        <f>'C завтраками| Bed and breakfast'!C22*0.9</f>
        <v>47340</v>
      </c>
      <c r="D23" s="292">
        <f>'C завтраками| Bed and breakfast'!D22*0.9</f>
        <v>50490</v>
      </c>
      <c r="E23" s="292">
        <f>'C завтраками| Bed and breakfast'!E22*0.9</f>
        <v>50490</v>
      </c>
      <c r="F23" s="292">
        <f>'C завтраками| Bed and breakfast'!F22*0.9</f>
        <v>44640</v>
      </c>
      <c r="G23" s="292">
        <f>'C завтраками| Bed and breakfast'!G22*0.9</f>
        <v>44640</v>
      </c>
      <c r="H23" s="292">
        <f>'C завтраками| Bed and breakfast'!H22*0.9</f>
        <v>44640</v>
      </c>
      <c r="I23" s="292">
        <f>'C завтраками| Bed and breakfast'!I22*0.9</f>
        <v>44640</v>
      </c>
      <c r="J23" s="292">
        <f>'C завтраками| Bed and breakfast'!J22*0.9</f>
        <v>44640</v>
      </c>
      <c r="K23" s="292">
        <f>'C завтраками| Bed and breakfast'!K22*0.9</f>
        <v>48690</v>
      </c>
      <c r="L23" s="292">
        <f>'C завтраками| Bed and breakfast'!L22*0.9</f>
        <v>48690</v>
      </c>
      <c r="M23" s="292">
        <f>'C завтраками| Bed and breakfast'!M22*0.9</f>
        <v>44640</v>
      </c>
      <c r="N23" s="292">
        <f>'C завтраками| Bed and breakfast'!N22*0.9</f>
        <v>44640</v>
      </c>
      <c r="O23" s="292">
        <f>'C завтраками| Bed and breakfast'!O22*0.9</f>
        <v>44640</v>
      </c>
      <c r="P23" s="292">
        <f>'C завтраками| Bed and breakfast'!P22*0.9</f>
        <v>44640</v>
      </c>
      <c r="Q23" s="292">
        <f>'C завтраками| Bed and breakfast'!Q22*0.9</f>
        <v>44640</v>
      </c>
      <c r="R23" s="292">
        <f>'C завтраками| Bed and breakfast'!R22*0.9</f>
        <v>47340</v>
      </c>
      <c r="S23" s="292">
        <f>'C завтраками| Bed and breakfast'!S22*0.9</f>
        <v>47340</v>
      </c>
      <c r="T23" s="292">
        <f>'C завтраками| Bed and breakfast'!T22*0.9</f>
        <v>45990</v>
      </c>
      <c r="U23" s="292">
        <f>'C завтраками| Bed and breakfast'!U22*0.9</f>
        <v>45990</v>
      </c>
      <c r="V23" s="292">
        <f>'C завтраками| Bed and breakfast'!V22*0.9</f>
        <v>45990</v>
      </c>
      <c r="W23" s="292">
        <f>'C завтраками| Bed and breakfast'!W22*0.9</f>
        <v>45990</v>
      </c>
      <c r="X23" s="292">
        <f>'C завтраками| Bed and breakfast'!X22*0.9</f>
        <v>47340</v>
      </c>
      <c r="Y23" s="292">
        <f>'C завтраками| Bed and breakfast'!Y22*0.9</f>
        <v>47340</v>
      </c>
      <c r="Z23" s="292">
        <f>'C завтраками| Bed and breakfast'!Z22*0.9</f>
        <v>47340</v>
      </c>
      <c r="AA23" s="292">
        <f>'C завтраками| Bed and breakfast'!AA22*0.9</f>
        <v>45990</v>
      </c>
      <c r="AB23" s="292">
        <f>'C завтраками| Bed and breakfast'!AB22*0.9</f>
        <v>45990</v>
      </c>
      <c r="AC23" s="292">
        <f>'C завтраками| Bed and breakfast'!AC22*0.9</f>
        <v>47340</v>
      </c>
      <c r="AD23" s="292">
        <f>'C завтраками| Bed and breakfast'!AD22*0.9</f>
        <v>47340</v>
      </c>
      <c r="AE23" s="292">
        <f>'C завтраками| Bed and breakfast'!AE22*0.9</f>
        <v>47340</v>
      </c>
      <c r="AF23" s="292">
        <f>'C завтраками| Bed and breakfast'!AF22*0.9</f>
        <v>50940</v>
      </c>
      <c r="AG23" s="292">
        <f>'C завтраками| Bed and breakfast'!AG22*0.9</f>
        <v>50940</v>
      </c>
      <c r="AH23" s="292">
        <f>'C завтраками| Bed and breakfast'!AH22*0.9</f>
        <v>48690</v>
      </c>
      <c r="AI23" s="292">
        <f>'C завтраками| Bed and breakfast'!AI22*0.9</f>
        <v>50490</v>
      </c>
      <c r="AJ23" s="292">
        <f>'C завтраками| Bed and breakfast'!AJ22*0.9</f>
        <v>50490</v>
      </c>
      <c r="AK23" s="292">
        <f>'C завтраками| Bed and breakfast'!AK22*0.9</f>
        <v>56340</v>
      </c>
      <c r="AL23" s="292">
        <f>'C завтраками| Bed and breakfast'!AL22*0.9</f>
        <v>61740</v>
      </c>
      <c r="AM23" s="292">
        <f>'C завтраками| Bed and breakfast'!AM22*0.9</f>
        <v>61740</v>
      </c>
      <c r="AN23" s="292">
        <f>'C завтраками| Bed and breakfast'!AN22*0.9</f>
        <v>64440</v>
      </c>
      <c r="AO23" s="292">
        <f>'C завтраками| Bed and breakfast'!AO22*0.9</f>
        <v>61740</v>
      </c>
      <c r="AP23" s="347">
        <f>'C завтраками| Bed and breakfast'!AP22*0.9</f>
        <v>147150</v>
      </c>
      <c r="AQ23" s="347">
        <f>'C завтраками| Bed and breakfast'!AQ22*0.9</f>
        <v>183150</v>
      </c>
      <c r="AR23" s="347">
        <f>'C завтраками| Bed and breakfast'!AR22*0.9</f>
        <v>205650</v>
      </c>
      <c r="AS23" s="347">
        <f>'C завтраками| Bed and breakfast'!AS22*0.9</f>
        <v>205650</v>
      </c>
      <c r="AT23" s="347">
        <f>'C завтраками| Bed and breakfast'!AT22*0.9</f>
        <v>192150</v>
      </c>
      <c r="AU23" s="347">
        <f>'C завтраками| Bed and breakfast'!AU22*0.9</f>
        <v>192150</v>
      </c>
      <c r="AV23" s="347">
        <f>'C завтраками| Bed and breakfast'!AV22*0.9</f>
        <v>192150</v>
      </c>
      <c r="AW23" s="347">
        <f>'C завтраками| Bed and breakfast'!AW22*0.9</f>
        <v>192150</v>
      </c>
      <c r="AX23" s="347">
        <f>'C завтраками| Bed and breakfast'!AX22*0.9</f>
        <v>192150</v>
      </c>
      <c r="AY23" s="347">
        <f>'C завтраками| Bed and breakfast'!AY22*0.9</f>
        <v>169650</v>
      </c>
      <c r="AZ23" s="347">
        <f>'C завтраками| Bed and breakfast'!AZ22*0.9</f>
        <v>160650</v>
      </c>
      <c r="BA23" s="292">
        <f>'C завтраками| Bed and breakfast'!BA22*0.9</f>
        <v>160650</v>
      </c>
      <c r="BB23" s="292">
        <f>'C завтраками| Bed and breakfast'!BB22*0.9</f>
        <v>100080</v>
      </c>
      <c r="BC23" s="292">
        <f>'C завтраками| Bed and breakfast'!BC22*0.9</f>
        <v>78480</v>
      </c>
      <c r="BD23" s="292">
        <f>'C завтраками| Bed and breakfast'!BD22*0.9</f>
        <v>78480</v>
      </c>
      <c r="BE23" s="292">
        <f>'C завтраками| Bed and breakfast'!BE22*0.9</f>
        <v>78480</v>
      </c>
      <c r="BF23" s="292">
        <f>'C завтраками| Bed and breakfast'!BF22*0.9</f>
        <v>78480</v>
      </c>
      <c r="BG23" s="292">
        <f>'C завтраками| Bed and breakfast'!BG22*0.9</f>
        <v>78480</v>
      </c>
      <c r="BH23" s="292">
        <f>'C завтраками| Bed and breakfast'!BH22*0.9</f>
        <v>75780</v>
      </c>
      <c r="BI23" s="292">
        <f>'C завтраками| Bed and breakfast'!BI22*0.9</f>
        <v>75780</v>
      </c>
      <c r="BJ23" s="292">
        <f>'C завтраками| Bed and breakfast'!BJ22*0.9</f>
        <v>75780</v>
      </c>
      <c r="BK23" s="292">
        <f>'C завтраками| Bed and breakfast'!BK22*0.9</f>
        <v>78480</v>
      </c>
      <c r="BL23" s="292">
        <f>'C завтраками| Bed and breakfast'!BL22*0.9</f>
        <v>78480</v>
      </c>
      <c r="BM23" s="292">
        <f>'C завтраками| Bed and breakfast'!BM22*0.9</f>
        <v>78480</v>
      </c>
      <c r="BN23" s="292">
        <f>'C завтраками| Bed and breakfast'!BN22*0.9</f>
        <v>78480</v>
      </c>
      <c r="BO23" s="292">
        <f>'C завтраками| Bed and breakfast'!BO22*0.9</f>
        <v>78480</v>
      </c>
      <c r="BP23" s="292">
        <f>'C завтраками| Bed and breakfast'!BP22*0.9</f>
        <v>78480</v>
      </c>
      <c r="BQ23" s="292">
        <f>'C завтраками| Bed and breakfast'!BQ22*0.9</f>
        <v>78480</v>
      </c>
      <c r="BR23" s="292">
        <f>'C завтраками| Bed and breakfast'!BR22*0.9</f>
        <v>78480</v>
      </c>
      <c r="BS23" s="292">
        <f>'C завтраками| Bed and breakfast'!BS22*0.9</f>
        <v>78480</v>
      </c>
      <c r="BT23" s="292">
        <f>'C завтраками| Bed and breakfast'!BT22*0.9</f>
        <v>83880</v>
      </c>
      <c r="BU23" s="292">
        <f>'C завтраками| Bed and breakfast'!BU22*0.9</f>
        <v>83880</v>
      </c>
      <c r="BV23" s="292">
        <f>'C завтраками| Bed and breakfast'!BV22*0.9</f>
        <v>83880</v>
      </c>
      <c r="BW23" s="292">
        <f>'C завтраками| Bed and breakfast'!BW22*0.9</f>
        <v>83880</v>
      </c>
      <c r="BX23" s="292">
        <f>'C завтраками| Bed and breakfast'!BX22*0.9</f>
        <v>85680</v>
      </c>
      <c r="BY23" s="292">
        <f>'C завтраками| Bed and breakfast'!BY22*0.9</f>
        <v>85680</v>
      </c>
      <c r="BZ23" s="292">
        <f>'C завтраками| Bed and breakfast'!BZ22*0.9</f>
        <v>85680</v>
      </c>
      <c r="CA23" s="292">
        <f>'C завтраками| Bed and breakfast'!CA22*0.9</f>
        <v>85680</v>
      </c>
      <c r="CB23" s="292">
        <f>'C завтраками| Bed and breakfast'!CB22*0.9</f>
        <v>85680</v>
      </c>
      <c r="CC23" s="292">
        <f>'C завтраками| Bed and breakfast'!CC22*0.9</f>
        <v>85680</v>
      </c>
      <c r="CD23" s="292">
        <f>'C завтраками| Bed and breakfast'!CD22*0.9</f>
        <v>85680</v>
      </c>
      <c r="CE23" s="292">
        <f>'C завтраками| Bed and breakfast'!CE22*0.9</f>
        <v>85680</v>
      </c>
      <c r="CF23" s="292">
        <f>'C завтраками| Bed and breakfast'!CF22*0.9</f>
        <v>85680</v>
      </c>
      <c r="CG23" s="292">
        <f>'C завтраками| Bed and breakfast'!CG22*0.9</f>
        <v>85680</v>
      </c>
      <c r="CH23" s="292">
        <f>'C завтраками| Bed and breakfast'!CH22*0.9</f>
        <v>82080</v>
      </c>
      <c r="CI23" s="292">
        <f>'C завтраками| Bed and breakfast'!CI22*0.9</f>
        <v>82080</v>
      </c>
      <c r="CJ23" s="292">
        <f>'C завтраками| Bed and breakfast'!CJ22*0.9</f>
        <v>82080</v>
      </c>
      <c r="CK23" s="292">
        <f>'C завтраками| Bed and breakfast'!CK22*0.9</f>
        <v>82080</v>
      </c>
      <c r="CL23" s="292">
        <f>'C завтраками| Bed and breakfast'!CL22*0.9</f>
        <v>82080</v>
      </c>
      <c r="CM23" s="292">
        <f>'C завтраками| Bed and breakfast'!CM22*0.9</f>
        <v>82080</v>
      </c>
      <c r="CN23" s="292">
        <f>'C завтраками| Bed and breakfast'!CN22*0.9</f>
        <v>82080</v>
      </c>
      <c r="CO23" s="292">
        <f>'C завтраками| Bed and breakfast'!CO22*0.9</f>
        <v>82080</v>
      </c>
      <c r="CP23" s="292">
        <f>'C завтраками| Bed and breakfast'!CP22*0.9</f>
        <v>82080</v>
      </c>
      <c r="CQ23" s="292">
        <f>'C завтраками| Bed and breakfast'!CQ22*0.9</f>
        <v>104580</v>
      </c>
      <c r="CR23" s="292">
        <f>'C завтраками| Bed and breakfast'!CR22*0.9</f>
        <v>110880</v>
      </c>
      <c r="CS23" s="292">
        <f>'C завтраками| Bed and breakfast'!CS22*0.9</f>
        <v>117180</v>
      </c>
      <c r="CT23" s="292">
        <f>'C завтраками| Bed and breakfast'!CT22*0.9</f>
        <v>104580</v>
      </c>
      <c r="CU23" s="292">
        <f>'C завтраками| Bed and breakfast'!CU22*0.9</f>
        <v>104580</v>
      </c>
      <c r="CV23" s="292">
        <f>'C завтраками| Bed and breakfast'!CV22*0.9</f>
        <v>94680</v>
      </c>
      <c r="CW23" s="292">
        <f>'C завтраками| Bed and breakfast'!CW22*0.9</f>
        <v>94680</v>
      </c>
      <c r="CX23" s="292">
        <f>'C завтраками| Bed and breakfast'!CX22*0.9</f>
        <v>94680</v>
      </c>
      <c r="CY23" s="292">
        <f>'C завтраками| Bed and breakfast'!CY22*0.9</f>
        <v>87480</v>
      </c>
      <c r="CZ23" s="292">
        <f>'C завтраками| Bed and breakfast'!CZ22*0.9</f>
        <v>86580</v>
      </c>
      <c r="DA23" s="292">
        <f>'C завтраками| Bed and breakfast'!DA22*0.9</f>
        <v>74430</v>
      </c>
      <c r="DB23" s="292">
        <f>'C завтраками| Bed and breakfast'!DB22*0.9</f>
        <v>74430</v>
      </c>
      <c r="DC23" s="292">
        <f>'C завтраками| Bed and breakfast'!DC22*0.9</f>
        <v>74430</v>
      </c>
      <c r="DD23" s="292">
        <f>'C завтраками| Bed and breakfast'!DD22*0.9</f>
        <v>74430</v>
      </c>
      <c r="DE23" s="292">
        <f>'C завтраками| Bed and breakfast'!DE22*0.9</f>
        <v>75780</v>
      </c>
      <c r="DF23" s="292">
        <f>'C завтраками| Bed and breakfast'!DF22*0.9</f>
        <v>75780</v>
      </c>
      <c r="DG23" s="292">
        <f>'C завтраками| Bed and breakfast'!DG22*0.9</f>
        <v>75780</v>
      </c>
      <c r="DH23" s="292">
        <f>'C завтраками| Bed and breakfast'!DH22*0.9</f>
        <v>74430</v>
      </c>
      <c r="DI23" s="292">
        <f>'C завтраками| Bed and breakfast'!DI22*0.9</f>
        <v>74430</v>
      </c>
      <c r="DJ23" s="292">
        <f>'C завтраками| Bed and breakfast'!DJ22*0.9</f>
        <v>74430</v>
      </c>
      <c r="DK23" s="292">
        <f>'C завтраками| Bed and breakfast'!DK22*0.9</f>
        <v>74430</v>
      </c>
      <c r="DL23" s="292">
        <f>'C завтраками| Bed and breakfast'!DL22*0.9</f>
        <v>74430</v>
      </c>
      <c r="DM23" s="292">
        <f>'C завтраками| Bed and breakfast'!DM22*0.9</f>
        <v>74430</v>
      </c>
      <c r="DN23" s="292">
        <f>'C завтраками| Bed and breakfast'!DN22*0.9</f>
        <v>73080</v>
      </c>
      <c r="DO23" s="292">
        <f>'C завтраками| Bed and breakfast'!DO22*0.9</f>
        <v>73080</v>
      </c>
      <c r="DP23" s="292">
        <f>'C завтраками| Bed and breakfast'!DP22*0.9</f>
        <v>73080</v>
      </c>
      <c r="DQ23" s="292">
        <f>'C завтраками| Bed and breakfast'!DQ22*0.9</f>
        <v>73080</v>
      </c>
      <c r="DR23" s="292">
        <f>'C завтраками| Bed and breakfast'!DR22*0.9</f>
        <v>73080</v>
      </c>
      <c r="DS23" s="292">
        <f>'C завтраками| Bed and breakfast'!DS22*0.9</f>
        <v>73080</v>
      </c>
      <c r="DT23" s="292">
        <f>'C завтраками| Bed and breakfast'!DT22*0.9</f>
        <v>73080</v>
      </c>
      <c r="DU23" s="292">
        <f>'C завтраками| Bed and breakfast'!DU22*0.9</f>
        <v>69480</v>
      </c>
      <c r="DV23" s="292">
        <f>'C завтраками| Bed and breakfast'!DV22*0.9</f>
        <v>69480</v>
      </c>
      <c r="DW23" s="292">
        <f>'C завтраками| Bed and breakfast'!DW22*0.9</f>
        <v>69480</v>
      </c>
      <c r="DX23" s="292">
        <f>'C завтраками| Bed and breakfast'!DX22*0.9</f>
        <v>69480</v>
      </c>
      <c r="DY23" s="292">
        <f>'C завтраками| Bed and breakfast'!DY22*0.9</f>
        <v>69480</v>
      </c>
      <c r="DZ23" s="292">
        <f>'C завтраками| Bed and breakfast'!DZ22*0.9</f>
        <v>70380</v>
      </c>
      <c r="EA23" s="292">
        <f>'C завтраками| Bed and breakfast'!EA22*0.9</f>
        <v>70380</v>
      </c>
      <c r="EB23" s="292">
        <f>'C завтраками| Bed and breakfast'!EB22*0.9</f>
        <v>68580</v>
      </c>
      <c r="EC23" s="292">
        <f>'C завтраками| Bed and breakfast'!EC22*0.9</f>
        <v>68580</v>
      </c>
      <c r="ED23" s="292">
        <f>'C завтраками| Bed and breakfast'!ED22*0.9</f>
        <v>68580</v>
      </c>
      <c r="EE23" s="292">
        <f>'C завтраками| Bed and breakfast'!EE22*0.9</f>
        <v>48600</v>
      </c>
      <c r="EF23" s="292">
        <f>'C завтраками| Bed and breakfast'!EF22*0.9</f>
        <v>48600</v>
      </c>
      <c r="EG23" s="292">
        <f>'C завтраками| Bed and breakfast'!EG22*0.9</f>
        <v>48600</v>
      </c>
      <c r="EH23" s="292">
        <f>'C завтраками| Bed and breakfast'!EH22*0.9</f>
        <v>48600</v>
      </c>
      <c r="EI23" s="292">
        <f>'C завтраками| Bed and breakfast'!EI22*0.9</f>
        <v>45900</v>
      </c>
      <c r="EJ23" s="292">
        <f>'C завтраками| Bed and breakfast'!EJ22*0.9</f>
        <v>45900</v>
      </c>
      <c r="EK23" s="292">
        <f>'C завтраками| Bed and breakfast'!EK22*0.9</f>
        <v>45900</v>
      </c>
      <c r="EL23" s="292">
        <f>'C завтраками| Bed and breakfast'!EL22*0.9</f>
        <v>45900</v>
      </c>
      <c r="EM23" s="292">
        <f>'C завтраками| Bed and breakfast'!EM22*0.9</f>
        <v>45900</v>
      </c>
      <c r="EN23" s="292">
        <f>'C завтраками| Bed and breakfast'!EN22*0.9</f>
        <v>45900</v>
      </c>
      <c r="EO23" s="292">
        <f>'C завтраками| Bed and breakfast'!EO22*0.9</f>
        <v>45900</v>
      </c>
      <c r="EP23" s="292">
        <f>'C завтраками| Bed and breakfast'!EP22*0.9</f>
        <v>44550</v>
      </c>
      <c r="EQ23" s="292">
        <f>'C завтраками| Bed and breakfast'!EQ22*0.9</f>
        <v>44550</v>
      </c>
      <c r="ER23" s="292">
        <f>'C завтраками| Bed and breakfast'!ER22*0.9</f>
        <v>44550</v>
      </c>
      <c r="ES23" s="292">
        <f>'C завтраками| Bed and breakfast'!ES22*0.9</f>
        <v>44550</v>
      </c>
      <c r="ET23" s="292">
        <f>'C завтраками| Bed and breakfast'!ET22*0.9</f>
        <v>44550</v>
      </c>
      <c r="EU23" s="292">
        <f>'C завтраками| Bed and breakfast'!EU22*0.9</f>
        <v>45900</v>
      </c>
      <c r="EV23" s="292">
        <f>'C завтраками| Bed and breakfast'!EV22*0.9</f>
        <v>45900</v>
      </c>
      <c r="EW23" s="292">
        <f>'C завтраками| Bed and breakfast'!EW22*0.9</f>
        <v>44550</v>
      </c>
      <c r="EX23" s="292">
        <f>'C завтраками| Bed and breakfast'!EX22*0.9</f>
        <v>44550</v>
      </c>
      <c r="EY23" s="292">
        <f>'C завтраками| Bed and breakfast'!EY22*0.9</f>
        <v>44550</v>
      </c>
      <c r="EZ23" s="292">
        <f>'C завтраками| Bed and breakfast'!EZ22*0.9</f>
        <v>44550</v>
      </c>
      <c r="FA23" s="292">
        <f>'C завтраками| Bed and breakfast'!FA22*0.9</f>
        <v>44550</v>
      </c>
      <c r="FB23" s="292">
        <f>'C завтраками| Bed and breakfast'!FB22*0.9</f>
        <v>45900</v>
      </c>
      <c r="FC23" s="292">
        <f>'C завтраками| Bed and breakfast'!FC22*0.9</f>
        <v>45900</v>
      </c>
      <c r="FD23" s="292">
        <f>'C завтраками| Bed and breakfast'!FD22*0.9</f>
        <v>44550</v>
      </c>
      <c r="FE23" s="292">
        <f>'C завтраками| Bed and breakfast'!FE22*0.9</f>
        <v>44550</v>
      </c>
      <c r="FF23" s="292">
        <f>'C завтраками| Bed and breakfast'!FF22*0.9</f>
        <v>44550</v>
      </c>
      <c r="FG23" s="292">
        <f>'C завтраками| Bed and breakfast'!FG22*0.9</f>
        <v>44550</v>
      </c>
      <c r="FH23" s="292">
        <f>'C завтраками| Bed and breakfast'!FH22*0.9</f>
        <v>47250</v>
      </c>
    </row>
    <row r="24" spans="1:164"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346"/>
      <c r="AQ24" s="346"/>
      <c r="AR24" s="346"/>
      <c r="AS24" s="346"/>
      <c r="AT24" s="346"/>
      <c r="AU24" s="346"/>
      <c r="AV24" s="346"/>
      <c r="AW24" s="346"/>
      <c r="AX24" s="346"/>
      <c r="AY24" s="346"/>
      <c r="AZ24" s="346"/>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row>
    <row r="25" spans="1:164" s="72" customFormat="1" x14ac:dyDescent="0.2">
      <c r="A25" s="240" t="s">
        <v>115</v>
      </c>
      <c r="B25" s="292">
        <f>'C завтраками| Bed and breakfast'!B24*0.9</f>
        <v>60840</v>
      </c>
      <c r="C25" s="292">
        <f>'C завтраками| Bed and breakfast'!C24*0.9</f>
        <v>60840</v>
      </c>
      <c r="D25" s="292">
        <f>'C завтраками| Bed and breakfast'!D24*0.9</f>
        <v>63990</v>
      </c>
      <c r="E25" s="292">
        <f>'C завтраками| Bed and breakfast'!E24*0.9</f>
        <v>63990</v>
      </c>
      <c r="F25" s="292">
        <f>'C завтраками| Bed and breakfast'!F24*0.9</f>
        <v>58140</v>
      </c>
      <c r="G25" s="292">
        <f>'C завтраками| Bed and breakfast'!G24*0.9</f>
        <v>58140</v>
      </c>
      <c r="H25" s="292">
        <f>'C завтраками| Bed and breakfast'!H24*0.9</f>
        <v>58140</v>
      </c>
      <c r="I25" s="292">
        <f>'C завтраками| Bed and breakfast'!I24*0.9</f>
        <v>58140</v>
      </c>
      <c r="J25" s="292">
        <f>'C завтраками| Bed and breakfast'!J24*0.9</f>
        <v>58140</v>
      </c>
      <c r="K25" s="292">
        <f>'C завтраками| Bed and breakfast'!K24*0.9</f>
        <v>62190</v>
      </c>
      <c r="L25" s="292">
        <f>'C завтраками| Bed and breakfast'!L24*0.9</f>
        <v>62190</v>
      </c>
      <c r="M25" s="292">
        <f>'C завтраками| Bed and breakfast'!M24*0.9</f>
        <v>58140</v>
      </c>
      <c r="N25" s="292">
        <f>'C завтраками| Bed and breakfast'!N24*0.9</f>
        <v>58140</v>
      </c>
      <c r="O25" s="292">
        <f>'C завтраками| Bed and breakfast'!O24*0.9</f>
        <v>58140</v>
      </c>
      <c r="P25" s="292">
        <f>'C завтраками| Bed and breakfast'!P24*0.9</f>
        <v>58140</v>
      </c>
      <c r="Q25" s="292">
        <f>'C завтраками| Bed and breakfast'!Q24*0.9</f>
        <v>58140</v>
      </c>
      <c r="R25" s="292">
        <f>'C завтраками| Bed and breakfast'!R24*0.9</f>
        <v>60840</v>
      </c>
      <c r="S25" s="292">
        <f>'C завтраками| Bed and breakfast'!S24*0.9</f>
        <v>60840</v>
      </c>
      <c r="T25" s="292">
        <f>'C завтраками| Bed and breakfast'!T24*0.9</f>
        <v>59490</v>
      </c>
      <c r="U25" s="292">
        <f>'C завтраками| Bed and breakfast'!U24*0.9</f>
        <v>59490</v>
      </c>
      <c r="V25" s="292">
        <f>'C завтраками| Bed and breakfast'!V24*0.9</f>
        <v>59490</v>
      </c>
      <c r="W25" s="292">
        <f>'C завтраками| Bed and breakfast'!W24*0.9</f>
        <v>59490</v>
      </c>
      <c r="X25" s="292">
        <f>'C завтраками| Bed and breakfast'!X24*0.9</f>
        <v>60840</v>
      </c>
      <c r="Y25" s="292">
        <f>'C завтраками| Bed and breakfast'!Y24*0.9</f>
        <v>60840</v>
      </c>
      <c r="Z25" s="292">
        <f>'C завтраками| Bed and breakfast'!Z24*0.9</f>
        <v>60840</v>
      </c>
      <c r="AA25" s="292">
        <f>'C завтраками| Bed and breakfast'!AA24*0.9</f>
        <v>59490</v>
      </c>
      <c r="AB25" s="292">
        <f>'C завтраками| Bed and breakfast'!AB24*0.9</f>
        <v>59490</v>
      </c>
      <c r="AC25" s="292">
        <f>'C завтраками| Bed and breakfast'!AC24*0.9</f>
        <v>60840</v>
      </c>
      <c r="AD25" s="292">
        <f>'C завтраками| Bed and breakfast'!AD24*0.9</f>
        <v>60840</v>
      </c>
      <c r="AE25" s="292">
        <f>'C завтраками| Bed and breakfast'!AE24*0.9</f>
        <v>60840</v>
      </c>
      <c r="AF25" s="292">
        <f>'C завтраками| Bed and breakfast'!AF24*0.9</f>
        <v>64440</v>
      </c>
      <c r="AG25" s="292">
        <f>'C завтраками| Bed and breakfast'!AG24*0.9</f>
        <v>64440</v>
      </c>
      <c r="AH25" s="292">
        <f>'C завтраками| Bed and breakfast'!AH24*0.9</f>
        <v>62190</v>
      </c>
      <c r="AI25" s="292">
        <f>'C завтраками| Bed and breakfast'!AI24*0.9</f>
        <v>63990</v>
      </c>
      <c r="AJ25" s="292">
        <f>'C завтраками| Bed and breakfast'!AJ24*0.9</f>
        <v>63990</v>
      </c>
      <c r="AK25" s="292">
        <f>'C завтраками| Bed and breakfast'!AK24*0.9</f>
        <v>69840</v>
      </c>
      <c r="AL25" s="292">
        <f>'C завтраками| Bed and breakfast'!AL24*0.9</f>
        <v>75240</v>
      </c>
      <c r="AM25" s="292">
        <f>'C завтраками| Bed and breakfast'!AM24*0.9</f>
        <v>75240</v>
      </c>
      <c r="AN25" s="292">
        <f>'C завтраками| Bed and breakfast'!AN24*0.9</f>
        <v>77940</v>
      </c>
      <c r="AO25" s="292">
        <f>'C завтраками| Bed and breakfast'!AO24*0.9</f>
        <v>75240</v>
      </c>
      <c r="AP25" s="347">
        <f>'C завтраками| Bed and breakfast'!AP24*0.9</f>
        <v>174150</v>
      </c>
      <c r="AQ25" s="347">
        <f>'C завтраками| Bed and breakfast'!AQ24*0.9</f>
        <v>210150</v>
      </c>
      <c r="AR25" s="347">
        <f>'C завтраками| Bed and breakfast'!AR24*0.9</f>
        <v>232650</v>
      </c>
      <c r="AS25" s="347">
        <f>'C завтраками| Bed and breakfast'!AS24*0.9</f>
        <v>232650</v>
      </c>
      <c r="AT25" s="347">
        <f>'C завтраками| Bed and breakfast'!AT24*0.9</f>
        <v>219150</v>
      </c>
      <c r="AU25" s="347">
        <f>'C завтраками| Bed and breakfast'!AU24*0.9</f>
        <v>219150</v>
      </c>
      <c r="AV25" s="347">
        <f>'C завтраками| Bed and breakfast'!AV24*0.9</f>
        <v>219150</v>
      </c>
      <c r="AW25" s="347">
        <f>'C завтраками| Bed and breakfast'!AW24*0.9</f>
        <v>219150</v>
      </c>
      <c r="AX25" s="347">
        <f>'C завтраками| Bed and breakfast'!AX24*0.9</f>
        <v>219150</v>
      </c>
      <c r="AY25" s="347">
        <f>'C завтраками| Bed and breakfast'!AY24*0.9</f>
        <v>196650</v>
      </c>
      <c r="AZ25" s="347">
        <f>'C завтраками| Bed and breakfast'!AZ24*0.9</f>
        <v>187650</v>
      </c>
      <c r="BA25" s="292">
        <f>'C завтраками| Bed and breakfast'!BA24*0.9</f>
        <v>187650</v>
      </c>
      <c r="BB25" s="292">
        <f>'C завтраками| Bed and breakfast'!BB24*0.9</f>
        <v>126180</v>
      </c>
      <c r="BC25" s="292">
        <f>'C завтраками| Bed and breakfast'!BC24*0.9</f>
        <v>104580</v>
      </c>
      <c r="BD25" s="292">
        <f>'C завтраками| Bed and breakfast'!BD24*0.9</f>
        <v>104580</v>
      </c>
      <c r="BE25" s="292">
        <f>'C завтраками| Bed and breakfast'!BE24*0.9</f>
        <v>104580</v>
      </c>
      <c r="BF25" s="292">
        <f>'C завтраками| Bed and breakfast'!BF24*0.9</f>
        <v>104580</v>
      </c>
      <c r="BG25" s="292">
        <f>'C завтраками| Bed and breakfast'!BG24*0.9</f>
        <v>104580</v>
      </c>
      <c r="BH25" s="292">
        <f>'C завтраками| Bed and breakfast'!BH24*0.9</f>
        <v>101880</v>
      </c>
      <c r="BI25" s="292">
        <f>'C завтраками| Bed and breakfast'!BI24*0.9</f>
        <v>101880</v>
      </c>
      <c r="BJ25" s="292">
        <f>'C завтраками| Bed and breakfast'!BJ24*0.9</f>
        <v>101880</v>
      </c>
      <c r="BK25" s="292">
        <f>'C завтраками| Bed and breakfast'!BK24*0.9</f>
        <v>104580</v>
      </c>
      <c r="BL25" s="292">
        <f>'C завтраками| Bed and breakfast'!BL24*0.9</f>
        <v>104580</v>
      </c>
      <c r="BM25" s="292">
        <f>'C завтраками| Bed and breakfast'!BM24*0.9</f>
        <v>104580</v>
      </c>
      <c r="BN25" s="292">
        <f>'C завтраками| Bed and breakfast'!BN24*0.9</f>
        <v>104580</v>
      </c>
      <c r="BO25" s="292">
        <f>'C завтраками| Bed and breakfast'!BO24*0.9</f>
        <v>104580</v>
      </c>
      <c r="BP25" s="292">
        <f>'C завтраками| Bed and breakfast'!BP24*0.9</f>
        <v>104580</v>
      </c>
      <c r="BQ25" s="292">
        <f>'C завтраками| Bed and breakfast'!BQ24*0.9</f>
        <v>104580</v>
      </c>
      <c r="BR25" s="292">
        <f>'C завтраками| Bed and breakfast'!BR24*0.9</f>
        <v>104580</v>
      </c>
      <c r="BS25" s="292">
        <f>'C завтраками| Bed and breakfast'!BS24*0.9</f>
        <v>104580</v>
      </c>
      <c r="BT25" s="292">
        <f>'C завтраками| Bed and breakfast'!BT24*0.9</f>
        <v>109980</v>
      </c>
      <c r="BU25" s="292">
        <f>'C завтраками| Bed and breakfast'!BU24*0.9</f>
        <v>109980</v>
      </c>
      <c r="BV25" s="292">
        <f>'C завтраками| Bed and breakfast'!BV24*0.9</f>
        <v>109980</v>
      </c>
      <c r="BW25" s="292">
        <f>'C завтраками| Bed and breakfast'!BW24*0.9</f>
        <v>109980</v>
      </c>
      <c r="BX25" s="292">
        <f>'C завтраками| Bed and breakfast'!BX24*0.9</f>
        <v>111780</v>
      </c>
      <c r="BY25" s="292">
        <f>'C завтраками| Bed and breakfast'!BY24*0.9</f>
        <v>111780</v>
      </c>
      <c r="BZ25" s="292">
        <f>'C завтраками| Bed and breakfast'!BZ24*0.9</f>
        <v>111780</v>
      </c>
      <c r="CA25" s="292">
        <f>'C завтраками| Bed and breakfast'!CA24*0.9</f>
        <v>111780</v>
      </c>
      <c r="CB25" s="292">
        <f>'C завтраками| Bed and breakfast'!CB24*0.9</f>
        <v>111780</v>
      </c>
      <c r="CC25" s="292">
        <f>'C завтраками| Bed and breakfast'!CC24*0.9</f>
        <v>111780</v>
      </c>
      <c r="CD25" s="292">
        <f>'C завтраками| Bed and breakfast'!CD24*0.9</f>
        <v>111780</v>
      </c>
      <c r="CE25" s="292">
        <f>'C завтраками| Bed and breakfast'!CE24*0.9</f>
        <v>111780</v>
      </c>
      <c r="CF25" s="292">
        <f>'C завтраками| Bed and breakfast'!CF24*0.9</f>
        <v>111780</v>
      </c>
      <c r="CG25" s="292">
        <f>'C завтраками| Bed and breakfast'!CG24*0.9</f>
        <v>111780</v>
      </c>
      <c r="CH25" s="292">
        <f>'C завтраками| Bed and breakfast'!CH24*0.9</f>
        <v>108180</v>
      </c>
      <c r="CI25" s="292">
        <f>'C завтраками| Bed and breakfast'!CI24*0.9</f>
        <v>108180</v>
      </c>
      <c r="CJ25" s="292">
        <f>'C завтраками| Bed and breakfast'!CJ24*0.9</f>
        <v>108180</v>
      </c>
      <c r="CK25" s="292">
        <f>'C завтраками| Bed and breakfast'!CK24*0.9</f>
        <v>108180</v>
      </c>
      <c r="CL25" s="292">
        <f>'C завтраками| Bed and breakfast'!CL24*0.9</f>
        <v>108180</v>
      </c>
      <c r="CM25" s="292">
        <f>'C завтраками| Bed and breakfast'!CM24*0.9</f>
        <v>108180</v>
      </c>
      <c r="CN25" s="292">
        <f>'C завтраками| Bed and breakfast'!CN24*0.9</f>
        <v>108180</v>
      </c>
      <c r="CO25" s="292">
        <f>'C завтраками| Bed and breakfast'!CO24*0.9</f>
        <v>108180</v>
      </c>
      <c r="CP25" s="292">
        <f>'C завтраками| Bed and breakfast'!CP24*0.9</f>
        <v>108180</v>
      </c>
      <c r="CQ25" s="292">
        <f>'C завтраками| Bed and breakfast'!CQ24*0.9</f>
        <v>130680</v>
      </c>
      <c r="CR25" s="292">
        <f>'C завтраками| Bed and breakfast'!CR24*0.9</f>
        <v>136980</v>
      </c>
      <c r="CS25" s="292">
        <f>'C завтраками| Bed and breakfast'!CS24*0.9</f>
        <v>143280</v>
      </c>
      <c r="CT25" s="292">
        <f>'C завтраками| Bed and breakfast'!CT24*0.9</f>
        <v>130680</v>
      </c>
      <c r="CU25" s="292">
        <f>'C завтраками| Bed and breakfast'!CU24*0.9</f>
        <v>130680</v>
      </c>
      <c r="CV25" s="292">
        <f>'C завтраками| Bed and breakfast'!CV24*0.9</f>
        <v>120780</v>
      </c>
      <c r="CW25" s="292">
        <f>'C завтраками| Bed and breakfast'!CW24*0.9</f>
        <v>120780</v>
      </c>
      <c r="CX25" s="292">
        <f>'C завтраками| Bed and breakfast'!CX24*0.9</f>
        <v>120780</v>
      </c>
      <c r="CY25" s="292">
        <f>'C завтраками| Bed and breakfast'!CY24*0.9</f>
        <v>113580</v>
      </c>
      <c r="CZ25" s="292">
        <f>'C завтраками| Bed and breakfast'!CZ24*0.9</f>
        <v>112680</v>
      </c>
      <c r="DA25" s="292">
        <f>'C завтраками| Bed and breakfast'!DA24*0.9</f>
        <v>100530</v>
      </c>
      <c r="DB25" s="292">
        <f>'C завтраками| Bed and breakfast'!DB24*0.9</f>
        <v>100530</v>
      </c>
      <c r="DC25" s="292">
        <f>'C завтраками| Bed and breakfast'!DC24*0.9</f>
        <v>100530</v>
      </c>
      <c r="DD25" s="292">
        <f>'C завтраками| Bed and breakfast'!DD24*0.9</f>
        <v>100530</v>
      </c>
      <c r="DE25" s="292">
        <f>'C завтраками| Bed and breakfast'!DE24*0.9</f>
        <v>101880</v>
      </c>
      <c r="DF25" s="292">
        <f>'C завтраками| Bed and breakfast'!DF24*0.9</f>
        <v>101880</v>
      </c>
      <c r="DG25" s="292">
        <f>'C завтраками| Bed and breakfast'!DG24*0.9</f>
        <v>101880</v>
      </c>
      <c r="DH25" s="292">
        <f>'C завтраками| Bed and breakfast'!DH24*0.9</f>
        <v>100530</v>
      </c>
      <c r="DI25" s="292">
        <f>'C завтраками| Bed and breakfast'!DI24*0.9</f>
        <v>100530</v>
      </c>
      <c r="DJ25" s="292">
        <f>'C завтраками| Bed and breakfast'!DJ24*0.9</f>
        <v>100530</v>
      </c>
      <c r="DK25" s="292">
        <f>'C завтраками| Bed and breakfast'!DK24*0.9</f>
        <v>100530</v>
      </c>
      <c r="DL25" s="292">
        <f>'C завтраками| Bed and breakfast'!DL24*0.9</f>
        <v>100530</v>
      </c>
      <c r="DM25" s="292">
        <f>'C завтраками| Bed and breakfast'!DM24*0.9</f>
        <v>100530</v>
      </c>
      <c r="DN25" s="292">
        <f>'C завтраками| Bed and breakfast'!DN24*0.9</f>
        <v>99180</v>
      </c>
      <c r="DO25" s="292">
        <f>'C завтраками| Bed and breakfast'!DO24*0.9</f>
        <v>99180</v>
      </c>
      <c r="DP25" s="292">
        <f>'C завтраками| Bed and breakfast'!DP24*0.9</f>
        <v>99180</v>
      </c>
      <c r="DQ25" s="292">
        <f>'C завтраками| Bed and breakfast'!DQ24*0.9</f>
        <v>99180</v>
      </c>
      <c r="DR25" s="292">
        <f>'C завтраками| Bed and breakfast'!DR24*0.9</f>
        <v>99180</v>
      </c>
      <c r="DS25" s="292">
        <f>'C завтраками| Bed and breakfast'!DS24*0.9</f>
        <v>99180</v>
      </c>
      <c r="DT25" s="292">
        <f>'C завтраками| Bed and breakfast'!DT24*0.9</f>
        <v>99180</v>
      </c>
      <c r="DU25" s="292">
        <f>'C завтраками| Bed and breakfast'!DU24*0.9</f>
        <v>95580</v>
      </c>
      <c r="DV25" s="292">
        <f>'C завтраками| Bed and breakfast'!DV24*0.9</f>
        <v>95580</v>
      </c>
      <c r="DW25" s="292">
        <f>'C завтраками| Bed and breakfast'!DW24*0.9</f>
        <v>95580</v>
      </c>
      <c r="DX25" s="292">
        <f>'C завтраками| Bed and breakfast'!DX24*0.9</f>
        <v>95580</v>
      </c>
      <c r="DY25" s="292">
        <f>'C завтраками| Bed and breakfast'!DY24*0.9</f>
        <v>95580</v>
      </c>
      <c r="DZ25" s="292">
        <f>'C завтраками| Bed and breakfast'!DZ24*0.9</f>
        <v>96480</v>
      </c>
      <c r="EA25" s="292">
        <f>'C завтраками| Bed and breakfast'!EA24*0.9</f>
        <v>96480</v>
      </c>
      <c r="EB25" s="292">
        <f>'C завтраками| Bed and breakfast'!EB24*0.9</f>
        <v>94680</v>
      </c>
      <c r="EC25" s="292">
        <f>'C завтраками| Bed and breakfast'!EC24*0.9</f>
        <v>94680</v>
      </c>
      <c r="ED25" s="292">
        <f>'C завтраками| Bed and breakfast'!ED24*0.9</f>
        <v>94680</v>
      </c>
      <c r="EE25" s="292">
        <f>'C завтраками| Bed and breakfast'!EE24*0.9</f>
        <v>62100</v>
      </c>
      <c r="EF25" s="292">
        <f>'C завтраками| Bed and breakfast'!EF24*0.9</f>
        <v>62100</v>
      </c>
      <c r="EG25" s="292">
        <f>'C завтраками| Bed and breakfast'!EG24*0.9</f>
        <v>62100</v>
      </c>
      <c r="EH25" s="292">
        <f>'C завтраками| Bed and breakfast'!EH24*0.9</f>
        <v>62100</v>
      </c>
      <c r="EI25" s="292">
        <f>'C завтраками| Bed and breakfast'!EI24*0.9</f>
        <v>59400</v>
      </c>
      <c r="EJ25" s="292">
        <f>'C завтраками| Bed and breakfast'!EJ24*0.9</f>
        <v>59400</v>
      </c>
      <c r="EK25" s="292">
        <f>'C завтраками| Bed and breakfast'!EK24*0.9</f>
        <v>59400</v>
      </c>
      <c r="EL25" s="292">
        <f>'C завтраками| Bed and breakfast'!EL24*0.9</f>
        <v>59400</v>
      </c>
      <c r="EM25" s="292">
        <f>'C завтраками| Bed and breakfast'!EM24*0.9</f>
        <v>59400</v>
      </c>
      <c r="EN25" s="292">
        <f>'C завтраками| Bed and breakfast'!EN24*0.9</f>
        <v>59400</v>
      </c>
      <c r="EO25" s="292">
        <f>'C завтраками| Bed and breakfast'!EO24*0.9</f>
        <v>59400</v>
      </c>
      <c r="EP25" s="292">
        <f>'C завтраками| Bed and breakfast'!EP24*0.9</f>
        <v>58050</v>
      </c>
      <c r="EQ25" s="292">
        <f>'C завтраками| Bed and breakfast'!EQ24*0.9</f>
        <v>58050</v>
      </c>
      <c r="ER25" s="292">
        <f>'C завтраками| Bed and breakfast'!ER24*0.9</f>
        <v>58050</v>
      </c>
      <c r="ES25" s="292">
        <f>'C завтраками| Bed and breakfast'!ES24*0.9</f>
        <v>58050</v>
      </c>
      <c r="ET25" s="292">
        <f>'C завтраками| Bed and breakfast'!ET24*0.9</f>
        <v>58050</v>
      </c>
      <c r="EU25" s="292">
        <f>'C завтраками| Bed and breakfast'!EU24*0.9</f>
        <v>59400</v>
      </c>
      <c r="EV25" s="292">
        <f>'C завтраками| Bed and breakfast'!EV24*0.9</f>
        <v>59400</v>
      </c>
      <c r="EW25" s="292">
        <f>'C завтраками| Bed and breakfast'!EW24*0.9</f>
        <v>58050</v>
      </c>
      <c r="EX25" s="292">
        <f>'C завтраками| Bed and breakfast'!EX24*0.9</f>
        <v>58050</v>
      </c>
      <c r="EY25" s="292">
        <f>'C завтраками| Bed and breakfast'!EY24*0.9</f>
        <v>58050</v>
      </c>
      <c r="EZ25" s="292">
        <f>'C завтраками| Bed and breakfast'!EZ24*0.9</f>
        <v>58050</v>
      </c>
      <c r="FA25" s="292">
        <f>'C завтраками| Bed and breakfast'!FA24*0.9</f>
        <v>58050</v>
      </c>
      <c r="FB25" s="292">
        <f>'C завтраками| Bed and breakfast'!FB24*0.9</f>
        <v>59400</v>
      </c>
      <c r="FC25" s="292">
        <f>'C завтраками| Bed and breakfast'!FC24*0.9</f>
        <v>59400</v>
      </c>
      <c r="FD25" s="292">
        <f>'C завтраками| Bed and breakfast'!FD24*0.9</f>
        <v>58050</v>
      </c>
      <c r="FE25" s="292">
        <f>'C завтраками| Bed and breakfast'!FE24*0.9</f>
        <v>58050</v>
      </c>
      <c r="FF25" s="292">
        <f>'C завтраками| Bed and breakfast'!FF24*0.9</f>
        <v>58050</v>
      </c>
      <c r="FG25" s="292">
        <f>'C завтраками| Bed and breakfast'!FG24*0.9</f>
        <v>58050</v>
      </c>
      <c r="FH25" s="292">
        <f>'C завтраками| Bed and breakfast'!FH24*0.9</f>
        <v>60750</v>
      </c>
    </row>
    <row r="26" spans="1:164"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346"/>
      <c r="AQ26" s="346"/>
      <c r="AR26" s="346"/>
      <c r="AS26" s="346"/>
      <c r="AT26" s="346"/>
      <c r="AU26" s="346"/>
      <c r="AV26" s="346"/>
      <c r="AW26" s="346"/>
      <c r="AX26" s="346"/>
      <c r="AY26" s="346"/>
      <c r="AZ26" s="346"/>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row>
    <row r="27" spans="1:164" s="72" customFormat="1" x14ac:dyDescent="0.2">
      <c r="A27" s="240" t="s">
        <v>115</v>
      </c>
      <c r="B27" s="292">
        <f>'C завтраками| Bed and breakfast'!B26*0.9</f>
        <v>87840</v>
      </c>
      <c r="C27" s="292">
        <f>'C завтраками| Bed and breakfast'!C26*0.9</f>
        <v>87840</v>
      </c>
      <c r="D27" s="292">
        <f>'C завтраками| Bed and breakfast'!D26*0.9</f>
        <v>90990</v>
      </c>
      <c r="E27" s="292">
        <f>'C завтраками| Bed and breakfast'!E26*0.9</f>
        <v>90990</v>
      </c>
      <c r="F27" s="292">
        <f>'C завтраками| Bed and breakfast'!F26*0.9</f>
        <v>85140</v>
      </c>
      <c r="G27" s="292">
        <f>'C завтраками| Bed and breakfast'!G26*0.9</f>
        <v>85140</v>
      </c>
      <c r="H27" s="292">
        <f>'C завтраками| Bed and breakfast'!H26*0.9</f>
        <v>85140</v>
      </c>
      <c r="I27" s="292">
        <f>'C завтраками| Bed and breakfast'!I26*0.9</f>
        <v>85140</v>
      </c>
      <c r="J27" s="292">
        <f>'C завтраками| Bed and breakfast'!J26*0.9</f>
        <v>85140</v>
      </c>
      <c r="K27" s="292">
        <f>'C завтраками| Bed and breakfast'!K26*0.9</f>
        <v>89190</v>
      </c>
      <c r="L27" s="292">
        <f>'C завтраками| Bed and breakfast'!L26*0.9</f>
        <v>89190</v>
      </c>
      <c r="M27" s="292">
        <f>'C завтраками| Bed and breakfast'!M26*0.9</f>
        <v>85140</v>
      </c>
      <c r="N27" s="292">
        <f>'C завтраками| Bed and breakfast'!N26*0.9</f>
        <v>85140</v>
      </c>
      <c r="O27" s="292">
        <f>'C завтраками| Bed and breakfast'!O26*0.9</f>
        <v>85140</v>
      </c>
      <c r="P27" s="292">
        <f>'C завтраками| Bed and breakfast'!P26*0.9</f>
        <v>85140</v>
      </c>
      <c r="Q27" s="292">
        <f>'C завтраками| Bed and breakfast'!Q26*0.9</f>
        <v>85140</v>
      </c>
      <c r="R27" s="292">
        <f>'C завтраками| Bed and breakfast'!R26*0.9</f>
        <v>87840</v>
      </c>
      <c r="S27" s="292">
        <f>'C завтраками| Bed and breakfast'!S26*0.9</f>
        <v>87840</v>
      </c>
      <c r="T27" s="292">
        <f>'C завтраками| Bed and breakfast'!T26*0.9</f>
        <v>86490</v>
      </c>
      <c r="U27" s="292">
        <f>'C завтраками| Bed and breakfast'!U26*0.9</f>
        <v>86490</v>
      </c>
      <c r="V27" s="292">
        <f>'C завтраками| Bed and breakfast'!V26*0.9</f>
        <v>86490</v>
      </c>
      <c r="W27" s="292">
        <f>'C завтраками| Bed and breakfast'!W26*0.9</f>
        <v>86490</v>
      </c>
      <c r="X27" s="292">
        <f>'C завтраками| Bed and breakfast'!X26*0.9</f>
        <v>87840</v>
      </c>
      <c r="Y27" s="292">
        <f>'C завтраками| Bed and breakfast'!Y26*0.9</f>
        <v>87840</v>
      </c>
      <c r="Z27" s="292">
        <f>'C завтраками| Bed and breakfast'!Z26*0.9</f>
        <v>87840</v>
      </c>
      <c r="AA27" s="292">
        <f>'C завтраками| Bed and breakfast'!AA26*0.9</f>
        <v>86490</v>
      </c>
      <c r="AB27" s="292">
        <f>'C завтраками| Bed and breakfast'!AB26*0.9</f>
        <v>86490</v>
      </c>
      <c r="AC27" s="292">
        <f>'C завтраками| Bed and breakfast'!AC26*0.9</f>
        <v>87840</v>
      </c>
      <c r="AD27" s="292">
        <f>'C завтраками| Bed and breakfast'!AD26*0.9</f>
        <v>87840</v>
      </c>
      <c r="AE27" s="292">
        <f>'C завтраками| Bed and breakfast'!AE26*0.9</f>
        <v>87840</v>
      </c>
      <c r="AF27" s="292">
        <f>'C завтраками| Bed and breakfast'!AF26*0.9</f>
        <v>91440</v>
      </c>
      <c r="AG27" s="292">
        <f>'C завтраками| Bed and breakfast'!AG26*0.9</f>
        <v>91440</v>
      </c>
      <c r="AH27" s="292">
        <f>'C завтраками| Bed and breakfast'!AH26*0.9</f>
        <v>89190</v>
      </c>
      <c r="AI27" s="292">
        <f>'C завтраками| Bed and breakfast'!AI26*0.9</f>
        <v>90990</v>
      </c>
      <c r="AJ27" s="292">
        <f>'C завтраками| Bed and breakfast'!AJ26*0.9</f>
        <v>90990</v>
      </c>
      <c r="AK27" s="292">
        <f>'C завтраками| Bed and breakfast'!AK26*0.9</f>
        <v>96840</v>
      </c>
      <c r="AL27" s="292">
        <f>'C завтраками| Bed and breakfast'!AL26*0.9</f>
        <v>102240</v>
      </c>
      <c r="AM27" s="292">
        <f>'C завтраками| Bed and breakfast'!AM26*0.9</f>
        <v>102240</v>
      </c>
      <c r="AN27" s="292">
        <f>'C завтраками| Bed and breakfast'!AN26*0.9</f>
        <v>104940</v>
      </c>
      <c r="AO27" s="292">
        <f>'C завтраками| Bed and breakfast'!AO26*0.9</f>
        <v>102240</v>
      </c>
      <c r="AP27" s="347">
        <f>'C завтраками| Bed and breakfast'!AP26*0.9</f>
        <v>210150</v>
      </c>
      <c r="AQ27" s="347">
        <f>'C завтраками| Bed and breakfast'!AQ26*0.9</f>
        <v>246150</v>
      </c>
      <c r="AR27" s="347">
        <f>'C завтраками| Bed and breakfast'!AR26*0.9</f>
        <v>268650</v>
      </c>
      <c r="AS27" s="347">
        <f>'C завтраками| Bed and breakfast'!AS26*0.9</f>
        <v>268650</v>
      </c>
      <c r="AT27" s="347">
        <f>'C завтраками| Bed and breakfast'!AT26*0.9</f>
        <v>255150</v>
      </c>
      <c r="AU27" s="347">
        <f>'C завтраками| Bed and breakfast'!AU26*0.9</f>
        <v>255150</v>
      </c>
      <c r="AV27" s="347">
        <f>'C завтраками| Bed and breakfast'!AV26*0.9</f>
        <v>255150</v>
      </c>
      <c r="AW27" s="347">
        <f>'C завтраками| Bed and breakfast'!AW26*0.9</f>
        <v>255150</v>
      </c>
      <c r="AX27" s="347">
        <f>'C завтраками| Bed and breakfast'!AX26*0.9</f>
        <v>255150</v>
      </c>
      <c r="AY27" s="347">
        <f>'C завтраками| Bed and breakfast'!AY26*0.9</f>
        <v>232650</v>
      </c>
      <c r="AZ27" s="347">
        <f>'C завтраками| Bed and breakfast'!AZ26*0.9</f>
        <v>223650</v>
      </c>
      <c r="BA27" s="292">
        <f>'C завтраками| Bed and breakfast'!BA26*0.9</f>
        <v>223650</v>
      </c>
      <c r="BB27" s="292">
        <f>'C завтраками| Bed and breakfast'!BB26*0.9</f>
        <v>148680</v>
      </c>
      <c r="BC27" s="292">
        <f>'C завтраками| Bed and breakfast'!BC26*0.9</f>
        <v>127080</v>
      </c>
      <c r="BD27" s="292">
        <f>'C завтраками| Bed and breakfast'!BD26*0.9</f>
        <v>127080</v>
      </c>
      <c r="BE27" s="292">
        <f>'C завтраками| Bed and breakfast'!BE26*0.9</f>
        <v>127080</v>
      </c>
      <c r="BF27" s="292">
        <f>'C завтраками| Bed and breakfast'!BF26*0.9</f>
        <v>127080</v>
      </c>
      <c r="BG27" s="292">
        <f>'C завтраками| Bed and breakfast'!BG26*0.9</f>
        <v>127080</v>
      </c>
      <c r="BH27" s="292">
        <f>'C завтраками| Bed and breakfast'!BH26*0.9</f>
        <v>124380</v>
      </c>
      <c r="BI27" s="292">
        <f>'C завтраками| Bed and breakfast'!BI26*0.9</f>
        <v>124380</v>
      </c>
      <c r="BJ27" s="292">
        <f>'C завтраками| Bed and breakfast'!BJ26*0.9</f>
        <v>124380</v>
      </c>
      <c r="BK27" s="292">
        <f>'C завтраками| Bed and breakfast'!BK26*0.9</f>
        <v>127080</v>
      </c>
      <c r="BL27" s="292">
        <f>'C завтраками| Bed and breakfast'!BL26*0.9</f>
        <v>127080</v>
      </c>
      <c r="BM27" s="292">
        <f>'C завтраками| Bed and breakfast'!BM26*0.9</f>
        <v>127080</v>
      </c>
      <c r="BN27" s="292">
        <f>'C завтраками| Bed and breakfast'!BN26*0.9</f>
        <v>127080</v>
      </c>
      <c r="BO27" s="292">
        <f>'C завтраками| Bed and breakfast'!BO26*0.9</f>
        <v>127080</v>
      </c>
      <c r="BP27" s="292">
        <f>'C завтраками| Bed and breakfast'!BP26*0.9</f>
        <v>127080</v>
      </c>
      <c r="BQ27" s="292">
        <f>'C завтраками| Bed and breakfast'!BQ26*0.9</f>
        <v>127080</v>
      </c>
      <c r="BR27" s="292">
        <f>'C завтраками| Bed and breakfast'!BR26*0.9</f>
        <v>127080</v>
      </c>
      <c r="BS27" s="292">
        <f>'C завтраками| Bed and breakfast'!BS26*0.9</f>
        <v>127080</v>
      </c>
      <c r="BT27" s="292">
        <f>'C завтраками| Bed and breakfast'!BT26*0.9</f>
        <v>132480</v>
      </c>
      <c r="BU27" s="292">
        <f>'C завтраками| Bed and breakfast'!BU26*0.9</f>
        <v>132480</v>
      </c>
      <c r="BV27" s="292">
        <f>'C завтраками| Bed and breakfast'!BV26*0.9</f>
        <v>132480</v>
      </c>
      <c r="BW27" s="292">
        <f>'C завтраками| Bed and breakfast'!BW26*0.9</f>
        <v>132480</v>
      </c>
      <c r="BX27" s="292">
        <f>'C завтраками| Bed and breakfast'!BX26*0.9</f>
        <v>156780</v>
      </c>
      <c r="BY27" s="292">
        <f>'C завтраками| Bed and breakfast'!BY26*0.9</f>
        <v>156780</v>
      </c>
      <c r="BZ27" s="292">
        <f>'C завтраками| Bed and breakfast'!BZ26*0.9</f>
        <v>156780</v>
      </c>
      <c r="CA27" s="292">
        <f>'C завтраками| Bed and breakfast'!CA26*0.9</f>
        <v>156780</v>
      </c>
      <c r="CB27" s="292">
        <f>'C завтраками| Bed and breakfast'!CB26*0.9</f>
        <v>156780</v>
      </c>
      <c r="CC27" s="292">
        <f>'C завтраками| Bed and breakfast'!CC26*0.9</f>
        <v>156780</v>
      </c>
      <c r="CD27" s="292">
        <f>'C завтраками| Bed and breakfast'!CD26*0.9</f>
        <v>156780</v>
      </c>
      <c r="CE27" s="292">
        <f>'C завтраками| Bed and breakfast'!CE26*0.9</f>
        <v>156780</v>
      </c>
      <c r="CF27" s="292">
        <f>'C завтраками| Bed and breakfast'!CF26*0.9</f>
        <v>156780</v>
      </c>
      <c r="CG27" s="292">
        <f>'C завтраками| Bed and breakfast'!CG26*0.9</f>
        <v>156780</v>
      </c>
      <c r="CH27" s="292">
        <f>'C завтраками| Bed and breakfast'!CH26*0.9</f>
        <v>153180</v>
      </c>
      <c r="CI27" s="292">
        <f>'C завтраками| Bed and breakfast'!CI26*0.9</f>
        <v>153180</v>
      </c>
      <c r="CJ27" s="292">
        <f>'C завтраками| Bed and breakfast'!CJ26*0.9</f>
        <v>153180</v>
      </c>
      <c r="CK27" s="292">
        <f>'C завтраками| Bed and breakfast'!CK26*0.9</f>
        <v>153180</v>
      </c>
      <c r="CL27" s="292">
        <f>'C завтраками| Bed and breakfast'!CL26*0.9</f>
        <v>153180</v>
      </c>
      <c r="CM27" s="292">
        <f>'C завтраками| Bed and breakfast'!CM26*0.9</f>
        <v>153180</v>
      </c>
      <c r="CN27" s="292">
        <f>'C завтраками| Bed and breakfast'!CN26*0.9</f>
        <v>153180</v>
      </c>
      <c r="CO27" s="292">
        <f>'C завтраками| Bed and breakfast'!CO26*0.9</f>
        <v>153180</v>
      </c>
      <c r="CP27" s="292">
        <f>'C завтраками| Bed and breakfast'!CP26*0.9</f>
        <v>153180</v>
      </c>
      <c r="CQ27" s="292">
        <f>'C завтраками| Bed and breakfast'!CQ26*0.9</f>
        <v>175680</v>
      </c>
      <c r="CR27" s="292">
        <f>'C завтраками| Bed and breakfast'!CR26*0.9</f>
        <v>181980</v>
      </c>
      <c r="CS27" s="292">
        <f>'C завтраками| Bed and breakfast'!CS26*0.9</f>
        <v>188280</v>
      </c>
      <c r="CT27" s="292">
        <f>'C завтраками| Bed and breakfast'!CT26*0.9</f>
        <v>175680</v>
      </c>
      <c r="CU27" s="292">
        <f>'C завтраками| Bed and breakfast'!CU26*0.9</f>
        <v>175680</v>
      </c>
      <c r="CV27" s="292">
        <f>'C завтраками| Bed and breakfast'!CV26*0.9</f>
        <v>165780</v>
      </c>
      <c r="CW27" s="292">
        <f>'C завтраками| Bed and breakfast'!CW26*0.9</f>
        <v>165780</v>
      </c>
      <c r="CX27" s="292">
        <f>'C завтраками| Bed and breakfast'!CX26*0.9</f>
        <v>165780</v>
      </c>
      <c r="CY27" s="292">
        <f>'C завтраками| Bed and breakfast'!CY26*0.9</f>
        <v>158580</v>
      </c>
      <c r="CZ27" s="292">
        <f>'C завтраками| Bed and breakfast'!CZ26*0.9</f>
        <v>135180</v>
      </c>
      <c r="DA27" s="292">
        <f>'C завтраками| Bed and breakfast'!DA26*0.9</f>
        <v>123030</v>
      </c>
      <c r="DB27" s="292">
        <f>'C завтраками| Bed and breakfast'!DB26*0.9</f>
        <v>123030</v>
      </c>
      <c r="DC27" s="292">
        <f>'C завтраками| Bed and breakfast'!DC26*0.9</f>
        <v>123030</v>
      </c>
      <c r="DD27" s="292">
        <f>'C завтраками| Bed and breakfast'!DD26*0.9</f>
        <v>123030</v>
      </c>
      <c r="DE27" s="292">
        <f>'C завтраками| Bed and breakfast'!DE26*0.9</f>
        <v>124380</v>
      </c>
      <c r="DF27" s="292">
        <f>'C завтраками| Bed and breakfast'!DF26*0.9</f>
        <v>124380</v>
      </c>
      <c r="DG27" s="292">
        <f>'C завтраками| Bed and breakfast'!DG26*0.9</f>
        <v>124380</v>
      </c>
      <c r="DH27" s="292">
        <f>'C завтраками| Bed and breakfast'!DH26*0.9</f>
        <v>123030</v>
      </c>
      <c r="DI27" s="292">
        <f>'C завтраками| Bed and breakfast'!DI26*0.9</f>
        <v>123030</v>
      </c>
      <c r="DJ27" s="292">
        <f>'C завтраками| Bed and breakfast'!DJ26*0.9</f>
        <v>123030</v>
      </c>
      <c r="DK27" s="292">
        <f>'C завтраками| Bed and breakfast'!DK26*0.9</f>
        <v>123030</v>
      </c>
      <c r="DL27" s="292">
        <f>'C завтраками| Bed and breakfast'!DL26*0.9</f>
        <v>123030</v>
      </c>
      <c r="DM27" s="292">
        <f>'C завтраками| Bed and breakfast'!DM26*0.9</f>
        <v>123030</v>
      </c>
      <c r="DN27" s="292">
        <f>'C завтраками| Bed and breakfast'!DN26*0.9</f>
        <v>121680</v>
      </c>
      <c r="DO27" s="292">
        <f>'C завтраками| Bed and breakfast'!DO26*0.9</f>
        <v>121680</v>
      </c>
      <c r="DP27" s="292">
        <f>'C завтраками| Bed and breakfast'!DP26*0.9</f>
        <v>121680</v>
      </c>
      <c r="DQ27" s="292">
        <f>'C завтраками| Bed and breakfast'!DQ26*0.9</f>
        <v>121680</v>
      </c>
      <c r="DR27" s="292">
        <f>'C завтраками| Bed and breakfast'!DR26*0.9</f>
        <v>121680</v>
      </c>
      <c r="DS27" s="292">
        <f>'C завтраками| Bed and breakfast'!DS26*0.9</f>
        <v>121680</v>
      </c>
      <c r="DT27" s="292">
        <f>'C завтраками| Bed and breakfast'!DT26*0.9</f>
        <v>121680</v>
      </c>
      <c r="DU27" s="292">
        <f>'C завтраками| Bed and breakfast'!DU26*0.9</f>
        <v>118080</v>
      </c>
      <c r="DV27" s="292">
        <f>'C завтраками| Bed and breakfast'!DV26*0.9</f>
        <v>118080</v>
      </c>
      <c r="DW27" s="292">
        <f>'C завтраками| Bed and breakfast'!DW26*0.9</f>
        <v>118080</v>
      </c>
      <c r="DX27" s="292">
        <f>'C завтраками| Bed and breakfast'!DX26*0.9</f>
        <v>118080</v>
      </c>
      <c r="DY27" s="292">
        <f>'C завтраками| Bed and breakfast'!DY26*0.9</f>
        <v>118080</v>
      </c>
      <c r="DZ27" s="292">
        <f>'C завтраками| Bed and breakfast'!DZ26*0.9</f>
        <v>118980</v>
      </c>
      <c r="EA27" s="292">
        <f>'C завтраками| Bed and breakfast'!EA26*0.9</f>
        <v>118980</v>
      </c>
      <c r="EB27" s="292">
        <f>'C завтраками| Bed and breakfast'!EB26*0.9</f>
        <v>117180</v>
      </c>
      <c r="EC27" s="292">
        <f>'C завтраками| Bed and breakfast'!EC26*0.9</f>
        <v>117180</v>
      </c>
      <c r="ED27" s="292">
        <f>'C завтраками| Bed and breakfast'!ED26*0.9</f>
        <v>117180</v>
      </c>
      <c r="EE27" s="292">
        <f>'C завтраками| Bed and breakfast'!EE26*0.9</f>
        <v>89100</v>
      </c>
      <c r="EF27" s="292">
        <f>'C завтраками| Bed and breakfast'!EF26*0.9</f>
        <v>89100</v>
      </c>
      <c r="EG27" s="292">
        <f>'C завтраками| Bed and breakfast'!EG26*0.9</f>
        <v>89100</v>
      </c>
      <c r="EH27" s="292">
        <f>'C завтраками| Bed and breakfast'!EH26*0.9</f>
        <v>89100</v>
      </c>
      <c r="EI27" s="292">
        <f>'C завтраками| Bed and breakfast'!EI26*0.9</f>
        <v>86400</v>
      </c>
      <c r="EJ27" s="292">
        <f>'C завтраками| Bed and breakfast'!EJ26*0.9</f>
        <v>86400</v>
      </c>
      <c r="EK27" s="292">
        <f>'C завтраками| Bed and breakfast'!EK26*0.9</f>
        <v>86400</v>
      </c>
      <c r="EL27" s="292">
        <f>'C завтраками| Bed and breakfast'!EL26*0.9</f>
        <v>86400</v>
      </c>
      <c r="EM27" s="292">
        <f>'C завтраками| Bed and breakfast'!EM26*0.9</f>
        <v>86400</v>
      </c>
      <c r="EN27" s="292">
        <f>'C завтраками| Bed and breakfast'!EN26*0.9</f>
        <v>86400</v>
      </c>
      <c r="EO27" s="292">
        <f>'C завтраками| Bed and breakfast'!EO26*0.9</f>
        <v>86400</v>
      </c>
      <c r="EP27" s="292">
        <f>'C завтраками| Bed and breakfast'!EP26*0.9</f>
        <v>85050</v>
      </c>
      <c r="EQ27" s="292">
        <f>'C завтраками| Bed and breakfast'!EQ26*0.9</f>
        <v>85050</v>
      </c>
      <c r="ER27" s="292">
        <f>'C завтраками| Bed and breakfast'!ER26*0.9</f>
        <v>85050</v>
      </c>
      <c r="ES27" s="292">
        <f>'C завтраками| Bed and breakfast'!ES26*0.9</f>
        <v>85050</v>
      </c>
      <c r="ET27" s="292">
        <f>'C завтраками| Bed and breakfast'!ET26*0.9</f>
        <v>85050</v>
      </c>
      <c r="EU27" s="292">
        <f>'C завтраками| Bed and breakfast'!EU26*0.9</f>
        <v>86400</v>
      </c>
      <c r="EV27" s="292">
        <f>'C завтраками| Bed and breakfast'!EV26*0.9</f>
        <v>86400</v>
      </c>
      <c r="EW27" s="292">
        <f>'C завтраками| Bed and breakfast'!EW26*0.9</f>
        <v>85050</v>
      </c>
      <c r="EX27" s="292">
        <f>'C завтраками| Bed and breakfast'!EX26*0.9</f>
        <v>85050</v>
      </c>
      <c r="EY27" s="292">
        <f>'C завтраками| Bed and breakfast'!EY26*0.9</f>
        <v>85050</v>
      </c>
      <c r="EZ27" s="292">
        <f>'C завтраками| Bed and breakfast'!EZ26*0.9</f>
        <v>85050</v>
      </c>
      <c r="FA27" s="292">
        <f>'C завтраками| Bed and breakfast'!FA26*0.9</f>
        <v>85050</v>
      </c>
      <c r="FB27" s="292">
        <f>'C завтраками| Bed and breakfast'!FB26*0.9</f>
        <v>86400</v>
      </c>
      <c r="FC27" s="292">
        <f>'C завтраками| Bed and breakfast'!FC26*0.9</f>
        <v>86400</v>
      </c>
      <c r="FD27" s="292">
        <f>'C завтраками| Bed and breakfast'!FD26*0.9</f>
        <v>85050</v>
      </c>
      <c r="FE27" s="292">
        <f>'C завтраками| Bed and breakfast'!FE26*0.9</f>
        <v>85050</v>
      </c>
      <c r="FF27" s="292">
        <f>'C завтраками| Bed and breakfast'!FF26*0.9</f>
        <v>85050</v>
      </c>
      <c r="FG27" s="292">
        <f>'C завтраками| Bed and breakfast'!FG26*0.9</f>
        <v>85050</v>
      </c>
      <c r="FH27" s="292">
        <f>'C завтраками| Bed and breakfast'!FH26*0.9</f>
        <v>87750</v>
      </c>
    </row>
    <row r="28" spans="1:164"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346"/>
      <c r="AQ28" s="346"/>
      <c r="AR28" s="346"/>
      <c r="AS28" s="346"/>
      <c r="AT28" s="346"/>
      <c r="AU28" s="346"/>
      <c r="AV28" s="346"/>
      <c r="AW28" s="346"/>
      <c r="AX28" s="346"/>
      <c r="AY28" s="346"/>
      <c r="AZ28" s="346"/>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row>
    <row r="29" spans="1:164" s="72" customFormat="1" x14ac:dyDescent="0.2">
      <c r="A29" s="240" t="s">
        <v>115</v>
      </c>
      <c r="B29" s="292">
        <f>'C завтраками| Bed and breakfast'!B28*0.9</f>
        <v>105840</v>
      </c>
      <c r="C29" s="292">
        <f>'C завтраками| Bed and breakfast'!C28*0.9</f>
        <v>105840</v>
      </c>
      <c r="D29" s="292">
        <f>'C завтраками| Bed and breakfast'!D28*0.9</f>
        <v>108990</v>
      </c>
      <c r="E29" s="292">
        <f>'C завтраками| Bed and breakfast'!E28*0.9</f>
        <v>108990</v>
      </c>
      <c r="F29" s="292">
        <f>'C завтраками| Bed and breakfast'!F28*0.9</f>
        <v>103140</v>
      </c>
      <c r="G29" s="292">
        <f>'C завтраками| Bed and breakfast'!G28*0.9</f>
        <v>103140</v>
      </c>
      <c r="H29" s="292">
        <f>'C завтраками| Bed and breakfast'!H28*0.9</f>
        <v>103140</v>
      </c>
      <c r="I29" s="292">
        <f>'C завтраками| Bed and breakfast'!I28*0.9</f>
        <v>103140</v>
      </c>
      <c r="J29" s="292">
        <f>'C завтраками| Bed and breakfast'!J28*0.9</f>
        <v>103140</v>
      </c>
      <c r="K29" s="292">
        <f>'C завтраками| Bed and breakfast'!K28*0.9</f>
        <v>107190</v>
      </c>
      <c r="L29" s="292">
        <f>'C завтраками| Bed and breakfast'!L28*0.9</f>
        <v>107190</v>
      </c>
      <c r="M29" s="292">
        <f>'C завтраками| Bed and breakfast'!M28*0.9</f>
        <v>103140</v>
      </c>
      <c r="N29" s="292">
        <f>'C завтраками| Bed and breakfast'!N28*0.9</f>
        <v>103140</v>
      </c>
      <c r="O29" s="292">
        <f>'C завтраками| Bed and breakfast'!O28*0.9</f>
        <v>103140</v>
      </c>
      <c r="P29" s="292">
        <f>'C завтраками| Bed and breakfast'!P28*0.9</f>
        <v>103140</v>
      </c>
      <c r="Q29" s="292">
        <f>'C завтраками| Bed and breakfast'!Q28*0.9</f>
        <v>103140</v>
      </c>
      <c r="R29" s="292">
        <f>'C завтраками| Bed and breakfast'!R28*0.9</f>
        <v>105840</v>
      </c>
      <c r="S29" s="292">
        <f>'C завтраками| Bed and breakfast'!S28*0.9</f>
        <v>105840</v>
      </c>
      <c r="T29" s="292">
        <f>'C завтраками| Bed and breakfast'!T28*0.9</f>
        <v>104490</v>
      </c>
      <c r="U29" s="292">
        <f>'C завтраками| Bed and breakfast'!U28*0.9</f>
        <v>104490</v>
      </c>
      <c r="V29" s="292">
        <f>'C завтраками| Bed and breakfast'!V28*0.9</f>
        <v>104490</v>
      </c>
      <c r="W29" s="292">
        <f>'C завтраками| Bed and breakfast'!W28*0.9</f>
        <v>104490</v>
      </c>
      <c r="X29" s="292">
        <f>'C завтраками| Bed and breakfast'!X28*0.9</f>
        <v>105840</v>
      </c>
      <c r="Y29" s="292">
        <f>'C завтраками| Bed and breakfast'!Y28*0.9</f>
        <v>105840</v>
      </c>
      <c r="Z29" s="292">
        <f>'C завтраками| Bed and breakfast'!Z28*0.9</f>
        <v>105840</v>
      </c>
      <c r="AA29" s="292">
        <f>'C завтраками| Bed and breakfast'!AA28*0.9</f>
        <v>104490</v>
      </c>
      <c r="AB29" s="292">
        <f>'C завтраками| Bed and breakfast'!AB28*0.9</f>
        <v>104490</v>
      </c>
      <c r="AC29" s="292">
        <f>'C завтраками| Bed and breakfast'!AC28*0.9</f>
        <v>105840</v>
      </c>
      <c r="AD29" s="292">
        <f>'C завтраками| Bed and breakfast'!AD28*0.9</f>
        <v>105840</v>
      </c>
      <c r="AE29" s="292">
        <f>'C завтраками| Bed and breakfast'!AE28*0.9</f>
        <v>105840</v>
      </c>
      <c r="AF29" s="292">
        <f>'C завтраками| Bed and breakfast'!AF28*0.9</f>
        <v>109440</v>
      </c>
      <c r="AG29" s="292">
        <f>'C завтраками| Bed and breakfast'!AG28*0.9</f>
        <v>109440</v>
      </c>
      <c r="AH29" s="292">
        <f>'C завтраками| Bed and breakfast'!AH28*0.9</f>
        <v>107190</v>
      </c>
      <c r="AI29" s="292">
        <f>'C завтраками| Bed and breakfast'!AI28*0.9</f>
        <v>108990</v>
      </c>
      <c r="AJ29" s="292">
        <f>'C завтраками| Bed and breakfast'!AJ28*0.9</f>
        <v>108990</v>
      </c>
      <c r="AK29" s="292">
        <f>'C завтраками| Bed and breakfast'!AK28*0.9</f>
        <v>114840</v>
      </c>
      <c r="AL29" s="292">
        <f>'C завтраками| Bed and breakfast'!AL28*0.9</f>
        <v>120240</v>
      </c>
      <c r="AM29" s="292">
        <f>'C завтраками| Bed and breakfast'!AM28*0.9</f>
        <v>120240</v>
      </c>
      <c r="AN29" s="292">
        <f>'C завтраками| Bed and breakfast'!AN28*0.9</f>
        <v>122940</v>
      </c>
      <c r="AO29" s="292">
        <f>'C завтраками| Bed and breakfast'!AO28*0.9</f>
        <v>120240</v>
      </c>
      <c r="AP29" s="347">
        <f>'C завтраками| Bed and breakfast'!AP28*0.9</f>
        <v>268650</v>
      </c>
      <c r="AQ29" s="347">
        <f>'C завтраками| Bed and breakfast'!AQ28*0.9</f>
        <v>304650</v>
      </c>
      <c r="AR29" s="347">
        <f>'C завтраками| Bed and breakfast'!AR28*0.9</f>
        <v>327150</v>
      </c>
      <c r="AS29" s="347">
        <f>'C завтраками| Bed and breakfast'!AS28*0.9</f>
        <v>327150</v>
      </c>
      <c r="AT29" s="347">
        <f>'C завтраками| Bed and breakfast'!AT28*0.9</f>
        <v>313650</v>
      </c>
      <c r="AU29" s="347">
        <f>'C завтраками| Bed and breakfast'!AU28*0.9</f>
        <v>313650</v>
      </c>
      <c r="AV29" s="347">
        <f>'C завтраками| Bed and breakfast'!AV28*0.9</f>
        <v>313650</v>
      </c>
      <c r="AW29" s="347">
        <f>'C завтраками| Bed and breakfast'!AW28*0.9</f>
        <v>313650</v>
      </c>
      <c r="AX29" s="347">
        <f>'C завтраками| Bed and breakfast'!AX28*0.9</f>
        <v>313650</v>
      </c>
      <c r="AY29" s="347">
        <f>'C завтраками| Bed and breakfast'!AY28*0.9</f>
        <v>291150</v>
      </c>
      <c r="AZ29" s="347">
        <f>'C завтраками| Bed and breakfast'!AZ28*0.9</f>
        <v>282150</v>
      </c>
      <c r="BA29" s="292">
        <f>'C завтраками| Bed and breakfast'!BA28*0.9</f>
        <v>282150</v>
      </c>
      <c r="BB29" s="292">
        <f>'C завтраками| Bed and breakfast'!BB28*0.9</f>
        <v>162180</v>
      </c>
      <c r="BC29" s="292">
        <f>'C завтраками| Bed and breakfast'!BC28*0.9</f>
        <v>140580</v>
      </c>
      <c r="BD29" s="292">
        <f>'C завтраками| Bed and breakfast'!BD28*0.9</f>
        <v>140580</v>
      </c>
      <c r="BE29" s="292">
        <f>'C завтраками| Bed and breakfast'!BE28*0.9</f>
        <v>140580</v>
      </c>
      <c r="BF29" s="292">
        <f>'C завтраками| Bed and breakfast'!BF28*0.9</f>
        <v>140580</v>
      </c>
      <c r="BG29" s="292">
        <f>'C завтраками| Bed and breakfast'!BG28*0.9</f>
        <v>140580</v>
      </c>
      <c r="BH29" s="292">
        <f>'C завтраками| Bed and breakfast'!BH28*0.9</f>
        <v>137880</v>
      </c>
      <c r="BI29" s="292">
        <f>'C завтраками| Bed and breakfast'!BI28*0.9</f>
        <v>137880</v>
      </c>
      <c r="BJ29" s="292">
        <f>'C завтраками| Bed and breakfast'!BJ28*0.9</f>
        <v>137880</v>
      </c>
      <c r="BK29" s="292">
        <f>'C завтраками| Bed and breakfast'!BK28*0.9</f>
        <v>140580</v>
      </c>
      <c r="BL29" s="292">
        <f>'C завтраками| Bed and breakfast'!BL28*0.9</f>
        <v>140580</v>
      </c>
      <c r="BM29" s="292">
        <f>'C завтраками| Bed and breakfast'!BM28*0.9</f>
        <v>140580</v>
      </c>
      <c r="BN29" s="292">
        <f>'C завтраками| Bed and breakfast'!BN28*0.9</f>
        <v>140580</v>
      </c>
      <c r="BO29" s="292">
        <f>'C завтраками| Bed and breakfast'!BO28*0.9</f>
        <v>140580</v>
      </c>
      <c r="BP29" s="292">
        <f>'C завтраками| Bed and breakfast'!BP28*0.9</f>
        <v>140580</v>
      </c>
      <c r="BQ29" s="292">
        <f>'C завтраками| Bed and breakfast'!BQ28*0.9</f>
        <v>140580</v>
      </c>
      <c r="BR29" s="292">
        <f>'C завтраками| Bed and breakfast'!BR28*0.9</f>
        <v>140580</v>
      </c>
      <c r="BS29" s="292">
        <f>'C завтраками| Bed and breakfast'!BS28*0.9</f>
        <v>140580</v>
      </c>
      <c r="BT29" s="292">
        <f>'C завтраками| Bed and breakfast'!BT28*0.9</f>
        <v>145980</v>
      </c>
      <c r="BU29" s="292">
        <f>'C завтраками| Bed and breakfast'!BU28*0.9</f>
        <v>145980</v>
      </c>
      <c r="BV29" s="292">
        <f>'C завтраками| Bed and breakfast'!BV28*0.9</f>
        <v>145980</v>
      </c>
      <c r="BW29" s="292">
        <f>'C завтраками| Bed and breakfast'!BW28*0.9</f>
        <v>145980</v>
      </c>
      <c r="BX29" s="292">
        <f>'C завтраками| Bed and breakfast'!BX28*0.9</f>
        <v>174780</v>
      </c>
      <c r="BY29" s="292">
        <f>'C завтраками| Bed and breakfast'!BY28*0.9</f>
        <v>174780</v>
      </c>
      <c r="BZ29" s="292">
        <f>'C завтраками| Bed and breakfast'!BZ28*0.9</f>
        <v>174780</v>
      </c>
      <c r="CA29" s="292">
        <f>'C завтраками| Bed and breakfast'!CA28*0.9</f>
        <v>174780</v>
      </c>
      <c r="CB29" s="292">
        <f>'C завтраками| Bed and breakfast'!CB28*0.9</f>
        <v>174780</v>
      </c>
      <c r="CC29" s="292">
        <f>'C завтраками| Bed and breakfast'!CC28*0.9</f>
        <v>174780</v>
      </c>
      <c r="CD29" s="292">
        <f>'C завтраками| Bed and breakfast'!CD28*0.9</f>
        <v>174780</v>
      </c>
      <c r="CE29" s="292">
        <f>'C завтраками| Bed and breakfast'!CE28*0.9</f>
        <v>174780</v>
      </c>
      <c r="CF29" s="292">
        <f>'C завтраками| Bed and breakfast'!CF28*0.9</f>
        <v>174780</v>
      </c>
      <c r="CG29" s="292">
        <f>'C завтраками| Bed and breakfast'!CG28*0.9</f>
        <v>174780</v>
      </c>
      <c r="CH29" s="292">
        <f>'C завтраками| Bed and breakfast'!CH28*0.9</f>
        <v>171180</v>
      </c>
      <c r="CI29" s="292">
        <f>'C завтраками| Bed and breakfast'!CI28*0.9</f>
        <v>171180</v>
      </c>
      <c r="CJ29" s="292">
        <f>'C завтраками| Bed and breakfast'!CJ28*0.9</f>
        <v>171180</v>
      </c>
      <c r="CK29" s="292">
        <f>'C завтраками| Bed and breakfast'!CK28*0.9</f>
        <v>171180</v>
      </c>
      <c r="CL29" s="292">
        <f>'C завтраками| Bed and breakfast'!CL28*0.9</f>
        <v>171180</v>
      </c>
      <c r="CM29" s="292">
        <f>'C завтраками| Bed and breakfast'!CM28*0.9</f>
        <v>171180</v>
      </c>
      <c r="CN29" s="292">
        <f>'C завтраками| Bed and breakfast'!CN28*0.9</f>
        <v>171180</v>
      </c>
      <c r="CO29" s="292">
        <f>'C завтраками| Bed and breakfast'!CO28*0.9</f>
        <v>171180</v>
      </c>
      <c r="CP29" s="292">
        <f>'C завтраками| Bed and breakfast'!CP28*0.9</f>
        <v>171180</v>
      </c>
      <c r="CQ29" s="292">
        <f>'C завтраками| Bed and breakfast'!CQ28*0.9</f>
        <v>193680</v>
      </c>
      <c r="CR29" s="292">
        <f>'C завтраками| Bed and breakfast'!CR28*0.9</f>
        <v>199980</v>
      </c>
      <c r="CS29" s="292">
        <f>'C завтраками| Bed and breakfast'!CS28*0.9</f>
        <v>206280</v>
      </c>
      <c r="CT29" s="292">
        <f>'C завтраками| Bed and breakfast'!CT28*0.9</f>
        <v>193680</v>
      </c>
      <c r="CU29" s="292">
        <f>'C завтраками| Bed and breakfast'!CU28*0.9</f>
        <v>193680</v>
      </c>
      <c r="CV29" s="292">
        <f>'C завтраками| Bed and breakfast'!CV28*0.9</f>
        <v>183780</v>
      </c>
      <c r="CW29" s="292">
        <f>'C завтраками| Bed and breakfast'!CW28*0.9</f>
        <v>183780</v>
      </c>
      <c r="CX29" s="292">
        <f>'C завтраками| Bed and breakfast'!CX28*0.9</f>
        <v>183780</v>
      </c>
      <c r="CY29" s="292">
        <f>'C завтраками| Bed and breakfast'!CY28*0.9</f>
        <v>176580</v>
      </c>
      <c r="CZ29" s="292">
        <f>'C завтраками| Bed and breakfast'!CZ28*0.9</f>
        <v>148680</v>
      </c>
      <c r="DA29" s="292">
        <f>'C завтраками| Bed and breakfast'!DA28*0.9</f>
        <v>136530</v>
      </c>
      <c r="DB29" s="292">
        <f>'C завтраками| Bed and breakfast'!DB28*0.9</f>
        <v>136530</v>
      </c>
      <c r="DC29" s="292">
        <f>'C завтраками| Bed and breakfast'!DC28*0.9</f>
        <v>136530</v>
      </c>
      <c r="DD29" s="292">
        <f>'C завтраками| Bed and breakfast'!DD28*0.9</f>
        <v>136530</v>
      </c>
      <c r="DE29" s="292">
        <f>'C завтраками| Bed and breakfast'!DE28*0.9</f>
        <v>137880</v>
      </c>
      <c r="DF29" s="292">
        <f>'C завтраками| Bed and breakfast'!DF28*0.9</f>
        <v>137880</v>
      </c>
      <c r="DG29" s="292">
        <f>'C завтраками| Bed and breakfast'!DG28*0.9</f>
        <v>137880</v>
      </c>
      <c r="DH29" s="292">
        <f>'C завтраками| Bed and breakfast'!DH28*0.9</f>
        <v>136530</v>
      </c>
      <c r="DI29" s="292">
        <f>'C завтраками| Bed and breakfast'!DI28*0.9</f>
        <v>136530</v>
      </c>
      <c r="DJ29" s="292">
        <f>'C завтраками| Bed and breakfast'!DJ28*0.9</f>
        <v>136530</v>
      </c>
      <c r="DK29" s="292">
        <f>'C завтраками| Bed and breakfast'!DK28*0.9</f>
        <v>136530</v>
      </c>
      <c r="DL29" s="292">
        <f>'C завтраками| Bed and breakfast'!DL28*0.9</f>
        <v>136530</v>
      </c>
      <c r="DM29" s="292">
        <f>'C завтраками| Bed and breakfast'!DM28*0.9</f>
        <v>136530</v>
      </c>
      <c r="DN29" s="292">
        <f>'C завтраками| Bed and breakfast'!DN28*0.9</f>
        <v>135180</v>
      </c>
      <c r="DO29" s="292">
        <f>'C завтраками| Bed and breakfast'!DO28*0.9</f>
        <v>135180</v>
      </c>
      <c r="DP29" s="292">
        <f>'C завтраками| Bed and breakfast'!DP28*0.9</f>
        <v>135180</v>
      </c>
      <c r="DQ29" s="292">
        <f>'C завтраками| Bed and breakfast'!DQ28*0.9</f>
        <v>135180</v>
      </c>
      <c r="DR29" s="292">
        <f>'C завтраками| Bed and breakfast'!DR28*0.9</f>
        <v>135180</v>
      </c>
      <c r="DS29" s="292">
        <f>'C завтраками| Bed and breakfast'!DS28*0.9</f>
        <v>135180</v>
      </c>
      <c r="DT29" s="292">
        <f>'C завтраками| Bed and breakfast'!DT28*0.9</f>
        <v>135180</v>
      </c>
      <c r="DU29" s="292">
        <f>'C завтраками| Bed and breakfast'!DU28*0.9</f>
        <v>131580</v>
      </c>
      <c r="DV29" s="292">
        <f>'C завтраками| Bed and breakfast'!DV28*0.9</f>
        <v>131580</v>
      </c>
      <c r="DW29" s="292">
        <f>'C завтраками| Bed and breakfast'!DW28*0.9</f>
        <v>131580</v>
      </c>
      <c r="DX29" s="292">
        <f>'C завтраками| Bed and breakfast'!DX28*0.9</f>
        <v>131580</v>
      </c>
      <c r="DY29" s="292">
        <f>'C завтраками| Bed and breakfast'!DY28*0.9</f>
        <v>131580</v>
      </c>
      <c r="DZ29" s="292">
        <f>'C завтраками| Bed and breakfast'!DZ28*0.9</f>
        <v>132480</v>
      </c>
      <c r="EA29" s="292">
        <f>'C завтраками| Bed and breakfast'!EA28*0.9</f>
        <v>132480</v>
      </c>
      <c r="EB29" s="292">
        <f>'C завтраками| Bed and breakfast'!EB28*0.9</f>
        <v>130680</v>
      </c>
      <c r="EC29" s="292">
        <f>'C завтраками| Bed and breakfast'!EC28*0.9</f>
        <v>130680</v>
      </c>
      <c r="ED29" s="292">
        <f>'C завтраками| Bed and breakfast'!ED28*0.9</f>
        <v>130680</v>
      </c>
      <c r="EE29" s="292">
        <f>'C завтраками| Bed and breakfast'!EE28*0.9</f>
        <v>107100</v>
      </c>
      <c r="EF29" s="292">
        <f>'C завтраками| Bed and breakfast'!EF28*0.9</f>
        <v>107100</v>
      </c>
      <c r="EG29" s="292">
        <f>'C завтраками| Bed and breakfast'!EG28*0.9</f>
        <v>107100</v>
      </c>
      <c r="EH29" s="292">
        <f>'C завтраками| Bed and breakfast'!EH28*0.9</f>
        <v>107100</v>
      </c>
      <c r="EI29" s="292">
        <f>'C завтраками| Bed and breakfast'!EI28*0.9</f>
        <v>104400</v>
      </c>
      <c r="EJ29" s="292">
        <f>'C завтраками| Bed and breakfast'!EJ28*0.9</f>
        <v>104400</v>
      </c>
      <c r="EK29" s="292">
        <f>'C завтраками| Bed and breakfast'!EK28*0.9</f>
        <v>104400</v>
      </c>
      <c r="EL29" s="292">
        <f>'C завтраками| Bed and breakfast'!EL28*0.9</f>
        <v>104400</v>
      </c>
      <c r="EM29" s="292">
        <f>'C завтраками| Bed and breakfast'!EM28*0.9</f>
        <v>104400</v>
      </c>
      <c r="EN29" s="292">
        <f>'C завтраками| Bed and breakfast'!EN28*0.9</f>
        <v>104400</v>
      </c>
      <c r="EO29" s="292">
        <f>'C завтраками| Bed and breakfast'!EO28*0.9</f>
        <v>104400</v>
      </c>
      <c r="EP29" s="292">
        <f>'C завтраками| Bed and breakfast'!EP28*0.9</f>
        <v>103050</v>
      </c>
      <c r="EQ29" s="292">
        <f>'C завтраками| Bed and breakfast'!EQ28*0.9</f>
        <v>103050</v>
      </c>
      <c r="ER29" s="292">
        <f>'C завтраками| Bed and breakfast'!ER28*0.9</f>
        <v>103050</v>
      </c>
      <c r="ES29" s="292">
        <f>'C завтраками| Bed and breakfast'!ES28*0.9</f>
        <v>103050</v>
      </c>
      <c r="ET29" s="292">
        <f>'C завтраками| Bed and breakfast'!ET28*0.9</f>
        <v>103050</v>
      </c>
      <c r="EU29" s="292">
        <f>'C завтраками| Bed and breakfast'!EU28*0.9</f>
        <v>104400</v>
      </c>
      <c r="EV29" s="292">
        <f>'C завтраками| Bed and breakfast'!EV28*0.9</f>
        <v>104400</v>
      </c>
      <c r="EW29" s="292">
        <f>'C завтраками| Bed and breakfast'!EW28*0.9</f>
        <v>103050</v>
      </c>
      <c r="EX29" s="292">
        <f>'C завтраками| Bed and breakfast'!EX28*0.9</f>
        <v>103050</v>
      </c>
      <c r="EY29" s="292">
        <f>'C завтраками| Bed and breakfast'!EY28*0.9</f>
        <v>103050</v>
      </c>
      <c r="EZ29" s="292">
        <f>'C завтраками| Bed and breakfast'!EZ28*0.9</f>
        <v>103050</v>
      </c>
      <c r="FA29" s="292">
        <f>'C завтраками| Bed and breakfast'!FA28*0.9</f>
        <v>103050</v>
      </c>
      <c r="FB29" s="292">
        <f>'C завтраками| Bed and breakfast'!FB28*0.9</f>
        <v>104400</v>
      </c>
      <c r="FC29" s="292">
        <f>'C завтраками| Bed and breakfast'!FC28*0.9</f>
        <v>104400</v>
      </c>
      <c r="FD29" s="292">
        <f>'C завтраками| Bed and breakfast'!FD28*0.9</f>
        <v>103050</v>
      </c>
      <c r="FE29" s="292">
        <f>'C завтраками| Bed and breakfast'!FE28*0.9</f>
        <v>103050</v>
      </c>
      <c r="FF29" s="292">
        <f>'C завтраками| Bed and breakfast'!FF28*0.9</f>
        <v>103050</v>
      </c>
      <c r="FG29" s="292">
        <f>'C завтраками| Bed and breakfast'!FG28*0.9</f>
        <v>103050</v>
      </c>
      <c r="FH29" s="292">
        <f>'C завтраками| Bed and breakfast'!FH28*0.9</f>
        <v>105750</v>
      </c>
    </row>
    <row r="30" spans="1:164"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348"/>
      <c r="AQ30" s="348"/>
      <c r="AR30" s="348"/>
      <c r="AS30" s="348"/>
      <c r="AT30" s="348"/>
      <c r="AU30" s="348"/>
      <c r="AV30" s="348"/>
      <c r="AW30" s="348"/>
      <c r="AX30" s="348"/>
      <c r="AY30" s="348"/>
      <c r="AZ30" s="348"/>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row>
    <row r="31" spans="1:164"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348"/>
      <c r="AQ31" s="348"/>
      <c r="AR31" s="348"/>
      <c r="AS31" s="348"/>
      <c r="AT31" s="348"/>
      <c r="AU31" s="348"/>
      <c r="AV31" s="348"/>
      <c r="AW31" s="348"/>
      <c r="AX31" s="348"/>
      <c r="AY31" s="348"/>
      <c r="AZ31" s="348"/>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row>
    <row r="32" spans="1:164" s="72" customFormat="1" x14ac:dyDescent="0.2">
      <c r="A32" s="80" t="s">
        <v>129</v>
      </c>
      <c r="B32" s="289">
        <f t="shared" ref="B32:BH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c r="AP32" s="344">
        <f t="shared" si="0"/>
        <v>46020</v>
      </c>
      <c r="AQ32" s="344">
        <f t="shared" si="0"/>
        <v>46021</v>
      </c>
      <c r="AR32" s="344">
        <f t="shared" si="0"/>
        <v>46022</v>
      </c>
      <c r="AS32" s="344">
        <f t="shared" si="0"/>
        <v>46023</v>
      </c>
      <c r="AT32" s="344">
        <f t="shared" si="0"/>
        <v>46024</v>
      </c>
      <c r="AU32" s="344">
        <f t="shared" si="0"/>
        <v>46025</v>
      </c>
      <c r="AV32" s="344">
        <f t="shared" si="0"/>
        <v>46026</v>
      </c>
      <c r="AW32" s="344">
        <f t="shared" si="0"/>
        <v>46027</v>
      </c>
      <c r="AX32" s="344">
        <f t="shared" si="0"/>
        <v>46028</v>
      </c>
      <c r="AY32" s="344">
        <f t="shared" si="0"/>
        <v>46029</v>
      </c>
      <c r="AZ32" s="344">
        <f t="shared" si="0"/>
        <v>46030</v>
      </c>
      <c r="BA32" s="289">
        <f t="shared" si="0"/>
        <v>46031</v>
      </c>
      <c r="BB32" s="289">
        <f t="shared" si="0"/>
        <v>46032</v>
      </c>
      <c r="BC32" s="289">
        <f t="shared" si="0"/>
        <v>46033</v>
      </c>
      <c r="BD32" s="289">
        <f t="shared" si="0"/>
        <v>46034</v>
      </c>
      <c r="BE32" s="289">
        <f t="shared" si="0"/>
        <v>46035</v>
      </c>
      <c r="BF32" s="289">
        <f t="shared" si="0"/>
        <v>46036</v>
      </c>
      <c r="BG32" s="289">
        <f t="shared" si="0"/>
        <v>46037</v>
      </c>
      <c r="BH32" s="289">
        <f t="shared" si="0"/>
        <v>46038</v>
      </c>
      <c r="BI32" s="289">
        <f t="shared" ref="BI32:DT33" si="1">BI5</f>
        <v>46039</v>
      </c>
      <c r="BJ32" s="289">
        <f t="shared" si="1"/>
        <v>46040</v>
      </c>
      <c r="BK32" s="289">
        <f t="shared" si="1"/>
        <v>46041</v>
      </c>
      <c r="BL32" s="289">
        <f t="shared" si="1"/>
        <v>46042</v>
      </c>
      <c r="BM32" s="289">
        <f t="shared" si="1"/>
        <v>46043</v>
      </c>
      <c r="BN32" s="289">
        <f t="shared" si="1"/>
        <v>46044</v>
      </c>
      <c r="BO32" s="289">
        <f t="shared" si="1"/>
        <v>46045</v>
      </c>
      <c r="BP32" s="289">
        <f t="shared" si="1"/>
        <v>46046</v>
      </c>
      <c r="BQ32" s="289">
        <f t="shared" si="1"/>
        <v>46047</v>
      </c>
      <c r="BR32" s="289">
        <f t="shared" si="1"/>
        <v>46048</v>
      </c>
      <c r="BS32" s="289">
        <f t="shared" si="1"/>
        <v>46049</v>
      </c>
      <c r="BT32" s="289">
        <f t="shared" si="1"/>
        <v>46050</v>
      </c>
      <c r="BU32" s="289">
        <f t="shared" si="1"/>
        <v>46051</v>
      </c>
      <c r="BV32" s="289">
        <f t="shared" si="1"/>
        <v>46052</v>
      </c>
      <c r="BW32" s="289">
        <f t="shared" si="1"/>
        <v>46053</v>
      </c>
      <c r="BX32" s="289">
        <f t="shared" si="1"/>
        <v>46054</v>
      </c>
      <c r="BY32" s="289">
        <f t="shared" si="1"/>
        <v>46055</v>
      </c>
      <c r="BZ32" s="289">
        <f t="shared" si="1"/>
        <v>46056</v>
      </c>
      <c r="CA32" s="289">
        <f t="shared" si="1"/>
        <v>46057</v>
      </c>
      <c r="CB32" s="289">
        <f t="shared" si="1"/>
        <v>46058</v>
      </c>
      <c r="CC32" s="289">
        <f t="shared" si="1"/>
        <v>46059</v>
      </c>
      <c r="CD32" s="289">
        <f t="shared" si="1"/>
        <v>46060</v>
      </c>
      <c r="CE32" s="289">
        <f t="shared" si="1"/>
        <v>46061</v>
      </c>
      <c r="CF32" s="289">
        <f t="shared" si="1"/>
        <v>46062</v>
      </c>
      <c r="CG32" s="289">
        <f t="shared" si="1"/>
        <v>46063</v>
      </c>
      <c r="CH32" s="289">
        <f t="shared" si="1"/>
        <v>46064</v>
      </c>
      <c r="CI32" s="289">
        <f t="shared" si="1"/>
        <v>46065</v>
      </c>
      <c r="CJ32" s="289">
        <f t="shared" si="1"/>
        <v>46066</v>
      </c>
      <c r="CK32" s="289">
        <f t="shared" si="1"/>
        <v>46067</v>
      </c>
      <c r="CL32" s="289">
        <f t="shared" si="1"/>
        <v>46068</v>
      </c>
      <c r="CM32" s="289">
        <f t="shared" si="1"/>
        <v>46069</v>
      </c>
      <c r="CN32" s="289">
        <f t="shared" si="1"/>
        <v>46070</v>
      </c>
      <c r="CO32" s="289">
        <f t="shared" si="1"/>
        <v>46071</v>
      </c>
      <c r="CP32" s="289">
        <f t="shared" si="1"/>
        <v>46072</v>
      </c>
      <c r="CQ32" s="289">
        <f t="shared" si="1"/>
        <v>46073</v>
      </c>
      <c r="CR32" s="289">
        <f t="shared" si="1"/>
        <v>46074</v>
      </c>
      <c r="CS32" s="289">
        <f t="shared" si="1"/>
        <v>46075</v>
      </c>
      <c r="CT32" s="289">
        <f t="shared" si="1"/>
        <v>46076</v>
      </c>
      <c r="CU32" s="289">
        <f t="shared" si="1"/>
        <v>46077</v>
      </c>
      <c r="CV32" s="289">
        <f t="shared" si="1"/>
        <v>46078</v>
      </c>
      <c r="CW32" s="289">
        <f t="shared" si="1"/>
        <v>46079</v>
      </c>
      <c r="CX32" s="289">
        <f t="shared" si="1"/>
        <v>46080</v>
      </c>
      <c r="CY32" s="289">
        <f t="shared" si="1"/>
        <v>46081</v>
      </c>
      <c r="CZ32" s="289">
        <f t="shared" si="1"/>
        <v>46082</v>
      </c>
      <c r="DA32" s="289">
        <f t="shared" si="1"/>
        <v>46083</v>
      </c>
      <c r="DB32" s="289">
        <f t="shared" si="1"/>
        <v>46084</v>
      </c>
      <c r="DC32" s="289">
        <f t="shared" si="1"/>
        <v>46085</v>
      </c>
      <c r="DD32" s="289">
        <f t="shared" si="1"/>
        <v>46086</v>
      </c>
      <c r="DE32" s="289">
        <f t="shared" si="1"/>
        <v>46087</v>
      </c>
      <c r="DF32" s="289">
        <f t="shared" si="1"/>
        <v>46088</v>
      </c>
      <c r="DG32" s="289">
        <f t="shared" si="1"/>
        <v>46089</v>
      </c>
      <c r="DH32" s="289">
        <f t="shared" si="1"/>
        <v>46090</v>
      </c>
      <c r="DI32" s="289">
        <f t="shared" si="1"/>
        <v>46091</v>
      </c>
      <c r="DJ32" s="289">
        <f t="shared" si="1"/>
        <v>46092</v>
      </c>
      <c r="DK32" s="289">
        <f t="shared" si="1"/>
        <v>46093</v>
      </c>
      <c r="DL32" s="289">
        <f t="shared" si="1"/>
        <v>46094</v>
      </c>
      <c r="DM32" s="289">
        <f t="shared" si="1"/>
        <v>46095</v>
      </c>
      <c r="DN32" s="289">
        <f t="shared" si="1"/>
        <v>46096</v>
      </c>
      <c r="DO32" s="289">
        <f t="shared" si="1"/>
        <v>46097</v>
      </c>
      <c r="DP32" s="289">
        <f t="shared" si="1"/>
        <v>46098</v>
      </c>
      <c r="DQ32" s="289">
        <f t="shared" si="1"/>
        <v>46099</v>
      </c>
      <c r="DR32" s="289">
        <f t="shared" si="1"/>
        <v>46100</v>
      </c>
      <c r="DS32" s="289">
        <f t="shared" si="1"/>
        <v>46101</v>
      </c>
      <c r="DT32" s="289">
        <f t="shared" si="1"/>
        <v>46102</v>
      </c>
      <c r="DU32" s="289">
        <f t="shared" ref="DU32:FH33" si="2">DU5</f>
        <v>46103</v>
      </c>
      <c r="DV32" s="289">
        <f t="shared" si="2"/>
        <v>46104</v>
      </c>
      <c r="DW32" s="289">
        <f t="shared" si="2"/>
        <v>46105</v>
      </c>
      <c r="DX32" s="289">
        <f t="shared" si="2"/>
        <v>46106</v>
      </c>
      <c r="DY32" s="289">
        <f t="shared" si="2"/>
        <v>46107</v>
      </c>
      <c r="DZ32" s="289">
        <f t="shared" si="2"/>
        <v>46108</v>
      </c>
      <c r="EA32" s="289">
        <f t="shared" si="2"/>
        <v>46109</v>
      </c>
      <c r="EB32" s="289">
        <f t="shared" si="2"/>
        <v>46110</v>
      </c>
      <c r="EC32" s="289">
        <f t="shared" si="2"/>
        <v>46111</v>
      </c>
      <c r="ED32" s="289">
        <f t="shared" si="2"/>
        <v>46112</v>
      </c>
      <c r="EE32" s="289">
        <f t="shared" si="2"/>
        <v>46113</v>
      </c>
      <c r="EF32" s="289">
        <f t="shared" si="2"/>
        <v>46114</v>
      </c>
      <c r="EG32" s="289">
        <f t="shared" si="2"/>
        <v>46115</v>
      </c>
      <c r="EH32" s="289">
        <f t="shared" si="2"/>
        <v>46116</v>
      </c>
      <c r="EI32" s="289">
        <f t="shared" si="2"/>
        <v>46117</v>
      </c>
      <c r="EJ32" s="289">
        <f t="shared" si="2"/>
        <v>46118</v>
      </c>
      <c r="EK32" s="289">
        <f t="shared" si="2"/>
        <v>46119</v>
      </c>
      <c r="EL32" s="289">
        <f t="shared" si="2"/>
        <v>46120</v>
      </c>
      <c r="EM32" s="289">
        <f t="shared" si="2"/>
        <v>46121</v>
      </c>
      <c r="EN32" s="289">
        <f t="shared" si="2"/>
        <v>46122</v>
      </c>
      <c r="EO32" s="289">
        <f t="shared" si="2"/>
        <v>46123</v>
      </c>
      <c r="EP32" s="289">
        <f t="shared" si="2"/>
        <v>46124</v>
      </c>
      <c r="EQ32" s="289">
        <f t="shared" si="2"/>
        <v>46125</v>
      </c>
      <c r="ER32" s="289">
        <f t="shared" si="2"/>
        <v>46126</v>
      </c>
      <c r="ES32" s="289">
        <f t="shared" si="2"/>
        <v>46127</v>
      </c>
      <c r="ET32" s="289">
        <f t="shared" si="2"/>
        <v>46128</v>
      </c>
      <c r="EU32" s="289">
        <f t="shared" si="2"/>
        <v>46129</v>
      </c>
      <c r="EV32" s="289">
        <f t="shared" si="2"/>
        <v>46130</v>
      </c>
      <c r="EW32" s="289">
        <f t="shared" si="2"/>
        <v>46131</v>
      </c>
      <c r="EX32" s="289">
        <f t="shared" si="2"/>
        <v>46132</v>
      </c>
      <c r="EY32" s="289">
        <f t="shared" si="2"/>
        <v>46133</v>
      </c>
      <c r="EZ32" s="289">
        <f t="shared" si="2"/>
        <v>46134</v>
      </c>
      <c r="FA32" s="289">
        <f t="shared" si="2"/>
        <v>46135</v>
      </c>
      <c r="FB32" s="289">
        <f t="shared" si="2"/>
        <v>46136</v>
      </c>
      <c r="FC32" s="289">
        <f t="shared" si="2"/>
        <v>46137</v>
      </c>
      <c r="FD32" s="289">
        <f t="shared" si="2"/>
        <v>46138</v>
      </c>
      <c r="FE32" s="289">
        <f t="shared" si="2"/>
        <v>46139</v>
      </c>
      <c r="FF32" s="289">
        <f t="shared" si="2"/>
        <v>46140</v>
      </c>
      <c r="FG32" s="289">
        <f t="shared" si="2"/>
        <v>46141</v>
      </c>
      <c r="FH32" s="289">
        <f t="shared" si="2"/>
        <v>46142</v>
      </c>
    </row>
    <row r="33" spans="1:164" s="72" customFormat="1" x14ac:dyDescent="0.2">
      <c r="A33" s="81"/>
      <c r="B33" s="289">
        <f t="shared" ref="B33:BH33" si="3">B6</f>
        <v>45980</v>
      </c>
      <c r="C33" s="289">
        <f t="shared" si="3"/>
        <v>45981</v>
      </c>
      <c r="D33" s="289">
        <f t="shared" si="3"/>
        <v>45982</v>
      </c>
      <c r="E33" s="289">
        <f t="shared" si="3"/>
        <v>45983</v>
      </c>
      <c r="F33" s="289">
        <f t="shared" si="3"/>
        <v>45984</v>
      </c>
      <c r="G33" s="289">
        <f t="shared" si="3"/>
        <v>45985</v>
      </c>
      <c r="H33" s="289">
        <f t="shared" si="3"/>
        <v>45986</v>
      </c>
      <c r="I33" s="289">
        <f t="shared" si="3"/>
        <v>45987</v>
      </c>
      <c r="J33" s="289">
        <f t="shared" si="3"/>
        <v>45988</v>
      </c>
      <c r="K33" s="289">
        <f t="shared" si="3"/>
        <v>45989</v>
      </c>
      <c r="L33" s="289">
        <f t="shared" si="3"/>
        <v>45990</v>
      </c>
      <c r="M33" s="289">
        <f t="shared" si="3"/>
        <v>45991</v>
      </c>
      <c r="N33" s="289">
        <f t="shared" si="3"/>
        <v>45992</v>
      </c>
      <c r="O33" s="289">
        <f t="shared" si="3"/>
        <v>45993</v>
      </c>
      <c r="P33" s="289">
        <f t="shared" si="3"/>
        <v>45994</v>
      </c>
      <c r="Q33" s="289">
        <f t="shared" si="3"/>
        <v>45995</v>
      </c>
      <c r="R33" s="289">
        <f t="shared" si="3"/>
        <v>45996</v>
      </c>
      <c r="S33" s="289">
        <f t="shared" si="3"/>
        <v>45997</v>
      </c>
      <c r="T33" s="289">
        <f t="shared" si="3"/>
        <v>45998</v>
      </c>
      <c r="U33" s="289">
        <f t="shared" si="3"/>
        <v>45999</v>
      </c>
      <c r="V33" s="289">
        <f t="shared" si="3"/>
        <v>46000</v>
      </c>
      <c r="W33" s="289">
        <f t="shared" si="3"/>
        <v>46001</v>
      </c>
      <c r="X33" s="289">
        <f t="shared" si="3"/>
        <v>46002</v>
      </c>
      <c r="Y33" s="289">
        <f t="shared" si="3"/>
        <v>46003</v>
      </c>
      <c r="Z33" s="289">
        <f t="shared" si="3"/>
        <v>46004</v>
      </c>
      <c r="AA33" s="289">
        <f t="shared" si="3"/>
        <v>46005</v>
      </c>
      <c r="AB33" s="289">
        <f t="shared" si="3"/>
        <v>46006</v>
      </c>
      <c r="AC33" s="289">
        <f t="shared" si="3"/>
        <v>46007</v>
      </c>
      <c r="AD33" s="289">
        <f t="shared" si="3"/>
        <v>46008</v>
      </c>
      <c r="AE33" s="289">
        <f t="shared" si="3"/>
        <v>46009</v>
      </c>
      <c r="AF33" s="289">
        <f t="shared" si="3"/>
        <v>46010</v>
      </c>
      <c r="AG33" s="289">
        <f t="shared" si="3"/>
        <v>46011</v>
      </c>
      <c r="AH33" s="289">
        <f t="shared" si="3"/>
        <v>46012</v>
      </c>
      <c r="AI33" s="289">
        <f t="shared" si="3"/>
        <v>46013</v>
      </c>
      <c r="AJ33" s="289">
        <f t="shared" si="3"/>
        <v>46014</v>
      </c>
      <c r="AK33" s="289">
        <f t="shared" si="3"/>
        <v>46015</v>
      </c>
      <c r="AL33" s="289">
        <f t="shared" si="3"/>
        <v>46016</v>
      </c>
      <c r="AM33" s="289">
        <f t="shared" si="3"/>
        <v>46017</v>
      </c>
      <c r="AN33" s="289">
        <f t="shared" si="3"/>
        <v>46018</v>
      </c>
      <c r="AO33" s="289">
        <f t="shared" si="3"/>
        <v>46019</v>
      </c>
      <c r="AP33" s="344">
        <f t="shared" si="3"/>
        <v>46020</v>
      </c>
      <c r="AQ33" s="344">
        <f t="shared" si="3"/>
        <v>46021</v>
      </c>
      <c r="AR33" s="344">
        <f t="shared" si="3"/>
        <v>46022</v>
      </c>
      <c r="AS33" s="344">
        <f t="shared" si="3"/>
        <v>46023</v>
      </c>
      <c r="AT33" s="344">
        <f t="shared" si="3"/>
        <v>46024</v>
      </c>
      <c r="AU33" s="344">
        <f t="shared" si="3"/>
        <v>46025</v>
      </c>
      <c r="AV33" s="344">
        <f t="shared" si="3"/>
        <v>46026</v>
      </c>
      <c r="AW33" s="344">
        <f t="shared" si="3"/>
        <v>46027</v>
      </c>
      <c r="AX33" s="344">
        <f t="shared" si="3"/>
        <v>46028</v>
      </c>
      <c r="AY33" s="344">
        <f t="shared" si="3"/>
        <v>46029</v>
      </c>
      <c r="AZ33" s="344">
        <f t="shared" si="3"/>
        <v>46030</v>
      </c>
      <c r="BA33" s="289">
        <f t="shared" si="3"/>
        <v>46031</v>
      </c>
      <c r="BB33" s="289">
        <f t="shared" si="3"/>
        <v>46032</v>
      </c>
      <c r="BC33" s="289">
        <f t="shared" si="3"/>
        <v>46033</v>
      </c>
      <c r="BD33" s="289">
        <f t="shared" si="3"/>
        <v>46034</v>
      </c>
      <c r="BE33" s="289">
        <f t="shared" si="3"/>
        <v>46035</v>
      </c>
      <c r="BF33" s="289">
        <f t="shared" si="3"/>
        <v>46036</v>
      </c>
      <c r="BG33" s="289">
        <f t="shared" si="3"/>
        <v>46037</v>
      </c>
      <c r="BH33" s="289">
        <f t="shared" si="3"/>
        <v>46038</v>
      </c>
      <c r="BI33" s="289">
        <f t="shared" si="1"/>
        <v>46039</v>
      </c>
      <c r="BJ33" s="289">
        <f t="shared" si="1"/>
        <v>46040</v>
      </c>
      <c r="BK33" s="289">
        <f t="shared" si="1"/>
        <v>46041</v>
      </c>
      <c r="BL33" s="289">
        <f t="shared" si="1"/>
        <v>46042</v>
      </c>
      <c r="BM33" s="289">
        <f t="shared" si="1"/>
        <v>46043</v>
      </c>
      <c r="BN33" s="289">
        <f t="shared" si="1"/>
        <v>46044</v>
      </c>
      <c r="BO33" s="289">
        <f t="shared" si="1"/>
        <v>46045</v>
      </c>
      <c r="BP33" s="289">
        <f t="shared" si="1"/>
        <v>46046</v>
      </c>
      <c r="BQ33" s="289">
        <f t="shared" si="1"/>
        <v>46047</v>
      </c>
      <c r="BR33" s="289">
        <f t="shared" si="1"/>
        <v>46048</v>
      </c>
      <c r="BS33" s="289">
        <f t="shared" si="1"/>
        <v>46049</v>
      </c>
      <c r="BT33" s="289">
        <f t="shared" si="1"/>
        <v>46050</v>
      </c>
      <c r="BU33" s="289">
        <f t="shared" si="1"/>
        <v>46051</v>
      </c>
      <c r="BV33" s="289">
        <f t="shared" si="1"/>
        <v>46052</v>
      </c>
      <c r="BW33" s="289">
        <f t="shared" si="1"/>
        <v>46053</v>
      </c>
      <c r="BX33" s="289">
        <f t="shared" si="1"/>
        <v>46054</v>
      </c>
      <c r="BY33" s="289">
        <f t="shared" si="1"/>
        <v>46055</v>
      </c>
      <c r="BZ33" s="289">
        <f t="shared" si="1"/>
        <v>46056</v>
      </c>
      <c r="CA33" s="289">
        <f t="shared" si="1"/>
        <v>46057</v>
      </c>
      <c r="CB33" s="289">
        <f t="shared" si="1"/>
        <v>46058</v>
      </c>
      <c r="CC33" s="289">
        <f t="shared" si="1"/>
        <v>46059</v>
      </c>
      <c r="CD33" s="289">
        <f t="shared" si="1"/>
        <v>46060</v>
      </c>
      <c r="CE33" s="289">
        <f t="shared" si="1"/>
        <v>46061</v>
      </c>
      <c r="CF33" s="289">
        <f t="shared" si="1"/>
        <v>46062</v>
      </c>
      <c r="CG33" s="289">
        <f t="shared" si="1"/>
        <v>46063</v>
      </c>
      <c r="CH33" s="289">
        <f t="shared" si="1"/>
        <v>46064</v>
      </c>
      <c r="CI33" s="289">
        <f t="shared" si="1"/>
        <v>46065</v>
      </c>
      <c r="CJ33" s="289">
        <f t="shared" si="1"/>
        <v>46066</v>
      </c>
      <c r="CK33" s="289">
        <f t="shared" si="1"/>
        <v>46067</v>
      </c>
      <c r="CL33" s="289">
        <f t="shared" si="1"/>
        <v>46068</v>
      </c>
      <c r="CM33" s="289">
        <f t="shared" si="1"/>
        <v>46069</v>
      </c>
      <c r="CN33" s="289">
        <f t="shared" si="1"/>
        <v>46070</v>
      </c>
      <c r="CO33" s="289">
        <f t="shared" si="1"/>
        <v>46071</v>
      </c>
      <c r="CP33" s="289">
        <f t="shared" si="1"/>
        <v>46072</v>
      </c>
      <c r="CQ33" s="289">
        <f t="shared" si="1"/>
        <v>46073</v>
      </c>
      <c r="CR33" s="289">
        <f t="shared" si="1"/>
        <v>46074</v>
      </c>
      <c r="CS33" s="289">
        <f t="shared" si="1"/>
        <v>46075</v>
      </c>
      <c r="CT33" s="289">
        <f t="shared" si="1"/>
        <v>46076</v>
      </c>
      <c r="CU33" s="289">
        <f t="shared" si="1"/>
        <v>46077</v>
      </c>
      <c r="CV33" s="289">
        <f t="shared" si="1"/>
        <v>46078</v>
      </c>
      <c r="CW33" s="289">
        <f t="shared" si="1"/>
        <v>46079</v>
      </c>
      <c r="CX33" s="289">
        <f t="shared" si="1"/>
        <v>46080</v>
      </c>
      <c r="CY33" s="289">
        <f t="shared" si="1"/>
        <v>46081</v>
      </c>
      <c r="CZ33" s="289">
        <f t="shared" si="1"/>
        <v>46082</v>
      </c>
      <c r="DA33" s="289">
        <f t="shared" si="1"/>
        <v>46083</v>
      </c>
      <c r="DB33" s="289">
        <f t="shared" si="1"/>
        <v>46084</v>
      </c>
      <c r="DC33" s="289">
        <f t="shared" si="1"/>
        <v>46085</v>
      </c>
      <c r="DD33" s="289">
        <f t="shared" si="1"/>
        <v>46086</v>
      </c>
      <c r="DE33" s="289">
        <f t="shared" si="1"/>
        <v>46087</v>
      </c>
      <c r="DF33" s="289">
        <f t="shared" si="1"/>
        <v>46088</v>
      </c>
      <c r="DG33" s="289">
        <f t="shared" si="1"/>
        <v>46089</v>
      </c>
      <c r="DH33" s="289">
        <f t="shared" si="1"/>
        <v>46090</v>
      </c>
      <c r="DI33" s="289">
        <f t="shared" si="1"/>
        <v>46091</v>
      </c>
      <c r="DJ33" s="289">
        <f t="shared" si="1"/>
        <v>46092</v>
      </c>
      <c r="DK33" s="289">
        <f t="shared" si="1"/>
        <v>46093</v>
      </c>
      <c r="DL33" s="289">
        <f t="shared" si="1"/>
        <v>46094</v>
      </c>
      <c r="DM33" s="289">
        <f t="shared" si="1"/>
        <v>46095</v>
      </c>
      <c r="DN33" s="289">
        <f t="shared" si="1"/>
        <v>46096</v>
      </c>
      <c r="DO33" s="289">
        <f t="shared" si="1"/>
        <v>46097</v>
      </c>
      <c r="DP33" s="289">
        <f t="shared" si="1"/>
        <v>46098</v>
      </c>
      <c r="DQ33" s="289">
        <f t="shared" si="1"/>
        <v>46099</v>
      </c>
      <c r="DR33" s="289">
        <f t="shared" si="1"/>
        <v>46100</v>
      </c>
      <c r="DS33" s="289">
        <f t="shared" si="1"/>
        <v>46101</v>
      </c>
      <c r="DT33" s="289">
        <f t="shared" si="1"/>
        <v>46102</v>
      </c>
      <c r="DU33" s="289">
        <f t="shared" si="2"/>
        <v>46103</v>
      </c>
      <c r="DV33" s="289">
        <f t="shared" si="2"/>
        <v>46104</v>
      </c>
      <c r="DW33" s="289">
        <f t="shared" si="2"/>
        <v>46105</v>
      </c>
      <c r="DX33" s="289">
        <f t="shared" si="2"/>
        <v>46106</v>
      </c>
      <c r="DY33" s="289">
        <f t="shared" si="2"/>
        <v>46107</v>
      </c>
      <c r="DZ33" s="289">
        <f t="shared" si="2"/>
        <v>46108</v>
      </c>
      <c r="EA33" s="289">
        <f t="shared" si="2"/>
        <v>46109</v>
      </c>
      <c r="EB33" s="289">
        <f t="shared" si="2"/>
        <v>46110</v>
      </c>
      <c r="EC33" s="289">
        <f t="shared" si="2"/>
        <v>46111</v>
      </c>
      <c r="ED33" s="289">
        <f t="shared" si="2"/>
        <v>46112</v>
      </c>
      <c r="EE33" s="289">
        <f t="shared" si="2"/>
        <v>46113</v>
      </c>
      <c r="EF33" s="289">
        <f t="shared" si="2"/>
        <v>46114</v>
      </c>
      <c r="EG33" s="289">
        <f t="shared" si="2"/>
        <v>46115</v>
      </c>
      <c r="EH33" s="289">
        <f t="shared" si="2"/>
        <v>46116</v>
      </c>
      <c r="EI33" s="289">
        <f t="shared" si="2"/>
        <v>46117</v>
      </c>
      <c r="EJ33" s="289">
        <f t="shared" si="2"/>
        <v>46118</v>
      </c>
      <c r="EK33" s="289">
        <f t="shared" si="2"/>
        <v>46119</v>
      </c>
      <c r="EL33" s="289">
        <f t="shared" si="2"/>
        <v>46120</v>
      </c>
      <c r="EM33" s="289">
        <f t="shared" si="2"/>
        <v>46121</v>
      </c>
      <c r="EN33" s="289">
        <f t="shared" si="2"/>
        <v>46122</v>
      </c>
      <c r="EO33" s="289">
        <f t="shared" si="2"/>
        <v>46123</v>
      </c>
      <c r="EP33" s="289">
        <f t="shared" si="2"/>
        <v>46124</v>
      </c>
      <c r="EQ33" s="289">
        <f t="shared" si="2"/>
        <v>46125</v>
      </c>
      <c r="ER33" s="289">
        <f t="shared" si="2"/>
        <v>46126</v>
      </c>
      <c r="ES33" s="289">
        <f t="shared" si="2"/>
        <v>46127</v>
      </c>
      <c r="ET33" s="289">
        <f t="shared" si="2"/>
        <v>46128</v>
      </c>
      <c r="EU33" s="289">
        <f t="shared" si="2"/>
        <v>46129</v>
      </c>
      <c r="EV33" s="289">
        <f t="shared" si="2"/>
        <v>46130</v>
      </c>
      <c r="EW33" s="289">
        <f t="shared" si="2"/>
        <v>46131</v>
      </c>
      <c r="EX33" s="289">
        <f t="shared" si="2"/>
        <v>46132</v>
      </c>
      <c r="EY33" s="289">
        <f t="shared" si="2"/>
        <v>46133</v>
      </c>
      <c r="EZ33" s="289">
        <f t="shared" si="2"/>
        <v>46134</v>
      </c>
      <c r="FA33" s="289">
        <f t="shared" si="2"/>
        <v>46135</v>
      </c>
      <c r="FB33" s="289">
        <f t="shared" si="2"/>
        <v>46136</v>
      </c>
      <c r="FC33" s="289">
        <f t="shared" si="2"/>
        <v>46137</v>
      </c>
      <c r="FD33" s="289">
        <f t="shared" si="2"/>
        <v>46138</v>
      </c>
      <c r="FE33" s="289">
        <f t="shared" si="2"/>
        <v>46139</v>
      </c>
      <c r="FF33" s="289">
        <f t="shared" si="2"/>
        <v>46140</v>
      </c>
      <c r="FG33" s="289">
        <f t="shared" si="2"/>
        <v>46141</v>
      </c>
      <c r="FH33" s="289">
        <f t="shared" si="2"/>
        <v>46142</v>
      </c>
    </row>
    <row r="34" spans="1:164"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345"/>
      <c r="AQ34" s="345"/>
      <c r="AR34" s="345"/>
      <c r="AS34" s="345"/>
      <c r="AT34" s="345"/>
      <c r="AU34" s="345"/>
      <c r="AV34" s="345"/>
      <c r="AW34" s="345"/>
      <c r="AX34" s="345"/>
      <c r="AY34" s="345"/>
      <c r="AZ34" s="345"/>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row>
    <row r="35" spans="1:164" s="72" customFormat="1" x14ac:dyDescent="0.2">
      <c r="A35" s="240">
        <v>1</v>
      </c>
      <c r="B35" s="272">
        <f t="shared" ref="B35:BH35" si="4">ROUND(B8*0.9,)</f>
        <v>16200</v>
      </c>
      <c r="C35" s="272">
        <f t="shared" si="4"/>
        <v>16200</v>
      </c>
      <c r="D35" s="272">
        <f t="shared" si="4"/>
        <v>19035</v>
      </c>
      <c r="E35" s="272">
        <f t="shared" si="4"/>
        <v>19035</v>
      </c>
      <c r="F35" s="272">
        <f t="shared" si="4"/>
        <v>13770</v>
      </c>
      <c r="G35" s="272">
        <f t="shared" si="4"/>
        <v>13770</v>
      </c>
      <c r="H35" s="272">
        <f t="shared" si="4"/>
        <v>13770</v>
      </c>
      <c r="I35" s="272">
        <f t="shared" si="4"/>
        <v>13770</v>
      </c>
      <c r="J35" s="272">
        <f t="shared" si="4"/>
        <v>13770</v>
      </c>
      <c r="K35" s="272">
        <f t="shared" si="4"/>
        <v>17415</v>
      </c>
      <c r="L35" s="272">
        <f t="shared" si="4"/>
        <v>17415</v>
      </c>
      <c r="M35" s="272">
        <f t="shared" si="4"/>
        <v>13770</v>
      </c>
      <c r="N35" s="272">
        <f t="shared" si="4"/>
        <v>13770</v>
      </c>
      <c r="O35" s="272">
        <f t="shared" si="4"/>
        <v>13770</v>
      </c>
      <c r="P35" s="272">
        <f t="shared" si="4"/>
        <v>13770</v>
      </c>
      <c r="Q35" s="272">
        <f t="shared" si="4"/>
        <v>13770</v>
      </c>
      <c r="R35" s="272">
        <f t="shared" si="4"/>
        <v>16200</v>
      </c>
      <c r="S35" s="272">
        <f t="shared" si="4"/>
        <v>16200</v>
      </c>
      <c r="T35" s="272">
        <f t="shared" si="4"/>
        <v>14985</v>
      </c>
      <c r="U35" s="272">
        <f t="shared" si="4"/>
        <v>14985</v>
      </c>
      <c r="V35" s="272">
        <f t="shared" si="4"/>
        <v>14985</v>
      </c>
      <c r="W35" s="272">
        <f t="shared" si="4"/>
        <v>14985</v>
      </c>
      <c r="X35" s="272">
        <f t="shared" si="4"/>
        <v>16200</v>
      </c>
      <c r="Y35" s="272">
        <f t="shared" si="4"/>
        <v>16200</v>
      </c>
      <c r="Z35" s="272">
        <f t="shared" si="4"/>
        <v>16200</v>
      </c>
      <c r="AA35" s="272">
        <f t="shared" si="4"/>
        <v>14985</v>
      </c>
      <c r="AB35" s="272">
        <f t="shared" si="4"/>
        <v>14985</v>
      </c>
      <c r="AC35" s="272">
        <f t="shared" si="4"/>
        <v>16200</v>
      </c>
      <c r="AD35" s="272">
        <f t="shared" si="4"/>
        <v>16200</v>
      </c>
      <c r="AE35" s="272">
        <f t="shared" si="4"/>
        <v>16200</v>
      </c>
      <c r="AF35" s="272">
        <f t="shared" si="4"/>
        <v>19440</v>
      </c>
      <c r="AG35" s="272">
        <f t="shared" si="4"/>
        <v>19440</v>
      </c>
      <c r="AH35" s="272">
        <f t="shared" si="4"/>
        <v>17415</v>
      </c>
      <c r="AI35" s="272">
        <f t="shared" si="4"/>
        <v>19035</v>
      </c>
      <c r="AJ35" s="272">
        <f t="shared" si="4"/>
        <v>19035</v>
      </c>
      <c r="AK35" s="272">
        <f t="shared" si="4"/>
        <v>24300</v>
      </c>
      <c r="AL35" s="272">
        <f t="shared" si="4"/>
        <v>29160</v>
      </c>
      <c r="AM35" s="272">
        <f t="shared" si="4"/>
        <v>29160</v>
      </c>
      <c r="AN35" s="272">
        <f t="shared" si="4"/>
        <v>31590</v>
      </c>
      <c r="AO35" s="272">
        <f t="shared" si="4"/>
        <v>29160</v>
      </c>
      <c r="AP35" s="346">
        <f t="shared" si="4"/>
        <v>52650</v>
      </c>
      <c r="AQ35" s="346">
        <f t="shared" si="4"/>
        <v>85050</v>
      </c>
      <c r="AR35" s="346">
        <f t="shared" si="4"/>
        <v>105300</v>
      </c>
      <c r="AS35" s="346">
        <f t="shared" si="4"/>
        <v>105300</v>
      </c>
      <c r="AT35" s="346">
        <f t="shared" si="4"/>
        <v>93150</v>
      </c>
      <c r="AU35" s="346">
        <f t="shared" si="4"/>
        <v>93150</v>
      </c>
      <c r="AV35" s="346">
        <f t="shared" si="4"/>
        <v>93150</v>
      </c>
      <c r="AW35" s="346">
        <f t="shared" si="4"/>
        <v>93150</v>
      </c>
      <c r="AX35" s="346">
        <f t="shared" si="4"/>
        <v>93150</v>
      </c>
      <c r="AY35" s="346">
        <f t="shared" si="4"/>
        <v>72900</v>
      </c>
      <c r="AZ35" s="346">
        <f t="shared" si="4"/>
        <v>64800</v>
      </c>
      <c r="BA35" s="272">
        <f t="shared" si="4"/>
        <v>64800</v>
      </c>
      <c r="BB35" s="272">
        <f t="shared" si="4"/>
        <v>46170</v>
      </c>
      <c r="BC35" s="272">
        <f t="shared" si="4"/>
        <v>26730</v>
      </c>
      <c r="BD35" s="272">
        <f t="shared" si="4"/>
        <v>26730</v>
      </c>
      <c r="BE35" s="272">
        <f t="shared" si="4"/>
        <v>26730</v>
      </c>
      <c r="BF35" s="272">
        <f t="shared" si="4"/>
        <v>26730</v>
      </c>
      <c r="BG35" s="272">
        <f t="shared" si="4"/>
        <v>26730</v>
      </c>
      <c r="BH35" s="272">
        <f t="shared" si="4"/>
        <v>24300</v>
      </c>
      <c r="BI35" s="272">
        <f t="shared" ref="BI35:DT36" si="5">ROUND(BI8*0.9,)</f>
        <v>24300</v>
      </c>
      <c r="BJ35" s="272">
        <f t="shared" si="5"/>
        <v>24300</v>
      </c>
      <c r="BK35" s="272">
        <f t="shared" si="5"/>
        <v>26730</v>
      </c>
      <c r="BL35" s="272">
        <f t="shared" si="5"/>
        <v>26730</v>
      </c>
      <c r="BM35" s="272">
        <f t="shared" si="5"/>
        <v>26730</v>
      </c>
      <c r="BN35" s="272">
        <f t="shared" si="5"/>
        <v>26730</v>
      </c>
      <c r="BO35" s="272">
        <f t="shared" si="5"/>
        <v>26730</v>
      </c>
      <c r="BP35" s="272">
        <f t="shared" si="5"/>
        <v>26730</v>
      </c>
      <c r="BQ35" s="272">
        <f t="shared" si="5"/>
        <v>26730</v>
      </c>
      <c r="BR35" s="272">
        <f t="shared" si="5"/>
        <v>26730</v>
      </c>
      <c r="BS35" s="272">
        <f t="shared" si="5"/>
        <v>26730</v>
      </c>
      <c r="BT35" s="272">
        <f t="shared" si="5"/>
        <v>31590</v>
      </c>
      <c r="BU35" s="272">
        <f t="shared" si="5"/>
        <v>31590</v>
      </c>
      <c r="BV35" s="272">
        <f t="shared" si="5"/>
        <v>31590</v>
      </c>
      <c r="BW35" s="272">
        <f t="shared" si="5"/>
        <v>31590</v>
      </c>
      <c r="BX35" s="272">
        <f t="shared" si="5"/>
        <v>33210</v>
      </c>
      <c r="BY35" s="272">
        <f t="shared" si="5"/>
        <v>33210</v>
      </c>
      <c r="BZ35" s="272">
        <f t="shared" si="5"/>
        <v>33210</v>
      </c>
      <c r="CA35" s="272">
        <f t="shared" si="5"/>
        <v>33210</v>
      </c>
      <c r="CB35" s="272">
        <f t="shared" si="5"/>
        <v>33210</v>
      </c>
      <c r="CC35" s="272">
        <f t="shared" si="5"/>
        <v>33210</v>
      </c>
      <c r="CD35" s="272">
        <f t="shared" si="5"/>
        <v>33210</v>
      </c>
      <c r="CE35" s="272">
        <f t="shared" si="5"/>
        <v>33210</v>
      </c>
      <c r="CF35" s="272">
        <f t="shared" si="5"/>
        <v>33210</v>
      </c>
      <c r="CG35" s="272">
        <f t="shared" si="5"/>
        <v>33210</v>
      </c>
      <c r="CH35" s="272">
        <f t="shared" si="5"/>
        <v>29970</v>
      </c>
      <c r="CI35" s="272">
        <f t="shared" si="5"/>
        <v>29970</v>
      </c>
      <c r="CJ35" s="272">
        <f t="shared" si="5"/>
        <v>29970</v>
      </c>
      <c r="CK35" s="272">
        <f t="shared" si="5"/>
        <v>29970</v>
      </c>
      <c r="CL35" s="272">
        <f t="shared" si="5"/>
        <v>29970</v>
      </c>
      <c r="CM35" s="272">
        <f t="shared" si="5"/>
        <v>29970</v>
      </c>
      <c r="CN35" s="272">
        <f t="shared" si="5"/>
        <v>29970</v>
      </c>
      <c r="CO35" s="272">
        <f t="shared" si="5"/>
        <v>29970</v>
      </c>
      <c r="CP35" s="272">
        <f t="shared" si="5"/>
        <v>29970</v>
      </c>
      <c r="CQ35" s="272">
        <f t="shared" si="5"/>
        <v>50220</v>
      </c>
      <c r="CR35" s="272">
        <f t="shared" si="5"/>
        <v>55890</v>
      </c>
      <c r="CS35" s="272">
        <f t="shared" si="5"/>
        <v>61560</v>
      </c>
      <c r="CT35" s="272">
        <f t="shared" si="5"/>
        <v>50220</v>
      </c>
      <c r="CU35" s="272">
        <f t="shared" si="5"/>
        <v>50220</v>
      </c>
      <c r="CV35" s="272">
        <f t="shared" si="5"/>
        <v>41310</v>
      </c>
      <c r="CW35" s="272">
        <f t="shared" si="5"/>
        <v>41310</v>
      </c>
      <c r="CX35" s="272">
        <f t="shared" si="5"/>
        <v>41310</v>
      </c>
      <c r="CY35" s="272">
        <f t="shared" si="5"/>
        <v>34830</v>
      </c>
      <c r="CZ35" s="272">
        <f t="shared" si="5"/>
        <v>34020</v>
      </c>
      <c r="DA35" s="272">
        <f t="shared" si="5"/>
        <v>23085</v>
      </c>
      <c r="DB35" s="272">
        <f t="shared" si="5"/>
        <v>23085</v>
      </c>
      <c r="DC35" s="272">
        <f t="shared" si="5"/>
        <v>23085</v>
      </c>
      <c r="DD35" s="272">
        <f t="shared" si="5"/>
        <v>23085</v>
      </c>
      <c r="DE35" s="272">
        <f t="shared" si="5"/>
        <v>24300</v>
      </c>
      <c r="DF35" s="272">
        <f t="shared" si="5"/>
        <v>24300</v>
      </c>
      <c r="DG35" s="272">
        <f t="shared" si="5"/>
        <v>24300</v>
      </c>
      <c r="DH35" s="272">
        <f t="shared" si="5"/>
        <v>23085</v>
      </c>
      <c r="DI35" s="272">
        <f t="shared" si="5"/>
        <v>23085</v>
      </c>
      <c r="DJ35" s="272">
        <f t="shared" si="5"/>
        <v>23085</v>
      </c>
      <c r="DK35" s="272">
        <f t="shared" si="5"/>
        <v>23085</v>
      </c>
      <c r="DL35" s="272">
        <f t="shared" si="5"/>
        <v>23085</v>
      </c>
      <c r="DM35" s="272">
        <f t="shared" si="5"/>
        <v>23085</v>
      </c>
      <c r="DN35" s="272">
        <f t="shared" si="5"/>
        <v>21870</v>
      </c>
      <c r="DO35" s="272">
        <f t="shared" si="5"/>
        <v>21870</v>
      </c>
      <c r="DP35" s="272">
        <f t="shared" si="5"/>
        <v>21870</v>
      </c>
      <c r="DQ35" s="272">
        <f t="shared" si="5"/>
        <v>21870</v>
      </c>
      <c r="DR35" s="272">
        <f t="shared" si="5"/>
        <v>21870</v>
      </c>
      <c r="DS35" s="272">
        <f t="shared" si="5"/>
        <v>21870</v>
      </c>
      <c r="DT35" s="272">
        <f t="shared" si="5"/>
        <v>21870</v>
      </c>
      <c r="DU35" s="272">
        <f t="shared" ref="DU35:FH36" si="6">ROUND(DU8*0.9,)</f>
        <v>18630</v>
      </c>
      <c r="DV35" s="272">
        <f t="shared" si="6"/>
        <v>18630</v>
      </c>
      <c r="DW35" s="272">
        <f t="shared" si="6"/>
        <v>18630</v>
      </c>
      <c r="DX35" s="272">
        <f t="shared" si="6"/>
        <v>18630</v>
      </c>
      <c r="DY35" s="272">
        <f t="shared" si="6"/>
        <v>18630</v>
      </c>
      <c r="DZ35" s="272">
        <f t="shared" si="6"/>
        <v>19440</v>
      </c>
      <c r="EA35" s="272">
        <f t="shared" si="6"/>
        <v>19440</v>
      </c>
      <c r="EB35" s="272">
        <f t="shared" si="6"/>
        <v>17820</v>
      </c>
      <c r="EC35" s="272">
        <f t="shared" si="6"/>
        <v>17820</v>
      </c>
      <c r="ED35" s="272">
        <f t="shared" si="6"/>
        <v>17820</v>
      </c>
      <c r="EE35" s="272">
        <f t="shared" si="6"/>
        <v>17010</v>
      </c>
      <c r="EF35" s="272">
        <f t="shared" si="6"/>
        <v>17010</v>
      </c>
      <c r="EG35" s="272">
        <f t="shared" si="6"/>
        <v>17010</v>
      </c>
      <c r="EH35" s="272">
        <f t="shared" si="6"/>
        <v>17010</v>
      </c>
      <c r="EI35" s="272">
        <f t="shared" si="6"/>
        <v>14580</v>
      </c>
      <c r="EJ35" s="272">
        <f t="shared" si="6"/>
        <v>14580</v>
      </c>
      <c r="EK35" s="272">
        <f t="shared" si="6"/>
        <v>14580</v>
      </c>
      <c r="EL35" s="272">
        <f t="shared" si="6"/>
        <v>14580</v>
      </c>
      <c r="EM35" s="272">
        <f t="shared" si="6"/>
        <v>14580</v>
      </c>
      <c r="EN35" s="272">
        <f t="shared" si="6"/>
        <v>14580</v>
      </c>
      <c r="EO35" s="272">
        <f t="shared" si="6"/>
        <v>14580</v>
      </c>
      <c r="EP35" s="272">
        <f t="shared" si="6"/>
        <v>13365</v>
      </c>
      <c r="EQ35" s="272">
        <f t="shared" si="6"/>
        <v>13365</v>
      </c>
      <c r="ER35" s="272">
        <f t="shared" si="6"/>
        <v>13365</v>
      </c>
      <c r="ES35" s="272">
        <f t="shared" si="6"/>
        <v>13365</v>
      </c>
      <c r="ET35" s="272">
        <f t="shared" si="6"/>
        <v>13365</v>
      </c>
      <c r="EU35" s="272">
        <f t="shared" si="6"/>
        <v>14580</v>
      </c>
      <c r="EV35" s="272">
        <f t="shared" si="6"/>
        <v>14580</v>
      </c>
      <c r="EW35" s="272">
        <f t="shared" si="6"/>
        <v>13365</v>
      </c>
      <c r="EX35" s="272">
        <f t="shared" si="6"/>
        <v>13365</v>
      </c>
      <c r="EY35" s="272">
        <f t="shared" si="6"/>
        <v>13365</v>
      </c>
      <c r="EZ35" s="272">
        <f t="shared" si="6"/>
        <v>13365</v>
      </c>
      <c r="FA35" s="272">
        <f t="shared" si="6"/>
        <v>13365</v>
      </c>
      <c r="FB35" s="272">
        <f t="shared" si="6"/>
        <v>14580</v>
      </c>
      <c r="FC35" s="272">
        <f t="shared" si="6"/>
        <v>14580</v>
      </c>
      <c r="FD35" s="272">
        <f t="shared" si="6"/>
        <v>13365</v>
      </c>
      <c r="FE35" s="272">
        <f t="shared" si="6"/>
        <v>13365</v>
      </c>
      <c r="FF35" s="272">
        <f t="shared" si="6"/>
        <v>13365</v>
      </c>
      <c r="FG35" s="272">
        <f t="shared" si="6"/>
        <v>13365</v>
      </c>
      <c r="FH35" s="272">
        <f t="shared" si="6"/>
        <v>15795</v>
      </c>
    </row>
    <row r="36" spans="1:164" s="72" customFormat="1" x14ac:dyDescent="0.2">
      <c r="A36" s="240">
        <v>2</v>
      </c>
      <c r="B36" s="272">
        <f t="shared" ref="B36:BH36" si="7">ROUND(B9*0.9,)</f>
        <v>18306</v>
      </c>
      <c r="C36" s="272">
        <f t="shared" si="7"/>
        <v>18306</v>
      </c>
      <c r="D36" s="272">
        <f t="shared" si="7"/>
        <v>21141</v>
      </c>
      <c r="E36" s="272">
        <f t="shared" si="7"/>
        <v>21141</v>
      </c>
      <c r="F36" s="272">
        <f t="shared" si="7"/>
        <v>15876</v>
      </c>
      <c r="G36" s="272">
        <f t="shared" si="7"/>
        <v>15876</v>
      </c>
      <c r="H36" s="272">
        <f t="shared" si="7"/>
        <v>15876</v>
      </c>
      <c r="I36" s="272">
        <f t="shared" si="7"/>
        <v>15876</v>
      </c>
      <c r="J36" s="272">
        <f t="shared" si="7"/>
        <v>15876</v>
      </c>
      <c r="K36" s="272">
        <f t="shared" si="7"/>
        <v>19521</v>
      </c>
      <c r="L36" s="272">
        <f t="shared" si="7"/>
        <v>19521</v>
      </c>
      <c r="M36" s="272">
        <f t="shared" si="7"/>
        <v>15876</v>
      </c>
      <c r="N36" s="272">
        <f t="shared" si="7"/>
        <v>15876</v>
      </c>
      <c r="O36" s="272">
        <f t="shared" si="7"/>
        <v>15876</v>
      </c>
      <c r="P36" s="272">
        <f t="shared" si="7"/>
        <v>15876</v>
      </c>
      <c r="Q36" s="272">
        <f t="shared" si="7"/>
        <v>15876</v>
      </c>
      <c r="R36" s="272">
        <f t="shared" si="7"/>
        <v>18306</v>
      </c>
      <c r="S36" s="272">
        <f t="shared" si="7"/>
        <v>18306</v>
      </c>
      <c r="T36" s="272">
        <f t="shared" si="7"/>
        <v>17091</v>
      </c>
      <c r="U36" s="272">
        <f t="shared" si="7"/>
        <v>17091</v>
      </c>
      <c r="V36" s="272">
        <f t="shared" si="7"/>
        <v>17091</v>
      </c>
      <c r="W36" s="272">
        <f t="shared" si="7"/>
        <v>17091</v>
      </c>
      <c r="X36" s="272">
        <f t="shared" si="7"/>
        <v>18306</v>
      </c>
      <c r="Y36" s="272">
        <f t="shared" si="7"/>
        <v>18306</v>
      </c>
      <c r="Z36" s="272">
        <f t="shared" si="7"/>
        <v>18306</v>
      </c>
      <c r="AA36" s="272">
        <f t="shared" si="7"/>
        <v>17091</v>
      </c>
      <c r="AB36" s="272">
        <f t="shared" si="7"/>
        <v>17091</v>
      </c>
      <c r="AC36" s="272">
        <f t="shared" si="7"/>
        <v>18306</v>
      </c>
      <c r="AD36" s="272">
        <f t="shared" si="7"/>
        <v>18306</v>
      </c>
      <c r="AE36" s="272">
        <f t="shared" si="7"/>
        <v>18306</v>
      </c>
      <c r="AF36" s="272">
        <f t="shared" si="7"/>
        <v>21546</v>
      </c>
      <c r="AG36" s="272">
        <f t="shared" si="7"/>
        <v>21546</v>
      </c>
      <c r="AH36" s="272">
        <f t="shared" si="7"/>
        <v>19521</v>
      </c>
      <c r="AI36" s="272">
        <f t="shared" si="7"/>
        <v>21141</v>
      </c>
      <c r="AJ36" s="272">
        <f t="shared" si="7"/>
        <v>21141</v>
      </c>
      <c r="AK36" s="272">
        <f t="shared" si="7"/>
        <v>26406</v>
      </c>
      <c r="AL36" s="272">
        <f t="shared" si="7"/>
        <v>31266</v>
      </c>
      <c r="AM36" s="272">
        <f t="shared" si="7"/>
        <v>31266</v>
      </c>
      <c r="AN36" s="272">
        <f t="shared" si="7"/>
        <v>33696</v>
      </c>
      <c r="AO36" s="272">
        <f t="shared" si="7"/>
        <v>31266</v>
      </c>
      <c r="AP36" s="346">
        <f t="shared" si="7"/>
        <v>55485</v>
      </c>
      <c r="AQ36" s="346">
        <f t="shared" si="7"/>
        <v>87885</v>
      </c>
      <c r="AR36" s="346">
        <f t="shared" si="7"/>
        <v>108135</v>
      </c>
      <c r="AS36" s="346">
        <f t="shared" si="7"/>
        <v>108135</v>
      </c>
      <c r="AT36" s="346">
        <f t="shared" si="7"/>
        <v>95985</v>
      </c>
      <c r="AU36" s="346">
        <f t="shared" si="7"/>
        <v>95985</v>
      </c>
      <c r="AV36" s="346">
        <f t="shared" si="7"/>
        <v>95985</v>
      </c>
      <c r="AW36" s="346">
        <f t="shared" si="7"/>
        <v>95985</v>
      </c>
      <c r="AX36" s="346">
        <f t="shared" si="7"/>
        <v>95985</v>
      </c>
      <c r="AY36" s="346">
        <f t="shared" si="7"/>
        <v>75735</v>
      </c>
      <c r="AZ36" s="346">
        <f t="shared" si="7"/>
        <v>67635</v>
      </c>
      <c r="BA36" s="272">
        <f t="shared" si="7"/>
        <v>67635</v>
      </c>
      <c r="BB36" s="272">
        <f t="shared" si="7"/>
        <v>48762</v>
      </c>
      <c r="BC36" s="272">
        <f t="shared" si="7"/>
        <v>29322</v>
      </c>
      <c r="BD36" s="272">
        <f t="shared" si="7"/>
        <v>29322</v>
      </c>
      <c r="BE36" s="272">
        <f t="shared" si="7"/>
        <v>29322</v>
      </c>
      <c r="BF36" s="272">
        <f t="shared" si="7"/>
        <v>29322</v>
      </c>
      <c r="BG36" s="272">
        <f t="shared" si="7"/>
        <v>29322</v>
      </c>
      <c r="BH36" s="272">
        <f t="shared" si="7"/>
        <v>26892</v>
      </c>
      <c r="BI36" s="272">
        <f t="shared" si="5"/>
        <v>26892</v>
      </c>
      <c r="BJ36" s="272">
        <f t="shared" si="5"/>
        <v>26892</v>
      </c>
      <c r="BK36" s="272">
        <f t="shared" si="5"/>
        <v>29322</v>
      </c>
      <c r="BL36" s="272">
        <f t="shared" si="5"/>
        <v>29322</v>
      </c>
      <c r="BM36" s="272">
        <f t="shared" si="5"/>
        <v>29322</v>
      </c>
      <c r="BN36" s="272">
        <f t="shared" si="5"/>
        <v>29322</v>
      </c>
      <c r="BO36" s="272">
        <f t="shared" si="5"/>
        <v>29322</v>
      </c>
      <c r="BP36" s="272">
        <f t="shared" si="5"/>
        <v>29322</v>
      </c>
      <c r="BQ36" s="272">
        <f t="shared" si="5"/>
        <v>29322</v>
      </c>
      <c r="BR36" s="272">
        <f t="shared" si="5"/>
        <v>29322</v>
      </c>
      <c r="BS36" s="272">
        <f t="shared" si="5"/>
        <v>29322</v>
      </c>
      <c r="BT36" s="272">
        <f t="shared" si="5"/>
        <v>34182</v>
      </c>
      <c r="BU36" s="272">
        <f t="shared" si="5"/>
        <v>34182</v>
      </c>
      <c r="BV36" s="272">
        <f t="shared" si="5"/>
        <v>34182</v>
      </c>
      <c r="BW36" s="272">
        <f t="shared" si="5"/>
        <v>34182</v>
      </c>
      <c r="BX36" s="272">
        <f t="shared" si="5"/>
        <v>35802</v>
      </c>
      <c r="BY36" s="272">
        <f t="shared" si="5"/>
        <v>35802</v>
      </c>
      <c r="BZ36" s="272">
        <f t="shared" si="5"/>
        <v>35802</v>
      </c>
      <c r="CA36" s="272">
        <f t="shared" si="5"/>
        <v>35802</v>
      </c>
      <c r="CB36" s="272">
        <f t="shared" si="5"/>
        <v>35802</v>
      </c>
      <c r="CC36" s="272">
        <f t="shared" si="5"/>
        <v>35802</v>
      </c>
      <c r="CD36" s="272">
        <f t="shared" si="5"/>
        <v>35802</v>
      </c>
      <c r="CE36" s="272">
        <f t="shared" si="5"/>
        <v>35802</v>
      </c>
      <c r="CF36" s="272">
        <f t="shared" si="5"/>
        <v>35802</v>
      </c>
      <c r="CG36" s="272">
        <f t="shared" si="5"/>
        <v>35802</v>
      </c>
      <c r="CH36" s="272">
        <f t="shared" si="5"/>
        <v>32562</v>
      </c>
      <c r="CI36" s="272">
        <f t="shared" si="5"/>
        <v>32562</v>
      </c>
      <c r="CJ36" s="272">
        <f t="shared" si="5"/>
        <v>32562</v>
      </c>
      <c r="CK36" s="272">
        <f t="shared" si="5"/>
        <v>32562</v>
      </c>
      <c r="CL36" s="272">
        <f t="shared" si="5"/>
        <v>32562</v>
      </c>
      <c r="CM36" s="272">
        <f t="shared" si="5"/>
        <v>32562</v>
      </c>
      <c r="CN36" s="272">
        <f t="shared" si="5"/>
        <v>32562</v>
      </c>
      <c r="CO36" s="272">
        <f t="shared" si="5"/>
        <v>32562</v>
      </c>
      <c r="CP36" s="272">
        <f t="shared" si="5"/>
        <v>32562</v>
      </c>
      <c r="CQ36" s="272">
        <f t="shared" si="5"/>
        <v>52812</v>
      </c>
      <c r="CR36" s="272">
        <f t="shared" si="5"/>
        <v>58482</v>
      </c>
      <c r="CS36" s="272">
        <f t="shared" si="5"/>
        <v>64152</v>
      </c>
      <c r="CT36" s="272">
        <f t="shared" si="5"/>
        <v>52812</v>
      </c>
      <c r="CU36" s="272">
        <f t="shared" si="5"/>
        <v>52812</v>
      </c>
      <c r="CV36" s="272">
        <f t="shared" si="5"/>
        <v>43902</v>
      </c>
      <c r="CW36" s="272">
        <f t="shared" si="5"/>
        <v>43902</v>
      </c>
      <c r="CX36" s="272">
        <f t="shared" si="5"/>
        <v>43902</v>
      </c>
      <c r="CY36" s="272">
        <f t="shared" si="5"/>
        <v>37422</v>
      </c>
      <c r="CZ36" s="272">
        <f t="shared" si="5"/>
        <v>36612</v>
      </c>
      <c r="DA36" s="272">
        <f t="shared" si="5"/>
        <v>25677</v>
      </c>
      <c r="DB36" s="272">
        <f t="shared" si="5"/>
        <v>25677</v>
      </c>
      <c r="DC36" s="272">
        <f t="shared" si="5"/>
        <v>25677</v>
      </c>
      <c r="DD36" s="272">
        <f t="shared" si="5"/>
        <v>25677</v>
      </c>
      <c r="DE36" s="272">
        <f t="shared" si="5"/>
        <v>26892</v>
      </c>
      <c r="DF36" s="272">
        <f t="shared" si="5"/>
        <v>26892</v>
      </c>
      <c r="DG36" s="272">
        <f t="shared" si="5"/>
        <v>26892</v>
      </c>
      <c r="DH36" s="272">
        <f t="shared" si="5"/>
        <v>25677</v>
      </c>
      <c r="DI36" s="272">
        <f t="shared" si="5"/>
        <v>25677</v>
      </c>
      <c r="DJ36" s="272">
        <f t="shared" si="5"/>
        <v>25677</v>
      </c>
      <c r="DK36" s="272">
        <f t="shared" si="5"/>
        <v>25677</v>
      </c>
      <c r="DL36" s="272">
        <f t="shared" si="5"/>
        <v>25677</v>
      </c>
      <c r="DM36" s="272">
        <f t="shared" si="5"/>
        <v>25677</v>
      </c>
      <c r="DN36" s="272">
        <f t="shared" si="5"/>
        <v>24462</v>
      </c>
      <c r="DO36" s="272">
        <f t="shared" si="5"/>
        <v>24462</v>
      </c>
      <c r="DP36" s="272">
        <f t="shared" si="5"/>
        <v>24462</v>
      </c>
      <c r="DQ36" s="272">
        <f t="shared" si="5"/>
        <v>24462</v>
      </c>
      <c r="DR36" s="272">
        <f t="shared" si="5"/>
        <v>24462</v>
      </c>
      <c r="DS36" s="272">
        <f t="shared" si="5"/>
        <v>24462</v>
      </c>
      <c r="DT36" s="272">
        <f t="shared" si="5"/>
        <v>24462</v>
      </c>
      <c r="DU36" s="272">
        <f t="shared" si="6"/>
        <v>21222</v>
      </c>
      <c r="DV36" s="272">
        <f t="shared" si="6"/>
        <v>21222</v>
      </c>
      <c r="DW36" s="272">
        <f t="shared" si="6"/>
        <v>21222</v>
      </c>
      <c r="DX36" s="272">
        <f t="shared" si="6"/>
        <v>21222</v>
      </c>
      <c r="DY36" s="272">
        <f t="shared" si="6"/>
        <v>21222</v>
      </c>
      <c r="DZ36" s="272">
        <f t="shared" si="6"/>
        <v>22032</v>
      </c>
      <c r="EA36" s="272">
        <f t="shared" si="6"/>
        <v>22032</v>
      </c>
      <c r="EB36" s="272">
        <f t="shared" si="6"/>
        <v>20412</v>
      </c>
      <c r="EC36" s="272">
        <f t="shared" si="6"/>
        <v>20412</v>
      </c>
      <c r="ED36" s="272">
        <f t="shared" si="6"/>
        <v>20412</v>
      </c>
      <c r="EE36" s="272">
        <f t="shared" si="6"/>
        <v>19440</v>
      </c>
      <c r="EF36" s="272">
        <f t="shared" si="6"/>
        <v>19440</v>
      </c>
      <c r="EG36" s="272">
        <f t="shared" si="6"/>
        <v>19440</v>
      </c>
      <c r="EH36" s="272">
        <f t="shared" si="6"/>
        <v>19440</v>
      </c>
      <c r="EI36" s="272">
        <f t="shared" si="6"/>
        <v>17010</v>
      </c>
      <c r="EJ36" s="272">
        <f t="shared" si="6"/>
        <v>17010</v>
      </c>
      <c r="EK36" s="272">
        <f t="shared" si="6"/>
        <v>17010</v>
      </c>
      <c r="EL36" s="272">
        <f t="shared" si="6"/>
        <v>17010</v>
      </c>
      <c r="EM36" s="272">
        <f t="shared" si="6"/>
        <v>17010</v>
      </c>
      <c r="EN36" s="272">
        <f t="shared" si="6"/>
        <v>17010</v>
      </c>
      <c r="EO36" s="272">
        <f t="shared" si="6"/>
        <v>17010</v>
      </c>
      <c r="EP36" s="272">
        <f t="shared" si="6"/>
        <v>15795</v>
      </c>
      <c r="EQ36" s="272">
        <f t="shared" si="6"/>
        <v>15795</v>
      </c>
      <c r="ER36" s="272">
        <f t="shared" si="6"/>
        <v>15795</v>
      </c>
      <c r="ES36" s="272">
        <f t="shared" si="6"/>
        <v>15795</v>
      </c>
      <c r="ET36" s="272">
        <f t="shared" si="6"/>
        <v>15795</v>
      </c>
      <c r="EU36" s="272">
        <f t="shared" si="6"/>
        <v>17010</v>
      </c>
      <c r="EV36" s="272">
        <f t="shared" si="6"/>
        <v>17010</v>
      </c>
      <c r="EW36" s="272">
        <f t="shared" si="6"/>
        <v>15795</v>
      </c>
      <c r="EX36" s="272">
        <f t="shared" si="6"/>
        <v>15795</v>
      </c>
      <c r="EY36" s="272">
        <f t="shared" si="6"/>
        <v>15795</v>
      </c>
      <c r="EZ36" s="272">
        <f t="shared" si="6"/>
        <v>15795</v>
      </c>
      <c r="FA36" s="272">
        <f t="shared" si="6"/>
        <v>15795</v>
      </c>
      <c r="FB36" s="272">
        <f t="shared" si="6"/>
        <v>17010</v>
      </c>
      <c r="FC36" s="272">
        <f t="shared" si="6"/>
        <v>17010</v>
      </c>
      <c r="FD36" s="272">
        <f t="shared" si="6"/>
        <v>15795</v>
      </c>
      <c r="FE36" s="272">
        <f t="shared" si="6"/>
        <v>15795</v>
      </c>
      <c r="FF36" s="272">
        <f t="shared" si="6"/>
        <v>15795</v>
      </c>
      <c r="FG36" s="272">
        <f t="shared" si="6"/>
        <v>15795</v>
      </c>
      <c r="FH36" s="272">
        <f t="shared" si="6"/>
        <v>18225</v>
      </c>
    </row>
    <row r="37" spans="1:164"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346"/>
      <c r="AQ37" s="346"/>
      <c r="AR37" s="346"/>
      <c r="AS37" s="346"/>
      <c r="AT37" s="346"/>
      <c r="AU37" s="346"/>
      <c r="AV37" s="346"/>
      <c r="AW37" s="346"/>
      <c r="AX37" s="346"/>
      <c r="AY37" s="346"/>
      <c r="AZ37" s="346"/>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row>
    <row r="38" spans="1:164" s="72" customFormat="1" x14ac:dyDescent="0.2">
      <c r="A38" s="240">
        <v>1</v>
      </c>
      <c r="B38" s="272">
        <f t="shared" ref="B38:BH38" si="8">ROUND(B11*0.9,)</f>
        <v>18630</v>
      </c>
      <c r="C38" s="272">
        <f t="shared" si="8"/>
        <v>18630</v>
      </c>
      <c r="D38" s="272">
        <f t="shared" si="8"/>
        <v>21465</v>
      </c>
      <c r="E38" s="272">
        <f t="shared" si="8"/>
        <v>21465</v>
      </c>
      <c r="F38" s="272">
        <f t="shared" si="8"/>
        <v>16200</v>
      </c>
      <c r="G38" s="272">
        <f t="shared" si="8"/>
        <v>16200</v>
      </c>
      <c r="H38" s="272">
        <f t="shared" si="8"/>
        <v>16200</v>
      </c>
      <c r="I38" s="272">
        <f t="shared" si="8"/>
        <v>16200</v>
      </c>
      <c r="J38" s="272">
        <f t="shared" si="8"/>
        <v>16200</v>
      </c>
      <c r="K38" s="272">
        <f t="shared" si="8"/>
        <v>19845</v>
      </c>
      <c r="L38" s="272">
        <f t="shared" si="8"/>
        <v>19845</v>
      </c>
      <c r="M38" s="272">
        <f t="shared" si="8"/>
        <v>16200</v>
      </c>
      <c r="N38" s="272">
        <f t="shared" si="8"/>
        <v>16200</v>
      </c>
      <c r="O38" s="272">
        <f t="shared" si="8"/>
        <v>16200</v>
      </c>
      <c r="P38" s="272">
        <f t="shared" si="8"/>
        <v>16200</v>
      </c>
      <c r="Q38" s="272">
        <f t="shared" si="8"/>
        <v>16200</v>
      </c>
      <c r="R38" s="272">
        <f t="shared" si="8"/>
        <v>18630</v>
      </c>
      <c r="S38" s="272">
        <f t="shared" si="8"/>
        <v>18630</v>
      </c>
      <c r="T38" s="272">
        <f t="shared" si="8"/>
        <v>17415</v>
      </c>
      <c r="U38" s="272">
        <f t="shared" si="8"/>
        <v>17415</v>
      </c>
      <c r="V38" s="272">
        <f t="shared" si="8"/>
        <v>17415</v>
      </c>
      <c r="W38" s="272">
        <f t="shared" si="8"/>
        <v>17415</v>
      </c>
      <c r="X38" s="272">
        <f t="shared" si="8"/>
        <v>18630</v>
      </c>
      <c r="Y38" s="272">
        <f t="shared" si="8"/>
        <v>18630</v>
      </c>
      <c r="Z38" s="272">
        <f t="shared" si="8"/>
        <v>18630</v>
      </c>
      <c r="AA38" s="272">
        <f t="shared" si="8"/>
        <v>17415</v>
      </c>
      <c r="AB38" s="272">
        <f t="shared" si="8"/>
        <v>17415</v>
      </c>
      <c r="AC38" s="272">
        <f t="shared" si="8"/>
        <v>18630</v>
      </c>
      <c r="AD38" s="272">
        <f t="shared" si="8"/>
        <v>18630</v>
      </c>
      <c r="AE38" s="272">
        <f t="shared" si="8"/>
        <v>18630</v>
      </c>
      <c r="AF38" s="272">
        <f t="shared" si="8"/>
        <v>21870</v>
      </c>
      <c r="AG38" s="272">
        <f t="shared" si="8"/>
        <v>21870</v>
      </c>
      <c r="AH38" s="272">
        <f t="shared" si="8"/>
        <v>19845</v>
      </c>
      <c r="AI38" s="272">
        <f t="shared" si="8"/>
        <v>21465</v>
      </c>
      <c r="AJ38" s="272">
        <f t="shared" si="8"/>
        <v>21465</v>
      </c>
      <c r="AK38" s="272">
        <f t="shared" si="8"/>
        <v>26730</v>
      </c>
      <c r="AL38" s="272">
        <f t="shared" si="8"/>
        <v>31590</v>
      </c>
      <c r="AM38" s="272">
        <f t="shared" si="8"/>
        <v>31590</v>
      </c>
      <c r="AN38" s="272">
        <f t="shared" si="8"/>
        <v>34020</v>
      </c>
      <c r="AO38" s="272">
        <f t="shared" si="8"/>
        <v>31590</v>
      </c>
      <c r="AP38" s="346">
        <f t="shared" si="8"/>
        <v>56700</v>
      </c>
      <c r="AQ38" s="346">
        <f t="shared" si="8"/>
        <v>89100</v>
      </c>
      <c r="AR38" s="346">
        <f t="shared" si="8"/>
        <v>109350</v>
      </c>
      <c r="AS38" s="346">
        <f t="shared" si="8"/>
        <v>109350</v>
      </c>
      <c r="AT38" s="346">
        <f t="shared" si="8"/>
        <v>97200</v>
      </c>
      <c r="AU38" s="346">
        <f t="shared" si="8"/>
        <v>97200</v>
      </c>
      <c r="AV38" s="346">
        <f t="shared" si="8"/>
        <v>97200</v>
      </c>
      <c r="AW38" s="346">
        <f t="shared" si="8"/>
        <v>97200</v>
      </c>
      <c r="AX38" s="346">
        <f t="shared" si="8"/>
        <v>97200</v>
      </c>
      <c r="AY38" s="346">
        <f t="shared" si="8"/>
        <v>76950</v>
      </c>
      <c r="AZ38" s="346">
        <f t="shared" si="8"/>
        <v>68850</v>
      </c>
      <c r="BA38" s="272">
        <f t="shared" si="8"/>
        <v>68850</v>
      </c>
      <c r="BB38" s="272">
        <f t="shared" si="8"/>
        <v>49410</v>
      </c>
      <c r="BC38" s="272">
        <f t="shared" si="8"/>
        <v>29970</v>
      </c>
      <c r="BD38" s="272">
        <f t="shared" si="8"/>
        <v>29970</v>
      </c>
      <c r="BE38" s="272">
        <f t="shared" si="8"/>
        <v>29970</v>
      </c>
      <c r="BF38" s="272">
        <f t="shared" si="8"/>
        <v>29970</v>
      </c>
      <c r="BG38" s="272">
        <f t="shared" si="8"/>
        <v>29970</v>
      </c>
      <c r="BH38" s="272">
        <f t="shared" si="8"/>
        <v>27540</v>
      </c>
      <c r="BI38" s="272">
        <f t="shared" ref="BI38:DT39" si="9">ROUND(BI11*0.9,)</f>
        <v>27540</v>
      </c>
      <c r="BJ38" s="272">
        <f t="shared" si="9"/>
        <v>27540</v>
      </c>
      <c r="BK38" s="272">
        <f t="shared" si="9"/>
        <v>29970</v>
      </c>
      <c r="BL38" s="272">
        <f t="shared" si="9"/>
        <v>29970</v>
      </c>
      <c r="BM38" s="272">
        <f t="shared" si="9"/>
        <v>29970</v>
      </c>
      <c r="BN38" s="272">
        <f t="shared" si="9"/>
        <v>29970</v>
      </c>
      <c r="BO38" s="272">
        <f t="shared" si="9"/>
        <v>29970</v>
      </c>
      <c r="BP38" s="272">
        <f t="shared" si="9"/>
        <v>29970</v>
      </c>
      <c r="BQ38" s="272">
        <f t="shared" si="9"/>
        <v>29970</v>
      </c>
      <c r="BR38" s="272">
        <f t="shared" si="9"/>
        <v>29970</v>
      </c>
      <c r="BS38" s="272">
        <f t="shared" si="9"/>
        <v>29970</v>
      </c>
      <c r="BT38" s="272">
        <f t="shared" si="9"/>
        <v>34830</v>
      </c>
      <c r="BU38" s="272">
        <f t="shared" si="9"/>
        <v>34830</v>
      </c>
      <c r="BV38" s="272">
        <f t="shared" si="9"/>
        <v>34830</v>
      </c>
      <c r="BW38" s="272">
        <f t="shared" si="9"/>
        <v>34830</v>
      </c>
      <c r="BX38" s="272">
        <f t="shared" si="9"/>
        <v>36450</v>
      </c>
      <c r="BY38" s="272">
        <f t="shared" si="9"/>
        <v>36450</v>
      </c>
      <c r="BZ38" s="272">
        <f t="shared" si="9"/>
        <v>36450</v>
      </c>
      <c r="CA38" s="272">
        <f t="shared" si="9"/>
        <v>36450</v>
      </c>
      <c r="CB38" s="272">
        <f t="shared" si="9"/>
        <v>36450</v>
      </c>
      <c r="CC38" s="272">
        <f t="shared" si="9"/>
        <v>36450</v>
      </c>
      <c r="CD38" s="272">
        <f t="shared" si="9"/>
        <v>36450</v>
      </c>
      <c r="CE38" s="272">
        <f t="shared" si="9"/>
        <v>36450</v>
      </c>
      <c r="CF38" s="272">
        <f t="shared" si="9"/>
        <v>36450</v>
      </c>
      <c r="CG38" s="272">
        <f t="shared" si="9"/>
        <v>36450</v>
      </c>
      <c r="CH38" s="272">
        <f t="shared" si="9"/>
        <v>33210</v>
      </c>
      <c r="CI38" s="272">
        <f t="shared" si="9"/>
        <v>33210</v>
      </c>
      <c r="CJ38" s="272">
        <f t="shared" si="9"/>
        <v>33210</v>
      </c>
      <c r="CK38" s="272">
        <f t="shared" si="9"/>
        <v>33210</v>
      </c>
      <c r="CL38" s="272">
        <f t="shared" si="9"/>
        <v>33210</v>
      </c>
      <c r="CM38" s="272">
        <f t="shared" si="9"/>
        <v>33210</v>
      </c>
      <c r="CN38" s="272">
        <f t="shared" si="9"/>
        <v>33210</v>
      </c>
      <c r="CO38" s="272">
        <f t="shared" si="9"/>
        <v>33210</v>
      </c>
      <c r="CP38" s="272">
        <f t="shared" si="9"/>
        <v>33210</v>
      </c>
      <c r="CQ38" s="272">
        <f t="shared" si="9"/>
        <v>53460</v>
      </c>
      <c r="CR38" s="272">
        <f t="shared" si="9"/>
        <v>59130</v>
      </c>
      <c r="CS38" s="272">
        <f t="shared" si="9"/>
        <v>64800</v>
      </c>
      <c r="CT38" s="272">
        <f t="shared" si="9"/>
        <v>53460</v>
      </c>
      <c r="CU38" s="272">
        <f t="shared" si="9"/>
        <v>53460</v>
      </c>
      <c r="CV38" s="272">
        <f t="shared" si="9"/>
        <v>44550</v>
      </c>
      <c r="CW38" s="272">
        <f t="shared" si="9"/>
        <v>44550</v>
      </c>
      <c r="CX38" s="272">
        <f t="shared" si="9"/>
        <v>44550</v>
      </c>
      <c r="CY38" s="272">
        <f t="shared" si="9"/>
        <v>38070</v>
      </c>
      <c r="CZ38" s="272">
        <f t="shared" si="9"/>
        <v>37260</v>
      </c>
      <c r="DA38" s="272">
        <f t="shared" si="9"/>
        <v>26325</v>
      </c>
      <c r="DB38" s="272">
        <f t="shared" si="9"/>
        <v>26325</v>
      </c>
      <c r="DC38" s="272">
        <f t="shared" si="9"/>
        <v>26325</v>
      </c>
      <c r="DD38" s="272">
        <f t="shared" si="9"/>
        <v>26325</v>
      </c>
      <c r="DE38" s="272">
        <f t="shared" si="9"/>
        <v>27540</v>
      </c>
      <c r="DF38" s="272">
        <f t="shared" si="9"/>
        <v>27540</v>
      </c>
      <c r="DG38" s="272">
        <f t="shared" si="9"/>
        <v>27540</v>
      </c>
      <c r="DH38" s="272">
        <f t="shared" si="9"/>
        <v>26325</v>
      </c>
      <c r="DI38" s="272">
        <f t="shared" si="9"/>
        <v>26325</v>
      </c>
      <c r="DJ38" s="272">
        <f t="shared" si="9"/>
        <v>26325</v>
      </c>
      <c r="DK38" s="272">
        <f t="shared" si="9"/>
        <v>26325</v>
      </c>
      <c r="DL38" s="272">
        <f t="shared" si="9"/>
        <v>26325</v>
      </c>
      <c r="DM38" s="272">
        <f t="shared" si="9"/>
        <v>26325</v>
      </c>
      <c r="DN38" s="272">
        <f t="shared" si="9"/>
        <v>25110</v>
      </c>
      <c r="DO38" s="272">
        <f t="shared" si="9"/>
        <v>25110</v>
      </c>
      <c r="DP38" s="272">
        <f t="shared" si="9"/>
        <v>25110</v>
      </c>
      <c r="DQ38" s="272">
        <f t="shared" si="9"/>
        <v>25110</v>
      </c>
      <c r="DR38" s="272">
        <f t="shared" si="9"/>
        <v>25110</v>
      </c>
      <c r="DS38" s="272">
        <f t="shared" si="9"/>
        <v>25110</v>
      </c>
      <c r="DT38" s="272">
        <f t="shared" si="9"/>
        <v>25110</v>
      </c>
      <c r="DU38" s="272">
        <f t="shared" ref="DU38:FH39" si="10">ROUND(DU11*0.9,)</f>
        <v>21870</v>
      </c>
      <c r="DV38" s="272">
        <f t="shared" si="10"/>
        <v>21870</v>
      </c>
      <c r="DW38" s="272">
        <f t="shared" si="10"/>
        <v>21870</v>
      </c>
      <c r="DX38" s="272">
        <f t="shared" si="10"/>
        <v>21870</v>
      </c>
      <c r="DY38" s="272">
        <f t="shared" si="10"/>
        <v>21870</v>
      </c>
      <c r="DZ38" s="272">
        <f t="shared" si="10"/>
        <v>22680</v>
      </c>
      <c r="EA38" s="272">
        <f t="shared" si="10"/>
        <v>22680</v>
      </c>
      <c r="EB38" s="272">
        <f t="shared" si="10"/>
        <v>21060</v>
      </c>
      <c r="EC38" s="272">
        <f t="shared" si="10"/>
        <v>21060</v>
      </c>
      <c r="ED38" s="272">
        <f t="shared" si="10"/>
        <v>21060</v>
      </c>
      <c r="EE38" s="272">
        <f t="shared" si="10"/>
        <v>19440</v>
      </c>
      <c r="EF38" s="272">
        <f t="shared" si="10"/>
        <v>19440</v>
      </c>
      <c r="EG38" s="272">
        <f t="shared" si="10"/>
        <v>19440</v>
      </c>
      <c r="EH38" s="272">
        <f t="shared" si="10"/>
        <v>19440</v>
      </c>
      <c r="EI38" s="272">
        <f t="shared" si="10"/>
        <v>17010</v>
      </c>
      <c r="EJ38" s="272">
        <f t="shared" si="10"/>
        <v>17010</v>
      </c>
      <c r="EK38" s="272">
        <f t="shared" si="10"/>
        <v>17010</v>
      </c>
      <c r="EL38" s="272">
        <f t="shared" si="10"/>
        <v>17010</v>
      </c>
      <c r="EM38" s="272">
        <f t="shared" si="10"/>
        <v>17010</v>
      </c>
      <c r="EN38" s="272">
        <f t="shared" si="10"/>
        <v>17010</v>
      </c>
      <c r="EO38" s="272">
        <f t="shared" si="10"/>
        <v>17010</v>
      </c>
      <c r="EP38" s="272">
        <f t="shared" si="10"/>
        <v>15795</v>
      </c>
      <c r="EQ38" s="272">
        <f t="shared" si="10"/>
        <v>15795</v>
      </c>
      <c r="ER38" s="272">
        <f t="shared" si="10"/>
        <v>15795</v>
      </c>
      <c r="ES38" s="272">
        <f t="shared" si="10"/>
        <v>15795</v>
      </c>
      <c r="ET38" s="272">
        <f t="shared" si="10"/>
        <v>15795</v>
      </c>
      <c r="EU38" s="272">
        <f t="shared" si="10"/>
        <v>17010</v>
      </c>
      <c r="EV38" s="272">
        <f t="shared" si="10"/>
        <v>17010</v>
      </c>
      <c r="EW38" s="272">
        <f t="shared" si="10"/>
        <v>15795</v>
      </c>
      <c r="EX38" s="272">
        <f t="shared" si="10"/>
        <v>15795</v>
      </c>
      <c r="EY38" s="272">
        <f t="shared" si="10"/>
        <v>15795</v>
      </c>
      <c r="EZ38" s="272">
        <f t="shared" si="10"/>
        <v>15795</v>
      </c>
      <c r="FA38" s="272">
        <f t="shared" si="10"/>
        <v>15795</v>
      </c>
      <c r="FB38" s="272">
        <f t="shared" si="10"/>
        <v>17010</v>
      </c>
      <c r="FC38" s="272">
        <f t="shared" si="10"/>
        <v>17010</v>
      </c>
      <c r="FD38" s="272">
        <f t="shared" si="10"/>
        <v>15795</v>
      </c>
      <c r="FE38" s="272">
        <f t="shared" si="10"/>
        <v>15795</v>
      </c>
      <c r="FF38" s="272">
        <f t="shared" si="10"/>
        <v>15795</v>
      </c>
      <c r="FG38" s="272">
        <f t="shared" si="10"/>
        <v>15795</v>
      </c>
      <c r="FH38" s="272">
        <f t="shared" si="10"/>
        <v>18225</v>
      </c>
    </row>
    <row r="39" spans="1:164" s="72" customFormat="1" x14ac:dyDescent="0.2">
      <c r="A39" s="240">
        <v>2</v>
      </c>
      <c r="B39" s="272">
        <f t="shared" ref="B39:BH39" si="11">ROUND(B12*0.9,)</f>
        <v>20736</v>
      </c>
      <c r="C39" s="272">
        <f t="shared" si="11"/>
        <v>20736</v>
      </c>
      <c r="D39" s="272">
        <f t="shared" si="11"/>
        <v>23571</v>
      </c>
      <c r="E39" s="272">
        <f t="shared" si="11"/>
        <v>23571</v>
      </c>
      <c r="F39" s="272">
        <f t="shared" si="11"/>
        <v>18306</v>
      </c>
      <c r="G39" s="272">
        <f t="shared" si="11"/>
        <v>18306</v>
      </c>
      <c r="H39" s="272">
        <f t="shared" si="11"/>
        <v>18306</v>
      </c>
      <c r="I39" s="272">
        <f t="shared" si="11"/>
        <v>18306</v>
      </c>
      <c r="J39" s="272">
        <f t="shared" si="11"/>
        <v>18306</v>
      </c>
      <c r="K39" s="272">
        <f t="shared" si="11"/>
        <v>21951</v>
      </c>
      <c r="L39" s="272">
        <f t="shared" si="11"/>
        <v>21951</v>
      </c>
      <c r="M39" s="272">
        <f t="shared" si="11"/>
        <v>18306</v>
      </c>
      <c r="N39" s="272">
        <f t="shared" si="11"/>
        <v>18306</v>
      </c>
      <c r="O39" s="272">
        <f t="shared" si="11"/>
        <v>18306</v>
      </c>
      <c r="P39" s="272">
        <f t="shared" si="11"/>
        <v>18306</v>
      </c>
      <c r="Q39" s="272">
        <f t="shared" si="11"/>
        <v>18306</v>
      </c>
      <c r="R39" s="272">
        <f t="shared" si="11"/>
        <v>20736</v>
      </c>
      <c r="S39" s="272">
        <f t="shared" si="11"/>
        <v>20736</v>
      </c>
      <c r="T39" s="272">
        <f t="shared" si="11"/>
        <v>19521</v>
      </c>
      <c r="U39" s="272">
        <f t="shared" si="11"/>
        <v>19521</v>
      </c>
      <c r="V39" s="272">
        <f t="shared" si="11"/>
        <v>19521</v>
      </c>
      <c r="W39" s="272">
        <f t="shared" si="11"/>
        <v>19521</v>
      </c>
      <c r="X39" s="272">
        <f t="shared" si="11"/>
        <v>20736</v>
      </c>
      <c r="Y39" s="272">
        <f t="shared" si="11"/>
        <v>20736</v>
      </c>
      <c r="Z39" s="272">
        <f t="shared" si="11"/>
        <v>20736</v>
      </c>
      <c r="AA39" s="272">
        <f t="shared" si="11"/>
        <v>19521</v>
      </c>
      <c r="AB39" s="272">
        <f t="shared" si="11"/>
        <v>19521</v>
      </c>
      <c r="AC39" s="272">
        <f t="shared" si="11"/>
        <v>20736</v>
      </c>
      <c r="AD39" s="272">
        <f t="shared" si="11"/>
        <v>20736</v>
      </c>
      <c r="AE39" s="272">
        <f t="shared" si="11"/>
        <v>20736</v>
      </c>
      <c r="AF39" s="272">
        <f t="shared" si="11"/>
        <v>23976</v>
      </c>
      <c r="AG39" s="272">
        <f t="shared" si="11"/>
        <v>23976</v>
      </c>
      <c r="AH39" s="272">
        <f t="shared" si="11"/>
        <v>21951</v>
      </c>
      <c r="AI39" s="272">
        <f t="shared" si="11"/>
        <v>23571</v>
      </c>
      <c r="AJ39" s="272">
        <f t="shared" si="11"/>
        <v>23571</v>
      </c>
      <c r="AK39" s="272">
        <f t="shared" si="11"/>
        <v>28836</v>
      </c>
      <c r="AL39" s="272">
        <f t="shared" si="11"/>
        <v>33696</v>
      </c>
      <c r="AM39" s="272">
        <f t="shared" si="11"/>
        <v>33696</v>
      </c>
      <c r="AN39" s="272">
        <f t="shared" si="11"/>
        <v>36126</v>
      </c>
      <c r="AO39" s="272">
        <f t="shared" si="11"/>
        <v>33696</v>
      </c>
      <c r="AP39" s="346">
        <f t="shared" si="11"/>
        <v>59535</v>
      </c>
      <c r="AQ39" s="346">
        <f t="shared" si="11"/>
        <v>91935</v>
      </c>
      <c r="AR39" s="346">
        <f t="shared" si="11"/>
        <v>112185</v>
      </c>
      <c r="AS39" s="346">
        <f t="shared" si="11"/>
        <v>112185</v>
      </c>
      <c r="AT39" s="346">
        <f t="shared" si="11"/>
        <v>100035</v>
      </c>
      <c r="AU39" s="346">
        <f t="shared" si="11"/>
        <v>100035</v>
      </c>
      <c r="AV39" s="346">
        <f t="shared" si="11"/>
        <v>100035</v>
      </c>
      <c r="AW39" s="346">
        <f t="shared" si="11"/>
        <v>100035</v>
      </c>
      <c r="AX39" s="346">
        <f t="shared" si="11"/>
        <v>100035</v>
      </c>
      <c r="AY39" s="346">
        <f t="shared" si="11"/>
        <v>79785</v>
      </c>
      <c r="AZ39" s="346">
        <f t="shared" si="11"/>
        <v>71685</v>
      </c>
      <c r="BA39" s="272">
        <f t="shared" si="11"/>
        <v>71685</v>
      </c>
      <c r="BB39" s="272">
        <f t="shared" si="11"/>
        <v>52002</v>
      </c>
      <c r="BC39" s="272">
        <f t="shared" si="11"/>
        <v>32562</v>
      </c>
      <c r="BD39" s="272">
        <f t="shared" si="11"/>
        <v>32562</v>
      </c>
      <c r="BE39" s="272">
        <f t="shared" si="11"/>
        <v>32562</v>
      </c>
      <c r="BF39" s="272">
        <f t="shared" si="11"/>
        <v>32562</v>
      </c>
      <c r="BG39" s="272">
        <f t="shared" si="11"/>
        <v>32562</v>
      </c>
      <c r="BH39" s="272">
        <f t="shared" si="11"/>
        <v>30132</v>
      </c>
      <c r="BI39" s="272">
        <f t="shared" si="9"/>
        <v>30132</v>
      </c>
      <c r="BJ39" s="272">
        <f t="shared" si="9"/>
        <v>30132</v>
      </c>
      <c r="BK39" s="272">
        <f t="shared" si="9"/>
        <v>32562</v>
      </c>
      <c r="BL39" s="272">
        <f t="shared" si="9"/>
        <v>32562</v>
      </c>
      <c r="BM39" s="272">
        <f t="shared" si="9"/>
        <v>32562</v>
      </c>
      <c r="BN39" s="272">
        <f t="shared" si="9"/>
        <v>32562</v>
      </c>
      <c r="BO39" s="272">
        <f t="shared" si="9"/>
        <v>32562</v>
      </c>
      <c r="BP39" s="272">
        <f t="shared" si="9"/>
        <v>32562</v>
      </c>
      <c r="BQ39" s="272">
        <f t="shared" si="9"/>
        <v>32562</v>
      </c>
      <c r="BR39" s="272">
        <f t="shared" si="9"/>
        <v>32562</v>
      </c>
      <c r="BS39" s="272">
        <f t="shared" si="9"/>
        <v>32562</v>
      </c>
      <c r="BT39" s="272">
        <f t="shared" si="9"/>
        <v>37422</v>
      </c>
      <c r="BU39" s="272">
        <f t="shared" si="9"/>
        <v>37422</v>
      </c>
      <c r="BV39" s="272">
        <f t="shared" si="9"/>
        <v>37422</v>
      </c>
      <c r="BW39" s="272">
        <f t="shared" si="9"/>
        <v>37422</v>
      </c>
      <c r="BX39" s="272">
        <f t="shared" si="9"/>
        <v>39042</v>
      </c>
      <c r="BY39" s="272">
        <f t="shared" si="9"/>
        <v>39042</v>
      </c>
      <c r="BZ39" s="272">
        <f t="shared" si="9"/>
        <v>39042</v>
      </c>
      <c r="CA39" s="272">
        <f t="shared" si="9"/>
        <v>39042</v>
      </c>
      <c r="CB39" s="272">
        <f t="shared" si="9"/>
        <v>39042</v>
      </c>
      <c r="CC39" s="272">
        <f t="shared" si="9"/>
        <v>39042</v>
      </c>
      <c r="CD39" s="272">
        <f t="shared" si="9"/>
        <v>39042</v>
      </c>
      <c r="CE39" s="272">
        <f t="shared" si="9"/>
        <v>39042</v>
      </c>
      <c r="CF39" s="272">
        <f t="shared" si="9"/>
        <v>39042</v>
      </c>
      <c r="CG39" s="272">
        <f t="shared" si="9"/>
        <v>39042</v>
      </c>
      <c r="CH39" s="272">
        <f t="shared" si="9"/>
        <v>35802</v>
      </c>
      <c r="CI39" s="272">
        <f t="shared" si="9"/>
        <v>35802</v>
      </c>
      <c r="CJ39" s="272">
        <f t="shared" si="9"/>
        <v>35802</v>
      </c>
      <c r="CK39" s="272">
        <f t="shared" si="9"/>
        <v>35802</v>
      </c>
      <c r="CL39" s="272">
        <f t="shared" si="9"/>
        <v>35802</v>
      </c>
      <c r="CM39" s="272">
        <f t="shared" si="9"/>
        <v>35802</v>
      </c>
      <c r="CN39" s="272">
        <f t="shared" si="9"/>
        <v>35802</v>
      </c>
      <c r="CO39" s="272">
        <f t="shared" si="9"/>
        <v>35802</v>
      </c>
      <c r="CP39" s="272">
        <f t="shared" si="9"/>
        <v>35802</v>
      </c>
      <c r="CQ39" s="272">
        <f t="shared" si="9"/>
        <v>56052</v>
      </c>
      <c r="CR39" s="272">
        <f t="shared" si="9"/>
        <v>61722</v>
      </c>
      <c r="CS39" s="272">
        <f t="shared" si="9"/>
        <v>67392</v>
      </c>
      <c r="CT39" s="272">
        <f t="shared" si="9"/>
        <v>56052</v>
      </c>
      <c r="CU39" s="272">
        <f t="shared" si="9"/>
        <v>56052</v>
      </c>
      <c r="CV39" s="272">
        <f t="shared" si="9"/>
        <v>47142</v>
      </c>
      <c r="CW39" s="272">
        <f t="shared" si="9"/>
        <v>47142</v>
      </c>
      <c r="CX39" s="272">
        <f t="shared" si="9"/>
        <v>47142</v>
      </c>
      <c r="CY39" s="272">
        <f t="shared" si="9"/>
        <v>40662</v>
      </c>
      <c r="CZ39" s="272">
        <f t="shared" si="9"/>
        <v>39852</v>
      </c>
      <c r="DA39" s="272">
        <f t="shared" si="9"/>
        <v>28917</v>
      </c>
      <c r="DB39" s="272">
        <f t="shared" si="9"/>
        <v>28917</v>
      </c>
      <c r="DC39" s="272">
        <f t="shared" si="9"/>
        <v>28917</v>
      </c>
      <c r="DD39" s="272">
        <f t="shared" si="9"/>
        <v>28917</v>
      </c>
      <c r="DE39" s="272">
        <f t="shared" si="9"/>
        <v>30132</v>
      </c>
      <c r="DF39" s="272">
        <f t="shared" si="9"/>
        <v>30132</v>
      </c>
      <c r="DG39" s="272">
        <f t="shared" si="9"/>
        <v>30132</v>
      </c>
      <c r="DH39" s="272">
        <f t="shared" si="9"/>
        <v>28917</v>
      </c>
      <c r="DI39" s="272">
        <f t="shared" si="9"/>
        <v>28917</v>
      </c>
      <c r="DJ39" s="272">
        <f t="shared" si="9"/>
        <v>28917</v>
      </c>
      <c r="DK39" s="272">
        <f t="shared" si="9"/>
        <v>28917</v>
      </c>
      <c r="DL39" s="272">
        <f t="shared" si="9"/>
        <v>28917</v>
      </c>
      <c r="DM39" s="272">
        <f t="shared" si="9"/>
        <v>28917</v>
      </c>
      <c r="DN39" s="272">
        <f t="shared" si="9"/>
        <v>27702</v>
      </c>
      <c r="DO39" s="272">
        <f t="shared" si="9"/>
        <v>27702</v>
      </c>
      <c r="DP39" s="272">
        <f t="shared" si="9"/>
        <v>27702</v>
      </c>
      <c r="DQ39" s="272">
        <f t="shared" si="9"/>
        <v>27702</v>
      </c>
      <c r="DR39" s="272">
        <f t="shared" si="9"/>
        <v>27702</v>
      </c>
      <c r="DS39" s="272">
        <f t="shared" si="9"/>
        <v>27702</v>
      </c>
      <c r="DT39" s="272">
        <f t="shared" si="9"/>
        <v>27702</v>
      </c>
      <c r="DU39" s="272">
        <f t="shared" si="10"/>
        <v>24462</v>
      </c>
      <c r="DV39" s="272">
        <f t="shared" si="10"/>
        <v>24462</v>
      </c>
      <c r="DW39" s="272">
        <f t="shared" si="10"/>
        <v>24462</v>
      </c>
      <c r="DX39" s="272">
        <f t="shared" si="10"/>
        <v>24462</v>
      </c>
      <c r="DY39" s="272">
        <f t="shared" si="10"/>
        <v>24462</v>
      </c>
      <c r="DZ39" s="272">
        <f t="shared" si="10"/>
        <v>25272</v>
      </c>
      <c r="EA39" s="272">
        <f t="shared" si="10"/>
        <v>25272</v>
      </c>
      <c r="EB39" s="272">
        <f t="shared" si="10"/>
        <v>23652</v>
      </c>
      <c r="EC39" s="272">
        <f t="shared" si="10"/>
        <v>23652</v>
      </c>
      <c r="ED39" s="272">
        <f t="shared" si="10"/>
        <v>23652</v>
      </c>
      <c r="EE39" s="272">
        <f t="shared" si="10"/>
        <v>21870</v>
      </c>
      <c r="EF39" s="272">
        <f t="shared" si="10"/>
        <v>21870</v>
      </c>
      <c r="EG39" s="272">
        <f t="shared" si="10"/>
        <v>21870</v>
      </c>
      <c r="EH39" s="272">
        <f t="shared" si="10"/>
        <v>21870</v>
      </c>
      <c r="EI39" s="272">
        <f t="shared" si="10"/>
        <v>19440</v>
      </c>
      <c r="EJ39" s="272">
        <f t="shared" si="10"/>
        <v>19440</v>
      </c>
      <c r="EK39" s="272">
        <f t="shared" si="10"/>
        <v>19440</v>
      </c>
      <c r="EL39" s="272">
        <f t="shared" si="10"/>
        <v>19440</v>
      </c>
      <c r="EM39" s="272">
        <f t="shared" si="10"/>
        <v>19440</v>
      </c>
      <c r="EN39" s="272">
        <f t="shared" si="10"/>
        <v>19440</v>
      </c>
      <c r="EO39" s="272">
        <f t="shared" si="10"/>
        <v>19440</v>
      </c>
      <c r="EP39" s="272">
        <f t="shared" si="10"/>
        <v>18225</v>
      </c>
      <c r="EQ39" s="272">
        <f t="shared" si="10"/>
        <v>18225</v>
      </c>
      <c r="ER39" s="272">
        <f t="shared" si="10"/>
        <v>18225</v>
      </c>
      <c r="ES39" s="272">
        <f t="shared" si="10"/>
        <v>18225</v>
      </c>
      <c r="ET39" s="272">
        <f t="shared" si="10"/>
        <v>18225</v>
      </c>
      <c r="EU39" s="272">
        <f t="shared" si="10"/>
        <v>19440</v>
      </c>
      <c r="EV39" s="272">
        <f t="shared" si="10"/>
        <v>19440</v>
      </c>
      <c r="EW39" s="272">
        <f t="shared" si="10"/>
        <v>18225</v>
      </c>
      <c r="EX39" s="272">
        <f t="shared" si="10"/>
        <v>18225</v>
      </c>
      <c r="EY39" s="272">
        <f t="shared" si="10"/>
        <v>18225</v>
      </c>
      <c r="EZ39" s="272">
        <f t="shared" si="10"/>
        <v>18225</v>
      </c>
      <c r="FA39" s="272">
        <f t="shared" si="10"/>
        <v>18225</v>
      </c>
      <c r="FB39" s="272">
        <f t="shared" si="10"/>
        <v>19440</v>
      </c>
      <c r="FC39" s="272">
        <f t="shared" si="10"/>
        <v>19440</v>
      </c>
      <c r="FD39" s="272">
        <f t="shared" si="10"/>
        <v>18225</v>
      </c>
      <c r="FE39" s="272">
        <f t="shared" si="10"/>
        <v>18225</v>
      </c>
      <c r="FF39" s="272">
        <f t="shared" si="10"/>
        <v>18225</v>
      </c>
      <c r="FG39" s="272">
        <f t="shared" si="10"/>
        <v>18225</v>
      </c>
      <c r="FH39" s="272">
        <f t="shared" si="10"/>
        <v>20655</v>
      </c>
    </row>
    <row r="40" spans="1:164"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349"/>
      <c r="AQ40" s="349"/>
      <c r="AR40" s="349"/>
      <c r="AS40" s="349"/>
      <c r="AT40" s="349"/>
      <c r="AU40" s="349"/>
      <c r="AV40" s="349"/>
      <c r="AW40" s="349"/>
      <c r="AX40" s="349"/>
      <c r="AY40" s="349"/>
      <c r="AZ40" s="349"/>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row>
    <row r="41" spans="1:164" s="72" customFormat="1" x14ac:dyDescent="0.2">
      <c r="A41" s="240">
        <v>1</v>
      </c>
      <c r="B41" s="241">
        <f t="shared" ref="B41:BH41" si="12">ROUND(B14*0.9,)</f>
        <v>19440</v>
      </c>
      <c r="C41" s="241">
        <f t="shared" si="12"/>
        <v>19440</v>
      </c>
      <c r="D41" s="241">
        <f t="shared" si="12"/>
        <v>22275</v>
      </c>
      <c r="E41" s="241">
        <f t="shared" si="12"/>
        <v>22275</v>
      </c>
      <c r="F41" s="241">
        <f t="shared" si="12"/>
        <v>17010</v>
      </c>
      <c r="G41" s="241">
        <f t="shared" si="12"/>
        <v>17010</v>
      </c>
      <c r="H41" s="241">
        <f t="shared" si="12"/>
        <v>17010</v>
      </c>
      <c r="I41" s="241">
        <f t="shared" si="12"/>
        <v>17010</v>
      </c>
      <c r="J41" s="241">
        <f t="shared" si="12"/>
        <v>17010</v>
      </c>
      <c r="K41" s="241">
        <f t="shared" si="12"/>
        <v>20655</v>
      </c>
      <c r="L41" s="241">
        <f t="shared" si="12"/>
        <v>20655</v>
      </c>
      <c r="M41" s="241">
        <f t="shared" si="12"/>
        <v>17010</v>
      </c>
      <c r="N41" s="241">
        <f t="shared" si="12"/>
        <v>17010</v>
      </c>
      <c r="O41" s="241">
        <f t="shared" si="12"/>
        <v>17010</v>
      </c>
      <c r="P41" s="241">
        <f t="shared" si="12"/>
        <v>17010</v>
      </c>
      <c r="Q41" s="241">
        <f t="shared" si="12"/>
        <v>17010</v>
      </c>
      <c r="R41" s="241">
        <f t="shared" si="12"/>
        <v>19440</v>
      </c>
      <c r="S41" s="241">
        <f t="shared" si="12"/>
        <v>19440</v>
      </c>
      <c r="T41" s="241">
        <f t="shared" si="12"/>
        <v>18225</v>
      </c>
      <c r="U41" s="241">
        <f t="shared" si="12"/>
        <v>18225</v>
      </c>
      <c r="V41" s="241">
        <f t="shared" si="12"/>
        <v>18225</v>
      </c>
      <c r="W41" s="241">
        <f t="shared" si="12"/>
        <v>18225</v>
      </c>
      <c r="X41" s="241">
        <f t="shared" si="12"/>
        <v>19440</v>
      </c>
      <c r="Y41" s="241">
        <f t="shared" si="12"/>
        <v>19440</v>
      </c>
      <c r="Z41" s="241">
        <f t="shared" si="12"/>
        <v>19440</v>
      </c>
      <c r="AA41" s="241">
        <f t="shared" si="12"/>
        <v>18225</v>
      </c>
      <c r="AB41" s="241">
        <f t="shared" si="12"/>
        <v>18225</v>
      </c>
      <c r="AC41" s="241">
        <f t="shared" si="12"/>
        <v>19440</v>
      </c>
      <c r="AD41" s="241">
        <f t="shared" si="12"/>
        <v>19440</v>
      </c>
      <c r="AE41" s="241">
        <f t="shared" si="12"/>
        <v>19440</v>
      </c>
      <c r="AF41" s="241">
        <f t="shared" si="12"/>
        <v>22680</v>
      </c>
      <c r="AG41" s="241">
        <f t="shared" si="12"/>
        <v>22680</v>
      </c>
      <c r="AH41" s="241">
        <f t="shared" si="12"/>
        <v>20655</v>
      </c>
      <c r="AI41" s="241">
        <f t="shared" si="12"/>
        <v>22275</v>
      </c>
      <c r="AJ41" s="241">
        <f t="shared" si="12"/>
        <v>22275</v>
      </c>
      <c r="AK41" s="241">
        <f t="shared" si="12"/>
        <v>27540</v>
      </c>
      <c r="AL41" s="241">
        <f t="shared" si="12"/>
        <v>32400</v>
      </c>
      <c r="AM41" s="241">
        <f t="shared" si="12"/>
        <v>32400</v>
      </c>
      <c r="AN41" s="241">
        <f t="shared" si="12"/>
        <v>34830</v>
      </c>
      <c r="AO41" s="241">
        <f t="shared" si="12"/>
        <v>32400</v>
      </c>
      <c r="AP41" s="349">
        <f t="shared" si="12"/>
        <v>57915</v>
      </c>
      <c r="AQ41" s="349">
        <f t="shared" si="12"/>
        <v>90315</v>
      </c>
      <c r="AR41" s="349">
        <f t="shared" si="12"/>
        <v>110565</v>
      </c>
      <c r="AS41" s="349">
        <f t="shared" si="12"/>
        <v>110565</v>
      </c>
      <c r="AT41" s="349">
        <f t="shared" si="12"/>
        <v>98415</v>
      </c>
      <c r="AU41" s="349">
        <f t="shared" si="12"/>
        <v>98415</v>
      </c>
      <c r="AV41" s="349">
        <f t="shared" si="12"/>
        <v>98415</v>
      </c>
      <c r="AW41" s="349">
        <f t="shared" si="12"/>
        <v>98415</v>
      </c>
      <c r="AX41" s="349">
        <f t="shared" si="12"/>
        <v>98415</v>
      </c>
      <c r="AY41" s="349">
        <f t="shared" si="12"/>
        <v>78165</v>
      </c>
      <c r="AZ41" s="349">
        <f t="shared" si="12"/>
        <v>70065</v>
      </c>
      <c r="BA41" s="241">
        <f t="shared" si="12"/>
        <v>70065</v>
      </c>
      <c r="BB41" s="241">
        <f t="shared" si="12"/>
        <v>50220</v>
      </c>
      <c r="BC41" s="241">
        <f t="shared" si="12"/>
        <v>30780</v>
      </c>
      <c r="BD41" s="241">
        <f t="shared" si="12"/>
        <v>30780</v>
      </c>
      <c r="BE41" s="241">
        <f t="shared" si="12"/>
        <v>30780</v>
      </c>
      <c r="BF41" s="241">
        <f t="shared" si="12"/>
        <v>30780</v>
      </c>
      <c r="BG41" s="241">
        <f t="shared" si="12"/>
        <v>30780</v>
      </c>
      <c r="BH41" s="241">
        <f t="shared" si="12"/>
        <v>28350</v>
      </c>
      <c r="BI41" s="241">
        <f t="shared" ref="BI41:DT42" si="13">ROUND(BI14*0.9,)</f>
        <v>28350</v>
      </c>
      <c r="BJ41" s="241">
        <f t="shared" si="13"/>
        <v>28350</v>
      </c>
      <c r="BK41" s="241">
        <f t="shared" si="13"/>
        <v>30780</v>
      </c>
      <c r="BL41" s="241">
        <f t="shared" si="13"/>
        <v>30780</v>
      </c>
      <c r="BM41" s="241">
        <f t="shared" si="13"/>
        <v>30780</v>
      </c>
      <c r="BN41" s="241">
        <f t="shared" si="13"/>
        <v>30780</v>
      </c>
      <c r="BO41" s="241">
        <f t="shared" si="13"/>
        <v>30780</v>
      </c>
      <c r="BP41" s="241">
        <f t="shared" si="13"/>
        <v>30780</v>
      </c>
      <c r="BQ41" s="241">
        <f t="shared" si="13"/>
        <v>30780</v>
      </c>
      <c r="BR41" s="241">
        <f t="shared" si="13"/>
        <v>30780</v>
      </c>
      <c r="BS41" s="241">
        <f t="shared" si="13"/>
        <v>30780</v>
      </c>
      <c r="BT41" s="241">
        <f t="shared" si="13"/>
        <v>35640</v>
      </c>
      <c r="BU41" s="241">
        <f t="shared" si="13"/>
        <v>35640</v>
      </c>
      <c r="BV41" s="241">
        <f t="shared" si="13"/>
        <v>35640</v>
      </c>
      <c r="BW41" s="241">
        <f t="shared" si="13"/>
        <v>35640</v>
      </c>
      <c r="BX41" s="241">
        <f t="shared" si="13"/>
        <v>37260</v>
      </c>
      <c r="BY41" s="241">
        <f t="shared" si="13"/>
        <v>37260</v>
      </c>
      <c r="BZ41" s="241">
        <f t="shared" si="13"/>
        <v>37260</v>
      </c>
      <c r="CA41" s="241">
        <f t="shared" si="13"/>
        <v>37260</v>
      </c>
      <c r="CB41" s="241">
        <f t="shared" si="13"/>
        <v>37260</v>
      </c>
      <c r="CC41" s="241">
        <f t="shared" si="13"/>
        <v>37260</v>
      </c>
      <c r="CD41" s="241">
        <f t="shared" si="13"/>
        <v>37260</v>
      </c>
      <c r="CE41" s="241">
        <f t="shared" si="13"/>
        <v>37260</v>
      </c>
      <c r="CF41" s="241">
        <f t="shared" si="13"/>
        <v>37260</v>
      </c>
      <c r="CG41" s="241">
        <f t="shared" si="13"/>
        <v>37260</v>
      </c>
      <c r="CH41" s="241">
        <f t="shared" si="13"/>
        <v>34020</v>
      </c>
      <c r="CI41" s="241">
        <f t="shared" si="13"/>
        <v>34020</v>
      </c>
      <c r="CJ41" s="241">
        <f t="shared" si="13"/>
        <v>34020</v>
      </c>
      <c r="CK41" s="241">
        <f t="shared" si="13"/>
        <v>34020</v>
      </c>
      <c r="CL41" s="241">
        <f t="shared" si="13"/>
        <v>34020</v>
      </c>
      <c r="CM41" s="241">
        <f t="shared" si="13"/>
        <v>34020</v>
      </c>
      <c r="CN41" s="241">
        <f t="shared" si="13"/>
        <v>34020</v>
      </c>
      <c r="CO41" s="241">
        <f t="shared" si="13"/>
        <v>34020</v>
      </c>
      <c r="CP41" s="241">
        <f t="shared" si="13"/>
        <v>34020</v>
      </c>
      <c r="CQ41" s="241">
        <f t="shared" si="13"/>
        <v>54270</v>
      </c>
      <c r="CR41" s="241">
        <f t="shared" si="13"/>
        <v>59940</v>
      </c>
      <c r="CS41" s="241">
        <f t="shared" si="13"/>
        <v>65610</v>
      </c>
      <c r="CT41" s="241">
        <f t="shared" si="13"/>
        <v>54270</v>
      </c>
      <c r="CU41" s="241">
        <f t="shared" si="13"/>
        <v>54270</v>
      </c>
      <c r="CV41" s="241">
        <f t="shared" si="13"/>
        <v>45360</v>
      </c>
      <c r="CW41" s="241">
        <f t="shared" si="13"/>
        <v>45360</v>
      </c>
      <c r="CX41" s="241">
        <f t="shared" si="13"/>
        <v>45360</v>
      </c>
      <c r="CY41" s="241">
        <f t="shared" si="13"/>
        <v>38880</v>
      </c>
      <c r="CZ41" s="241">
        <f t="shared" si="13"/>
        <v>38070</v>
      </c>
      <c r="DA41" s="241">
        <f t="shared" si="13"/>
        <v>27135</v>
      </c>
      <c r="DB41" s="241">
        <f t="shared" si="13"/>
        <v>27135</v>
      </c>
      <c r="DC41" s="241">
        <f t="shared" si="13"/>
        <v>27135</v>
      </c>
      <c r="DD41" s="241">
        <f t="shared" si="13"/>
        <v>27135</v>
      </c>
      <c r="DE41" s="241">
        <f t="shared" si="13"/>
        <v>28350</v>
      </c>
      <c r="DF41" s="241">
        <f t="shared" si="13"/>
        <v>28350</v>
      </c>
      <c r="DG41" s="241">
        <f t="shared" si="13"/>
        <v>28350</v>
      </c>
      <c r="DH41" s="241">
        <f t="shared" si="13"/>
        <v>27135</v>
      </c>
      <c r="DI41" s="241">
        <f t="shared" si="13"/>
        <v>27135</v>
      </c>
      <c r="DJ41" s="241">
        <f t="shared" si="13"/>
        <v>27135</v>
      </c>
      <c r="DK41" s="241">
        <f t="shared" si="13"/>
        <v>27135</v>
      </c>
      <c r="DL41" s="241">
        <f t="shared" si="13"/>
        <v>27135</v>
      </c>
      <c r="DM41" s="241">
        <f t="shared" si="13"/>
        <v>27135</v>
      </c>
      <c r="DN41" s="241">
        <f t="shared" si="13"/>
        <v>25920</v>
      </c>
      <c r="DO41" s="241">
        <f t="shared" si="13"/>
        <v>25920</v>
      </c>
      <c r="DP41" s="241">
        <f t="shared" si="13"/>
        <v>25920</v>
      </c>
      <c r="DQ41" s="241">
        <f t="shared" si="13"/>
        <v>25920</v>
      </c>
      <c r="DR41" s="241">
        <f t="shared" si="13"/>
        <v>25920</v>
      </c>
      <c r="DS41" s="241">
        <f t="shared" si="13"/>
        <v>25920</v>
      </c>
      <c r="DT41" s="241">
        <f t="shared" si="13"/>
        <v>25920</v>
      </c>
      <c r="DU41" s="241">
        <f t="shared" ref="DU41:FH42" si="14">ROUND(DU14*0.9,)</f>
        <v>22680</v>
      </c>
      <c r="DV41" s="241">
        <f t="shared" si="14"/>
        <v>22680</v>
      </c>
      <c r="DW41" s="241">
        <f t="shared" si="14"/>
        <v>22680</v>
      </c>
      <c r="DX41" s="241">
        <f t="shared" si="14"/>
        <v>22680</v>
      </c>
      <c r="DY41" s="241">
        <f t="shared" si="14"/>
        <v>22680</v>
      </c>
      <c r="DZ41" s="241">
        <f t="shared" si="14"/>
        <v>23490</v>
      </c>
      <c r="EA41" s="241">
        <f t="shared" si="14"/>
        <v>23490</v>
      </c>
      <c r="EB41" s="241">
        <f t="shared" si="14"/>
        <v>21870</v>
      </c>
      <c r="EC41" s="241">
        <f t="shared" si="14"/>
        <v>21870</v>
      </c>
      <c r="ED41" s="241">
        <f t="shared" si="14"/>
        <v>21870</v>
      </c>
      <c r="EE41" s="241">
        <f t="shared" si="14"/>
        <v>20250</v>
      </c>
      <c r="EF41" s="241">
        <f t="shared" si="14"/>
        <v>20250</v>
      </c>
      <c r="EG41" s="241">
        <f t="shared" si="14"/>
        <v>20250</v>
      </c>
      <c r="EH41" s="241">
        <f t="shared" si="14"/>
        <v>20250</v>
      </c>
      <c r="EI41" s="241">
        <f t="shared" si="14"/>
        <v>17820</v>
      </c>
      <c r="EJ41" s="241">
        <f t="shared" si="14"/>
        <v>17820</v>
      </c>
      <c r="EK41" s="241">
        <f t="shared" si="14"/>
        <v>17820</v>
      </c>
      <c r="EL41" s="241">
        <f t="shared" si="14"/>
        <v>17820</v>
      </c>
      <c r="EM41" s="241">
        <f t="shared" si="14"/>
        <v>17820</v>
      </c>
      <c r="EN41" s="241">
        <f t="shared" si="14"/>
        <v>17820</v>
      </c>
      <c r="EO41" s="241">
        <f t="shared" si="14"/>
        <v>17820</v>
      </c>
      <c r="EP41" s="241">
        <f t="shared" si="14"/>
        <v>16605</v>
      </c>
      <c r="EQ41" s="241">
        <f t="shared" si="14"/>
        <v>16605</v>
      </c>
      <c r="ER41" s="241">
        <f t="shared" si="14"/>
        <v>16605</v>
      </c>
      <c r="ES41" s="241">
        <f t="shared" si="14"/>
        <v>16605</v>
      </c>
      <c r="ET41" s="241">
        <f t="shared" si="14"/>
        <v>16605</v>
      </c>
      <c r="EU41" s="241">
        <f t="shared" si="14"/>
        <v>17820</v>
      </c>
      <c r="EV41" s="241">
        <f t="shared" si="14"/>
        <v>17820</v>
      </c>
      <c r="EW41" s="241">
        <f t="shared" si="14"/>
        <v>16605</v>
      </c>
      <c r="EX41" s="241">
        <f t="shared" si="14"/>
        <v>16605</v>
      </c>
      <c r="EY41" s="241">
        <f t="shared" si="14"/>
        <v>16605</v>
      </c>
      <c r="EZ41" s="241">
        <f t="shared" si="14"/>
        <v>16605</v>
      </c>
      <c r="FA41" s="241">
        <f t="shared" si="14"/>
        <v>16605</v>
      </c>
      <c r="FB41" s="241">
        <f t="shared" si="14"/>
        <v>17820</v>
      </c>
      <c r="FC41" s="241">
        <f t="shared" si="14"/>
        <v>17820</v>
      </c>
      <c r="FD41" s="241">
        <f t="shared" si="14"/>
        <v>16605</v>
      </c>
      <c r="FE41" s="241">
        <f t="shared" si="14"/>
        <v>16605</v>
      </c>
      <c r="FF41" s="241">
        <f t="shared" si="14"/>
        <v>16605</v>
      </c>
      <c r="FG41" s="241">
        <f t="shared" si="14"/>
        <v>16605</v>
      </c>
      <c r="FH41" s="241">
        <f t="shared" si="14"/>
        <v>19035</v>
      </c>
    </row>
    <row r="42" spans="1:164" s="72" customFormat="1" x14ac:dyDescent="0.2">
      <c r="A42" s="240">
        <v>2</v>
      </c>
      <c r="B42" s="241">
        <f t="shared" ref="B42:BH42" si="15">ROUND(B15*0.9,)</f>
        <v>21546</v>
      </c>
      <c r="C42" s="241">
        <f t="shared" si="15"/>
        <v>21546</v>
      </c>
      <c r="D42" s="241">
        <f t="shared" si="15"/>
        <v>24381</v>
      </c>
      <c r="E42" s="241">
        <f t="shared" si="15"/>
        <v>24381</v>
      </c>
      <c r="F42" s="241">
        <f t="shared" si="15"/>
        <v>19116</v>
      </c>
      <c r="G42" s="241">
        <f t="shared" si="15"/>
        <v>19116</v>
      </c>
      <c r="H42" s="241">
        <f t="shared" si="15"/>
        <v>19116</v>
      </c>
      <c r="I42" s="241">
        <f t="shared" si="15"/>
        <v>19116</v>
      </c>
      <c r="J42" s="241">
        <f t="shared" si="15"/>
        <v>19116</v>
      </c>
      <c r="K42" s="241">
        <f t="shared" si="15"/>
        <v>22761</v>
      </c>
      <c r="L42" s="241">
        <f t="shared" si="15"/>
        <v>22761</v>
      </c>
      <c r="M42" s="241">
        <f t="shared" si="15"/>
        <v>19116</v>
      </c>
      <c r="N42" s="241">
        <f t="shared" si="15"/>
        <v>19116</v>
      </c>
      <c r="O42" s="241">
        <f t="shared" si="15"/>
        <v>19116</v>
      </c>
      <c r="P42" s="241">
        <f t="shared" si="15"/>
        <v>19116</v>
      </c>
      <c r="Q42" s="241">
        <f t="shared" si="15"/>
        <v>19116</v>
      </c>
      <c r="R42" s="241">
        <f t="shared" si="15"/>
        <v>21546</v>
      </c>
      <c r="S42" s="241">
        <f t="shared" si="15"/>
        <v>21546</v>
      </c>
      <c r="T42" s="241">
        <f t="shared" si="15"/>
        <v>20331</v>
      </c>
      <c r="U42" s="241">
        <f t="shared" si="15"/>
        <v>20331</v>
      </c>
      <c r="V42" s="241">
        <f t="shared" si="15"/>
        <v>20331</v>
      </c>
      <c r="W42" s="241">
        <f t="shared" si="15"/>
        <v>20331</v>
      </c>
      <c r="X42" s="241">
        <f t="shared" si="15"/>
        <v>21546</v>
      </c>
      <c r="Y42" s="241">
        <f t="shared" si="15"/>
        <v>21546</v>
      </c>
      <c r="Z42" s="241">
        <f t="shared" si="15"/>
        <v>21546</v>
      </c>
      <c r="AA42" s="241">
        <f t="shared" si="15"/>
        <v>20331</v>
      </c>
      <c r="AB42" s="241">
        <f t="shared" si="15"/>
        <v>20331</v>
      </c>
      <c r="AC42" s="241">
        <f t="shared" si="15"/>
        <v>21546</v>
      </c>
      <c r="AD42" s="241">
        <f t="shared" si="15"/>
        <v>21546</v>
      </c>
      <c r="AE42" s="241">
        <f t="shared" si="15"/>
        <v>21546</v>
      </c>
      <c r="AF42" s="241">
        <f t="shared" si="15"/>
        <v>24786</v>
      </c>
      <c r="AG42" s="241">
        <f t="shared" si="15"/>
        <v>24786</v>
      </c>
      <c r="AH42" s="241">
        <f t="shared" si="15"/>
        <v>22761</v>
      </c>
      <c r="AI42" s="241">
        <f t="shared" si="15"/>
        <v>24381</v>
      </c>
      <c r="AJ42" s="241">
        <f t="shared" si="15"/>
        <v>24381</v>
      </c>
      <c r="AK42" s="241">
        <f t="shared" si="15"/>
        <v>29646</v>
      </c>
      <c r="AL42" s="241">
        <f t="shared" si="15"/>
        <v>34506</v>
      </c>
      <c r="AM42" s="241">
        <f t="shared" si="15"/>
        <v>34506</v>
      </c>
      <c r="AN42" s="241">
        <f t="shared" si="15"/>
        <v>36936</v>
      </c>
      <c r="AO42" s="241">
        <f t="shared" si="15"/>
        <v>34506</v>
      </c>
      <c r="AP42" s="349">
        <f t="shared" si="15"/>
        <v>60750</v>
      </c>
      <c r="AQ42" s="349">
        <f t="shared" si="15"/>
        <v>93150</v>
      </c>
      <c r="AR42" s="349">
        <f t="shared" si="15"/>
        <v>113400</v>
      </c>
      <c r="AS42" s="349">
        <f t="shared" si="15"/>
        <v>113400</v>
      </c>
      <c r="AT42" s="349">
        <f t="shared" si="15"/>
        <v>101250</v>
      </c>
      <c r="AU42" s="349">
        <f t="shared" si="15"/>
        <v>101250</v>
      </c>
      <c r="AV42" s="349">
        <f t="shared" si="15"/>
        <v>101250</v>
      </c>
      <c r="AW42" s="349">
        <f t="shared" si="15"/>
        <v>101250</v>
      </c>
      <c r="AX42" s="349">
        <f t="shared" si="15"/>
        <v>101250</v>
      </c>
      <c r="AY42" s="349">
        <f t="shared" si="15"/>
        <v>81000</v>
      </c>
      <c r="AZ42" s="349">
        <f t="shared" si="15"/>
        <v>72900</v>
      </c>
      <c r="BA42" s="241">
        <f t="shared" si="15"/>
        <v>72900</v>
      </c>
      <c r="BB42" s="241">
        <f t="shared" si="15"/>
        <v>52812</v>
      </c>
      <c r="BC42" s="241">
        <f t="shared" si="15"/>
        <v>33372</v>
      </c>
      <c r="BD42" s="241">
        <f t="shared" si="15"/>
        <v>33372</v>
      </c>
      <c r="BE42" s="241">
        <f t="shared" si="15"/>
        <v>33372</v>
      </c>
      <c r="BF42" s="241">
        <f t="shared" si="15"/>
        <v>33372</v>
      </c>
      <c r="BG42" s="241">
        <f t="shared" si="15"/>
        <v>33372</v>
      </c>
      <c r="BH42" s="241">
        <f t="shared" si="15"/>
        <v>30942</v>
      </c>
      <c r="BI42" s="241">
        <f t="shared" si="13"/>
        <v>30942</v>
      </c>
      <c r="BJ42" s="241">
        <f t="shared" si="13"/>
        <v>30942</v>
      </c>
      <c r="BK42" s="241">
        <f t="shared" si="13"/>
        <v>33372</v>
      </c>
      <c r="BL42" s="241">
        <f t="shared" si="13"/>
        <v>33372</v>
      </c>
      <c r="BM42" s="241">
        <f t="shared" si="13"/>
        <v>33372</v>
      </c>
      <c r="BN42" s="241">
        <f t="shared" si="13"/>
        <v>33372</v>
      </c>
      <c r="BO42" s="241">
        <f t="shared" si="13"/>
        <v>33372</v>
      </c>
      <c r="BP42" s="241">
        <f t="shared" si="13"/>
        <v>33372</v>
      </c>
      <c r="BQ42" s="241">
        <f t="shared" si="13"/>
        <v>33372</v>
      </c>
      <c r="BR42" s="241">
        <f t="shared" si="13"/>
        <v>33372</v>
      </c>
      <c r="BS42" s="241">
        <f t="shared" si="13"/>
        <v>33372</v>
      </c>
      <c r="BT42" s="241">
        <f t="shared" si="13"/>
        <v>38232</v>
      </c>
      <c r="BU42" s="241">
        <f t="shared" si="13"/>
        <v>38232</v>
      </c>
      <c r="BV42" s="241">
        <f t="shared" si="13"/>
        <v>38232</v>
      </c>
      <c r="BW42" s="241">
        <f t="shared" si="13"/>
        <v>38232</v>
      </c>
      <c r="BX42" s="241">
        <f t="shared" si="13"/>
        <v>39852</v>
      </c>
      <c r="BY42" s="241">
        <f t="shared" si="13"/>
        <v>39852</v>
      </c>
      <c r="BZ42" s="241">
        <f t="shared" si="13"/>
        <v>39852</v>
      </c>
      <c r="CA42" s="241">
        <f t="shared" si="13"/>
        <v>39852</v>
      </c>
      <c r="CB42" s="241">
        <f t="shared" si="13"/>
        <v>39852</v>
      </c>
      <c r="CC42" s="241">
        <f t="shared" si="13"/>
        <v>39852</v>
      </c>
      <c r="CD42" s="241">
        <f t="shared" si="13"/>
        <v>39852</v>
      </c>
      <c r="CE42" s="241">
        <f t="shared" si="13"/>
        <v>39852</v>
      </c>
      <c r="CF42" s="241">
        <f t="shared" si="13"/>
        <v>39852</v>
      </c>
      <c r="CG42" s="241">
        <f t="shared" si="13"/>
        <v>39852</v>
      </c>
      <c r="CH42" s="241">
        <f t="shared" si="13"/>
        <v>36612</v>
      </c>
      <c r="CI42" s="241">
        <f t="shared" si="13"/>
        <v>36612</v>
      </c>
      <c r="CJ42" s="241">
        <f t="shared" si="13"/>
        <v>36612</v>
      </c>
      <c r="CK42" s="241">
        <f t="shared" si="13"/>
        <v>36612</v>
      </c>
      <c r="CL42" s="241">
        <f t="shared" si="13"/>
        <v>36612</v>
      </c>
      <c r="CM42" s="241">
        <f t="shared" si="13"/>
        <v>36612</v>
      </c>
      <c r="CN42" s="241">
        <f t="shared" si="13"/>
        <v>36612</v>
      </c>
      <c r="CO42" s="241">
        <f t="shared" si="13"/>
        <v>36612</v>
      </c>
      <c r="CP42" s="241">
        <f t="shared" si="13"/>
        <v>36612</v>
      </c>
      <c r="CQ42" s="241">
        <f t="shared" si="13"/>
        <v>56862</v>
      </c>
      <c r="CR42" s="241">
        <f t="shared" si="13"/>
        <v>62532</v>
      </c>
      <c r="CS42" s="241">
        <f t="shared" si="13"/>
        <v>68202</v>
      </c>
      <c r="CT42" s="241">
        <f t="shared" si="13"/>
        <v>56862</v>
      </c>
      <c r="CU42" s="241">
        <f t="shared" si="13"/>
        <v>56862</v>
      </c>
      <c r="CV42" s="241">
        <f t="shared" si="13"/>
        <v>47952</v>
      </c>
      <c r="CW42" s="241">
        <f t="shared" si="13"/>
        <v>47952</v>
      </c>
      <c r="CX42" s="241">
        <f t="shared" si="13"/>
        <v>47952</v>
      </c>
      <c r="CY42" s="241">
        <f t="shared" si="13"/>
        <v>41472</v>
      </c>
      <c r="CZ42" s="241">
        <f t="shared" si="13"/>
        <v>40662</v>
      </c>
      <c r="DA42" s="241">
        <f t="shared" si="13"/>
        <v>29727</v>
      </c>
      <c r="DB42" s="241">
        <f t="shared" si="13"/>
        <v>29727</v>
      </c>
      <c r="DC42" s="241">
        <f t="shared" si="13"/>
        <v>29727</v>
      </c>
      <c r="DD42" s="241">
        <f t="shared" si="13"/>
        <v>29727</v>
      </c>
      <c r="DE42" s="241">
        <f t="shared" si="13"/>
        <v>30942</v>
      </c>
      <c r="DF42" s="241">
        <f t="shared" si="13"/>
        <v>30942</v>
      </c>
      <c r="DG42" s="241">
        <f t="shared" si="13"/>
        <v>30942</v>
      </c>
      <c r="DH42" s="241">
        <f t="shared" si="13"/>
        <v>29727</v>
      </c>
      <c r="DI42" s="241">
        <f t="shared" si="13"/>
        <v>29727</v>
      </c>
      <c r="DJ42" s="241">
        <f t="shared" si="13"/>
        <v>29727</v>
      </c>
      <c r="DK42" s="241">
        <f t="shared" si="13"/>
        <v>29727</v>
      </c>
      <c r="DL42" s="241">
        <f t="shared" si="13"/>
        <v>29727</v>
      </c>
      <c r="DM42" s="241">
        <f t="shared" si="13"/>
        <v>29727</v>
      </c>
      <c r="DN42" s="241">
        <f t="shared" si="13"/>
        <v>28512</v>
      </c>
      <c r="DO42" s="241">
        <f t="shared" si="13"/>
        <v>28512</v>
      </c>
      <c r="DP42" s="241">
        <f t="shared" si="13"/>
        <v>28512</v>
      </c>
      <c r="DQ42" s="241">
        <f t="shared" si="13"/>
        <v>28512</v>
      </c>
      <c r="DR42" s="241">
        <f t="shared" si="13"/>
        <v>28512</v>
      </c>
      <c r="DS42" s="241">
        <f t="shared" si="13"/>
        <v>28512</v>
      </c>
      <c r="DT42" s="241">
        <f t="shared" si="13"/>
        <v>28512</v>
      </c>
      <c r="DU42" s="241">
        <f t="shared" si="14"/>
        <v>25272</v>
      </c>
      <c r="DV42" s="241">
        <f t="shared" si="14"/>
        <v>25272</v>
      </c>
      <c r="DW42" s="241">
        <f t="shared" si="14"/>
        <v>25272</v>
      </c>
      <c r="DX42" s="241">
        <f t="shared" si="14"/>
        <v>25272</v>
      </c>
      <c r="DY42" s="241">
        <f t="shared" si="14"/>
        <v>25272</v>
      </c>
      <c r="DZ42" s="241">
        <f t="shared" si="14"/>
        <v>26082</v>
      </c>
      <c r="EA42" s="241">
        <f t="shared" si="14"/>
        <v>26082</v>
      </c>
      <c r="EB42" s="241">
        <f t="shared" si="14"/>
        <v>24462</v>
      </c>
      <c r="EC42" s="241">
        <f t="shared" si="14"/>
        <v>24462</v>
      </c>
      <c r="ED42" s="241">
        <f t="shared" si="14"/>
        <v>24462</v>
      </c>
      <c r="EE42" s="241">
        <f t="shared" si="14"/>
        <v>22680</v>
      </c>
      <c r="EF42" s="241">
        <f t="shared" si="14"/>
        <v>22680</v>
      </c>
      <c r="EG42" s="241">
        <f t="shared" si="14"/>
        <v>22680</v>
      </c>
      <c r="EH42" s="241">
        <f t="shared" si="14"/>
        <v>22680</v>
      </c>
      <c r="EI42" s="241">
        <f t="shared" si="14"/>
        <v>20250</v>
      </c>
      <c r="EJ42" s="241">
        <f t="shared" si="14"/>
        <v>20250</v>
      </c>
      <c r="EK42" s="241">
        <f t="shared" si="14"/>
        <v>20250</v>
      </c>
      <c r="EL42" s="241">
        <f t="shared" si="14"/>
        <v>20250</v>
      </c>
      <c r="EM42" s="241">
        <f t="shared" si="14"/>
        <v>20250</v>
      </c>
      <c r="EN42" s="241">
        <f t="shared" si="14"/>
        <v>20250</v>
      </c>
      <c r="EO42" s="241">
        <f t="shared" si="14"/>
        <v>20250</v>
      </c>
      <c r="EP42" s="241">
        <f t="shared" si="14"/>
        <v>19035</v>
      </c>
      <c r="EQ42" s="241">
        <f t="shared" si="14"/>
        <v>19035</v>
      </c>
      <c r="ER42" s="241">
        <f t="shared" si="14"/>
        <v>19035</v>
      </c>
      <c r="ES42" s="241">
        <f t="shared" si="14"/>
        <v>19035</v>
      </c>
      <c r="ET42" s="241">
        <f t="shared" si="14"/>
        <v>19035</v>
      </c>
      <c r="EU42" s="241">
        <f t="shared" si="14"/>
        <v>20250</v>
      </c>
      <c r="EV42" s="241">
        <f t="shared" si="14"/>
        <v>20250</v>
      </c>
      <c r="EW42" s="241">
        <f t="shared" si="14"/>
        <v>19035</v>
      </c>
      <c r="EX42" s="241">
        <f t="shared" si="14"/>
        <v>19035</v>
      </c>
      <c r="EY42" s="241">
        <f t="shared" si="14"/>
        <v>19035</v>
      </c>
      <c r="EZ42" s="241">
        <f t="shared" si="14"/>
        <v>19035</v>
      </c>
      <c r="FA42" s="241">
        <f t="shared" si="14"/>
        <v>19035</v>
      </c>
      <c r="FB42" s="241">
        <f t="shared" si="14"/>
        <v>20250</v>
      </c>
      <c r="FC42" s="241">
        <f t="shared" si="14"/>
        <v>20250</v>
      </c>
      <c r="FD42" s="241">
        <f t="shared" si="14"/>
        <v>19035</v>
      </c>
      <c r="FE42" s="241">
        <f t="shared" si="14"/>
        <v>19035</v>
      </c>
      <c r="FF42" s="241">
        <f t="shared" si="14"/>
        <v>19035</v>
      </c>
      <c r="FG42" s="241">
        <f t="shared" si="14"/>
        <v>19035</v>
      </c>
      <c r="FH42" s="241">
        <f t="shared" si="14"/>
        <v>21465</v>
      </c>
    </row>
    <row r="43" spans="1:164"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349"/>
      <c r="AQ43" s="349"/>
      <c r="AR43" s="349"/>
      <c r="AS43" s="349"/>
      <c r="AT43" s="349"/>
      <c r="AU43" s="349"/>
      <c r="AV43" s="349"/>
      <c r="AW43" s="349"/>
      <c r="AX43" s="349"/>
      <c r="AY43" s="349"/>
      <c r="AZ43" s="349"/>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row>
    <row r="44" spans="1:164" s="72" customFormat="1" x14ac:dyDescent="0.2">
      <c r="A44" s="240">
        <v>1</v>
      </c>
      <c r="B44" s="241">
        <f t="shared" ref="B44:BH44" si="16">ROUND(B17*0.9,)</f>
        <v>21060</v>
      </c>
      <c r="C44" s="241">
        <f t="shared" si="16"/>
        <v>21060</v>
      </c>
      <c r="D44" s="241">
        <f t="shared" si="16"/>
        <v>23895</v>
      </c>
      <c r="E44" s="241">
        <f t="shared" si="16"/>
        <v>23895</v>
      </c>
      <c r="F44" s="241">
        <f t="shared" si="16"/>
        <v>18630</v>
      </c>
      <c r="G44" s="241">
        <f t="shared" si="16"/>
        <v>18630</v>
      </c>
      <c r="H44" s="241">
        <f t="shared" si="16"/>
        <v>18630</v>
      </c>
      <c r="I44" s="241">
        <f t="shared" si="16"/>
        <v>18630</v>
      </c>
      <c r="J44" s="241">
        <f t="shared" si="16"/>
        <v>18630</v>
      </c>
      <c r="K44" s="241">
        <f t="shared" si="16"/>
        <v>22275</v>
      </c>
      <c r="L44" s="241">
        <f t="shared" si="16"/>
        <v>22275</v>
      </c>
      <c r="M44" s="241">
        <f t="shared" si="16"/>
        <v>18630</v>
      </c>
      <c r="N44" s="241">
        <f t="shared" si="16"/>
        <v>18630</v>
      </c>
      <c r="O44" s="241">
        <f t="shared" si="16"/>
        <v>18630</v>
      </c>
      <c r="P44" s="241">
        <f t="shared" si="16"/>
        <v>18630</v>
      </c>
      <c r="Q44" s="241">
        <f t="shared" si="16"/>
        <v>18630</v>
      </c>
      <c r="R44" s="241">
        <f t="shared" si="16"/>
        <v>21060</v>
      </c>
      <c r="S44" s="241">
        <f t="shared" si="16"/>
        <v>21060</v>
      </c>
      <c r="T44" s="241">
        <f t="shared" si="16"/>
        <v>19845</v>
      </c>
      <c r="U44" s="241">
        <f t="shared" si="16"/>
        <v>19845</v>
      </c>
      <c r="V44" s="241">
        <f t="shared" si="16"/>
        <v>19845</v>
      </c>
      <c r="W44" s="241">
        <f t="shared" si="16"/>
        <v>19845</v>
      </c>
      <c r="X44" s="241">
        <f t="shared" si="16"/>
        <v>21060</v>
      </c>
      <c r="Y44" s="241">
        <f t="shared" si="16"/>
        <v>21060</v>
      </c>
      <c r="Z44" s="241">
        <f t="shared" si="16"/>
        <v>21060</v>
      </c>
      <c r="AA44" s="241">
        <f t="shared" si="16"/>
        <v>19845</v>
      </c>
      <c r="AB44" s="241">
        <f t="shared" si="16"/>
        <v>19845</v>
      </c>
      <c r="AC44" s="241">
        <f t="shared" si="16"/>
        <v>21060</v>
      </c>
      <c r="AD44" s="241">
        <f t="shared" si="16"/>
        <v>21060</v>
      </c>
      <c r="AE44" s="241">
        <f t="shared" si="16"/>
        <v>21060</v>
      </c>
      <c r="AF44" s="241">
        <f t="shared" si="16"/>
        <v>24300</v>
      </c>
      <c r="AG44" s="241">
        <f t="shared" si="16"/>
        <v>24300</v>
      </c>
      <c r="AH44" s="241">
        <f t="shared" si="16"/>
        <v>22275</v>
      </c>
      <c r="AI44" s="241">
        <f t="shared" si="16"/>
        <v>23895</v>
      </c>
      <c r="AJ44" s="241">
        <f t="shared" si="16"/>
        <v>23895</v>
      </c>
      <c r="AK44" s="241">
        <f t="shared" si="16"/>
        <v>29160</v>
      </c>
      <c r="AL44" s="241">
        <f t="shared" si="16"/>
        <v>34020</v>
      </c>
      <c r="AM44" s="241">
        <f t="shared" si="16"/>
        <v>34020</v>
      </c>
      <c r="AN44" s="241">
        <f t="shared" si="16"/>
        <v>36450</v>
      </c>
      <c r="AO44" s="241">
        <f t="shared" si="16"/>
        <v>34020</v>
      </c>
      <c r="AP44" s="349">
        <f t="shared" si="16"/>
        <v>58725</v>
      </c>
      <c r="AQ44" s="349">
        <f t="shared" si="16"/>
        <v>91125</v>
      </c>
      <c r="AR44" s="349">
        <f t="shared" si="16"/>
        <v>111375</v>
      </c>
      <c r="AS44" s="349">
        <f t="shared" si="16"/>
        <v>111375</v>
      </c>
      <c r="AT44" s="349">
        <f t="shared" si="16"/>
        <v>99225</v>
      </c>
      <c r="AU44" s="349">
        <f t="shared" si="16"/>
        <v>99225</v>
      </c>
      <c r="AV44" s="349">
        <f t="shared" si="16"/>
        <v>99225</v>
      </c>
      <c r="AW44" s="349">
        <f t="shared" si="16"/>
        <v>99225</v>
      </c>
      <c r="AX44" s="349">
        <f t="shared" si="16"/>
        <v>99225</v>
      </c>
      <c r="AY44" s="349">
        <f t="shared" si="16"/>
        <v>78975</v>
      </c>
      <c r="AZ44" s="349">
        <f t="shared" si="16"/>
        <v>70875</v>
      </c>
      <c r="BA44" s="241">
        <f t="shared" si="16"/>
        <v>70875</v>
      </c>
      <c r="BB44" s="241">
        <f t="shared" si="16"/>
        <v>52245</v>
      </c>
      <c r="BC44" s="241">
        <f t="shared" si="16"/>
        <v>32805</v>
      </c>
      <c r="BD44" s="241">
        <f t="shared" si="16"/>
        <v>32805</v>
      </c>
      <c r="BE44" s="241">
        <f t="shared" si="16"/>
        <v>32805</v>
      </c>
      <c r="BF44" s="241">
        <f t="shared" si="16"/>
        <v>32805</v>
      </c>
      <c r="BG44" s="241">
        <f t="shared" si="16"/>
        <v>32805</v>
      </c>
      <c r="BH44" s="241">
        <f t="shared" si="16"/>
        <v>30375</v>
      </c>
      <c r="BI44" s="241">
        <f t="shared" ref="BI44:DT45" si="17">ROUND(BI17*0.9,)</f>
        <v>30375</v>
      </c>
      <c r="BJ44" s="241">
        <f t="shared" si="17"/>
        <v>30375</v>
      </c>
      <c r="BK44" s="241">
        <f t="shared" si="17"/>
        <v>32805</v>
      </c>
      <c r="BL44" s="241">
        <f t="shared" si="17"/>
        <v>32805</v>
      </c>
      <c r="BM44" s="241">
        <f t="shared" si="17"/>
        <v>32805</v>
      </c>
      <c r="BN44" s="241">
        <f t="shared" si="17"/>
        <v>32805</v>
      </c>
      <c r="BO44" s="241">
        <f t="shared" si="17"/>
        <v>32805</v>
      </c>
      <c r="BP44" s="241">
        <f t="shared" si="17"/>
        <v>32805</v>
      </c>
      <c r="BQ44" s="241">
        <f t="shared" si="17"/>
        <v>32805</v>
      </c>
      <c r="BR44" s="241">
        <f t="shared" si="17"/>
        <v>32805</v>
      </c>
      <c r="BS44" s="241">
        <f t="shared" si="17"/>
        <v>32805</v>
      </c>
      <c r="BT44" s="241">
        <f t="shared" si="17"/>
        <v>37665</v>
      </c>
      <c r="BU44" s="241">
        <f t="shared" si="17"/>
        <v>37665</v>
      </c>
      <c r="BV44" s="241">
        <f t="shared" si="17"/>
        <v>37665</v>
      </c>
      <c r="BW44" s="241">
        <f t="shared" si="17"/>
        <v>37665</v>
      </c>
      <c r="BX44" s="241">
        <f t="shared" si="17"/>
        <v>39285</v>
      </c>
      <c r="BY44" s="241">
        <f t="shared" si="17"/>
        <v>39285</v>
      </c>
      <c r="BZ44" s="241">
        <f t="shared" si="17"/>
        <v>39285</v>
      </c>
      <c r="CA44" s="241">
        <f t="shared" si="17"/>
        <v>39285</v>
      </c>
      <c r="CB44" s="241">
        <f t="shared" si="17"/>
        <v>39285</v>
      </c>
      <c r="CC44" s="241">
        <f t="shared" si="17"/>
        <v>39285</v>
      </c>
      <c r="CD44" s="241">
        <f t="shared" si="17"/>
        <v>39285</v>
      </c>
      <c r="CE44" s="241">
        <f t="shared" si="17"/>
        <v>39285</v>
      </c>
      <c r="CF44" s="241">
        <f t="shared" si="17"/>
        <v>39285</v>
      </c>
      <c r="CG44" s="241">
        <f t="shared" si="17"/>
        <v>39285</v>
      </c>
      <c r="CH44" s="241">
        <f t="shared" si="17"/>
        <v>36045</v>
      </c>
      <c r="CI44" s="241">
        <f t="shared" si="17"/>
        <v>36045</v>
      </c>
      <c r="CJ44" s="241">
        <f t="shared" si="17"/>
        <v>36045</v>
      </c>
      <c r="CK44" s="241">
        <f t="shared" si="17"/>
        <v>36045</v>
      </c>
      <c r="CL44" s="241">
        <f t="shared" si="17"/>
        <v>36045</v>
      </c>
      <c r="CM44" s="241">
        <f t="shared" si="17"/>
        <v>36045</v>
      </c>
      <c r="CN44" s="241">
        <f t="shared" si="17"/>
        <v>36045</v>
      </c>
      <c r="CO44" s="241">
        <f t="shared" si="17"/>
        <v>36045</v>
      </c>
      <c r="CP44" s="241">
        <f t="shared" si="17"/>
        <v>36045</v>
      </c>
      <c r="CQ44" s="241">
        <f t="shared" si="17"/>
        <v>56295</v>
      </c>
      <c r="CR44" s="241">
        <f t="shared" si="17"/>
        <v>61965</v>
      </c>
      <c r="CS44" s="241">
        <f t="shared" si="17"/>
        <v>67635</v>
      </c>
      <c r="CT44" s="241">
        <f t="shared" si="17"/>
        <v>56295</v>
      </c>
      <c r="CU44" s="241">
        <f t="shared" si="17"/>
        <v>56295</v>
      </c>
      <c r="CV44" s="241">
        <f t="shared" si="17"/>
        <v>47385</v>
      </c>
      <c r="CW44" s="241">
        <f t="shared" si="17"/>
        <v>47385</v>
      </c>
      <c r="CX44" s="241">
        <f t="shared" si="17"/>
        <v>47385</v>
      </c>
      <c r="CY44" s="241">
        <f t="shared" si="17"/>
        <v>40905</v>
      </c>
      <c r="CZ44" s="241">
        <f t="shared" si="17"/>
        <v>40095</v>
      </c>
      <c r="DA44" s="241">
        <f t="shared" si="17"/>
        <v>29160</v>
      </c>
      <c r="DB44" s="241">
        <f t="shared" si="17"/>
        <v>29160</v>
      </c>
      <c r="DC44" s="241">
        <f t="shared" si="17"/>
        <v>29160</v>
      </c>
      <c r="DD44" s="241">
        <f t="shared" si="17"/>
        <v>29160</v>
      </c>
      <c r="DE44" s="241">
        <f t="shared" si="17"/>
        <v>30375</v>
      </c>
      <c r="DF44" s="241">
        <f t="shared" si="17"/>
        <v>30375</v>
      </c>
      <c r="DG44" s="241">
        <f t="shared" si="17"/>
        <v>30375</v>
      </c>
      <c r="DH44" s="241">
        <f t="shared" si="17"/>
        <v>29160</v>
      </c>
      <c r="DI44" s="241">
        <f t="shared" si="17"/>
        <v>29160</v>
      </c>
      <c r="DJ44" s="241">
        <f t="shared" si="17"/>
        <v>29160</v>
      </c>
      <c r="DK44" s="241">
        <f t="shared" si="17"/>
        <v>29160</v>
      </c>
      <c r="DL44" s="241">
        <f t="shared" si="17"/>
        <v>29160</v>
      </c>
      <c r="DM44" s="241">
        <f t="shared" si="17"/>
        <v>29160</v>
      </c>
      <c r="DN44" s="241">
        <f t="shared" si="17"/>
        <v>27945</v>
      </c>
      <c r="DO44" s="241">
        <f t="shared" si="17"/>
        <v>27945</v>
      </c>
      <c r="DP44" s="241">
        <f t="shared" si="17"/>
        <v>27945</v>
      </c>
      <c r="DQ44" s="241">
        <f t="shared" si="17"/>
        <v>27945</v>
      </c>
      <c r="DR44" s="241">
        <f t="shared" si="17"/>
        <v>27945</v>
      </c>
      <c r="DS44" s="241">
        <f t="shared" si="17"/>
        <v>27945</v>
      </c>
      <c r="DT44" s="241">
        <f t="shared" si="17"/>
        <v>27945</v>
      </c>
      <c r="DU44" s="241">
        <f t="shared" ref="DU44:FH45" si="18">ROUND(DU17*0.9,)</f>
        <v>24705</v>
      </c>
      <c r="DV44" s="241">
        <f t="shared" si="18"/>
        <v>24705</v>
      </c>
      <c r="DW44" s="241">
        <f t="shared" si="18"/>
        <v>24705</v>
      </c>
      <c r="DX44" s="241">
        <f t="shared" si="18"/>
        <v>24705</v>
      </c>
      <c r="DY44" s="241">
        <f t="shared" si="18"/>
        <v>24705</v>
      </c>
      <c r="DZ44" s="241">
        <f t="shared" si="18"/>
        <v>25515</v>
      </c>
      <c r="EA44" s="241">
        <f t="shared" si="18"/>
        <v>25515</v>
      </c>
      <c r="EB44" s="241">
        <f t="shared" si="18"/>
        <v>23895</v>
      </c>
      <c r="EC44" s="241">
        <f t="shared" si="18"/>
        <v>23895</v>
      </c>
      <c r="ED44" s="241">
        <f t="shared" si="18"/>
        <v>23895</v>
      </c>
      <c r="EE44" s="241">
        <f t="shared" si="18"/>
        <v>21870</v>
      </c>
      <c r="EF44" s="241">
        <f t="shared" si="18"/>
        <v>21870</v>
      </c>
      <c r="EG44" s="241">
        <f t="shared" si="18"/>
        <v>21870</v>
      </c>
      <c r="EH44" s="241">
        <f t="shared" si="18"/>
        <v>21870</v>
      </c>
      <c r="EI44" s="241">
        <f t="shared" si="18"/>
        <v>19440</v>
      </c>
      <c r="EJ44" s="241">
        <f t="shared" si="18"/>
        <v>19440</v>
      </c>
      <c r="EK44" s="241">
        <f t="shared" si="18"/>
        <v>19440</v>
      </c>
      <c r="EL44" s="241">
        <f t="shared" si="18"/>
        <v>19440</v>
      </c>
      <c r="EM44" s="241">
        <f t="shared" si="18"/>
        <v>19440</v>
      </c>
      <c r="EN44" s="241">
        <f t="shared" si="18"/>
        <v>19440</v>
      </c>
      <c r="EO44" s="241">
        <f t="shared" si="18"/>
        <v>19440</v>
      </c>
      <c r="EP44" s="241">
        <f t="shared" si="18"/>
        <v>18225</v>
      </c>
      <c r="EQ44" s="241">
        <f t="shared" si="18"/>
        <v>18225</v>
      </c>
      <c r="ER44" s="241">
        <f t="shared" si="18"/>
        <v>18225</v>
      </c>
      <c r="ES44" s="241">
        <f t="shared" si="18"/>
        <v>18225</v>
      </c>
      <c r="ET44" s="241">
        <f t="shared" si="18"/>
        <v>18225</v>
      </c>
      <c r="EU44" s="241">
        <f t="shared" si="18"/>
        <v>19440</v>
      </c>
      <c r="EV44" s="241">
        <f t="shared" si="18"/>
        <v>19440</v>
      </c>
      <c r="EW44" s="241">
        <f t="shared" si="18"/>
        <v>18225</v>
      </c>
      <c r="EX44" s="241">
        <f t="shared" si="18"/>
        <v>18225</v>
      </c>
      <c r="EY44" s="241">
        <f t="shared" si="18"/>
        <v>18225</v>
      </c>
      <c r="EZ44" s="241">
        <f t="shared" si="18"/>
        <v>18225</v>
      </c>
      <c r="FA44" s="241">
        <f t="shared" si="18"/>
        <v>18225</v>
      </c>
      <c r="FB44" s="241">
        <f t="shared" si="18"/>
        <v>19440</v>
      </c>
      <c r="FC44" s="241">
        <f t="shared" si="18"/>
        <v>19440</v>
      </c>
      <c r="FD44" s="241">
        <f t="shared" si="18"/>
        <v>18225</v>
      </c>
      <c r="FE44" s="241">
        <f t="shared" si="18"/>
        <v>18225</v>
      </c>
      <c r="FF44" s="241">
        <f t="shared" si="18"/>
        <v>18225</v>
      </c>
      <c r="FG44" s="241">
        <f t="shared" si="18"/>
        <v>18225</v>
      </c>
      <c r="FH44" s="241">
        <f t="shared" si="18"/>
        <v>20655</v>
      </c>
    </row>
    <row r="45" spans="1:164" s="72" customFormat="1" x14ac:dyDescent="0.2">
      <c r="A45" s="240">
        <v>2</v>
      </c>
      <c r="B45" s="241">
        <f t="shared" ref="B45:BH45" si="19">ROUND(B18*0.9,)</f>
        <v>23166</v>
      </c>
      <c r="C45" s="241">
        <f t="shared" si="19"/>
        <v>23166</v>
      </c>
      <c r="D45" s="241">
        <f t="shared" si="19"/>
        <v>26001</v>
      </c>
      <c r="E45" s="241">
        <f t="shared" si="19"/>
        <v>26001</v>
      </c>
      <c r="F45" s="241">
        <f t="shared" si="19"/>
        <v>20736</v>
      </c>
      <c r="G45" s="241">
        <f t="shared" si="19"/>
        <v>20736</v>
      </c>
      <c r="H45" s="241">
        <f t="shared" si="19"/>
        <v>20736</v>
      </c>
      <c r="I45" s="241">
        <f t="shared" si="19"/>
        <v>20736</v>
      </c>
      <c r="J45" s="241">
        <f t="shared" si="19"/>
        <v>20736</v>
      </c>
      <c r="K45" s="241">
        <f t="shared" si="19"/>
        <v>24381</v>
      </c>
      <c r="L45" s="241">
        <f t="shared" si="19"/>
        <v>24381</v>
      </c>
      <c r="M45" s="241">
        <f t="shared" si="19"/>
        <v>20736</v>
      </c>
      <c r="N45" s="241">
        <f t="shared" si="19"/>
        <v>20736</v>
      </c>
      <c r="O45" s="241">
        <f t="shared" si="19"/>
        <v>20736</v>
      </c>
      <c r="P45" s="241">
        <f t="shared" si="19"/>
        <v>20736</v>
      </c>
      <c r="Q45" s="241">
        <f t="shared" si="19"/>
        <v>20736</v>
      </c>
      <c r="R45" s="241">
        <f t="shared" si="19"/>
        <v>23166</v>
      </c>
      <c r="S45" s="241">
        <f t="shared" si="19"/>
        <v>23166</v>
      </c>
      <c r="T45" s="241">
        <f t="shared" si="19"/>
        <v>21951</v>
      </c>
      <c r="U45" s="241">
        <f t="shared" si="19"/>
        <v>21951</v>
      </c>
      <c r="V45" s="241">
        <f t="shared" si="19"/>
        <v>21951</v>
      </c>
      <c r="W45" s="241">
        <f t="shared" si="19"/>
        <v>21951</v>
      </c>
      <c r="X45" s="241">
        <f t="shared" si="19"/>
        <v>23166</v>
      </c>
      <c r="Y45" s="241">
        <f t="shared" si="19"/>
        <v>23166</v>
      </c>
      <c r="Z45" s="241">
        <f t="shared" si="19"/>
        <v>23166</v>
      </c>
      <c r="AA45" s="241">
        <f t="shared" si="19"/>
        <v>21951</v>
      </c>
      <c r="AB45" s="241">
        <f t="shared" si="19"/>
        <v>21951</v>
      </c>
      <c r="AC45" s="241">
        <f t="shared" si="19"/>
        <v>23166</v>
      </c>
      <c r="AD45" s="241">
        <f t="shared" si="19"/>
        <v>23166</v>
      </c>
      <c r="AE45" s="241">
        <f t="shared" si="19"/>
        <v>23166</v>
      </c>
      <c r="AF45" s="241">
        <f t="shared" si="19"/>
        <v>26406</v>
      </c>
      <c r="AG45" s="241">
        <f t="shared" si="19"/>
        <v>26406</v>
      </c>
      <c r="AH45" s="241">
        <f t="shared" si="19"/>
        <v>24381</v>
      </c>
      <c r="AI45" s="241">
        <f t="shared" si="19"/>
        <v>26001</v>
      </c>
      <c r="AJ45" s="241">
        <f t="shared" si="19"/>
        <v>26001</v>
      </c>
      <c r="AK45" s="241">
        <f t="shared" si="19"/>
        <v>31266</v>
      </c>
      <c r="AL45" s="241">
        <f t="shared" si="19"/>
        <v>36126</v>
      </c>
      <c r="AM45" s="241">
        <f t="shared" si="19"/>
        <v>36126</v>
      </c>
      <c r="AN45" s="241">
        <f t="shared" si="19"/>
        <v>38556</v>
      </c>
      <c r="AO45" s="241">
        <f t="shared" si="19"/>
        <v>36126</v>
      </c>
      <c r="AP45" s="349">
        <f t="shared" si="19"/>
        <v>61560</v>
      </c>
      <c r="AQ45" s="349">
        <f t="shared" si="19"/>
        <v>93960</v>
      </c>
      <c r="AR45" s="349">
        <f t="shared" si="19"/>
        <v>114210</v>
      </c>
      <c r="AS45" s="349">
        <f t="shared" si="19"/>
        <v>114210</v>
      </c>
      <c r="AT45" s="349">
        <f t="shared" si="19"/>
        <v>102060</v>
      </c>
      <c r="AU45" s="349">
        <f t="shared" si="19"/>
        <v>102060</v>
      </c>
      <c r="AV45" s="349">
        <f t="shared" si="19"/>
        <v>102060</v>
      </c>
      <c r="AW45" s="349">
        <f t="shared" si="19"/>
        <v>102060</v>
      </c>
      <c r="AX45" s="349">
        <f t="shared" si="19"/>
        <v>102060</v>
      </c>
      <c r="AY45" s="349">
        <f t="shared" si="19"/>
        <v>81810</v>
      </c>
      <c r="AZ45" s="349">
        <f t="shared" si="19"/>
        <v>73710</v>
      </c>
      <c r="BA45" s="241">
        <f t="shared" si="19"/>
        <v>73710</v>
      </c>
      <c r="BB45" s="241">
        <f t="shared" si="19"/>
        <v>54837</v>
      </c>
      <c r="BC45" s="241">
        <f t="shared" si="19"/>
        <v>35397</v>
      </c>
      <c r="BD45" s="241">
        <f t="shared" si="19"/>
        <v>35397</v>
      </c>
      <c r="BE45" s="241">
        <f t="shared" si="19"/>
        <v>35397</v>
      </c>
      <c r="BF45" s="241">
        <f t="shared" si="19"/>
        <v>35397</v>
      </c>
      <c r="BG45" s="241">
        <f t="shared" si="19"/>
        <v>35397</v>
      </c>
      <c r="BH45" s="241">
        <f t="shared" si="19"/>
        <v>32967</v>
      </c>
      <c r="BI45" s="241">
        <f t="shared" si="17"/>
        <v>32967</v>
      </c>
      <c r="BJ45" s="241">
        <f t="shared" si="17"/>
        <v>32967</v>
      </c>
      <c r="BK45" s="241">
        <f t="shared" si="17"/>
        <v>35397</v>
      </c>
      <c r="BL45" s="241">
        <f t="shared" si="17"/>
        <v>35397</v>
      </c>
      <c r="BM45" s="241">
        <f t="shared" si="17"/>
        <v>35397</v>
      </c>
      <c r="BN45" s="241">
        <f t="shared" si="17"/>
        <v>35397</v>
      </c>
      <c r="BO45" s="241">
        <f t="shared" si="17"/>
        <v>35397</v>
      </c>
      <c r="BP45" s="241">
        <f t="shared" si="17"/>
        <v>35397</v>
      </c>
      <c r="BQ45" s="241">
        <f t="shared" si="17"/>
        <v>35397</v>
      </c>
      <c r="BR45" s="241">
        <f t="shared" si="17"/>
        <v>35397</v>
      </c>
      <c r="BS45" s="241">
        <f t="shared" si="17"/>
        <v>35397</v>
      </c>
      <c r="BT45" s="241">
        <f t="shared" si="17"/>
        <v>40257</v>
      </c>
      <c r="BU45" s="241">
        <f t="shared" si="17"/>
        <v>40257</v>
      </c>
      <c r="BV45" s="241">
        <f t="shared" si="17"/>
        <v>40257</v>
      </c>
      <c r="BW45" s="241">
        <f t="shared" si="17"/>
        <v>40257</v>
      </c>
      <c r="BX45" s="241">
        <f t="shared" si="17"/>
        <v>41877</v>
      </c>
      <c r="BY45" s="241">
        <f t="shared" si="17"/>
        <v>41877</v>
      </c>
      <c r="BZ45" s="241">
        <f t="shared" si="17"/>
        <v>41877</v>
      </c>
      <c r="CA45" s="241">
        <f t="shared" si="17"/>
        <v>41877</v>
      </c>
      <c r="CB45" s="241">
        <f t="shared" si="17"/>
        <v>41877</v>
      </c>
      <c r="CC45" s="241">
        <f t="shared" si="17"/>
        <v>41877</v>
      </c>
      <c r="CD45" s="241">
        <f t="shared" si="17"/>
        <v>41877</v>
      </c>
      <c r="CE45" s="241">
        <f t="shared" si="17"/>
        <v>41877</v>
      </c>
      <c r="CF45" s="241">
        <f t="shared" si="17"/>
        <v>41877</v>
      </c>
      <c r="CG45" s="241">
        <f t="shared" si="17"/>
        <v>41877</v>
      </c>
      <c r="CH45" s="241">
        <f t="shared" si="17"/>
        <v>38637</v>
      </c>
      <c r="CI45" s="241">
        <f t="shared" si="17"/>
        <v>38637</v>
      </c>
      <c r="CJ45" s="241">
        <f t="shared" si="17"/>
        <v>38637</v>
      </c>
      <c r="CK45" s="241">
        <f t="shared" si="17"/>
        <v>38637</v>
      </c>
      <c r="CL45" s="241">
        <f t="shared" si="17"/>
        <v>38637</v>
      </c>
      <c r="CM45" s="241">
        <f t="shared" si="17"/>
        <v>38637</v>
      </c>
      <c r="CN45" s="241">
        <f t="shared" si="17"/>
        <v>38637</v>
      </c>
      <c r="CO45" s="241">
        <f t="shared" si="17"/>
        <v>38637</v>
      </c>
      <c r="CP45" s="241">
        <f t="shared" si="17"/>
        <v>38637</v>
      </c>
      <c r="CQ45" s="241">
        <f t="shared" si="17"/>
        <v>58887</v>
      </c>
      <c r="CR45" s="241">
        <f t="shared" si="17"/>
        <v>64557</v>
      </c>
      <c r="CS45" s="241">
        <f t="shared" si="17"/>
        <v>70227</v>
      </c>
      <c r="CT45" s="241">
        <f t="shared" si="17"/>
        <v>58887</v>
      </c>
      <c r="CU45" s="241">
        <f t="shared" si="17"/>
        <v>58887</v>
      </c>
      <c r="CV45" s="241">
        <f t="shared" si="17"/>
        <v>49977</v>
      </c>
      <c r="CW45" s="241">
        <f t="shared" si="17"/>
        <v>49977</v>
      </c>
      <c r="CX45" s="241">
        <f t="shared" si="17"/>
        <v>49977</v>
      </c>
      <c r="CY45" s="241">
        <f t="shared" si="17"/>
        <v>43497</v>
      </c>
      <c r="CZ45" s="241">
        <f t="shared" si="17"/>
        <v>42687</v>
      </c>
      <c r="DA45" s="241">
        <f t="shared" si="17"/>
        <v>31752</v>
      </c>
      <c r="DB45" s="241">
        <f t="shared" si="17"/>
        <v>31752</v>
      </c>
      <c r="DC45" s="241">
        <f t="shared" si="17"/>
        <v>31752</v>
      </c>
      <c r="DD45" s="241">
        <f t="shared" si="17"/>
        <v>31752</v>
      </c>
      <c r="DE45" s="241">
        <f t="shared" si="17"/>
        <v>32967</v>
      </c>
      <c r="DF45" s="241">
        <f t="shared" si="17"/>
        <v>32967</v>
      </c>
      <c r="DG45" s="241">
        <f t="shared" si="17"/>
        <v>32967</v>
      </c>
      <c r="DH45" s="241">
        <f t="shared" si="17"/>
        <v>31752</v>
      </c>
      <c r="DI45" s="241">
        <f t="shared" si="17"/>
        <v>31752</v>
      </c>
      <c r="DJ45" s="241">
        <f t="shared" si="17"/>
        <v>31752</v>
      </c>
      <c r="DK45" s="241">
        <f t="shared" si="17"/>
        <v>31752</v>
      </c>
      <c r="DL45" s="241">
        <f t="shared" si="17"/>
        <v>31752</v>
      </c>
      <c r="DM45" s="241">
        <f t="shared" si="17"/>
        <v>31752</v>
      </c>
      <c r="DN45" s="241">
        <f t="shared" si="17"/>
        <v>30537</v>
      </c>
      <c r="DO45" s="241">
        <f t="shared" si="17"/>
        <v>30537</v>
      </c>
      <c r="DP45" s="241">
        <f t="shared" si="17"/>
        <v>30537</v>
      </c>
      <c r="DQ45" s="241">
        <f t="shared" si="17"/>
        <v>30537</v>
      </c>
      <c r="DR45" s="241">
        <f t="shared" si="17"/>
        <v>30537</v>
      </c>
      <c r="DS45" s="241">
        <f t="shared" si="17"/>
        <v>30537</v>
      </c>
      <c r="DT45" s="241">
        <f t="shared" si="17"/>
        <v>30537</v>
      </c>
      <c r="DU45" s="241">
        <f t="shared" si="18"/>
        <v>27297</v>
      </c>
      <c r="DV45" s="241">
        <f t="shared" si="18"/>
        <v>27297</v>
      </c>
      <c r="DW45" s="241">
        <f t="shared" si="18"/>
        <v>27297</v>
      </c>
      <c r="DX45" s="241">
        <f t="shared" si="18"/>
        <v>27297</v>
      </c>
      <c r="DY45" s="241">
        <f t="shared" si="18"/>
        <v>27297</v>
      </c>
      <c r="DZ45" s="241">
        <f t="shared" si="18"/>
        <v>28107</v>
      </c>
      <c r="EA45" s="241">
        <f t="shared" si="18"/>
        <v>28107</v>
      </c>
      <c r="EB45" s="241">
        <f t="shared" si="18"/>
        <v>26487</v>
      </c>
      <c r="EC45" s="241">
        <f t="shared" si="18"/>
        <v>26487</v>
      </c>
      <c r="ED45" s="241">
        <f t="shared" si="18"/>
        <v>26487</v>
      </c>
      <c r="EE45" s="241">
        <f t="shared" si="18"/>
        <v>24300</v>
      </c>
      <c r="EF45" s="241">
        <f t="shared" si="18"/>
        <v>24300</v>
      </c>
      <c r="EG45" s="241">
        <f t="shared" si="18"/>
        <v>24300</v>
      </c>
      <c r="EH45" s="241">
        <f t="shared" si="18"/>
        <v>24300</v>
      </c>
      <c r="EI45" s="241">
        <f t="shared" si="18"/>
        <v>21870</v>
      </c>
      <c r="EJ45" s="241">
        <f t="shared" si="18"/>
        <v>21870</v>
      </c>
      <c r="EK45" s="241">
        <f t="shared" si="18"/>
        <v>21870</v>
      </c>
      <c r="EL45" s="241">
        <f t="shared" si="18"/>
        <v>21870</v>
      </c>
      <c r="EM45" s="241">
        <f t="shared" si="18"/>
        <v>21870</v>
      </c>
      <c r="EN45" s="241">
        <f t="shared" si="18"/>
        <v>21870</v>
      </c>
      <c r="EO45" s="241">
        <f t="shared" si="18"/>
        <v>21870</v>
      </c>
      <c r="EP45" s="241">
        <f t="shared" si="18"/>
        <v>20655</v>
      </c>
      <c r="EQ45" s="241">
        <f t="shared" si="18"/>
        <v>20655</v>
      </c>
      <c r="ER45" s="241">
        <f t="shared" si="18"/>
        <v>20655</v>
      </c>
      <c r="ES45" s="241">
        <f t="shared" si="18"/>
        <v>20655</v>
      </c>
      <c r="ET45" s="241">
        <f t="shared" si="18"/>
        <v>20655</v>
      </c>
      <c r="EU45" s="241">
        <f t="shared" si="18"/>
        <v>21870</v>
      </c>
      <c r="EV45" s="241">
        <f t="shared" si="18"/>
        <v>21870</v>
      </c>
      <c r="EW45" s="241">
        <f t="shared" si="18"/>
        <v>20655</v>
      </c>
      <c r="EX45" s="241">
        <f t="shared" si="18"/>
        <v>20655</v>
      </c>
      <c r="EY45" s="241">
        <f t="shared" si="18"/>
        <v>20655</v>
      </c>
      <c r="EZ45" s="241">
        <f t="shared" si="18"/>
        <v>20655</v>
      </c>
      <c r="FA45" s="241">
        <f t="shared" si="18"/>
        <v>20655</v>
      </c>
      <c r="FB45" s="241">
        <f t="shared" si="18"/>
        <v>21870</v>
      </c>
      <c r="FC45" s="241">
        <f t="shared" si="18"/>
        <v>21870</v>
      </c>
      <c r="FD45" s="241">
        <f t="shared" si="18"/>
        <v>20655</v>
      </c>
      <c r="FE45" s="241">
        <f t="shared" si="18"/>
        <v>20655</v>
      </c>
      <c r="FF45" s="241">
        <f t="shared" si="18"/>
        <v>20655</v>
      </c>
      <c r="FG45" s="241">
        <f t="shared" si="18"/>
        <v>20655</v>
      </c>
      <c r="FH45" s="241">
        <f t="shared" si="18"/>
        <v>23085</v>
      </c>
    </row>
    <row r="46" spans="1:164"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349"/>
      <c r="AQ46" s="349"/>
      <c r="AR46" s="349"/>
      <c r="AS46" s="349"/>
      <c r="AT46" s="349"/>
      <c r="AU46" s="349"/>
      <c r="AV46" s="349"/>
      <c r="AW46" s="349"/>
      <c r="AX46" s="349"/>
      <c r="AY46" s="349"/>
      <c r="AZ46" s="349"/>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row>
    <row r="47" spans="1:164" s="72" customFormat="1" x14ac:dyDescent="0.2">
      <c r="A47" s="240">
        <v>1</v>
      </c>
      <c r="B47" s="241">
        <f t="shared" ref="B47:BH47" si="20">ROUND(B20*0.9,)</f>
        <v>22680</v>
      </c>
      <c r="C47" s="241">
        <f t="shared" si="20"/>
        <v>22680</v>
      </c>
      <c r="D47" s="241">
        <f t="shared" si="20"/>
        <v>25515</v>
      </c>
      <c r="E47" s="241">
        <f t="shared" si="20"/>
        <v>25515</v>
      </c>
      <c r="F47" s="241">
        <f t="shared" si="20"/>
        <v>20250</v>
      </c>
      <c r="G47" s="241">
        <f t="shared" si="20"/>
        <v>20250</v>
      </c>
      <c r="H47" s="241">
        <f t="shared" si="20"/>
        <v>20250</v>
      </c>
      <c r="I47" s="241">
        <f t="shared" si="20"/>
        <v>20250</v>
      </c>
      <c r="J47" s="241">
        <f t="shared" si="20"/>
        <v>20250</v>
      </c>
      <c r="K47" s="241">
        <f t="shared" si="20"/>
        <v>23895</v>
      </c>
      <c r="L47" s="241">
        <f t="shared" si="20"/>
        <v>23895</v>
      </c>
      <c r="M47" s="241">
        <f t="shared" si="20"/>
        <v>20250</v>
      </c>
      <c r="N47" s="241">
        <f t="shared" si="20"/>
        <v>20250</v>
      </c>
      <c r="O47" s="241">
        <f t="shared" si="20"/>
        <v>20250</v>
      </c>
      <c r="P47" s="241">
        <f t="shared" si="20"/>
        <v>20250</v>
      </c>
      <c r="Q47" s="241">
        <f t="shared" si="20"/>
        <v>20250</v>
      </c>
      <c r="R47" s="241">
        <f t="shared" si="20"/>
        <v>22680</v>
      </c>
      <c r="S47" s="241">
        <f t="shared" si="20"/>
        <v>22680</v>
      </c>
      <c r="T47" s="241">
        <f t="shared" si="20"/>
        <v>21465</v>
      </c>
      <c r="U47" s="241">
        <f t="shared" si="20"/>
        <v>21465</v>
      </c>
      <c r="V47" s="241">
        <f t="shared" si="20"/>
        <v>21465</v>
      </c>
      <c r="W47" s="241">
        <f t="shared" si="20"/>
        <v>21465</v>
      </c>
      <c r="X47" s="241">
        <f t="shared" si="20"/>
        <v>22680</v>
      </c>
      <c r="Y47" s="241">
        <f t="shared" si="20"/>
        <v>22680</v>
      </c>
      <c r="Z47" s="241">
        <f t="shared" si="20"/>
        <v>22680</v>
      </c>
      <c r="AA47" s="241">
        <f t="shared" si="20"/>
        <v>21465</v>
      </c>
      <c r="AB47" s="241">
        <f t="shared" si="20"/>
        <v>21465</v>
      </c>
      <c r="AC47" s="241">
        <f t="shared" si="20"/>
        <v>22680</v>
      </c>
      <c r="AD47" s="241">
        <f t="shared" si="20"/>
        <v>22680</v>
      </c>
      <c r="AE47" s="241">
        <f t="shared" si="20"/>
        <v>22680</v>
      </c>
      <c r="AF47" s="241">
        <f t="shared" si="20"/>
        <v>25920</v>
      </c>
      <c r="AG47" s="241">
        <f t="shared" si="20"/>
        <v>25920</v>
      </c>
      <c r="AH47" s="241">
        <f t="shared" si="20"/>
        <v>23895</v>
      </c>
      <c r="AI47" s="241">
        <f t="shared" si="20"/>
        <v>25515</v>
      </c>
      <c r="AJ47" s="241">
        <f t="shared" si="20"/>
        <v>25515</v>
      </c>
      <c r="AK47" s="241">
        <f t="shared" si="20"/>
        <v>30780</v>
      </c>
      <c r="AL47" s="241">
        <f t="shared" si="20"/>
        <v>35640</v>
      </c>
      <c r="AM47" s="241">
        <f t="shared" si="20"/>
        <v>35640</v>
      </c>
      <c r="AN47" s="241">
        <f t="shared" si="20"/>
        <v>38070</v>
      </c>
      <c r="AO47" s="241">
        <f t="shared" si="20"/>
        <v>35640</v>
      </c>
      <c r="AP47" s="349">
        <f t="shared" si="20"/>
        <v>60750</v>
      </c>
      <c r="AQ47" s="349">
        <f t="shared" si="20"/>
        <v>93150</v>
      </c>
      <c r="AR47" s="349">
        <f t="shared" si="20"/>
        <v>113400</v>
      </c>
      <c r="AS47" s="349">
        <f t="shared" si="20"/>
        <v>113400</v>
      </c>
      <c r="AT47" s="349">
        <f t="shared" si="20"/>
        <v>101250</v>
      </c>
      <c r="AU47" s="349">
        <f t="shared" si="20"/>
        <v>101250</v>
      </c>
      <c r="AV47" s="349">
        <f t="shared" si="20"/>
        <v>101250</v>
      </c>
      <c r="AW47" s="349">
        <f t="shared" si="20"/>
        <v>101250</v>
      </c>
      <c r="AX47" s="349">
        <f t="shared" si="20"/>
        <v>101250</v>
      </c>
      <c r="AY47" s="349">
        <f t="shared" si="20"/>
        <v>81000</v>
      </c>
      <c r="AZ47" s="349">
        <f t="shared" si="20"/>
        <v>72900</v>
      </c>
      <c r="BA47" s="241">
        <f t="shared" si="20"/>
        <v>72900</v>
      </c>
      <c r="BB47" s="241">
        <f t="shared" si="20"/>
        <v>54270</v>
      </c>
      <c r="BC47" s="241">
        <f t="shared" si="20"/>
        <v>34830</v>
      </c>
      <c r="BD47" s="241">
        <f t="shared" si="20"/>
        <v>34830</v>
      </c>
      <c r="BE47" s="241">
        <f t="shared" si="20"/>
        <v>34830</v>
      </c>
      <c r="BF47" s="241">
        <f t="shared" si="20"/>
        <v>34830</v>
      </c>
      <c r="BG47" s="241">
        <f t="shared" si="20"/>
        <v>34830</v>
      </c>
      <c r="BH47" s="241">
        <f t="shared" si="20"/>
        <v>32400</v>
      </c>
      <c r="BI47" s="241">
        <f t="shared" ref="BI47:DT48" si="21">ROUND(BI20*0.9,)</f>
        <v>32400</v>
      </c>
      <c r="BJ47" s="241">
        <f t="shared" si="21"/>
        <v>32400</v>
      </c>
      <c r="BK47" s="241">
        <f t="shared" si="21"/>
        <v>34830</v>
      </c>
      <c r="BL47" s="241">
        <f t="shared" si="21"/>
        <v>34830</v>
      </c>
      <c r="BM47" s="241">
        <f t="shared" si="21"/>
        <v>34830</v>
      </c>
      <c r="BN47" s="241">
        <f t="shared" si="21"/>
        <v>34830</v>
      </c>
      <c r="BO47" s="241">
        <f t="shared" si="21"/>
        <v>34830</v>
      </c>
      <c r="BP47" s="241">
        <f t="shared" si="21"/>
        <v>34830</v>
      </c>
      <c r="BQ47" s="241">
        <f t="shared" si="21"/>
        <v>34830</v>
      </c>
      <c r="BR47" s="241">
        <f t="shared" si="21"/>
        <v>34830</v>
      </c>
      <c r="BS47" s="241">
        <f t="shared" si="21"/>
        <v>34830</v>
      </c>
      <c r="BT47" s="241">
        <f t="shared" si="21"/>
        <v>39690</v>
      </c>
      <c r="BU47" s="241">
        <f t="shared" si="21"/>
        <v>39690</v>
      </c>
      <c r="BV47" s="241">
        <f t="shared" si="21"/>
        <v>39690</v>
      </c>
      <c r="BW47" s="241">
        <f t="shared" si="21"/>
        <v>39690</v>
      </c>
      <c r="BX47" s="241">
        <f t="shared" si="21"/>
        <v>41310</v>
      </c>
      <c r="BY47" s="241">
        <f t="shared" si="21"/>
        <v>41310</v>
      </c>
      <c r="BZ47" s="241">
        <f t="shared" si="21"/>
        <v>41310</v>
      </c>
      <c r="CA47" s="241">
        <f t="shared" si="21"/>
        <v>41310</v>
      </c>
      <c r="CB47" s="241">
        <f t="shared" si="21"/>
        <v>41310</v>
      </c>
      <c r="CC47" s="241">
        <f t="shared" si="21"/>
        <v>41310</v>
      </c>
      <c r="CD47" s="241">
        <f t="shared" si="21"/>
        <v>41310</v>
      </c>
      <c r="CE47" s="241">
        <f t="shared" si="21"/>
        <v>41310</v>
      </c>
      <c r="CF47" s="241">
        <f t="shared" si="21"/>
        <v>41310</v>
      </c>
      <c r="CG47" s="241">
        <f t="shared" si="21"/>
        <v>41310</v>
      </c>
      <c r="CH47" s="241">
        <f t="shared" si="21"/>
        <v>38070</v>
      </c>
      <c r="CI47" s="241">
        <f t="shared" si="21"/>
        <v>38070</v>
      </c>
      <c r="CJ47" s="241">
        <f t="shared" si="21"/>
        <v>38070</v>
      </c>
      <c r="CK47" s="241">
        <f t="shared" si="21"/>
        <v>38070</v>
      </c>
      <c r="CL47" s="241">
        <f t="shared" si="21"/>
        <v>38070</v>
      </c>
      <c r="CM47" s="241">
        <f t="shared" si="21"/>
        <v>38070</v>
      </c>
      <c r="CN47" s="241">
        <f t="shared" si="21"/>
        <v>38070</v>
      </c>
      <c r="CO47" s="241">
        <f t="shared" si="21"/>
        <v>38070</v>
      </c>
      <c r="CP47" s="241">
        <f t="shared" si="21"/>
        <v>38070</v>
      </c>
      <c r="CQ47" s="241">
        <f t="shared" si="21"/>
        <v>58320</v>
      </c>
      <c r="CR47" s="241">
        <f t="shared" si="21"/>
        <v>63990</v>
      </c>
      <c r="CS47" s="241">
        <f t="shared" si="21"/>
        <v>69660</v>
      </c>
      <c r="CT47" s="241">
        <f t="shared" si="21"/>
        <v>58320</v>
      </c>
      <c r="CU47" s="241">
        <f t="shared" si="21"/>
        <v>58320</v>
      </c>
      <c r="CV47" s="241">
        <f t="shared" si="21"/>
        <v>49410</v>
      </c>
      <c r="CW47" s="241">
        <f t="shared" si="21"/>
        <v>49410</v>
      </c>
      <c r="CX47" s="241">
        <f t="shared" si="21"/>
        <v>49410</v>
      </c>
      <c r="CY47" s="241">
        <f t="shared" si="21"/>
        <v>42930</v>
      </c>
      <c r="CZ47" s="241">
        <f t="shared" si="21"/>
        <v>42120</v>
      </c>
      <c r="DA47" s="241">
        <f t="shared" si="21"/>
        <v>31185</v>
      </c>
      <c r="DB47" s="241">
        <f t="shared" si="21"/>
        <v>31185</v>
      </c>
      <c r="DC47" s="241">
        <f t="shared" si="21"/>
        <v>31185</v>
      </c>
      <c r="DD47" s="241">
        <f t="shared" si="21"/>
        <v>31185</v>
      </c>
      <c r="DE47" s="241">
        <f t="shared" si="21"/>
        <v>32400</v>
      </c>
      <c r="DF47" s="241">
        <f t="shared" si="21"/>
        <v>32400</v>
      </c>
      <c r="DG47" s="241">
        <f t="shared" si="21"/>
        <v>32400</v>
      </c>
      <c r="DH47" s="241">
        <f t="shared" si="21"/>
        <v>31185</v>
      </c>
      <c r="DI47" s="241">
        <f t="shared" si="21"/>
        <v>31185</v>
      </c>
      <c r="DJ47" s="241">
        <f t="shared" si="21"/>
        <v>31185</v>
      </c>
      <c r="DK47" s="241">
        <f t="shared" si="21"/>
        <v>31185</v>
      </c>
      <c r="DL47" s="241">
        <f t="shared" si="21"/>
        <v>31185</v>
      </c>
      <c r="DM47" s="241">
        <f t="shared" si="21"/>
        <v>31185</v>
      </c>
      <c r="DN47" s="241">
        <f t="shared" si="21"/>
        <v>29970</v>
      </c>
      <c r="DO47" s="241">
        <f t="shared" si="21"/>
        <v>29970</v>
      </c>
      <c r="DP47" s="241">
        <f t="shared" si="21"/>
        <v>29970</v>
      </c>
      <c r="DQ47" s="241">
        <f t="shared" si="21"/>
        <v>29970</v>
      </c>
      <c r="DR47" s="241">
        <f t="shared" si="21"/>
        <v>29970</v>
      </c>
      <c r="DS47" s="241">
        <f t="shared" si="21"/>
        <v>29970</v>
      </c>
      <c r="DT47" s="241">
        <f t="shared" si="21"/>
        <v>29970</v>
      </c>
      <c r="DU47" s="241">
        <f t="shared" ref="DU47:FH48" si="22">ROUND(DU20*0.9,)</f>
        <v>26730</v>
      </c>
      <c r="DV47" s="241">
        <f t="shared" si="22"/>
        <v>26730</v>
      </c>
      <c r="DW47" s="241">
        <f t="shared" si="22"/>
        <v>26730</v>
      </c>
      <c r="DX47" s="241">
        <f t="shared" si="22"/>
        <v>26730</v>
      </c>
      <c r="DY47" s="241">
        <f t="shared" si="22"/>
        <v>26730</v>
      </c>
      <c r="DZ47" s="241">
        <f t="shared" si="22"/>
        <v>27540</v>
      </c>
      <c r="EA47" s="241">
        <f t="shared" si="22"/>
        <v>27540</v>
      </c>
      <c r="EB47" s="241">
        <f t="shared" si="22"/>
        <v>25920</v>
      </c>
      <c r="EC47" s="241">
        <f t="shared" si="22"/>
        <v>25920</v>
      </c>
      <c r="ED47" s="241">
        <f t="shared" si="22"/>
        <v>25920</v>
      </c>
      <c r="EE47" s="241">
        <f t="shared" si="22"/>
        <v>23490</v>
      </c>
      <c r="EF47" s="241">
        <f t="shared" si="22"/>
        <v>23490</v>
      </c>
      <c r="EG47" s="241">
        <f t="shared" si="22"/>
        <v>23490</v>
      </c>
      <c r="EH47" s="241">
        <f t="shared" si="22"/>
        <v>23490</v>
      </c>
      <c r="EI47" s="241">
        <f t="shared" si="22"/>
        <v>21060</v>
      </c>
      <c r="EJ47" s="241">
        <f t="shared" si="22"/>
        <v>21060</v>
      </c>
      <c r="EK47" s="241">
        <f t="shared" si="22"/>
        <v>21060</v>
      </c>
      <c r="EL47" s="241">
        <f t="shared" si="22"/>
        <v>21060</v>
      </c>
      <c r="EM47" s="241">
        <f t="shared" si="22"/>
        <v>21060</v>
      </c>
      <c r="EN47" s="241">
        <f t="shared" si="22"/>
        <v>21060</v>
      </c>
      <c r="EO47" s="241">
        <f t="shared" si="22"/>
        <v>21060</v>
      </c>
      <c r="EP47" s="241">
        <f t="shared" si="22"/>
        <v>19845</v>
      </c>
      <c r="EQ47" s="241">
        <f t="shared" si="22"/>
        <v>19845</v>
      </c>
      <c r="ER47" s="241">
        <f t="shared" si="22"/>
        <v>19845</v>
      </c>
      <c r="ES47" s="241">
        <f t="shared" si="22"/>
        <v>19845</v>
      </c>
      <c r="ET47" s="241">
        <f t="shared" si="22"/>
        <v>19845</v>
      </c>
      <c r="EU47" s="241">
        <f t="shared" si="22"/>
        <v>21060</v>
      </c>
      <c r="EV47" s="241">
        <f t="shared" si="22"/>
        <v>21060</v>
      </c>
      <c r="EW47" s="241">
        <f t="shared" si="22"/>
        <v>19845</v>
      </c>
      <c r="EX47" s="241">
        <f t="shared" si="22"/>
        <v>19845</v>
      </c>
      <c r="EY47" s="241">
        <f t="shared" si="22"/>
        <v>19845</v>
      </c>
      <c r="EZ47" s="241">
        <f t="shared" si="22"/>
        <v>19845</v>
      </c>
      <c r="FA47" s="241">
        <f t="shared" si="22"/>
        <v>19845</v>
      </c>
      <c r="FB47" s="241">
        <f t="shared" si="22"/>
        <v>21060</v>
      </c>
      <c r="FC47" s="241">
        <f t="shared" si="22"/>
        <v>21060</v>
      </c>
      <c r="FD47" s="241">
        <f t="shared" si="22"/>
        <v>19845</v>
      </c>
      <c r="FE47" s="241">
        <f t="shared" si="22"/>
        <v>19845</v>
      </c>
      <c r="FF47" s="241">
        <f t="shared" si="22"/>
        <v>19845</v>
      </c>
      <c r="FG47" s="241">
        <f t="shared" si="22"/>
        <v>19845</v>
      </c>
      <c r="FH47" s="241">
        <f t="shared" si="22"/>
        <v>22275</v>
      </c>
    </row>
    <row r="48" spans="1:164" s="72" customFormat="1" x14ac:dyDescent="0.2">
      <c r="A48" s="240">
        <v>2</v>
      </c>
      <c r="B48" s="241">
        <f t="shared" ref="B48:BH48" si="23">ROUND(B21*0.9,)</f>
        <v>24786</v>
      </c>
      <c r="C48" s="241">
        <f t="shared" si="23"/>
        <v>24786</v>
      </c>
      <c r="D48" s="241">
        <f t="shared" si="23"/>
        <v>27621</v>
      </c>
      <c r="E48" s="241">
        <f t="shared" si="23"/>
        <v>27621</v>
      </c>
      <c r="F48" s="241">
        <f t="shared" si="23"/>
        <v>22356</v>
      </c>
      <c r="G48" s="241">
        <f t="shared" si="23"/>
        <v>22356</v>
      </c>
      <c r="H48" s="241">
        <f t="shared" si="23"/>
        <v>22356</v>
      </c>
      <c r="I48" s="241">
        <f t="shared" si="23"/>
        <v>22356</v>
      </c>
      <c r="J48" s="241">
        <f t="shared" si="23"/>
        <v>22356</v>
      </c>
      <c r="K48" s="241">
        <f t="shared" si="23"/>
        <v>26001</v>
      </c>
      <c r="L48" s="241">
        <f t="shared" si="23"/>
        <v>26001</v>
      </c>
      <c r="M48" s="241">
        <f t="shared" si="23"/>
        <v>22356</v>
      </c>
      <c r="N48" s="241">
        <f t="shared" si="23"/>
        <v>22356</v>
      </c>
      <c r="O48" s="241">
        <f t="shared" si="23"/>
        <v>22356</v>
      </c>
      <c r="P48" s="241">
        <f t="shared" si="23"/>
        <v>22356</v>
      </c>
      <c r="Q48" s="241">
        <f t="shared" si="23"/>
        <v>22356</v>
      </c>
      <c r="R48" s="241">
        <f t="shared" si="23"/>
        <v>24786</v>
      </c>
      <c r="S48" s="241">
        <f t="shared" si="23"/>
        <v>24786</v>
      </c>
      <c r="T48" s="241">
        <f t="shared" si="23"/>
        <v>23571</v>
      </c>
      <c r="U48" s="241">
        <f t="shared" si="23"/>
        <v>23571</v>
      </c>
      <c r="V48" s="241">
        <f t="shared" si="23"/>
        <v>23571</v>
      </c>
      <c r="W48" s="241">
        <f t="shared" si="23"/>
        <v>23571</v>
      </c>
      <c r="X48" s="241">
        <f t="shared" si="23"/>
        <v>24786</v>
      </c>
      <c r="Y48" s="241">
        <f t="shared" si="23"/>
        <v>24786</v>
      </c>
      <c r="Z48" s="241">
        <f t="shared" si="23"/>
        <v>24786</v>
      </c>
      <c r="AA48" s="241">
        <f t="shared" si="23"/>
        <v>23571</v>
      </c>
      <c r="AB48" s="241">
        <f t="shared" si="23"/>
        <v>23571</v>
      </c>
      <c r="AC48" s="241">
        <f t="shared" si="23"/>
        <v>24786</v>
      </c>
      <c r="AD48" s="241">
        <f t="shared" si="23"/>
        <v>24786</v>
      </c>
      <c r="AE48" s="241">
        <f t="shared" si="23"/>
        <v>24786</v>
      </c>
      <c r="AF48" s="241">
        <f t="shared" si="23"/>
        <v>28026</v>
      </c>
      <c r="AG48" s="241">
        <f t="shared" si="23"/>
        <v>28026</v>
      </c>
      <c r="AH48" s="241">
        <f t="shared" si="23"/>
        <v>26001</v>
      </c>
      <c r="AI48" s="241">
        <f t="shared" si="23"/>
        <v>27621</v>
      </c>
      <c r="AJ48" s="241">
        <f t="shared" si="23"/>
        <v>27621</v>
      </c>
      <c r="AK48" s="241">
        <f t="shared" si="23"/>
        <v>32886</v>
      </c>
      <c r="AL48" s="241">
        <f t="shared" si="23"/>
        <v>37746</v>
      </c>
      <c r="AM48" s="241">
        <f t="shared" si="23"/>
        <v>37746</v>
      </c>
      <c r="AN48" s="241">
        <f t="shared" si="23"/>
        <v>40176</v>
      </c>
      <c r="AO48" s="241">
        <f t="shared" si="23"/>
        <v>37746</v>
      </c>
      <c r="AP48" s="349">
        <f t="shared" si="23"/>
        <v>63585</v>
      </c>
      <c r="AQ48" s="349">
        <f t="shared" si="23"/>
        <v>95985</v>
      </c>
      <c r="AR48" s="349">
        <f t="shared" si="23"/>
        <v>116235</v>
      </c>
      <c r="AS48" s="349">
        <f t="shared" si="23"/>
        <v>116235</v>
      </c>
      <c r="AT48" s="349">
        <f t="shared" si="23"/>
        <v>104085</v>
      </c>
      <c r="AU48" s="349">
        <f t="shared" si="23"/>
        <v>104085</v>
      </c>
      <c r="AV48" s="349">
        <f t="shared" si="23"/>
        <v>104085</v>
      </c>
      <c r="AW48" s="349">
        <f t="shared" si="23"/>
        <v>104085</v>
      </c>
      <c r="AX48" s="349">
        <f t="shared" si="23"/>
        <v>104085</v>
      </c>
      <c r="AY48" s="349">
        <f t="shared" si="23"/>
        <v>83835</v>
      </c>
      <c r="AZ48" s="349">
        <f t="shared" si="23"/>
        <v>75735</v>
      </c>
      <c r="BA48" s="241">
        <f t="shared" si="23"/>
        <v>75735</v>
      </c>
      <c r="BB48" s="241">
        <f t="shared" si="23"/>
        <v>56862</v>
      </c>
      <c r="BC48" s="241">
        <f t="shared" si="23"/>
        <v>37422</v>
      </c>
      <c r="BD48" s="241">
        <f t="shared" si="23"/>
        <v>37422</v>
      </c>
      <c r="BE48" s="241">
        <f t="shared" si="23"/>
        <v>37422</v>
      </c>
      <c r="BF48" s="241">
        <f t="shared" si="23"/>
        <v>37422</v>
      </c>
      <c r="BG48" s="241">
        <f t="shared" si="23"/>
        <v>37422</v>
      </c>
      <c r="BH48" s="241">
        <f t="shared" si="23"/>
        <v>34992</v>
      </c>
      <c r="BI48" s="241">
        <f t="shared" si="21"/>
        <v>34992</v>
      </c>
      <c r="BJ48" s="241">
        <f t="shared" si="21"/>
        <v>34992</v>
      </c>
      <c r="BK48" s="241">
        <f t="shared" si="21"/>
        <v>37422</v>
      </c>
      <c r="BL48" s="241">
        <f t="shared" si="21"/>
        <v>37422</v>
      </c>
      <c r="BM48" s="241">
        <f t="shared" si="21"/>
        <v>37422</v>
      </c>
      <c r="BN48" s="241">
        <f t="shared" si="21"/>
        <v>37422</v>
      </c>
      <c r="BO48" s="241">
        <f t="shared" si="21"/>
        <v>37422</v>
      </c>
      <c r="BP48" s="241">
        <f t="shared" si="21"/>
        <v>37422</v>
      </c>
      <c r="BQ48" s="241">
        <f t="shared" si="21"/>
        <v>37422</v>
      </c>
      <c r="BR48" s="241">
        <f t="shared" si="21"/>
        <v>37422</v>
      </c>
      <c r="BS48" s="241">
        <f t="shared" si="21"/>
        <v>37422</v>
      </c>
      <c r="BT48" s="241">
        <f t="shared" si="21"/>
        <v>42282</v>
      </c>
      <c r="BU48" s="241">
        <f t="shared" si="21"/>
        <v>42282</v>
      </c>
      <c r="BV48" s="241">
        <f t="shared" si="21"/>
        <v>42282</v>
      </c>
      <c r="BW48" s="241">
        <f t="shared" si="21"/>
        <v>42282</v>
      </c>
      <c r="BX48" s="241">
        <f t="shared" si="21"/>
        <v>43902</v>
      </c>
      <c r="BY48" s="241">
        <f t="shared" si="21"/>
        <v>43902</v>
      </c>
      <c r="BZ48" s="241">
        <f t="shared" si="21"/>
        <v>43902</v>
      </c>
      <c r="CA48" s="241">
        <f t="shared" si="21"/>
        <v>43902</v>
      </c>
      <c r="CB48" s="241">
        <f t="shared" si="21"/>
        <v>43902</v>
      </c>
      <c r="CC48" s="241">
        <f t="shared" si="21"/>
        <v>43902</v>
      </c>
      <c r="CD48" s="241">
        <f t="shared" si="21"/>
        <v>43902</v>
      </c>
      <c r="CE48" s="241">
        <f t="shared" si="21"/>
        <v>43902</v>
      </c>
      <c r="CF48" s="241">
        <f t="shared" si="21"/>
        <v>43902</v>
      </c>
      <c r="CG48" s="241">
        <f t="shared" si="21"/>
        <v>43902</v>
      </c>
      <c r="CH48" s="241">
        <f t="shared" si="21"/>
        <v>40662</v>
      </c>
      <c r="CI48" s="241">
        <f t="shared" si="21"/>
        <v>40662</v>
      </c>
      <c r="CJ48" s="241">
        <f t="shared" si="21"/>
        <v>40662</v>
      </c>
      <c r="CK48" s="241">
        <f t="shared" si="21"/>
        <v>40662</v>
      </c>
      <c r="CL48" s="241">
        <f t="shared" si="21"/>
        <v>40662</v>
      </c>
      <c r="CM48" s="241">
        <f t="shared" si="21"/>
        <v>40662</v>
      </c>
      <c r="CN48" s="241">
        <f t="shared" si="21"/>
        <v>40662</v>
      </c>
      <c r="CO48" s="241">
        <f t="shared" si="21"/>
        <v>40662</v>
      </c>
      <c r="CP48" s="241">
        <f t="shared" si="21"/>
        <v>40662</v>
      </c>
      <c r="CQ48" s="241">
        <f t="shared" si="21"/>
        <v>60912</v>
      </c>
      <c r="CR48" s="241">
        <f t="shared" si="21"/>
        <v>66582</v>
      </c>
      <c r="CS48" s="241">
        <f t="shared" si="21"/>
        <v>72252</v>
      </c>
      <c r="CT48" s="241">
        <f t="shared" si="21"/>
        <v>60912</v>
      </c>
      <c r="CU48" s="241">
        <f t="shared" si="21"/>
        <v>60912</v>
      </c>
      <c r="CV48" s="241">
        <f t="shared" si="21"/>
        <v>52002</v>
      </c>
      <c r="CW48" s="241">
        <f t="shared" si="21"/>
        <v>52002</v>
      </c>
      <c r="CX48" s="241">
        <f t="shared" si="21"/>
        <v>52002</v>
      </c>
      <c r="CY48" s="241">
        <f t="shared" si="21"/>
        <v>45522</v>
      </c>
      <c r="CZ48" s="241">
        <f t="shared" si="21"/>
        <v>44712</v>
      </c>
      <c r="DA48" s="241">
        <f t="shared" si="21"/>
        <v>33777</v>
      </c>
      <c r="DB48" s="241">
        <f t="shared" si="21"/>
        <v>33777</v>
      </c>
      <c r="DC48" s="241">
        <f t="shared" si="21"/>
        <v>33777</v>
      </c>
      <c r="DD48" s="241">
        <f t="shared" si="21"/>
        <v>33777</v>
      </c>
      <c r="DE48" s="241">
        <f t="shared" si="21"/>
        <v>34992</v>
      </c>
      <c r="DF48" s="241">
        <f t="shared" si="21"/>
        <v>34992</v>
      </c>
      <c r="DG48" s="241">
        <f t="shared" si="21"/>
        <v>34992</v>
      </c>
      <c r="DH48" s="241">
        <f t="shared" si="21"/>
        <v>33777</v>
      </c>
      <c r="DI48" s="241">
        <f t="shared" si="21"/>
        <v>33777</v>
      </c>
      <c r="DJ48" s="241">
        <f t="shared" si="21"/>
        <v>33777</v>
      </c>
      <c r="DK48" s="241">
        <f t="shared" si="21"/>
        <v>33777</v>
      </c>
      <c r="DL48" s="241">
        <f t="shared" si="21"/>
        <v>33777</v>
      </c>
      <c r="DM48" s="241">
        <f t="shared" si="21"/>
        <v>33777</v>
      </c>
      <c r="DN48" s="241">
        <f t="shared" si="21"/>
        <v>32562</v>
      </c>
      <c r="DO48" s="241">
        <f t="shared" si="21"/>
        <v>32562</v>
      </c>
      <c r="DP48" s="241">
        <f t="shared" si="21"/>
        <v>32562</v>
      </c>
      <c r="DQ48" s="241">
        <f t="shared" si="21"/>
        <v>32562</v>
      </c>
      <c r="DR48" s="241">
        <f t="shared" si="21"/>
        <v>32562</v>
      </c>
      <c r="DS48" s="241">
        <f t="shared" si="21"/>
        <v>32562</v>
      </c>
      <c r="DT48" s="241">
        <f t="shared" si="21"/>
        <v>32562</v>
      </c>
      <c r="DU48" s="241">
        <f t="shared" si="22"/>
        <v>29322</v>
      </c>
      <c r="DV48" s="241">
        <f t="shared" si="22"/>
        <v>29322</v>
      </c>
      <c r="DW48" s="241">
        <f t="shared" si="22"/>
        <v>29322</v>
      </c>
      <c r="DX48" s="241">
        <f t="shared" si="22"/>
        <v>29322</v>
      </c>
      <c r="DY48" s="241">
        <f t="shared" si="22"/>
        <v>29322</v>
      </c>
      <c r="DZ48" s="241">
        <f t="shared" si="22"/>
        <v>30132</v>
      </c>
      <c r="EA48" s="241">
        <f t="shared" si="22"/>
        <v>30132</v>
      </c>
      <c r="EB48" s="241">
        <f t="shared" si="22"/>
        <v>28512</v>
      </c>
      <c r="EC48" s="241">
        <f t="shared" si="22"/>
        <v>28512</v>
      </c>
      <c r="ED48" s="241">
        <f t="shared" si="22"/>
        <v>28512</v>
      </c>
      <c r="EE48" s="241">
        <f t="shared" si="22"/>
        <v>25920</v>
      </c>
      <c r="EF48" s="241">
        <f t="shared" si="22"/>
        <v>25920</v>
      </c>
      <c r="EG48" s="241">
        <f t="shared" si="22"/>
        <v>25920</v>
      </c>
      <c r="EH48" s="241">
        <f t="shared" si="22"/>
        <v>25920</v>
      </c>
      <c r="EI48" s="241">
        <f t="shared" si="22"/>
        <v>23490</v>
      </c>
      <c r="EJ48" s="241">
        <f t="shared" si="22"/>
        <v>23490</v>
      </c>
      <c r="EK48" s="241">
        <f t="shared" si="22"/>
        <v>23490</v>
      </c>
      <c r="EL48" s="241">
        <f t="shared" si="22"/>
        <v>23490</v>
      </c>
      <c r="EM48" s="241">
        <f t="shared" si="22"/>
        <v>23490</v>
      </c>
      <c r="EN48" s="241">
        <f t="shared" si="22"/>
        <v>23490</v>
      </c>
      <c r="EO48" s="241">
        <f t="shared" si="22"/>
        <v>23490</v>
      </c>
      <c r="EP48" s="241">
        <f t="shared" si="22"/>
        <v>22275</v>
      </c>
      <c r="EQ48" s="241">
        <f t="shared" si="22"/>
        <v>22275</v>
      </c>
      <c r="ER48" s="241">
        <f t="shared" si="22"/>
        <v>22275</v>
      </c>
      <c r="ES48" s="241">
        <f t="shared" si="22"/>
        <v>22275</v>
      </c>
      <c r="ET48" s="241">
        <f t="shared" si="22"/>
        <v>22275</v>
      </c>
      <c r="EU48" s="241">
        <f t="shared" si="22"/>
        <v>23490</v>
      </c>
      <c r="EV48" s="241">
        <f t="shared" si="22"/>
        <v>23490</v>
      </c>
      <c r="EW48" s="241">
        <f t="shared" si="22"/>
        <v>22275</v>
      </c>
      <c r="EX48" s="241">
        <f t="shared" si="22"/>
        <v>22275</v>
      </c>
      <c r="EY48" s="241">
        <f t="shared" si="22"/>
        <v>22275</v>
      </c>
      <c r="EZ48" s="241">
        <f t="shared" si="22"/>
        <v>22275</v>
      </c>
      <c r="FA48" s="241">
        <f t="shared" si="22"/>
        <v>22275</v>
      </c>
      <c r="FB48" s="241">
        <f t="shared" si="22"/>
        <v>23490</v>
      </c>
      <c r="FC48" s="241">
        <f t="shared" si="22"/>
        <v>23490</v>
      </c>
      <c r="FD48" s="241">
        <f t="shared" si="22"/>
        <v>22275</v>
      </c>
      <c r="FE48" s="241">
        <f t="shared" si="22"/>
        <v>22275</v>
      </c>
      <c r="FF48" s="241">
        <f t="shared" si="22"/>
        <v>22275</v>
      </c>
      <c r="FG48" s="241">
        <f t="shared" si="22"/>
        <v>22275</v>
      </c>
      <c r="FH48" s="241">
        <f t="shared" si="22"/>
        <v>24705</v>
      </c>
    </row>
    <row r="49" spans="1:164" s="72" customFormat="1" x14ac:dyDescent="0.2">
      <c r="A49" s="239" t="s">
        <v>123</v>
      </c>
      <c r="AP49" s="350"/>
      <c r="AQ49" s="350"/>
      <c r="AR49" s="350"/>
      <c r="AS49" s="350"/>
      <c r="AT49" s="350"/>
      <c r="AU49" s="350"/>
      <c r="AV49" s="350"/>
      <c r="AW49" s="350"/>
      <c r="AX49" s="350"/>
      <c r="AY49" s="350"/>
      <c r="AZ49" s="350"/>
    </row>
    <row r="50" spans="1:164" s="72" customFormat="1" x14ac:dyDescent="0.2">
      <c r="A50" s="240" t="s">
        <v>115</v>
      </c>
      <c r="B50" s="241">
        <f t="shared" ref="B50:BH50" si="24">ROUND(B23*0.9,)</f>
        <v>42606</v>
      </c>
      <c r="C50" s="241">
        <f t="shared" si="24"/>
        <v>42606</v>
      </c>
      <c r="D50" s="241">
        <f t="shared" si="24"/>
        <v>45441</v>
      </c>
      <c r="E50" s="241">
        <f t="shared" si="24"/>
        <v>45441</v>
      </c>
      <c r="F50" s="241">
        <f t="shared" si="24"/>
        <v>40176</v>
      </c>
      <c r="G50" s="241">
        <f t="shared" si="24"/>
        <v>40176</v>
      </c>
      <c r="H50" s="241">
        <f t="shared" si="24"/>
        <v>40176</v>
      </c>
      <c r="I50" s="241">
        <f t="shared" si="24"/>
        <v>40176</v>
      </c>
      <c r="J50" s="241">
        <f t="shared" si="24"/>
        <v>40176</v>
      </c>
      <c r="K50" s="241">
        <f t="shared" si="24"/>
        <v>43821</v>
      </c>
      <c r="L50" s="241">
        <f t="shared" si="24"/>
        <v>43821</v>
      </c>
      <c r="M50" s="241">
        <f t="shared" si="24"/>
        <v>40176</v>
      </c>
      <c r="N50" s="241">
        <f t="shared" si="24"/>
        <v>40176</v>
      </c>
      <c r="O50" s="241">
        <f t="shared" si="24"/>
        <v>40176</v>
      </c>
      <c r="P50" s="241">
        <f t="shared" si="24"/>
        <v>40176</v>
      </c>
      <c r="Q50" s="241">
        <f t="shared" si="24"/>
        <v>40176</v>
      </c>
      <c r="R50" s="241">
        <f t="shared" si="24"/>
        <v>42606</v>
      </c>
      <c r="S50" s="241">
        <f t="shared" si="24"/>
        <v>42606</v>
      </c>
      <c r="T50" s="241">
        <f t="shared" si="24"/>
        <v>41391</v>
      </c>
      <c r="U50" s="241">
        <f t="shared" si="24"/>
        <v>41391</v>
      </c>
      <c r="V50" s="241">
        <f t="shared" si="24"/>
        <v>41391</v>
      </c>
      <c r="W50" s="241">
        <f t="shared" si="24"/>
        <v>41391</v>
      </c>
      <c r="X50" s="241">
        <f t="shared" si="24"/>
        <v>42606</v>
      </c>
      <c r="Y50" s="241">
        <f t="shared" si="24"/>
        <v>42606</v>
      </c>
      <c r="Z50" s="241">
        <f t="shared" si="24"/>
        <v>42606</v>
      </c>
      <c r="AA50" s="241">
        <f t="shared" si="24"/>
        <v>41391</v>
      </c>
      <c r="AB50" s="241">
        <f t="shared" si="24"/>
        <v>41391</v>
      </c>
      <c r="AC50" s="241">
        <f t="shared" si="24"/>
        <v>42606</v>
      </c>
      <c r="AD50" s="241">
        <f t="shared" si="24"/>
        <v>42606</v>
      </c>
      <c r="AE50" s="241">
        <f t="shared" si="24"/>
        <v>42606</v>
      </c>
      <c r="AF50" s="241">
        <f t="shared" si="24"/>
        <v>45846</v>
      </c>
      <c r="AG50" s="241">
        <f t="shared" si="24"/>
        <v>45846</v>
      </c>
      <c r="AH50" s="241">
        <f t="shared" si="24"/>
        <v>43821</v>
      </c>
      <c r="AI50" s="241">
        <f t="shared" si="24"/>
        <v>45441</v>
      </c>
      <c r="AJ50" s="241">
        <f t="shared" si="24"/>
        <v>45441</v>
      </c>
      <c r="AK50" s="241">
        <f t="shared" si="24"/>
        <v>50706</v>
      </c>
      <c r="AL50" s="241">
        <f t="shared" si="24"/>
        <v>55566</v>
      </c>
      <c r="AM50" s="241">
        <f t="shared" si="24"/>
        <v>55566</v>
      </c>
      <c r="AN50" s="241">
        <f t="shared" si="24"/>
        <v>57996</v>
      </c>
      <c r="AO50" s="241">
        <f t="shared" si="24"/>
        <v>55566</v>
      </c>
      <c r="AP50" s="349">
        <f t="shared" si="24"/>
        <v>132435</v>
      </c>
      <c r="AQ50" s="349">
        <f t="shared" si="24"/>
        <v>164835</v>
      </c>
      <c r="AR50" s="349">
        <f t="shared" si="24"/>
        <v>185085</v>
      </c>
      <c r="AS50" s="349">
        <f t="shared" si="24"/>
        <v>185085</v>
      </c>
      <c r="AT50" s="349">
        <f t="shared" si="24"/>
        <v>172935</v>
      </c>
      <c r="AU50" s="349">
        <f t="shared" si="24"/>
        <v>172935</v>
      </c>
      <c r="AV50" s="349">
        <f t="shared" si="24"/>
        <v>172935</v>
      </c>
      <c r="AW50" s="349">
        <f t="shared" si="24"/>
        <v>172935</v>
      </c>
      <c r="AX50" s="349">
        <f t="shared" si="24"/>
        <v>172935</v>
      </c>
      <c r="AY50" s="349">
        <f t="shared" si="24"/>
        <v>152685</v>
      </c>
      <c r="AZ50" s="349">
        <f t="shared" si="24"/>
        <v>144585</v>
      </c>
      <c r="BA50" s="241">
        <f t="shared" si="24"/>
        <v>144585</v>
      </c>
      <c r="BB50" s="241">
        <f t="shared" si="24"/>
        <v>90072</v>
      </c>
      <c r="BC50" s="241">
        <f t="shared" si="24"/>
        <v>70632</v>
      </c>
      <c r="BD50" s="241">
        <f t="shared" si="24"/>
        <v>70632</v>
      </c>
      <c r="BE50" s="241">
        <f t="shared" si="24"/>
        <v>70632</v>
      </c>
      <c r="BF50" s="241">
        <f t="shared" si="24"/>
        <v>70632</v>
      </c>
      <c r="BG50" s="241">
        <f t="shared" si="24"/>
        <v>70632</v>
      </c>
      <c r="BH50" s="241">
        <f t="shared" si="24"/>
        <v>68202</v>
      </c>
      <c r="BI50" s="241">
        <f t="shared" ref="BI50:DT50" si="25">ROUND(BI23*0.9,)</f>
        <v>68202</v>
      </c>
      <c r="BJ50" s="241">
        <f t="shared" si="25"/>
        <v>68202</v>
      </c>
      <c r="BK50" s="241">
        <f t="shared" si="25"/>
        <v>70632</v>
      </c>
      <c r="BL50" s="241">
        <f t="shared" si="25"/>
        <v>70632</v>
      </c>
      <c r="BM50" s="241">
        <f t="shared" si="25"/>
        <v>70632</v>
      </c>
      <c r="BN50" s="241">
        <f t="shared" si="25"/>
        <v>70632</v>
      </c>
      <c r="BO50" s="241">
        <f t="shared" si="25"/>
        <v>70632</v>
      </c>
      <c r="BP50" s="241">
        <f t="shared" si="25"/>
        <v>70632</v>
      </c>
      <c r="BQ50" s="241">
        <f t="shared" si="25"/>
        <v>70632</v>
      </c>
      <c r="BR50" s="241">
        <f t="shared" si="25"/>
        <v>70632</v>
      </c>
      <c r="BS50" s="241">
        <f t="shared" si="25"/>
        <v>70632</v>
      </c>
      <c r="BT50" s="241">
        <f t="shared" si="25"/>
        <v>75492</v>
      </c>
      <c r="BU50" s="241">
        <f t="shared" si="25"/>
        <v>75492</v>
      </c>
      <c r="BV50" s="241">
        <f t="shared" si="25"/>
        <v>75492</v>
      </c>
      <c r="BW50" s="241">
        <f t="shared" si="25"/>
        <v>75492</v>
      </c>
      <c r="BX50" s="241">
        <f t="shared" si="25"/>
        <v>77112</v>
      </c>
      <c r="BY50" s="241">
        <f t="shared" si="25"/>
        <v>77112</v>
      </c>
      <c r="BZ50" s="241">
        <f t="shared" si="25"/>
        <v>77112</v>
      </c>
      <c r="CA50" s="241">
        <f t="shared" si="25"/>
        <v>77112</v>
      </c>
      <c r="CB50" s="241">
        <f t="shared" si="25"/>
        <v>77112</v>
      </c>
      <c r="CC50" s="241">
        <f t="shared" si="25"/>
        <v>77112</v>
      </c>
      <c r="CD50" s="241">
        <f t="shared" si="25"/>
        <v>77112</v>
      </c>
      <c r="CE50" s="241">
        <f t="shared" si="25"/>
        <v>77112</v>
      </c>
      <c r="CF50" s="241">
        <f t="shared" si="25"/>
        <v>77112</v>
      </c>
      <c r="CG50" s="241">
        <f t="shared" si="25"/>
        <v>77112</v>
      </c>
      <c r="CH50" s="241">
        <f t="shared" si="25"/>
        <v>73872</v>
      </c>
      <c r="CI50" s="241">
        <f t="shared" si="25"/>
        <v>73872</v>
      </c>
      <c r="CJ50" s="241">
        <f t="shared" si="25"/>
        <v>73872</v>
      </c>
      <c r="CK50" s="241">
        <f t="shared" si="25"/>
        <v>73872</v>
      </c>
      <c r="CL50" s="241">
        <f t="shared" si="25"/>
        <v>73872</v>
      </c>
      <c r="CM50" s="241">
        <f t="shared" si="25"/>
        <v>73872</v>
      </c>
      <c r="CN50" s="241">
        <f t="shared" si="25"/>
        <v>73872</v>
      </c>
      <c r="CO50" s="241">
        <f t="shared" si="25"/>
        <v>73872</v>
      </c>
      <c r="CP50" s="241">
        <f t="shared" si="25"/>
        <v>73872</v>
      </c>
      <c r="CQ50" s="241">
        <f t="shared" si="25"/>
        <v>94122</v>
      </c>
      <c r="CR50" s="241">
        <f t="shared" si="25"/>
        <v>99792</v>
      </c>
      <c r="CS50" s="241">
        <f t="shared" si="25"/>
        <v>105462</v>
      </c>
      <c r="CT50" s="241">
        <f t="shared" si="25"/>
        <v>94122</v>
      </c>
      <c r="CU50" s="241">
        <f t="shared" si="25"/>
        <v>94122</v>
      </c>
      <c r="CV50" s="241">
        <f t="shared" si="25"/>
        <v>85212</v>
      </c>
      <c r="CW50" s="241">
        <f t="shared" si="25"/>
        <v>85212</v>
      </c>
      <c r="CX50" s="241">
        <f t="shared" si="25"/>
        <v>85212</v>
      </c>
      <c r="CY50" s="241">
        <f t="shared" si="25"/>
        <v>78732</v>
      </c>
      <c r="CZ50" s="241">
        <f t="shared" si="25"/>
        <v>77922</v>
      </c>
      <c r="DA50" s="241">
        <f t="shared" si="25"/>
        <v>66987</v>
      </c>
      <c r="DB50" s="241">
        <f t="shared" si="25"/>
        <v>66987</v>
      </c>
      <c r="DC50" s="241">
        <f t="shared" si="25"/>
        <v>66987</v>
      </c>
      <c r="DD50" s="241">
        <f t="shared" si="25"/>
        <v>66987</v>
      </c>
      <c r="DE50" s="241">
        <f t="shared" si="25"/>
        <v>68202</v>
      </c>
      <c r="DF50" s="241">
        <f t="shared" si="25"/>
        <v>68202</v>
      </c>
      <c r="DG50" s="241">
        <f t="shared" si="25"/>
        <v>68202</v>
      </c>
      <c r="DH50" s="241">
        <f t="shared" si="25"/>
        <v>66987</v>
      </c>
      <c r="DI50" s="241">
        <f t="shared" si="25"/>
        <v>66987</v>
      </c>
      <c r="DJ50" s="241">
        <f t="shared" si="25"/>
        <v>66987</v>
      </c>
      <c r="DK50" s="241">
        <f t="shared" si="25"/>
        <v>66987</v>
      </c>
      <c r="DL50" s="241">
        <f t="shared" si="25"/>
        <v>66987</v>
      </c>
      <c r="DM50" s="241">
        <f t="shared" si="25"/>
        <v>66987</v>
      </c>
      <c r="DN50" s="241">
        <f t="shared" si="25"/>
        <v>65772</v>
      </c>
      <c r="DO50" s="241">
        <f t="shared" si="25"/>
        <v>65772</v>
      </c>
      <c r="DP50" s="241">
        <f t="shared" si="25"/>
        <v>65772</v>
      </c>
      <c r="DQ50" s="241">
        <f t="shared" si="25"/>
        <v>65772</v>
      </c>
      <c r="DR50" s="241">
        <f t="shared" si="25"/>
        <v>65772</v>
      </c>
      <c r="DS50" s="241">
        <f t="shared" si="25"/>
        <v>65772</v>
      </c>
      <c r="DT50" s="241">
        <f t="shared" si="25"/>
        <v>65772</v>
      </c>
      <c r="DU50" s="241">
        <f t="shared" ref="DU50:FH50" si="26">ROUND(DU23*0.9,)</f>
        <v>62532</v>
      </c>
      <c r="DV50" s="241">
        <f t="shared" si="26"/>
        <v>62532</v>
      </c>
      <c r="DW50" s="241">
        <f t="shared" si="26"/>
        <v>62532</v>
      </c>
      <c r="DX50" s="241">
        <f t="shared" si="26"/>
        <v>62532</v>
      </c>
      <c r="DY50" s="241">
        <f t="shared" si="26"/>
        <v>62532</v>
      </c>
      <c r="DZ50" s="241">
        <f t="shared" si="26"/>
        <v>63342</v>
      </c>
      <c r="EA50" s="241">
        <f t="shared" si="26"/>
        <v>63342</v>
      </c>
      <c r="EB50" s="241">
        <f t="shared" si="26"/>
        <v>61722</v>
      </c>
      <c r="EC50" s="241">
        <f t="shared" si="26"/>
        <v>61722</v>
      </c>
      <c r="ED50" s="241">
        <f t="shared" si="26"/>
        <v>61722</v>
      </c>
      <c r="EE50" s="241">
        <f t="shared" si="26"/>
        <v>43740</v>
      </c>
      <c r="EF50" s="241">
        <f t="shared" si="26"/>
        <v>43740</v>
      </c>
      <c r="EG50" s="241">
        <f t="shared" si="26"/>
        <v>43740</v>
      </c>
      <c r="EH50" s="241">
        <f t="shared" si="26"/>
        <v>43740</v>
      </c>
      <c r="EI50" s="241">
        <f t="shared" si="26"/>
        <v>41310</v>
      </c>
      <c r="EJ50" s="241">
        <f t="shared" si="26"/>
        <v>41310</v>
      </c>
      <c r="EK50" s="241">
        <f t="shared" si="26"/>
        <v>41310</v>
      </c>
      <c r="EL50" s="241">
        <f t="shared" si="26"/>
        <v>41310</v>
      </c>
      <c r="EM50" s="241">
        <f t="shared" si="26"/>
        <v>41310</v>
      </c>
      <c r="EN50" s="241">
        <f t="shared" si="26"/>
        <v>41310</v>
      </c>
      <c r="EO50" s="241">
        <f t="shared" si="26"/>
        <v>41310</v>
      </c>
      <c r="EP50" s="241">
        <f t="shared" si="26"/>
        <v>40095</v>
      </c>
      <c r="EQ50" s="241">
        <f t="shared" si="26"/>
        <v>40095</v>
      </c>
      <c r="ER50" s="241">
        <f t="shared" si="26"/>
        <v>40095</v>
      </c>
      <c r="ES50" s="241">
        <f t="shared" si="26"/>
        <v>40095</v>
      </c>
      <c r="ET50" s="241">
        <f t="shared" si="26"/>
        <v>40095</v>
      </c>
      <c r="EU50" s="241">
        <f t="shared" si="26"/>
        <v>41310</v>
      </c>
      <c r="EV50" s="241">
        <f t="shared" si="26"/>
        <v>41310</v>
      </c>
      <c r="EW50" s="241">
        <f t="shared" si="26"/>
        <v>40095</v>
      </c>
      <c r="EX50" s="241">
        <f t="shared" si="26"/>
        <v>40095</v>
      </c>
      <c r="EY50" s="241">
        <f t="shared" si="26"/>
        <v>40095</v>
      </c>
      <c r="EZ50" s="241">
        <f t="shared" si="26"/>
        <v>40095</v>
      </c>
      <c r="FA50" s="241">
        <f t="shared" si="26"/>
        <v>40095</v>
      </c>
      <c r="FB50" s="241">
        <f t="shared" si="26"/>
        <v>41310</v>
      </c>
      <c r="FC50" s="241">
        <f t="shared" si="26"/>
        <v>41310</v>
      </c>
      <c r="FD50" s="241">
        <f t="shared" si="26"/>
        <v>40095</v>
      </c>
      <c r="FE50" s="241">
        <f t="shared" si="26"/>
        <v>40095</v>
      </c>
      <c r="FF50" s="241">
        <f t="shared" si="26"/>
        <v>40095</v>
      </c>
      <c r="FG50" s="241">
        <f t="shared" si="26"/>
        <v>40095</v>
      </c>
      <c r="FH50" s="241">
        <f t="shared" si="26"/>
        <v>42525</v>
      </c>
    </row>
    <row r="51" spans="1:164"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349"/>
      <c r="AQ51" s="349"/>
      <c r="AR51" s="349"/>
      <c r="AS51" s="349"/>
      <c r="AT51" s="349"/>
      <c r="AU51" s="349"/>
      <c r="AV51" s="349"/>
      <c r="AW51" s="349"/>
      <c r="AX51" s="349"/>
      <c r="AY51" s="349"/>
      <c r="AZ51" s="349"/>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row>
    <row r="52" spans="1:164" s="72" customFormat="1" x14ac:dyDescent="0.2">
      <c r="A52" s="240" t="s">
        <v>115</v>
      </c>
      <c r="B52" s="241">
        <f t="shared" ref="B52:BH52" si="27">ROUND(B25*0.9,)</f>
        <v>54756</v>
      </c>
      <c r="C52" s="241">
        <f t="shared" si="27"/>
        <v>54756</v>
      </c>
      <c r="D52" s="241">
        <f t="shared" si="27"/>
        <v>57591</v>
      </c>
      <c r="E52" s="241">
        <f t="shared" si="27"/>
        <v>57591</v>
      </c>
      <c r="F52" s="241">
        <f t="shared" si="27"/>
        <v>52326</v>
      </c>
      <c r="G52" s="241">
        <f t="shared" si="27"/>
        <v>52326</v>
      </c>
      <c r="H52" s="241">
        <f t="shared" si="27"/>
        <v>52326</v>
      </c>
      <c r="I52" s="241">
        <f t="shared" si="27"/>
        <v>52326</v>
      </c>
      <c r="J52" s="241">
        <f t="shared" si="27"/>
        <v>52326</v>
      </c>
      <c r="K52" s="241">
        <f t="shared" si="27"/>
        <v>55971</v>
      </c>
      <c r="L52" s="241">
        <f t="shared" si="27"/>
        <v>55971</v>
      </c>
      <c r="M52" s="241">
        <f t="shared" si="27"/>
        <v>52326</v>
      </c>
      <c r="N52" s="241">
        <f t="shared" si="27"/>
        <v>52326</v>
      </c>
      <c r="O52" s="241">
        <f t="shared" si="27"/>
        <v>52326</v>
      </c>
      <c r="P52" s="241">
        <f t="shared" si="27"/>
        <v>52326</v>
      </c>
      <c r="Q52" s="241">
        <f t="shared" si="27"/>
        <v>52326</v>
      </c>
      <c r="R52" s="241">
        <f t="shared" si="27"/>
        <v>54756</v>
      </c>
      <c r="S52" s="241">
        <f t="shared" si="27"/>
        <v>54756</v>
      </c>
      <c r="T52" s="241">
        <f t="shared" si="27"/>
        <v>53541</v>
      </c>
      <c r="U52" s="241">
        <f t="shared" si="27"/>
        <v>53541</v>
      </c>
      <c r="V52" s="241">
        <f t="shared" si="27"/>
        <v>53541</v>
      </c>
      <c r="W52" s="241">
        <f t="shared" si="27"/>
        <v>53541</v>
      </c>
      <c r="X52" s="241">
        <f t="shared" si="27"/>
        <v>54756</v>
      </c>
      <c r="Y52" s="241">
        <f t="shared" si="27"/>
        <v>54756</v>
      </c>
      <c r="Z52" s="241">
        <f t="shared" si="27"/>
        <v>54756</v>
      </c>
      <c r="AA52" s="241">
        <f t="shared" si="27"/>
        <v>53541</v>
      </c>
      <c r="AB52" s="241">
        <f t="shared" si="27"/>
        <v>53541</v>
      </c>
      <c r="AC52" s="241">
        <f t="shared" si="27"/>
        <v>54756</v>
      </c>
      <c r="AD52" s="241">
        <f t="shared" si="27"/>
        <v>54756</v>
      </c>
      <c r="AE52" s="241">
        <f t="shared" si="27"/>
        <v>54756</v>
      </c>
      <c r="AF52" s="241">
        <f t="shared" si="27"/>
        <v>57996</v>
      </c>
      <c r="AG52" s="241">
        <f t="shared" si="27"/>
        <v>57996</v>
      </c>
      <c r="AH52" s="241">
        <f t="shared" si="27"/>
        <v>55971</v>
      </c>
      <c r="AI52" s="241">
        <f t="shared" si="27"/>
        <v>57591</v>
      </c>
      <c r="AJ52" s="241">
        <f t="shared" si="27"/>
        <v>57591</v>
      </c>
      <c r="AK52" s="241">
        <f t="shared" si="27"/>
        <v>62856</v>
      </c>
      <c r="AL52" s="241">
        <f t="shared" si="27"/>
        <v>67716</v>
      </c>
      <c r="AM52" s="241">
        <f t="shared" si="27"/>
        <v>67716</v>
      </c>
      <c r="AN52" s="241">
        <f t="shared" si="27"/>
        <v>70146</v>
      </c>
      <c r="AO52" s="241">
        <f t="shared" si="27"/>
        <v>67716</v>
      </c>
      <c r="AP52" s="349">
        <f t="shared" si="27"/>
        <v>156735</v>
      </c>
      <c r="AQ52" s="349">
        <f t="shared" si="27"/>
        <v>189135</v>
      </c>
      <c r="AR52" s="349">
        <f t="shared" si="27"/>
        <v>209385</v>
      </c>
      <c r="AS52" s="349">
        <f t="shared" si="27"/>
        <v>209385</v>
      </c>
      <c r="AT52" s="349">
        <f t="shared" si="27"/>
        <v>197235</v>
      </c>
      <c r="AU52" s="349">
        <f t="shared" si="27"/>
        <v>197235</v>
      </c>
      <c r="AV52" s="349">
        <f t="shared" si="27"/>
        <v>197235</v>
      </c>
      <c r="AW52" s="349">
        <f t="shared" si="27"/>
        <v>197235</v>
      </c>
      <c r="AX52" s="349">
        <f t="shared" si="27"/>
        <v>197235</v>
      </c>
      <c r="AY52" s="349">
        <f t="shared" si="27"/>
        <v>176985</v>
      </c>
      <c r="AZ52" s="349">
        <f t="shared" si="27"/>
        <v>168885</v>
      </c>
      <c r="BA52" s="241">
        <f t="shared" si="27"/>
        <v>168885</v>
      </c>
      <c r="BB52" s="241">
        <f t="shared" si="27"/>
        <v>113562</v>
      </c>
      <c r="BC52" s="241">
        <f t="shared" si="27"/>
        <v>94122</v>
      </c>
      <c r="BD52" s="241">
        <f t="shared" si="27"/>
        <v>94122</v>
      </c>
      <c r="BE52" s="241">
        <f t="shared" si="27"/>
        <v>94122</v>
      </c>
      <c r="BF52" s="241">
        <f t="shared" si="27"/>
        <v>94122</v>
      </c>
      <c r="BG52" s="241">
        <f t="shared" si="27"/>
        <v>94122</v>
      </c>
      <c r="BH52" s="241">
        <f t="shared" si="27"/>
        <v>91692</v>
      </c>
      <c r="BI52" s="241">
        <f t="shared" ref="BI52:DT52" si="28">ROUND(BI25*0.9,)</f>
        <v>91692</v>
      </c>
      <c r="BJ52" s="241">
        <f t="shared" si="28"/>
        <v>91692</v>
      </c>
      <c r="BK52" s="241">
        <f t="shared" si="28"/>
        <v>94122</v>
      </c>
      <c r="BL52" s="241">
        <f t="shared" si="28"/>
        <v>94122</v>
      </c>
      <c r="BM52" s="241">
        <f t="shared" si="28"/>
        <v>94122</v>
      </c>
      <c r="BN52" s="241">
        <f t="shared" si="28"/>
        <v>94122</v>
      </c>
      <c r="BO52" s="241">
        <f t="shared" si="28"/>
        <v>94122</v>
      </c>
      <c r="BP52" s="241">
        <f t="shared" si="28"/>
        <v>94122</v>
      </c>
      <c r="BQ52" s="241">
        <f t="shared" si="28"/>
        <v>94122</v>
      </c>
      <c r="BR52" s="241">
        <f t="shared" si="28"/>
        <v>94122</v>
      </c>
      <c r="BS52" s="241">
        <f t="shared" si="28"/>
        <v>94122</v>
      </c>
      <c r="BT52" s="241">
        <f t="shared" si="28"/>
        <v>98982</v>
      </c>
      <c r="BU52" s="241">
        <f t="shared" si="28"/>
        <v>98982</v>
      </c>
      <c r="BV52" s="241">
        <f t="shared" si="28"/>
        <v>98982</v>
      </c>
      <c r="BW52" s="241">
        <f t="shared" si="28"/>
        <v>98982</v>
      </c>
      <c r="BX52" s="241">
        <f t="shared" si="28"/>
        <v>100602</v>
      </c>
      <c r="BY52" s="241">
        <f t="shared" si="28"/>
        <v>100602</v>
      </c>
      <c r="BZ52" s="241">
        <f t="shared" si="28"/>
        <v>100602</v>
      </c>
      <c r="CA52" s="241">
        <f t="shared" si="28"/>
        <v>100602</v>
      </c>
      <c r="CB52" s="241">
        <f t="shared" si="28"/>
        <v>100602</v>
      </c>
      <c r="CC52" s="241">
        <f t="shared" si="28"/>
        <v>100602</v>
      </c>
      <c r="CD52" s="241">
        <f t="shared" si="28"/>
        <v>100602</v>
      </c>
      <c r="CE52" s="241">
        <f t="shared" si="28"/>
        <v>100602</v>
      </c>
      <c r="CF52" s="241">
        <f t="shared" si="28"/>
        <v>100602</v>
      </c>
      <c r="CG52" s="241">
        <f t="shared" si="28"/>
        <v>100602</v>
      </c>
      <c r="CH52" s="241">
        <f t="shared" si="28"/>
        <v>97362</v>
      </c>
      <c r="CI52" s="241">
        <f t="shared" si="28"/>
        <v>97362</v>
      </c>
      <c r="CJ52" s="241">
        <f t="shared" si="28"/>
        <v>97362</v>
      </c>
      <c r="CK52" s="241">
        <f t="shared" si="28"/>
        <v>97362</v>
      </c>
      <c r="CL52" s="241">
        <f t="shared" si="28"/>
        <v>97362</v>
      </c>
      <c r="CM52" s="241">
        <f t="shared" si="28"/>
        <v>97362</v>
      </c>
      <c r="CN52" s="241">
        <f t="shared" si="28"/>
        <v>97362</v>
      </c>
      <c r="CO52" s="241">
        <f t="shared" si="28"/>
        <v>97362</v>
      </c>
      <c r="CP52" s="241">
        <f t="shared" si="28"/>
        <v>97362</v>
      </c>
      <c r="CQ52" s="241">
        <f t="shared" si="28"/>
        <v>117612</v>
      </c>
      <c r="CR52" s="241">
        <f t="shared" si="28"/>
        <v>123282</v>
      </c>
      <c r="CS52" s="241">
        <f t="shared" si="28"/>
        <v>128952</v>
      </c>
      <c r="CT52" s="241">
        <f t="shared" si="28"/>
        <v>117612</v>
      </c>
      <c r="CU52" s="241">
        <f t="shared" si="28"/>
        <v>117612</v>
      </c>
      <c r="CV52" s="241">
        <f t="shared" si="28"/>
        <v>108702</v>
      </c>
      <c r="CW52" s="241">
        <f t="shared" si="28"/>
        <v>108702</v>
      </c>
      <c r="CX52" s="241">
        <f t="shared" si="28"/>
        <v>108702</v>
      </c>
      <c r="CY52" s="241">
        <f t="shared" si="28"/>
        <v>102222</v>
      </c>
      <c r="CZ52" s="241">
        <f t="shared" si="28"/>
        <v>101412</v>
      </c>
      <c r="DA52" s="241">
        <f t="shared" si="28"/>
        <v>90477</v>
      </c>
      <c r="DB52" s="241">
        <f t="shared" si="28"/>
        <v>90477</v>
      </c>
      <c r="DC52" s="241">
        <f t="shared" si="28"/>
        <v>90477</v>
      </c>
      <c r="DD52" s="241">
        <f t="shared" si="28"/>
        <v>90477</v>
      </c>
      <c r="DE52" s="241">
        <f t="shared" si="28"/>
        <v>91692</v>
      </c>
      <c r="DF52" s="241">
        <f t="shared" si="28"/>
        <v>91692</v>
      </c>
      <c r="DG52" s="241">
        <f t="shared" si="28"/>
        <v>91692</v>
      </c>
      <c r="DH52" s="241">
        <f t="shared" si="28"/>
        <v>90477</v>
      </c>
      <c r="DI52" s="241">
        <f t="shared" si="28"/>
        <v>90477</v>
      </c>
      <c r="DJ52" s="241">
        <f t="shared" si="28"/>
        <v>90477</v>
      </c>
      <c r="DK52" s="241">
        <f t="shared" si="28"/>
        <v>90477</v>
      </c>
      <c r="DL52" s="241">
        <f t="shared" si="28"/>
        <v>90477</v>
      </c>
      <c r="DM52" s="241">
        <f t="shared" si="28"/>
        <v>90477</v>
      </c>
      <c r="DN52" s="241">
        <f t="shared" si="28"/>
        <v>89262</v>
      </c>
      <c r="DO52" s="241">
        <f t="shared" si="28"/>
        <v>89262</v>
      </c>
      <c r="DP52" s="241">
        <f t="shared" si="28"/>
        <v>89262</v>
      </c>
      <c r="DQ52" s="241">
        <f t="shared" si="28"/>
        <v>89262</v>
      </c>
      <c r="DR52" s="241">
        <f t="shared" si="28"/>
        <v>89262</v>
      </c>
      <c r="DS52" s="241">
        <f t="shared" si="28"/>
        <v>89262</v>
      </c>
      <c r="DT52" s="241">
        <f t="shared" si="28"/>
        <v>89262</v>
      </c>
      <c r="DU52" s="241">
        <f t="shared" ref="DU52:FH52" si="29">ROUND(DU25*0.9,)</f>
        <v>86022</v>
      </c>
      <c r="DV52" s="241">
        <f t="shared" si="29"/>
        <v>86022</v>
      </c>
      <c r="DW52" s="241">
        <f t="shared" si="29"/>
        <v>86022</v>
      </c>
      <c r="DX52" s="241">
        <f t="shared" si="29"/>
        <v>86022</v>
      </c>
      <c r="DY52" s="241">
        <f t="shared" si="29"/>
        <v>86022</v>
      </c>
      <c r="DZ52" s="241">
        <f t="shared" si="29"/>
        <v>86832</v>
      </c>
      <c r="EA52" s="241">
        <f t="shared" si="29"/>
        <v>86832</v>
      </c>
      <c r="EB52" s="241">
        <f t="shared" si="29"/>
        <v>85212</v>
      </c>
      <c r="EC52" s="241">
        <f t="shared" si="29"/>
        <v>85212</v>
      </c>
      <c r="ED52" s="241">
        <f t="shared" si="29"/>
        <v>85212</v>
      </c>
      <c r="EE52" s="241">
        <f t="shared" si="29"/>
        <v>55890</v>
      </c>
      <c r="EF52" s="241">
        <f t="shared" si="29"/>
        <v>55890</v>
      </c>
      <c r="EG52" s="241">
        <f t="shared" si="29"/>
        <v>55890</v>
      </c>
      <c r="EH52" s="241">
        <f t="shared" si="29"/>
        <v>55890</v>
      </c>
      <c r="EI52" s="241">
        <f t="shared" si="29"/>
        <v>53460</v>
      </c>
      <c r="EJ52" s="241">
        <f t="shared" si="29"/>
        <v>53460</v>
      </c>
      <c r="EK52" s="241">
        <f t="shared" si="29"/>
        <v>53460</v>
      </c>
      <c r="EL52" s="241">
        <f t="shared" si="29"/>
        <v>53460</v>
      </c>
      <c r="EM52" s="241">
        <f t="shared" si="29"/>
        <v>53460</v>
      </c>
      <c r="EN52" s="241">
        <f t="shared" si="29"/>
        <v>53460</v>
      </c>
      <c r="EO52" s="241">
        <f t="shared" si="29"/>
        <v>53460</v>
      </c>
      <c r="EP52" s="241">
        <f t="shared" si="29"/>
        <v>52245</v>
      </c>
      <c r="EQ52" s="241">
        <f t="shared" si="29"/>
        <v>52245</v>
      </c>
      <c r="ER52" s="241">
        <f t="shared" si="29"/>
        <v>52245</v>
      </c>
      <c r="ES52" s="241">
        <f t="shared" si="29"/>
        <v>52245</v>
      </c>
      <c r="ET52" s="241">
        <f t="shared" si="29"/>
        <v>52245</v>
      </c>
      <c r="EU52" s="241">
        <f t="shared" si="29"/>
        <v>53460</v>
      </c>
      <c r="EV52" s="241">
        <f t="shared" si="29"/>
        <v>53460</v>
      </c>
      <c r="EW52" s="241">
        <f t="shared" si="29"/>
        <v>52245</v>
      </c>
      <c r="EX52" s="241">
        <f t="shared" si="29"/>
        <v>52245</v>
      </c>
      <c r="EY52" s="241">
        <f t="shared" si="29"/>
        <v>52245</v>
      </c>
      <c r="EZ52" s="241">
        <f t="shared" si="29"/>
        <v>52245</v>
      </c>
      <c r="FA52" s="241">
        <f t="shared" si="29"/>
        <v>52245</v>
      </c>
      <c r="FB52" s="241">
        <f t="shared" si="29"/>
        <v>53460</v>
      </c>
      <c r="FC52" s="241">
        <f t="shared" si="29"/>
        <v>53460</v>
      </c>
      <c r="FD52" s="241">
        <f t="shared" si="29"/>
        <v>52245</v>
      </c>
      <c r="FE52" s="241">
        <f t="shared" si="29"/>
        <v>52245</v>
      </c>
      <c r="FF52" s="241">
        <f t="shared" si="29"/>
        <v>52245</v>
      </c>
      <c r="FG52" s="241">
        <f t="shared" si="29"/>
        <v>52245</v>
      </c>
      <c r="FH52" s="241">
        <f t="shared" si="29"/>
        <v>54675</v>
      </c>
    </row>
    <row r="53" spans="1:164"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349"/>
      <c r="AQ53" s="349"/>
      <c r="AR53" s="349"/>
      <c r="AS53" s="349"/>
      <c r="AT53" s="349"/>
      <c r="AU53" s="349"/>
      <c r="AV53" s="349"/>
      <c r="AW53" s="349"/>
      <c r="AX53" s="349"/>
      <c r="AY53" s="349"/>
      <c r="AZ53" s="349"/>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row>
    <row r="54" spans="1:164" s="72" customFormat="1" x14ac:dyDescent="0.2">
      <c r="A54" s="240" t="s">
        <v>115</v>
      </c>
      <c r="B54" s="241">
        <f t="shared" ref="B54:BH54" si="30">ROUND(B27*0.9,)</f>
        <v>79056</v>
      </c>
      <c r="C54" s="241">
        <f t="shared" si="30"/>
        <v>79056</v>
      </c>
      <c r="D54" s="241">
        <f t="shared" si="30"/>
        <v>81891</v>
      </c>
      <c r="E54" s="241">
        <f t="shared" si="30"/>
        <v>81891</v>
      </c>
      <c r="F54" s="241">
        <f t="shared" si="30"/>
        <v>76626</v>
      </c>
      <c r="G54" s="241">
        <f t="shared" si="30"/>
        <v>76626</v>
      </c>
      <c r="H54" s="241">
        <f t="shared" si="30"/>
        <v>76626</v>
      </c>
      <c r="I54" s="241">
        <f t="shared" si="30"/>
        <v>76626</v>
      </c>
      <c r="J54" s="241">
        <f t="shared" si="30"/>
        <v>76626</v>
      </c>
      <c r="K54" s="241">
        <f t="shared" si="30"/>
        <v>80271</v>
      </c>
      <c r="L54" s="241">
        <f t="shared" si="30"/>
        <v>80271</v>
      </c>
      <c r="M54" s="241">
        <f t="shared" si="30"/>
        <v>76626</v>
      </c>
      <c r="N54" s="241">
        <f t="shared" si="30"/>
        <v>76626</v>
      </c>
      <c r="O54" s="241">
        <f t="shared" si="30"/>
        <v>76626</v>
      </c>
      <c r="P54" s="241">
        <f t="shared" si="30"/>
        <v>76626</v>
      </c>
      <c r="Q54" s="241">
        <f t="shared" si="30"/>
        <v>76626</v>
      </c>
      <c r="R54" s="241">
        <f t="shared" si="30"/>
        <v>79056</v>
      </c>
      <c r="S54" s="241">
        <f t="shared" si="30"/>
        <v>79056</v>
      </c>
      <c r="T54" s="241">
        <f t="shared" si="30"/>
        <v>77841</v>
      </c>
      <c r="U54" s="241">
        <f t="shared" si="30"/>
        <v>77841</v>
      </c>
      <c r="V54" s="241">
        <f t="shared" si="30"/>
        <v>77841</v>
      </c>
      <c r="W54" s="241">
        <f t="shared" si="30"/>
        <v>77841</v>
      </c>
      <c r="X54" s="241">
        <f t="shared" si="30"/>
        <v>79056</v>
      </c>
      <c r="Y54" s="241">
        <f t="shared" si="30"/>
        <v>79056</v>
      </c>
      <c r="Z54" s="241">
        <f t="shared" si="30"/>
        <v>79056</v>
      </c>
      <c r="AA54" s="241">
        <f t="shared" si="30"/>
        <v>77841</v>
      </c>
      <c r="AB54" s="241">
        <f t="shared" si="30"/>
        <v>77841</v>
      </c>
      <c r="AC54" s="241">
        <f t="shared" si="30"/>
        <v>79056</v>
      </c>
      <c r="AD54" s="241">
        <f t="shared" si="30"/>
        <v>79056</v>
      </c>
      <c r="AE54" s="241">
        <f t="shared" si="30"/>
        <v>79056</v>
      </c>
      <c r="AF54" s="241">
        <f t="shared" si="30"/>
        <v>82296</v>
      </c>
      <c r="AG54" s="241">
        <f t="shared" si="30"/>
        <v>82296</v>
      </c>
      <c r="AH54" s="241">
        <f t="shared" si="30"/>
        <v>80271</v>
      </c>
      <c r="AI54" s="241">
        <f t="shared" si="30"/>
        <v>81891</v>
      </c>
      <c r="AJ54" s="241">
        <f t="shared" si="30"/>
        <v>81891</v>
      </c>
      <c r="AK54" s="241">
        <f t="shared" si="30"/>
        <v>87156</v>
      </c>
      <c r="AL54" s="241">
        <f t="shared" si="30"/>
        <v>92016</v>
      </c>
      <c r="AM54" s="241">
        <f t="shared" si="30"/>
        <v>92016</v>
      </c>
      <c r="AN54" s="241">
        <f t="shared" si="30"/>
        <v>94446</v>
      </c>
      <c r="AO54" s="241">
        <f t="shared" si="30"/>
        <v>92016</v>
      </c>
      <c r="AP54" s="349">
        <f t="shared" si="30"/>
        <v>189135</v>
      </c>
      <c r="AQ54" s="349">
        <f t="shared" si="30"/>
        <v>221535</v>
      </c>
      <c r="AR54" s="349">
        <f t="shared" si="30"/>
        <v>241785</v>
      </c>
      <c r="AS54" s="349">
        <f t="shared" si="30"/>
        <v>241785</v>
      </c>
      <c r="AT54" s="349">
        <f t="shared" si="30"/>
        <v>229635</v>
      </c>
      <c r="AU54" s="349">
        <f t="shared" si="30"/>
        <v>229635</v>
      </c>
      <c r="AV54" s="349">
        <f t="shared" si="30"/>
        <v>229635</v>
      </c>
      <c r="AW54" s="349">
        <f t="shared" si="30"/>
        <v>229635</v>
      </c>
      <c r="AX54" s="349">
        <f t="shared" si="30"/>
        <v>229635</v>
      </c>
      <c r="AY54" s="349">
        <f t="shared" si="30"/>
        <v>209385</v>
      </c>
      <c r="AZ54" s="349">
        <f t="shared" si="30"/>
        <v>201285</v>
      </c>
      <c r="BA54" s="241">
        <f t="shared" si="30"/>
        <v>201285</v>
      </c>
      <c r="BB54" s="241">
        <f t="shared" si="30"/>
        <v>133812</v>
      </c>
      <c r="BC54" s="241">
        <f t="shared" si="30"/>
        <v>114372</v>
      </c>
      <c r="BD54" s="241">
        <f t="shared" si="30"/>
        <v>114372</v>
      </c>
      <c r="BE54" s="241">
        <f t="shared" si="30"/>
        <v>114372</v>
      </c>
      <c r="BF54" s="241">
        <f t="shared" si="30"/>
        <v>114372</v>
      </c>
      <c r="BG54" s="241">
        <f t="shared" si="30"/>
        <v>114372</v>
      </c>
      <c r="BH54" s="241">
        <f t="shared" si="30"/>
        <v>111942</v>
      </c>
      <c r="BI54" s="241">
        <f t="shared" ref="BI54:DT54" si="31">ROUND(BI27*0.9,)</f>
        <v>111942</v>
      </c>
      <c r="BJ54" s="241">
        <f t="shared" si="31"/>
        <v>111942</v>
      </c>
      <c r="BK54" s="241">
        <f t="shared" si="31"/>
        <v>114372</v>
      </c>
      <c r="BL54" s="241">
        <f t="shared" si="31"/>
        <v>114372</v>
      </c>
      <c r="BM54" s="241">
        <f t="shared" si="31"/>
        <v>114372</v>
      </c>
      <c r="BN54" s="241">
        <f t="shared" si="31"/>
        <v>114372</v>
      </c>
      <c r="BO54" s="241">
        <f t="shared" si="31"/>
        <v>114372</v>
      </c>
      <c r="BP54" s="241">
        <f t="shared" si="31"/>
        <v>114372</v>
      </c>
      <c r="BQ54" s="241">
        <f t="shared" si="31"/>
        <v>114372</v>
      </c>
      <c r="BR54" s="241">
        <f t="shared" si="31"/>
        <v>114372</v>
      </c>
      <c r="BS54" s="241">
        <f t="shared" si="31"/>
        <v>114372</v>
      </c>
      <c r="BT54" s="241">
        <f t="shared" si="31"/>
        <v>119232</v>
      </c>
      <c r="BU54" s="241">
        <f t="shared" si="31"/>
        <v>119232</v>
      </c>
      <c r="BV54" s="241">
        <f t="shared" si="31"/>
        <v>119232</v>
      </c>
      <c r="BW54" s="241">
        <f t="shared" si="31"/>
        <v>119232</v>
      </c>
      <c r="BX54" s="241">
        <f t="shared" si="31"/>
        <v>141102</v>
      </c>
      <c r="BY54" s="241">
        <f t="shared" si="31"/>
        <v>141102</v>
      </c>
      <c r="BZ54" s="241">
        <f t="shared" si="31"/>
        <v>141102</v>
      </c>
      <c r="CA54" s="241">
        <f t="shared" si="31"/>
        <v>141102</v>
      </c>
      <c r="CB54" s="241">
        <f t="shared" si="31"/>
        <v>141102</v>
      </c>
      <c r="CC54" s="241">
        <f t="shared" si="31"/>
        <v>141102</v>
      </c>
      <c r="CD54" s="241">
        <f t="shared" si="31"/>
        <v>141102</v>
      </c>
      <c r="CE54" s="241">
        <f t="shared" si="31"/>
        <v>141102</v>
      </c>
      <c r="CF54" s="241">
        <f t="shared" si="31"/>
        <v>141102</v>
      </c>
      <c r="CG54" s="241">
        <f t="shared" si="31"/>
        <v>141102</v>
      </c>
      <c r="CH54" s="241">
        <f t="shared" si="31"/>
        <v>137862</v>
      </c>
      <c r="CI54" s="241">
        <f t="shared" si="31"/>
        <v>137862</v>
      </c>
      <c r="CJ54" s="241">
        <f t="shared" si="31"/>
        <v>137862</v>
      </c>
      <c r="CK54" s="241">
        <f t="shared" si="31"/>
        <v>137862</v>
      </c>
      <c r="CL54" s="241">
        <f t="shared" si="31"/>
        <v>137862</v>
      </c>
      <c r="CM54" s="241">
        <f t="shared" si="31"/>
        <v>137862</v>
      </c>
      <c r="CN54" s="241">
        <f t="shared" si="31"/>
        <v>137862</v>
      </c>
      <c r="CO54" s="241">
        <f t="shared" si="31"/>
        <v>137862</v>
      </c>
      <c r="CP54" s="241">
        <f t="shared" si="31"/>
        <v>137862</v>
      </c>
      <c r="CQ54" s="241">
        <f t="shared" si="31"/>
        <v>158112</v>
      </c>
      <c r="CR54" s="241">
        <f t="shared" si="31"/>
        <v>163782</v>
      </c>
      <c r="CS54" s="241">
        <f t="shared" si="31"/>
        <v>169452</v>
      </c>
      <c r="CT54" s="241">
        <f t="shared" si="31"/>
        <v>158112</v>
      </c>
      <c r="CU54" s="241">
        <f t="shared" si="31"/>
        <v>158112</v>
      </c>
      <c r="CV54" s="241">
        <f t="shared" si="31"/>
        <v>149202</v>
      </c>
      <c r="CW54" s="241">
        <f t="shared" si="31"/>
        <v>149202</v>
      </c>
      <c r="CX54" s="241">
        <f t="shared" si="31"/>
        <v>149202</v>
      </c>
      <c r="CY54" s="241">
        <f t="shared" si="31"/>
        <v>142722</v>
      </c>
      <c r="CZ54" s="241">
        <f t="shared" si="31"/>
        <v>121662</v>
      </c>
      <c r="DA54" s="241">
        <f t="shared" si="31"/>
        <v>110727</v>
      </c>
      <c r="DB54" s="241">
        <f t="shared" si="31"/>
        <v>110727</v>
      </c>
      <c r="DC54" s="241">
        <f t="shared" si="31"/>
        <v>110727</v>
      </c>
      <c r="DD54" s="241">
        <f t="shared" si="31"/>
        <v>110727</v>
      </c>
      <c r="DE54" s="241">
        <f t="shared" si="31"/>
        <v>111942</v>
      </c>
      <c r="DF54" s="241">
        <f t="shared" si="31"/>
        <v>111942</v>
      </c>
      <c r="DG54" s="241">
        <f t="shared" si="31"/>
        <v>111942</v>
      </c>
      <c r="DH54" s="241">
        <f t="shared" si="31"/>
        <v>110727</v>
      </c>
      <c r="DI54" s="241">
        <f t="shared" si="31"/>
        <v>110727</v>
      </c>
      <c r="DJ54" s="241">
        <f t="shared" si="31"/>
        <v>110727</v>
      </c>
      <c r="DK54" s="241">
        <f t="shared" si="31"/>
        <v>110727</v>
      </c>
      <c r="DL54" s="241">
        <f t="shared" si="31"/>
        <v>110727</v>
      </c>
      <c r="DM54" s="241">
        <f t="shared" si="31"/>
        <v>110727</v>
      </c>
      <c r="DN54" s="241">
        <f t="shared" si="31"/>
        <v>109512</v>
      </c>
      <c r="DO54" s="241">
        <f t="shared" si="31"/>
        <v>109512</v>
      </c>
      <c r="DP54" s="241">
        <f t="shared" si="31"/>
        <v>109512</v>
      </c>
      <c r="DQ54" s="241">
        <f t="shared" si="31"/>
        <v>109512</v>
      </c>
      <c r="DR54" s="241">
        <f t="shared" si="31"/>
        <v>109512</v>
      </c>
      <c r="DS54" s="241">
        <f t="shared" si="31"/>
        <v>109512</v>
      </c>
      <c r="DT54" s="241">
        <f t="shared" si="31"/>
        <v>109512</v>
      </c>
      <c r="DU54" s="241">
        <f t="shared" ref="DU54:FH54" si="32">ROUND(DU27*0.9,)</f>
        <v>106272</v>
      </c>
      <c r="DV54" s="241">
        <f t="shared" si="32"/>
        <v>106272</v>
      </c>
      <c r="DW54" s="241">
        <f t="shared" si="32"/>
        <v>106272</v>
      </c>
      <c r="DX54" s="241">
        <f t="shared" si="32"/>
        <v>106272</v>
      </c>
      <c r="DY54" s="241">
        <f t="shared" si="32"/>
        <v>106272</v>
      </c>
      <c r="DZ54" s="241">
        <f t="shared" si="32"/>
        <v>107082</v>
      </c>
      <c r="EA54" s="241">
        <f t="shared" si="32"/>
        <v>107082</v>
      </c>
      <c r="EB54" s="241">
        <f t="shared" si="32"/>
        <v>105462</v>
      </c>
      <c r="EC54" s="241">
        <f t="shared" si="32"/>
        <v>105462</v>
      </c>
      <c r="ED54" s="241">
        <f t="shared" si="32"/>
        <v>105462</v>
      </c>
      <c r="EE54" s="241">
        <f t="shared" si="32"/>
        <v>80190</v>
      </c>
      <c r="EF54" s="241">
        <f t="shared" si="32"/>
        <v>80190</v>
      </c>
      <c r="EG54" s="241">
        <f t="shared" si="32"/>
        <v>80190</v>
      </c>
      <c r="EH54" s="241">
        <f t="shared" si="32"/>
        <v>80190</v>
      </c>
      <c r="EI54" s="241">
        <f t="shared" si="32"/>
        <v>77760</v>
      </c>
      <c r="EJ54" s="241">
        <f t="shared" si="32"/>
        <v>77760</v>
      </c>
      <c r="EK54" s="241">
        <f t="shared" si="32"/>
        <v>77760</v>
      </c>
      <c r="EL54" s="241">
        <f t="shared" si="32"/>
        <v>77760</v>
      </c>
      <c r="EM54" s="241">
        <f t="shared" si="32"/>
        <v>77760</v>
      </c>
      <c r="EN54" s="241">
        <f t="shared" si="32"/>
        <v>77760</v>
      </c>
      <c r="EO54" s="241">
        <f t="shared" si="32"/>
        <v>77760</v>
      </c>
      <c r="EP54" s="241">
        <f t="shared" si="32"/>
        <v>76545</v>
      </c>
      <c r="EQ54" s="241">
        <f t="shared" si="32"/>
        <v>76545</v>
      </c>
      <c r="ER54" s="241">
        <f t="shared" si="32"/>
        <v>76545</v>
      </c>
      <c r="ES54" s="241">
        <f t="shared" si="32"/>
        <v>76545</v>
      </c>
      <c r="ET54" s="241">
        <f t="shared" si="32"/>
        <v>76545</v>
      </c>
      <c r="EU54" s="241">
        <f t="shared" si="32"/>
        <v>77760</v>
      </c>
      <c r="EV54" s="241">
        <f t="shared" si="32"/>
        <v>77760</v>
      </c>
      <c r="EW54" s="241">
        <f t="shared" si="32"/>
        <v>76545</v>
      </c>
      <c r="EX54" s="241">
        <f t="shared" si="32"/>
        <v>76545</v>
      </c>
      <c r="EY54" s="241">
        <f t="shared" si="32"/>
        <v>76545</v>
      </c>
      <c r="EZ54" s="241">
        <f t="shared" si="32"/>
        <v>76545</v>
      </c>
      <c r="FA54" s="241">
        <f t="shared" si="32"/>
        <v>76545</v>
      </c>
      <c r="FB54" s="241">
        <f t="shared" si="32"/>
        <v>77760</v>
      </c>
      <c r="FC54" s="241">
        <f t="shared" si="32"/>
        <v>77760</v>
      </c>
      <c r="FD54" s="241">
        <f t="shared" si="32"/>
        <v>76545</v>
      </c>
      <c r="FE54" s="241">
        <f t="shared" si="32"/>
        <v>76545</v>
      </c>
      <c r="FF54" s="241">
        <f t="shared" si="32"/>
        <v>76545</v>
      </c>
      <c r="FG54" s="241">
        <f t="shared" si="32"/>
        <v>76545</v>
      </c>
      <c r="FH54" s="241">
        <f t="shared" si="32"/>
        <v>78975</v>
      </c>
    </row>
    <row r="55" spans="1:164"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349"/>
      <c r="AQ55" s="349"/>
      <c r="AR55" s="349"/>
      <c r="AS55" s="349"/>
      <c r="AT55" s="349"/>
      <c r="AU55" s="349"/>
      <c r="AV55" s="349"/>
      <c r="AW55" s="349"/>
      <c r="AX55" s="349"/>
      <c r="AY55" s="349"/>
      <c r="AZ55" s="349"/>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row>
    <row r="56" spans="1:164" s="72" customFormat="1" x14ac:dyDescent="0.2">
      <c r="A56" s="240" t="s">
        <v>115</v>
      </c>
      <c r="B56" s="241">
        <f t="shared" ref="B56:BH56" si="33">ROUND(B29*0.9,)</f>
        <v>95256</v>
      </c>
      <c r="C56" s="241">
        <f t="shared" si="33"/>
        <v>95256</v>
      </c>
      <c r="D56" s="241">
        <f t="shared" si="33"/>
        <v>98091</v>
      </c>
      <c r="E56" s="241">
        <f t="shared" si="33"/>
        <v>98091</v>
      </c>
      <c r="F56" s="241">
        <f t="shared" si="33"/>
        <v>92826</v>
      </c>
      <c r="G56" s="241">
        <f t="shared" si="33"/>
        <v>92826</v>
      </c>
      <c r="H56" s="241">
        <f t="shared" si="33"/>
        <v>92826</v>
      </c>
      <c r="I56" s="241">
        <f t="shared" si="33"/>
        <v>92826</v>
      </c>
      <c r="J56" s="241">
        <f t="shared" si="33"/>
        <v>92826</v>
      </c>
      <c r="K56" s="241">
        <f t="shared" si="33"/>
        <v>96471</v>
      </c>
      <c r="L56" s="241">
        <f t="shared" si="33"/>
        <v>96471</v>
      </c>
      <c r="M56" s="241">
        <f t="shared" si="33"/>
        <v>92826</v>
      </c>
      <c r="N56" s="241">
        <f t="shared" si="33"/>
        <v>92826</v>
      </c>
      <c r="O56" s="241">
        <f t="shared" si="33"/>
        <v>92826</v>
      </c>
      <c r="P56" s="241">
        <f t="shared" si="33"/>
        <v>92826</v>
      </c>
      <c r="Q56" s="241">
        <f t="shared" si="33"/>
        <v>92826</v>
      </c>
      <c r="R56" s="241">
        <f t="shared" si="33"/>
        <v>95256</v>
      </c>
      <c r="S56" s="241">
        <f t="shared" si="33"/>
        <v>95256</v>
      </c>
      <c r="T56" s="241">
        <f t="shared" si="33"/>
        <v>94041</v>
      </c>
      <c r="U56" s="241">
        <f t="shared" si="33"/>
        <v>94041</v>
      </c>
      <c r="V56" s="241">
        <f t="shared" si="33"/>
        <v>94041</v>
      </c>
      <c r="W56" s="241">
        <f t="shared" si="33"/>
        <v>94041</v>
      </c>
      <c r="X56" s="241">
        <f t="shared" si="33"/>
        <v>95256</v>
      </c>
      <c r="Y56" s="241">
        <f t="shared" si="33"/>
        <v>95256</v>
      </c>
      <c r="Z56" s="241">
        <f t="shared" si="33"/>
        <v>95256</v>
      </c>
      <c r="AA56" s="241">
        <f t="shared" si="33"/>
        <v>94041</v>
      </c>
      <c r="AB56" s="241">
        <f t="shared" si="33"/>
        <v>94041</v>
      </c>
      <c r="AC56" s="241">
        <f t="shared" si="33"/>
        <v>95256</v>
      </c>
      <c r="AD56" s="241">
        <f t="shared" si="33"/>
        <v>95256</v>
      </c>
      <c r="AE56" s="241">
        <f t="shared" si="33"/>
        <v>95256</v>
      </c>
      <c r="AF56" s="241">
        <f t="shared" si="33"/>
        <v>98496</v>
      </c>
      <c r="AG56" s="241">
        <f t="shared" si="33"/>
        <v>98496</v>
      </c>
      <c r="AH56" s="241">
        <f t="shared" si="33"/>
        <v>96471</v>
      </c>
      <c r="AI56" s="241">
        <f t="shared" si="33"/>
        <v>98091</v>
      </c>
      <c r="AJ56" s="241">
        <f t="shared" si="33"/>
        <v>98091</v>
      </c>
      <c r="AK56" s="241">
        <f t="shared" si="33"/>
        <v>103356</v>
      </c>
      <c r="AL56" s="241">
        <f t="shared" si="33"/>
        <v>108216</v>
      </c>
      <c r="AM56" s="241">
        <f t="shared" si="33"/>
        <v>108216</v>
      </c>
      <c r="AN56" s="241">
        <f t="shared" si="33"/>
        <v>110646</v>
      </c>
      <c r="AO56" s="241">
        <f t="shared" si="33"/>
        <v>108216</v>
      </c>
      <c r="AP56" s="349">
        <f t="shared" si="33"/>
        <v>241785</v>
      </c>
      <c r="AQ56" s="349">
        <f t="shared" si="33"/>
        <v>274185</v>
      </c>
      <c r="AR56" s="349">
        <f t="shared" si="33"/>
        <v>294435</v>
      </c>
      <c r="AS56" s="349">
        <f t="shared" si="33"/>
        <v>294435</v>
      </c>
      <c r="AT56" s="349">
        <f t="shared" si="33"/>
        <v>282285</v>
      </c>
      <c r="AU56" s="349">
        <f t="shared" si="33"/>
        <v>282285</v>
      </c>
      <c r="AV56" s="349">
        <f t="shared" si="33"/>
        <v>282285</v>
      </c>
      <c r="AW56" s="349">
        <f t="shared" si="33"/>
        <v>282285</v>
      </c>
      <c r="AX56" s="349">
        <f t="shared" si="33"/>
        <v>282285</v>
      </c>
      <c r="AY56" s="349">
        <f t="shared" si="33"/>
        <v>262035</v>
      </c>
      <c r="AZ56" s="349">
        <f t="shared" si="33"/>
        <v>253935</v>
      </c>
      <c r="BA56" s="241">
        <f t="shared" si="33"/>
        <v>253935</v>
      </c>
      <c r="BB56" s="241">
        <f t="shared" si="33"/>
        <v>145962</v>
      </c>
      <c r="BC56" s="241">
        <f t="shared" si="33"/>
        <v>126522</v>
      </c>
      <c r="BD56" s="241">
        <f t="shared" si="33"/>
        <v>126522</v>
      </c>
      <c r="BE56" s="241">
        <f t="shared" si="33"/>
        <v>126522</v>
      </c>
      <c r="BF56" s="241">
        <f t="shared" si="33"/>
        <v>126522</v>
      </c>
      <c r="BG56" s="241">
        <f t="shared" si="33"/>
        <v>126522</v>
      </c>
      <c r="BH56" s="241">
        <f t="shared" si="33"/>
        <v>124092</v>
      </c>
      <c r="BI56" s="241">
        <f t="shared" ref="BI56:DT56" si="34">ROUND(BI29*0.9,)</f>
        <v>124092</v>
      </c>
      <c r="BJ56" s="241">
        <f t="shared" si="34"/>
        <v>124092</v>
      </c>
      <c r="BK56" s="241">
        <f t="shared" si="34"/>
        <v>126522</v>
      </c>
      <c r="BL56" s="241">
        <f t="shared" si="34"/>
        <v>126522</v>
      </c>
      <c r="BM56" s="241">
        <f t="shared" si="34"/>
        <v>126522</v>
      </c>
      <c r="BN56" s="241">
        <f t="shared" si="34"/>
        <v>126522</v>
      </c>
      <c r="BO56" s="241">
        <f t="shared" si="34"/>
        <v>126522</v>
      </c>
      <c r="BP56" s="241">
        <f t="shared" si="34"/>
        <v>126522</v>
      </c>
      <c r="BQ56" s="241">
        <f t="shared" si="34"/>
        <v>126522</v>
      </c>
      <c r="BR56" s="241">
        <f t="shared" si="34"/>
        <v>126522</v>
      </c>
      <c r="BS56" s="241">
        <f t="shared" si="34"/>
        <v>126522</v>
      </c>
      <c r="BT56" s="241">
        <f t="shared" si="34"/>
        <v>131382</v>
      </c>
      <c r="BU56" s="241">
        <f t="shared" si="34"/>
        <v>131382</v>
      </c>
      <c r="BV56" s="241">
        <f t="shared" si="34"/>
        <v>131382</v>
      </c>
      <c r="BW56" s="241">
        <f t="shared" si="34"/>
        <v>131382</v>
      </c>
      <c r="BX56" s="241">
        <f t="shared" si="34"/>
        <v>157302</v>
      </c>
      <c r="BY56" s="241">
        <f t="shared" si="34"/>
        <v>157302</v>
      </c>
      <c r="BZ56" s="241">
        <f t="shared" si="34"/>
        <v>157302</v>
      </c>
      <c r="CA56" s="241">
        <f t="shared" si="34"/>
        <v>157302</v>
      </c>
      <c r="CB56" s="241">
        <f t="shared" si="34"/>
        <v>157302</v>
      </c>
      <c r="CC56" s="241">
        <f t="shared" si="34"/>
        <v>157302</v>
      </c>
      <c r="CD56" s="241">
        <f t="shared" si="34"/>
        <v>157302</v>
      </c>
      <c r="CE56" s="241">
        <f t="shared" si="34"/>
        <v>157302</v>
      </c>
      <c r="CF56" s="241">
        <f t="shared" si="34"/>
        <v>157302</v>
      </c>
      <c r="CG56" s="241">
        <f t="shared" si="34"/>
        <v>157302</v>
      </c>
      <c r="CH56" s="241">
        <f t="shared" si="34"/>
        <v>154062</v>
      </c>
      <c r="CI56" s="241">
        <f t="shared" si="34"/>
        <v>154062</v>
      </c>
      <c r="CJ56" s="241">
        <f t="shared" si="34"/>
        <v>154062</v>
      </c>
      <c r="CK56" s="241">
        <f t="shared" si="34"/>
        <v>154062</v>
      </c>
      <c r="CL56" s="241">
        <f t="shared" si="34"/>
        <v>154062</v>
      </c>
      <c r="CM56" s="241">
        <f t="shared" si="34"/>
        <v>154062</v>
      </c>
      <c r="CN56" s="241">
        <f t="shared" si="34"/>
        <v>154062</v>
      </c>
      <c r="CO56" s="241">
        <f t="shared" si="34"/>
        <v>154062</v>
      </c>
      <c r="CP56" s="241">
        <f t="shared" si="34"/>
        <v>154062</v>
      </c>
      <c r="CQ56" s="241">
        <f t="shared" si="34"/>
        <v>174312</v>
      </c>
      <c r="CR56" s="241">
        <f t="shared" si="34"/>
        <v>179982</v>
      </c>
      <c r="CS56" s="241">
        <f t="shared" si="34"/>
        <v>185652</v>
      </c>
      <c r="CT56" s="241">
        <f t="shared" si="34"/>
        <v>174312</v>
      </c>
      <c r="CU56" s="241">
        <f t="shared" si="34"/>
        <v>174312</v>
      </c>
      <c r="CV56" s="241">
        <f t="shared" si="34"/>
        <v>165402</v>
      </c>
      <c r="CW56" s="241">
        <f t="shared" si="34"/>
        <v>165402</v>
      </c>
      <c r="CX56" s="241">
        <f t="shared" si="34"/>
        <v>165402</v>
      </c>
      <c r="CY56" s="241">
        <f t="shared" si="34"/>
        <v>158922</v>
      </c>
      <c r="CZ56" s="241">
        <f t="shared" si="34"/>
        <v>133812</v>
      </c>
      <c r="DA56" s="241">
        <f t="shared" si="34"/>
        <v>122877</v>
      </c>
      <c r="DB56" s="241">
        <f t="shared" si="34"/>
        <v>122877</v>
      </c>
      <c r="DC56" s="241">
        <f t="shared" si="34"/>
        <v>122877</v>
      </c>
      <c r="DD56" s="241">
        <f t="shared" si="34"/>
        <v>122877</v>
      </c>
      <c r="DE56" s="241">
        <f t="shared" si="34"/>
        <v>124092</v>
      </c>
      <c r="DF56" s="241">
        <f t="shared" si="34"/>
        <v>124092</v>
      </c>
      <c r="DG56" s="241">
        <f t="shared" si="34"/>
        <v>124092</v>
      </c>
      <c r="DH56" s="241">
        <f t="shared" si="34"/>
        <v>122877</v>
      </c>
      <c r="DI56" s="241">
        <f t="shared" si="34"/>
        <v>122877</v>
      </c>
      <c r="DJ56" s="241">
        <f t="shared" si="34"/>
        <v>122877</v>
      </c>
      <c r="DK56" s="241">
        <f t="shared" si="34"/>
        <v>122877</v>
      </c>
      <c r="DL56" s="241">
        <f t="shared" si="34"/>
        <v>122877</v>
      </c>
      <c r="DM56" s="241">
        <f t="shared" si="34"/>
        <v>122877</v>
      </c>
      <c r="DN56" s="241">
        <f t="shared" si="34"/>
        <v>121662</v>
      </c>
      <c r="DO56" s="241">
        <f t="shared" si="34"/>
        <v>121662</v>
      </c>
      <c r="DP56" s="241">
        <f t="shared" si="34"/>
        <v>121662</v>
      </c>
      <c r="DQ56" s="241">
        <f t="shared" si="34"/>
        <v>121662</v>
      </c>
      <c r="DR56" s="241">
        <f t="shared" si="34"/>
        <v>121662</v>
      </c>
      <c r="DS56" s="241">
        <f t="shared" si="34"/>
        <v>121662</v>
      </c>
      <c r="DT56" s="241">
        <f t="shared" si="34"/>
        <v>121662</v>
      </c>
      <c r="DU56" s="241">
        <f t="shared" ref="DU56:FH56" si="35">ROUND(DU29*0.9,)</f>
        <v>118422</v>
      </c>
      <c r="DV56" s="241">
        <f t="shared" si="35"/>
        <v>118422</v>
      </c>
      <c r="DW56" s="241">
        <f t="shared" si="35"/>
        <v>118422</v>
      </c>
      <c r="DX56" s="241">
        <f t="shared" si="35"/>
        <v>118422</v>
      </c>
      <c r="DY56" s="241">
        <f t="shared" si="35"/>
        <v>118422</v>
      </c>
      <c r="DZ56" s="241">
        <f t="shared" si="35"/>
        <v>119232</v>
      </c>
      <c r="EA56" s="241">
        <f t="shared" si="35"/>
        <v>119232</v>
      </c>
      <c r="EB56" s="241">
        <f t="shared" si="35"/>
        <v>117612</v>
      </c>
      <c r="EC56" s="241">
        <f t="shared" si="35"/>
        <v>117612</v>
      </c>
      <c r="ED56" s="241">
        <f t="shared" si="35"/>
        <v>117612</v>
      </c>
      <c r="EE56" s="241">
        <f t="shared" si="35"/>
        <v>96390</v>
      </c>
      <c r="EF56" s="241">
        <f t="shared" si="35"/>
        <v>96390</v>
      </c>
      <c r="EG56" s="241">
        <f t="shared" si="35"/>
        <v>96390</v>
      </c>
      <c r="EH56" s="241">
        <f t="shared" si="35"/>
        <v>96390</v>
      </c>
      <c r="EI56" s="241">
        <f t="shared" si="35"/>
        <v>93960</v>
      </c>
      <c r="EJ56" s="241">
        <f t="shared" si="35"/>
        <v>93960</v>
      </c>
      <c r="EK56" s="241">
        <f t="shared" si="35"/>
        <v>93960</v>
      </c>
      <c r="EL56" s="241">
        <f t="shared" si="35"/>
        <v>93960</v>
      </c>
      <c r="EM56" s="241">
        <f t="shared" si="35"/>
        <v>93960</v>
      </c>
      <c r="EN56" s="241">
        <f t="shared" si="35"/>
        <v>93960</v>
      </c>
      <c r="EO56" s="241">
        <f t="shared" si="35"/>
        <v>93960</v>
      </c>
      <c r="EP56" s="241">
        <f t="shared" si="35"/>
        <v>92745</v>
      </c>
      <c r="EQ56" s="241">
        <f t="shared" si="35"/>
        <v>92745</v>
      </c>
      <c r="ER56" s="241">
        <f t="shared" si="35"/>
        <v>92745</v>
      </c>
      <c r="ES56" s="241">
        <f t="shared" si="35"/>
        <v>92745</v>
      </c>
      <c r="ET56" s="241">
        <f t="shared" si="35"/>
        <v>92745</v>
      </c>
      <c r="EU56" s="241">
        <f t="shared" si="35"/>
        <v>93960</v>
      </c>
      <c r="EV56" s="241">
        <f t="shared" si="35"/>
        <v>93960</v>
      </c>
      <c r="EW56" s="241">
        <f t="shared" si="35"/>
        <v>92745</v>
      </c>
      <c r="EX56" s="241">
        <f t="shared" si="35"/>
        <v>92745</v>
      </c>
      <c r="EY56" s="241">
        <f t="shared" si="35"/>
        <v>92745</v>
      </c>
      <c r="EZ56" s="241">
        <f t="shared" si="35"/>
        <v>92745</v>
      </c>
      <c r="FA56" s="241">
        <f t="shared" si="35"/>
        <v>92745</v>
      </c>
      <c r="FB56" s="241">
        <f t="shared" si="35"/>
        <v>93960</v>
      </c>
      <c r="FC56" s="241">
        <f t="shared" si="35"/>
        <v>93960</v>
      </c>
      <c r="FD56" s="241">
        <f t="shared" si="35"/>
        <v>92745</v>
      </c>
      <c r="FE56" s="241">
        <f t="shared" si="35"/>
        <v>92745</v>
      </c>
      <c r="FF56" s="241">
        <f t="shared" si="35"/>
        <v>92745</v>
      </c>
      <c r="FG56" s="241">
        <f t="shared" si="35"/>
        <v>92745</v>
      </c>
      <c r="FH56" s="241">
        <f t="shared" si="35"/>
        <v>95175</v>
      </c>
    </row>
    <row r="57" spans="1:164" s="72" customFormat="1" ht="12.75" thickBot="1" x14ac:dyDescent="0.25">
      <c r="A57" s="85"/>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P57" s="350"/>
      <c r="AQ57" s="350"/>
      <c r="AR57" s="350"/>
      <c r="AS57" s="350"/>
      <c r="AT57" s="350"/>
      <c r="AU57" s="350"/>
      <c r="AV57" s="350"/>
      <c r="AW57" s="350"/>
      <c r="AX57" s="350"/>
      <c r="AY57" s="350"/>
      <c r="AZ57" s="350"/>
    </row>
    <row r="58" spans="1:164" ht="12.75" thickBot="1" x14ac:dyDescent="0.25">
      <c r="A58" s="136" t="s">
        <v>133</v>
      </c>
    </row>
    <row r="59" spans="1:164" ht="52.5" customHeight="1" thickBot="1" x14ac:dyDescent="0.25">
      <c r="A59" s="355" t="s">
        <v>396</v>
      </c>
    </row>
    <row r="60" spans="1:164" x14ac:dyDescent="0.2">
      <c r="A60" s="76"/>
    </row>
    <row r="61" spans="1:164" x14ac:dyDescent="0.2">
      <c r="A61" s="186" t="s">
        <v>130</v>
      </c>
    </row>
    <row r="62" spans="1:164" ht="12" customHeight="1" x14ac:dyDescent="0.2">
      <c r="A62" s="378" t="s">
        <v>295</v>
      </c>
    </row>
    <row r="63" spans="1:164" ht="12" customHeight="1" x14ac:dyDescent="0.2">
      <c r="A63" s="385"/>
    </row>
    <row r="64" spans="1:164" s="82" customFormat="1" ht="12" customHeight="1" x14ac:dyDescent="0.2">
      <c r="A64" s="38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P64" s="351"/>
      <c r="AQ64" s="351"/>
      <c r="AR64" s="351"/>
      <c r="AS64" s="351"/>
      <c r="AT64" s="351"/>
      <c r="AU64" s="351"/>
      <c r="AV64" s="351"/>
      <c r="AW64" s="351"/>
      <c r="AX64" s="351"/>
      <c r="AY64" s="351"/>
      <c r="AZ64" s="351"/>
    </row>
    <row r="65" spans="1:1" ht="94.9"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41" t="s">
        <v>395</v>
      </c>
    </row>
    <row r="72" spans="1:1" ht="18" customHeight="1" x14ac:dyDescent="0.2"/>
  </sheetData>
  <mergeCells count="1">
    <mergeCell ref="A62:A65"/>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sheetPr>
  <dimension ref="A1:FH72"/>
  <sheetViews>
    <sheetView zoomScale="90" zoomScaleNormal="90" workbookViewId="0">
      <selection activeCell="B16" sqref="B16"/>
    </sheetView>
  </sheetViews>
  <sheetFormatPr defaultColWidth="9" defaultRowHeight="12" x14ac:dyDescent="0.2"/>
  <cols>
    <col min="1" max="1" width="83.85546875" style="194" customWidth="1"/>
    <col min="2" max="8" width="9.7109375" style="343" customWidth="1"/>
    <col min="9" max="34" width="9.7109375" style="343" bestFit="1" customWidth="1"/>
    <col min="35" max="41" width="9.7109375" style="194" bestFit="1" customWidth="1"/>
    <col min="42" max="52" width="9.7109375" style="343" bestFit="1" customWidth="1"/>
    <col min="53" max="164" width="9.7109375" style="194" bestFit="1" customWidth="1"/>
    <col min="165" max="16384" width="9" style="194"/>
  </cols>
  <sheetData>
    <row r="1" spans="1:164" s="10" customFormat="1" ht="12" customHeight="1" x14ac:dyDescent="0.2">
      <c r="A1" s="97" t="s">
        <v>127</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P1" s="342"/>
      <c r="AQ1" s="342"/>
      <c r="AR1" s="342"/>
      <c r="AS1" s="342"/>
      <c r="AT1" s="342"/>
      <c r="AU1" s="342"/>
      <c r="AV1" s="342"/>
      <c r="AW1" s="342"/>
      <c r="AX1" s="342"/>
      <c r="AY1" s="342"/>
      <c r="AZ1" s="342"/>
    </row>
    <row r="2" spans="1:164" s="10" customFormat="1" ht="12" customHeight="1" x14ac:dyDescent="0.2">
      <c r="A2" s="83" t="s">
        <v>225</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P2" s="342"/>
      <c r="AQ2" s="342"/>
      <c r="AR2" s="342"/>
      <c r="AS2" s="342"/>
      <c r="AT2" s="342"/>
      <c r="AU2" s="342"/>
      <c r="AV2" s="342"/>
      <c r="AW2" s="342"/>
      <c r="AX2" s="342"/>
      <c r="AY2" s="342"/>
      <c r="AZ2" s="342"/>
    </row>
    <row r="3" spans="1:164" ht="8.4499999999999993" customHeight="1" x14ac:dyDescent="0.2">
      <c r="A3" s="69"/>
    </row>
    <row r="4" spans="1:164" s="10" customFormat="1" ht="32.450000000000003" customHeight="1" x14ac:dyDescent="0.2">
      <c r="A4" s="274" t="s">
        <v>132</v>
      </c>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P4" s="342"/>
      <c r="AQ4" s="342"/>
      <c r="AR4" s="342"/>
      <c r="AS4" s="342"/>
      <c r="AT4" s="342"/>
      <c r="AU4" s="342"/>
      <c r="AV4" s="342"/>
      <c r="AW4" s="342"/>
      <c r="AX4" s="342"/>
      <c r="AY4" s="342"/>
      <c r="AZ4" s="342"/>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344">
        <f>'C завтраками| Bed and breakfast'!AP4</f>
        <v>46020</v>
      </c>
      <c r="AQ5" s="344">
        <f>'C завтраками| Bed and breakfast'!AQ4</f>
        <v>46021</v>
      </c>
      <c r="AR5" s="344">
        <f>'C завтраками| Bed and breakfast'!AR4</f>
        <v>46022</v>
      </c>
      <c r="AS5" s="344">
        <f>'C завтраками| Bed and breakfast'!AS4</f>
        <v>46023</v>
      </c>
      <c r="AT5" s="344">
        <f>'C завтраками| Bed and breakfast'!AT4</f>
        <v>46024</v>
      </c>
      <c r="AU5" s="344">
        <f>'C завтраками| Bed and breakfast'!AU4</f>
        <v>46025</v>
      </c>
      <c r="AV5" s="344">
        <f>'C завтраками| Bed and breakfast'!AV4</f>
        <v>46026</v>
      </c>
      <c r="AW5" s="344">
        <f>'C завтраками| Bed and breakfast'!AW4</f>
        <v>46027</v>
      </c>
      <c r="AX5" s="344">
        <f>'C завтраками| Bed and breakfast'!AX4</f>
        <v>46028</v>
      </c>
      <c r="AY5" s="344">
        <f>'C завтраками| Bed and breakfast'!AY4</f>
        <v>46029</v>
      </c>
      <c r="AZ5" s="344">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344">
        <f>'C завтраками| Bed and breakfast'!AP5</f>
        <v>46020</v>
      </c>
      <c r="AQ6" s="344">
        <f>'C завтраками| Bed and breakfast'!AQ5</f>
        <v>46021</v>
      </c>
      <c r="AR6" s="344">
        <f>'C завтраками| Bed and breakfast'!AR5</f>
        <v>46022</v>
      </c>
      <c r="AS6" s="344">
        <f>'C завтраками| Bed and breakfast'!AS5</f>
        <v>46023</v>
      </c>
      <c r="AT6" s="344">
        <f>'C завтраками| Bed and breakfast'!AT5</f>
        <v>46024</v>
      </c>
      <c r="AU6" s="344">
        <f>'C завтраками| Bed and breakfast'!AU5</f>
        <v>46025</v>
      </c>
      <c r="AV6" s="344">
        <f>'C завтраками| Bed and breakfast'!AV5</f>
        <v>46026</v>
      </c>
      <c r="AW6" s="344">
        <f>'C завтраками| Bed and breakfast'!AW5</f>
        <v>46027</v>
      </c>
      <c r="AX6" s="344">
        <f>'C завтраками| Bed and breakfast'!AX5</f>
        <v>46028</v>
      </c>
      <c r="AY6" s="344">
        <f>'C завтраками| Bed and breakfast'!AY5</f>
        <v>46029</v>
      </c>
      <c r="AZ6" s="344">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345"/>
      <c r="AQ7" s="345"/>
      <c r="AR7" s="345"/>
      <c r="AS7" s="345"/>
      <c r="AT7" s="345"/>
      <c r="AU7" s="345"/>
      <c r="AV7" s="345"/>
      <c r="AW7" s="345"/>
      <c r="AX7" s="345"/>
      <c r="AY7" s="345"/>
      <c r="AZ7" s="345"/>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row>
    <row r="8" spans="1:164" s="72" customFormat="1" x14ac:dyDescent="0.2">
      <c r="A8" s="240">
        <v>1</v>
      </c>
      <c r="B8" s="272">
        <f>'C завтраками| Bed and breakfast'!B7*0.9</f>
        <v>18000</v>
      </c>
      <c r="C8" s="272">
        <f>'C завтраками| Bed and breakfast'!C7*0.9</f>
        <v>18000</v>
      </c>
      <c r="D8" s="272">
        <f>'C завтраками| Bed and breakfast'!D7*0.9</f>
        <v>21150</v>
      </c>
      <c r="E8" s="272">
        <f>'C завтраками| Bed and breakfast'!E7*0.9</f>
        <v>21150</v>
      </c>
      <c r="F8" s="272">
        <f>'C завтраками| Bed and breakfast'!F7*0.9</f>
        <v>15300</v>
      </c>
      <c r="G8" s="272">
        <f>'C завтраками| Bed and breakfast'!G7*0.9</f>
        <v>15300</v>
      </c>
      <c r="H8" s="272">
        <f>'C завтраками| Bed and breakfast'!H7*0.9</f>
        <v>15300</v>
      </c>
      <c r="I8" s="272">
        <f>'C завтраками| Bed and breakfast'!I7*0.9</f>
        <v>15300</v>
      </c>
      <c r="J8" s="272">
        <f>'C завтраками| Bed and breakfast'!J7*0.9</f>
        <v>15300</v>
      </c>
      <c r="K8" s="272">
        <f>'C завтраками| Bed and breakfast'!K7*0.9</f>
        <v>19350</v>
      </c>
      <c r="L8" s="272">
        <f>'C завтраками| Bed and breakfast'!L7*0.9</f>
        <v>19350</v>
      </c>
      <c r="M8" s="272">
        <f>'C завтраками| Bed and breakfast'!M7*0.9</f>
        <v>15300</v>
      </c>
      <c r="N8" s="272">
        <f>'C завтраками| Bed and breakfast'!N7*0.9</f>
        <v>15300</v>
      </c>
      <c r="O8" s="272">
        <f>'C завтраками| Bed and breakfast'!O7*0.9</f>
        <v>15300</v>
      </c>
      <c r="P8" s="272">
        <f>'C завтраками| Bed and breakfast'!P7*0.9</f>
        <v>15300</v>
      </c>
      <c r="Q8" s="272">
        <f>'C завтраками| Bed and breakfast'!Q7*0.9</f>
        <v>15300</v>
      </c>
      <c r="R8" s="272">
        <f>'C завтраками| Bed and breakfast'!R7*0.9</f>
        <v>18000</v>
      </c>
      <c r="S8" s="272">
        <f>'C завтраками| Bed and breakfast'!S7*0.9</f>
        <v>18000</v>
      </c>
      <c r="T8" s="272">
        <f>'C завтраками| Bed and breakfast'!T7*0.9</f>
        <v>16650</v>
      </c>
      <c r="U8" s="272">
        <f>'C завтраками| Bed and breakfast'!U7*0.9</f>
        <v>16650</v>
      </c>
      <c r="V8" s="272">
        <f>'C завтраками| Bed and breakfast'!V7*0.9</f>
        <v>16650</v>
      </c>
      <c r="W8" s="272">
        <f>'C завтраками| Bed and breakfast'!W7*0.9</f>
        <v>16650</v>
      </c>
      <c r="X8" s="272">
        <f>'C завтраками| Bed and breakfast'!X7*0.9</f>
        <v>18000</v>
      </c>
      <c r="Y8" s="272">
        <f>'C завтраками| Bed and breakfast'!Y7*0.9</f>
        <v>18000</v>
      </c>
      <c r="Z8" s="272">
        <f>'C завтраками| Bed and breakfast'!Z7*0.9</f>
        <v>18000</v>
      </c>
      <c r="AA8" s="272">
        <f>'C завтраками| Bed and breakfast'!AA7*0.9</f>
        <v>16650</v>
      </c>
      <c r="AB8" s="272">
        <f>'C завтраками| Bed and breakfast'!AB7*0.9</f>
        <v>16650</v>
      </c>
      <c r="AC8" s="272">
        <f>'C завтраками| Bed and breakfast'!AC7*0.9</f>
        <v>18000</v>
      </c>
      <c r="AD8" s="272">
        <f>'C завтраками| Bed and breakfast'!AD7*0.9</f>
        <v>18000</v>
      </c>
      <c r="AE8" s="272">
        <f>'C завтраками| Bed and breakfast'!AE7*0.9</f>
        <v>18000</v>
      </c>
      <c r="AF8" s="272">
        <f>'C завтраками| Bed and breakfast'!AF7*0.9</f>
        <v>21600</v>
      </c>
      <c r="AG8" s="272">
        <f>'C завтраками| Bed and breakfast'!AG7*0.9</f>
        <v>21600</v>
      </c>
      <c r="AH8" s="272">
        <f>'C завтраками| Bed and breakfast'!AH7*0.9</f>
        <v>19350</v>
      </c>
      <c r="AI8" s="272">
        <f>'C завтраками| Bed and breakfast'!AI7*0.9</f>
        <v>21150</v>
      </c>
      <c r="AJ8" s="272">
        <f>'C завтраками| Bed and breakfast'!AJ7*0.9</f>
        <v>21150</v>
      </c>
      <c r="AK8" s="272">
        <f>'C завтраками| Bed and breakfast'!AK7*0.9</f>
        <v>27000</v>
      </c>
      <c r="AL8" s="272">
        <f>'C завтраками| Bed and breakfast'!AL7*0.9</f>
        <v>32400</v>
      </c>
      <c r="AM8" s="272">
        <f>'C завтраками| Bed and breakfast'!AM7*0.9</f>
        <v>32400</v>
      </c>
      <c r="AN8" s="272">
        <f>'C завтраками| Bed and breakfast'!AN7*0.9</f>
        <v>35100</v>
      </c>
      <c r="AO8" s="272">
        <f>'C завтраками| Bed and breakfast'!AO7*0.9</f>
        <v>32400</v>
      </c>
      <c r="AP8" s="346">
        <f>'C завтраками| Bed and breakfast'!AP7*0.9</f>
        <v>58500</v>
      </c>
      <c r="AQ8" s="346">
        <f>'C завтраками| Bed and breakfast'!AQ7*0.9</f>
        <v>94500</v>
      </c>
      <c r="AR8" s="346">
        <f>'C завтраками| Bed and breakfast'!AR7*0.9</f>
        <v>117000</v>
      </c>
      <c r="AS8" s="346">
        <f>'C завтраками| Bed and breakfast'!AS7*0.9</f>
        <v>117000</v>
      </c>
      <c r="AT8" s="346">
        <f>'C завтраками| Bed and breakfast'!AT7*0.9</f>
        <v>103500</v>
      </c>
      <c r="AU8" s="346">
        <f>'C завтраками| Bed and breakfast'!AU7*0.9</f>
        <v>103500</v>
      </c>
      <c r="AV8" s="346">
        <f>'C завтраками| Bed and breakfast'!AV7*0.9</f>
        <v>103500</v>
      </c>
      <c r="AW8" s="346">
        <f>'C завтраками| Bed and breakfast'!AW7*0.9</f>
        <v>103500</v>
      </c>
      <c r="AX8" s="346">
        <f>'C завтраками| Bed and breakfast'!AX7*0.9</f>
        <v>103500</v>
      </c>
      <c r="AY8" s="346">
        <f>'C завтраками| Bed and breakfast'!AY7*0.9</f>
        <v>81000</v>
      </c>
      <c r="AZ8" s="346">
        <f>'C завтраками| Bed and breakfast'!AZ7*0.9</f>
        <v>72000</v>
      </c>
      <c r="BA8" s="272">
        <f>'C завтраками| Bed and breakfast'!BA7*0.9</f>
        <v>72000</v>
      </c>
      <c r="BB8" s="272">
        <f>'C завтраками| Bed and breakfast'!BB7*0.9</f>
        <v>51300</v>
      </c>
      <c r="BC8" s="272">
        <f>'C завтраками| Bed and breakfast'!BC7*0.9</f>
        <v>29700</v>
      </c>
      <c r="BD8" s="272">
        <f>'C завтраками| Bed and breakfast'!BD7*0.9</f>
        <v>29700</v>
      </c>
      <c r="BE8" s="272">
        <f>'C завтраками| Bed and breakfast'!BE7*0.9</f>
        <v>29700</v>
      </c>
      <c r="BF8" s="272">
        <f>'C завтраками| Bed and breakfast'!BF7*0.9</f>
        <v>29700</v>
      </c>
      <c r="BG8" s="272">
        <f>'C завтраками| Bed and breakfast'!BG7*0.9</f>
        <v>29700</v>
      </c>
      <c r="BH8" s="272">
        <f>'C завтраками| Bed and breakfast'!BH7*0.9</f>
        <v>27000</v>
      </c>
      <c r="BI8" s="272">
        <f>'C завтраками| Bed and breakfast'!BI7*0.9</f>
        <v>27000</v>
      </c>
      <c r="BJ8" s="272">
        <f>'C завтраками| Bed and breakfast'!BJ7*0.9</f>
        <v>27000</v>
      </c>
      <c r="BK8" s="272">
        <f>'C завтраками| Bed and breakfast'!BK7*0.9</f>
        <v>29700</v>
      </c>
      <c r="BL8" s="272">
        <f>'C завтраками| Bed and breakfast'!BL7*0.9</f>
        <v>29700</v>
      </c>
      <c r="BM8" s="272">
        <f>'C завтраками| Bed and breakfast'!BM7*0.9</f>
        <v>29700</v>
      </c>
      <c r="BN8" s="272">
        <f>'C завтраками| Bed and breakfast'!BN7*0.9</f>
        <v>29700</v>
      </c>
      <c r="BO8" s="272">
        <f>'C завтраками| Bed and breakfast'!BO7*0.9</f>
        <v>29700</v>
      </c>
      <c r="BP8" s="272">
        <f>'C завтраками| Bed and breakfast'!BP7*0.9</f>
        <v>29700</v>
      </c>
      <c r="BQ8" s="272">
        <f>'C завтраками| Bed and breakfast'!BQ7*0.9</f>
        <v>29700</v>
      </c>
      <c r="BR8" s="272">
        <f>'C завтраками| Bed and breakfast'!BR7*0.9</f>
        <v>29700</v>
      </c>
      <c r="BS8" s="272">
        <f>'C завтраками| Bed and breakfast'!BS7*0.9</f>
        <v>29700</v>
      </c>
      <c r="BT8" s="272">
        <f>'C завтраками| Bed and breakfast'!BT7*0.9</f>
        <v>35100</v>
      </c>
      <c r="BU8" s="272">
        <f>'C завтраками| Bed and breakfast'!BU7*0.9</f>
        <v>35100</v>
      </c>
      <c r="BV8" s="272">
        <f>'C завтраками| Bed and breakfast'!BV7*0.9</f>
        <v>35100</v>
      </c>
      <c r="BW8" s="272">
        <f>'C завтраками| Bed and breakfast'!BW7*0.9</f>
        <v>35100</v>
      </c>
      <c r="BX8" s="272">
        <f>'C завтраками| Bed and breakfast'!BX7*0.9</f>
        <v>36900</v>
      </c>
      <c r="BY8" s="272">
        <f>'C завтраками| Bed and breakfast'!BY7*0.9</f>
        <v>36900</v>
      </c>
      <c r="BZ8" s="272">
        <f>'C завтраками| Bed and breakfast'!BZ7*0.9</f>
        <v>36900</v>
      </c>
      <c r="CA8" s="272">
        <f>'C завтраками| Bed and breakfast'!CA7*0.9</f>
        <v>36900</v>
      </c>
      <c r="CB8" s="272">
        <f>'C завтраками| Bed and breakfast'!CB7*0.9</f>
        <v>36900</v>
      </c>
      <c r="CC8" s="272">
        <f>'C завтраками| Bed and breakfast'!CC7*0.9</f>
        <v>36900</v>
      </c>
      <c r="CD8" s="272">
        <f>'C завтраками| Bed and breakfast'!CD7*0.9</f>
        <v>36900</v>
      </c>
      <c r="CE8" s="272">
        <f>'C завтраками| Bed and breakfast'!CE7*0.9</f>
        <v>36900</v>
      </c>
      <c r="CF8" s="272">
        <f>'C завтраками| Bed and breakfast'!CF7*0.9</f>
        <v>36900</v>
      </c>
      <c r="CG8" s="272">
        <f>'C завтраками| Bed and breakfast'!CG7*0.9</f>
        <v>36900</v>
      </c>
      <c r="CH8" s="272">
        <f>'C завтраками| Bed and breakfast'!CH7*0.9</f>
        <v>33300</v>
      </c>
      <c r="CI8" s="272">
        <f>'C завтраками| Bed and breakfast'!CI7*0.9</f>
        <v>33300</v>
      </c>
      <c r="CJ8" s="272">
        <f>'C завтраками| Bed and breakfast'!CJ7*0.9</f>
        <v>33300</v>
      </c>
      <c r="CK8" s="272">
        <f>'C завтраками| Bed and breakfast'!CK7*0.9</f>
        <v>33300</v>
      </c>
      <c r="CL8" s="272">
        <f>'C завтраками| Bed and breakfast'!CL7*0.9</f>
        <v>33300</v>
      </c>
      <c r="CM8" s="272">
        <f>'C завтраками| Bed and breakfast'!CM7*0.9</f>
        <v>33300</v>
      </c>
      <c r="CN8" s="272">
        <f>'C завтраками| Bed and breakfast'!CN7*0.9</f>
        <v>33300</v>
      </c>
      <c r="CO8" s="272">
        <f>'C завтраками| Bed and breakfast'!CO7*0.9</f>
        <v>33300</v>
      </c>
      <c r="CP8" s="272">
        <f>'C завтраками| Bed and breakfast'!CP7*0.9</f>
        <v>33300</v>
      </c>
      <c r="CQ8" s="272">
        <f>'C завтраками| Bed and breakfast'!CQ7*0.9</f>
        <v>55800</v>
      </c>
      <c r="CR8" s="272">
        <f>'C завтраками| Bed and breakfast'!CR7*0.9</f>
        <v>62100</v>
      </c>
      <c r="CS8" s="272">
        <f>'C завтраками| Bed and breakfast'!CS7*0.9</f>
        <v>68400</v>
      </c>
      <c r="CT8" s="272">
        <f>'C завтраками| Bed and breakfast'!CT7*0.9</f>
        <v>55800</v>
      </c>
      <c r="CU8" s="272">
        <f>'C завтраками| Bed and breakfast'!CU7*0.9</f>
        <v>55800</v>
      </c>
      <c r="CV8" s="272">
        <f>'C завтраками| Bed and breakfast'!CV7*0.9</f>
        <v>45900</v>
      </c>
      <c r="CW8" s="272">
        <f>'C завтраками| Bed and breakfast'!CW7*0.9</f>
        <v>45900</v>
      </c>
      <c r="CX8" s="272">
        <f>'C завтраками| Bed and breakfast'!CX7*0.9</f>
        <v>45900</v>
      </c>
      <c r="CY8" s="272">
        <f>'C завтраками| Bed and breakfast'!CY7*0.9</f>
        <v>38700</v>
      </c>
      <c r="CZ8" s="272">
        <f>'C завтраками| Bed and breakfast'!CZ7*0.9</f>
        <v>37800</v>
      </c>
      <c r="DA8" s="272">
        <f>'C завтраками| Bed and breakfast'!DA7*0.9</f>
        <v>25650</v>
      </c>
      <c r="DB8" s="272">
        <f>'C завтраками| Bed and breakfast'!DB7*0.9</f>
        <v>25650</v>
      </c>
      <c r="DC8" s="272">
        <f>'C завтраками| Bed and breakfast'!DC7*0.9</f>
        <v>25650</v>
      </c>
      <c r="DD8" s="272">
        <f>'C завтраками| Bed and breakfast'!DD7*0.9</f>
        <v>25650</v>
      </c>
      <c r="DE8" s="272">
        <f>'C завтраками| Bed and breakfast'!DE7*0.9</f>
        <v>27000</v>
      </c>
      <c r="DF8" s="272">
        <f>'C завтраками| Bed and breakfast'!DF7*0.9</f>
        <v>27000</v>
      </c>
      <c r="DG8" s="272">
        <f>'C завтраками| Bed and breakfast'!DG7*0.9</f>
        <v>27000</v>
      </c>
      <c r="DH8" s="272">
        <f>'C завтраками| Bed and breakfast'!DH7*0.9</f>
        <v>25650</v>
      </c>
      <c r="DI8" s="272">
        <f>'C завтраками| Bed and breakfast'!DI7*0.9</f>
        <v>25650</v>
      </c>
      <c r="DJ8" s="272">
        <f>'C завтраками| Bed and breakfast'!DJ7*0.9</f>
        <v>25650</v>
      </c>
      <c r="DK8" s="272">
        <f>'C завтраками| Bed and breakfast'!DK7*0.9</f>
        <v>25650</v>
      </c>
      <c r="DL8" s="272">
        <f>'C завтраками| Bed and breakfast'!DL7*0.9</f>
        <v>25650</v>
      </c>
      <c r="DM8" s="272">
        <f>'C завтраками| Bed and breakfast'!DM7*0.9</f>
        <v>25650</v>
      </c>
      <c r="DN8" s="272">
        <f>'C завтраками| Bed and breakfast'!DN7*0.9</f>
        <v>24300</v>
      </c>
      <c r="DO8" s="272">
        <f>'C завтраками| Bed and breakfast'!DO7*0.9</f>
        <v>24300</v>
      </c>
      <c r="DP8" s="272">
        <f>'C завтраками| Bed and breakfast'!DP7*0.9</f>
        <v>24300</v>
      </c>
      <c r="DQ8" s="272">
        <f>'C завтраками| Bed and breakfast'!DQ7*0.9</f>
        <v>24300</v>
      </c>
      <c r="DR8" s="272">
        <f>'C завтраками| Bed and breakfast'!DR7*0.9</f>
        <v>24300</v>
      </c>
      <c r="DS8" s="272">
        <f>'C завтраками| Bed and breakfast'!DS7*0.9</f>
        <v>24300</v>
      </c>
      <c r="DT8" s="272">
        <f>'C завтраками| Bed and breakfast'!DT7*0.9</f>
        <v>24300</v>
      </c>
      <c r="DU8" s="272">
        <f>'C завтраками| Bed and breakfast'!DU7*0.9</f>
        <v>20700</v>
      </c>
      <c r="DV8" s="272">
        <f>'C завтраками| Bed and breakfast'!DV7*0.9</f>
        <v>20700</v>
      </c>
      <c r="DW8" s="272">
        <f>'C завтраками| Bed and breakfast'!DW7*0.9</f>
        <v>20700</v>
      </c>
      <c r="DX8" s="272">
        <f>'C завтраками| Bed and breakfast'!DX7*0.9</f>
        <v>20700</v>
      </c>
      <c r="DY8" s="272">
        <f>'C завтраками| Bed and breakfast'!DY7*0.9</f>
        <v>20700</v>
      </c>
      <c r="DZ8" s="272">
        <f>'C завтраками| Bed and breakfast'!DZ7*0.9</f>
        <v>21600</v>
      </c>
      <c r="EA8" s="272">
        <f>'C завтраками| Bed and breakfast'!EA7*0.9</f>
        <v>21600</v>
      </c>
      <c r="EB8" s="272">
        <f>'C завтраками| Bed and breakfast'!EB7*0.9</f>
        <v>19800</v>
      </c>
      <c r="EC8" s="272">
        <f>'C завтраками| Bed and breakfast'!EC7*0.9</f>
        <v>19800</v>
      </c>
      <c r="ED8" s="272">
        <f>'C завтраками| Bed and breakfast'!ED7*0.9</f>
        <v>19800</v>
      </c>
      <c r="EE8" s="272">
        <f>'C завтраками| Bed and breakfast'!EE7*0.9</f>
        <v>18900</v>
      </c>
      <c r="EF8" s="272">
        <f>'C завтраками| Bed and breakfast'!EF7*0.9</f>
        <v>18900</v>
      </c>
      <c r="EG8" s="272">
        <f>'C завтраками| Bed and breakfast'!EG7*0.9</f>
        <v>18900</v>
      </c>
      <c r="EH8" s="272">
        <f>'C завтраками| Bed and breakfast'!EH7*0.9</f>
        <v>18900</v>
      </c>
      <c r="EI8" s="272">
        <f>'C завтраками| Bed and breakfast'!EI7*0.9</f>
        <v>16200</v>
      </c>
      <c r="EJ8" s="272">
        <f>'C завтраками| Bed and breakfast'!EJ7*0.9</f>
        <v>16200</v>
      </c>
      <c r="EK8" s="272">
        <f>'C завтраками| Bed and breakfast'!EK7*0.9</f>
        <v>16200</v>
      </c>
      <c r="EL8" s="272">
        <f>'C завтраками| Bed and breakfast'!EL7*0.9</f>
        <v>16200</v>
      </c>
      <c r="EM8" s="272">
        <f>'C завтраками| Bed and breakfast'!EM7*0.9</f>
        <v>16200</v>
      </c>
      <c r="EN8" s="272">
        <f>'C завтраками| Bed and breakfast'!EN7*0.9</f>
        <v>16200</v>
      </c>
      <c r="EO8" s="272">
        <f>'C завтраками| Bed and breakfast'!EO7*0.9</f>
        <v>16200</v>
      </c>
      <c r="EP8" s="272">
        <f>'C завтраками| Bed and breakfast'!EP7*0.9</f>
        <v>14850</v>
      </c>
      <c r="EQ8" s="272">
        <f>'C завтраками| Bed and breakfast'!EQ7*0.9</f>
        <v>14850</v>
      </c>
      <c r="ER8" s="272">
        <f>'C завтраками| Bed and breakfast'!ER7*0.9</f>
        <v>14850</v>
      </c>
      <c r="ES8" s="272">
        <f>'C завтраками| Bed and breakfast'!ES7*0.9</f>
        <v>14850</v>
      </c>
      <c r="ET8" s="272">
        <f>'C завтраками| Bed and breakfast'!ET7*0.9</f>
        <v>14850</v>
      </c>
      <c r="EU8" s="272">
        <f>'C завтраками| Bed and breakfast'!EU7*0.9</f>
        <v>16200</v>
      </c>
      <c r="EV8" s="272">
        <f>'C завтраками| Bed and breakfast'!EV7*0.9</f>
        <v>16200</v>
      </c>
      <c r="EW8" s="272">
        <f>'C завтраками| Bed and breakfast'!EW7*0.9</f>
        <v>14850</v>
      </c>
      <c r="EX8" s="272">
        <f>'C завтраками| Bed and breakfast'!EX7*0.9</f>
        <v>14850</v>
      </c>
      <c r="EY8" s="272">
        <f>'C завтраками| Bed and breakfast'!EY7*0.9</f>
        <v>14850</v>
      </c>
      <c r="EZ8" s="272">
        <f>'C завтраками| Bed and breakfast'!EZ7*0.9</f>
        <v>14850</v>
      </c>
      <c r="FA8" s="272">
        <f>'C завтраками| Bed and breakfast'!FA7*0.9</f>
        <v>14850</v>
      </c>
      <c r="FB8" s="272">
        <f>'C завтраками| Bed and breakfast'!FB7*0.9</f>
        <v>16200</v>
      </c>
      <c r="FC8" s="272">
        <f>'C завтраками| Bed and breakfast'!FC7*0.9</f>
        <v>16200</v>
      </c>
      <c r="FD8" s="272">
        <f>'C завтраками| Bed and breakfast'!FD7*0.9</f>
        <v>14850</v>
      </c>
      <c r="FE8" s="272">
        <f>'C завтраками| Bed and breakfast'!FE7*0.9</f>
        <v>14850</v>
      </c>
      <c r="FF8" s="272">
        <f>'C завтраками| Bed and breakfast'!FF7*0.9</f>
        <v>14850</v>
      </c>
      <c r="FG8" s="272">
        <f>'C завтраками| Bed and breakfast'!FG7*0.9</f>
        <v>14850</v>
      </c>
      <c r="FH8" s="272">
        <f>'C завтраками| Bed and breakfast'!FH7*0.9</f>
        <v>17550</v>
      </c>
    </row>
    <row r="9" spans="1:164" s="72" customFormat="1" x14ac:dyDescent="0.2">
      <c r="A9" s="240">
        <v>2</v>
      </c>
      <c r="B9" s="292">
        <f>'C завтраками| Bed and breakfast'!B8*0.9</f>
        <v>20340</v>
      </c>
      <c r="C9" s="292">
        <f>'C завтраками| Bed and breakfast'!C8*0.9</f>
        <v>20340</v>
      </c>
      <c r="D9" s="292">
        <f>'C завтраками| Bed and breakfast'!D8*0.9</f>
        <v>23490</v>
      </c>
      <c r="E9" s="292">
        <f>'C завтраками| Bed and breakfast'!E8*0.9</f>
        <v>23490</v>
      </c>
      <c r="F9" s="292">
        <f>'C завтраками| Bed and breakfast'!F8*0.9</f>
        <v>17640</v>
      </c>
      <c r="G9" s="292">
        <f>'C завтраками| Bed and breakfast'!G8*0.9</f>
        <v>17640</v>
      </c>
      <c r="H9" s="292">
        <f>'C завтраками| Bed and breakfast'!H8*0.9</f>
        <v>17640</v>
      </c>
      <c r="I9" s="292">
        <f>'C завтраками| Bed and breakfast'!I8*0.9</f>
        <v>17640</v>
      </c>
      <c r="J9" s="292">
        <f>'C завтраками| Bed and breakfast'!J8*0.9</f>
        <v>17640</v>
      </c>
      <c r="K9" s="292">
        <f>'C завтраками| Bed and breakfast'!K8*0.9</f>
        <v>21690</v>
      </c>
      <c r="L9" s="292">
        <f>'C завтраками| Bed and breakfast'!L8*0.9</f>
        <v>21690</v>
      </c>
      <c r="M9" s="292">
        <f>'C завтраками| Bed and breakfast'!M8*0.9</f>
        <v>17640</v>
      </c>
      <c r="N9" s="292">
        <f>'C завтраками| Bed and breakfast'!N8*0.9</f>
        <v>17640</v>
      </c>
      <c r="O9" s="292">
        <f>'C завтраками| Bed and breakfast'!O8*0.9</f>
        <v>17640</v>
      </c>
      <c r="P9" s="292">
        <f>'C завтраками| Bed and breakfast'!P8*0.9</f>
        <v>17640</v>
      </c>
      <c r="Q9" s="292">
        <f>'C завтраками| Bed and breakfast'!Q8*0.9</f>
        <v>17640</v>
      </c>
      <c r="R9" s="292">
        <f>'C завтраками| Bed and breakfast'!R8*0.9</f>
        <v>20340</v>
      </c>
      <c r="S9" s="292">
        <f>'C завтраками| Bed and breakfast'!S8*0.9</f>
        <v>20340</v>
      </c>
      <c r="T9" s="292">
        <f>'C завтраками| Bed and breakfast'!T8*0.9</f>
        <v>18990</v>
      </c>
      <c r="U9" s="292">
        <f>'C завтраками| Bed and breakfast'!U8*0.9</f>
        <v>18990</v>
      </c>
      <c r="V9" s="292">
        <f>'C завтраками| Bed and breakfast'!V8*0.9</f>
        <v>18990</v>
      </c>
      <c r="W9" s="292">
        <f>'C завтраками| Bed and breakfast'!W8*0.9</f>
        <v>18990</v>
      </c>
      <c r="X9" s="292">
        <f>'C завтраками| Bed and breakfast'!X8*0.9</f>
        <v>20340</v>
      </c>
      <c r="Y9" s="292">
        <f>'C завтраками| Bed and breakfast'!Y8*0.9</f>
        <v>20340</v>
      </c>
      <c r="Z9" s="292">
        <f>'C завтраками| Bed and breakfast'!Z8*0.9</f>
        <v>20340</v>
      </c>
      <c r="AA9" s="292">
        <f>'C завтраками| Bed and breakfast'!AA8*0.9</f>
        <v>18990</v>
      </c>
      <c r="AB9" s="292">
        <f>'C завтраками| Bed and breakfast'!AB8*0.9</f>
        <v>18990</v>
      </c>
      <c r="AC9" s="292">
        <f>'C завтраками| Bed and breakfast'!AC8*0.9</f>
        <v>20340</v>
      </c>
      <c r="AD9" s="292">
        <f>'C завтраками| Bed and breakfast'!AD8*0.9</f>
        <v>20340</v>
      </c>
      <c r="AE9" s="292">
        <f>'C завтраками| Bed and breakfast'!AE8*0.9</f>
        <v>20340</v>
      </c>
      <c r="AF9" s="292">
        <f>'C завтраками| Bed and breakfast'!AF8*0.9</f>
        <v>23940</v>
      </c>
      <c r="AG9" s="292">
        <f>'C завтраками| Bed and breakfast'!AG8*0.9</f>
        <v>23940</v>
      </c>
      <c r="AH9" s="292">
        <f>'C завтраками| Bed and breakfast'!AH8*0.9</f>
        <v>21690</v>
      </c>
      <c r="AI9" s="292">
        <f>'C завтраками| Bed and breakfast'!AI8*0.9</f>
        <v>23490</v>
      </c>
      <c r="AJ9" s="292">
        <f>'C завтраками| Bed and breakfast'!AJ8*0.9</f>
        <v>23490</v>
      </c>
      <c r="AK9" s="292">
        <f>'C завтраками| Bed and breakfast'!AK8*0.9</f>
        <v>29340</v>
      </c>
      <c r="AL9" s="292">
        <f>'C завтраками| Bed and breakfast'!AL8*0.9</f>
        <v>34740</v>
      </c>
      <c r="AM9" s="292">
        <f>'C завтраками| Bed and breakfast'!AM8*0.9</f>
        <v>34740</v>
      </c>
      <c r="AN9" s="292">
        <f>'C завтраками| Bed and breakfast'!AN8*0.9</f>
        <v>37440</v>
      </c>
      <c r="AO9" s="292">
        <f>'C завтраками| Bed and breakfast'!AO8*0.9</f>
        <v>34740</v>
      </c>
      <c r="AP9" s="347">
        <f>'C завтраками| Bed and breakfast'!AP8*0.9</f>
        <v>61650</v>
      </c>
      <c r="AQ9" s="347">
        <f>'C завтраками| Bed and breakfast'!AQ8*0.9</f>
        <v>97650</v>
      </c>
      <c r="AR9" s="347">
        <f>'C завтраками| Bed and breakfast'!AR8*0.9</f>
        <v>120150</v>
      </c>
      <c r="AS9" s="347">
        <f>'C завтраками| Bed and breakfast'!AS8*0.9</f>
        <v>120150</v>
      </c>
      <c r="AT9" s="347">
        <f>'C завтраками| Bed and breakfast'!AT8*0.9</f>
        <v>106650</v>
      </c>
      <c r="AU9" s="347">
        <f>'C завтраками| Bed and breakfast'!AU8*0.9</f>
        <v>106650</v>
      </c>
      <c r="AV9" s="347">
        <f>'C завтраками| Bed and breakfast'!AV8*0.9</f>
        <v>106650</v>
      </c>
      <c r="AW9" s="347">
        <f>'C завтраками| Bed and breakfast'!AW8*0.9</f>
        <v>106650</v>
      </c>
      <c r="AX9" s="347">
        <f>'C завтраками| Bed and breakfast'!AX8*0.9</f>
        <v>106650</v>
      </c>
      <c r="AY9" s="347">
        <f>'C завтраками| Bed and breakfast'!AY8*0.9</f>
        <v>84150</v>
      </c>
      <c r="AZ9" s="347">
        <f>'C завтраками| Bed and breakfast'!AZ8*0.9</f>
        <v>75150</v>
      </c>
      <c r="BA9" s="292">
        <f>'C завтраками| Bed and breakfast'!BA8*0.9</f>
        <v>75150</v>
      </c>
      <c r="BB9" s="292">
        <f>'C завтраками| Bed and breakfast'!BB8*0.9</f>
        <v>54180</v>
      </c>
      <c r="BC9" s="292">
        <f>'C завтраками| Bed and breakfast'!BC8*0.9</f>
        <v>32580</v>
      </c>
      <c r="BD9" s="292">
        <f>'C завтраками| Bed and breakfast'!BD8*0.9</f>
        <v>32580</v>
      </c>
      <c r="BE9" s="292">
        <f>'C завтраками| Bed and breakfast'!BE8*0.9</f>
        <v>32580</v>
      </c>
      <c r="BF9" s="292">
        <f>'C завтраками| Bed and breakfast'!BF8*0.9</f>
        <v>32580</v>
      </c>
      <c r="BG9" s="292">
        <f>'C завтраками| Bed and breakfast'!BG8*0.9</f>
        <v>32580</v>
      </c>
      <c r="BH9" s="292">
        <f>'C завтраками| Bed and breakfast'!BH8*0.9</f>
        <v>29880</v>
      </c>
      <c r="BI9" s="292">
        <f>'C завтраками| Bed and breakfast'!BI8*0.9</f>
        <v>29880</v>
      </c>
      <c r="BJ9" s="292">
        <f>'C завтраками| Bed and breakfast'!BJ8*0.9</f>
        <v>29880</v>
      </c>
      <c r="BK9" s="292">
        <f>'C завтраками| Bed and breakfast'!BK8*0.9</f>
        <v>32580</v>
      </c>
      <c r="BL9" s="292">
        <f>'C завтраками| Bed and breakfast'!BL8*0.9</f>
        <v>32580</v>
      </c>
      <c r="BM9" s="292">
        <f>'C завтраками| Bed and breakfast'!BM8*0.9</f>
        <v>32580</v>
      </c>
      <c r="BN9" s="292">
        <f>'C завтраками| Bed and breakfast'!BN8*0.9</f>
        <v>32580</v>
      </c>
      <c r="BO9" s="292">
        <f>'C завтраками| Bed and breakfast'!BO8*0.9</f>
        <v>32580</v>
      </c>
      <c r="BP9" s="292">
        <f>'C завтраками| Bed and breakfast'!BP8*0.9</f>
        <v>32580</v>
      </c>
      <c r="BQ9" s="292">
        <f>'C завтраками| Bed and breakfast'!BQ8*0.9</f>
        <v>32580</v>
      </c>
      <c r="BR9" s="292">
        <f>'C завтраками| Bed and breakfast'!BR8*0.9</f>
        <v>32580</v>
      </c>
      <c r="BS9" s="292">
        <f>'C завтраками| Bed and breakfast'!BS8*0.9</f>
        <v>32580</v>
      </c>
      <c r="BT9" s="292">
        <f>'C завтраками| Bed and breakfast'!BT8*0.9</f>
        <v>37980</v>
      </c>
      <c r="BU9" s="292">
        <f>'C завтраками| Bed and breakfast'!BU8*0.9</f>
        <v>37980</v>
      </c>
      <c r="BV9" s="292">
        <f>'C завтраками| Bed and breakfast'!BV8*0.9</f>
        <v>37980</v>
      </c>
      <c r="BW9" s="292">
        <f>'C завтраками| Bed and breakfast'!BW8*0.9</f>
        <v>37980</v>
      </c>
      <c r="BX9" s="292">
        <f>'C завтраками| Bed and breakfast'!BX8*0.9</f>
        <v>39780</v>
      </c>
      <c r="BY9" s="292">
        <f>'C завтраками| Bed and breakfast'!BY8*0.9</f>
        <v>39780</v>
      </c>
      <c r="BZ9" s="292">
        <f>'C завтраками| Bed and breakfast'!BZ8*0.9</f>
        <v>39780</v>
      </c>
      <c r="CA9" s="292">
        <f>'C завтраками| Bed and breakfast'!CA8*0.9</f>
        <v>39780</v>
      </c>
      <c r="CB9" s="292">
        <f>'C завтраками| Bed and breakfast'!CB8*0.9</f>
        <v>39780</v>
      </c>
      <c r="CC9" s="292">
        <f>'C завтраками| Bed and breakfast'!CC8*0.9</f>
        <v>39780</v>
      </c>
      <c r="CD9" s="292">
        <f>'C завтраками| Bed and breakfast'!CD8*0.9</f>
        <v>39780</v>
      </c>
      <c r="CE9" s="292">
        <f>'C завтраками| Bed and breakfast'!CE8*0.9</f>
        <v>39780</v>
      </c>
      <c r="CF9" s="292">
        <f>'C завтраками| Bed and breakfast'!CF8*0.9</f>
        <v>39780</v>
      </c>
      <c r="CG9" s="292">
        <f>'C завтраками| Bed and breakfast'!CG8*0.9</f>
        <v>39780</v>
      </c>
      <c r="CH9" s="292">
        <f>'C завтраками| Bed and breakfast'!CH8*0.9</f>
        <v>36180</v>
      </c>
      <c r="CI9" s="292">
        <f>'C завтраками| Bed and breakfast'!CI8*0.9</f>
        <v>36180</v>
      </c>
      <c r="CJ9" s="292">
        <f>'C завтраками| Bed and breakfast'!CJ8*0.9</f>
        <v>36180</v>
      </c>
      <c r="CK9" s="292">
        <f>'C завтраками| Bed and breakfast'!CK8*0.9</f>
        <v>36180</v>
      </c>
      <c r="CL9" s="292">
        <f>'C завтраками| Bed and breakfast'!CL8*0.9</f>
        <v>36180</v>
      </c>
      <c r="CM9" s="292">
        <f>'C завтраками| Bed and breakfast'!CM8*0.9</f>
        <v>36180</v>
      </c>
      <c r="CN9" s="292">
        <f>'C завтраками| Bed and breakfast'!CN8*0.9</f>
        <v>36180</v>
      </c>
      <c r="CO9" s="292">
        <f>'C завтраками| Bed and breakfast'!CO8*0.9</f>
        <v>36180</v>
      </c>
      <c r="CP9" s="292">
        <f>'C завтраками| Bed and breakfast'!CP8*0.9</f>
        <v>36180</v>
      </c>
      <c r="CQ9" s="292">
        <f>'C завтраками| Bed and breakfast'!CQ8*0.9</f>
        <v>58680</v>
      </c>
      <c r="CR9" s="292">
        <f>'C завтраками| Bed and breakfast'!CR8*0.9</f>
        <v>64980</v>
      </c>
      <c r="CS9" s="292">
        <f>'C завтраками| Bed and breakfast'!CS8*0.9</f>
        <v>71280</v>
      </c>
      <c r="CT9" s="292">
        <f>'C завтраками| Bed and breakfast'!CT8*0.9</f>
        <v>58680</v>
      </c>
      <c r="CU9" s="292">
        <f>'C завтраками| Bed and breakfast'!CU8*0.9</f>
        <v>58680</v>
      </c>
      <c r="CV9" s="292">
        <f>'C завтраками| Bed and breakfast'!CV8*0.9</f>
        <v>48780</v>
      </c>
      <c r="CW9" s="292">
        <f>'C завтраками| Bed and breakfast'!CW8*0.9</f>
        <v>48780</v>
      </c>
      <c r="CX9" s="292">
        <f>'C завтраками| Bed and breakfast'!CX8*0.9</f>
        <v>48780</v>
      </c>
      <c r="CY9" s="292">
        <f>'C завтраками| Bed and breakfast'!CY8*0.9</f>
        <v>41580</v>
      </c>
      <c r="CZ9" s="292">
        <f>'C завтраками| Bed and breakfast'!CZ8*0.9</f>
        <v>40680</v>
      </c>
      <c r="DA9" s="292">
        <f>'C завтраками| Bed and breakfast'!DA8*0.9</f>
        <v>28530</v>
      </c>
      <c r="DB9" s="292">
        <f>'C завтраками| Bed and breakfast'!DB8*0.9</f>
        <v>28530</v>
      </c>
      <c r="DC9" s="292">
        <f>'C завтраками| Bed and breakfast'!DC8*0.9</f>
        <v>28530</v>
      </c>
      <c r="DD9" s="292">
        <f>'C завтраками| Bed and breakfast'!DD8*0.9</f>
        <v>28530</v>
      </c>
      <c r="DE9" s="292">
        <f>'C завтраками| Bed and breakfast'!DE8*0.9</f>
        <v>29880</v>
      </c>
      <c r="DF9" s="292">
        <f>'C завтраками| Bed and breakfast'!DF8*0.9</f>
        <v>29880</v>
      </c>
      <c r="DG9" s="292">
        <f>'C завтраками| Bed and breakfast'!DG8*0.9</f>
        <v>29880</v>
      </c>
      <c r="DH9" s="292">
        <f>'C завтраками| Bed and breakfast'!DH8*0.9</f>
        <v>28530</v>
      </c>
      <c r="DI9" s="292">
        <f>'C завтраками| Bed and breakfast'!DI8*0.9</f>
        <v>28530</v>
      </c>
      <c r="DJ9" s="292">
        <f>'C завтраками| Bed and breakfast'!DJ8*0.9</f>
        <v>28530</v>
      </c>
      <c r="DK9" s="292">
        <f>'C завтраками| Bed and breakfast'!DK8*0.9</f>
        <v>28530</v>
      </c>
      <c r="DL9" s="292">
        <f>'C завтраками| Bed and breakfast'!DL8*0.9</f>
        <v>28530</v>
      </c>
      <c r="DM9" s="292">
        <f>'C завтраками| Bed and breakfast'!DM8*0.9</f>
        <v>28530</v>
      </c>
      <c r="DN9" s="292">
        <f>'C завтраками| Bed and breakfast'!DN8*0.9</f>
        <v>27180</v>
      </c>
      <c r="DO9" s="292">
        <f>'C завтраками| Bed and breakfast'!DO8*0.9</f>
        <v>27180</v>
      </c>
      <c r="DP9" s="292">
        <f>'C завтраками| Bed and breakfast'!DP8*0.9</f>
        <v>27180</v>
      </c>
      <c r="DQ9" s="292">
        <f>'C завтраками| Bed and breakfast'!DQ8*0.9</f>
        <v>27180</v>
      </c>
      <c r="DR9" s="292">
        <f>'C завтраками| Bed and breakfast'!DR8*0.9</f>
        <v>27180</v>
      </c>
      <c r="DS9" s="292">
        <f>'C завтраками| Bed and breakfast'!DS8*0.9</f>
        <v>27180</v>
      </c>
      <c r="DT9" s="292">
        <f>'C завтраками| Bed and breakfast'!DT8*0.9</f>
        <v>27180</v>
      </c>
      <c r="DU9" s="292">
        <f>'C завтраками| Bed and breakfast'!DU8*0.9</f>
        <v>23580</v>
      </c>
      <c r="DV9" s="292">
        <f>'C завтраками| Bed and breakfast'!DV8*0.9</f>
        <v>23580</v>
      </c>
      <c r="DW9" s="292">
        <f>'C завтраками| Bed and breakfast'!DW8*0.9</f>
        <v>23580</v>
      </c>
      <c r="DX9" s="292">
        <f>'C завтраками| Bed and breakfast'!DX8*0.9</f>
        <v>23580</v>
      </c>
      <c r="DY9" s="292">
        <f>'C завтраками| Bed and breakfast'!DY8*0.9</f>
        <v>23580</v>
      </c>
      <c r="DZ9" s="292">
        <f>'C завтраками| Bed and breakfast'!DZ8*0.9</f>
        <v>24480</v>
      </c>
      <c r="EA9" s="292">
        <f>'C завтраками| Bed and breakfast'!EA8*0.9</f>
        <v>24480</v>
      </c>
      <c r="EB9" s="292">
        <f>'C завтраками| Bed and breakfast'!EB8*0.9</f>
        <v>22680</v>
      </c>
      <c r="EC9" s="292">
        <f>'C завтраками| Bed and breakfast'!EC8*0.9</f>
        <v>22680</v>
      </c>
      <c r="ED9" s="292">
        <f>'C завтраками| Bed and breakfast'!ED8*0.9</f>
        <v>22680</v>
      </c>
      <c r="EE9" s="292">
        <f>'C завтраками| Bed and breakfast'!EE8*0.9</f>
        <v>21600</v>
      </c>
      <c r="EF9" s="292">
        <f>'C завтраками| Bed and breakfast'!EF8*0.9</f>
        <v>21600</v>
      </c>
      <c r="EG9" s="292">
        <f>'C завтраками| Bed and breakfast'!EG8*0.9</f>
        <v>21600</v>
      </c>
      <c r="EH9" s="292">
        <f>'C завтраками| Bed and breakfast'!EH8*0.9</f>
        <v>21600</v>
      </c>
      <c r="EI9" s="292">
        <f>'C завтраками| Bed and breakfast'!EI8*0.9</f>
        <v>18900</v>
      </c>
      <c r="EJ9" s="292">
        <f>'C завтраками| Bed and breakfast'!EJ8*0.9</f>
        <v>18900</v>
      </c>
      <c r="EK9" s="292">
        <f>'C завтраками| Bed and breakfast'!EK8*0.9</f>
        <v>18900</v>
      </c>
      <c r="EL9" s="292">
        <f>'C завтраками| Bed and breakfast'!EL8*0.9</f>
        <v>18900</v>
      </c>
      <c r="EM9" s="292">
        <f>'C завтраками| Bed and breakfast'!EM8*0.9</f>
        <v>18900</v>
      </c>
      <c r="EN9" s="292">
        <f>'C завтраками| Bed and breakfast'!EN8*0.9</f>
        <v>18900</v>
      </c>
      <c r="EO9" s="292">
        <f>'C завтраками| Bed and breakfast'!EO8*0.9</f>
        <v>18900</v>
      </c>
      <c r="EP9" s="292">
        <f>'C завтраками| Bed and breakfast'!EP8*0.9</f>
        <v>17550</v>
      </c>
      <c r="EQ9" s="292">
        <f>'C завтраками| Bed and breakfast'!EQ8*0.9</f>
        <v>17550</v>
      </c>
      <c r="ER9" s="292">
        <f>'C завтраками| Bed and breakfast'!ER8*0.9</f>
        <v>17550</v>
      </c>
      <c r="ES9" s="292">
        <f>'C завтраками| Bed and breakfast'!ES8*0.9</f>
        <v>17550</v>
      </c>
      <c r="ET9" s="292">
        <f>'C завтраками| Bed and breakfast'!ET8*0.9</f>
        <v>17550</v>
      </c>
      <c r="EU9" s="292">
        <f>'C завтраками| Bed and breakfast'!EU8*0.9</f>
        <v>18900</v>
      </c>
      <c r="EV9" s="292">
        <f>'C завтраками| Bed and breakfast'!EV8*0.9</f>
        <v>18900</v>
      </c>
      <c r="EW9" s="292">
        <f>'C завтраками| Bed and breakfast'!EW8*0.9</f>
        <v>17550</v>
      </c>
      <c r="EX9" s="292">
        <f>'C завтраками| Bed and breakfast'!EX8*0.9</f>
        <v>17550</v>
      </c>
      <c r="EY9" s="292">
        <f>'C завтраками| Bed and breakfast'!EY8*0.9</f>
        <v>17550</v>
      </c>
      <c r="EZ9" s="292">
        <f>'C завтраками| Bed and breakfast'!EZ8*0.9</f>
        <v>17550</v>
      </c>
      <c r="FA9" s="292">
        <f>'C завтраками| Bed and breakfast'!FA8*0.9</f>
        <v>17550</v>
      </c>
      <c r="FB9" s="292">
        <f>'C завтраками| Bed and breakfast'!FB8*0.9</f>
        <v>18900</v>
      </c>
      <c r="FC9" s="292">
        <f>'C завтраками| Bed and breakfast'!FC8*0.9</f>
        <v>18900</v>
      </c>
      <c r="FD9" s="292">
        <f>'C завтраками| Bed and breakfast'!FD8*0.9</f>
        <v>17550</v>
      </c>
      <c r="FE9" s="292">
        <f>'C завтраками| Bed and breakfast'!FE8*0.9</f>
        <v>17550</v>
      </c>
      <c r="FF9" s="292">
        <f>'C завтраками| Bed and breakfast'!FF8*0.9</f>
        <v>17550</v>
      </c>
      <c r="FG9" s="292">
        <f>'C завтраками| Bed and breakfast'!FG8*0.9</f>
        <v>17550</v>
      </c>
      <c r="FH9" s="292">
        <f>'C завтраками| Bed and breakfast'!FH8*0.9</f>
        <v>20250</v>
      </c>
    </row>
    <row r="10" spans="1:164"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346"/>
      <c r="AQ10" s="346"/>
      <c r="AR10" s="346"/>
      <c r="AS10" s="346"/>
      <c r="AT10" s="346"/>
      <c r="AU10" s="346"/>
      <c r="AV10" s="346"/>
      <c r="AW10" s="346"/>
      <c r="AX10" s="346"/>
      <c r="AY10" s="346"/>
      <c r="AZ10" s="346"/>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row>
    <row r="11" spans="1:164" s="72" customFormat="1" x14ac:dyDescent="0.2">
      <c r="A11" s="240">
        <v>1</v>
      </c>
      <c r="B11" s="292">
        <f>'C завтраками| Bed and breakfast'!B10*0.9</f>
        <v>20700</v>
      </c>
      <c r="C11" s="292">
        <f>'C завтраками| Bed and breakfast'!C10*0.9</f>
        <v>20700</v>
      </c>
      <c r="D11" s="292">
        <f>'C завтраками| Bed and breakfast'!D10*0.9</f>
        <v>23850</v>
      </c>
      <c r="E11" s="292">
        <f>'C завтраками| Bed and breakfast'!E10*0.9</f>
        <v>23850</v>
      </c>
      <c r="F11" s="292">
        <f>'C завтраками| Bed and breakfast'!F10*0.9</f>
        <v>18000</v>
      </c>
      <c r="G11" s="292">
        <f>'C завтраками| Bed and breakfast'!G10*0.9</f>
        <v>18000</v>
      </c>
      <c r="H11" s="292">
        <f>'C завтраками| Bed and breakfast'!H10*0.9</f>
        <v>18000</v>
      </c>
      <c r="I11" s="292">
        <f>'C завтраками| Bed and breakfast'!I10*0.9</f>
        <v>18000</v>
      </c>
      <c r="J11" s="292">
        <f>'C завтраками| Bed and breakfast'!J10*0.9</f>
        <v>18000</v>
      </c>
      <c r="K11" s="292">
        <f>'C завтраками| Bed and breakfast'!K10*0.9</f>
        <v>22050</v>
      </c>
      <c r="L11" s="292">
        <f>'C завтраками| Bed and breakfast'!L10*0.9</f>
        <v>22050</v>
      </c>
      <c r="M11" s="292">
        <f>'C завтраками| Bed and breakfast'!M10*0.9</f>
        <v>18000</v>
      </c>
      <c r="N11" s="292">
        <f>'C завтраками| Bed and breakfast'!N10*0.9</f>
        <v>18000</v>
      </c>
      <c r="O11" s="292">
        <f>'C завтраками| Bed and breakfast'!O10*0.9</f>
        <v>18000</v>
      </c>
      <c r="P11" s="292">
        <f>'C завтраками| Bed and breakfast'!P10*0.9</f>
        <v>18000</v>
      </c>
      <c r="Q11" s="292">
        <f>'C завтраками| Bed and breakfast'!Q10*0.9</f>
        <v>18000</v>
      </c>
      <c r="R11" s="292">
        <f>'C завтраками| Bed and breakfast'!R10*0.9</f>
        <v>20700</v>
      </c>
      <c r="S11" s="292">
        <f>'C завтраками| Bed and breakfast'!S10*0.9</f>
        <v>20700</v>
      </c>
      <c r="T11" s="292">
        <f>'C завтраками| Bed and breakfast'!T10*0.9</f>
        <v>19350</v>
      </c>
      <c r="U11" s="292">
        <f>'C завтраками| Bed and breakfast'!U10*0.9</f>
        <v>19350</v>
      </c>
      <c r="V11" s="292">
        <f>'C завтраками| Bed and breakfast'!V10*0.9</f>
        <v>19350</v>
      </c>
      <c r="W11" s="292">
        <f>'C завтраками| Bed and breakfast'!W10*0.9</f>
        <v>19350</v>
      </c>
      <c r="X11" s="292">
        <f>'C завтраками| Bed and breakfast'!X10*0.9</f>
        <v>20700</v>
      </c>
      <c r="Y11" s="292">
        <f>'C завтраками| Bed and breakfast'!Y10*0.9</f>
        <v>20700</v>
      </c>
      <c r="Z11" s="292">
        <f>'C завтраками| Bed and breakfast'!Z10*0.9</f>
        <v>20700</v>
      </c>
      <c r="AA11" s="292">
        <f>'C завтраками| Bed and breakfast'!AA10*0.9</f>
        <v>19350</v>
      </c>
      <c r="AB11" s="292">
        <f>'C завтраками| Bed and breakfast'!AB10*0.9</f>
        <v>19350</v>
      </c>
      <c r="AC11" s="292">
        <f>'C завтраками| Bed and breakfast'!AC10*0.9</f>
        <v>20700</v>
      </c>
      <c r="AD11" s="292">
        <f>'C завтраками| Bed and breakfast'!AD10*0.9</f>
        <v>20700</v>
      </c>
      <c r="AE11" s="292">
        <f>'C завтраками| Bed and breakfast'!AE10*0.9</f>
        <v>20700</v>
      </c>
      <c r="AF11" s="292">
        <f>'C завтраками| Bed and breakfast'!AF10*0.9</f>
        <v>24300</v>
      </c>
      <c r="AG11" s="292">
        <f>'C завтраками| Bed and breakfast'!AG10*0.9</f>
        <v>24300</v>
      </c>
      <c r="AH11" s="292">
        <f>'C завтраками| Bed and breakfast'!AH10*0.9</f>
        <v>22050</v>
      </c>
      <c r="AI11" s="292">
        <f>'C завтраками| Bed and breakfast'!AI10*0.9</f>
        <v>23850</v>
      </c>
      <c r="AJ11" s="292">
        <f>'C завтраками| Bed and breakfast'!AJ10*0.9</f>
        <v>23850</v>
      </c>
      <c r="AK11" s="292">
        <f>'C завтраками| Bed and breakfast'!AK10*0.9</f>
        <v>29700</v>
      </c>
      <c r="AL11" s="292">
        <f>'C завтраками| Bed and breakfast'!AL10*0.9</f>
        <v>35100</v>
      </c>
      <c r="AM11" s="292">
        <f>'C завтраками| Bed and breakfast'!AM10*0.9</f>
        <v>35100</v>
      </c>
      <c r="AN11" s="292">
        <f>'C завтраками| Bed and breakfast'!AN10*0.9</f>
        <v>37800</v>
      </c>
      <c r="AO11" s="292">
        <f>'C завтраками| Bed and breakfast'!AO10*0.9</f>
        <v>35100</v>
      </c>
      <c r="AP11" s="347">
        <f>'C завтраками| Bed and breakfast'!AP10*0.9</f>
        <v>63000</v>
      </c>
      <c r="AQ11" s="347">
        <f>'C завтраками| Bed and breakfast'!AQ10*0.9</f>
        <v>99000</v>
      </c>
      <c r="AR11" s="347">
        <f>'C завтраками| Bed and breakfast'!AR10*0.9</f>
        <v>121500</v>
      </c>
      <c r="AS11" s="347">
        <f>'C завтраками| Bed and breakfast'!AS10*0.9</f>
        <v>121500</v>
      </c>
      <c r="AT11" s="347">
        <f>'C завтраками| Bed and breakfast'!AT10*0.9</f>
        <v>108000</v>
      </c>
      <c r="AU11" s="347">
        <f>'C завтраками| Bed and breakfast'!AU10*0.9</f>
        <v>108000</v>
      </c>
      <c r="AV11" s="347">
        <f>'C завтраками| Bed and breakfast'!AV10*0.9</f>
        <v>108000</v>
      </c>
      <c r="AW11" s="347">
        <f>'C завтраками| Bed and breakfast'!AW10*0.9</f>
        <v>108000</v>
      </c>
      <c r="AX11" s="347">
        <f>'C завтраками| Bed and breakfast'!AX10*0.9</f>
        <v>108000</v>
      </c>
      <c r="AY11" s="347">
        <f>'C завтраками| Bed and breakfast'!AY10*0.9</f>
        <v>85500</v>
      </c>
      <c r="AZ11" s="347">
        <f>'C завтраками| Bed and breakfast'!AZ10*0.9</f>
        <v>76500</v>
      </c>
      <c r="BA11" s="292">
        <f>'C завтраками| Bed and breakfast'!BA10*0.9</f>
        <v>76500</v>
      </c>
      <c r="BB11" s="292">
        <f>'C завтраками| Bed and breakfast'!BB10*0.9</f>
        <v>54900</v>
      </c>
      <c r="BC11" s="292">
        <f>'C завтраками| Bed and breakfast'!BC10*0.9</f>
        <v>33300</v>
      </c>
      <c r="BD11" s="292">
        <f>'C завтраками| Bed and breakfast'!BD10*0.9</f>
        <v>33300</v>
      </c>
      <c r="BE11" s="292">
        <f>'C завтраками| Bed and breakfast'!BE10*0.9</f>
        <v>33300</v>
      </c>
      <c r="BF11" s="292">
        <f>'C завтраками| Bed and breakfast'!BF10*0.9</f>
        <v>33300</v>
      </c>
      <c r="BG11" s="292">
        <f>'C завтраками| Bed and breakfast'!BG10*0.9</f>
        <v>33300</v>
      </c>
      <c r="BH11" s="292">
        <f>'C завтраками| Bed and breakfast'!BH10*0.9</f>
        <v>30600</v>
      </c>
      <c r="BI11" s="292">
        <f>'C завтраками| Bed and breakfast'!BI10*0.9</f>
        <v>30600</v>
      </c>
      <c r="BJ11" s="292">
        <f>'C завтраками| Bed and breakfast'!BJ10*0.9</f>
        <v>30600</v>
      </c>
      <c r="BK11" s="292">
        <f>'C завтраками| Bed and breakfast'!BK10*0.9</f>
        <v>33300</v>
      </c>
      <c r="BL11" s="292">
        <f>'C завтраками| Bed and breakfast'!BL10*0.9</f>
        <v>33300</v>
      </c>
      <c r="BM11" s="292">
        <f>'C завтраками| Bed and breakfast'!BM10*0.9</f>
        <v>33300</v>
      </c>
      <c r="BN11" s="292">
        <f>'C завтраками| Bed and breakfast'!BN10*0.9</f>
        <v>33300</v>
      </c>
      <c r="BO11" s="292">
        <f>'C завтраками| Bed and breakfast'!BO10*0.9</f>
        <v>33300</v>
      </c>
      <c r="BP11" s="292">
        <f>'C завтраками| Bed and breakfast'!BP10*0.9</f>
        <v>33300</v>
      </c>
      <c r="BQ11" s="292">
        <f>'C завтраками| Bed and breakfast'!BQ10*0.9</f>
        <v>33300</v>
      </c>
      <c r="BR11" s="292">
        <f>'C завтраками| Bed and breakfast'!BR10*0.9</f>
        <v>33300</v>
      </c>
      <c r="BS11" s="292">
        <f>'C завтраками| Bed and breakfast'!BS10*0.9</f>
        <v>33300</v>
      </c>
      <c r="BT11" s="292">
        <f>'C завтраками| Bed and breakfast'!BT10*0.9</f>
        <v>38700</v>
      </c>
      <c r="BU11" s="292">
        <f>'C завтраками| Bed and breakfast'!BU10*0.9</f>
        <v>38700</v>
      </c>
      <c r="BV11" s="292">
        <f>'C завтраками| Bed and breakfast'!BV10*0.9</f>
        <v>38700</v>
      </c>
      <c r="BW11" s="292">
        <f>'C завтраками| Bed and breakfast'!BW10*0.9</f>
        <v>38700</v>
      </c>
      <c r="BX11" s="292">
        <f>'C завтраками| Bed and breakfast'!BX10*0.9</f>
        <v>40500</v>
      </c>
      <c r="BY11" s="292">
        <f>'C завтраками| Bed and breakfast'!BY10*0.9</f>
        <v>40500</v>
      </c>
      <c r="BZ11" s="292">
        <f>'C завтраками| Bed and breakfast'!BZ10*0.9</f>
        <v>40500</v>
      </c>
      <c r="CA11" s="292">
        <f>'C завтраками| Bed and breakfast'!CA10*0.9</f>
        <v>40500</v>
      </c>
      <c r="CB11" s="292">
        <f>'C завтраками| Bed and breakfast'!CB10*0.9</f>
        <v>40500</v>
      </c>
      <c r="CC11" s="292">
        <f>'C завтраками| Bed and breakfast'!CC10*0.9</f>
        <v>40500</v>
      </c>
      <c r="CD11" s="292">
        <f>'C завтраками| Bed and breakfast'!CD10*0.9</f>
        <v>40500</v>
      </c>
      <c r="CE11" s="292">
        <f>'C завтраками| Bed and breakfast'!CE10*0.9</f>
        <v>40500</v>
      </c>
      <c r="CF11" s="292">
        <f>'C завтраками| Bed and breakfast'!CF10*0.9</f>
        <v>40500</v>
      </c>
      <c r="CG11" s="292">
        <f>'C завтраками| Bed and breakfast'!CG10*0.9</f>
        <v>40500</v>
      </c>
      <c r="CH11" s="292">
        <f>'C завтраками| Bed and breakfast'!CH10*0.9</f>
        <v>36900</v>
      </c>
      <c r="CI11" s="292">
        <f>'C завтраками| Bed and breakfast'!CI10*0.9</f>
        <v>36900</v>
      </c>
      <c r="CJ11" s="292">
        <f>'C завтраками| Bed and breakfast'!CJ10*0.9</f>
        <v>36900</v>
      </c>
      <c r="CK11" s="292">
        <f>'C завтраками| Bed and breakfast'!CK10*0.9</f>
        <v>36900</v>
      </c>
      <c r="CL11" s="292">
        <f>'C завтраками| Bed and breakfast'!CL10*0.9</f>
        <v>36900</v>
      </c>
      <c r="CM11" s="292">
        <f>'C завтраками| Bed and breakfast'!CM10*0.9</f>
        <v>36900</v>
      </c>
      <c r="CN11" s="292">
        <f>'C завтраками| Bed and breakfast'!CN10*0.9</f>
        <v>36900</v>
      </c>
      <c r="CO11" s="292">
        <f>'C завтраками| Bed and breakfast'!CO10*0.9</f>
        <v>36900</v>
      </c>
      <c r="CP11" s="292">
        <f>'C завтраками| Bed and breakfast'!CP10*0.9</f>
        <v>36900</v>
      </c>
      <c r="CQ11" s="292">
        <f>'C завтраками| Bed and breakfast'!CQ10*0.9</f>
        <v>59400</v>
      </c>
      <c r="CR11" s="292">
        <f>'C завтраками| Bed and breakfast'!CR10*0.9</f>
        <v>65700</v>
      </c>
      <c r="CS11" s="292">
        <f>'C завтраками| Bed and breakfast'!CS10*0.9</f>
        <v>72000</v>
      </c>
      <c r="CT11" s="292">
        <f>'C завтраками| Bed and breakfast'!CT10*0.9</f>
        <v>59400</v>
      </c>
      <c r="CU11" s="292">
        <f>'C завтраками| Bed and breakfast'!CU10*0.9</f>
        <v>59400</v>
      </c>
      <c r="CV11" s="292">
        <f>'C завтраками| Bed and breakfast'!CV10*0.9</f>
        <v>49500</v>
      </c>
      <c r="CW11" s="292">
        <f>'C завтраками| Bed and breakfast'!CW10*0.9</f>
        <v>49500</v>
      </c>
      <c r="CX11" s="292">
        <f>'C завтраками| Bed and breakfast'!CX10*0.9</f>
        <v>49500</v>
      </c>
      <c r="CY11" s="292">
        <f>'C завтраками| Bed and breakfast'!CY10*0.9</f>
        <v>42300</v>
      </c>
      <c r="CZ11" s="292">
        <f>'C завтраками| Bed and breakfast'!CZ10*0.9</f>
        <v>41400</v>
      </c>
      <c r="DA11" s="292">
        <f>'C завтраками| Bed and breakfast'!DA10*0.9</f>
        <v>29250</v>
      </c>
      <c r="DB11" s="292">
        <f>'C завтраками| Bed and breakfast'!DB10*0.9</f>
        <v>29250</v>
      </c>
      <c r="DC11" s="292">
        <f>'C завтраками| Bed and breakfast'!DC10*0.9</f>
        <v>29250</v>
      </c>
      <c r="DD11" s="292">
        <f>'C завтраками| Bed and breakfast'!DD10*0.9</f>
        <v>29250</v>
      </c>
      <c r="DE11" s="292">
        <f>'C завтраками| Bed and breakfast'!DE10*0.9</f>
        <v>30600</v>
      </c>
      <c r="DF11" s="292">
        <f>'C завтраками| Bed and breakfast'!DF10*0.9</f>
        <v>30600</v>
      </c>
      <c r="DG11" s="292">
        <f>'C завтраками| Bed and breakfast'!DG10*0.9</f>
        <v>30600</v>
      </c>
      <c r="DH11" s="292">
        <f>'C завтраками| Bed and breakfast'!DH10*0.9</f>
        <v>29250</v>
      </c>
      <c r="DI11" s="292">
        <f>'C завтраками| Bed and breakfast'!DI10*0.9</f>
        <v>29250</v>
      </c>
      <c r="DJ11" s="292">
        <f>'C завтраками| Bed and breakfast'!DJ10*0.9</f>
        <v>29250</v>
      </c>
      <c r="DK11" s="292">
        <f>'C завтраками| Bed and breakfast'!DK10*0.9</f>
        <v>29250</v>
      </c>
      <c r="DL11" s="292">
        <f>'C завтраками| Bed and breakfast'!DL10*0.9</f>
        <v>29250</v>
      </c>
      <c r="DM11" s="292">
        <f>'C завтраками| Bed and breakfast'!DM10*0.9</f>
        <v>29250</v>
      </c>
      <c r="DN11" s="292">
        <f>'C завтраками| Bed and breakfast'!DN10*0.9</f>
        <v>27900</v>
      </c>
      <c r="DO11" s="292">
        <f>'C завтраками| Bed and breakfast'!DO10*0.9</f>
        <v>27900</v>
      </c>
      <c r="DP11" s="292">
        <f>'C завтраками| Bed and breakfast'!DP10*0.9</f>
        <v>27900</v>
      </c>
      <c r="DQ11" s="292">
        <f>'C завтраками| Bed and breakfast'!DQ10*0.9</f>
        <v>27900</v>
      </c>
      <c r="DR11" s="292">
        <f>'C завтраками| Bed and breakfast'!DR10*0.9</f>
        <v>27900</v>
      </c>
      <c r="DS11" s="292">
        <f>'C завтраками| Bed and breakfast'!DS10*0.9</f>
        <v>27900</v>
      </c>
      <c r="DT11" s="292">
        <f>'C завтраками| Bed and breakfast'!DT10*0.9</f>
        <v>27900</v>
      </c>
      <c r="DU11" s="292">
        <f>'C завтраками| Bed and breakfast'!DU10*0.9</f>
        <v>24300</v>
      </c>
      <c r="DV11" s="292">
        <f>'C завтраками| Bed and breakfast'!DV10*0.9</f>
        <v>24300</v>
      </c>
      <c r="DW11" s="292">
        <f>'C завтраками| Bed and breakfast'!DW10*0.9</f>
        <v>24300</v>
      </c>
      <c r="DX11" s="292">
        <f>'C завтраками| Bed and breakfast'!DX10*0.9</f>
        <v>24300</v>
      </c>
      <c r="DY11" s="292">
        <f>'C завтраками| Bed and breakfast'!DY10*0.9</f>
        <v>24300</v>
      </c>
      <c r="DZ11" s="292">
        <f>'C завтраками| Bed and breakfast'!DZ10*0.9</f>
        <v>25200</v>
      </c>
      <c r="EA11" s="292">
        <f>'C завтраками| Bed and breakfast'!EA10*0.9</f>
        <v>25200</v>
      </c>
      <c r="EB11" s="292">
        <f>'C завтраками| Bed and breakfast'!EB10*0.9</f>
        <v>23400</v>
      </c>
      <c r="EC11" s="292">
        <f>'C завтраками| Bed and breakfast'!EC10*0.9</f>
        <v>23400</v>
      </c>
      <c r="ED11" s="292">
        <f>'C завтраками| Bed and breakfast'!ED10*0.9</f>
        <v>23400</v>
      </c>
      <c r="EE11" s="292">
        <f>'C завтраками| Bed and breakfast'!EE10*0.9</f>
        <v>21600</v>
      </c>
      <c r="EF11" s="292">
        <f>'C завтраками| Bed and breakfast'!EF10*0.9</f>
        <v>21600</v>
      </c>
      <c r="EG11" s="292">
        <f>'C завтраками| Bed and breakfast'!EG10*0.9</f>
        <v>21600</v>
      </c>
      <c r="EH11" s="292">
        <f>'C завтраками| Bed and breakfast'!EH10*0.9</f>
        <v>21600</v>
      </c>
      <c r="EI11" s="292">
        <f>'C завтраками| Bed and breakfast'!EI10*0.9</f>
        <v>18900</v>
      </c>
      <c r="EJ11" s="292">
        <f>'C завтраками| Bed and breakfast'!EJ10*0.9</f>
        <v>18900</v>
      </c>
      <c r="EK11" s="292">
        <f>'C завтраками| Bed and breakfast'!EK10*0.9</f>
        <v>18900</v>
      </c>
      <c r="EL11" s="292">
        <f>'C завтраками| Bed and breakfast'!EL10*0.9</f>
        <v>18900</v>
      </c>
      <c r="EM11" s="292">
        <f>'C завтраками| Bed and breakfast'!EM10*0.9</f>
        <v>18900</v>
      </c>
      <c r="EN11" s="292">
        <f>'C завтраками| Bed and breakfast'!EN10*0.9</f>
        <v>18900</v>
      </c>
      <c r="EO11" s="292">
        <f>'C завтраками| Bed and breakfast'!EO10*0.9</f>
        <v>18900</v>
      </c>
      <c r="EP11" s="292">
        <f>'C завтраками| Bed and breakfast'!EP10*0.9</f>
        <v>17550</v>
      </c>
      <c r="EQ11" s="292">
        <f>'C завтраками| Bed and breakfast'!EQ10*0.9</f>
        <v>17550</v>
      </c>
      <c r="ER11" s="292">
        <f>'C завтраками| Bed and breakfast'!ER10*0.9</f>
        <v>17550</v>
      </c>
      <c r="ES11" s="292">
        <f>'C завтраками| Bed and breakfast'!ES10*0.9</f>
        <v>17550</v>
      </c>
      <c r="ET11" s="292">
        <f>'C завтраками| Bed and breakfast'!ET10*0.9</f>
        <v>17550</v>
      </c>
      <c r="EU11" s="292">
        <f>'C завтраками| Bed and breakfast'!EU10*0.9</f>
        <v>18900</v>
      </c>
      <c r="EV11" s="292">
        <f>'C завтраками| Bed and breakfast'!EV10*0.9</f>
        <v>18900</v>
      </c>
      <c r="EW11" s="292">
        <f>'C завтраками| Bed and breakfast'!EW10*0.9</f>
        <v>17550</v>
      </c>
      <c r="EX11" s="292">
        <f>'C завтраками| Bed and breakfast'!EX10*0.9</f>
        <v>17550</v>
      </c>
      <c r="EY11" s="292">
        <f>'C завтраками| Bed and breakfast'!EY10*0.9</f>
        <v>17550</v>
      </c>
      <c r="EZ11" s="292">
        <f>'C завтраками| Bed and breakfast'!EZ10*0.9</f>
        <v>17550</v>
      </c>
      <c r="FA11" s="292">
        <f>'C завтраками| Bed and breakfast'!FA10*0.9</f>
        <v>17550</v>
      </c>
      <c r="FB11" s="292">
        <f>'C завтраками| Bed and breakfast'!FB10*0.9</f>
        <v>18900</v>
      </c>
      <c r="FC11" s="292">
        <f>'C завтраками| Bed and breakfast'!FC10*0.9</f>
        <v>18900</v>
      </c>
      <c r="FD11" s="292">
        <f>'C завтраками| Bed and breakfast'!FD10*0.9</f>
        <v>17550</v>
      </c>
      <c r="FE11" s="292">
        <f>'C завтраками| Bed and breakfast'!FE10*0.9</f>
        <v>17550</v>
      </c>
      <c r="FF11" s="292">
        <f>'C завтраками| Bed and breakfast'!FF10*0.9</f>
        <v>17550</v>
      </c>
      <c r="FG11" s="292">
        <f>'C завтраками| Bed and breakfast'!FG10*0.9</f>
        <v>17550</v>
      </c>
      <c r="FH11" s="292">
        <f>'C завтраками| Bed and breakfast'!FH10*0.9</f>
        <v>20250</v>
      </c>
    </row>
    <row r="12" spans="1:164" s="72" customFormat="1" x14ac:dyDescent="0.2">
      <c r="A12" s="240">
        <v>2</v>
      </c>
      <c r="B12" s="292">
        <f>'C завтраками| Bed and breakfast'!B11*0.9</f>
        <v>23040</v>
      </c>
      <c r="C12" s="292">
        <f>'C завтраками| Bed and breakfast'!C11*0.9</f>
        <v>23040</v>
      </c>
      <c r="D12" s="292">
        <f>'C завтраками| Bed and breakfast'!D11*0.9</f>
        <v>26190</v>
      </c>
      <c r="E12" s="292">
        <f>'C завтраками| Bed and breakfast'!E11*0.9</f>
        <v>26190</v>
      </c>
      <c r="F12" s="292">
        <f>'C завтраками| Bed and breakfast'!F11*0.9</f>
        <v>20340</v>
      </c>
      <c r="G12" s="292">
        <f>'C завтраками| Bed and breakfast'!G11*0.9</f>
        <v>20340</v>
      </c>
      <c r="H12" s="292">
        <f>'C завтраками| Bed and breakfast'!H11*0.9</f>
        <v>20340</v>
      </c>
      <c r="I12" s="292">
        <f>'C завтраками| Bed and breakfast'!I11*0.9</f>
        <v>20340</v>
      </c>
      <c r="J12" s="292">
        <f>'C завтраками| Bed and breakfast'!J11*0.9</f>
        <v>20340</v>
      </c>
      <c r="K12" s="292">
        <f>'C завтраками| Bed and breakfast'!K11*0.9</f>
        <v>24390</v>
      </c>
      <c r="L12" s="292">
        <f>'C завтраками| Bed and breakfast'!L11*0.9</f>
        <v>24390</v>
      </c>
      <c r="M12" s="292">
        <f>'C завтраками| Bed and breakfast'!M11*0.9</f>
        <v>20340</v>
      </c>
      <c r="N12" s="292">
        <f>'C завтраками| Bed and breakfast'!N11*0.9</f>
        <v>20340</v>
      </c>
      <c r="O12" s="292">
        <f>'C завтраками| Bed and breakfast'!O11*0.9</f>
        <v>20340</v>
      </c>
      <c r="P12" s="292">
        <f>'C завтраками| Bed and breakfast'!P11*0.9</f>
        <v>20340</v>
      </c>
      <c r="Q12" s="292">
        <f>'C завтраками| Bed and breakfast'!Q11*0.9</f>
        <v>20340</v>
      </c>
      <c r="R12" s="292">
        <f>'C завтраками| Bed and breakfast'!R11*0.9</f>
        <v>23040</v>
      </c>
      <c r="S12" s="292">
        <f>'C завтраками| Bed and breakfast'!S11*0.9</f>
        <v>23040</v>
      </c>
      <c r="T12" s="292">
        <f>'C завтраками| Bed and breakfast'!T11*0.9</f>
        <v>21690</v>
      </c>
      <c r="U12" s="292">
        <f>'C завтраками| Bed and breakfast'!U11*0.9</f>
        <v>21690</v>
      </c>
      <c r="V12" s="292">
        <f>'C завтраками| Bed and breakfast'!V11*0.9</f>
        <v>21690</v>
      </c>
      <c r="W12" s="292">
        <f>'C завтраками| Bed and breakfast'!W11*0.9</f>
        <v>21690</v>
      </c>
      <c r="X12" s="292">
        <f>'C завтраками| Bed and breakfast'!X11*0.9</f>
        <v>23040</v>
      </c>
      <c r="Y12" s="292">
        <f>'C завтраками| Bed and breakfast'!Y11*0.9</f>
        <v>23040</v>
      </c>
      <c r="Z12" s="292">
        <f>'C завтраками| Bed and breakfast'!Z11*0.9</f>
        <v>23040</v>
      </c>
      <c r="AA12" s="292">
        <f>'C завтраками| Bed and breakfast'!AA11*0.9</f>
        <v>21690</v>
      </c>
      <c r="AB12" s="292">
        <f>'C завтраками| Bed and breakfast'!AB11*0.9</f>
        <v>21690</v>
      </c>
      <c r="AC12" s="292">
        <f>'C завтраками| Bed and breakfast'!AC11*0.9</f>
        <v>23040</v>
      </c>
      <c r="AD12" s="292">
        <f>'C завтраками| Bed and breakfast'!AD11*0.9</f>
        <v>23040</v>
      </c>
      <c r="AE12" s="292">
        <f>'C завтраками| Bed and breakfast'!AE11*0.9</f>
        <v>23040</v>
      </c>
      <c r="AF12" s="292">
        <f>'C завтраками| Bed and breakfast'!AF11*0.9</f>
        <v>26640</v>
      </c>
      <c r="AG12" s="292">
        <f>'C завтраками| Bed and breakfast'!AG11*0.9</f>
        <v>26640</v>
      </c>
      <c r="AH12" s="292">
        <f>'C завтраками| Bed and breakfast'!AH11*0.9</f>
        <v>24390</v>
      </c>
      <c r="AI12" s="292">
        <f>'C завтраками| Bed and breakfast'!AI11*0.9</f>
        <v>26190</v>
      </c>
      <c r="AJ12" s="292">
        <f>'C завтраками| Bed and breakfast'!AJ11*0.9</f>
        <v>26190</v>
      </c>
      <c r="AK12" s="292">
        <f>'C завтраками| Bed and breakfast'!AK11*0.9</f>
        <v>32040</v>
      </c>
      <c r="AL12" s="292">
        <f>'C завтраками| Bed and breakfast'!AL11*0.9</f>
        <v>37440</v>
      </c>
      <c r="AM12" s="292">
        <f>'C завтраками| Bed and breakfast'!AM11*0.9</f>
        <v>37440</v>
      </c>
      <c r="AN12" s="292">
        <f>'C завтраками| Bed and breakfast'!AN11*0.9</f>
        <v>40140</v>
      </c>
      <c r="AO12" s="292">
        <f>'C завтраками| Bed and breakfast'!AO11*0.9</f>
        <v>37440</v>
      </c>
      <c r="AP12" s="347">
        <f>'C завтраками| Bed and breakfast'!AP11*0.9</f>
        <v>66150</v>
      </c>
      <c r="AQ12" s="347">
        <f>'C завтраками| Bed and breakfast'!AQ11*0.9</f>
        <v>102150</v>
      </c>
      <c r="AR12" s="347">
        <f>'C завтраками| Bed and breakfast'!AR11*0.9</f>
        <v>124650</v>
      </c>
      <c r="AS12" s="347">
        <f>'C завтраками| Bed and breakfast'!AS11*0.9</f>
        <v>124650</v>
      </c>
      <c r="AT12" s="347">
        <f>'C завтраками| Bed and breakfast'!AT11*0.9</f>
        <v>111150</v>
      </c>
      <c r="AU12" s="347">
        <f>'C завтраками| Bed and breakfast'!AU11*0.9</f>
        <v>111150</v>
      </c>
      <c r="AV12" s="347">
        <f>'C завтраками| Bed and breakfast'!AV11*0.9</f>
        <v>111150</v>
      </c>
      <c r="AW12" s="347">
        <f>'C завтраками| Bed and breakfast'!AW11*0.9</f>
        <v>111150</v>
      </c>
      <c r="AX12" s="347">
        <f>'C завтраками| Bed and breakfast'!AX11*0.9</f>
        <v>111150</v>
      </c>
      <c r="AY12" s="347">
        <f>'C завтраками| Bed and breakfast'!AY11*0.9</f>
        <v>88650</v>
      </c>
      <c r="AZ12" s="347">
        <f>'C завтраками| Bed and breakfast'!AZ11*0.9</f>
        <v>79650</v>
      </c>
      <c r="BA12" s="292">
        <f>'C завтраками| Bed and breakfast'!BA11*0.9</f>
        <v>79650</v>
      </c>
      <c r="BB12" s="292">
        <f>'C завтраками| Bed and breakfast'!BB11*0.9</f>
        <v>57780</v>
      </c>
      <c r="BC12" s="292">
        <f>'C завтраками| Bed and breakfast'!BC11*0.9</f>
        <v>36180</v>
      </c>
      <c r="BD12" s="292">
        <f>'C завтраками| Bed and breakfast'!BD11*0.9</f>
        <v>36180</v>
      </c>
      <c r="BE12" s="292">
        <f>'C завтраками| Bed and breakfast'!BE11*0.9</f>
        <v>36180</v>
      </c>
      <c r="BF12" s="292">
        <f>'C завтраками| Bed and breakfast'!BF11*0.9</f>
        <v>36180</v>
      </c>
      <c r="BG12" s="292">
        <f>'C завтраками| Bed and breakfast'!BG11*0.9</f>
        <v>36180</v>
      </c>
      <c r="BH12" s="292">
        <f>'C завтраками| Bed and breakfast'!BH11*0.9</f>
        <v>33480</v>
      </c>
      <c r="BI12" s="292">
        <f>'C завтраками| Bed and breakfast'!BI11*0.9</f>
        <v>33480</v>
      </c>
      <c r="BJ12" s="292">
        <f>'C завтраками| Bed and breakfast'!BJ11*0.9</f>
        <v>33480</v>
      </c>
      <c r="BK12" s="292">
        <f>'C завтраками| Bed and breakfast'!BK11*0.9</f>
        <v>36180</v>
      </c>
      <c r="BL12" s="292">
        <f>'C завтраками| Bed and breakfast'!BL11*0.9</f>
        <v>36180</v>
      </c>
      <c r="BM12" s="292">
        <f>'C завтраками| Bed and breakfast'!BM11*0.9</f>
        <v>36180</v>
      </c>
      <c r="BN12" s="292">
        <f>'C завтраками| Bed and breakfast'!BN11*0.9</f>
        <v>36180</v>
      </c>
      <c r="BO12" s="292">
        <f>'C завтраками| Bed and breakfast'!BO11*0.9</f>
        <v>36180</v>
      </c>
      <c r="BP12" s="292">
        <f>'C завтраками| Bed and breakfast'!BP11*0.9</f>
        <v>36180</v>
      </c>
      <c r="BQ12" s="292">
        <f>'C завтраками| Bed and breakfast'!BQ11*0.9</f>
        <v>36180</v>
      </c>
      <c r="BR12" s="292">
        <f>'C завтраками| Bed and breakfast'!BR11*0.9</f>
        <v>36180</v>
      </c>
      <c r="BS12" s="292">
        <f>'C завтраками| Bed and breakfast'!BS11*0.9</f>
        <v>36180</v>
      </c>
      <c r="BT12" s="292">
        <f>'C завтраками| Bed and breakfast'!BT11*0.9</f>
        <v>41580</v>
      </c>
      <c r="BU12" s="292">
        <f>'C завтраками| Bed and breakfast'!BU11*0.9</f>
        <v>41580</v>
      </c>
      <c r="BV12" s="292">
        <f>'C завтраками| Bed and breakfast'!BV11*0.9</f>
        <v>41580</v>
      </c>
      <c r="BW12" s="292">
        <f>'C завтраками| Bed and breakfast'!BW11*0.9</f>
        <v>41580</v>
      </c>
      <c r="BX12" s="292">
        <f>'C завтраками| Bed and breakfast'!BX11*0.9</f>
        <v>43380</v>
      </c>
      <c r="BY12" s="292">
        <f>'C завтраками| Bed and breakfast'!BY11*0.9</f>
        <v>43380</v>
      </c>
      <c r="BZ12" s="292">
        <f>'C завтраками| Bed and breakfast'!BZ11*0.9</f>
        <v>43380</v>
      </c>
      <c r="CA12" s="292">
        <f>'C завтраками| Bed and breakfast'!CA11*0.9</f>
        <v>43380</v>
      </c>
      <c r="CB12" s="292">
        <f>'C завтраками| Bed and breakfast'!CB11*0.9</f>
        <v>43380</v>
      </c>
      <c r="CC12" s="292">
        <f>'C завтраками| Bed and breakfast'!CC11*0.9</f>
        <v>43380</v>
      </c>
      <c r="CD12" s="292">
        <f>'C завтраками| Bed and breakfast'!CD11*0.9</f>
        <v>43380</v>
      </c>
      <c r="CE12" s="292">
        <f>'C завтраками| Bed and breakfast'!CE11*0.9</f>
        <v>43380</v>
      </c>
      <c r="CF12" s="292">
        <f>'C завтраками| Bed and breakfast'!CF11*0.9</f>
        <v>43380</v>
      </c>
      <c r="CG12" s="292">
        <f>'C завтраками| Bed and breakfast'!CG11*0.9</f>
        <v>43380</v>
      </c>
      <c r="CH12" s="292">
        <f>'C завтраками| Bed and breakfast'!CH11*0.9</f>
        <v>39780</v>
      </c>
      <c r="CI12" s="292">
        <f>'C завтраками| Bed and breakfast'!CI11*0.9</f>
        <v>39780</v>
      </c>
      <c r="CJ12" s="292">
        <f>'C завтраками| Bed and breakfast'!CJ11*0.9</f>
        <v>39780</v>
      </c>
      <c r="CK12" s="292">
        <f>'C завтраками| Bed and breakfast'!CK11*0.9</f>
        <v>39780</v>
      </c>
      <c r="CL12" s="292">
        <f>'C завтраками| Bed and breakfast'!CL11*0.9</f>
        <v>39780</v>
      </c>
      <c r="CM12" s="292">
        <f>'C завтраками| Bed and breakfast'!CM11*0.9</f>
        <v>39780</v>
      </c>
      <c r="CN12" s="292">
        <f>'C завтраками| Bed and breakfast'!CN11*0.9</f>
        <v>39780</v>
      </c>
      <c r="CO12" s="292">
        <f>'C завтраками| Bed and breakfast'!CO11*0.9</f>
        <v>39780</v>
      </c>
      <c r="CP12" s="292">
        <f>'C завтраками| Bed and breakfast'!CP11*0.9</f>
        <v>39780</v>
      </c>
      <c r="CQ12" s="292">
        <f>'C завтраками| Bed and breakfast'!CQ11*0.9</f>
        <v>62280</v>
      </c>
      <c r="CR12" s="292">
        <f>'C завтраками| Bed and breakfast'!CR11*0.9</f>
        <v>68580</v>
      </c>
      <c r="CS12" s="292">
        <f>'C завтраками| Bed and breakfast'!CS11*0.9</f>
        <v>74880</v>
      </c>
      <c r="CT12" s="292">
        <f>'C завтраками| Bed and breakfast'!CT11*0.9</f>
        <v>62280</v>
      </c>
      <c r="CU12" s="292">
        <f>'C завтраками| Bed and breakfast'!CU11*0.9</f>
        <v>62280</v>
      </c>
      <c r="CV12" s="292">
        <f>'C завтраками| Bed and breakfast'!CV11*0.9</f>
        <v>52380</v>
      </c>
      <c r="CW12" s="292">
        <f>'C завтраками| Bed and breakfast'!CW11*0.9</f>
        <v>52380</v>
      </c>
      <c r="CX12" s="292">
        <f>'C завтраками| Bed and breakfast'!CX11*0.9</f>
        <v>52380</v>
      </c>
      <c r="CY12" s="292">
        <f>'C завтраками| Bed and breakfast'!CY11*0.9</f>
        <v>45180</v>
      </c>
      <c r="CZ12" s="292">
        <f>'C завтраками| Bed and breakfast'!CZ11*0.9</f>
        <v>44280</v>
      </c>
      <c r="DA12" s="292">
        <f>'C завтраками| Bed and breakfast'!DA11*0.9</f>
        <v>32130</v>
      </c>
      <c r="DB12" s="292">
        <f>'C завтраками| Bed and breakfast'!DB11*0.9</f>
        <v>32130</v>
      </c>
      <c r="DC12" s="292">
        <f>'C завтраками| Bed and breakfast'!DC11*0.9</f>
        <v>32130</v>
      </c>
      <c r="DD12" s="292">
        <f>'C завтраками| Bed and breakfast'!DD11*0.9</f>
        <v>32130</v>
      </c>
      <c r="DE12" s="292">
        <f>'C завтраками| Bed and breakfast'!DE11*0.9</f>
        <v>33480</v>
      </c>
      <c r="DF12" s="292">
        <f>'C завтраками| Bed and breakfast'!DF11*0.9</f>
        <v>33480</v>
      </c>
      <c r="DG12" s="292">
        <f>'C завтраками| Bed and breakfast'!DG11*0.9</f>
        <v>33480</v>
      </c>
      <c r="DH12" s="292">
        <f>'C завтраками| Bed and breakfast'!DH11*0.9</f>
        <v>32130</v>
      </c>
      <c r="DI12" s="292">
        <f>'C завтраками| Bed and breakfast'!DI11*0.9</f>
        <v>32130</v>
      </c>
      <c r="DJ12" s="292">
        <f>'C завтраками| Bed and breakfast'!DJ11*0.9</f>
        <v>32130</v>
      </c>
      <c r="DK12" s="292">
        <f>'C завтраками| Bed and breakfast'!DK11*0.9</f>
        <v>32130</v>
      </c>
      <c r="DL12" s="292">
        <f>'C завтраками| Bed and breakfast'!DL11*0.9</f>
        <v>32130</v>
      </c>
      <c r="DM12" s="292">
        <f>'C завтраками| Bed and breakfast'!DM11*0.9</f>
        <v>32130</v>
      </c>
      <c r="DN12" s="292">
        <f>'C завтраками| Bed and breakfast'!DN11*0.9</f>
        <v>30780</v>
      </c>
      <c r="DO12" s="292">
        <f>'C завтраками| Bed and breakfast'!DO11*0.9</f>
        <v>30780</v>
      </c>
      <c r="DP12" s="292">
        <f>'C завтраками| Bed and breakfast'!DP11*0.9</f>
        <v>30780</v>
      </c>
      <c r="DQ12" s="292">
        <f>'C завтраками| Bed and breakfast'!DQ11*0.9</f>
        <v>30780</v>
      </c>
      <c r="DR12" s="292">
        <f>'C завтраками| Bed and breakfast'!DR11*0.9</f>
        <v>30780</v>
      </c>
      <c r="DS12" s="292">
        <f>'C завтраками| Bed and breakfast'!DS11*0.9</f>
        <v>30780</v>
      </c>
      <c r="DT12" s="292">
        <f>'C завтраками| Bed and breakfast'!DT11*0.9</f>
        <v>30780</v>
      </c>
      <c r="DU12" s="292">
        <f>'C завтраками| Bed and breakfast'!DU11*0.9</f>
        <v>27180</v>
      </c>
      <c r="DV12" s="292">
        <f>'C завтраками| Bed and breakfast'!DV11*0.9</f>
        <v>27180</v>
      </c>
      <c r="DW12" s="292">
        <f>'C завтраками| Bed and breakfast'!DW11*0.9</f>
        <v>27180</v>
      </c>
      <c r="DX12" s="292">
        <f>'C завтраками| Bed and breakfast'!DX11*0.9</f>
        <v>27180</v>
      </c>
      <c r="DY12" s="292">
        <f>'C завтраками| Bed and breakfast'!DY11*0.9</f>
        <v>27180</v>
      </c>
      <c r="DZ12" s="292">
        <f>'C завтраками| Bed and breakfast'!DZ11*0.9</f>
        <v>28080</v>
      </c>
      <c r="EA12" s="292">
        <f>'C завтраками| Bed and breakfast'!EA11*0.9</f>
        <v>28080</v>
      </c>
      <c r="EB12" s="292">
        <f>'C завтраками| Bed and breakfast'!EB11*0.9</f>
        <v>26280</v>
      </c>
      <c r="EC12" s="292">
        <f>'C завтраками| Bed and breakfast'!EC11*0.9</f>
        <v>26280</v>
      </c>
      <c r="ED12" s="292">
        <f>'C завтраками| Bed and breakfast'!ED11*0.9</f>
        <v>26280</v>
      </c>
      <c r="EE12" s="292">
        <f>'C завтраками| Bed and breakfast'!EE11*0.9</f>
        <v>24300</v>
      </c>
      <c r="EF12" s="292">
        <f>'C завтраками| Bed and breakfast'!EF11*0.9</f>
        <v>24300</v>
      </c>
      <c r="EG12" s="292">
        <f>'C завтраками| Bed and breakfast'!EG11*0.9</f>
        <v>24300</v>
      </c>
      <c r="EH12" s="292">
        <f>'C завтраками| Bed and breakfast'!EH11*0.9</f>
        <v>24300</v>
      </c>
      <c r="EI12" s="292">
        <f>'C завтраками| Bed and breakfast'!EI11*0.9</f>
        <v>21600</v>
      </c>
      <c r="EJ12" s="292">
        <f>'C завтраками| Bed and breakfast'!EJ11*0.9</f>
        <v>21600</v>
      </c>
      <c r="EK12" s="292">
        <f>'C завтраками| Bed and breakfast'!EK11*0.9</f>
        <v>21600</v>
      </c>
      <c r="EL12" s="292">
        <f>'C завтраками| Bed and breakfast'!EL11*0.9</f>
        <v>21600</v>
      </c>
      <c r="EM12" s="292">
        <f>'C завтраками| Bed and breakfast'!EM11*0.9</f>
        <v>21600</v>
      </c>
      <c r="EN12" s="292">
        <f>'C завтраками| Bed and breakfast'!EN11*0.9</f>
        <v>21600</v>
      </c>
      <c r="EO12" s="292">
        <f>'C завтраками| Bed and breakfast'!EO11*0.9</f>
        <v>21600</v>
      </c>
      <c r="EP12" s="292">
        <f>'C завтраками| Bed and breakfast'!EP11*0.9</f>
        <v>20250</v>
      </c>
      <c r="EQ12" s="292">
        <f>'C завтраками| Bed and breakfast'!EQ11*0.9</f>
        <v>20250</v>
      </c>
      <c r="ER12" s="292">
        <f>'C завтраками| Bed and breakfast'!ER11*0.9</f>
        <v>20250</v>
      </c>
      <c r="ES12" s="292">
        <f>'C завтраками| Bed and breakfast'!ES11*0.9</f>
        <v>20250</v>
      </c>
      <c r="ET12" s="292">
        <f>'C завтраками| Bed and breakfast'!ET11*0.9</f>
        <v>20250</v>
      </c>
      <c r="EU12" s="292">
        <f>'C завтраками| Bed and breakfast'!EU11*0.9</f>
        <v>21600</v>
      </c>
      <c r="EV12" s="292">
        <f>'C завтраками| Bed and breakfast'!EV11*0.9</f>
        <v>21600</v>
      </c>
      <c r="EW12" s="292">
        <f>'C завтраками| Bed and breakfast'!EW11*0.9</f>
        <v>20250</v>
      </c>
      <c r="EX12" s="292">
        <f>'C завтраками| Bed and breakfast'!EX11*0.9</f>
        <v>20250</v>
      </c>
      <c r="EY12" s="292">
        <f>'C завтраками| Bed and breakfast'!EY11*0.9</f>
        <v>20250</v>
      </c>
      <c r="EZ12" s="292">
        <f>'C завтраками| Bed and breakfast'!EZ11*0.9</f>
        <v>20250</v>
      </c>
      <c r="FA12" s="292">
        <f>'C завтраками| Bed and breakfast'!FA11*0.9</f>
        <v>20250</v>
      </c>
      <c r="FB12" s="292">
        <f>'C завтраками| Bed and breakfast'!FB11*0.9</f>
        <v>21600</v>
      </c>
      <c r="FC12" s="292">
        <f>'C завтраками| Bed and breakfast'!FC11*0.9</f>
        <v>21600</v>
      </c>
      <c r="FD12" s="292">
        <f>'C завтраками| Bed and breakfast'!FD11*0.9</f>
        <v>20250</v>
      </c>
      <c r="FE12" s="292">
        <f>'C завтраками| Bed and breakfast'!FE11*0.9</f>
        <v>20250</v>
      </c>
      <c r="FF12" s="292">
        <f>'C завтраками| Bed and breakfast'!FF11*0.9</f>
        <v>20250</v>
      </c>
      <c r="FG12" s="292">
        <f>'C завтраками| Bed and breakfast'!FG11*0.9</f>
        <v>20250</v>
      </c>
      <c r="FH12" s="292">
        <f>'C завтраками| Bed and breakfast'!FH11*0.9</f>
        <v>22950</v>
      </c>
    </row>
    <row r="13" spans="1:164"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346"/>
      <c r="AQ13" s="346"/>
      <c r="AR13" s="346"/>
      <c r="AS13" s="346"/>
      <c r="AT13" s="346"/>
      <c r="AU13" s="346"/>
      <c r="AV13" s="346"/>
      <c r="AW13" s="346"/>
      <c r="AX13" s="346"/>
      <c r="AY13" s="346"/>
      <c r="AZ13" s="346"/>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row>
    <row r="14" spans="1:164" s="72" customFormat="1" x14ac:dyDescent="0.2">
      <c r="A14" s="240">
        <v>1</v>
      </c>
      <c r="B14" s="292">
        <f>'C завтраками| Bed and breakfast'!B13*0.9</f>
        <v>21600</v>
      </c>
      <c r="C14" s="292">
        <f>'C завтраками| Bed and breakfast'!C13*0.9</f>
        <v>21600</v>
      </c>
      <c r="D14" s="292">
        <f>'C завтраками| Bed and breakfast'!D13*0.9</f>
        <v>24750</v>
      </c>
      <c r="E14" s="292">
        <f>'C завтраками| Bed and breakfast'!E13*0.9</f>
        <v>24750</v>
      </c>
      <c r="F14" s="292">
        <f>'C завтраками| Bed and breakfast'!F13*0.9</f>
        <v>18900</v>
      </c>
      <c r="G14" s="292">
        <f>'C завтраками| Bed and breakfast'!G13*0.9</f>
        <v>18900</v>
      </c>
      <c r="H14" s="292">
        <f>'C завтраками| Bed and breakfast'!H13*0.9</f>
        <v>18900</v>
      </c>
      <c r="I14" s="292">
        <f>'C завтраками| Bed and breakfast'!I13*0.9</f>
        <v>18900</v>
      </c>
      <c r="J14" s="292">
        <f>'C завтраками| Bed and breakfast'!J13*0.9</f>
        <v>18900</v>
      </c>
      <c r="K14" s="292">
        <f>'C завтраками| Bed and breakfast'!K13*0.9</f>
        <v>22950</v>
      </c>
      <c r="L14" s="292">
        <f>'C завтраками| Bed and breakfast'!L13*0.9</f>
        <v>22950</v>
      </c>
      <c r="M14" s="292">
        <f>'C завтраками| Bed and breakfast'!M13*0.9</f>
        <v>18900</v>
      </c>
      <c r="N14" s="292">
        <f>'C завтраками| Bed and breakfast'!N13*0.9</f>
        <v>18900</v>
      </c>
      <c r="O14" s="292">
        <f>'C завтраками| Bed and breakfast'!O13*0.9</f>
        <v>18900</v>
      </c>
      <c r="P14" s="292">
        <f>'C завтраками| Bed and breakfast'!P13*0.9</f>
        <v>18900</v>
      </c>
      <c r="Q14" s="292">
        <f>'C завтраками| Bed and breakfast'!Q13*0.9</f>
        <v>18900</v>
      </c>
      <c r="R14" s="292">
        <f>'C завтраками| Bed and breakfast'!R13*0.9</f>
        <v>21600</v>
      </c>
      <c r="S14" s="292">
        <f>'C завтраками| Bed and breakfast'!S13*0.9</f>
        <v>21600</v>
      </c>
      <c r="T14" s="292">
        <f>'C завтраками| Bed and breakfast'!T13*0.9</f>
        <v>20250</v>
      </c>
      <c r="U14" s="292">
        <f>'C завтраками| Bed and breakfast'!U13*0.9</f>
        <v>20250</v>
      </c>
      <c r="V14" s="292">
        <f>'C завтраками| Bed and breakfast'!V13*0.9</f>
        <v>20250</v>
      </c>
      <c r="W14" s="292">
        <f>'C завтраками| Bed and breakfast'!W13*0.9</f>
        <v>20250</v>
      </c>
      <c r="X14" s="292">
        <f>'C завтраками| Bed and breakfast'!X13*0.9</f>
        <v>21600</v>
      </c>
      <c r="Y14" s="292">
        <f>'C завтраками| Bed and breakfast'!Y13*0.9</f>
        <v>21600</v>
      </c>
      <c r="Z14" s="292">
        <f>'C завтраками| Bed and breakfast'!Z13*0.9</f>
        <v>21600</v>
      </c>
      <c r="AA14" s="292">
        <f>'C завтраками| Bed and breakfast'!AA13*0.9</f>
        <v>20250</v>
      </c>
      <c r="AB14" s="292">
        <f>'C завтраками| Bed and breakfast'!AB13*0.9</f>
        <v>20250</v>
      </c>
      <c r="AC14" s="292">
        <f>'C завтраками| Bed and breakfast'!AC13*0.9</f>
        <v>21600</v>
      </c>
      <c r="AD14" s="292">
        <f>'C завтраками| Bed and breakfast'!AD13*0.9</f>
        <v>21600</v>
      </c>
      <c r="AE14" s="292">
        <f>'C завтраками| Bed and breakfast'!AE13*0.9</f>
        <v>21600</v>
      </c>
      <c r="AF14" s="292">
        <f>'C завтраками| Bed and breakfast'!AF13*0.9</f>
        <v>25200</v>
      </c>
      <c r="AG14" s="292">
        <f>'C завтраками| Bed and breakfast'!AG13*0.9</f>
        <v>25200</v>
      </c>
      <c r="AH14" s="292">
        <f>'C завтраками| Bed and breakfast'!AH13*0.9</f>
        <v>22950</v>
      </c>
      <c r="AI14" s="292">
        <f>'C завтраками| Bed and breakfast'!AI13*0.9</f>
        <v>24750</v>
      </c>
      <c r="AJ14" s="292">
        <f>'C завтраками| Bed and breakfast'!AJ13*0.9</f>
        <v>24750</v>
      </c>
      <c r="AK14" s="292">
        <f>'C завтраками| Bed and breakfast'!AK13*0.9</f>
        <v>30600</v>
      </c>
      <c r="AL14" s="292">
        <f>'C завтраками| Bed and breakfast'!AL13*0.9</f>
        <v>36000</v>
      </c>
      <c r="AM14" s="292">
        <f>'C завтраками| Bed and breakfast'!AM13*0.9</f>
        <v>36000</v>
      </c>
      <c r="AN14" s="292">
        <f>'C завтраками| Bed and breakfast'!AN13*0.9</f>
        <v>38700</v>
      </c>
      <c r="AO14" s="292">
        <f>'C завтраками| Bed and breakfast'!AO13*0.9</f>
        <v>36000</v>
      </c>
      <c r="AP14" s="347">
        <f>'C завтраками| Bed and breakfast'!AP13*0.9</f>
        <v>64350</v>
      </c>
      <c r="AQ14" s="347">
        <f>'C завтраками| Bed and breakfast'!AQ13*0.9</f>
        <v>100350</v>
      </c>
      <c r="AR14" s="347">
        <f>'C завтраками| Bed and breakfast'!AR13*0.9</f>
        <v>122850</v>
      </c>
      <c r="AS14" s="347">
        <f>'C завтраками| Bed and breakfast'!AS13*0.9</f>
        <v>122850</v>
      </c>
      <c r="AT14" s="347">
        <f>'C завтраками| Bed and breakfast'!AT13*0.9</f>
        <v>109350</v>
      </c>
      <c r="AU14" s="347">
        <f>'C завтраками| Bed and breakfast'!AU13*0.9</f>
        <v>109350</v>
      </c>
      <c r="AV14" s="347">
        <f>'C завтраками| Bed and breakfast'!AV13*0.9</f>
        <v>109350</v>
      </c>
      <c r="AW14" s="347">
        <f>'C завтраками| Bed and breakfast'!AW13*0.9</f>
        <v>109350</v>
      </c>
      <c r="AX14" s="347">
        <f>'C завтраками| Bed and breakfast'!AX13*0.9</f>
        <v>109350</v>
      </c>
      <c r="AY14" s="347">
        <f>'C завтраками| Bed and breakfast'!AY13*0.9</f>
        <v>86850</v>
      </c>
      <c r="AZ14" s="347">
        <f>'C завтраками| Bed and breakfast'!AZ13*0.9</f>
        <v>77850</v>
      </c>
      <c r="BA14" s="292">
        <f>'C завтраками| Bed and breakfast'!BA13*0.9</f>
        <v>77850</v>
      </c>
      <c r="BB14" s="292">
        <f>'C завтраками| Bed and breakfast'!BB13*0.9</f>
        <v>55800</v>
      </c>
      <c r="BC14" s="292">
        <f>'C завтраками| Bed and breakfast'!BC13*0.9</f>
        <v>34200</v>
      </c>
      <c r="BD14" s="292">
        <f>'C завтраками| Bed and breakfast'!BD13*0.9</f>
        <v>34200</v>
      </c>
      <c r="BE14" s="292">
        <f>'C завтраками| Bed and breakfast'!BE13*0.9</f>
        <v>34200</v>
      </c>
      <c r="BF14" s="292">
        <f>'C завтраками| Bed and breakfast'!BF13*0.9</f>
        <v>34200</v>
      </c>
      <c r="BG14" s="292">
        <f>'C завтраками| Bed and breakfast'!BG13*0.9</f>
        <v>34200</v>
      </c>
      <c r="BH14" s="292">
        <f>'C завтраками| Bed and breakfast'!BH13*0.9</f>
        <v>31500</v>
      </c>
      <c r="BI14" s="292">
        <f>'C завтраками| Bed and breakfast'!BI13*0.9</f>
        <v>31500</v>
      </c>
      <c r="BJ14" s="292">
        <f>'C завтраками| Bed and breakfast'!BJ13*0.9</f>
        <v>31500</v>
      </c>
      <c r="BK14" s="292">
        <f>'C завтраками| Bed and breakfast'!BK13*0.9</f>
        <v>34200</v>
      </c>
      <c r="BL14" s="292">
        <f>'C завтраками| Bed and breakfast'!BL13*0.9</f>
        <v>34200</v>
      </c>
      <c r="BM14" s="292">
        <f>'C завтраками| Bed and breakfast'!BM13*0.9</f>
        <v>34200</v>
      </c>
      <c r="BN14" s="292">
        <f>'C завтраками| Bed and breakfast'!BN13*0.9</f>
        <v>34200</v>
      </c>
      <c r="BO14" s="292">
        <f>'C завтраками| Bed and breakfast'!BO13*0.9</f>
        <v>34200</v>
      </c>
      <c r="BP14" s="292">
        <f>'C завтраками| Bed and breakfast'!BP13*0.9</f>
        <v>34200</v>
      </c>
      <c r="BQ14" s="292">
        <f>'C завтраками| Bed and breakfast'!BQ13*0.9</f>
        <v>34200</v>
      </c>
      <c r="BR14" s="292">
        <f>'C завтраками| Bed and breakfast'!BR13*0.9</f>
        <v>34200</v>
      </c>
      <c r="BS14" s="292">
        <f>'C завтраками| Bed and breakfast'!BS13*0.9</f>
        <v>34200</v>
      </c>
      <c r="BT14" s="292">
        <f>'C завтраками| Bed and breakfast'!BT13*0.9</f>
        <v>39600</v>
      </c>
      <c r="BU14" s="292">
        <f>'C завтраками| Bed and breakfast'!BU13*0.9</f>
        <v>39600</v>
      </c>
      <c r="BV14" s="292">
        <f>'C завтраками| Bed and breakfast'!BV13*0.9</f>
        <v>39600</v>
      </c>
      <c r="BW14" s="292">
        <f>'C завтраками| Bed and breakfast'!BW13*0.9</f>
        <v>39600</v>
      </c>
      <c r="BX14" s="292">
        <f>'C завтраками| Bed and breakfast'!BX13*0.9</f>
        <v>41400</v>
      </c>
      <c r="BY14" s="292">
        <f>'C завтраками| Bed and breakfast'!BY13*0.9</f>
        <v>41400</v>
      </c>
      <c r="BZ14" s="292">
        <f>'C завтраками| Bed and breakfast'!BZ13*0.9</f>
        <v>41400</v>
      </c>
      <c r="CA14" s="292">
        <f>'C завтраками| Bed and breakfast'!CA13*0.9</f>
        <v>41400</v>
      </c>
      <c r="CB14" s="292">
        <f>'C завтраками| Bed and breakfast'!CB13*0.9</f>
        <v>41400</v>
      </c>
      <c r="CC14" s="292">
        <f>'C завтраками| Bed and breakfast'!CC13*0.9</f>
        <v>41400</v>
      </c>
      <c r="CD14" s="292">
        <f>'C завтраками| Bed and breakfast'!CD13*0.9</f>
        <v>41400</v>
      </c>
      <c r="CE14" s="292">
        <f>'C завтраками| Bed and breakfast'!CE13*0.9</f>
        <v>41400</v>
      </c>
      <c r="CF14" s="292">
        <f>'C завтраками| Bed and breakfast'!CF13*0.9</f>
        <v>41400</v>
      </c>
      <c r="CG14" s="292">
        <f>'C завтраками| Bed and breakfast'!CG13*0.9</f>
        <v>41400</v>
      </c>
      <c r="CH14" s="292">
        <f>'C завтраками| Bed and breakfast'!CH13*0.9</f>
        <v>37800</v>
      </c>
      <c r="CI14" s="292">
        <f>'C завтраками| Bed and breakfast'!CI13*0.9</f>
        <v>37800</v>
      </c>
      <c r="CJ14" s="292">
        <f>'C завтраками| Bed and breakfast'!CJ13*0.9</f>
        <v>37800</v>
      </c>
      <c r="CK14" s="292">
        <f>'C завтраками| Bed and breakfast'!CK13*0.9</f>
        <v>37800</v>
      </c>
      <c r="CL14" s="292">
        <f>'C завтраками| Bed and breakfast'!CL13*0.9</f>
        <v>37800</v>
      </c>
      <c r="CM14" s="292">
        <f>'C завтраками| Bed and breakfast'!CM13*0.9</f>
        <v>37800</v>
      </c>
      <c r="CN14" s="292">
        <f>'C завтраками| Bed and breakfast'!CN13*0.9</f>
        <v>37800</v>
      </c>
      <c r="CO14" s="292">
        <f>'C завтраками| Bed and breakfast'!CO13*0.9</f>
        <v>37800</v>
      </c>
      <c r="CP14" s="292">
        <f>'C завтраками| Bed and breakfast'!CP13*0.9</f>
        <v>37800</v>
      </c>
      <c r="CQ14" s="292">
        <f>'C завтраками| Bed and breakfast'!CQ13*0.9</f>
        <v>60300</v>
      </c>
      <c r="CR14" s="292">
        <f>'C завтраками| Bed and breakfast'!CR13*0.9</f>
        <v>66600</v>
      </c>
      <c r="CS14" s="292">
        <f>'C завтраками| Bed and breakfast'!CS13*0.9</f>
        <v>72900</v>
      </c>
      <c r="CT14" s="292">
        <f>'C завтраками| Bed and breakfast'!CT13*0.9</f>
        <v>60300</v>
      </c>
      <c r="CU14" s="292">
        <f>'C завтраками| Bed and breakfast'!CU13*0.9</f>
        <v>60300</v>
      </c>
      <c r="CV14" s="292">
        <f>'C завтраками| Bed and breakfast'!CV13*0.9</f>
        <v>50400</v>
      </c>
      <c r="CW14" s="292">
        <f>'C завтраками| Bed and breakfast'!CW13*0.9</f>
        <v>50400</v>
      </c>
      <c r="CX14" s="292">
        <f>'C завтраками| Bed and breakfast'!CX13*0.9</f>
        <v>50400</v>
      </c>
      <c r="CY14" s="292">
        <f>'C завтраками| Bed and breakfast'!CY13*0.9</f>
        <v>43200</v>
      </c>
      <c r="CZ14" s="292">
        <f>'C завтраками| Bed and breakfast'!CZ13*0.9</f>
        <v>42300</v>
      </c>
      <c r="DA14" s="292">
        <f>'C завтраками| Bed and breakfast'!DA13*0.9</f>
        <v>30150</v>
      </c>
      <c r="DB14" s="292">
        <f>'C завтраками| Bed and breakfast'!DB13*0.9</f>
        <v>30150</v>
      </c>
      <c r="DC14" s="292">
        <f>'C завтраками| Bed and breakfast'!DC13*0.9</f>
        <v>30150</v>
      </c>
      <c r="DD14" s="292">
        <f>'C завтраками| Bed and breakfast'!DD13*0.9</f>
        <v>30150</v>
      </c>
      <c r="DE14" s="292">
        <f>'C завтраками| Bed and breakfast'!DE13*0.9</f>
        <v>31500</v>
      </c>
      <c r="DF14" s="292">
        <f>'C завтраками| Bed and breakfast'!DF13*0.9</f>
        <v>31500</v>
      </c>
      <c r="DG14" s="292">
        <f>'C завтраками| Bed and breakfast'!DG13*0.9</f>
        <v>31500</v>
      </c>
      <c r="DH14" s="292">
        <f>'C завтраками| Bed and breakfast'!DH13*0.9</f>
        <v>30150</v>
      </c>
      <c r="DI14" s="292">
        <f>'C завтраками| Bed and breakfast'!DI13*0.9</f>
        <v>30150</v>
      </c>
      <c r="DJ14" s="292">
        <f>'C завтраками| Bed and breakfast'!DJ13*0.9</f>
        <v>30150</v>
      </c>
      <c r="DK14" s="292">
        <f>'C завтраками| Bed and breakfast'!DK13*0.9</f>
        <v>30150</v>
      </c>
      <c r="DL14" s="292">
        <f>'C завтраками| Bed and breakfast'!DL13*0.9</f>
        <v>30150</v>
      </c>
      <c r="DM14" s="292">
        <f>'C завтраками| Bed and breakfast'!DM13*0.9</f>
        <v>30150</v>
      </c>
      <c r="DN14" s="292">
        <f>'C завтраками| Bed and breakfast'!DN13*0.9</f>
        <v>28800</v>
      </c>
      <c r="DO14" s="292">
        <f>'C завтраками| Bed and breakfast'!DO13*0.9</f>
        <v>28800</v>
      </c>
      <c r="DP14" s="292">
        <f>'C завтраками| Bed and breakfast'!DP13*0.9</f>
        <v>28800</v>
      </c>
      <c r="DQ14" s="292">
        <f>'C завтраками| Bed and breakfast'!DQ13*0.9</f>
        <v>28800</v>
      </c>
      <c r="DR14" s="292">
        <f>'C завтраками| Bed and breakfast'!DR13*0.9</f>
        <v>28800</v>
      </c>
      <c r="DS14" s="292">
        <f>'C завтраками| Bed and breakfast'!DS13*0.9</f>
        <v>28800</v>
      </c>
      <c r="DT14" s="292">
        <f>'C завтраками| Bed and breakfast'!DT13*0.9</f>
        <v>28800</v>
      </c>
      <c r="DU14" s="292">
        <f>'C завтраками| Bed and breakfast'!DU13*0.9</f>
        <v>25200</v>
      </c>
      <c r="DV14" s="292">
        <f>'C завтраками| Bed and breakfast'!DV13*0.9</f>
        <v>25200</v>
      </c>
      <c r="DW14" s="292">
        <f>'C завтраками| Bed and breakfast'!DW13*0.9</f>
        <v>25200</v>
      </c>
      <c r="DX14" s="292">
        <f>'C завтраками| Bed and breakfast'!DX13*0.9</f>
        <v>25200</v>
      </c>
      <c r="DY14" s="292">
        <f>'C завтраками| Bed and breakfast'!DY13*0.9</f>
        <v>25200</v>
      </c>
      <c r="DZ14" s="292">
        <f>'C завтраками| Bed and breakfast'!DZ13*0.9</f>
        <v>26100</v>
      </c>
      <c r="EA14" s="292">
        <f>'C завтраками| Bed and breakfast'!EA13*0.9</f>
        <v>26100</v>
      </c>
      <c r="EB14" s="292">
        <f>'C завтраками| Bed and breakfast'!EB13*0.9</f>
        <v>24300</v>
      </c>
      <c r="EC14" s="292">
        <f>'C завтраками| Bed and breakfast'!EC13*0.9</f>
        <v>24300</v>
      </c>
      <c r="ED14" s="292">
        <f>'C завтраками| Bed and breakfast'!ED13*0.9</f>
        <v>24300</v>
      </c>
      <c r="EE14" s="292">
        <f>'C завтраками| Bed and breakfast'!EE13*0.9</f>
        <v>22500</v>
      </c>
      <c r="EF14" s="292">
        <f>'C завтраками| Bed and breakfast'!EF13*0.9</f>
        <v>22500</v>
      </c>
      <c r="EG14" s="292">
        <f>'C завтраками| Bed and breakfast'!EG13*0.9</f>
        <v>22500</v>
      </c>
      <c r="EH14" s="292">
        <f>'C завтраками| Bed and breakfast'!EH13*0.9</f>
        <v>22500</v>
      </c>
      <c r="EI14" s="292">
        <f>'C завтраками| Bed and breakfast'!EI13*0.9</f>
        <v>19800</v>
      </c>
      <c r="EJ14" s="292">
        <f>'C завтраками| Bed and breakfast'!EJ13*0.9</f>
        <v>19800</v>
      </c>
      <c r="EK14" s="292">
        <f>'C завтраками| Bed and breakfast'!EK13*0.9</f>
        <v>19800</v>
      </c>
      <c r="EL14" s="292">
        <f>'C завтраками| Bed and breakfast'!EL13*0.9</f>
        <v>19800</v>
      </c>
      <c r="EM14" s="292">
        <f>'C завтраками| Bed and breakfast'!EM13*0.9</f>
        <v>19800</v>
      </c>
      <c r="EN14" s="292">
        <f>'C завтраками| Bed and breakfast'!EN13*0.9</f>
        <v>19800</v>
      </c>
      <c r="EO14" s="292">
        <f>'C завтраками| Bed and breakfast'!EO13*0.9</f>
        <v>19800</v>
      </c>
      <c r="EP14" s="292">
        <f>'C завтраками| Bed and breakfast'!EP13*0.9</f>
        <v>18450</v>
      </c>
      <c r="EQ14" s="292">
        <f>'C завтраками| Bed and breakfast'!EQ13*0.9</f>
        <v>18450</v>
      </c>
      <c r="ER14" s="292">
        <f>'C завтраками| Bed and breakfast'!ER13*0.9</f>
        <v>18450</v>
      </c>
      <c r="ES14" s="292">
        <f>'C завтраками| Bed and breakfast'!ES13*0.9</f>
        <v>18450</v>
      </c>
      <c r="ET14" s="292">
        <f>'C завтраками| Bed and breakfast'!ET13*0.9</f>
        <v>18450</v>
      </c>
      <c r="EU14" s="292">
        <f>'C завтраками| Bed and breakfast'!EU13*0.9</f>
        <v>19800</v>
      </c>
      <c r="EV14" s="292">
        <f>'C завтраками| Bed and breakfast'!EV13*0.9</f>
        <v>19800</v>
      </c>
      <c r="EW14" s="292">
        <f>'C завтраками| Bed and breakfast'!EW13*0.9</f>
        <v>18450</v>
      </c>
      <c r="EX14" s="292">
        <f>'C завтраками| Bed and breakfast'!EX13*0.9</f>
        <v>18450</v>
      </c>
      <c r="EY14" s="292">
        <f>'C завтраками| Bed and breakfast'!EY13*0.9</f>
        <v>18450</v>
      </c>
      <c r="EZ14" s="292">
        <f>'C завтраками| Bed and breakfast'!EZ13*0.9</f>
        <v>18450</v>
      </c>
      <c r="FA14" s="292">
        <f>'C завтраками| Bed and breakfast'!FA13*0.9</f>
        <v>18450</v>
      </c>
      <c r="FB14" s="292">
        <f>'C завтраками| Bed and breakfast'!FB13*0.9</f>
        <v>19800</v>
      </c>
      <c r="FC14" s="292">
        <f>'C завтраками| Bed and breakfast'!FC13*0.9</f>
        <v>19800</v>
      </c>
      <c r="FD14" s="292">
        <f>'C завтраками| Bed and breakfast'!FD13*0.9</f>
        <v>18450</v>
      </c>
      <c r="FE14" s="292">
        <f>'C завтраками| Bed and breakfast'!FE13*0.9</f>
        <v>18450</v>
      </c>
      <c r="FF14" s="292">
        <f>'C завтраками| Bed and breakfast'!FF13*0.9</f>
        <v>18450</v>
      </c>
      <c r="FG14" s="292">
        <f>'C завтраками| Bed and breakfast'!FG13*0.9</f>
        <v>18450</v>
      </c>
      <c r="FH14" s="292">
        <f>'C завтраками| Bed and breakfast'!FH13*0.9</f>
        <v>21150</v>
      </c>
    </row>
    <row r="15" spans="1:164" s="72" customFormat="1" x14ac:dyDescent="0.2">
      <c r="A15" s="240">
        <v>2</v>
      </c>
      <c r="B15" s="292">
        <f>'C завтраками| Bed and breakfast'!B14*0.9</f>
        <v>23940</v>
      </c>
      <c r="C15" s="292">
        <f>'C завтраками| Bed and breakfast'!C14*0.9</f>
        <v>23940</v>
      </c>
      <c r="D15" s="292">
        <f>'C завтраками| Bed and breakfast'!D14*0.9</f>
        <v>27090</v>
      </c>
      <c r="E15" s="292">
        <f>'C завтраками| Bed and breakfast'!E14*0.9</f>
        <v>27090</v>
      </c>
      <c r="F15" s="292">
        <f>'C завтраками| Bed and breakfast'!F14*0.9</f>
        <v>21240</v>
      </c>
      <c r="G15" s="292">
        <f>'C завтраками| Bed and breakfast'!G14*0.9</f>
        <v>21240</v>
      </c>
      <c r="H15" s="292">
        <f>'C завтраками| Bed and breakfast'!H14*0.9</f>
        <v>21240</v>
      </c>
      <c r="I15" s="292">
        <f>'C завтраками| Bed and breakfast'!I14*0.9</f>
        <v>21240</v>
      </c>
      <c r="J15" s="292">
        <f>'C завтраками| Bed and breakfast'!J14*0.9</f>
        <v>21240</v>
      </c>
      <c r="K15" s="292">
        <f>'C завтраками| Bed and breakfast'!K14*0.9</f>
        <v>25290</v>
      </c>
      <c r="L15" s="292">
        <f>'C завтраками| Bed and breakfast'!L14*0.9</f>
        <v>25290</v>
      </c>
      <c r="M15" s="292">
        <f>'C завтраками| Bed and breakfast'!M14*0.9</f>
        <v>21240</v>
      </c>
      <c r="N15" s="292">
        <f>'C завтраками| Bed and breakfast'!N14*0.9</f>
        <v>21240</v>
      </c>
      <c r="O15" s="292">
        <f>'C завтраками| Bed and breakfast'!O14*0.9</f>
        <v>21240</v>
      </c>
      <c r="P15" s="292">
        <f>'C завтраками| Bed and breakfast'!P14*0.9</f>
        <v>21240</v>
      </c>
      <c r="Q15" s="292">
        <f>'C завтраками| Bed and breakfast'!Q14*0.9</f>
        <v>21240</v>
      </c>
      <c r="R15" s="292">
        <f>'C завтраками| Bed and breakfast'!R14*0.9</f>
        <v>23940</v>
      </c>
      <c r="S15" s="292">
        <f>'C завтраками| Bed and breakfast'!S14*0.9</f>
        <v>23940</v>
      </c>
      <c r="T15" s="292">
        <f>'C завтраками| Bed and breakfast'!T14*0.9</f>
        <v>22590</v>
      </c>
      <c r="U15" s="292">
        <f>'C завтраками| Bed and breakfast'!U14*0.9</f>
        <v>22590</v>
      </c>
      <c r="V15" s="292">
        <f>'C завтраками| Bed and breakfast'!V14*0.9</f>
        <v>22590</v>
      </c>
      <c r="W15" s="292">
        <f>'C завтраками| Bed and breakfast'!W14*0.9</f>
        <v>22590</v>
      </c>
      <c r="X15" s="292">
        <f>'C завтраками| Bed and breakfast'!X14*0.9</f>
        <v>23940</v>
      </c>
      <c r="Y15" s="292">
        <f>'C завтраками| Bed and breakfast'!Y14*0.9</f>
        <v>23940</v>
      </c>
      <c r="Z15" s="292">
        <f>'C завтраками| Bed and breakfast'!Z14*0.9</f>
        <v>23940</v>
      </c>
      <c r="AA15" s="292">
        <f>'C завтраками| Bed and breakfast'!AA14*0.9</f>
        <v>22590</v>
      </c>
      <c r="AB15" s="292">
        <f>'C завтраками| Bed and breakfast'!AB14*0.9</f>
        <v>22590</v>
      </c>
      <c r="AC15" s="292">
        <f>'C завтраками| Bed and breakfast'!AC14*0.9</f>
        <v>23940</v>
      </c>
      <c r="AD15" s="292">
        <f>'C завтраками| Bed and breakfast'!AD14*0.9</f>
        <v>23940</v>
      </c>
      <c r="AE15" s="292">
        <f>'C завтраками| Bed and breakfast'!AE14*0.9</f>
        <v>23940</v>
      </c>
      <c r="AF15" s="292">
        <f>'C завтраками| Bed and breakfast'!AF14*0.9</f>
        <v>27540</v>
      </c>
      <c r="AG15" s="292">
        <f>'C завтраками| Bed and breakfast'!AG14*0.9</f>
        <v>27540</v>
      </c>
      <c r="AH15" s="292">
        <f>'C завтраками| Bed and breakfast'!AH14*0.9</f>
        <v>25290</v>
      </c>
      <c r="AI15" s="292">
        <f>'C завтраками| Bed and breakfast'!AI14*0.9</f>
        <v>27090</v>
      </c>
      <c r="AJ15" s="292">
        <f>'C завтраками| Bed and breakfast'!AJ14*0.9</f>
        <v>27090</v>
      </c>
      <c r="AK15" s="292">
        <f>'C завтраками| Bed and breakfast'!AK14*0.9</f>
        <v>32940</v>
      </c>
      <c r="AL15" s="292">
        <f>'C завтраками| Bed and breakfast'!AL14*0.9</f>
        <v>38340</v>
      </c>
      <c r="AM15" s="292">
        <f>'C завтраками| Bed and breakfast'!AM14*0.9</f>
        <v>38340</v>
      </c>
      <c r="AN15" s="292">
        <f>'C завтраками| Bed and breakfast'!AN14*0.9</f>
        <v>41040</v>
      </c>
      <c r="AO15" s="292">
        <f>'C завтраками| Bed and breakfast'!AO14*0.9</f>
        <v>38340</v>
      </c>
      <c r="AP15" s="347">
        <f>'C завтраками| Bed and breakfast'!AP14*0.9</f>
        <v>67500</v>
      </c>
      <c r="AQ15" s="347">
        <f>'C завтраками| Bed and breakfast'!AQ14*0.9</f>
        <v>103500</v>
      </c>
      <c r="AR15" s="347">
        <f>'C завтраками| Bed and breakfast'!AR14*0.9</f>
        <v>126000</v>
      </c>
      <c r="AS15" s="347">
        <f>'C завтраками| Bed and breakfast'!AS14*0.9</f>
        <v>126000</v>
      </c>
      <c r="AT15" s="347">
        <f>'C завтраками| Bed and breakfast'!AT14*0.9</f>
        <v>112500</v>
      </c>
      <c r="AU15" s="347">
        <f>'C завтраками| Bed and breakfast'!AU14*0.9</f>
        <v>112500</v>
      </c>
      <c r="AV15" s="347">
        <f>'C завтраками| Bed and breakfast'!AV14*0.9</f>
        <v>112500</v>
      </c>
      <c r="AW15" s="347">
        <f>'C завтраками| Bed and breakfast'!AW14*0.9</f>
        <v>112500</v>
      </c>
      <c r="AX15" s="347">
        <f>'C завтраками| Bed and breakfast'!AX14*0.9</f>
        <v>112500</v>
      </c>
      <c r="AY15" s="347">
        <f>'C завтраками| Bed and breakfast'!AY14*0.9</f>
        <v>90000</v>
      </c>
      <c r="AZ15" s="347">
        <f>'C завтраками| Bed and breakfast'!AZ14*0.9</f>
        <v>81000</v>
      </c>
      <c r="BA15" s="292">
        <f>'C завтраками| Bed and breakfast'!BA14*0.9</f>
        <v>81000</v>
      </c>
      <c r="BB15" s="292">
        <f>'C завтраками| Bed and breakfast'!BB14*0.9</f>
        <v>58680</v>
      </c>
      <c r="BC15" s="292">
        <f>'C завтраками| Bed and breakfast'!BC14*0.9</f>
        <v>37080</v>
      </c>
      <c r="BD15" s="292">
        <f>'C завтраками| Bed and breakfast'!BD14*0.9</f>
        <v>37080</v>
      </c>
      <c r="BE15" s="292">
        <f>'C завтраками| Bed and breakfast'!BE14*0.9</f>
        <v>37080</v>
      </c>
      <c r="BF15" s="292">
        <f>'C завтраками| Bed and breakfast'!BF14*0.9</f>
        <v>37080</v>
      </c>
      <c r="BG15" s="292">
        <f>'C завтраками| Bed and breakfast'!BG14*0.9</f>
        <v>37080</v>
      </c>
      <c r="BH15" s="292">
        <f>'C завтраками| Bed and breakfast'!BH14*0.9</f>
        <v>34380</v>
      </c>
      <c r="BI15" s="292">
        <f>'C завтраками| Bed and breakfast'!BI14*0.9</f>
        <v>34380</v>
      </c>
      <c r="BJ15" s="292">
        <f>'C завтраками| Bed and breakfast'!BJ14*0.9</f>
        <v>34380</v>
      </c>
      <c r="BK15" s="292">
        <f>'C завтраками| Bed and breakfast'!BK14*0.9</f>
        <v>37080</v>
      </c>
      <c r="BL15" s="292">
        <f>'C завтраками| Bed and breakfast'!BL14*0.9</f>
        <v>37080</v>
      </c>
      <c r="BM15" s="292">
        <f>'C завтраками| Bed and breakfast'!BM14*0.9</f>
        <v>37080</v>
      </c>
      <c r="BN15" s="292">
        <f>'C завтраками| Bed and breakfast'!BN14*0.9</f>
        <v>37080</v>
      </c>
      <c r="BO15" s="292">
        <f>'C завтраками| Bed and breakfast'!BO14*0.9</f>
        <v>37080</v>
      </c>
      <c r="BP15" s="292">
        <f>'C завтраками| Bed and breakfast'!BP14*0.9</f>
        <v>37080</v>
      </c>
      <c r="BQ15" s="292">
        <f>'C завтраками| Bed and breakfast'!BQ14*0.9</f>
        <v>37080</v>
      </c>
      <c r="BR15" s="292">
        <f>'C завтраками| Bed and breakfast'!BR14*0.9</f>
        <v>37080</v>
      </c>
      <c r="BS15" s="292">
        <f>'C завтраками| Bed and breakfast'!BS14*0.9</f>
        <v>37080</v>
      </c>
      <c r="BT15" s="292">
        <f>'C завтраками| Bed and breakfast'!BT14*0.9</f>
        <v>42480</v>
      </c>
      <c r="BU15" s="292">
        <f>'C завтраками| Bed and breakfast'!BU14*0.9</f>
        <v>42480</v>
      </c>
      <c r="BV15" s="292">
        <f>'C завтраками| Bed and breakfast'!BV14*0.9</f>
        <v>42480</v>
      </c>
      <c r="BW15" s="292">
        <f>'C завтраками| Bed and breakfast'!BW14*0.9</f>
        <v>42480</v>
      </c>
      <c r="BX15" s="292">
        <f>'C завтраками| Bed and breakfast'!BX14*0.9</f>
        <v>44280</v>
      </c>
      <c r="BY15" s="292">
        <f>'C завтраками| Bed and breakfast'!BY14*0.9</f>
        <v>44280</v>
      </c>
      <c r="BZ15" s="292">
        <f>'C завтраками| Bed and breakfast'!BZ14*0.9</f>
        <v>44280</v>
      </c>
      <c r="CA15" s="292">
        <f>'C завтраками| Bed and breakfast'!CA14*0.9</f>
        <v>44280</v>
      </c>
      <c r="CB15" s="292">
        <f>'C завтраками| Bed and breakfast'!CB14*0.9</f>
        <v>44280</v>
      </c>
      <c r="CC15" s="292">
        <f>'C завтраками| Bed and breakfast'!CC14*0.9</f>
        <v>44280</v>
      </c>
      <c r="CD15" s="292">
        <f>'C завтраками| Bed and breakfast'!CD14*0.9</f>
        <v>44280</v>
      </c>
      <c r="CE15" s="292">
        <f>'C завтраками| Bed and breakfast'!CE14*0.9</f>
        <v>44280</v>
      </c>
      <c r="CF15" s="292">
        <f>'C завтраками| Bed and breakfast'!CF14*0.9</f>
        <v>44280</v>
      </c>
      <c r="CG15" s="292">
        <f>'C завтраками| Bed and breakfast'!CG14*0.9</f>
        <v>44280</v>
      </c>
      <c r="CH15" s="292">
        <f>'C завтраками| Bed and breakfast'!CH14*0.9</f>
        <v>40680</v>
      </c>
      <c r="CI15" s="292">
        <f>'C завтраками| Bed and breakfast'!CI14*0.9</f>
        <v>40680</v>
      </c>
      <c r="CJ15" s="292">
        <f>'C завтраками| Bed and breakfast'!CJ14*0.9</f>
        <v>40680</v>
      </c>
      <c r="CK15" s="292">
        <f>'C завтраками| Bed and breakfast'!CK14*0.9</f>
        <v>40680</v>
      </c>
      <c r="CL15" s="292">
        <f>'C завтраками| Bed and breakfast'!CL14*0.9</f>
        <v>40680</v>
      </c>
      <c r="CM15" s="292">
        <f>'C завтраками| Bed and breakfast'!CM14*0.9</f>
        <v>40680</v>
      </c>
      <c r="CN15" s="292">
        <f>'C завтраками| Bed and breakfast'!CN14*0.9</f>
        <v>40680</v>
      </c>
      <c r="CO15" s="292">
        <f>'C завтраками| Bed and breakfast'!CO14*0.9</f>
        <v>40680</v>
      </c>
      <c r="CP15" s="292">
        <f>'C завтраками| Bed and breakfast'!CP14*0.9</f>
        <v>40680</v>
      </c>
      <c r="CQ15" s="292">
        <f>'C завтраками| Bed and breakfast'!CQ14*0.9</f>
        <v>63180</v>
      </c>
      <c r="CR15" s="292">
        <f>'C завтраками| Bed and breakfast'!CR14*0.9</f>
        <v>69480</v>
      </c>
      <c r="CS15" s="292">
        <f>'C завтраками| Bed and breakfast'!CS14*0.9</f>
        <v>75780</v>
      </c>
      <c r="CT15" s="292">
        <f>'C завтраками| Bed and breakfast'!CT14*0.9</f>
        <v>63180</v>
      </c>
      <c r="CU15" s="292">
        <f>'C завтраками| Bed and breakfast'!CU14*0.9</f>
        <v>63180</v>
      </c>
      <c r="CV15" s="292">
        <f>'C завтраками| Bed and breakfast'!CV14*0.9</f>
        <v>53280</v>
      </c>
      <c r="CW15" s="292">
        <f>'C завтраками| Bed and breakfast'!CW14*0.9</f>
        <v>53280</v>
      </c>
      <c r="CX15" s="292">
        <f>'C завтраками| Bed and breakfast'!CX14*0.9</f>
        <v>53280</v>
      </c>
      <c r="CY15" s="292">
        <f>'C завтраками| Bed and breakfast'!CY14*0.9</f>
        <v>46080</v>
      </c>
      <c r="CZ15" s="292">
        <f>'C завтраками| Bed and breakfast'!CZ14*0.9</f>
        <v>45180</v>
      </c>
      <c r="DA15" s="292">
        <f>'C завтраками| Bed and breakfast'!DA14*0.9</f>
        <v>33030</v>
      </c>
      <c r="DB15" s="292">
        <f>'C завтраками| Bed and breakfast'!DB14*0.9</f>
        <v>33030</v>
      </c>
      <c r="DC15" s="292">
        <f>'C завтраками| Bed and breakfast'!DC14*0.9</f>
        <v>33030</v>
      </c>
      <c r="DD15" s="292">
        <f>'C завтраками| Bed and breakfast'!DD14*0.9</f>
        <v>33030</v>
      </c>
      <c r="DE15" s="292">
        <f>'C завтраками| Bed and breakfast'!DE14*0.9</f>
        <v>34380</v>
      </c>
      <c r="DF15" s="292">
        <f>'C завтраками| Bed and breakfast'!DF14*0.9</f>
        <v>34380</v>
      </c>
      <c r="DG15" s="292">
        <f>'C завтраками| Bed and breakfast'!DG14*0.9</f>
        <v>34380</v>
      </c>
      <c r="DH15" s="292">
        <f>'C завтраками| Bed and breakfast'!DH14*0.9</f>
        <v>33030</v>
      </c>
      <c r="DI15" s="292">
        <f>'C завтраками| Bed and breakfast'!DI14*0.9</f>
        <v>33030</v>
      </c>
      <c r="DJ15" s="292">
        <f>'C завтраками| Bed and breakfast'!DJ14*0.9</f>
        <v>33030</v>
      </c>
      <c r="DK15" s="292">
        <f>'C завтраками| Bed and breakfast'!DK14*0.9</f>
        <v>33030</v>
      </c>
      <c r="DL15" s="292">
        <f>'C завтраками| Bed and breakfast'!DL14*0.9</f>
        <v>33030</v>
      </c>
      <c r="DM15" s="292">
        <f>'C завтраками| Bed and breakfast'!DM14*0.9</f>
        <v>33030</v>
      </c>
      <c r="DN15" s="292">
        <f>'C завтраками| Bed and breakfast'!DN14*0.9</f>
        <v>31680</v>
      </c>
      <c r="DO15" s="292">
        <f>'C завтраками| Bed and breakfast'!DO14*0.9</f>
        <v>31680</v>
      </c>
      <c r="DP15" s="292">
        <f>'C завтраками| Bed and breakfast'!DP14*0.9</f>
        <v>31680</v>
      </c>
      <c r="DQ15" s="292">
        <f>'C завтраками| Bed and breakfast'!DQ14*0.9</f>
        <v>31680</v>
      </c>
      <c r="DR15" s="292">
        <f>'C завтраками| Bed and breakfast'!DR14*0.9</f>
        <v>31680</v>
      </c>
      <c r="DS15" s="292">
        <f>'C завтраками| Bed and breakfast'!DS14*0.9</f>
        <v>31680</v>
      </c>
      <c r="DT15" s="292">
        <f>'C завтраками| Bed and breakfast'!DT14*0.9</f>
        <v>31680</v>
      </c>
      <c r="DU15" s="292">
        <f>'C завтраками| Bed and breakfast'!DU14*0.9</f>
        <v>28080</v>
      </c>
      <c r="DV15" s="292">
        <f>'C завтраками| Bed and breakfast'!DV14*0.9</f>
        <v>28080</v>
      </c>
      <c r="DW15" s="292">
        <f>'C завтраками| Bed and breakfast'!DW14*0.9</f>
        <v>28080</v>
      </c>
      <c r="DX15" s="292">
        <f>'C завтраками| Bed and breakfast'!DX14*0.9</f>
        <v>28080</v>
      </c>
      <c r="DY15" s="292">
        <f>'C завтраками| Bed and breakfast'!DY14*0.9</f>
        <v>28080</v>
      </c>
      <c r="DZ15" s="292">
        <f>'C завтраками| Bed and breakfast'!DZ14*0.9</f>
        <v>28980</v>
      </c>
      <c r="EA15" s="292">
        <f>'C завтраками| Bed and breakfast'!EA14*0.9</f>
        <v>28980</v>
      </c>
      <c r="EB15" s="292">
        <f>'C завтраками| Bed and breakfast'!EB14*0.9</f>
        <v>27180</v>
      </c>
      <c r="EC15" s="292">
        <f>'C завтраками| Bed and breakfast'!EC14*0.9</f>
        <v>27180</v>
      </c>
      <c r="ED15" s="292">
        <f>'C завтраками| Bed and breakfast'!ED14*0.9</f>
        <v>27180</v>
      </c>
      <c r="EE15" s="292">
        <f>'C завтраками| Bed and breakfast'!EE14*0.9</f>
        <v>25200</v>
      </c>
      <c r="EF15" s="292">
        <f>'C завтраками| Bed and breakfast'!EF14*0.9</f>
        <v>25200</v>
      </c>
      <c r="EG15" s="292">
        <f>'C завтраками| Bed and breakfast'!EG14*0.9</f>
        <v>25200</v>
      </c>
      <c r="EH15" s="292">
        <f>'C завтраками| Bed and breakfast'!EH14*0.9</f>
        <v>25200</v>
      </c>
      <c r="EI15" s="292">
        <f>'C завтраками| Bed and breakfast'!EI14*0.9</f>
        <v>22500</v>
      </c>
      <c r="EJ15" s="292">
        <f>'C завтраками| Bed and breakfast'!EJ14*0.9</f>
        <v>22500</v>
      </c>
      <c r="EK15" s="292">
        <f>'C завтраками| Bed and breakfast'!EK14*0.9</f>
        <v>22500</v>
      </c>
      <c r="EL15" s="292">
        <f>'C завтраками| Bed and breakfast'!EL14*0.9</f>
        <v>22500</v>
      </c>
      <c r="EM15" s="292">
        <f>'C завтраками| Bed and breakfast'!EM14*0.9</f>
        <v>22500</v>
      </c>
      <c r="EN15" s="292">
        <f>'C завтраками| Bed and breakfast'!EN14*0.9</f>
        <v>22500</v>
      </c>
      <c r="EO15" s="292">
        <f>'C завтраками| Bed and breakfast'!EO14*0.9</f>
        <v>22500</v>
      </c>
      <c r="EP15" s="292">
        <f>'C завтраками| Bed and breakfast'!EP14*0.9</f>
        <v>21150</v>
      </c>
      <c r="EQ15" s="292">
        <f>'C завтраками| Bed and breakfast'!EQ14*0.9</f>
        <v>21150</v>
      </c>
      <c r="ER15" s="292">
        <f>'C завтраками| Bed and breakfast'!ER14*0.9</f>
        <v>21150</v>
      </c>
      <c r="ES15" s="292">
        <f>'C завтраками| Bed and breakfast'!ES14*0.9</f>
        <v>21150</v>
      </c>
      <c r="ET15" s="292">
        <f>'C завтраками| Bed and breakfast'!ET14*0.9</f>
        <v>21150</v>
      </c>
      <c r="EU15" s="292">
        <f>'C завтраками| Bed and breakfast'!EU14*0.9</f>
        <v>22500</v>
      </c>
      <c r="EV15" s="292">
        <f>'C завтраками| Bed and breakfast'!EV14*0.9</f>
        <v>22500</v>
      </c>
      <c r="EW15" s="292">
        <f>'C завтраками| Bed and breakfast'!EW14*0.9</f>
        <v>21150</v>
      </c>
      <c r="EX15" s="292">
        <f>'C завтраками| Bed and breakfast'!EX14*0.9</f>
        <v>21150</v>
      </c>
      <c r="EY15" s="292">
        <f>'C завтраками| Bed and breakfast'!EY14*0.9</f>
        <v>21150</v>
      </c>
      <c r="EZ15" s="292">
        <f>'C завтраками| Bed and breakfast'!EZ14*0.9</f>
        <v>21150</v>
      </c>
      <c r="FA15" s="292">
        <f>'C завтраками| Bed and breakfast'!FA14*0.9</f>
        <v>21150</v>
      </c>
      <c r="FB15" s="292">
        <f>'C завтраками| Bed and breakfast'!FB14*0.9</f>
        <v>22500</v>
      </c>
      <c r="FC15" s="292">
        <f>'C завтраками| Bed and breakfast'!FC14*0.9</f>
        <v>22500</v>
      </c>
      <c r="FD15" s="292">
        <f>'C завтраками| Bed and breakfast'!FD14*0.9</f>
        <v>21150</v>
      </c>
      <c r="FE15" s="292">
        <f>'C завтраками| Bed and breakfast'!FE14*0.9</f>
        <v>21150</v>
      </c>
      <c r="FF15" s="292">
        <f>'C завтраками| Bed and breakfast'!FF14*0.9</f>
        <v>21150</v>
      </c>
      <c r="FG15" s="292">
        <f>'C завтраками| Bed and breakfast'!FG14*0.9</f>
        <v>21150</v>
      </c>
      <c r="FH15" s="292">
        <f>'C завтраками| Bed and breakfast'!FH14*0.9</f>
        <v>23850</v>
      </c>
    </row>
    <row r="16" spans="1:164"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346"/>
      <c r="AQ16" s="346"/>
      <c r="AR16" s="346"/>
      <c r="AS16" s="346"/>
      <c r="AT16" s="346"/>
      <c r="AU16" s="346"/>
      <c r="AV16" s="346"/>
      <c r="AW16" s="346"/>
      <c r="AX16" s="346"/>
      <c r="AY16" s="346"/>
      <c r="AZ16" s="346"/>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c r="DT16" s="272"/>
      <c r="DU16" s="272"/>
      <c r="DV16" s="272"/>
      <c r="DW16" s="272"/>
      <c r="DX16" s="272"/>
      <c r="DY16" s="272"/>
      <c r="DZ16" s="272"/>
      <c r="EA16" s="272"/>
      <c r="EB16" s="272"/>
      <c r="EC16" s="272"/>
      <c r="ED16" s="272"/>
      <c r="EE16" s="272"/>
      <c r="EF16" s="272"/>
      <c r="EG16" s="272"/>
      <c r="EH16" s="272"/>
      <c r="EI16" s="272"/>
      <c r="EJ16" s="272"/>
      <c r="EK16" s="272"/>
      <c r="EL16" s="272"/>
      <c r="EM16" s="272"/>
      <c r="EN16" s="272"/>
      <c r="EO16" s="272"/>
      <c r="EP16" s="272"/>
      <c r="EQ16" s="272"/>
      <c r="ER16" s="272"/>
      <c r="ES16" s="272"/>
      <c r="ET16" s="272"/>
      <c r="EU16" s="272"/>
      <c r="EV16" s="272"/>
      <c r="EW16" s="272"/>
      <c r="EX16" s="272"/>
      <c r="EY16" s="272"/>
      <c r="EZ16" s="272"/>
      <c r="FA16" s="272"/>
      <c r="FB16" s="272"/>
      <c r="FC16" s="272"/>
      <c r="FD16" s="272"/>
      <c r="FE16" s="272"/>
      <c r="FF16" s="272"/>
      <c r="FG16" s="272"/>
      <c r="FH16" s="272"/>
    </row>
    <row r="17" spans="1:164" s="72" customFormat="1" x14ac:dyDescent="0.2">
      <c r="A17" s="240">
        <v>1</v>
      </c>
      <c r="B17" s="292">
        <f>'C завтраками| Bed and breakfast'!B16*0.9</f>
        <v>23400</v>
      </c>
      <c r="C17" s="292">
        <f>'C завтраками| Bed and breakfast'!C16*0.9</f>
        <v>23400</v>
      </c>
      <c r="D17" s="292">
        <f>'C завтраками| Bed and breakfast'!D16*0.9</f>
        <v>26550</v>
      </c>
      <c r="E17" s="292">
        <f>'C завтраками| Bed and breakfast'!E16*0.9</f>
        <v>26550</v>
      </c>
      <c r="F17" s="292">
        <f>'C завтраками| Bed and breakfast'!F16*0.9</f>
        <v>20700</v>
      </c>
      <c r="G17" s="292">
        <f>'C завтраками| Bed and breakfast'!G16*0.9</f>
        <v>20700</v>
      </c>
      <c r="H17" s="292">
        <f>'C завтраками| Bed and breakfast'!H16*0.9</f>
        <v>20700</v>
      </c>
      <c r="I17" s="292">
        <f>'C завтраками| Bed and breakfast'!I16*0.9</f>
        <v>20700</v>
      </c>
      <c r="J17" s="292">
        <f>'C завтраками| Bed and breakfast'!J16*0.9</f>
        <v>20700</v>
      </c>
      <c r="K17" s="292">
        <f>'C завтраками| Bed and breakfast'!K16*0.9</f>
        <v>24750</v>
      </c>
      <c r="L17" s="292">
        <f>'C завтраками| Bed and breakfast'!L16*0.9</f>
        <v>24750</v>
      </c>
      <c r="M17" s="292">
        <f>'C завтраками| Bed and breakfast'!M16*0.9</f>
        <v>20700</v>
      </c>
      <c r="N17" s="292">
        <f>'C завтраками| Bed and breakfast'!N16*0.9</f>
        <v>20700</v>
      </c>
      <c r="O17" s="292">
        <f>'C завтраками| Bed and breakfast'!O16*0.9</f>
        <v>20700</v>
      </c>
      <c r="P17" s="292">
        <f>'C завтраками| Bed and breakfast'!P16*0.9</f>
        <v>20700</v>
      </c>
      <c r="Q17" s="292">
        <f>'C завтраками| Bed and breakfast'!Q16*0.9</f>
        <v>20700</v>
      </c>
      <c r="R17" s="292">
        <f>'C завтраками| Bed and breakfast'!R16*0.9</f>
        <v>23400</v>
      </c>
      <c r="S17" s="292">
        <f>'C завтраками| Bed and breakfast'!S16*0.9</f>
        <v>23400</v>
      </c>
      <c r="T17" s="292">
        <f>'C завтраками| Bed and breakfast'!T16*0.9</f>
        <v>22050</v>
      </c>
      <c r="U17" s="292">
        <f>'C завтраками| Bed and breakfast'!U16*0.9</f>
        <v>22050</v>
      </c>
      <c r="V17" s="292">
        <f>'C завтраками| Bed and breakfast'!V16*0.9</f>
        <v>22050</v>
      </c>
      <c r="W17" s="292">
        <f>'C завтраками| Bed and breakfast'!W16*0.9</f>
        <v>22050</v>
      </c>
      <c r="X17" s="292">
        <f>'C завтраками| Bed and breakfast'!X16*0.9</f>
        <v>23400</v>
      </c>
      <c r="Y17" s="292">
        <f>'C завтраками| Bed and breakfast'!Y16*0.9</f>
        <v>23400</v>
      </c>
      <c r="Z17" s="292">
        <f>'C завтраками| Bed and breakfast'!Z16*0.9</f>
        <v>23400</v>
      </c>
      <c r="AA17" s="292">
        <f>'C завтраками| Bed and breakfast'!AA16*0.9</f>
        <v>22050</v>
      </c>
      <c r="AB17" s="292">
        <f>'C завтраками| Bed and breakfast'!AB16*0.9</f>
        <v>22050</v>
      </c>
      <c r="AC17" s="292">
        <f>'C завтраками| Bed and breakfast'!AC16*0.9</f>
        <v>23400</v>
      </c>
      <c r="AD17" s="292">
        <f>'C завтраками| Bed and breakfast'!AD16*0.9</f>
        <v>23400</v>
      </c>
      <c r="AE17" s="292">
        <f>'C завтраками| Bed and breakfast'!AE16*0.9</f>
        <v>23400</v>
      </c>
      <c r="AF17" s="292">
        <f>'C завтраками| Bed and breakfast'!AF16*0.9</f>
        <v>27000</v>
      </c>
      <c r="AG17" s="292">
        <f>'C завтраками| Bed and breakfast'!AG16*0.9</f>
        <v>27000</v>
      </c>
      <c r="AH17" s="292">
        <f>'C завтраками| Bed and breakfast'!AH16*0.9</f>
        <v>24750</v>
      </c>
      <c r="AI17" s="292">
        <f>'C завтраками| Bed and breakfast'!AI16*0.9</f>
        <v>26550</v>
      </c>
      <c r="AJ17" s="292">
        <f>'C завтраками| Bed and breakfast'!AJ16*0.9</f>
        <v>26550</v>
      </c>
      <c r="AK17" s="292">
        <f>'C завтраками| Bed and breakfast'!AK16*0.9</f>
        <v>32400</v>
      </c>
      <c r="AL17" s="292">
        <f>'C завтраками| Bed and breakfast'!AL16*0.9</f>
        <v>37800</v>
      </c>
      <c r="AM17" s="292">
        <f>'C завтраками| Bed and breakfast'!AM16*0.9</f>
        <v>37800</v>
      </c>
      <c r="AN17" s="292">
        <f>'C завтраками| Bed and breakfast'!AN16*0.9</f>
        <v>40500</v>
      </c>
      <c r="AO17" s="292">
        <f>'C завтраками| Bed and breakfast'!AO16*0.9</f>
        <v>37800</v>
      </c>
      <c r="AP17" s="347">
        <f>'C завтраками| Bed and breakfast'!AP16*0.9</f>
        <v>65250</v>
      </c>
      <c r="AQ17" s="347">
        <f>'C завтраками| Bed and breakfast'!AQ16*0.9</f>
        <v>101250</v>
      </c>
      <c r="AR17" s="347">
        <f>'C завтраками| Bed and breakfast'!AR16*0.9</f>
        <v>123750</v>
      </c>
      <c r="AS17" s="347">
        <f>'C завтраками| Bed and breakfast'!AS16*0.9</f>
        <v>123750</v>
      </c>
      <c r="AT17" s="347">
        <f>'C завтраками| Bed and breakfast'!AT16*0.9</f>
        <v>110250</v>
      </c>
      <c r="AU17" s="347">
        <f>'C завтраками| Bed and breakfast'!AU16*0.9</f>
        <v>110250</v>
      </c>
      <c r="AV17" s="347">
        <f>'C завтраками| Bed and breakfast'!AV16*0.9</f>
        <v>110250</v>
      </c>
      <c r="AW17" s="347">
        <f>'C завтраками| Bed and breakfast'!AW16*0.9</f>
        <v>110250</v>
      </c>
      <c r="AX17" s="347">
        <f>'C завтраками| Bed and breakfast'!AX16*0.9</f>
        <v>110250</v>
      </c>
      <c r="AY17" s="347">
        <f>'C завтраками| Bed and breakfast'!AY16*0.9</f>
        <v>87750</v>
      </c>
      <c r="AZ17" s="347">
        <f>'C завтраками| Bed and breakfast'!AZ16*0.9</f>
        <v>78750</v>
      </c>
      <c r="BA17" s="292">
        <f>'C завтраками| Bed and breakfast'!BA16*0.9</f>
        <v>78750</v>
      </c>
      <c r="BB17" s="292">
        <f>'C завтраками| Bed and breakfast'!BB16*0.9</f>
        <v>58050</v>
      </c>
      <c r="BC17" s="292">
        <f>'C завтраками| Bed and breakfast'!BC16*0.9</f>
        <v>36450</v>
      </c>
      <c r="BD17" s="292">
        <f>'C завтраками| Bed and breakfast'!BD16*0.9</f>
        <v>36450</v>
      </c>
      <c r="BE17" s="292">
        <f>'C завтраками| Bed and breakfast'!BE16*0.9</f>
        <v>36450</v>
      </c>
      <c r="BF17" s="292">
        <f>'C завтраками| Bed and breakfast'!BF16*0.9</f>
        <v>36450</v>
      </c>
      <c r="BG17" s="292">
        <f>'C завтраками| Bed and breakfast'!BG16*0.9</f>
        <v>36450</v>
      </c>
      <c r="BH17" s="292">
        <f>'C завтраками| Bed and breakfast'!BH16*0.9</f>
        <v>33750</v>
      </c>
      <c r="BI17" s="292">
        <f>'C завтраками| Bed and breakfast'!BI16*0.9</f>
        <v>33750</v>
      </c>
      <c r="BJ17" s="292">
        <f>'C завтраками| Bed and breakfast'!BJ16*0.9</f>
        <v>33750</v>
      </c>
      <c r="BK17" s="292">
        <f>'C завтраками| Bed and breakfast'!BK16*0.9</f>
        <v>36450</v>
      </c>
      <c r="BL17" s="292">
        <f>'C завтраками| Bed and breakfast'!BL16*0.9</f>
        <v>36450</v>
      </c>
      <c r="BM17" s="292">
        <f>'C завтраками| Bed and breakfast'!BM16*0.9</f>
        <v>36450</v>
      </c>
      <c r="BN17" s="292">
        <f>'C завтраками| Bed and breakfast'!BN16*0.9</f>
        <v>36450</v>
      </c>
      <c r="BO17" s="292">
        <f>'C завтраками| Bed and breakfast'!BO16*0.9</f>
        <v>36450</v>
      </c>
      <c r="BP17" s="292">
        <f>'C завтраками| Bed and breakfast'!BP16*0.9</f>
        <v>36450</v>
      </c>
      <c r="BQ17" s="292">
        <f>'C завтраками| Bed and breakfast'!BQ16*0.9</f>
        <v>36450</v>
      </c>
      <c r="BR17" s="292">
        <f>'C завтраками| Bed and breakfast'!BR16*0.9</f>
        <v>36450</v>
      </c>
      <c r="BS17" s="292">
        <f>'C завтраками| Bed and breakfast'!BS16*0.9</f>
        <v>36450</v>
      </c>
      <c r="BT17" s="292">
        <f>'C завтраками| Bed and breakfast'!BT16*0.9</f>
        <v>41850</v>
      </c>
      <c r="BU17" s="292">
        <f>'C завтраками| Bed and breakfast'!BU16*0.9</f>
        <v>41850</v>
      </c>
      <c r="BV17" s="292">
        <f>'C завтраками| Bed and breakfast'!BV16*0.9</f>
        <v>41850</v>
      </c>
      <c r="BW17" s="292">
        <f>'C завтраками| Bed and breakfast'!BW16*0.9</f>
        <v>41850</v>
      </c>
      <c r="BX17" s="292">
        <f>'C завтраками| Bed and breakfast'!BX16*0.9</f>
        <v>43650</v>
      </c>
      <c r="BY17" s="292">
        <f>'C завтраками| Bed and breakfast'!BY16*0.9</f>
        <v>43650</v>
      </c>
      <c r="BZ17" s="292">
        <f>'C завтраками| Bed and breakfast'!BZ16*0.9</f>
        <v>43650</v>
      </c>
      <c r="CA17" s="292">
        <f>'C завтраками| Bed and breakfast'!CA16*0.9</f>
        <v>43650</v>
      </c>
      <c r="CB17" s="292">
        <f>'C завтраками| Bed and breakfast'!CB16*0.9</f>
        <v>43650</v>
      </c>
      <c r="CC17" s="292">
        <f>'C завтраками| Bed and breakfast'!CC16*0.9</f>
        <v>43650</v>
      </c>
      <c r="CD17" s="292">
        <f>'C завтраками| Bed and breakfast'!CD16*0.9</f>
        <v>43650</v>
      </c>
      <c r="CE17" s="292">
        <f>'C завтраками| Bed and breakfast'!CE16*0.9</f>
        <v>43650</v>
      </c>
      <c r="CF17" s="292">
        <f>'C завтраками| Bed and breakfast'!CF16*0.9</f>
        <v>43650</v>
      </c>
      <c r="CG17" s="292">
        <f>'C завтраками| Bed and breakfast'!CG16*0.9</f>
        <v>43650</v>
      </c>
      <c r="CH17" s="292">
        <f>'C завтраками| Bed and breakfast'!CH16*0.9</f>
        <v>40050</v>
      </c>
      <c r="CI17" s="292">
        <f>'C завтраками| Bed and breakfast'!CI16*0.9</f>
        <v>40050</v>
      </c>
      <c r="CJ17" s="292">
        <f>'C завтраками| Bed and breakfast'!CJ16*0.9</f>
        <v>40050</v>
      </c>
      <c r="CK17" s="292">
        <f>'C завтраками| Bed and breakfast'!CK16*0.9</f>
        <v>40050</v>
      </c>
      <c r="CL17" s="292">
        <f>'C завтраками| Bed and breakfast'!CL16*0.9</f>
        <v>40050</v>
      </c>
      <c r="CM17" s="292">
        <f>'C завтраками| Bed and breakfast'!CM16*0.9</f>
        <v>40050</v>
      </c>
      <c r="CN17" s="292">
        <f>'C завтраками| Bed and breakfast'!CN16*0.9</f>
        <v>40050</v>
      </c>
      <c r="CO17" s="292">
        <f>'C завтраками| Bed and breakfast'!CO16*0.9</f>
        <v>40050</v>
      </c>
      <c r="CP17" s="292">
        <f>'C завтраками| Bed and breakfast'!CP16*0.9</f>
        <v>40050</v>
      </c>
      <c r="CQ17" s="292">
        <f>'C завтраками| Bed and breakfast'!CQ16*0.9</f>
        <v>62550</v>
      </c>
      <c r="CR17" s="292">
        <f>'C завтраками| Bed and breakfast'!CR16*0.9</f>
        <v>68850</v>
      </c>
      <c r="CS17" s="292">
        <f>'C завтраками| Bed and breakfast'!CS16*0.9</f>
        <v>75150</v>
      </c>
      <c r="CT17" s="292">
        <f>'C завтраками| Bed and breakfast'!CT16*0.9</f>
        <v>62550</v>
      </c>
      <c r="CU17" s="292">
        <f>'C завтраками| Bed and breakfast'!CU16*0.9</f>
        <v>62550</v>
      </c>
      <c r="CV17" s="292">
        <f>'C завтраками| Bed and breakfast'!CV16*0.9</f>
        <v>52650</v>
      </c>
      <c r="CW17" s="292">
        <f>'C завтраками| Bed and breakfast'!CW16*0.9</f>
        <v>52650</v>
      </c>
      <c r="CX17" s="292">
        <f>'C завтраками| Bed and breakfast'!CX16*0.9</f>
        <v>52650</v>
      </c>
      <c r="CY17" s="292">
        <f>'C завтраками| Bed and breakfast'!CY16*0.9</f>
        <v>45450</v>
      </c>
      <c r="CZ17" s="292">
        <f>'C завтраками| Bed and breakfast'!CZ16*0.9</f>
        <v>44550</v>
      </c>
      <c r="DA17" s="292">
        <f>'C завтраками| Bed and breakfast'!DA16*0.9</f>
        <v>32400</v>
      </c>
      <c r="DB17" s="292">
        <f>'C завтраками| Bed and breakfast'!DB16*0.9</f>
        <v>32400</v>
      </c>
      <c r="DC17" s="292">
        <f>'C завтраками| Bed and breakfast'!DC16*0.9</f>
        <v>32400</v>
      </c>
      <c r="DD17" s="292">
        <f>'C завтраками| Bed and breakfast'!DD16*0.9</f>
        <v>32400</v>
      </c>
      <c r="DE17" s="292">
        <f>'C завтраками| Bed and breakfast'!DE16*0.9</f>
        <v>33750</v>
      </c>
      <c r="DF17" s="292">
        <f>'C завтраками| Bed and breakfast'!DF16*0.9</f>
        <v>33750</v>
      </c>
      <c r="DG17" s="292">
        <f>'C завтраками| Bed and breakfast'!DG16*0.9</f>
        <v>33750</v>
      </c>
      <c r="DH17" s="292">
        <f>'C завтраками| Bed and breakfast'!DH16*0.9</f>
        <v>32400</v>
      </c>
      <c r="DI17" s="292">
        <f>'C завтраками| Bed and breakfast'!DI16*0.9</f>
        <v>32400</v>
      </c>
      <c r="DJ17" s="292">
        <f>'C завтраками| Bed and breakfast'!DJ16*0.9</f>
        <v>32400</v>
      </c>
      <c r="DK17" s="292">
        <f>'C завтраками| Bed and breakfast'!DK16*0.9</f>
        <v>32400</v>
      </c>
      <c r="DL17" s="292">
        <f>'C завтраками| Bed and breakfast'!DL16*0.9</f>
        <v>32400</v>
      </c>
      <c r="DM17" s="292">
        <f>'C завтраками| Bed and breakfast'!DM16*0.9</f>
        <v>32400</v>
      </c>
      <c r="DN17" s="292">
        <f>'C завтраками| Bed and breakfast'!DN16*0.9</f>
        <v>31050</v>
      </c>
      <c r="DO17" s="292">
        <f>'C завтраками| Bed and breakfast'!DO16*0.9</f>
        <v>31050</v>
      </c>
      <c r="DP17" s="292">
        <f>'C завтраками| Bed and breakfast'!DP16*0.9</f>
        <v>31050</v>
      </c>
      <c r="DQ17" s="292">
        <f>'C завтраками| Bed and breakfast'!DQ16*0.9</f>
        <v>31050</v>
      </c>
      <c r="DR17" s="292">
        <f>'C завтраками| Bed and breakfast'!DR16*0.9</f>
        <v>31050</v>
      </c>
      <c r="DS17" s="292">
        <f>'C завтраками| Bed and breakfast'!DS16*0.9</f>
        <v>31050</v>
      </c>
      <c r="DT17" s="292">
        <f>'C завтраками| Bed and breakfast'!DT16*0.9</f>
        <v>31050</v>
      </c>
      <c r="DU17" s="292">
        <f>'C завтраками| Bed and breakfast'!DU16*0.9</f>
        <v>27450</v>
      </c>
      <c r="DV17" s="292">
        <f>'C завтраками| Bed and breakfast'!DV16*0.9</f>
        <v>27450</v>
      </c>
      <c r="DW17" s="292">
        <f>'C завтраками| Bed and breakfast'!DW16*0.9</f>
        <v>27450</v>
      </c>
      <c r="DX17" s="292">
        <f>'C завтраками| Bed and breakfast'!DX16*0.9</f>
        <v>27450</v>
      </c>
      <c r="DY17" s="292">
        <f>'C завтраками| Bed and breakfast'!DY16*0.9</f>
        <v>27450</v>
      </c>
      <c r="DZ17" s="292">
        <f>'C завтраками| Bed and breakfast'!DZ16*0.9</f>
        <v>28350</v>
      </c>
      <c r="EA17" s="292">
        <f>'C завтраками| Bed and breakfast'!EA16*0.9</f>
        <v>28350</v>
      </c>
      <c r="EB17" s="292">
        <f>'C завтраками| Bed and breakfast'!EB16*0.9</f>
        <v>26550</v>
      </c>
      <c r="EC17" s="292">
        <f>'C завтраками| Bed and breakfast'!EC16*0.9</f>
        <v>26550</v>
      </c>
      <c r="ED17" s="292">
        <f>'C завтраками| Bed and breakfast'!ED16*0.9</f>
        <v>26550</v>
      </c>
      <c r="EE17" s="292">
        <f>'C завтраками| Bed and breakfast'!EE16*0.9</f>
        <v>24300</v>
      </c>
      <c r="EF17" s="292">
        <f>'C завтраками| Bed and breakfast'!EF16*0.9</f>
        <v>24300</v>
      </c>
      <c r="EG17" s="292">
        <f>'C завтраками| Bed and breakfast'!EG16*0.9</f>
        <v>24300</v>
      </c>
      <c r="EH17" s="292">
        <f>'C завтраками| Bed and breakfast'!EH16*0.9</f>
        <v>24300</v>
      </c>
      <c r="EI17" s="292">
        <f>'C завтраками| Bed and breakfast'!EI16*0.9</f>
        <v>21600</v>
      </c>
      <c r="EJ17" s="292">
        <f>'C завтраками| Bed and breakfast'!EJ16*0.9</f>
        <v>21600</v>
      </c>
      <c r="EK17" s="292">
        <f>'C завтраками| Bed and breakfast'!EK16*0.9</f>
        <v>21600</v>
      </c>
      <c r="EL17" s="292">
        <f>'C завтраками| Bed and breakfast'!EL16*0.9</f>
        <v>21600</v>
      </c>
      <c r="EM17" s="292">
        <f>'C завтраками| Bed and breakfast'!EM16*0.9</f>
        <v>21600</v>
      </c>
      <c r="EN17" s="292">
        <f>'C завтраками| Bed and breakfast'!EN16*0.9</f>
        <v>21600</v>
      </c>
      <c r="EO17" s="292">
        <f>'C завтраками| Bed and breakfast'!EO16*0.9</f>
        <v>21600</v>
      </c>
      <c r="EP17" s="292">
        <f>'C завтраками| Bed and breakfast'!EP16*0.9</f>
        <v>20250</v>
      </c>
      <c r="EQ17" s="292">
        <f>'C завтраками| Bed and breakfast'!EQ16*0.9</f>
        <v>20250</v>
      </c>
      <c r="ER17" s="292">
        <f>'C завтраками| Bed and breakfast'!ER16*0.9</f>
        <v>20250</v>
      </c>
      <c r="ES17" s="292">
        <f>'C завтраками| Bed and breakfast'!ES16*0.9</f>
        <v>20250</v>
      </c>
      <c r="ET17" s="292">
        <f>'C завтраками| Bed and breakfast'!ET16*0.9</f>
        <v>20250</v>
      </c>
      <c r="EU17" s="292">
        <f>'C завтраками| Bed and breakfast'!EU16*0.9</f>
        <v>21600</v>
      </c>
      <c r="EV17" s="292">
        <f>'C завтраками| Bed and breakfast'!EV16*0.9</f>
        <v>21600</v>
      </c>
      <c r="EW17" s="292">
        <f>'C завтраками| Bed and breakfast'!EW16*0.9</f>
        <v>20250</v>
      </c>
      <c r="EX17" s="292">
        <f>'C завтраками| Bed and breakfast'!EX16*0.9</f>
        <v>20250</v>
      </c>
      <c r="EY17" s="292">
        <f>'C завтраками| Bed and breakfast'!EY16*0.9</f>
        <v>20250</v>
      </c>
      <c r="EZ17" s="292">
        <f>'C завтраками| Bed and breakfast'!EZ16*0.9</f>
        <v>20250</v>
      </c>
      <c r="FA17" s="292">
        <f>'C завтраками| Bed and breakfast'!FA16*0.9</f>
        <v>20250</v>
      </c>
      <c r="FB17" s="292">
        <f>'C завтраками| Bed and breakfast'!FB16*0.9</f>
        <v>21600</v>
      </c>
      <c r="FC17" s="292">
        <f>'C завтраками| Bed and breakfast'!FC16*0.9</f>
        <v>21600</v>
      </c>
      <c r="FD17" s="292">
        <f>'C завтраками| Bed and breakfast'!FD16*0.9</f>
        <v>20250</v>
      </c>
      <c r="FE17" s="292">
        <f>'C завтраками| Bed and breakfast'!FE16*0.9</f>
        <v>20250</v>
      </c>
      <c r="FF17" s="292">
        <f>'C завтраками| Bed and breakfast'!FF16*0.9</f>
        <v>20250</v>
      </c>
      <c r="FG17" s="292">
        <f>'C завтраками| Bed and breakfast'!FG16*0.9</f>
        <v>20250</v>
      </c>
      <c r="FH17" s="292">
        <f>'C завтраками| Bed and breakfast'!FH16*0.9</f>
        <v>22950</v>
      </c>
    </row>
    <row r="18" spans="1:164" s="72" customFormat="1" x14ac:dyDescent="0.2">
      <c r="A18" s="240">
        <v>2</v>
      </c>
      <c r="B18" s="292">
        <f>'C завтраками| Bed and breakfast'!B17*0.9</f>
        <v>25740</v>
      </c>
      <c r="C18" s="292">
        <f>'C завтраками| Bed and breakfast'!C17*0.9</f>
        <v>25740</v>
      </c>
      <c r="D18" s="292">
        <f>'C завтраками| Bed and breakfast'!D17*0.9</f>
        <v>28890</v>
      </c>
      <c r="E18" s="292">
        <f>'C завтраками| Bed and breakfast'!E17*0.9</f>
        <v>28890</v>
      </c>
      <c r="F18" s="292">
        <f>'C завтраками| Bed and breakfast'!F17*0.9</f>
        <v>23040</v>
      </c>
      <c r="G18" s="292">
        <f>'C завтраками| Bed and breakfast'!G17*0.9</f>
        <v>23040</v>
      </c>
      <c r="H18" s="292">
        <f>'C завтраками| Bed and breakfast'!H17*0.9</f>
        <v>23040</v>
      </c>
      <c r="I18" s="292">
        <f>'C завтраками| Bed and breakfast'!I17*0.9</f>
        <v>23040</v>
      </c>
      <c r="J18" s="292">
        <f>'C завтраками| Bed and breakfast'!J17*0.9</f>
        <v>23040</v>
      </c>
      <c r="K18" s="292">
        <f>'C завтраками| Bed and breakfast'!K17*0.9</f>
        <v>27090</v>
      </c>
      <c r="L18" s="292">
        <f>'C завтраками| Bed and breakfast'!L17*0.9</f>
        <v>27090</v>
      </c>
      <c r="M18" s="292">
        <f>'C завтраками| Bed and breakfast'!M17*0.9</f>
        <v>23040</v>
      </c>
      <c r="N18" s="292">
        <f>'C завтраками| Bed and breakfast'!N17*0.9</f>
        <v>23040</v>
      </c>
      <c r="O18" s="292">
        <f>'C завтраками| Bed and breakfast'!O17*0.9</f>
        <v>23040</v>
      </c>
      <c r="P18" s="292">
        <f>'C завтраками| Bed and breakfast'!P17*0.9</f>
        <v>23040</v>
      </c>
      <c r="Q18" s="292">
        <f>'C завтраками| Bed and breakfast'!Q17*0.9</f>
        <v>23040</v>
      </c>
      <c r="R18" s="292">
        <f>'C завтраками| Bed and breakfast'!R17*0.9</f>
        <v>25740</v>
      </c>
      <c r="S18" s="292">
        <f>'C завтраками| Bed and breakfast'!S17*0.9</f>
        <v>25740</v>
      </c>
      <c r="T18" s="292">
        <f>'C завтраками| Bed and breakfast'!T17*0.9</f>
        <v>24390</v>
      </c>
      <c r="U18" s="292">
        <f>'C завтраками| Bed and breakfast'!U17*0.9</f>
        <v>24390</v>
      </c>
      <c r="V18" s="292">
        <f>'C завтраками| Bed and breakfast'!V17*0.9</f>
        <v>24390</v>
      </c>
      <c r="W18" s="292">
        <f>'C завтраками| Bed and breakfast'!W17*0.9</f>
        <v>24390</v>
      </c>
      <c r="X18" s="292">
        <f>'C завтраками| Bed and breakfast'!X17*0.9</f>
        <v>25740</v>
      </c>
      <c r="Y18" s="292">
        <f>'C завтраками| Bed and breakfast'!Y17*0.9</f>
        <v>25740</v>
      </c>
      <c r="Z18" s="292">
        <f>'C завтраками| Bed and breakfast'!Z17*0.9</f>
        <v>25740</v>
      </c>
      <c r="AA18" s="292">
        <f>'C завтраками| Bed and breakfast'!AA17*0.9</f>
        <v>24390</v>
      </c>
      <c r="AB18" s="292">
        <f>'C завтраками| Bed and breakfast'!AB17*0.9</f>
        <v>24390</v>
      </c>
      <c r="AC18" s="292">
        <f>'C завтраками| Bed and breakfast'!AC17*0.9</f>
        <v>25740</v>
      </c>
      <c r="AD18" s="292">
        <f>'C завтраками| Bed and breakfast'!AD17*0.9</f>
        <v>25740</v>
      </c>
      <c r="AE18" s="292">
        <f>'C завтраками| Bed and breakfast'!AE17*0.9</f>
        <v>25740</v>
      </c>
      <c r="AF18" s="292">
        <f>'C завтраками| Bed and breakfast'!AF17*0.9</f>
        <v>29340</v>
      </c>
      <c r="AG18" s="292">
        <f>'C завтраками| Bed and breakfast'!AG17*0.9</f>
        <v>29340</v>
      </c>
      <c r="AH18" s="292">
        <f>'C завтраками| Bed and breakfast'!AH17*0.9</f>
        <v>27090</v>
      </c>
      <c r="AI18" s="292">
        <f>'C завтраками| Bed and breakfast'!AI17*0.9</f>
        <v>28890</v>
      </c>
      <c r="AJ18" s="292">
        <f>'C завтраками| Bed and breakfast'!AJ17*0.9</f>
        <v>28890</v>
      </c>
      <c r="AK18" s="292">
        <f>'C завтраками| Bed and breakfast'!AK17*0.9</f>
        <v>34740</v>
      </c>
      <c r="AL18" s="292">
        <f>'C завтраками| Bed and breakfast'!AL17*0.9</f>
        <v>40140</v>
      </c>
      <c r="AM18" s="292">
        <f>'C завтраками| Bed and breakfast'!AM17*0.9</f>
        <v>40140</v>
      </c>
      <c r="AN18" s="292">
        <f>'C завтраками| Bed and breakfast'!AN17*0.9</f>
        <v>42840</v>
      </c>
      <c r="AO18" s="292">
        <f>'C завтраками| Bed and breakfast'!AO17*0.9</f>
        <v>40140</v>
      </c>
      <c r="AP18" s="347">
        <f>'C завтраками| Bed and breakfast'!AP17*0.9</f>
        <v>68400</v>
      </c>
      <c r="AQ18" s="347">
        <f>'C завтраками| Bed and breakfast'!AQ17*0.9</f>
        <v>104400</v>
      </c>
      <c r="AR18" s="347">
        <f>'C завтраками| Bed and breakfast'!AR17*0.9</f>
        <v>126900</v>
      </c>
      <c r="AS18" s="347">
        <f>'C завтраками| Bed and breakfast'!AS17*0.9</f>
        <v>126900</v>
      </c>
      <c r="AT18" s="347">
        <f>'C завтраками| Bed and breakfast'!AT17*0.9</f>
        <v>113400</v>
      </c>
      <c r="AU18" s="347">
        <f>'C завтраками| Bed and breakfast'!AU17*0.9</f>
        <v>113400</v>
      </c>
      <c r="AV18" s="347">
        <f>'C завтраками| Bed and breakfast'!AV17*0.9</f>
        <v>113400</v>
      </c>
      <c r="AW18" s="347">
        <f>'C завтраками| Bed and breakfast'!AW17*0.9</f>
        <v>113400</v>
      </c>
      <c r="AX18" s="347">
        <f>'C завтраками| Bed and breakfast'!AX17*0.9</f>
        <v>113400</v>
      </c>
      <c r="AY18" s="347">
        <f>'C завтраками| Bed and breakfast'!AY17*0.9</f>
        <v>90900</v>
      </c>
      <c r="AZ18" s="347">
        <f>'C завтраками| Bed and breakfast'!AZ17*0.9</f>
        <v>81900</v>
      </c>
      <c r="BA18" s="292">
        <f>'C завтраками| Bed and breakfast'!BA17*0.9</f>
        <v>81900</v>
      </c>
      <c r="BB18" s="292">
        <f>'C завтраками| Bed and breakfast'!BB17*0.9</f>
        <v>60930</v>
      </c>
      <c r="BC18" s="292">
        <f>'C завтраками| Bed and breakfast'!BC17*0.9</f>
        <v>39330</v>
      </c>
      <c r="BD18" s="292">
        <f>'C завтраками| Bed and breakfast'!BD17*0.9</f>
        <v>39330</v>
      </c>
      <c r="BE18" s="292">
        <f>'C завтраками| Bed and breakfast'!BE17*0.9</f>
        <v>39330</v>
      </c>
      <c r="BF18" s="292">
        <f>'C завтраками| Bed and breakfast'!BF17*0.9</f>
        <v>39330</v>
      </c>
      <c r="BG18" s="292">
        <f>'C завтраками| Bed and breakfast'!BG17*0.9</f>
        <v>39330</v>
      </c>
      <c r="BH18" s="292">
        <f>'C завтраками| Bed and breakfast'!BH17*0.9</f>
        <v>36630</v>
      </c>
      <c r="BI18" s="292">
        <f>'C завтраками| Bed and breakfast'!BI17*0.9</f>
        <v>36630</v>
      </c>
      <c r="BJ18" s="292">
        <f>'C завтраками| Bed and breakfast'!BJ17*0.9</f>
        <v>36630</v>
      </c>
      <c r="BK18" s="292">
        <f>'C завтраками| Bed and breakfast'!BK17*0.9</f>
        <v>39330</v>
      </c>
      <c r="BL18" s="292">
        <f>'C завтраками| Bed and breakfast'!BL17*0.9</f>
        <v>39330</v>
      </c>
      <c r="BM18" s="292">
        <f>'C завтраками| Bed and breakfast'!BM17*0.9</f>
        <v>39330</v>
      </c>
      <c r="BN18" s="292">
        <f>'C завтраками| Bed and breakfast'!BN17*0.9</f>
        <v>39330</v>
      </c>
      <c r="BO18" s="292">
        <f>'C завтраками| Bed and breakfast'!BO17*0.9</f>
        <v>39330</v>
      </c>
      <c r="BP18" s="292">
        <f>'C завтраками| Bed and breakfast'!BP17*0.9</f>
        <v>39330</v>
      </c>
      <c r="BQ18" s="292">
        <f>'C завтраками| Bed and breakfast'!BQ17*0.9</f>
        <v>39330</v>
      </c>
      <c r="BR18" s="292">
        <f>'C завтраками| Bed and breakfast'!BR17*0.9</f>
        <v>39330</v>
      </c>
      <c r="BS18" s="292">
        <f>'C завтраками| Bed and breakfast'!BS17*0.9</f>
        <v>39330</v>
      </c>
      <c r="BT18" s="292">
        <f>'C завтраками| Bed and breakfast'!BT17*0.9</f>
        <v>44730</v>
      </c>
      <c r="BU18" s="292">
        <f>'C завтраками| Bed and breakfast'!BU17*0.9</f>
        <v>44730</v>
      </c>
      <c r="BV18" s="292">
        <f>'C завтраками| Bed and breakfast'!BV17*0.9</f>
        <v>44730</v>
      </c>
      <c r="BW18" s="292">
        <f>'C завтраками| Bed and breakfast'!BW17*0.9</f>
        <v>44730</v>
      </c>
      <c r="BX18" s="292">
        <f>'C завтраками| Bed and breakfast'!BX17*0.9</f>
        <v>46530</v>
      </c>
      <c r="BY18" s="292">
        <f>'C завтраками| Bed and breakfast'!BY17*0.9</f>
        <v>46530</v>
      </c>
      <c r="BZ18" s="292">
        <f>'C завтраками| Bed and breakfast'!BZ17*0.9</f>
        <v>46530</v>
      </c>
      <c r="CA18" s="292">
        <f>'C завтраками| Bed and breakfast'!CA17*0.9</f>
        <v>46530</v>
      </c>
      <c r="CB18" s="292">
        <f>'C завтраками| Bed and breakfast'!CB17*0.9</f>
        <v>46530</v>
      </c>
      <c r="CC18" s="292">
        <f>'C завтраками| Bed and breakfast'!CC17*0.9</f>
        <v>46530</v>
      </c>
      <c r="CD18" s="292">
        <f>'C завтраками| Bed and breakfast'!CD17*0.9</f>
        <v>46530</v>
      </c>
      <c r="CE18" s="292">
        <f>'C завтраками| Bed and breakfast'!CE17*0.9</f>
        <v>46530</v>
      </c>
      <c r="CF18" s="292">
        <f>'C завтраками| Bed and breakfast'!CF17*0.9</f>
        <v>46530</v>
      </c>
      <c r="CG18" s="292">
        <f>'C завтраками| Bed and breakfast'!CG17*0.9</f>
        <v>46530</v>
      </c>
      <c r="CH18" s="292">
        <f>'C завтраками| Bed and breakfast'!CH17*0.9</f>
        <v>42930</v>
      </c>
      <c r="CI18" s="292">
        <f>'C завтраками| Bed and breakfast'!CI17*0.9</f>
        <v>42930</v>
      </c>
      <c r="CJ18" s="292">
        <f>'C завтраками| Bed and breakfast'!CJ17*0.9</f>
        <v>42930</v>
      </c>
      <c r="CK18" s="292">
        <f>'C завтраками| Bed and breakfast'!CK17*0.9</f>
        <v>42930</v>
      </c>
      <c r="CL18" s="292">
        <f>'C завтраками| Bed and breakfast'!CL17*0.9</f>
        <v>42930</v>
      </c>
      <c r="CM18" s="292">
        <f>'C завтраками| Bed and breakfast'!CM17*0.9</f>
        <v>42930</v>
      </c>
      <c r="CN18" s="292">
        <f>'C завтраками| Bed and breakfast'!CN17*0.9</f>
        <v>42930</v>
      </c>
      <c r="CO18" s="292">
        <f>'C завтраками| Bed and breakfast'!CO17*0.9</f>
        <v>42930</v>
      </c>
      <c r="CP18" s="292">
        <f>'C завтраками| Bed and breakfast'!CP17*0.9</f>
        <v>42930</v>
      </c>
      <c r="CQ18" s="292">
        <f>'C завтраками| Bed and breakfast'!CQ17*0.9</f>
        <v>65430</v>
      </c>
      <c r="CR18" s="292">
        <f>'C завтраками| Bed and breakfast'!CR17*0.9</f>
        <v>71730</v>
      </c>
      <c r="CS18" s="292">
        <f>'C завтраками| Bed and breakfast'!CS17*0.9</f>
        <v>78030</v>
      </c>
      <c r="CT18" s="292">
        <f>'C завтраками| Bed and breakfast'!CT17*0.9</f>
        <v>65430</v>
      </c>
      <c r="CU18" s="292">
        <f>'C завтраками| Bed and breakfast'!CU17*0.9</f>
        <v>65430</v>
      </c>
      <c r="CV18" s="292">
        <f>'C завтраками| Bed and breakfast'!CV17*0.9</f>
        <v>55530</v>
      </c>
      <c r="CW18" s="292">
        <f>'C завтраками| Bed and breakfast'!CW17*0.9</f>
        <v>55530</v>
      </c>
      <c r="CX18" s="292">
        <f>'C завтраками| Bed and breakfast'!CX17*0.9</f>
        <v>55530</v>
      </c>
      <c r="CY18" s="292">
        <f>'C завтраками| Bed and breakfast'!CY17*0.9</f>
        <v>48330</v>
      </c>
      <c r="CZ18" s="292">
        <f>'C завтраками| Bed and breakfast'!CZ17*0.9</f>
        <v>47430</v>
      </c>
      <c r="DA18" s="292">
        <f>'C завтраками| Bed and breakfast'!DA17*0.9</f>
        <v>35280</v>
      </c>
      <c r="DB18" s="292">
        <f>'C завтраками| Bed and breakfast'!DB17*0.9</f>
        <v>35280</v>
      </c>
      <c r="DC18" s="292">
        <f>'C завтраками| Bed and breakfast'!DC17*0.9</f>
        <v>35280</v>
      </c>
      <c r="DD18" s="292">
        <f>'C завтраками| Bed and breakfast'!DD17*0.9</f>
        <v>35280</v>
      </c>
      <c r="DE18" s="292">
        <f>'C завтраками| Bed and breakfast'!DE17*0.9</f>
        <v>36630</v>
      </c>
      <c r="DF18" s="292">
        <f>'C завтраками| Bed and breakfast'!DF17*0.9</f>
        <v>36630</v>
      </c>
      <c r="DG18" s="292">
        <f>'C завтраками| Bed and breakfast'!DG17*0.9</f>
        <v>36630</v>
      </c>
      <c r="DH18" s="292">
        <f>'C завтраками| Bed and breakfast'!DH17*0.9</f>
        <v>35280</v>
      </c>
      <c r="DI18" s="292">
        <f>'C завтраками| Bed and breakfast'!DI17*0.9</f>
        <v>35280</v>
      </c>
      <c r="DJ18" s="292">
        <f>'C завтраками| Bed and breakfast'!DJ17*0.9</f>
        <v>35280</v>
      </c>
      <c r="DK18" s="292">
        <f>'C завтраками| Bed and breakfast'!DK17*0.9</f>
        <v>35280</v>
      </c>
      <c r="DL18" s="292">
        <f>'C завтраками| Bed and breakfast'!DL17*0.9</f>
        <v>35280</v>
      </c>
      <c r="DM18" s="292">
        <f>'C завтраками| Bed and breakfast'!DM17*0.9</f>
        <v>35280</v>
      </c>
      <c r="DN18" s="292">
        <f>'C завтраками| Bed and breakfast'!DN17*0.9</f>
        <v>33930</v>
      </c>
      <c r="DO18" s="292">
        <f>'C завтраками| Bed and breakfast'!DO17*0.9</f>
        <v>33930</v>
      </c>
      <c r="DP18" s="292">
        <f>'C завтраками| Bed and breakfast'!DP17*0.9</f>
        <v>33930</v>
      </c>
      <c r="DQ18" s="292">
        <f>'C завтраками| Bed and breakfast'!DQ17*0.9</f>
        <v>33930</v>
      </c>
      <c r="DR18" s="292">
        <f>'C завтраками| Bed and breakfast'!DR17*0.9</f>
        <v>33930</v>
      </c>
      <c r="DS18" s="292">
        <f>'C завтраками| Bed and breakfast'!DS17*0.9</f>
        <v>33930</v>
      </c>
      <c r="DT18" s="292">
        <f>'C завтраками| Bed and breakfast'!DT17*0.9</f>
        <v>33930</v>
      </c>
      <c r="DU18" s="292">
        <f>'C завтраками| Bed and breakfast'!DU17*0.9</f>
        <v>30330</v>
      </c>
      <c r="DV18" s="292">
        <f>'C завтраками| Bed and breakfast'!DV17*0.9</f>
        <v>30330</v>
      </c>
      <c r="DW18" s="292">
        <f>'C завтраками| Bed and breakfast'!DW17*0.9</f>
        <v>30330</v>
      </c>
      <c r="DX18" s="292">
        <f>'C завтраками| Bed and breakfast'!DX17*0.9</f>
        <v>30330</v>
      </c>
      <c r="DY18" s="292">
        <f>'C завтраками| Bed and breakfast'!DY17*0.9</f>
        <v>30330</v>
      </c>
      <c r="DZ18" s="292">
        <f>'C завтраками| Bed and breakfast'!DZ17*0.9</f>
        <v>31230</v>
      </c>
      <c r="EA18" s="292">
        <f>'C завтраками| Bed and breakfast'!EA17*0.9</f>
        <v>31230</v>
      </c>
      <c r="EB18" s="292">
        <f>'C завтраками| Bed and breakfast'!EB17*0.9</f>
        <v>29430</v>
      </c>
      <c r="EC18" s="292">
        <f>'C завтраками| Bed and breakfast'!EC17*0.9</f>
        <v>29430</v>
      </c>
      <c r="ED18" s="292">
        <f>'C завтраками| Bed and breakfast'!ED17*0.9</f>
        <v>29430</v>
      </c>
      <c r="EE18" s="292">
        <f>'C завтраками| Bed and breakfast'!EE17*0.9</f>
        <v>27000</v>
      </c>
      <c r="EF18" s="292">
        <f>'C завтраками| Bed and breakfast'!EF17*0.9</f>
        <v>27000</v>
      </c>
      <c r="EG18" s="292">
        <f>'C завтраками| Bed and breakfast'!EG17*0.9</f>
        <v>27000</v>
      </c>
      <c r="EH18" s="292">
        <f>'C завтраками| Bed and breakfast'!EH17*0.9</f>
        <v>27000</v>
      </c>
      <c r="EI18" s="292">
        <f>'C завтраками| Bed and breakfast'!EI17*0.9</f>
        <v>24300</v>
      </c>
      <c r="EJ18" s="292">
        <f>'C завтраками| Bed and breakfast'!EJ17*0.9</f>
        <v>24300</v>
      </c>
      <c r="EK18" s="292">
        <f>'C завтраками| Bed and breakfast'!EK17*0.9</f>
        <v>24300</v>
      </c>
      <c r="EL18" s="292">
        <f>'C завтраками| Bed and breakfast'!EL17*0.9</f>
        <v>24300</v>
      </c>
      <c r="EM18" s="292">
        <f>'C завтраками| Bed and breakfast'!EM17*0.9</f>
        <v>24300</v>
      </c>
      <c r="EN18" s="292">
        <f>'C завтраками| Bed and breakfast'!EN17*0.9</f>
        <v>24300</v>
      </c>
      <c r="EO18" s="292">
        <f>'C завтраками| Bed and breakfast'!EO17*0.9</f>
        <v>24300</v>
      </c>
      <c r="EP18" s="292">
        <f>'C завтраками| Bed and breakfast'!EP17*0.9</f>
        <v>22950</v>
      </c>
      <c r="EQ18" s="292">
        <f>'C завтраками| Bed and breakfast'!EQ17*0.9</f>
        <v>22950</v>
      </c>
      <c r="ER18" s="292">
        <f>'C завтраками| Bed and breakfast'!ER17*0.9</f>
        <v>22950</v>
      </c>
      <c r="ES18" s="292">
        <f>'C завтраками| Bed and breakfast'!ES17*0.9</f>
        <v>22950</v>
      </c>
      <c r="ET18" s="292">
        <f>'C завтраками| Bed and breakfast'!ET17*0.9</f>
        <v>22950</v>
      </c>
      <c r="EU18" s="292">
        <f>'C завтраками| Bed and breakfast'!EU17*0.9</f>
        <v>24300</v>
      </c>
      <c r="EV18" s="292">
        <f>'C завтраками| Bed and breakfast'!EV17*0.9</f>
        <v>24300</v>
      </c>
      <c r="EW18" s="292">
        <f>'C завтраками| Bed and breakfast'!EW17*0.9</f>
        <v>22950</v>
      </c>
      <c r="EX18" s="292">
        <f>'C завтраками| Bed and breakfast'!EX17*0.9</f>
        <v>22950</v>
      </c>
      <c r="EY18" s="292">
        <f>'C завтраками| Bed and breakfast'!EY17*0.9</f>
        <v>22950</v>
      </c>
      <c r="EZ18" s="292">
        <f>'C завтраками| Bed and breakfast'!EZ17*0.9</f>
        <v>22950</v>
      </c>
      <c r="FA18" s="292">
        <f>'C завтраками| Bed and breakfast'!FA17*0.9</f>
        <v>22950</v>
      </c>
      <c r="FB18" s="292">
        <f>'C завтраками| Bed and breakfast'!FB17*0.9</f>
        <v>24300</v>
      </c>
      <c r="FC18" s="292">
        <f>'C завтраками| Bed and breakfast'!FC17*0.9</f>
        <v>24300</v>
      </c>
      <c r="FD18" s="292">
        <f>'C завтраками| Bed and breakfast'!FD17*0.9</f>
        <v>22950</v>
      </c>
      <c r="FE18" s="292">
        <f>'C завтраками| Bed and breakfast'!FE17*0.9</f>
        <v>22950</v>
      </c>
      <c r="FF18" s="292">
        <f>'C завтраками| Bed and breakfast'!FF17*0.9</f>
        <v>22950</v>
      </c>
      <c r="FG18" s="292">
        <f>'C завтраками| Bed and breakfast'!FG17*0.9</f>
        <v>22950</v>
      </c>
      <c r="FH18" s="292">
        <f>'C завтраками| Bed and breakfast'!FH17*0.9</f>
        <v>25650</v>
      </c>
    </row>
    <row r="19" spans="1:164"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346"/>
      <c r="AQ19" s="346"/>
      <c r="AR19" s="346"/>
      <c r="AS19" s="346"/>
      <c r="AT19" s="346"/>
      <c r="AU19" s="346"/>
      <c r="AV19" s="346"/>
      <c r="AW19" s="346"/>
      <c r="AX19" s="346"/>
      <c r="AY19" s="346"/>
      <c r="AZ19" s="346"/>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c r="DT19" s="272"/>
      <c r="DU19" s="272"/>
      <c r="DV19" s="272"/>
      <c r="DW19" s="272"/>
      <c r="DX19" s="272"/>
      <c r="DY19" s="272"/>
      <c r="DZ19" s="272"/>
      <c r="EA19" s="272"/>
      <c r="EB19" s="272"/>
      <c r="EC19" s="272"/>
      <c r="ED19" s="272"/>
      <c r="EE19" s="272"/>
      <c r="EF19" s="272"/>
      <c r="EG19" s="272"/>
      <c r="EH19" s="272"/>
      <c r="EI19" s="272"/>
      <c r="EJ19" s="272"/>
      <c r="EK19" s="272"/>
      <c r="EL19" s="272"/>
      <c r="EM19" s="272"/>
      <c r="EN19" s="272"/>
      <c r="EO19" s="272"/>
      <c r="EP19" s="272"/>
      <c r="EQ19" s="272"/>
      <c r="ER19" s="272"/>
      <c r="ES19" s="272"/>
      <c r="ET19" s="272"/>
      <c r="EU19" s="272"/>
      <c r="EV19" s="272"/>
      <c r="EW19" s="272"/>
      <c r="EX19" s="272"/>
      <c r="EY19" s="272"/>
      <c r="EZ19" s="272"/>
      <c r="FA19" s="272"/>
      <c r="FB19" s="272"/>
      <c r="FC19" s="272"/>
      <c r="FD19" s="272"/>
      <c r="FE19" s="272"/>
      <c r="FF19" s="272"/>
      <c r="FG19" s="272"/>
      <c r="FH19" s="272"/>
    </row>
    <row r="20" spans="1:164" s="72" customFormat="1" x14ac:dyDescent="0.2">
      <c r="A20" s="240">
        <v>1</v>
      </c>
      <c r="B20" s="292">
        <f>'C завтраками| Bed and breakfast'!B19*0.9</f>
        <v>25200</v>
      </c>
      <c r="C20" s="292">
        <f>'C завтраками| Bed and breakfast'!C19*0.9</f>
        <v>25200</v>
      </c>
      <c r="D20" s="292">
        <f>'C завтраками| Bed and breakfast'!D19*0.9</f>
        <v>28350</v>
      </c>
      <c r="E20" s="292">
        <f>'C завтраками| Bed and breakfast'!E19*0.9</f>
        <v>28350</v>
      </c>
      <c r="F20" s="292">
        <f>'C завтраками| Bed and breakfast'!F19*0.9</f>
        <v>22500</v>
      </c>
      <c r="G20" s="292">
        <f>'C завтраками| Bed and breakfast'!G19*0.9</f>
        <v>22500</v>
      </c>
      <c r="H20" s="292">
        <f>'C завтраками| Bed and breakfast'!H19*0.9</f>
        <v>22500</v>
      </c>
      <c r="I20" s="292">
        <f>'C завтраками| Bed and breakfast'!I19*0.9</f>
        <v>22500</v>
      </c>
      <c r="J20" s="292">
        <f>'C завтраками| Bed and breakfast'!J19*0.9</f>
        <v>22500</v>
      </c>
      <c r="K20" s="292">
        <f>'C завтраками| Bed and breakfast'!K19*0.9</f>
        <v>26550</v>
      </c>
      <c r="L20" s="292">
        <f>'C завтраками| Bed and breakfast'!L19*0.9</f>
        <v>26550</v>
      </c>
      <c r="M20" s="292">
        <f>'C завтраками| Bed and breakfast'!M19*0.9</f>
        <v>22500</v>
      </c>
      <c r="N20" s="292">
        <f>'C завтраками| Bed and breakfast'!N19*0.9</f>
        <v>22500</v>
      </c>
      <c r="O20" s="292">
        <f>'C завтраками| Bed and breakfast'!O19*0.9</f>
        <v>22500</v>
      </c>
      <c r="P20" s="292">
        <f>'C завтраками| Bed and breakfast'!P19*0.9</f>
        <v>22500</v>
      </c>
      <c r="Q20" s="292">
        <f>'C завтраками| Bed and breakfast'!Q19*0.9</f>
        <v>22500</v>
      </c>
      <c r="R20" s="292">
        <f>'C завтраками| Bed and breakfast'!R19*0.9</f>
        <v>25200</v>
      </c>
      <c r="S20" s="292">
        <f>'C завтраками| Bed and breakfast'!S19*0.9</f>
        <v>25200</v>
      </c>
      <c r="T20" s="292">
        <f>'C завтраками| Bed and breakfast'!T19*0.9</f>
        <v>23850</v>
      </c>
      <c r="U20" s="292">
        <f>'C завтраками| Bed and breakfast'!U19*0.9</f>
        <v>23850</v>
      </c>
      <c r="V20" s="292">
        <f>'C завтраками| Bed and breakfast'!V19*0.9</f>
        <v>23850</v>
      </c>
      <c r="W20" s="292">
        <f>'C завтраками| Bed and breakfast'!W19*0.9</f>
        <v>23850</v>
      </c>
      <c r="X20" s="292">
        <f>'C завтраками| Bed and breakfast'!X19*0.9</f>
        <v>25200</v>
      </c>
      <c r="Y20" s="292">
        <f>'C завтраками| Bed and breakfast'!Y19*0.9</f>
        <v>25200</v>
      </c>
      <c r="Z20" s="292">
        <f>'C завтраками| Bed and breakfast'!Z19*0.9</f>
        <v>25200</v>
      </c>
      <c r="AA20" s="292">
        <f>'C завтраками| Bed and breakfast'!AA19*0.9</f>
        <v>23850</v>
      </c>
      <c r="AB20" s="292">
        <f>'C завтраками| Bed and breakfast'!AB19*0.9</f>
        <v>23850</v>
      </c>
      <c r="AC20" s="292">
        <f>'C завтраками| Bed and breakfast'!AC19*0.9</f>
        <v>25200</v>
      </c>
      <c r="AD20" s="292">
        <f>'C завтраками| Bed and breakfast'!AD19*0.9</f>
        <v>25200</v>
      </c>
      <c r="AE20" s="292">
        <f>'C завтраками| Bed and breakfast'!AE19*0.9</f>
        <v>25200</v>
      </c>
      <c r="AF20" s="292">
        <f>'C завтраками| Bed and breakfast'!AF19*0.9</f>
        <v>28800</v>
      </c>
      <c r="AG20" s="292">
        <f>'C завтраками| Bed and breakfast'!AG19*0.9</f>
        <v>28800</v>
      </c>
      <c r="AH20" s="292">
        <f>'C завтраками| Bed and breakfast'!AH19*0.9</f>
        <v>26550</v>
      </c>
      <c r="AI20" s="292">
        <f>'C завтраками| Bed and breakfast'!AI19*0.9</f>
        <v>28350</v>
      </c>
      <c r="AJ20" s="292">
        <f>'C завтраками| Bed and breakfast'!AJ19*0.9</f>
        <v>28350</v>
      </c>
      <c r="AK20" s="292">
        <f>'C завтраками| Bed and breakfast'!AK19*0.9</f>
        <v>34200</v>
      </c>
      <c r="AL20" s="292">
        <f>'C завтраками| Bed and breakfast'!AL19*0.9</f>
        <v>39600</v>
      </c>
      <c r="AM20" s="292">
        <f>'C завтраками| Bed and breakfast'!AM19*0.9</f>
        <v>39600</v>
      </c>
      <c r="AN20" s="292">
        <f>'C завтраками| Bed and breakfast'!AN19*0.9</f>
        <v>42300</v>
      </c>
      <c r="AO20" s="292">
        <f>'C завтраками| Bed and breakfast'!AO19*0.9</f>
        <v>39600</v>
      </c>
      <c r="AP20" s="347">
        <f>'C завтраками| Bed and breakfast'!AP19*0.9</f>
        <v>67500</v>
      </c>
      <c r="AQ20" s="347">
        <f>'C завтраками| Bed and breakfast'!AQ19*0.9</f>
        <v>103500</v>
      </c>
      <c r="AR20" s="347">
        <f>'C завтраками| Bed and breakfast'!AR19*0.9</f>
        <v>126000</v>
      </c>
      <c r="AS20" s="347">
        <f>'C завтраками| Bed and breakfast'!AS19*0.9</f>
        <v>126000</v>
      </c>
      <c r="AT20" s="347">
        <f>'C завтраками| Bed and breakfast'!AT19*0.9</f>
        <v>112500</v>
      </c>
      <c r="AU20" s="347">
        <f>'C завтраками| Bed and breakfast'!AU19*0.9</f>
        <v>112500</v>
      </c>
      <c r="AV20" s="347">
        <f>'C завтраками| Bed and breakfast'!AV19*0.9</f>
        <v>112500</v>
      </c>
      <c r="AW20" s="347">
        <f>'C завтраками| Bed and breakfast'!AW19*0.9</f>
        <v>112500</v>
      </c>
      <c r="AX20" s="347">
        <f>'C завтраками| Bed and breakfast'!AX19*0.9</f>
        <v>112500</v>
      </c>
      <c r="AY20" s="347">
        <f>'C завтраками| Bed and breakfast'!AY19*0.9</f>
        <v>90000</v>
      </c>
      <c r="AZ20" s="347">
        <f>'C завтраками| Bed and breakfast'!AZ19*0.9</f>
        <v>81000</v>
      </c>
      <c r="BA20" s="292">
        <f>'C завтраками| Bed and breakfast'!BA19*0.9</f>
        <v>81000</v>
      </c>
      <c r="BB20" s="292">
        <f>'C завтраками| Bed and breakfast'!BB19*0.9</f>
        <v>60300</v>
      </c>
      <c r="BC20" s="292">
        <f>'C завтраками| Bed and breakfast'!BC19*0.9</f>
        <v>38700</v>
      </c>
      <c r="BD20" s="292">
        <f>'C завтраками| Bed and breakfast'!BD19*0.9</f>
        <v>38700</v>
      </c>
      <c r="BE20" s="292">
        <f>'C завтраками| Bed and breakfast'!BE19*0.9</f>
        <v>38700</v>
      </c>
      <c r="BF20" s="292">
        <f>'C завтраками| Bed and breakfast'!BF19*0.9</f>
        <v>38700</v>
      </c>
      <c r="BG20" s="292">
        <f>'C завтраками| Bed and breakfast'!BG19*0.9</f>
        <v>38700</v>
      </c>
      <c r="BH20" s="292">
        <f>'C завтраками| Bed and breakfast'!BH19*0.9</f>
        <v>36000</v>
      </c>
      <c r="BI20" s="292">
        <f>'C завтраками| Bed and breakfast'!BI19*0.9</f>
        <v>36000</v>
      </c>
      <c r="BJ20" s="292">
        <f>'C завтраками| Bed and breakfast'!BJ19*0.9</f>
        <v>36000</v>
      </c>
      <c r="BK20" s="292">
        <f>'C завтраками| Bed and breakfast'!BK19*0.9</f>
        <v>38700</v>
      </c>
      <c r="BL20" s="292">
        <f>'C завтраками| Bed and breakfast'!BL19*0.9</f>
        <v>38700</v>
      </c>
      <c r="BM20" s="292">
        <f>'C завтраками| Bed and breakfast'!BM19*0.9</f>
        <v>38700</v>
      </c>
      <c r="BN20" s="292">
        <f>'C завтраками| Bed and breakfast'!BN19*0.9</f>
        <v>38700</v>
      </c>
      <c r="BO20" s="292">
        <f>'C завтраками| Bed and breakfast'!BO19*0.9</f>
        <v>38700</v>
      </c>
      <c r="BP20" s="292">
        <f>'C завтраками| Bed and breakfast'!BP19*0.9</f>
        <v>38700</v>
      </c>
      <c r="BQ20" s="292">
        <f>'C завтраками| Bed and breakfast'!BQ19*0.9</f>
        <v>38700</v>
      </c>
      <c r="BR20" s="292">
        <f>'C завтраками| Bed and breakfast'!BR19*0.9</f>
        <v>38700</v>
      </c>
      <c r="BS20" s="292">
        <f>'C завтраками| Bed and breakfast'!BS19*0.9</f>
        <v>38700</v>
      </c>
      <c r="BT20" s="292">
        <f>'C завтраками| Bed and breakfast'!BT19*0.9</f>
        <v>44100</v>
      </c>
      <c r="BU20" s="292">
        <f>'C завтраками| Bed and breakfast'!BU19*0.9</f>
        <v>44100</v>
      </c>
      <c r="BV20" s="292">
        <f>'C завтраками| Bed and breakfast'!BV19*0.9</f>
        <v>44100</v>
      </c>
      <c r="BW20" s="292">
        <f>'C завтраками| Bed and breakfast'!BW19*0.9</f>
        <v>44100</v>
      </c>
      <c r="BX20" s="292">
        <f>'C завтраками| Bed and breakfast'!BX19*0.9</f>
        <v>45900</v>
      </c>
      <c r="BY20" s="292">
        <f>'C завтраками| Bed and breakfast'!BY19*0.9</f>
        <v>45900</v>
      </c>
      <c r="BZ20" s="292">
        <f>'C завтраками| Bed and breakfast'!BZ19*0.9</f>
        <v>45900</v>
      </c>
      <c r="CA20" s="292">
        <f>'C завтраками| Bed and breakfast'!CA19*0.9</f>
        <v>45900</v>
      </c>
      <c r="CB20" s="292">
        <f>'C завтраками| Bed and breakfast'!CB19*0.9</f>
        <v>45900</v>
      </c>
      <c r="CC20" s="292">
        <f>'C завтраками| Bed and breakfast'!CC19*0.9</f>
        <v>45900</v>
      </c>
      <c r="CD20" s="292">
        <f>'C завтраками| Bed and breakfast'!CD19*0.9</f>
        <v>45900</v>
      </c>
      <c r="CE20" s="292">
        <f>'C завтраками| Bed and breakfast'!CE19*0.9</f>
        <v>45900</v>
      </c>
      <c r="CF20" s="292">
        <f>'C завтраками| Bed and breakfast'!CF19*0.9</f>
        <v>45900</v>
      </c>
      <c r="CG20" s="292">
        <f>'C завтраками| Bed and breakfast'!CG19*0.9</f>
        <v>45900</v>
      </c>
      <c r="CH20" s="292">
        <f>'C завтраками| Bed and breakfast'!CH19*0.9</f>
        <v>42300</v>
      </c>
      <c r="CI20" s="292">
        <f>'C завтраками| Bed and breakfast'!CI19*0.9</f>
        <v>42300</v>
      </c>
      <c r="CJ20" s="292">
        <f>'C завтраками| Bed and breakfast'!CJ19*0.9</f>
        <v>42300</v>
      </c>
      <c r="CK20" s="292">
        <f>'C завтраками| Bed and breakfast'!CK19*0.9</f>
        <v>42300</v>
      </c>
      <c r="CL20" s="292">
        <f>'C завтраками| Bed and breakfast'!CL19*0.9</f>
        <v>42300</v>
      </c>
      <c r="CM20" s="292">
        <f>'C завтраками| Bed and breakfast'!CM19*0.9</f>
        <v>42300</v>
      </c>
      <c r="CN20" s="292">
        <f>'C завтраками| Bed and breakfast'!CN19*0.9</f>
        <v>42300</v>
      </c>
      <c r="CO20" s="292">
        <f>'C завтраками| Bed and breakfast'!CO19*0.9</f>
        <v>42300</v>
      </c>
      <c r="CP20" s="292">
        <f>'C завтраками| Bed and breakfast'!CP19*0.9</f>
        <v>42300</v>
      </c>
      <c r="CQ20" s="292">
        <f>'C завтраками| Bed and breakfast'!CQ19*0.9</f>
        <v>64800</v>
      </c>
      <c r="CR20" s="292">
        <f>'C завтраками| Bed and breakfast'!CR19*0.9</f>
        <v>71100</v>
      </c>
      <c r="CS20" s="292">
        <f>'C завтраками| Bed and breakfast'!CS19*0.9</f>
        <v>77400</v>
      </c>
      <c r="CT20" s="292">
        <f>'C завтраками| Bed and breakfast'!CT19*0.9</f>
        <v>64800</v>
      </c>
      <c r="CU20" s="292">
        <f>'C завтраками| Bed and breakfast'!CU19*0.9</f>
        <v>64800</v>
      </c>
      <c r="CV20" s="292">
        <f>'C завтраками| Bed and breakfast'!CV19*0.9</f>
        <v>54900</v>
      </c>
      <c r="CW20" s="292">
        <f>'C завтраками| Bed and breakfast'!CW19*0.9</f>
        <v>54900</v>
      </c>
      <c r="CX20" s="292">
        <f>'C завтраками| Bed and breakfast'!CX19*0.9</f>
        <v>54900</v>
      </c>
      <c r="CY20" s="292">
        <f>'C завтраками| Bed and breakfast'!CY19*0.9</f>
        <v>47700</v>
      </c>
      <c r="CZ20" s="292">
        <f>'C завтраками| Bed and breakfast'!CZ19*0.9</f>
        <v>46800</v>
      </c>
      <c r="DA20" s="292">
        <f>'C завтраками| Bed and breakfast'!DA19*0.9</f>
        <v>34650</v>
      </c>
      <c r="DB20" s="292">
        <f>'C завтраками| Bed and breakfast'!DB19*0.9</f>
        <v>34650</v>
      </c>
      <c r="DC20" s="292">
        <f>'C завтраками| Bed and breakfast'!DC19*0.9</f>
        <v>34650</v>
      </c>
      <c r="DD20" s="292">
        <f>'C завтраками| Bed and breakfast'!DD19*0.9</f>
        <v>34650</v>
      </c>
      <c r="DE20" s="292">
        <f>'C завтраками| Bed and breakfast'!DE19*0.9</f>
        <v>36000</v>
      </c>
      <c r="DF20" s="292">
        <f>'C завтраками| Bed and breakfast'!DF19*0.9</f>
        <v>36000</v>
      </c>
      <c r="DG20" s="292">
        <f>'C завтраками| Bed and breakfast'!DG19*0.9</f>
        <v>36000</v>
      </c>
      <c r="DH20" s="292">
        <f>'C завтраками| Bed and breakfast'!DH19*0.9</f>
        <v>34650</v>
      </c>
      <c r="DI20" s="292">
        <f>'C завтраками| Bed and breakfast'!DI19*0.9</f>
        <v>34650</v>
      </c>
      <c r="DJ20" s="292">
        <f>'C завтраками| Bed and breakfast'!DJ19*0.9</f>
        <v>34650</v>
      </c>
      <c r="DK20" s="292">
        <f>'C завтраками| Bed and breakfast'!DK19*0.9</f>
        <v>34650</v>
      </c>
      <c r="DL20" s="292">
        <f>'C завтраками| Bed and breakfast'!DL19*0.9</f>
        <v>34650</v>
      </c>
      <c r="DM20" s="292">
        <f>'C завтраками| Bed and breakfast'!DM19*0.9</f>
        <v>34650</v>
      </c>
      <c r="DN20" s="292">
        <f>'C завтраками| Bed and breakfast'!DN19*0.9</f>
        <v>33300</v>
      </c>
      <c r="DO20" s="292">
        <f>'C завтраками| Bed and breakfast'!DO19*0.9</f>
        <v>33300</v>
      </c>
      <c r="DP20" s="292">
        <f>'C завтраками| Bed and breakfast'!DP19*0.9</f>
        <v>33300</v>
      </c>
      <c r="DQ20" s="292">
        <f>'C завтраками| Bed and breakfast'!DQ19*0.9</f>
        <v>33300</v>
      </c>
      <c r="DR20" s="292">
        <f>'C завтраками| Bed and breakfast'!DR19*0.9</f>
        <v>33300</v>
      </c>
      <c r="DS20" s="292">
        <f>'C завтраками| Bed and breakfast'!DS19*0.9</f>
        <v>33300</v>
      </c>
      <c r="DT20" s="292">
        <f>'C завтраками| Bed and breakfast'!DT19*0.9</f>
        <v>33300</v>
      </c>
      <c r="DU20" s="292">
        <f>'C завтраками| Bed and breakfast'!DU19*0.9</f>
        <v>29700</v>
      </c>
      <c r="DV20" s="292">
        <f>'C завтраками| Bed and breakfast'!DV19*0.9</f>
        <v>29700</v>
      </c>
      <c r="DW20" s="292">
        <f>'C завтраками| Bed and breakfast'!DW19*0.9</f>
        <v>29700</v>
      </c>
      <c r="DX20" s="292">
        <f>'C завтраками| Bed and breakfast'!DX19*0.9</f>
        <v>29700</v>
      </c>
      <c r="DY20" s="292">
        <f>'C завтраками| Bed and breakfast'!DY19*0.9</f>
        <v>29700</v>
      </c>
      <c r="DZ20" s="292">
        <f>'C завтраками| Bed and breakfast'!DZ19*0.9</f>
        <v>30600</v>
      </c>
      <c r="EA20" s="292">
        <f>'C завтраками| Bed and breakfast'!EA19*0.9</f>
        <v>30600</v>
      </c>
      <c r="EB20" s="292">
        <f>'C завтраками| Bed and breakfast'!EB19*0.9</f>
        <v>28800</v>
      </c>
      <c r="EC20" s="292">
        <f>'C завтраками| Bed and breakfast'!EC19*0.9</f>
        <v>28800</v>
      </c>
      <c r="ED20" s="292">
        <f>'C завтраками| Bed and breakfast'!ED19*0.9</f>
        <v>28800</v>
      </c>
      <c r="EE20" s="292">
        <f>'C завтраками| Bed and breakfast'!EE19*0.9</f>
        <v>26100</v>
      </c>
      <c r="EF20" s="292">
        <f>'C завтраками| Bed and breakfast'!EF19*0.9</f>
        <v>26100</v>
      </c>
      <c r="EG20" s="292">
        <f>'C завтраками| Bed and breakfast'!EG19*0.9</f>
        <v>26100</v>
      </c>
      <c r="EH20" s="292">
        <f>'C завтраками| Bed and breakfast'!EH19*0.9</f>
        <v>26100</v>
      </c>
      <c r="EI20" s="292">
        <f>'C завтраками| Bed and breakfast'!EI19*0.9</f>
        <v>23400</v>
      </c>
      <c r="EJ20" s="292">
        <f>'C завтраками| Bed and breakfast'!EJ19*0.9</f>
        <v>23400</v>
      </c>
      <c r="EK20" s="292">
        <f>'C завтраками| Bed and breakfast'!EK19*0.9</f>
        <v>23400</v>
      </c>
      <c r="EL20" s="292">
        <f>'C завтраками| Bed and breakfast'!EL19*0.9</f>
        <v>23400</v>
      </c>
      <c r="EM20" s="292">
        <f>'C завтраками| Bed and breakfast'!EM19*0.9</f>
        <v>23400</v>
      </c>
      <c r="EN20" s="292">
        <f>'C завтраками| Bed and breakfast'!EN19*0.9</f>
        <v>23400</v>
      </c>
      <c r="EO20" s="292">
        <f>'C завтраками| Bed and breakfast'!EO19*0.9</f>
        <v>23400</v>
      </c>
      <c r="EP20" s="292">
        <f>'C завтраками| Bed and breakfast'!EP19*0.9</f>
        <v>22050</v>
      </c>
      <c r="EQ20" s="292">
        <f>'C завтраками| Bed and breakfast'!EQ19*0.9</f>
        <v>22050</v>
      </c>
      <c r="ER20" s="292">
        <f>'C завтраками| Bed and breakfast'!ER19*0.9</f>
        <v>22050</v>
      </c>
      <c r="ES20" s="292">
        <f>'C завтраками| Bed and breakfast'!ES19*0.9</f>
        <v>22050</v>
      </c>
      <c r="ET20" s="292">
        <f>'C завтраками| Bed and breakfast'!ET19*0.9</f>
        <v>22050</v>
      </c>
      <c r="EU20" s="292">
        <f>'C завтраками| Bed and breakfast'!EU19*0.9</f>
        <v>23400</v>
      </c>
      <c r="EV20" s="292">
        <f>'C завтраками| Bed and breakfast'!EV19*0.9</f>
        <v>23400</v>
      </c>
      <c r="EW20" s="292">
        <f>'C завтраками| Bed and breakfast'!EW19*0.9</f>
        <v>22050</v>
      </c>
      <c r="EX20" s="292">
        <f>'C завтраками| Bed and breakfast'!EX19*0.9</f>
        <v>22050</v>
      </c>
      <c r="EY20" s="292">
        <f>'C завтраками| Bed and breakfast'!EY19*0.9</f>
        <v>22050</v>
      </c>
      <c r="EZ20" s="292">
        <f>'C завтраками| Bed and breakfast'!EZ19*0.9</f>
        <v>22050</v>
      </c>
      <c r="FA20" s="292">
        <f>'C завтраками| Bed and breakfast'!FA19*0.9</f>
        <v>22050</v>
      </c>
      <c r="FB20" s="292">
        <f>'C завтраками| Bed and breakfast'!FB19*0.9</f>
        <v>23400</v>
      </c>
      <c r="FC20" s="292">
        <f>'C завтраками| Bed and breakfast'!FC19*0.9</f>
        <v>23400</v>
      </c>
      <c r="FD20" s="292">
        <f>'C завтраками| Bed and breakfast'!FD19*0.9</f>
        <v>22050</v>
      </c>
      <c r="FE20" s="292">
        <f>'C завтраками| Bed and breakfast'!FE19*0.9</f>
        <v>22050</v>
      </c>
      <c r="FF20" s="292">
        <f>'C завтраками| Bed and breakfast'!FF19*0.9</f>
        <v>22050</v>
      </c>
      <c r="FG20" s="292">
        <f>'C завтраками| Bed and breakfast'!FG19*0.9</f>
        <v>22050</v>
      </c>
      <c r="FH20" s="292">
        <f>'C завтраками| Bed and breakfast'!FH19*0.9</f>
        <v>24750</v>
      </c>
    </row>
    <row r="21" spans="1:164" s="72" customFormat="1" x14ac:dyDescent="0.2">
      <c r="A21" s="240">
        <v>2</v>
      </c>
      <c r="B21" s="292">
        <f>'C завтраками| Bed and breakfast'!B20*0.9</f>
        <v>27540</v>
      </c>
      <c r="C21" s="292">
        <f>'C завтраками| Bed and breakfast'!C20*0.9</f>
        <v>27540</v>
      </c>
      <c r="D21" s="292">
        <f>'C завтраками| Bed and breakfast'!D20*0.9</f>
        <v>30690</v>
      </c>
      <c r="E21" s="292">
        <f>'C завтраками| Bed and breakfast'!E20*0.9</f>
        <v>30690</v>
      </c>
      <c r="F21" s="292">
        <f>'C завтраками| Bed and breakfast'!F20*0.9</f>
        <v>24840</v>
      </c>
      <c r="G21" s="292">
        <f>'C завтраками| Bed and breakfast'!G20*0.9</f>
        <v>24840</v>
      </c>
      <c r="H21" s="292">
        <f>'C завтраками| Bed and breakfast'!H20*0.9</f>
        <v>24840</v>
      </c>
      <c r="I21" s="292">
        <f>'C завтраками| Bed and breakfast'!I20*0.9</f>
        <v>24840</v>
      </c>
      <c r="J21" s="292">
        <f>'C завтраками| Bed and breakfast'!J20*0.9</f>
        <v>24840</v>
      </c>
      <c r="K21" s="292">
        <f>'C завтраками| Bed and breakfast'!K20*0.9</f>
        <v>28890</v>
      </c>
      <c r="L21" s="292">
        <f>'C завтраками| Bed and breakfast'!L20*0.9</f>
        <v>28890</v>
      </c>
      <c r="M21" s="292">
        <f>'C завтраками| Bed and breakfast'!M20*0.9</f>
        <v>24840</v>
      </c>
      <c r="N21" s="292">
        <f>'C завтраками| Bed and breakfast'!N20*0.9</f>
        <v>24840</v>
      </c>
      <c r="O21" s="292">
        <f>'C завтраками| Bed and breakfast'!O20*0.9</f>
        <v>24840</v>
      </c>
      <c r="P21" s="292">
        <f>'C завтраками| Bed and breakfast'!P20*0.9</f>
        <v>24840</v>
      </c>
      <c r="Q21" s="292">
        <f>'C завтраками| Bed and breakfast'!Q20*0.9</f>
        <v>24840</v>
      </c>
      <c r="R21" s="292">
        <f>'C завтраками| Bed and breakfast'!R20*0.9</f>
        <v>27540</v>
      </c>
      <c r="S21" s="292">
        <f>'C завтраками| Bed and breakfast'!S20*0.9</f>
        <v>27540</v>
      </c>
      <c r="T21" s="292">
        <f>'C завтраками| Bed and breakfast'!T20*0.9</f>
        <v>26190</v>
      </c>
      <c r="U21" s="292">
        <f>'C завтраками| Bed and breakfast'!U20*0.9</f>
        <v>26190</v>
      </c>
      <c r="V21" s="292">
        <f>'C завтраками| Bed and breakfast'!V20*0.9</f>
        <v>26190</v>
      </c>
      <c r="W21" s="292">
        <f>'C завтраками| Bed and breakfast'!W20*0.9</f>
        <v>26190</v>
      </c>
      <c r="X21" s="292">
        <f>'C завтраками| Bed and breakfast'!X20*0.9</f>
        <v>27540</v>
      </c>
      <c r="Y21" s="292">
        <f>'C завтраками| Bed and breakfast'!Y20*0.9</f>
        <v>27540</v>
      </c>
      <c r="Z21" s="292">
        <f>'C завтраками| Bed and breakfast'!Z20*0.9</f>
        <v>27540</v>
      </c>
      <c r="AA21" s="292">
        <f>'C завтраками| Bed and breakfast'!AA20*0.9</f>
        <v>26190</v>
      </c>
      <c r="AB21" s="292">
        <f>'C завтраками| Bed and breakfast'!AB20*0.9</f>
        <v>26190</v>
      </c>
      <c r="AC21" s="292">
        <f>'C завтраками| Bed and breakfast'!AC20*0.9</f>
        <v>27540</v>
      </c>
      <c r="AD21" s="292">
        <f>'C завтраками| Bed and breakfast'!AD20*0.9</f>
        <v>27540</v>
      </c>
      <c r="AE21" s="292">
        <f>'C завтраками| Bed and breakfast'!AE20*0.9</f>
        <v>27540</v>
      </c>
      <c r="AF21" s="292">
        <f>'C завтраками| Bed and breakfast'!AF20*0.9</f>
        <v>31140</v>
      </c>
      <c r="AG21" s="292">
        <f>'C завтраками| Bed and breakfast'!AG20*0.9</f>
        <v>31140</v>
      </c>
      <c r="AH21" s="292">
        <f>'C завтраками| Bed and breakfast'!AH20*0.9</f>
        <v>28890</v>
      </c>
      <c r="AI21" s="292">
        <f>'C завтраками| Bed and breakfast'!AI20*0.9</f>
        <v>30690</v>
      </c>
      <c r="AJ21" s="292">
        <f>'C завтраками| Bed and breakfast'!AJ20*0.9</f>
        <v>30690</v>
      </c>
      <c r="AK21" s="292">
        <f>'C завтраками| Bed and breakfast'!AK20*0.9</f>
        <v>36540</v>
      </c>
      <c r="AL21" s="292">
        <f>'C завтраками| Bed and breakfast'!AL20*0.9</f>
        <v>41940</v>
      </c>
      <c r="AM21" s="292">
        <f>'C завтраками| Bed and breakfast'!AM20*0.9</f>
        <v>41940</v>
      </c>
      <c r="AN21" s="292">
        <f>'C завтраками| Bed and breakfast'!AN20*0.9</f>
        <v>44640</v>
      </c>
      <c r="AO21" s="292">
        <f>'C завтраками| Bed and breakfast'!AO20*0.9</f>
        <v>41940</v>
      </c>
      <c r="AP21" s="347">
        <f>'C завтраками| Bed and breakfast'!AP20*0.9</f>
        <v>70650</v>
      </c>
      <c r="AQ21" s="347">
        <f>'C завтраками| Bed and breakfast'!AQ20*0.9</f>
        <v>106650</v>
      </c>
      <c r="AR21" s="347">
        <f>'C завтраками| Bed and breakfast'!AR20*0.9</f>
        <v>129150</v>
      </c>
      <c r="AS21" s="347">
        <f>'C завтраками| Bed and breakfast'!AS20*0.9</f>
        <v>129150</v>
      </c>
      <c r="AT21" s="347">
        <f>'C завтраками| Bed and breakfast'!AT20*0.9</f>
        <v>115650</v>
      </c>
      <c r="AU21" s="347">
        <f>'C завтраками| Bed and breakfast'!AU20*0.9</f>
        <v>115650</v>
      </c>
      <c r="AV21" s="347">
        <f>'C завтраками| Bed and breakfast'!AV20*0.9</f>
        <v>115650</v>
      </c>
      <c r="AW21" s="347">
        <f>'C завтраками| Bed and breakfast'!AW20*0.9</f>
        <v>115650</v>
      </c>
      <c r="AX21" s="347">
        <f>'C завтраками| Bed and breakfast'!AX20*0.9</f>
        <v>115650</v>
      </c>
      <c r="AY21" s="347">
        <f>'C завтраками| Bed and breakfast'!AY20*0.9</f>
        <v>93150</v>
      </c>
      <c r="AZ21" s="347">
        <f>'C завтраками| Bed and breakfast'!AZ20*0.9</f>
        <v>84150</v>
      </c>
      <c r="BA21" s="292">
        <f>'C завтраками| Bed and breakfast'!BA20*0.9</f>
        <v>84150</v>
      </c>
      <c r="BB21" s="292">
        <f>'C завтраками| Bed and breakfast'!BB20*0.9</f>
        <v>63180</v>
      </c>
      <c r="BC21" s="292">
        <f>'C завтраками| Bed and breakfast'!BC20*0.9</f>
        <v>41580</v>
      </c>
      <c r="BD21" s="292">
        <f>'C завтраками| Bed and breakfast'!BD20*0.9</f>
        <v>41580</v>
      </c>
      <c r="BE21" s="292">
        <f>'C завтраками| Bed and breakfast'!BE20*0.9</f>
        <v>41580</v>
      </c>
      <c r="BF21" s="292">
        <f>'C завтраками| Bed and breakfast'!BF20*0.9</f>
        <v>41580</v>
      </c>
      <c r="BG21" s="292">
        <f>'C завтраками| Bed and breakfast'!BG20*0.9</f>
        <v>41580</v>
      </c>
      <c r="BH21" s="292">
        <f>'C завтраками| Bed and breakfast'!BH20*0.9</f>
        <v>38880</v>
      </c>
      <c r="BI21" s="292">
        <f>'C завтраками| Bed and breakfast'!BI20*0.9</f>
        <v>38880</v>
      </c>
      <c r="BJ21" s="292">
        <f>'C завтраками| Bed and breakfast'!BJ20*0.9</f>
        <v>38880</v>
      </c>
      <c r="BK21" s="292">
        <f>'C завтраками| Bed and breakfast'!BK20*0.9</f>
        <v>41580</v>
      </c>
      <c r="BL21" s="292">
        <f>'C завтраками| Bed and breakfast'!BL20*0.9</f>
        <v>41580</v>
      </c>
      <c r="BM21" s="292">
        <f>'C завтраками| Bed and breakfast'!BM20*0.9</f>
        <v>41580</v>
      </c>
      <c r="BN21" s="292">
        <f>'C завтраками| Bed and breakfast'!BN20*0.9</f>
        <v>41580</v>
      </c>
      <c r="BO21" s="292">
        <f>'C завтраками| Bed and breakfast'!BO20*0.9</f>
        <v>41580</v>
      </c>
      <c r="BP21" s="292">
        <f>'C завтраками| Bed and breakfast'!BP20*0.9</f>
        <v>41580</v>
      </c>
      <c r="BQ21" s="292">
        <f>'C завтраками| Bed and breakfast'!BQ20*0.9</f>
        <v>41580</v>
      </c>
      <c r="BR21" s="292">
        <f>'C завтраками| Bed and breakfast'!BR20*0.9</f>
        <v>41580</v>
      </c>
      <c r="BS21" s="292">
        <f>'C завтраками| Bed and breakfast'!BS20*0.9</f>
        <v>41580</v>
      </c>
      <c r="BT21" s="292">
        <f>'C завтраками| Bed and breakfast'!BT20*0.9</f>
        <v>46980</v>
      </c>
      <c r="BU21" s="292">
        <f>'C завтраками| Bed and breakfast'!BU20*0.9</f>
        <v>46980</v>
      </c>
      <c r="BV21" s="292">
        <f>'C завтраками| Bed and breakfast'!BV20*0.9</f>
        <v>46980</v>
      </c>
      <c r="BW21" s="292">
        <f>'C завтраками| Bed and breakfast'!BW20*0.9</f>
        <v>46980</v>
      </c>
      <c r="BX21" s="292">
        <f>'C завтраками| Bed and breakfast'!BX20*0.9</f>
        <v>48780</v>
      </c>
      <c r="BY21" s="292">
        <f>'C завтраками| Bed and breakfast'!BY20*0.9</f>
        <v>48780</v>
      </c>
      <c r="BZ21" s="292">
        <f>'C завтраками| Bed and breakfast'!BZ20*0.9</f>
        <v>48780</v>
      </c>
      <c r="CA21" s="292">
        <f>'C завтраками| Bed and breakfast'!CA20*0.9</f>
        <v>48780</v>
      </c>
      <c r="CB21" s="292">
        <f>'C завтраками| Bed and breakfast'!CB20*0.9</f>
        <v>48780</v>
      </c>
      <c r="CC21" s="292">
        <f>'C завтраками| Bed and breakfast'!CC20*0.9</f>
        <v>48780</v>
      </c>
      <c r="CD21" s="292">
        <f>'C завтраками| Bed and breakfast'!CD20*0.9</f>
        <v>48780</v>
      </c>
      <c r="CE21" s="292">
        <f>'C завтраками| Bed and breakfast'!CE20*0.9</f>
        <v>48780</v>
      </c>
      <c r="CF21" s="292">
        <f>'C завтраками| Bed and breakfast'!CF20*0.9</f>
        <v>48780</v>
      </c>
      <c r="CG21" s="292">
        <f>'C завтраками| Bed and breakfast'!CG20*0.9</f>
        <v>48780</v>
      </c>
      <c r="CH21" s="292">
        <f>'C завтраками| Bed and breakfast'!CH20*0.9</f>
        <v>45180</v>
      </c>
      <c r="CI21" s="292">
        <f>'C завтраками| Bed and breakfast'!CI20*0.9</f>
        <v>45180</v>
      </c>
      <c r="CJ21" s="292">
        <f>'C завтраками| Bed and breakfast'!CJ20*0.9</f>
        <v>45180</v>
      </c>
      <c r="CK21" s="292">
        <f>'C завтраками| Bed and breakfast'!CK20*0.9</f>
        <v>45180</v>
      </c>
      <c r="CL21" s="292">
        <f>'C завтраками| Bed and breakfast'!CL20*0.9</f>
        <v>45180</v>
      </c>
      <c r="CM21" s="292">
        <f>'C завтраками| Bed and breakfast'!CM20*0.9</f>
        <v>45180</v>
      </c>
      <c r="CN21" s="292">
        <f>'C завтраками| Bed and breakfast'!CN20*0.9</f>
        <v>45180</v>
      </c>
      <c r="CO21" s="292">
        <f>'C завтраками| Bed and breakfast'!CO20*0.9</f>
        <v>45180</v>
      </c>
      <c r="CP21" s="292">
        <f>'C завтраками| Bed and breakfast'!CP20*0.9</f>
        <v>45180</v>
      </c>
      <c r="CQ21" s="292">
        <f>'C завтраками| Bed and breakfast'!CQ20*0.9</f>
        <v>67680</v>
      </c>
      <c r="CR21" s="292">
        <f>'C завтраками| Bed and breakfast'!CR20*0.9</f>
        <v>73980</v>
      </c>
      <c r="CS21" s="292">
        <f>'C завтраками| Bed and breakfast'!CS20*0.9</f>
        <v>80280</v>
      </c>
      <c r="CT21" s="292">
        <f>'C завтраками| Bed and breakfast'!CT20*0.9</f>
        <v>67680</v>
      </c>
      <c r="CU21" s="292">
        <f>'C завтраками| Bed and breakfast'!CU20*0.9</f>
        <v>67680</v>
      </c>
      <c r="CV21" s="292">
        <f>'C завтраками| Bed and breakfast'!CV20*0.9</f>
        <v>57780</v>
      </c>
      <c r="CW21" s="292">
        <f>'C завтраками| Bed and breakfast'!CW20*0.9</f>
        <v>57780</v>
      </c>
      <c r="CX21" s="292">
        <f>'C завтраками| Bed and breakfast'!CX20*0.9</f>
        <v>57780</v>
      </c>
      <c r="CY21" s="292">
        <f>'C завтраками| Bed and breakfast'!CY20*0.9</f>
        <v>50580</v>
      </c>
      <c r="CZ21" s="292">
        <f>'C завтраками| Bed and breakfast'!CZ20*0.9</f>
        <v>49680</v>
      </c>
      <c r="DA21" s="292">
        <f>'C завтраками| Bed and breakfast'!DA20*0.9</f>
        <v>37530</v>
      </c>
      <c r="DB21" s="292">
        <f>'C завтраками| Bed and breakfast'!DB20*0.9</f>
        <v>37530</v>
      </c>
      <c r="DC21" s="292">
        <f>'C завтраками| Bed and breakfast'!DC20*0.9</f>
        <v>37530</v>
      </c>
      <c r="DD21" s="292">
        <f>'C завтраками| Bed and breakfast'!DD20*0.9</f>
        <v>37530</v>
      </c>
      <c r="DE21" s="292">
        <f>'C завтраками| Bed and breakfast'!DE20*0.9</f>
        <v>38880</v>
      </c>
      <c r="DF21" s="292">
        <f>'C завтраками| Bed and breakfast'!DF20*0.9</f>
        <v>38880</v>
      </c>
      <c r="DG21" s="292">
        <f>'C завтраками| Bed and breakfast'!DG20*0.9</f>
        <v>38880</v>
      </c>
      <c r="DH21" s="292">
        <f>'C завтраками| Bed and breakfast'!DH20*0.9</f>
        <v>37530</v>
      </c>
      <c r="DI21" s="292">
        <f>'C завтраками| Bed and breakfast'!DI20*0.9</f>
        <v>37530</v>
      </c>
      <c r="DJ21" s="292">
        <f>'C завтраками| Bed and breakfast'!DJ20*0.9</f>
        <v>37530</v>
      </c>
      <c r="DK21" s="292">
        <f>'C завтраками| Bed and breakfast'!DK20*0.9</f>
        <v>37530</v>
      </c>
      <c r="DL21" s="292">
        <f>'C завтраками| Bed and breakfast'!DL20*0.9</f>
        <v>37530</v>
      </c>
      <c r="DM21" s="292">
        <f>'C завтраками| Bed and breakfast'!DM20*0.9</f>
        <v>37530</v>
      </c>
      <c r="DN21" s="292">
        <f>'C завтраками| Bed and breakfast'!DN20*0.9</f>
        <v>36180</v>
      </c>
      <c r="DO21" s="292">
        <f>'C завтраками| Bed and breakfast'!DO20*0.9</f>
        <v>36180</v>
      </c>
      <c r="DP21" s="292">
        <f>'C завтраками| Bed and breakfast'!DP20*0.9</f>
        <v>36180</v>
      </c>
      <c r="DQ21" s="292">
        <f>'C завтраками| Bed and breakfast'!DQ20*0.9</f>
        <v>36180</v>
      </c>
      <c r="DR21" s="292">
        <f>'C завтраками| Bed and breakfast'!DR20*0.9</f>
        <v>36180</v>
      </c>
      <c r="DS21" s="292">
        <f>'C завтраками| Bed and breakfast'!DS20*0.9</f>
        <v>36180</v>
      </c>
      <c r="DT21" s="292">
        <f>'C завтраками| Bed and breakfast'!DT20*0.9</f>
        <v>36180</v>
      </c>
      <c r="DU21" s="292">
        <f>'C завтраками| Bed and breakfast'!DU20*0.9</f>
        <v>32580</v>
      </c>
      <c r="DV21" s="292">
        <f>'C завтраками| Bed and breakfast'!DV20*0.9</f>
        <v>32580</v>
      </c>
      <c r="DW21" s="292">
        <f>'C завтраками| Bed and breakfast'!DW20*0.9</f>
        <v>32580</v>
      </c>
      <c r="DX21" s="292">
        <f>'C завтраками| Bed and breakfast'!DX20*0.9</f>
        <v>32580</v>
      </c>
      <c r="DY21" s="292">
        <f>'C завтраками| Bed and breakfast'!DY20*0.9</f>
        <v>32580</v>
      </c>
      <c r="DZ21" s="292">
        <f>'C завтраками| Bed and breakfast'!DZ20*0.9</f>
        <v>33480</v>
      </c>
      <c r="EA21" s="292">
        <f>'C завтраками| Bed and breakfast'!EA20*0.9</f>
        <v>33480</v>
      </c>
      <c r="EB21" s="292">
        <f>'C завтраками| Bed and breakfast'!EB20*0.9</f>
        <v>31680</v>
      </c>
      <c r="EC21" s="292">
        <f>'C завтраками| Bed and breakfast'!EC20*0.9</f>
        <v>31680</v>
      </c>
      <c r="ED21" s="292">
        <f>'C завтраками| Bed and breakfast'!ED20*0.9</f>
        <v>31680</v>
      </c>
      <c r="EE21" s="292">
        <f>'C завтраками| Bed and breakfast'!EE20*0.9</f>
        <v>28800</v>
      </c>
      <c r="EF21" s="292">
        <f>'C завтраками| Bed and breakfast'!EF20*0.9</f>
        <v>28800</v>
      </c>
      <c r="EG21" s="292">
        <f>'C завтраками| Bed and breakfast'!EG20*0.9</f>
        <v>28800</v>
      </c>
      <c r="EH21" s="292">
        <f>'C завтраками| Bed and breakfast'!EH20*0.9</f>
        <v>28800</v>
      </c>
      <c r="EI21" s="292">
        <f>'C завтраками| Bed and breakfast'!EI20*0.9</f>
        <v>26100</v>
      </c>
      <c r="EJ21" s="292">
        <f>'C завтраками| Bed and breakfast'!EJ20*0.9</f>
        <v>26100</v>
      </c>
      <c r="EK21" s="292">
        <f>'C завтраками| Bed and breakfast'!EK20*0.9</f>
        <v>26100</v>
      </c>
      <c r="EL21" s="292">
        <f>'C завтраками| Bed and breakfast'!EL20*0.9</f>
        <v>26100</v>
      </c>
      <c r="EM21" s="292">
        <f>'C завтраками| Bed and breakfast'!EM20*0.9</f>
        <v>26100</v>
      </c>
      <c r="EN21" s="292">
        <f>'C завтраками| Bed and breakfast'!EN20*0.9</f>
        <v>26100</v>
      </c>
      <c r="EO21" s="292">
        <f>'C завтраками| Bed and breakfast'!EO20*0.9</f>
        <v>26100</v>
      </c>
      <c r="EP21" s="292">
        <f>'C завтраками| Bed and breakfast'!EP20*0.9</f>
        <v>24750</v>
      </c>
      <c r="EQ21" s="292">
        <f>'C завтраками| Bed and breakfast'!EQ20*0.9</f>
        <v>24750</v>
      </c>
      <c r="ER21" s="292">
        <f>'C завтраками| Bed and breakfast'!ER20*0.9</f>
        <v>24750</v>
      </c>
      <c r="ES21" s="292">
        <f>'C завтраками| Bed and breakfast'!ES20*0.9</f>
        <v>24750</v>
      </c>
      <c r="ET21" s="292">
        <f>'C завтраками| Bed and breakfast'!ET20*0.9</f>
        <v>24750</v>
      </c>
      <c r="EU21" s="292">
        <f>'C завтраками| Bed and breakfast'!EU20*0.9</f>
        <v>26100</v>
      </c>
      <c r="EV21" s="292">
        <f>'C завтраками| Bed and breakfast'!EV20*0.9</f>
        <v>26100</v>
      </c>
      <c r="EW21" s="292">
        <f>'C завтраками| Bed and breakfast'!EW20*0.9</f>
        <v>24750</v>
      </c>
      <c r="EX21" s="292">
        <f>'C завтраками| Bed and breakfast'!EX20*0.9</f>
        <v>24750</v>
      </c>
      <c r="EY21" s="292">
        <f>'C завтраками| Bed and breakfast'!EY20*0.9</f>
        <v>24750</v>
      </c>
      <c r="EZ21" s="292">
        <f>'C завтраками| Bed and breakfast'!EZ20*0.9</f>
        <v>24750</v>
      </c>
      <c r="FA21" s="292">
        <f>'C завтраками| Bed and breakfast'!FA20*0.9</f>
        <v>24750</v>
      </c>
      <c r="FB21" s="292">
        <f>'C завтраками| Bed and breakfast'!FB20*0.9</f>
        <v>26100</v>
      </c>
      <c r="FC21" s="292">
        <f>'C завтраками| Bed and breakfast'!FC20*0.9</f>
        <v>26100</v>
      </c>
      <c r="FD21" s="292">
        <f>'C завтраками| Bed and breakfast'!FD20*0.9</f>
        <v>24750</v>
      </c>
      <c r="FE21" s="292">
        <f>'C завтраками| Bed and breakfast'!FE20*0.9</f>
        <v>24750</v>
      </c>
      <c r="FF21" s="292">
        <f>'C завтраками| Bed and breakfast'!FF20*0.9</f>
        <v>24750</v>
      </c>
      <c r="FG21" s="292">
        <f>'C завтраками| Bed and breakfast'!FG20*0.9</f>
        <v>24750</v>
      </c>
      <c r="FH21" s="292">
        <f>'C завтраками| Bed and breakfast'!FH20*0.9</f>
        <v>27450</v>
      </c>
    </row>
    <row r="22" spans="1:164"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345"/>
      <c r="AQ22" s="345"/>
      <c r="AR22" s="345"/>
      <c r="AS22" s="345"/>
      <c r="AT22" s="345"/>
      <c r="AU22" s="345"/>
      <c r="AV22" s="345"/>
      <c r="AW22" s="345"/>
      <c r="AX22" s="345"/>
      <c r="AY22" s="345"/>
      <c r="AZ22" s="345"/>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c r="DT22" s="290"/>
      <c r="DU22" s="290"/>
      <c r="DV22" s="290"/>
      <c r="DW22" s="290"/>
      <c r="DX22" s="290"/>
      <c r="DY22" s="290"/>
      <c r="DZ22" s="290"/>
      <c r="EA22" s="290"/>
      <c r="EB22" s="290"/>
      <c r="EC22" s="290"/>
      <c r="ED22" s="290"/>
      <c r="EE22" s="290"/>
      <c r="EF22" s="290"/>
      <c r="EG22" s="290"/>
      <c r="EH22" s="290"/>
      <c r="EI22" s="290"/>
      <c r="EJ22" s="290"/>
      <c r="EK22" s="290"/>
      <c r="EL22" s="290"/>
      <c r="EM22" s="290"/>
      <c r="EN22" s="290"/>
      <c r="EO22" s="290"/>
      <c r="EP22" s="290"/>
      <c r="EQ22" s="290"/>
      <c r="ER22" s="290"/>
      <c r="ES22" s="290"/>
      <c r="ET22" s="290"/>
      <c r="EU22" s="290"/>
      <c r="EV22" s="290"/>
      <c r="EW22" s="290"/>
      <c r="EX22" s="290"/>
      <c r="EY22" s="290"/>
      <c r="EZ22" s="290"/>
      <c r="FA22" s="290"/>
      <c r="FB22" s="290"/>
      <c r="FC22" s="290"/>
      <c r="FD22" s="290"/>
      <c r="FE22" s="290"/>
      <c r="FF22" s="290"/>
      <c r="FG22" s="290"/>
      <c r="FH22" s="290"/>
    </row>
    <row r="23" spans="1:164" s="72" customFormat="1" x14ac:dyDescent="0.2">
      <c r="A23" s="240" t="s">
        <v>115</v>
      </c>
      <c r="B23" s="292">
        <f>'C завтраками| Bed and breakfast'!B22*0.9</f>
        <v>47340</v>
      </c>
      <c r="C23" s="292">
        <f>'C завтраками| Bed and breakfast'!C22*0.9</f>
        <v>47340</v>
      </c>
      <c r="D23" s="292">
        <f>'C завтраками| Bed and breakfast'!D22*0.9</f>
        <v>50490</v>
      </c>
      <c r="E23" s="292">
        <f>'C завтраками| Bed and breakfast'!E22*0.9</f>
        <v>50490</v>
      </c>
      <c r="F23" s="292">
        <f>'C завтраками| Bed and breakfast'!F22*0.9</f>
        <v>44640</v>
      </c>
      <c r="G23" s="292">
        <f>'C завтраками| Bed and breakfast'!G22*0.9</f>
        <v>44640</v>
      </c>
      <c r="H23" s="292">
        <f>'C завтраками| Bed and breakfast'!H22*0.9</f>
        <v>44640</v>
      </c>
      <c r="I23" s="292">
        <f>'C завтраками| Bed and breakfast'!I22*0.9</f>
        <v>44640</v>
      </c>
      <c r="J23" s="292">
        <f>'C завтраками| Bed and breakfast'!J22*0.9</f>
        <v>44640</v>
      </c>
      <c r="K23" s="292">
        <f>'C завтраками| Bed and breakfast'!K22*0.9</f>
        <v>48690</v>
      </c>
      <c r="L23" s="292">
        <f>'C завтраками| Bed and breakfast'!L22*0.9</f>
        <v>48690</v>
      </c>
      <c r="M23" s="292">
        <f>'C завтраками| Bed and breakfast'!M22*0.9</f>
        <v>44640</v>
      </c>
      <c r="N23" s="292">
        <f>'C завтраками| Bed and breakfast'!N22*0.9</f>
        <v>44640</v>
      </c>
      <c r="O23" s="292">
        <f>'C завтраками| Bed and breakfast'!O22*0.9</f>
        <v>44640</v>
      </c>
      <c r="P23" s="292">
        <f>'C завтраками| Bed and breakfast'!P22*0.9</f>
        <v>44640</v>
      </c>
      <c r="Q23" s="292">
        <f>'C завтраками| Bed and breakfast'!Q22*0.9</f>
        <v>44640</v>
      </c>
      <c r="R23" s="292">
        <f>'C завтраками| Bed and breakfast'!R22*0.9</f>
        <v>47340</v>
      </c>
      <c r="S23" s="292">
        <f>'C завтраками| Bed and breakfast'!S22*0.9</f>
        <v>47340</v>
      </c>
      <c r="T23" s="292">
        <f>'C завтраками| Bed and breakfast'!T22*0.9</f>
        <v>45990</v>
      </c>
      <c r="U23" s="292">
        <f>'C завтраками| Bed and breakfast'!U22*0.9</f>
        <v>45990</v>
      </c>
      <c r="V23" s="292">
        <f>'C завтраками| Bed and breakfast'!V22*0.9</f>
        <v>45990</v>
      </c>
      <c r="W23" s="292">
        <f>'C завтраками| Bed and breakfast'!W22*0.9</f>
        <v>45990</v>
      </c>
      <c r="X23" s="292">
        <f>'C завтраками| Bed and breakfast'!X22*0.9</f>
        <v>47340</v>
      </c>
      <c r="Y23" s="292">
        <f>'C завтраками| Bed and breakfast'!Y22*0.9</f>
        <v>47340</v>
      </c>
      <c r="Z23" s="292">
        <f>'C завтраками| Bed and breakfast'!Z22*0.9</f>
        <v>47340</v>
      </c>
      <c r="AA23" s="292">
        <f>'C завтраками| Bed and breakfast'!AA22*0.9</f>
        <v>45990</v>
      </c>
      <c r="AB23" s="292">
        <f>'C завтраками| Bed and breakfast'!AB22*0.9</f>
        <v>45990</v>
      </c>
      <c r="AC23" s="292">
        <f>'C завтраками| Bed and breakfast'!AC22*0.9</f>
        <v>47340</v>
      </c>
      <c r="AD23" s="292">
        <f>'C завтраками| Bed and breakfast'!AD22*0.9</f>
        <v>47340</v>
      </c>
      <c r="AE23" s="292">
        <f>'C завтраками| Bed and breakfast'!AE22*0.9</f>
        <v>47340</v>
      </c>
      <c r="AF23" s="292">
        <f>'C завтраками| Bed and breakfast'!AF22*0.9</f>
        <v>50940</v>
      </c>
      <c r="AG23" s="292">
        <f>'C завтраками| Bed and breakfast'!AG22*0.9</f>
        <v>50940</v>
      </c>
      <c r="AH23" s="292">
        <f>'C завтраками| Bed and breakfast'!AH22*0.9</f>
        <v>48690</v>
      </c>
      <c r="AI23" s="292">
        <f>'C завтраками| Bed and breakfast'!AI22*0.9</f>
        <v>50490</v>
      </c>
      <c r="AJ23" s="292">
        <f>'C завтраками| Bed and breakfast'!AJ22*0.9</f>
        <v>50490</v>
      </c>
      <c r="AK23" s="292">
        <f>'C завтраками| Bed and breakfast'!AK22*0.9</f>
        <v>56340</v>
      </c>
      <c r="AL23" s="292">
        <f>'C завтраками| Bed and breakfast'!AL22*0.9</f>
        <v>61740</v>
      </c>
      <c r="AM23" s="292">
        <f>'C завтраками| Bed and breakfast'!AM22*0.9</f>
        <v>61740</v>
      </c>
      <c r="AN23" s="292">
        <f>'C завтраками| Bed and breakfast'!AN22*0.9</f>
        <v>64440</v>
      </c>
      <c r="AO23" s="292">
        <f>'C завтраками| Bed and breakfast'!AO22*0.9</f>
        <v>61740</v>
      </c>
      <c r="AP23" s="347">
        <f>'C завтраками| Bed and breakfast'!AP22*0.9</f>
        <v>147150</v>
      </c>
      <c r="AQ23" s="347">
        <f>'C завтраками| Bed and breakfast'!AQ22*0.9</f>
        <v>183150</v>
      </c>
      <c r="AR23" s="347">
        <f>'C завтраками| Bed and breakfast'!AR22*0.9</f>
        <v>205650</v>
      </c>
      <c r="AS23" s="347">
        <f>'C завтраками| Bed and breakfast'!AS22*0.9</f>
        <v>205650</v>
      </c>
      <c r="AT23" s="347">
        <f>'C завтраками| Bed and breakfast'!AT22*0.9</f>
        <v>192150</v>
      </c>
      <c r="AU23" s="347">
        <f>'C завтраками| Bed and breakfast'!AU22*0.9</f>
        <v>192150</v>
      </c>
      <c r="AV23" s="347">
        <f>'C завтраками| Bed and breakfast'!AV22*0.9</f>
        <v>192150</v>
      </c>
      <c r="AW23" s="347">
        <f>'C завтраками| Bed and breakfast'!AW22*0.9</f>
        <v>192150</v>
      </c>
      <c r="AX23" s="347">
        <f>'C завтраками| Bed and breakfast'!AX22*0.9</f>
        <v>192150</v>
      </c>
      <c r="AY23" s="347">
        <f>'C завтраками| Bed and breakfast'!AY22*0.9</f>
        <v>169650</v>
      </c>
      <c r="AZ23" s="347">
        <f>'C завтраками| Bed and breakfast'!AZ22*0.9</f>
        <v>160650</v>
      </c>
      <c r="BA23" s="292">
        <f>'C завтраками| Bed and breakfast'!BA22*0.9</f>
        <v>160650</v>
      </c>
      <c r="BB23" s="292">
        <f>'C завтраками| Bed and breakfast'!BB22*0.9</f>
        <v>100080</v>
      </c>
      <c r="BC23" s="292">
        <f>'C завтраками| Bed and breakfast'!BC22*0.9</f>
        <v>78480</v>
      </c>
      <c r="BD23" s="292">
        <f>'C завтраками| Bed and breakfast'!BD22*0.9</f>
        <v>78480</v>
      </c>
      <c r="BE23" s="292">
        <f>'C завтраками| Bed and breakfast'!BE22*0.9</f>
        <v>78480</v>
      </c>
      <c r="BF23" s="292">
        <f>'C завтраками| Bed and breakfast'!BF22*0.9</f>
        <v>78480</v>
      </c>
      <c r="BG23" s="292">
        <f>'C завтраками| Bed and breakfast'!BG22*0.9</f>
        <v>78480</v>
      </c>
      <c r="BH23" s="292">
        <f>'C завтраками| Bed and breakfast'!BH22*0.9</f>
        <v>75780</v>
      </c>
      <c r="BI23" s="292">
        <f>'C завтраками| Bed and breakfast'!BI22*0.9</f>
        <v>75780</v>
      </c>
      <c r="BJ23" s="292">
        <f>'C завтраками| Bed and breakfast'!BJ22*0.9</f>
        <v>75780</v>
      </c>
      <c r="BK23" s="292">
        <f>'C завтраками| Bed and breakfast'!BK22*0.9</f>
        <v>78480</v>
      </c>
      <c r="BL23" s="292">
        <f>'C завтраками| Bed and breakfast'!BL22*0.9</f>
        <v>78480</v>
      </c>
      <c r="BM23" s="292">
        <f>'C завтраками| Bed and breakfast'!BM22*0.9</f>
        <v>78480</v>
      </c>
      <c r="BN23" s="292">
        <f>'C завтраками| Bed and breakfast'!BN22*0.9</f>
        <v>78480</v>
      </c>
      <c r="BO23" s="292">
        <f>'C завтраками| Bed and breakfast'!BO22*0.9</f>
        <v>78480</v>
      </c>
      <c r="BP23" s="292">
        <f>'C завтраками| Bed and breakfast'!BP22*0.9</f>
        <v>78480</v>
      </c>
      <c r="BQ23" s="292">
        <f>'C завтраками| Bed and breakfast'!BQ22*0.9</f>
        <v>78480</v>
      </c>
      <c r="BR23" s="292">
        <f>'C завтраками| Bed and breakfast'!BR22*0.9</f>
        <v>78480</v>
      </c>
      <c r="BS23" s="292">
        <f>'C завтраками| Bed and breakfast'!BS22*0.9</f>
        <v>78480</v>
      </c>
      <c r="BT23" s="292">
        <f>'C завтраками| Bed and breakfast'!BT22*0.9</f>
        <v>83880</v>
      </c>
      <c r="BU23" s="292">
        <f>'C завтраками| Bed and breakfast'!BU22*0.9</f>
        <v>83880</v>
      </c>
      <c r="BV23" s="292">
        <f>'C завтраками| Bed and breakfast'!BV22*0.9</f>
        <v>83880</v>
      </c>
      <c r="BW23" s="292">
        <f>'C завтраками| Bed and breakfast'!BW22*0.9</f>
        <v>83880</v>
      </c>
      <c r="BX23" s="292">
        <f>'C завтраками| Bed and breakfast'!BX22*0.9</f>
        <v>85680</v>
      </c>
      <c r="BY23" s="292">
        <f>'C завтраками| Bed and breakfast'!BY22*0.9</f>
        <v>85680</v>
      </c>
      <c r="BZ23" s="292">
        <f>'C завтраками| Bed and breakfast'!BZ22*0.9</f>
        <v>85680</v>
      </c>
      <c r="CA23" s="292">
        <f>'C завтраками| Bed and breakfast'!CA22*0.9</f>
        <v>85680</v>
      </c>
      <c r="CB23" s="292">
        <f>'C завтраками| Bed and breakfast'!CB22*0.9</f>
        <v>85680</v>
      </c>
      <c r="CC23" s="292">
        <f>'C завтраками| Bed and breakfast'!CC22*0.9</f>
        <v>85680</v>
      </c>
      <c r="CD23" s="292">
        <f>'C завтраками| Bed and breakfast'!CD22*0.9</f>
        <v>85680</v>
      </c>
      <c r="CE23" s="292">
        <f>'C завтраками| Bed and breakfast'!CE22*0.9</f>
        <v>85680</v>
      </c>
      <c r="CF23" s="292">
        <f>'C завтраками| Bed and breakfast'!CF22*0.9</f>
        <v>85680</v>
      </c>
      <c r="CG23" s="292">
        <f>'C завтраками| Bed and breakfast'!CG22*0.9</f>
        <v>85680</v>
      </c>
      <c r="CH23" s="292">
        <f>'C завтраками| Bed and breakfast'!CH22*0.9</f>
        <v>82080</v>
      </c>
      <c r="CI23" s="292">
        <f>'C завтраками| Bed and breakfast'!CI22*0.9</f>
        <v>82080</v>
      </c>
      <c r="CJ23" s="292">
        <f>'C завтраками| Bed and breakfast'!CJ22*0.9</f>
        <v>82080</v>
      </c>
      <c r="CK23" s="292">
        <f>'C завтраками| Bed and breakfast'!CK22*0.9</f>
        <v>82080</v>
      </c>
      <c r="CL23" s="292">
        <f>'C завтраками| Bed and breakfast'!CL22*0.9</f>
        <v>82080</v>
      </c>
      <c r="CM23" s="292">
        <f>'C завтраками| Bed and breakfast'!CM22*0.9</f>
        <v>82080</v>
      </c>
      <c r="CN23" s="292">
        <f>'C завтраками| Bed and breakfast'!CN22*0.9</f>
        <v>82080</v>
      </c>
      <c r="CO23" s="292">
        <f>'C завтраками| Bed and breakfast'!CO22*0.9</f>
        <v>82080</v>
      </c>
      <c r="CP23" s="292">
        <f>'C завтраками| Bed and breakfast'!CP22*0.9</f>
        <v>82080</v>
      </c>
      <c r="CQ23" s="292">
        <f>'C завтраками| Bed and breakfast'!CQ22*0.9</f>
        <v>104580</v>
      </c>
      <c r="CR23" s="292">
        <f>'C завтраками| Bed and breakfast'!CR22*0.9</f>
        <v>110880</v>
      </c>
      <c r="CS23" s="292">
        <f>'C завтраками| Bed and breakfast'!CS22*0.9</f>
        <v>117180</v>
      </c>
      <c r="CT23" s="292">
        <f>'C завтраками| Bed and breakfast'!CT22*0.9</f>
        <v>104580</v>
      </c>
      <c r="CU23" s="292">
        <f>'C завтраками| Bed and breakfast'!CU22*0.9</f>
        <v>104580</v>
      </c>
      <c r="CV23" s="292">
        <f>'C завтраками| Bed and breakfast'!CV22*0.9</f>
        <v>94680</v>
      </c>
      <c r="CW23" s="292">
        <f>'C завтраками| Bed and breakfast'!CW22*0.9</f>
        <v>94680</v>
      </c>
      <c r="CX23" s="292">
        <f>'C завтраками| Bed and breakfast'!CX22*0.9</f>
        <v>94680</v>
      </c>
      <c r="CY23" s="292">
        <f>'C завтраками| Bed and breakfast'!CY22*0.9</f>
        <v>87480</v>
      </c>
      <c r="CZ23" s="292">
        <f>'C завтраками| Bed and breakfast'!CZ22*0.9</f>
        <v>86580</v>
      </c>
      <c r="DA23" s="292">
        <f>'C завтраками| Bed and breakfast'!DA22*0.9</f>
        <v>74430</v>
      </c>
      <c r="DB23" s="292">
        <f>'C завтраками| Bed and breakfast'!DB22*0.9</f>
        <v>74430</v>
      </c>
      <c r="DC23" s="292">
        <f>'C завтраками| Bed and breakfast'!DC22*0.9</f>
        <v>74430</v>
      </c>
      <c r="DD23" s="292">
        <f>'C завтраками| Bed and breakfast'!DD22*0.9</f>
        <v>74430</v>
      </c>
      <c r="DE23" s="292">
        <f>'C завтраками| Bed and breakfast'!DE22*0.9</f>
        <v>75780</v>
      </c>
      <c r="DF23" s="292">
        <f>'C завтраками| Bed and breakfast'!DF22*0.9</f>
        <v>75780</v>
      </c>
      <c r="DG23" s="292">
        <f>'C завтраками| Bed and breakfast'!DG22*0.9</f>
        <v>75780</v>
      </c>
      <c r="DH23" s="292">
        <f>'C завтраками| Bed and breakfast'!DH22*0.9</f>
        <v>74430</v>
      </c>
      <c r="DI23" s="292">
        <f>'C завтраками| Bed and breakfast'!DI22*0.9</f>
        <v>74430</v>
      </c>
      <c r="DJ23" s="292">
        <f>'C завтраками| Bed and breakfast'!DJ22*0.9</f>
        <v>74430</v>
      </c>
      <c r="DK23" s="292">
        <f>'C завтраками| Bed and breakfast'!DK22*0.9</f>
        <v>74430</v>
      </c>
      <c r="DL23" s="292">
        <f>'C завтраками| Bed and breakfast'!DL22*0.9</f>
        <v>74430</v>
      </c>
      <c r="DM23" s="292">
        <f>'C завтраками| Bed and breakfast'!DM22*0.9</f>
        <v>74430</v>
      </c>
      <c r="DN23" s="292">
        <f>'C завтраками| Bed and breakfast'!DN22*0.9</f>
        <v>73080</v>
      </c>
      <c r="DO23" s="292">
        <f>'C завтраками| Bed and breakfast'!DO22*0.9</f>
        <v>73080</v>
      </c>
      <c r="DP23" s="292">
        <f>'C завтраками| Bed and breakfast'!DP22*0.9</f>
        <v>73080</v>
      </c>
      <c r="DQ23" s="292">
        <f>'C завтраками| Bed and breakfast'!DQ22*0.9</f>
        <v>73080</v>
      </c>
      <c r="DR23" s="292">
        <f>'C завтраками| Bed and breakfast'!DR22*0.9</f>
        <v>73080</v>
      </c>
      <c r="DS23" s="292">
        <f>'C завтраками| Bed and breakfast'!DS22*0.9</f>
        <v>73080</v>
      </c>
      <c r="DT23" s="292">
        <f>'C завтраками| Bed and breakfast'!DT22*0.9</f>
        <v>73080</v>
      </c>
      <c r="DU23" s="292">
        <f>'C завтраками| Bed and breakfast'!DU22*0.9</f>
        <v>69480</v>
      </c>
      <c r="DV23" s="292">
        <f>'C завтраками| Bed and breakfast'!DV22*0.9</f>
        <v>69480</v>
      </c>
      <c r="DW23" s="292">
        <f>'C завтраками| Bed and breakfast'!DW22*0.9</f>
        <v>69480</v>
      </c>
      <c r="DX23" s="292">
        <f>'C завтраками| Bed and breakfast'!DX22*0.9</f>
        <v>69480</v>
      </c>
      <c r="DY23" s="292">
        <f>'C завтраками| Bed and breakfast'!DY22*0.9</f>
        <v>69480</v>
      </c>
      <c r="DZ23" s="292">
        <f>'C завтраками| Bed and breakfast'!DZ22*0.9</f>
        <v>70380</v>
      </c>
      <c r="EA23" s="292">
        <f>'C завтраками| Bed and breakfast'!EA22*0.9</f>
        <v>70380</v>
      </c>
      <c r="EB23" s="292">
        <f>'C завтраками| Bed and breakfast'!EB22*0.9</f>
        <v>68580</v>
      </c>
      <c r="EC23" s="292">
        <f>'C завтраками| Bed and breakfast'!EC22*0.9</f>
        <v>68580</v>
      </c>
      <c r="ED23" s="292">
        <f>'C завтраками| Bed and breakfast'!ED22*0.9</f>
        <v>68580</v>
      </c>
      <c r="EE23" s="292">
        <f>'C завтраками| Bed and breakfast'!EE22*0.9</f>
        <v>48600</v>
      </c>
      <c r="EF23" s="292">
        <f>'C завтраками| Bed and breakfast'!EF22*0.9</f>
        <v>48600</v>
      </c>
      <c r="EG23" s="292">
        <f>'C завтраками| Bed and breakfast'!EG22*0.9</f>
        <v>48600</v>
      </c>
      <c r="EH23" s="292">
        <f>'C завтраками| Bed and breakfast'!EH22*0.9</f>
        <v>48600</v>
      </c>
      <c r="EI23" s="292">
        <f>'C завтраками| Bed and breakfast'!EI22*0.9</f>
        <v>45900</v>
      </c>
      <c r="EJ23" s="292">
        <f>'C завтраками| Bed and breakfast'!EJ22*0.9</f>
        <v>45900</v>
      </c>
      <c r="EK23" s="292">
        <f>'C завтраками| Bed and breakfast'!EK22*0.9</f>
        <v>45900</v>
      </c>
      <c r="EL23" s="292">
        <f>'C завтраками| Bed and breakfast'!EL22*0.9</f>
        <v>45900</v>
      </c>
      <c r="EM23" s="292">
        <f>'C завтраками| Bed and breakfast'!EM22*0.9</f>
        <v>45900</v>
      </c>
      <c r="EN23" s="292">
        <f>'C завтраками| Bed and breakfast'!EN22*0.9</f>
        <v>45900</v>
      </c>
      <c r="EO23" s="292">
        <f>'C завтраками| Bed and breakfast'!EO22*0.9</f>
        <v>45900</v>
      </c>
      <c r="EP23" s="292">
        <f>'C завтраками| Bed and breakfast'!EP22*0.9</f>
        <v>44550</v>
      </c>
      <c r="EQ23" s="292">
        <f>'C завтраками| Bed and breakfast'!EQ22*0.9</f>
        <v>44550</v>
      </c>
      <c r="ER23" s="292">
        <f>'C завтраками| Bed and breakfast'!ER22*0.9</f>
        <v>44550</v>
      </c>
      <c r="ES23" s="292">
        <f>'C завтраками| Bed and breakfast'!ES22*0.9</f>
        <v>44550</v>
      </c>
      <c r="ET23" s="292">
        <f>'C завтраками| Bed and breakfast'!ET22*0.9</f>
        <v>44550</v>
      </c>
      <c r="EU23" s="292">
        <f>'C завтраками| Bed and breakfast'!EU22*0.9</f>
        <v>45900</v>
      </c>
      <c r="EV23" s="292">
        <f>'C завтраками| Bed and breakfast'!EV22*0.9</f>
        <v>45900</v>
      </c>
      <c r="EW23" s="292">
        <f>'C завтраками| Bed and breakfast'!EW22*0.9</f>
        <v>44550</v>
      </c>
      <c r="EX23" s="292">
        <f>'C завтраками| Bed and breakfast'!EX22*0.9</f>
        <v>44550</v>
      </c>
      <c r="EY23" s="292">
        <f>'C завтраками| Bed and breakfast'!EY22*0.9</f>
        <v>44550</v>
      </c>
      <c r="EZ23" s="292">
        <f>'C завтраками| Bed and breakfast'!EZ22*0.9</f>
        <v>44550</v>
      </c>
      <c r="FA23" s="292">
        <f>'C завтраками| Bed and breakfast'!FA22*0.9</f>
        <v>44550</v>
      </c>
      <c r="FB23" s="292">
        <f>'C завтраками| Bed and breakfast'!FB22*0.9</f>
        <v>45900</v>
      </c>
      <c r="FC23" s="292">
        <f>'C завтраками| Bed and breakfast'!FC22*0.9</f>
        <v>45900</v>
      </c>
      <c r="FD23" s="292">
        <f>'C завтраками| Bed and breakfast'!FD22*0.9</f>
        <v>44550</v>
      </c>
      <c r="FE23" s="292">
        <f>'C завтраками| Bed and breakfast'!FE22*0.9</f>
        <v>44550</v>
      </c>
      <c r="FF23" s="292">
        <f>'C завтраками| Bed and breakfast'!FF22*0.9</f>
        <v>44550</v>
      </c>
      <c r="FG23" s="292">
        <f>'C завтраками| Bed and breakfast'!FG22*0.9</f>
        <v>44550</v>
      </c>
      <c r="FH23" s="292">
        <f>'C завтраками| Bed and breakfast'!FH22*0.9</f>
        <v>47250</v>
      </c>
    </row>
    <row r="24" spans="1:164"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346"/>
      <c r="AQ24" s="346"/>
      <c r="AR24" s="346"/>
      <c r="AS24" s="346"/>
      <c r="AT24" s="346"/>
      <c r="AU24" s="346"/>
      <c r="AV24" s="346"/>
      <c r="AW24" s="346"/>
      <c r="AX24" s="346"/>
      <c r="AY24" s="346"/>
      <c r="AZ24" s="346"/>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row>
    <row r="25" spans="1:164" s="72" customFormat="1" x14ac:dyDescent="0.2">
      <c r="A25" s="240" t="s">
        <v>115</v>
      </c>
      <c r="B25" s="292">
        <f>'C завтраками| Bed and breakfast'!B24*0.9</f>
        <v>60840</v>
      </c>
      <c r="C25" s="292">
        <f>'C завтраками| Bed and breakfast'!C24*0.9</f>
        <v>60840</v>
      </c>
      <c r="D25" s="292">
        <f>'C завтраками| Bed and breakfast'!D24*0.9</f>
        <v>63990</v>
      </c>
      <c r="E25" s="292">
        <f>'C завтраками| Bed and breakfast'!E24*0.9</f>
        <v>63990</v>
      </c>
      <c r="F25" s="292">
        <f>'C завтраками| Bed and breakfast'!F24*0.9</f>
        <v>58140</v>
      </c>
      <c r="G25" s="292">
        <f>'C завтраками| Bed and breakfast'!G24*0.9</f>
        <v>58140</v>
      </c>
      <c r="H25" s="292">
        <f>'C завтраками| Bed and breakfast'!H24*0.9</f>
        <v>58140</v>
      </c>
      <c r="I25" s="292">
        <f>'C завтраками| Bed and breakfast'!I24*0.9</f>
        <v>58140</v>
      </c>
      <c r="J25" s="292">
        <f>'C завтраками| Bed and breakfast'!J24*0.9</f>
        <v>58140</v>
      </c>
      <c r="K25" s="292">
        <f>'C завтраками| Bed and breakfast'!K24*0.9</f>
        <v>62190</v>
      </c>
      <c r="L25" s="292">
        <f>'C завтраками| Bed and breakfast'!L24*0.9</f>
        <v>62190</v>
      </c>
      <c r="M25" s="292">
        <f>'C завтраками| Bed and breakfast'!M24*0.9</f>
        <v>58140</v>
      </c>
      <c r="N25" s="292">
        <f>'C завтраками| Bed and breakfast'!N24*0.9</f>
        <v>58140</v>
      </c>
      <c r="O25" s="292">
        <f>'C завтраками| Bed and breakfast'!O24*0.9</f>
        <v>58140</v>
      </c>
      <c r="P25" s="292">
        <f>'C завтраками| Bed and breakfast'!P24*0.9</f>
        <v>58140</v>
      </c>
      <c r="Q25" s="292">
        <f>'C завтраками| Bed and breakfast'!Q24*0.9</f>
        <v>58140</v>
      </c>
      <c r="R25" s="292">
        <f>'C завтраками| Bed and breakfast'!R24*0.9</f>
        <v>60840</v>
      </c>
      <c r="S25" s="292">
        <f>'C завтраками| Bed and breakfast'!S24*0.9</f>
        <v>60840</v>
      </c>
      <c r="T25" s="292">
        <f>'C завтраками| Bed and breakfast'!T24*0.9</f>
        <v>59490</v>
      </c>
      <c r="U25" s="292">
        <f>'C завтраками| Bed and breakfast'!U24*0.9</f>
        <v>59490</v>
      </c>
      <c r="V25" s="292">
        <f>'C завтраками| Bed and breakfast'!V24*0.9</f>
        <v>59490</v>
      </c>
      <c r="W25" s="292">
        <f>'C завтраками| Bed and breakfast'!W24*0.9</f>
        <v>59490</v>
      </c>
      <c r="X25" s="292">
        <f>'C завтраками| Bed and breakfast'!X24*0.9</f>
        <v>60840</v>
      </c>
      <c r="Y25" s="292">
        <f>'C завтраками| Bed and breakfast'!Y24*0.9</f>
        <v>60840</v>
      </c>
      <c r="Z25" s="292">
        <f>'C завтраками| Bed and breakfast'!Z24*0.9</f>
        <v>60840</v>
      </c>
      <c r="AA25" s="292">
        <f>'C завтраками| Bed and breakfast'!AA24*0.9</f>
        <v>59490</v>
      </c>
      <c r="AB25" s="292">
        <f>'C завтраками| Bed and breakfast'!AB24*0.9</f>
        <v>59490</v>
      </c>
      <c r="AC25" s="292">
        <f>'C завтраками| Bed and breakfast'!AC24*0.9</f>
        <v>60840</v>
      </c>
      <c r="AD25" s="292">
        <f>'C завтраками| Bed and breakfast'!AD24*0.9</f>
        <v>60840</v>
      </c>
      <c r="AE25" s="292">
        <f>'C завтраками| Bed and breakfast'!AE24*0.9</f>
        <v>60840</v>
      </c>
      <c r="AF25" s="292">
        <f>'C завтраками| Bed and breakfast'!AF24*0.9</f>
        <v>64440</v>
      </c>
      <c r="AG25" s="292">
        <f>'C завтраками| Bed and breakfast'!AG24*0.9</f>
        <v>64440</v>
      </c>
      <c r="AH25" s="292">
        <f>'C завтраками| Bed and breakfast'!AH24*0.9</f>
        <v>62190</v>
      </c>
      <c r="AI25" s="292">
        <f>'C завтраками| Bed and breakfast'!AI24*0.9</f>
        <v>63990</v>
      </c>
      <c r="AJ25" s="292">
        <f>'C завтраками| Bed and breakfast'!AJ24*0.9</f>
        <v>63990</v>
      </c>
      <c r="AK25" s="292">
        <f>'C завтраками| Bed and breakfast'!AK24*0.9</f>
        <v>69840</v>
      </c>
      <c r="AL25" s="292">
        <f>'C завтраками| Bed and breakfast'!AL24*0.9</f>
        <v>75240</v>
      </c>
      <c r="AM25" s="292">
        <f>'C завтраками| Bed and breakfast'!AM24*0.9</f>
        <v>75240</v>
      </c>
      <c r="AN25" s="292">
        <f>'C завтраками| Bed and breakfast'!AN24*0.9</f>
        <v>77940</v>
      </c>
      <c r="AO25" s="292">
        <f>'C завтраками| Bed and breakfast'!AO24*0.9</f>
        <v>75240</v>
      </c>
      <c r="AP25" s="347">
        <f>'C завтраками| Bed and breakfast'!AP24*0.9</f>
        <v>174150</v>
      </c>
      <c r="AQ25" s="347">
        <f>'C завтраками| Bed and breakfast'!AQ24*0.9</f>
        <v>210150</v>
      </c>
      <c r="AR25" s="347">
        <f>'C завтраками| Bed and breakfast'!AR24*0.9</f>
        <v>232650</v>
      </c>
      <c r="AS25" s="347">
        <f>'C завтраками| Bed and breakfast'!AS24*0.9</f>
        <v>232650</v>
      </c>
      <c r="AT25" s="347">
        <f>'C завтраками| Bed and breakfast'!AT24*0.9</f>
        <v>219150</v>
      </c>
      <c r="AU25" s="347">
        <f>'C завтраками| Bed and breakfast'!AU24*0.9</f>
        <v>219150</v>
      </c>
      <c r="AV25" s="347">
        <f>'C завтраками| Bed and breakfast'!AV24*0.9</f>
        <v>219150</v>
      </c>
      <c r="AW25" s="347">
        <f>'C завтраками| Bed and breakfast'!AW24*0.9</f>
        <v>219150</v>
      </c>
      <c r="AX25" s="347">
        <f>'C завтраками| Bed and breakfast'!AX24*0.9</f>
        <v>219150</v>
      </c>
      <c r="AY25" s="347">
        <f>'C завтраками| Bed and breakfast'!AY24*0.9</f>
        <v>196650</v>
      </c>
      <c r="AZ25" s="347">
        <f>'C завтраками| Bed and breakfast'!AZ24*0.9</f>
        <v>187650</v>
      </c>
      <c r="BA25" s="292">
        <f>'C завтраками| Bed and breakfast'!BA24*0.9</f>
        <v>187650</v>
      </c>
      <c r="BB25" s="292">
        <f>'C завтраками| Bed and breakfast'!BB24*0.9</f>
        <v>126180</v>
      </c>
      <c r="BC25" s="292">
        <f>'C завтраками| Bed and breakfast'!BC24*0.9</f>
        <v>104580</v>
      </c>
      <c r="BD25" s="292">
        <f>'C завтраками| Bed and breakfast'!BD24*0.9</f>
        <v>104580</v>
      </c>
      <c r="BE25" s="292">
        <f>'C завтраками| Bed and breakfast'!BE24*0.9</f>
        <v>104580</v>
      </c>
      <c r="BF25" s="292">
        <f>'C завтраками| Bed and breakfast'!BF24*0.9</f>
        <v>104580</v>
      </c>
      <c r="BG25" s="292">
        <f>'C завтраками| Bed and breakfast'!BG24*0.9</f>
        <v>104580</v>
      </c>
      <c r="BH25" s="292">
        <f>'C завтраками| Bed and breakfast'!BH24*0.9</f>
        <v>101880</v>
      </c>
      <c r="BI25" s="292">
        <f>'C завтраками| Bed and breakfast'!BI24*0.9</f>
        <v>101880</v>
      </c>
      <c r="BJ25" s="292">
        <f>'C завтраками| Bed and breakfast'!BJ24*0.9</f>
        <v>101880</v>
      </c>
      <c r="BK25" s="292">
        <f>'C завтраками| Bed and breakfast'!BK24*0.9</f>
        <v>104580</v>
      </c>
      <c r="BL25" s="292">
        <f>'C завтраками| Bed and breakfast'!BL24*0.9</f>
        <v>104580</v>
      </c>
      <c r="BM25" s="292">
        <f>'C завтраками| Bed and breakfast'!BM24*0.9</f>
        <v>104580</v>
      </c>
      <c r="BN25" s="292">
        <f>'C завтраками| Bed and breakfast'!BN24*0.9</f>
        <v>104580</v>
      </c>
      <c r="BO25" s="292">
        <f>'C завтраками| Bed and breakfast'!BO24*0.9</f>
        <v>104580</v>
      </c>
      <c r="BP25" s="292">
        <f>'C завтраками| Bed and breakfast'!BP24*0.9</f>
        <v>104580</v>
      </c>
      <c r="BQ25" s="292">
        <f>'C завтраками| Bed and breakfast'!BQ24*0.9</f>
        <v>104580</v>
      </c>
      <c r="BR25" s="292">
        <f>'C завтраками| Bed and breakfast'!BR24*0.9</f>
        <v>104580</v>
      </c>
      <c r="BS25" s="292">
        <f>'C завтраками| Bed and breakfast'!BS24*0.9</f>
        <v>104580</v>
      </c>
      <c r="BT25" s="292">
        <f>'C завтраками| Bed and breakfast'!BT24*0.9</f>
        <v>109980</v>
      </c>
      <c r="BU25" s="292">
        <f>'C завтраками| Bed and breakfast'!BU24*0.9</f>
        <v>109980</v>
      </c>
      <c r="BV25" s="292">
        <f>'C завтраками| Bed and breakfast'!BV24*0.9</f>
        <v>109980</v>
      </c>
      <c r="BW25" s="292">
        <f>'C завтраками| Bed and breakfast'!BW24*0.9</f>
        <v>109980</v>
      </c>
      <c r="BX25" s="292">
        <f>'C завтраками| Bed and breakfast'!BX24*0.9</f>
        <v>111780</v>
      </c>
      <c r="BY25" s="292">
        <f>'C завтраками| Bed and breakfast'!BY24*0.9</f>
        <v>111780</v>
      </c>
      <c r="BZ25" s="292">
        <f>'C завтраками| Bed and breakfast'!BZ24*0.9</f>
        <v>111780</v>
      </c>
      <c r="CA25" s="292">
        <f>'C завтраками| Bed and breakfast'!CA24*0.9</f>
        <v>111780</v>
      </c>
      <c r="CB25" s="292">
        <f>'C завтраками| Bed and breakfast'!CB24*0.9</f>
        <v>111780</v>
      </c>
      <c r="CC25" s="292">
        <f>'C завтраками| Bed and breakfast'!CC24*0.9</f>
        <v>111780</v>
      </c>
      <c r="CD25" s="292">
        <f>'C завтраками| Bed and breakfast'!CD24*0.9</f>
        <v>111780</v>
      </c>
      <c r="CE25" s="292">
        <f>'C завтраками| Bed and breakfast'!CE24*0.9</f>
        <v>111780</v>
      </c>
      <c r="CF25" s="292">
        <f>'C завтраками| Bed and breakfast'!CF24*0.9</f>
        <v>111780</v>
      </c>
      <c r="CG25" s="292">
        <f>'C завтраками| Bed and breakfast'!CG24*0.9</f>
        <v>111780</v>
      </c>
      <c r="CH25" s="292">
        <f>'C завтраками| Bed and breakfast'!CH24*0.9</f>
        <v>108180</v>
      </c>
      <c r="CI25" s="292">
        <f>'C завтраками| Bed and breakfast'!CI24*0.9</f>
        <v>108180</v>
      </c>
      <c r="CJ25" s="292">
        <f>'C завтраками| Bed and breakfast'!CJ24*0.9</f>
        <v>108180</v>
      </c>
      <c r="CK25" s="292">
        <f>'C завтраками| Bed and breakfast'!CK24*0.9</f>
        <v>108180</v>
      </c>
      <c r="CL25" s="292">
        <f>'C завтраками| Bed and breakfast'!CL24*0.9</f>
        <v>108180</v>
      </c>
      <c r="CM25" s="292">
        <f>'C завтраками| Bed and breakfast'!CM24*0.9</f>
        <v>108180</v>
      </c>
      <c r="CN25" s="292">
        <f>'C завтраками| Bed and breakfast'!CN24*0.9</f>
        <v>108180</v>
      </c>
      <c r="CO25" s="292">
        <f>'C завтраками| Bed and breakfast'!CO24*0.9</f>
        <v>108180</v>
      </c>
      <c r="CP25" s="292">
        <f>'C завтраками| Bed and breakfast'!CP24*0.9</f>
        <v>108180</v>
      </c>
      <c r="CQ25" s="292">
        <f>'C завтраками| Bed and breakfast'!CQ24*0.9</f>
        <v>130680</v>
      </c>
      <c r="CR25" s="292">
        <f>'C завтраками| Bed and breakfast'!CR24*0.9</f>
        <v>136980</v>
      </c>
      <c r="CS25" s="292">
        <f>'C завтраками| Bed and breakfast'!CS24*0.9</f>
        <v>143280</v>
      </c>
      <c r="CT25" s="292">
        <f>'C завтраками| Bed and breakfast'!CT24*0.9</f>
        <v>130680</v>
      </c>
      <c r="CU25" s="292">
        <f>'C завтраками| Bed and breakfast'!CU24*0.9</f>
        <v>130680</v>
      </c>
      <c r="CV25" s="292">
        <f>'C завтраками| Bed and breakfast'!CV24*0.9</f>
        <v>120780</v>
      </c>
      <c r="CW25" s="292">
        <f>'C завтраками| Bed and breakfast'!CW24*0.9</f>
        <v>120780</v>
      </c>
      <c r="CX25" s="292">
        <f>'C завтраками| Bed and breakfast'!CX24*0.9</f>
        <v>120780</v>
      </c>
      <c r="CY25" s="292">
        <f>'C завтраками| Bed and breakfast'!CY24*0.9</f>
        <v>113580</v>
      </c>
      <c r="CZ25" s="292">
        <f>'C завтраками| Bed and breakfast'!CZ24*0.9</f>
        <v>112680</v>
      </c>
      <c r="DA25" s="292">
        <f>'C завтраками| Bed and breakfast'!DA24*0.9</f>
        <v>100530</v>
      </c>
      <c r="DB25" s="292">
        <f>'C завтраками| Bed and breakfast'!DB24*0.9</f>
        <v>100530</v>
      </c>
      <c r="DC25" s="292">
        <f>'C завтраками| Bed and breakfast'!DC24*0.9</f>
        <v>100530</v>
      </c>
      <c r="DD25" s="292">
        <f>'C завтраками| Bed and breakfast'!DD24*0.9</f>
        <v>100530</v>
      </c>
      <c r="DE25" s="292">
        <f>'C завтраками| Bed and breakfast'!DE24*0.9</f>
        <v>101880</v>
      </c>
      <c r="DF25" s="292">
        <f>'C завтраками| Bed and breakfast'!DF24*0.9</f>
        <v>101880</v>
      </c>
      <c r="DG25" s="292">
        <f>'C завтраками| Bed and breakfast'!DG24*0.9</f>
        <v>101880</v>
      </c>
      <c r="DH25" s="292">
        <f>'C завтраками| Bed and breakfast'!DH24*0.9</f>
        <v>100530</v>
      </c>
      <c r="DI25" s="292">
        <f>'C завтраками| Bed and breakfast'!DI24*0.9</f>
        <v>100530</v>
      </c>
      <c r="DJ25" s="292">
        <f>'C завтраками| Bed and breakfast'!DJ24*0.9</f>
        <v>100530</v>
      </c>
      <c r="DK25" s="292">
        <f>'C завтраками| Bed and breakfast'!DK24*0.9</f>
        <v>100530</v>
      </c>
      <c r="DL25" s="292">
        <f>'C завтраками| Bed and breakfast'!DL24*0.9</f>
        <v>100530</v>
      </c>
      <c r="DM25" s="292">
        <f>'C завтраками| Bed and breakfast'!DM24*0.9</f>
        <v>100530</v>
      </c>
      <c r="DN25" s="292">
        <f>'C завтраками| Bed and breakfast'!DN24*0.9</f>
        <v>99180</v>
      </c>
      <c r="DO25" s="292">
        <f>'C завтраками| Bed and breakfast'!DO24*0.9</f>
        <v>99180</v>
      </c>
      <c r="DP25" s="292">
        <f>'C завтраками| Bed and breakfast'!DP24*0.9</f>
        <v>99180</v>
      </c>
      <c r="DQ25" s="292">
        <f>'C завтраками| Bed and breakfast'!DQ24*0.9</f>
        <v>99180</v>
      </c>
      <c r="DR25" s="292">
        <f>'C завтраками| Bed and breakfast'!DR24*0.9</f>
        <v>99180</v>
      </c>
      <c r="DS25" s="292">
        <f>'C завтраками| Bed and breakfast'!DS24*0.9</f>
        <v>99180</v>
      </c>
      <c r="DT25" s="292">
        <f>'C завтраками| Bed and breakfast'!DT24*0.9</f>
        <v>99180</v>
      </c>
      <c r="DU25" s="292">
        <f>'C завтраками| Bed and breakfast'!DU24*0.9</f>
        <v>95580</v>
      </c>
      <c r="DV25" s="292">
        <f>'C завтраками| Bed and breakfast'!DV24*0.9</f>
        <v>95580</v>
      </c>
      <c r="DW25" s="292">
        <f>'C завтраками| Bed and breakfast'!DW24*0.9</f>
        <v>95580</v>
      </c>
      <c r="DX25" s="292">
        <f>'C завтраками| Bed and breakfast'!DX24*0.9</f>
        <v>95580</v>
      </c>
      <c r="DY25" s="292">
        <f>'C завтраками| Bed and breakfast'!DY24*0.9</f>
        <v>95580</v>
      </c>
      <c r="DZ25" s="292">
        <f>'C завтраками| Bed and breakfast'!DZ24*0.9</f>
        <v>96480</v>
      </c>
      <c r="EA25" s="292">
        <f>'C завтраками| Bed and breakfast'!EA24*0.9</f>
        <v>96480</v>
      </c>
      <c r="EB25" s="292">
        <f>'C завтраками| Bed and breakfast'!EB24*0.9</f>
        <v>94680</v>
      </c>
      <c r="EC25" s="292">
        <f>'C завтраками| Bed and breakfast'!EC24*0.9</f>
        <v>94680</v>
      </c>
      <c r="ED25" s="292">
        <f>'C завтраками| Bed and breakfast'!ED24*0.9</f>
        <v>94680</v>
      </c>
      <c r="EE25" s="292">
        <f>'C завтраками| Bed and breakfast'!EE24*0.9</f>
        <v>62100</v>
      </c>
      <c r="EF25" s="292">
        <f>'C завтраками| Bed and breakfast'!EF24*0.9</f>
        <v>62100</v>
      </c>
      <c r="EG25" s="292">
        <f>'C завтраками| Bed and breakfast'!EG24*0.9</f>
        <v>62100</v>
      </c>
      <c r="EH25" s="292">
        <f>'C завтраками| Bed and breakfast'!EH24*0.9</f>
        <v>62100</v>
      </c>
      <c r="EI25" s="292">
        <f>'C завтраками| Bed and breakfast'!EI24*0.9</f>
        <v>59400</v>
      </c>
      <c r="EJ25" s="292">
        <f>'C завтраками| Bed and breakfast'!EJ24*0.9</f>
        <v>59400</v>
      </c>
      <c r="EK25" s="292">
        <f>'C завтраками| Bed and breakfast'!EK24*0.9</f>
        <v>59400</v>
      </c>
      <c r="EL25" s="292">
        <f>'C завтраками| Bed and breakfast'!EL24*0.9</f>
        <v>59400</v>
      </c>
      <c r="EM25" s="292">
        <f>'C завтраками| Bed and breakfast'!EM24*0.9</f>
        <v>59400</v>
      </c>
      <c r="EN25" s="292">
        <f>'C завтраками| Bed and breakfast'!EN24*0.9</f>
        <v>59400</v>
      </c>
      <c r="EO25" s="292">
        <f>'C завтраками| Bed and breakfast'!EO24*0.9</f>
        <v>59400</v>
      </c>
      <c r="EP25" s="292">
        <f>'C завтраками| Bed and breakfast'!EP24*0.9</f>
        <v>58050</v>
      </c>
      <c r="EQ25" s="292">
        <f>'C завтраками| Bed and breakfast'!EQ24*0.9</f>
        <v>58050</v>
      </c>
      <c r="ER25" s="292">
        <f>'C завтраками| Bed and breakfast'!ER24*0.9</f>
        <v>58050</v>
      </c>
      <c r="ES25" s="292">
        <f>'C завтраками| Bed and breakfast'!ES24*0.9</f>
        <v>58050</v>
      </c>
      <c r="ET25" s="292">
        <f>'C завтраками| Bed and breakfast'!ET24*0.9</f>
        <v>58050</v>
      </c>
      <c r="EU25" s="292">
        <f>'C завтраками| Bed and breakfast'!EU24*0.9</f>
        <v>59400</v>
      </c>
      <c r="EV25" s="292">
        <f>'C завтраками| Bed and breakfast'!EV24*0.9</f>
        <v>59400</v>
      </c>
      <c r="EW25" s="292">
        <f>'C завтраками| Bed and breakfast'!EW24*0.9</f>
        <v>58050</v>
      </c>
      <c r="EX25" s="292">
        <f>'C завтраками| Bed and breakfast'!EX24*0.9</f>
        <v>58050</v>
      </c>
      <c r="EY25" s="292">
        <f>'C завтраками| Bed and breakfast'!EY24*0.9</f>
        <v>58050</v>
      </c>
      <c r="EZ25" s="292">
        <f>'C завтраками| Bed and breakfast'!EZ24*0.9</f>
        <v>58050</v>
      </c>
      <c r="FA25" s="292">
        <f>'C завтраками| Bed and breakfast'!FA24*0.9</f>
        <v>58050</v>
      </c>
      <c r="FB25" s="292">
        <f>'C завтраками| Bed and breakfast'!FB24*0.9</f>
        <v>59400</v>
      </c>
      <c r="FC25" s="292">
        <f>'C завтраками| Bed and breakfast'!FC24*0.9</f>
        <v>59400</v>
      </c>
      <c r="FD25" s="292">
        <f>'C завтраками| Bed and breakfast'!FD24*0.9</f>
        <v>58050</v>
      </c>
      <c r="FE25" s="292">
        <f>'C завтраками| Bed and breakfast'!FE24*0.9</f>
        <v>58050</v>
      </c>
      <c r="FF25" s="292">
        <f>'C завтраками| Bed and breakfast'!FF24*0.9</f>
        <v>58050</v>
      </c>
      <c r="FG25" s="292">
        <f>'C завтраками| Bed and breakfast'!FG24*0.9</f>
        <v>58050</v>
      </c>
      <c r="FH25" s="292">
        <f>'C завтраками| Bed and breakfast'!FH24*0.9</f>
        <v>60750</v>
      </c>
    </row>
    <row r="26" spans="1:164"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346"/>
      <c r="AQ26" s="346"/>
      <c r="AR26" s="346"/>
      <c r="AS26" s="346"/>
      <c r="AT26" s="346"/>
      <c r="AU26" s="346"/>
      <c r="AV26" s="346"/>
      <c r="AW26" s="346"/>
      <c r="AX26" s="346"/>
      <c r="AY26" s="346"/>
      <c r="AZ26" s="346"/>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row>
    <row r="27" spans="1:164" s="72" customFormat="1" x14ac:dyDescent="0.2">
      <c r="A27" s="240" t="s">
        <v>115</v>
      </c>
      <c r="B27" s="292">
        <f>'C завтраками| Bed and breakfast'!B26*0.9</f>
        <v>87840</v>
      </c>
      <c r="C27" s="292">
        <f>'C завтраками| Bed and breakfast'!C26*0.9</f>
        <v>87840</v>
      </c>
      <c r="D27" s="292">
        <f>'C завтраками| Bed and breakfast'!D26*0.9</f>
        <v>90990</v>
      </c>
      <c r="E27" s="292">
        <f>'C завтраками| Bed and breakfast'!E26*0.9</f>
        <v>90990</v>
      </c>
      <c r="F27" s="292">
        <f>'C завтраками| Bed and breakfast'!F26*0.9</f>
        <v>85140</v>
      </c>
      <c r="G27" s="292">
        <f>'C завтраками| Bed and breakfast'!G26*0.9</f>
        <v>85140</v>
      </c>
      <c r="H27" s="292">
        <f>'C завтраками| Bed and breakfast'!H26*0.9</f>
        <v>85140</v>
      </c>
      <c r="I27" s="292">
        <f>'C завтраками| Bed and breakfast'!I26*0.9</f>
        <v>85140</v>
      </c>
      <c r="J27" s="292">
        <f>'C завтраками| Bed and breakfast'!J26*0.9</f>
        <v>85140</v>
      </c>
      <c r="K27" s="292">
        <f>'C завтраками| Bed and breakfast'!K26*0.9</f>
        <v>89190</v>
      </c>
      <c r="L27" s="292">
        <f>'C завтраками| Bed and breakfast'!L26*0.9</f>
        <v>89190</v>
      </c>
      <c r="M27" s="292">
        <f>'C завтраками| Bed and breakfast'!M26*0.9</f>
        <v>85140</v>
      </c>
      <c r="N27" s="292">
        <f>'C завтраками| Bed and breakfast'!N26*0.9</f>
        <v>85140</v>
      </c>
      <c r="O27" s="292">
        <f>'C завтраками| Bed and breakfast'!O26*0.9</f>
        <v>85140</v>
      </c>
      <c r="P27" s="292">
        <f>'C завтраками| Bed and breakfast'!P26*0.9</f>
        <v>85140</v>
      </c>
      <c r="Q27" s="292">
        <f>'C завтраками| Bed and breakfast'!Q26*0.9</f>
        <v>85140</v>
      </c>
      <c r="R27" s="292">
        <f>'C завтраками| Bed and breakfast'!R26*0.9</f>
        <v>87840</v>
      </c>
      <c r="S27" s="292">
        <f>'C завтраками| Bed and breakfast'!S26*0.9</f>
        <v>87840</v>
      </c>
      <c r="T27" s="292">
        <f>'C завтраками| Bed and breakfast'!T26*0.9</f>
        <v>86490</v>
      </c>
      <c r="U27" s="292">
        <f>'C завтраками| Bed and breakfast'!U26*0.9</f>
        <v>86490</v>
      </c>
      <c r="V27" s="292">
        <f>'C завтраками| Bed and breakfast'!V26*0.9</f>
        <v>86490</v>
      </c>
      <c r="W27" s="292">
        <f>'C завтраками| Bed and breakfast'!W26*0.9</f>
        <v>86490</v>
      </c>
      <c r="X27" s="292">
        <f>'C завтраками| Bed and breakfast'!X26*0.9</f>
        <v>87840</v>
      </c>
      <c r="Y27" s="292">
        <f>'C завтраками| Bed and breakfast'!Y26*0.9</f>
        <v>87840</v>
      </c>
      <c r="Z27" s="292">
        <f>'C завтраками| Bed and breakfast'!Z26*0.9</f>
        <v>87840</v>
      </c>
      <c r="AA27" s="292">
        <f>'C завтраками| Bed and breakfast'!AA26*0.9</f>
        <v>86490</v>
      </c>
      <c r="AB27" s="292">
        <f>'C завтраками| Bed and breakfast'!AB26*0.9</f>
        <v>86490</v>
      </c>
      <c r="AC27" s="292">
        <f>'C завтраками| Bed and breakfast'!AC26*0.9</f>
        <v>87840</v>
      </c>
      <c r="AD27" s="292">
        <f>'C завтраками| Bed and breakfast'!AD26*0.9</f>
        <v>87840</v>
      </c>
      <c r="AE27" s="292">
        <f>'C завтраками| Bed and breakfast'!AE26*0.9</f>
        <v>87840</v>
      </c>
      <c r="AF27" s="292">
        <f>'C завтраками| Bed and breakfast'!AF26*0.9</f>
        <v>91440</v>
      </c>
      <c r="AG27" s="292">
        <f>'C завтраками| Bed and breakfast'!AG26*0.9</f>
        <v>91440</v>
      </c>
      <c r="AH27" s="292">
        <f>'C завтраками| Bed and breakfast'!AH26*0.9</f>
        <v>89190</v>
      </c>
      <c r="AI27" s="292">
        <f>'C завтраками| Bed and breakfast'!AI26*0.9</f>
        <v>90990</v>
      </c>
      <c r="AJ27" s="292">
        <f>'C завтраками| Bed and breakfast'!AJ26*0.9</f>
        <v>90990</v>
      </c>
      <c r="AK27" s="292">
        <f>'C завтраками| Bed and breakfast'!AK26*0.9</f>
        <v>96840</v>
      </c>
      <c r="AL27" s="292">
        <f>'C завтраками| Bed and breakfast'!AL26*0.9</f>
        <v>102240</v>
      </c>
      <c r="AM27" s="292">
        <f>'C завтраками| Bed and breakfast'!AM26*0.9</f>
        <v>102240</v>
      </c>
      <c r="AN27" s="292">
        <f>'C завтраками| Bed and breakfast'!AN26*0.9</f>
        <v>104940</v>
      </c>
      <c r="AO27" s="292">
        <f>'C завтраками| Bed and breakfast'!AO26*0.9</f>
        <v>102240</v>
      </c>
      <c r="AP27" s="347">
        <f>'C завтраками| Bed and breakfast'!AP26*0.9</f>
        <v>210150</v>
      </c>
      <c r="AQ27" s="347">
        <f>'C завтраками| Bed and breakfast'!AQ26*0.9</f>
        <v>246150</v>
      </c>
      <c r="AR27" s="347">
        <f>'C завтраками| Bed and breakfast'!AR26*0.9</f>
        <v>268650</v>
      </c>
      <c r="AS27" s="347">
        <f>'C завтраками| Bed and breakfast'!AS26*0.9</f>
        <v>268650</v>
      </c>
      <c r="AT27" s="347">
        <f>'C завтраками| Bed and breakfast'!AT26*0.9</f>
        <v>255150</v>
      </c>
      <c r="AU27" s="347">
        <f>'C завтраками| Bed and breakfast'!AU26*0.9</f>
        <v>255150</v>
      </c>
      <c r="AV27" s="347">
        <f>'C завтраками| Bed and breakfast'!AV26*0.9</f>
        <v>255150</v>
      </c>
      <c r="AW27" s="347">
        <f>'C завтраками| Bed and breakfast'!AW26*0.9</f>
        <v>255150</v>
      </c>
      <c r="AX27" s="347">
        <f>'C завтраками| Bed and breakfast'!AX26*0.9</f>
        <v>255150</v>
      </c>
      <c r="AY27" s="347">
        <f>'C завтраками| Bed and breakfast'!AY26*0.9</f>
        <v>232650</v>
      </c>
      <c r="AZ27" s="347">
        <f>'C завтраками| Bed and breakfast'!AZ26*0.9</f>
        <v>223650</v>
      </c>
      <c r="BA27" s="292">
        <f>'C завтраками| Bed and breakfast'!BA26*0.9</f>
        <v>223650</v>
      </c>
      <c r="BB27" s="292">
        <f>'C завтраками| Bed and breakfast'!BB26*0.9</f>
        <v>148680</v>
      </c>
      <c r="BC27" s="292">
        <f>'C завтраками| Bed and breakfast'!BC26*0.9</f>
        <v>127080</v>
      </c>
      <c r="BD27" s="292">
        <f>'C завтраками| Bed and breakfast'!BD26*0.9</f>
        <v>127080</v>
      </c>
      <c r="BE27" s="292">
        <f>'C завтраками| Bed and breakfast'!BE26*0.9</f>
        <v>127080</v>
      </c>
      <c r="BF27" s="292">
        <f>'C завтраками| Bed and breakfast'!BF26*0.9</f>
        <v>127080</v>
      </c>
      <c r="BG27" s="292">
        <f>'C завтраками| Bed and breakfast'!BG26*0.9</f>
        <v>127080</v>
      </c>
      <c r="BH27" s="292">
        <f>'C завтраками| Bed and breakfast'!BH26*0.9</f>
        <v>124380</v>
      </c>
      <c r="BI27" s="292">
        <f>'C завтраками| Bed and breakfast'!BI26*0.9</f>
        <v>124380</v>
      </c>
      <c r="BJ27" s="292">
        <f>'C завтраками| Bed and breakfast'!BJ26*0.9</f>
        <v>124380</v>
      </c>
      <c r="BK27" s="292">
        <f>'C завтраками| Bed and breakfast'!BK26*0.9</f>
        <v>127080</v>
      </c>
      <c r="BL27" s="292">
        <f>'C завтраками| Bed and breakfast'!BL26*0.9</f>
        <v>127080</v>
      </c>
      <c r="BM27" s="292">
        <f>'C завтраками| Bed and breakfast'!BM26*0.9</f>
        <v>127080</v>
      </c>
      <c r="BN27" s="292">
        <f>'C завтраками| Bed and breakfast'!BN26*0.9</f>
        <v>127080</v>
      </c>
      <c r="BO27" s="292">
        <f>'C завтраками| Bed and breakfast'!BO26*0.9</f>
        <v>127080</v>
      </c>
      <c r="BP27" s="292">
        <f>'C завтраками| Bed and breakfast'!BP26*0.9</f>
        <v>127080</v>
      </c>
      <c r="BQ27" s="292">
        <f>'C завтраками| Bed and breakfast'!BQ26*0.9</f>
        <v>127080</v>
      </c>
      <c r="BR27" s="292">
        <f>'C завтраками| Bed and breakfast'!BR26*0.9</f>
        <v>127080</v>
      </c>
      <c r="BS27" s="292">
        <f>'C завтраками| Bed and breakfast'!BS26*0.9</f>
        <v>127080</v>
      </c>
      <c r="BT27" s="292">
        <f>'C завтраками| Bed and breakfast'!BT26*0.9</f>
        <v>132480</v>
      </c>
      <c r="BU27" s="292">
        <f>'C завтраками| Bed and breakfast'!BU26*0.9</f>
        <v>132480</v>
      </c>
      <c r="BV27" s="292">
        <f>'C завтраками| Bed and breakfast'!BV26*0.9</f>
        <v>132480</v>
      </c>
      <c r="BW27" s="292">
        <f>'C завтраками| Bed and breakfast'!BW26*0.9</f>
        <v>132480</v>
      </c>
      <c r="BX27" s="292">
        <f>'C завтраками| Bed and breakfast'!BX26*0.9</f>
        <v>156780</v>
      </c>
      <c r="BY27" s="292">
        <f>'C завтраками| Bed and breakfast'!BY26*0.9</f>
        <v>156780</v>
      </c>
      <c r="BZ27" s="292">
        <f>'C завтраками| Bed and breakfast'!BZ26*0.9</f>
        <v>156780</v>
      </c>
      <c r="CA27" s="292">
        <f>'C завтраками| Bed and breakfast'!CA26*0.9</f>
        <v>156780</v>
      </c>
      <c r="CB27" s="292">
        <f>'C завтраками| Bed and breakfast'!CB26*0.9</f>
        <v>156780</v>
      </c>
      <c r="CC27" s="292">
        <f>'C завтраками| Bed and breakfast'!CC26*0.9</f>
        <v>156780</v>
      </c>
      <c r="CD27" s="292">
        <f>'C завтраками| Bed and breakfast'!CD26*0.9</f>
        <v>156780</v>
      </c>
      <c r="CE27" s="292">
        <f>'C завтраками| Bed and breakfast'!CE26*0.9</f>
        <v>156780</v>
      </c>
      <c r="CF27" s="292">
        <f>'C завтраками| Bed and breakfast'!CF26*0.9</f>
        <v>156780</v>
      </c>
      <c r="CG27" s="292">
        <f>'C завтраками| Bed and breakfast'!CG26*0.9</f>
        <v>156780</v>
      </c>
      <c r="CH27" s="292">
        <f>'C завтраками| Bed and breakfast'!CH26*0.9</f>
        <v>153180</v>
      </c>
      <c r="CI27" s="292">
        <f>'C завтраками| Bed and breakfast'!CI26*0.9</f>
        <v>153180</v>
      </c>
      <c r="CJ27" s="292">
        <f>'C завтраками| Bed and breakfast'!CJ26*0.9</f>
        <v>153180</v>
      </c>
      <c r="CK27" s="292">
        <f>'C завтраками| Bed and breakfast'!CK26*0.9</f>
        <v>153180</v>
      </c>
      <c r="CL27" s="292">
        <f>'C завтраками| Bed and breakfast'!CL26*0.9</f>
        <v>153180</v>
      </c>
      <c r="CM27" s="292">
        <f>'C завтраками| Bed and breakfast'!CM26*0.9</f>
        <v>153180</v>
      </c>
      <c r="CN27" s="292">
        <f>'C завтраками| Bed and breakfast'!CN26*0.9</f>
        <v>153180</v>
      </c>
      <c r="CO27" s="292">
        <f>'C завтраками| Bed and breakfast'!CO26*0.9</f>
        <v>153180</v>
      </c>
      <c r="CP27" s="292">
        <f>'C завтраками| Bed and breakfast'!CP26*0.9</f>
        <v>153180</v>
      </c>
      <c r="CQ27" s="292">
        <f>'C завтраками| Bed and breakfast'!CQ26*0.9</f>
        <v>175680</v>
      </c>
      <c r="CR27" s="292">
        <f>'C завтраками| Bed and breakfast'!CR26*0.9</f>
        <v>181980</v>
      </c>
      <c r="CS27" s="292">
        <f>'C завтраками| Bed and breakfast'!CS26*0.9</f>
        <v>188280</v>
      </c>
      <c r="CT27" s="292">
        <f>'C завтраками| Bed and breakfast'!CT26*0.9</f>
        <v>175680</v>
      </c>
      <c r="CU27" s="292">
        <f>'C завтраками| Bed and breakfast'!CU26*0.9</f>
        <v>175680</v>
      </c>
      <c r="CV27" s="292">
        <f>'C завтраками| Bed and breakfast'!CV26*0.9</f>
        <v>165780</v>
      </c>
      <c r="CW27" s="292">
        <f>'C завтраками| Bed and breakfast'!CW26*0.9</f>
        <v>165780</v>
      </c>
      <c r="CX27" s="292">
        <f>'C завтраками| Bed and breakfast'!CX26*0.9</f>
        <v>165780</v>
      </c>
      <c r="CY27" s="292">
        <f>'C завтраками| Bed and breakfast'!CY26*0.9</f>
        <v>158580</v>
      </c>
      <c r="CZ27" s="292">
        <f>'C завтраками| Bed and breakfast'!CZ26*0.9</f>
        <v>135180</v>
      </c>
      <c r="DA27" s="292">
        <f>'C завтраками| Bed and breakfast'!DA26*0.9</f>
        <v>123030</v>
      </c>
      <c r="DB27" s="292">
        <f>'C завтраками| Bed and breakfast'!DB26*0.9</f>
        <v>123030</v>
      </c>
      <c r="DC27" s="292">
        <f>'C завтраками| Bed and breakfast'!DC26*0.9</f>
        <v>123030</v>
      </c>
      <c r="DD27" s="292">
        <f>'C завтраками| Bed and breakfast'!DD26*0.9</f>
        <v>123030</v>
      </c>
      <c r="DE27" s="292">
        <f>'C завтраками| Bed and breakfast'!DE26*0.9</f>
        <v>124380</v>
      </c>
      <c r="DF27" s="292">
        <f>'C завтраками| Bed and breakfast'!DF26*0.9</f>
        <v>124380</v>
      </c>
      <c r="DG27" s="292">
        <f>'C завтраками| Bed and breakfast'!DG26*0.9</f>
        <v>124380</v>
      </c>
      <c r="DH27" s="292">
        <f>'C завтраками| Bed and breakfast'!DH26*0.9</f>
        <v>123030</v>
      </c>
      <c r="DI27" s="292">
        <f>'C завтраками| Bed and breakfast'!DI26*0.9</f>
        <v>123030</v>
      </c>
      <c r="DJ27" s="292">
        <f>'C завтраками| Bed and breakfast'!DJ26*0.9</f>
        <v>123030</v>
      </c>
      <c r="DK27" s="292">
        <f>'C завтраками| Bed and breakfast'!DK26*0.9</f>
        <v>123030</v>
      </c>
      <c r="DL27" s="292">
        <f>'C завтраками| Bed and breakfast'!DL26*0.9</f>
        <v>123030</v>
      </c>
      <c r="DM27" s="292">
        <f>'C завтраками| Bed and breakfast'!DM26*0.9</f>
        <v>123030</v>
      </c>
      <c r="DN27" s="292">
        <f>'C завтраками| Bed and breakfast'!DN26*0.9</f>
        <v>121680</v>
      </c>
      <c r="DO27" s="292">
        <f>'C завтраками| Bed and breakfast'!DO26*0.9</f>
        <v>121680</v>
      </c>
      <c r="DP27" s="292">
        <f>'C завтраками| Bed and breakfast'!DP26*0.9</f>
        <v>121680</v>
      </c>
      <c r="DQ27" s="292">
        <f>'C завтраками| Bed and breakfast'!DQ26*0.9</f>
        <v>121680</v>
      </c>
      <c r="DR27" s="292">
        <f>'C завтраками| Bed and breakfast'!DR26*0.9</f>
        <v>121680</v>
      </c>
      <c r="DS27" s="292">
        <f>'C завтраками| Bed and breakfast'!DS26*0.9</f>
        <v>121680</v>
      </c>
      <c r="DT27" s="292">
        <f>'C завтраками| Bed and breakfast'!DT26*0.9</f>
        <v>121680</v>
      </c>
      <c r="DU27" s="292">
        <f>'C завтраками| Bed and breakfast'!DU26*0.9</f>
        <v>118080</v>
      </c>
      <c r="DV27" s="292">
        <f>'C завтраками| Bed and breakfast'!DV26*0.9</f>
        <v>118080</v>
      </c>
      <c r="DW27" s="292">
        <f>'C завтраками| Bed and breakfast'!DW26*0.9</f>
        <v>118080</v>
      </c>
      <c r="DX27" s="292">
        <f>'C завтраками| Bed and breakfast'!DX26*0.9</f>
        <v>118080</v>
      </c>
      <c r="DY27" s="292">
        <f>'C завтраками| Bed and breakfast'!DY26*0.9</f>
        <v>118080</v>
      </c>
      <c r="DZ27" s="292">
        <f>'C завтраками| Bed and breakfast'!DZ26*0.9</f>
        <v>118980</v>
      </c>
      <c r="EA27" s="292">
        <f>'C завтраками| Bed and breakfast'!EA26*0.9</f>
        <v>118980</v>
      </c>
      <c r="EB27" s="292">
        <f>'C завтраками| Bed and breakfast'!EB26*0.9</f>
        <v>117180</v>
      </c>
      <c r="EC27" s="292">
        <f>'C завтраками| Bed and breakfast'!EC26*0.9</f>
        <v>117180</v>
      </c>
      <c r="ED27" s="292">
        <f>'C завтраками| Bed and breakfast'!ED26*0.9</f>
        <v>117180</v>
      </c>
      <c r="EE27" s="292">
        <f>'C завтраками| Bed and breakfast'!EE26*0.9</f>
        <v>89100</v>
      </c>
      <c r="EF27" s="292">
        <f>'C завтраками| Bed and breakfast'!EF26*0.9</f>
        <v>89100</v>
      </c>
      <c r="EG27" s="292">
        <f>'C завтраками| Bed and breakfast'!EG26*0.9</f>
        <v>89100</v>
      </c>
      <c r="EH27" s="292">
        <f>'C завтраками| Bed and breakfast'!EH26*0.9</f>
        <v>89100</v>
      </c>
      <c r="EI27" s="292">
        <f>'C завтраками| Bed and breakfast'!EI26*0.9</f>
        <v>86400</v>
      </c>
      <c r="EJ27" s="292">
        <f>'C завтраками| Bed and breakfast'!EJ26*0.9</f>
        <v>86400</v>
      </c>
      <c r="EK27" s="292">
        <f>'C завтраками| Bed and breakfast'!EK26*0.9</f>
        <v>86400</v>
      </c>
      <c r="EL27" s="292">
        <f>'C завтраками| Bed and breakfast'!EL26*0.9</f>
        <v>86400</v>
      </c>
      <c r="EM27" s="292">
        <f>'C завтраками| Bed and breakfast'!EM26*0.9</f>
        <v>86400</v>
      </c>
      <c r="EN27" s="292">
        <f>'C завтраками| Bed and breakfast'!EN26*0.9</f>
        <v>86400</v>
      </c>
      <c r="EO27" s="292">
        <f>'C завтраками| Bed and breakfast'!EO26*0.9</f>
        <v>86400</v>
      </c>
      <c r="EP27" s="292">
        <f>'C завтраками| Bed and breakfast'!EP26*0.9</f>
        <v>85050</v>
      </c>
      <c r="EQ27" s="292">
        <f>'C завтраками| Bed and breakfast'!EQ26*0.9</f>
        <v>85050</v>
      </c>
      <c r="ER27" s="292">
        <f>'C завтраками| Bed and breakfast'!ER26*0.9</f>
        <v>85050</v>
      </c>
      <c r="ES27" s="292">
        <f>'C завтраками| Bed and breakfast'!ES26*0.9</f>
        <v>85050</v>
      </c>
      <c r="ET27" s="292">
        <f>'C завтраками| Bed and breakfast'!ET26*0.9</f>
        <v>85050</v>
      </c>
      <c r="EU27" s="292">
        <f>'C завтраками| Bed and breakfast'!EU26*0.9</f>
        <v>86400</v>
      </c>
      <c r="EV27" s="292">
        <f>'C завтраками| Bed and breakfast'!EV26*0.9</f>
        <v>86400</v>
      </c>
      <c r="EW27" s="292">
        <f>'C завтраками| Bed and breakfast'!EW26*0.9</f>
        <v>85050</v>
      </c>
      <c r="EX27" s="292">
        <f>'C завтраками| Bed and breakfast'!EX26*0.9</f>
        <v>85050</v>
      </c>
      <c r="EY27" s="292">
        <f>'C завтраками| Bed and breakfast'!EY26*0.9</f>
        <v>85050</v>
      </c>
      <c r="EZ27" s="292">
        <f>'C завтраками| Bed and breakfast'!EZ26*0.9</f>
        <v>85050</v>
      </c>
      <c r="FA27" s="292">
        <f>'C завтраками| Bed and breakfast'!FA26*0.9</f>
        <v>85050</v>
      </c>
      <c r="FB27" s="292">
        <f>'C завтраками| Bed and breakfast'!FB26*0.9</f>
        <v>86400</v>
      </c>
      <c r="FC27" s="292">
        <f>'C завтраками| Bed and breakfast'!FC26*0.9</f>
        <v>86400</v>
      </c>
      <c r="FD27" s="292">
        <f>'C завтраками| Bed and breakfast'!FD26*0.9</f>
        <v>85050</v>
      </c>
      <c r="FE27" s="292">
        <f>'C завтраками| Bed and breakfast'!FE26*0.9</f>
        <v>85050</v>
      </c>
      <c r="FF27" s="292">
        <f>'C завтраками| Bed and breakfast'!FF26*0.9</f>
        <v>85050</v>
      </c>
      <c r="FG27" s="292">
        <f>'C завтраками| Bed and breakfast'!FG26*0.9</f>
        <v>85050</v>
      </c>
      <c r="FH27" s="292">
        <f>'C завтраками| Bed and breakfast'!FH26*0.9</f>
        <v>87750</v>
      </c>
    </row>
    <row r="28" spans="1:164"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346"/>
      <c r="AQ28" s="346"/>
      <c r="AR28" s="346"/>
      <c r="AS28" s="346"/>
      <c r="AT28" s="346"/>
      <c r="AU28" s="346"/>
      <c r="AV28" s="346"/>
      <c r="AW28" s="346"/>
      <c r="AX28" s="346"/>
      <c r="AY28" s="346"/>
      <c r="AZ28" s="346"/>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row>
    <row r="29" spans="1:164" s="72" customFormat="1" x14ac:dyDescent="0.2">
      <c r="A29" s="240" t="s">
        <v>115</v>
      </c>
      <c r="B29" s="292">
        <f>'C завтраками| Bed and breakfast'!B28*0.9</f>
        <v>105840</v>
      </c>
      <c r="C29" s="292">
        <f>'C завтраками| Bed and breakfast'!C28*0.9</f>
        <v>105840</v>
      </c>
      <c r="D29" s="292">
        <f>'C завтраками| Bed and breakfast'!D28*0.9</f>
        <v>108990</v>
      </c>
      <c r="E29" s="292">
        <f>'C завтраками| Bed and breakfast'!E28*0.9</f>
        <v>108990</v>
      </c>
      <c r="F29" s="292">
        <f>'C завтраками| Bed and breakfast'!F28*0.9</f>
        <v>103140</v>
      </c>
      <c r="G29" s="292">
        <f>'C завтраками| Bed and breakfast'!G28*0.9</f>
        <v>103140</v>
      </c>
      <c r="H29" s="292">
        <f>'C завтраками| Bed and breakfast'!H28*0.9</f>
        <v>103140</v>
      </c>
      <c r="I29" s="292">
        <f>'C завтраками| Bed and breakfast'!I28*0.9</f>
        <v>103140</v>
      </c>
      <c r="J29" s="292">
        <f>'C завтраками| Bed and breakfast'!J28*0.9</f>
        <v>103140</v>
      </c>
      <c r="K29" s="292">
        <f>'C завтраками| Bed and breakfast'!K28*0.9</f>
        <v>107190</v>
      </c>
      <c r="L29" s="292">
        <f>'C завтраками| Bed and breakfast'!L28*0.9</f>
        <v>107190</v>
      </c>
      <c r="M29" s="292">
        <f>'C завтраками| Bed and breakfast'!M28*0.9</f>
        <v>103140</v>
      </c>
      <c r="N29" s="292">
        <f>'C завтраками| Bed and breakfast'!N28*0.9</f>
        <v>103140</v>
      </c>
      <c r="O29" s="292">
        <f>'C завтраками| Bed and breakfast'!O28*0.9</f>
        <v>103140</v>
      </c>
      <c r="P29" s="292">
        <f>'C завтраками| Bed and breakfast'!P28*0.9</f>
        <v>103140</v>
      </c>
      <c r="Q29" s="292">
        <f>'C завтраками| Bed and breakfast'!Q28*0.9</f>
        <v>103140</v>
      </c>
      <c r="R29" s="292">
        <f>'C завтраками| Bed and breakfast'!R28*0.9</f>
        <v>105840</v>
      </c>
      <c r="S29" s="292">
        <f>'C завтраками| Bed and breakfast'!S28*0.9</f>
        <v>105840</v>
      </c>
      <c r="T29" s="292">
        <f>'C завтраками| Bed and breakfast'!T28*0.9</f>
        <v>104490</v>
      </c>
      <c r="U29" s="292">
        <f>'C завтраками| Bed and breakfast'!U28*0.9</f>
        <v>104490</v>
      </c>
      <c r="V29" s="292">
        <f>'C завтраками| Bed and breakfast'!V28*0.9</f>
        <v>104490</v>
      </c>
      <c r="W29" s="292">
        <f>'C завтраками| Bed and breakfast'!W28*0.9</f>
        <v>104490</v>
      </c>
      <c r="X29" s="292">
        <f>'C завтраками| Bed and breakfast'!X28*0.9</f>
        <v>105840</v>
      </c>
      <c r="Y29" s="292">
        <f>'C завтраками| Bed and breakfast'!Y28*0.9</f>
        <v>105840</v>
      </c>
      <c r="Z29" s="292">
        <f>'C завтраками| Bed and breakfast'!Z28*0.9</f>
        <v>105840</v>
      </c>
      <c r="AA29" s="292">
        <f>'C завтраками| Bed and breakfast'!AA28*0.9</f>
        <v>104490</v>
      </c>
      <c r="AB29" s="292">
        <f>'C завтраками| Bed and breakfast'!AB28*0.9</f>
        <v>104490</v>
      </c>
      <c r="AC29" s="292">
        <f>'C завтраками| Bed and breakfast'!AC28*0.9</f>
        <v>105840</v>
      </c>
      <c r="AD29" s="292">
        <f>'C завтраками| Bed and breakfast'!AD28*0.9</f>
        <v>105840</v>
      </c>
      <c r="AE29" s="292">
        <f>'C завтраками| Bed and breakfast'!AE28*0.9</f>
        <v>105840</v>
      </c>
      <c r="AF29" s="292">
        <f>'C завтраками| Bed and breakfast'!AF28*0.9</f>
        <v>109440</v>
      </c>
      <c r="AG29" s="292">
        <f>'C завтраками| Bed and breakfast'!AG28*0.9</f>
        <v>109440</v>
      </c>
      <c r="AH29" s="292">
        <f>'C завтраками| Bed and breakfast'!AH28*0.9</f>
        <v>107190</v>
      </c>
      <c r="AI29" s="292">
        <f>'C завтраками| Bed and breakfast'!AI28*0.9</f>
        <v>108990</v>
      </c>
      <c r="AJ29" s="292">
        <f>'C завтраками| Bed and breakfast'!AJ28*0.9</f>
        <v>108990</v>
      </c>
      <c r="AK29" s="292">
        <f>'C завтраками| Bed and breakfast'!AK28*0.9</f>
        <v>114840</v>
      </c>
      <c r="AL29" s="292">
        <f>'C завтраками| Bed and breakfast'!AL28*0.9</f>
        <v>120240</v>
      </c>
      <c r="AM29" s="292">
        <f>'C завтраками| Bed and breakfast'!AM28*0.9</f>
        <v>120240</v>
      </c>
      <c r="AN29" s="292">
        <f>'C завтраками| Bed and breakfast'!AN28*0.9</f>
        <v>122940</v>
      </c>
      <c r="AO29" s="292">
        <f>'C завтраками| Bed and breakfast'!AO28*0.9</f>
        <v>120240</v>
      </c>
      <c r="AP29" s="347">
        <f>'C завтраками| Bed and breakfast'!AP28*0.9</f>
        <v>268650</v>
      </c>
      <c r="AQ29" s="347">
        <f>'C завтраками| Bed and breakfast'!AQ28*0.9</f>
        <v>304650</v>
      </c>
      <c r="AR29" s="347">
        <f>'C завтраками| Bed and breakfast'!AR28*0.9</f>
        <v>327150</v>
      </c>
      <c r="AS29" s="347">
        <f>'C завтраками| Bed and breakfast'!AS28*0.9</f>
        <v>327150</v>
      </c>
      <c r="AT29" s="347">
        <f>'C завтраками| Bed and breakfast'!AT28*0.9</f>
        <v>313650</v>
      </c>
      <c r="AU29" s="347">
        <f>'C завтраками| Bed and breakfast'!AU28*0.9</f>
        <v>313650</v>
      </c>
      <c r="AV29" s="347">
        <f>'C завтраками| Bed and breakfast'!AV28*0.9</f>
        <v>313650</v>
      </c>
      <c r="AW29" s="347">
        <f>'C завтраками| Bed and breakfast'!AW28*0.9</f>
        <v>313650</v>
      </c>
      <c r="AX29" s="347">
        <f>'C завтраками| Bed and breakfast'!AX28*0.9</f>
        <v>313650</v>
      </c>
      <c r="AY29" s="347">
        <f>'C завтраками| Bed and breakfast'!AY28*0.9</f>
        <v>291150</v>
      </c>
      <c r="AZ29" s="347">
        <f>'C завтраками| Bed and breakfast'!AZ28*0.9</f>
        <v>282150</v>
      </c>
      <c r="BA29" s="292">
        <f>'C завтраками| Bed and breakfast'!BA28*0.9</f>
        <v>282150</v>
      </c>
      <c r="BB29" s="292">
        <f>'C завтраками| Bed and breakfast'!BB28*0.9</f>
        <v>162180</v>
      </c>
      <c r="BC29" s="292">
        <f>'C завтраками| Bed and breakfast'!BC28*0.9</f>
        <v>140580</v>
      </c>
      <c r="BD29" s="292">
        <f>'C завтраками| Bed and breakfast'!BD28*0.9</f>
        <v>140580</v>
      </c>
      <c r="BE29" s="292">
        <f>'C завтраками| Bed and breakfast'!BE28*0.9</f>
        <v>140580</v>
      </c>
      <c r="BF29" s="292">
        <f>'C завтраками| Bed and breakfast'!BF28*0.9</f>
        <v>140580</v>
      </c>
      <c r="BG29" s="292">
        <f>'C завтраками| Bed and breakfast'!BG28*0.9</f>
        <v>140580</v>
      </c>
      <c r="BH29" s="292">
        <f>'C завтраками| Bed and breakfast'!BH28*0.9</f>
        <v>137880</v>
      </c>
      <c r="BI29" s="292">
        <f>'C завтраками| Bed and breakfast'!BI28*0.9</f>
        <v>137880</v>
      </c>
      <c r="BJ29" s="292">
        <f>'C завтраками| Bed and breakfast'!BJ28*0.9</f>
        <v>137880</v>
      </c>
      <c r="BK29" s="292">
        <f>'C завтраками| Bed and breakfast'!BK28*0.9</f>
        <v>140580</v>
      </c>
      <c r="BL29" s="292">
        <f>'C завтраками| Bed and breakfast'!BL28*0.9</f>
        <v>140580</v>
      </c>
      <c r="BM29" s="292">
        <f>'C завтраками| Bed and breakfast'!BM28*0.9</f>
        <v>140580</v>
      </c>
      <c r="BN29" s="292">
        <f>'C завтраками| Bed and breakfast'!BN28*0.9</f>
        <v>140580</v>
      </c>
      <c r="BO29" s="292">
        <f>'C завтраками| Bed and breakfast'!BO28*0.9</f>
        <v>140580</v>
      </c>
      <c r="BP29" s="292">
        <f>'C завтраками| Bed and breakfast'!BP28*0.9</f>
        <v>140580</v>
      </c>
      <c r="BQ29" s="292">
        <f>'C завтраками| Bed and breakfast'!BQ28*0.9</f>
        <v>140580</v>
      </c>
      <c r="BR29" s="292">
        <f>'C завтраками| Bed and breakfast'!BR28*0.9</f>
        <v>140580</v>
      </c>
      <c r="BS29" s="292">
        <f>'C завтраками| Bed and breakfast'!BS28*0.9</f>
        <v>140580</v>
      </c>
      <c r="BT29" s="292">
        <f>'C завтраками| Bed and breakfast'!BT28*0.9</f>
        <v>145980</v>
      </c>
      <c r="BU29" s="292">
        <f>'C завтраками| Bed and breakfast'!BU28*0.9</f>
        <v>145980</v>
      </c>
      <c r="BV29" s="292">
        <f>'C завтраками| Bed and breakfast'!BV28*0.9</f>
        <v>145980</v>
      </c>
      <c r="BW29" s="292">
        <f>'C завтраками| Bed and breakfast'!BW28*0.9</f>
        <v>145980</v>
      </c>
      <c r="BX29" s="292">
        <f>'C завтраками| Bed and breakfast'!BX28*0.9</f>
        <v>174780</v>
      </c>
      <c r="BY29" s="292">
        <f>'C завтраками| Bed and breakfast'!BY28*0.9</f>
        <v>174780</v>
      </c>
      <c r="BZ29" s="292">
        <f>'C завтраками| Bed and breakfast'!BZ28*0.9</f>
        <v>174780</v>
      </c>
      <c r="CA29" s="292">
        <f>'C завтраками| Bed and breakfast'!CA28*0.9</f>
        <v>174780</v>
      </c>
      <c r="CB29" s="292">
        <f>'C завтраками| Bed and breakfast'!CB28*0.9</f>
        <v>174780</v>
      </c>
      <c r="CC29" s="292">
        <f>'C завтраками| Bed and breakfast'!CC28*0.9</f>
        <v>174780</v>
      </c>
      <c r="CD29" s="292">
        <f>'C завтраками| Bed and breakfast'!CD28*0.9</f>
        <v>174780</v>
      </c>
      <c r="CE29" s="292">
        <f>'C завтраками| Bed and breakfast'!CE28*0.9</f>
        <v>174780</v>
      </c>
      <c r="CF29" s="292">
        <f>'C завтраками| Bed and breakfast'!CF28*0.9</f>
        <v>174780</v>
      </c>
      <c r="CG29" s="292">
        <f>'C завтраками| Bed and breakfast'!CG28*0.9</f>
        <v>174780</v>
      </c>
      <c r="CH29" s="292">
        <f>'C завтраками| Bed and breakfast'!CH28*0.9</f>
        <v>171180</v>
      </c>
      <c r="CI29" s="292">
        <f>'C завтраками| Bed and breakfast'!CI28*0.9</f>
        <v>171180</v>
      </c>
      <c r="CJ29" s="292">
        <f>'C завтраками| Bed and breakfast'!CJ28*0.9</f>
        <v>171180</v>
      </c>
      <c r="CK29" s="292">
        <f>'C завтраками| Bed and breakfast'!CK28*0.9</f>
        <v>171180</v>
      </c>
      <c r="CL29" s="292">
        <f>'C завтраками| Bed and breakfast'!CL28*0.9</f>
        <v>171180</v>
      </c>
      <c r="CM29" s="292">
        <f>'C завтраками| Bed and breakfast'!CM28*0.9</f>
        <v>171180</v>
      </c>
      <c r="CN29" s="292">
        <f>'C завтраками| Bed and breakfast'!CN28*0.9</f>
        <v>171180</v>
      </c>
      <c r="CO29" s="292">
        <f>'C завтраками| Bed and breakfast'!CO28*0.9</f>
        <v>171180</v>
      </c>
      <c r="CP29" s="292">
        <f>'C завтраками| Bed and breakfast'!CP28*0.9</f>
        <v>171180</v>
      </c>
      <c r="CQ29" s="292">
        <f>'C завтраками| Bed and breakfast'!CQ28*0.9</f>
        <v>193680</v>
      </c>
      <c r="CR29" s="292">
        <f>'C завтраками| Bed and breakfast'!CR28*0.9</f>
        <v>199980</v>
      </c>
      <c r="CS29" s="292">
        <f>'C завтраками| Bed and breakfast'!CS28*0.9</f>
        <v>206280</v>
      </c>
      <c r="CT29" s="292">
        <f>'C завтраками| Bed and breakfast'!CT28*0.9</f>
        <v>193680</v>
      </c>
      <c r="CU29" s="292">
        <f>'C завтраками| Bed and breakfast'!CU28*0.9</f>
        <v>193680</v>
      </c>
      <c r="CV29" s="292">
        <f>'C завтраками| Bed and breakfast'!CV28*0.9</f>
        <v>183780</v>
      </c>
      <c r="CW29" s="292">
        <f>'C завтраками| Bed and breakfast'!CW28*0.9</f>
        <v>183780</v>
      </c>
      <c r="CX29" s="292">
        <f>'C завтраками| Bed and breakfast'!CX28*0.9</f>
        <v>183780</v>
      </c>
      <c r="CY29" s="292">
        <f>'C завтраками| Bed and breakfast'!CY28*0.9</f>
        <v>176580</v>
      </c>
      <c r="CZ29" s="292">
        <f>'C завтраками| Bed and breakfast'!CZ28*0.9</f>
        <v>148680</v>
      </c>
      <c r="DA29" s="292">
        <f>'C завтраками| Bed and breakfast'!DA28*0.9</f>
        <v>136530</v>
      </c>
      <c r="DB29" s="292">
        <f>'C завтраками| Bed and breakfast'!DB28*0.9</f>
        <v>136530</v>
      </c>
      <c r="DC29" s="292">
        <f>'C завтраками| Bed and breakfast'!DC28*0.9</f>
        <v>136530</v>
      </c>
      <c r="DD29" s="292">
        <f>'C завтраками| Bed and breakfast'!DD28*0.9</f>
        <v>136530</v>
      </c>
      <c r="DE29" s="292">
        <f>'C завтраками| Bed and breakfast'!DE28*0.9</f>
        <v>137880</v>
      </c>
      <c r="DF29" s="292">
        <f>'C завтраками| Bed and breakfast'!DF28*0.9</f>
        <v>137880</v>
      </c>
      <c r="DG29" s="292">
        <f>'C завтраками| Bed and breakfast'!DG28*0.9</f>
        <v>137880</v>
      </c>
      <c r="DH29" s="292">
        <f>'C завтраками| Bed and breakfast'!DH28*0.9</f>
        <v>136530</v>
      </c>
      <c r="DI29" s="292">
        <f>'C завтраками| Bed and breakfast'!DI28*0.9</f>
        <v>136530</v>
      </c>
      <c r="DJ29" s="292">
        <f>'C завтраками| Bed and breakfast'!DJ28*0.9</f>
        <v>136530</v>
      </c>
      <c r="DK29" s="292">
        <f>'C завтраками| Bed and breakfast'!DK28*0.9</f>
        <v>136530</v>
      </c>
      <c r="DL29" s="292">
        <f>'C завтраками| Bed and breakfast'!DL28*0.9</f>
        <v>136530</v>
      </c>
      <c r="DM29" s="292">
        <f>'C завтраками| Bed and breakfast'!DM28*0.9</f>
        <v>136530</v>
      </c>
      <c r="DN29" s="292">
        <f>'C завтраками| Bed and breakfast'!DN28*0.9</f>
        <v>135180</v>
      </c>
      <c r="DO29" s="292">
        <f>'C завтраками| Bed and breakfast'!DO28*0.9</f>
        <v>135180</v>
      </c>
      <c r="DP29" s="292">
        <f>'C завтраками| Bed and breakfast'!DP28*0.9</f>
        <v>135180</v>
      </c>
      <c r="DQ29" s="292">
        <f>'C завтраками| Bed and breakfast'!DQ28*0.9</f>
        <v>135180</v>
      </c>
      <c r="DR29" s="292">
        <f>'C завтраками| Bed and breakfast'!DR28*0.9</f>
        <v>135180</v>
      </c>
      <c r="DS29" s="292">
        <f>'C завтраками| Bed and breakfast'!DS28*0.9</f>
        <v>135180</v>
      </c>
      <c r="DT29" s="292">
        <f>'C завтраками| Bed and breakfast'!DT28*0.9</f>
        <v>135180</v>
      </c>
      <c r="DU29" s="292">
        <f>'C завтраками| Bed and breakfast'!DU28*0.9</f>
        <v>131580</v>
      </c>
      <c r="DV29" s="292">
        <f>'C завтраками| Bed and breakfast'!DV28*0.9</f>
        <v>131580</v>
      </c>
      <c r="DW29" s="292">
        <f>'C завтраками| Bed and breakfast'!DW28*0.9</f>
        <v>131580</v>
      </c>
      <c r="DX29" s="292">
        <f>'C завтраками| Bed and breakfast'!DX28*0.9</f>
        <v>131580</v>
      </c>
      <c r="DY29" s="292">
        <f>'C завтраками| Bed and breakfast'!DY28*0.9</f>
        <v>131580</v>
      </c>
      <c r="DZ29" s="292">
        <f>'C завтраками| Bed and breakfast'!DZ28*0.9</f>
        <v>132480</v>
      </c>
      <c r="EA29" s="292">
        <f>'C завтраками| Bed and breakfast'!EA28*0.9</f>
        <v>132480</v>
      </c>
      <c r="EB29" s="292">
        <f>'C завтраками| Bed and breakfast'!EB28*0.9</f>
        <v>130680</v>
      </c>
      <c r="EC29" s="292">
        <f>'C завтраками| Bed and breakfast'!EC28*0.9</f>
        <v>130680</v>
      </c>
      <c r="ED29" s="292">
        <f>'C завтраками| Bed and breakfast'!ED28*0.9</f>
        <v>130680</v>
      </c>
      <c r="EE29" s="292">
        <f>'C завтраками| Bed and breakfast'!EE28*0.9</f>
        <v>107100</v>
      </c>
      <c r="EF29" s="292">
        <f>'C завтраками| Bed and breakfast'!EF28*0.9</f>
        <v>107100</v>
      </c>
      <c r="EG29" s="292">
        <f>'C завтраками| Bed and breakfast'!EG28*0.9</f>
        <v>107100</v>
      </c>
      <c r="EH29" s="292">
        <f>'C завтраками| Bed and breakfast'!EH28*0.9</f>
        <v>107100</v>
      </c>
      <c r="EI29" s="292">
        <f>'C завтраками| Bed and breakfast'!EI28*0.9</f>
        <v>104400</v>
      </c>
      <c r="EJ29" s="292">
        <f>'C завтраками| Bed and breakfast'!EJ28*0.9</f>
        <v>104400</v>
      </c>
      <c r="EK29" s="292">
        <f>'C завтраками| Bed and breakfast'!EK28*0.9</f>
        <v>104400</v>
      </c>
      <c r="EL29" s="292">
        <f>'C завтраками| Bed and breakfast'!EL28*0.9</f>
        <v>104400</v>
      </c>
      <c r="EM29" s="292">
        <f>'C завтраками| Bed and breakfast'!EM28*0.9</f>
        <v>104400</v>
      </c>
      <c r="EN29" s="292">
        <f>'C завтраками| Bed and breakfast'!EN28*0.9</f>
        <v>104400</v>
      </c>
      <c r="EO29" s="292">
        <f>'C завтраками| Bed and breakfast'!EO28*0.9</f>
        <v>104400</v>
      </c>
      <c r="EP29" s="292">
        <f>'C завтраками| Bed and breakfast'!EP28*0.9</f>
        <v>103050</v>
      </c>
      <c r="EQ29" s="292">
        <f>'C завтраками| Bed and breakfast'!EQ28*0.9</f>
        <v>103050</v>
      </c>
      <c r="ER29" s="292">
        <f>'C завтраками| Bed and breakfast'!ER28*0.9</f>
        <v>103050</v>
      </c>
      <c r="ES29" s="292">
        <f>'C завтраками| Bed and breakfast'!ES28*0.9</f>
        <v>103050</v>
      </c>
      <c r="ET29" s="292">
        <f>'C завтраками| Bed and breakfast'!ET28*0.9</f>
        <v>103050</v>
      </c>
      <c r="EU29" s="292">
        <f>'C завтраками| Bed and breakfast'!EU28*0.9</f>
        <v>104400</v>
      </c>
      <c r="EV29" s="292">
        <f>'C завтраками| Bed and breakfast'!EV28*0.9</f>
        <v>104400</v>
      </c>
      <c r="EW29" s="292">
        <f>'C завтраками| Bed and breakfast'!EW28*0.9</f>
        <v>103050</v>
      </c>
      <c r="EX29" s="292">
        <f>'C завтраками| Bed and breakfast'!EX28*0.9</f>
        <v>103050</v>
      </c>
      <c r="EY29" s="292">
        <f>'C завтраками| Bed and breakfast'!EY28*0.9</f>
        <v>103050</v>
      </c>
      <c r="EZ29" s="292">
        <f>'C завтраками| Bed and breakfast'!EZ28*0.9</f>
        <v>103050</v>
      </c>
      <c r="FA29" s="292">
        <f>'C завтраками| Bed and breakfast'!FA28*0.9</f>
        <v>103050</v>
      </c>
      <c r="FB29" s="292">
        <f>'C завтраками| Bed and breakfast'!FB28*0.9</f>
        <v>104400</v>
      </c>
      <c r="FC29" s="292">
        <f>'C завтраками| Bed and breakfast'!FC28*0.9</f>
        <v>104400</v>
      </c>
      <c r="FD29" s="292">
        <f>'C завтраками| Bed and breakfast'!FD28*0.9</f>
        <v>103050</v>
      </c>
      <c r="FE29" s="292">
        <f>'C завтраками| Bed and breakfast'!FE28*0.9</f>
        <v>103050</v>
      </c>
      <c r="FF29" s="292">
        <f>'C завтраками| Bed and breakfast'!FF28*0.9</f>
        <v>103050</v>
      </c>
      <c r="FG29" s="292">
        <f>'C завтраками| Bed and breakfast'!FG28*0.9</f>
        <v>103050</v>
      </c>
      <c r="FH29" s="292">
        <f>'C завтраками| Bed and breakfast'!FH28*0.9</f>
        <v>105750</v>
      </c>
    </row>
    <row r="30" spans="1:164"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348"/>
      <c r="AQ30" s="348"/>
      <c r="AR30" s="348"/>
      <c r="AS30" s="348"/>
      <c r="AT30" s="348"/>
      <c r="AU30" s="348"/>
      <c r="AV30" s="348"/>
      <c r="AW30" s="348"/>
      <c r="AX30" s="348"/>
      <c r="AY30" s="348"/>
      <c r="AZ30" s="348"/>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row>
    <row r="31" spans="1:164"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348"/>
      <c r="AQ31" s="348"/>
      <c r="AR31" s="348"/>
      <c r="AS31" s="348"/>
      <c r="AT31" s="348"/>
      <c r="AU31" s="348"/>
      <c r="AV31" s="348"/>
      <c r="AW31" s="348"/>
      <c r="AX31" s="348"/>
      <c r="AY31" s="348"/>
      <c r="AZ31" s="348"/>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row>
    <row r="32" spans="1:164" s="72" customFormat="1" x14ac:dyDescent="0.2">
      <c r="A32" s="80" t="s">
        <v>129</v>
      </c>
      <c r="B32" s="289">
        <f t="shared" ref="B32:BH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c r="AP32" s="344">
        <f t="shared" si="0"/>
        <v>46020</v>
      </c>
      <c r="AQ32" s="344">
        <f t="shared" si="0"/>
        <v>46021</v>
      </c>
      <c r="AR32" s="344">
        <f t="shared" si="0"/>
        <v>46022</v>
      </c>
      <c r="AS32" s="344">
        <f t="shared" si="0"/>
        <v>46023</v>
      </c>
      <c r="AT32" s="344">
        <f t="shared" si="0"/>
        <v>46024</v>
      </c>
      <c r="AU32" s="344">
        <f t="shared" si="0"/>
        <v>46025</v>
      </c>
      <c r="AV32" s="344">
        <f t="shared" si="0"/>
        <v>46026</v>
      </c>
      <c r="AW32" s="344">
        <f t="shared" si="0"/>
        <v>46027</v>
      </c>
      <c r="AX32" s="344">
        <f t="shared" si="0"/>
        <v>46028</v>
      </c>
      <c r="AY32" s="344">
        <f t="shared" si="0"/>
        <v>46029</v>
      </c>
      <c r="AZ32" s="344">
        <f t="shared" si="0"/>
        <v>46030</v>
      </c>
      <c r="BA32" s="289">
        <f t="shared" si="0"/>
        <v>46031</v>
      </c>
      <c r="BB32" s="289">
        <f t="shared" si="0"/>
        <v>46032</v>
      </c>
      <c r="BC32" s="289">
        <f t="shared" si="0"/>
        <v>46033</v>
      </c>
      <c r="BD32" s="289">
        <f t="shared" si="0"/>
        <v>46034</v>
      </c>
      <c r="BE32" s="289">
        <f t="shared" si="0"/>
        <v>46035</v>
      </c>
      <c r="BF32" s="289">
        <f t="shared" si="0"/>
        <v>46036</v>
      </c>
      <c r="BG32" s="289">
        <f t="shared" si="0"/>
        <v>46037</v>
      </c>
      <c r="BH32" s="289">
        <f t="shared" si="0"/>
        <v>46038</v>
      </c>
      <c r="BI32" s="289">
        <f t="shared" ref="BI32:DT33" si="1">BI5</f>
        <v>46039</v>
      </c>
      <c r="BJ32" s="289">
        <f t="shared" si="1"/>
        <v>46040</v>
      </c>
      <c r="BK32" s="289">
        <f t="shared" si="1"/>
        <v>46041</v>
      </c>
      <c r="BL32" s="289">
        <f t="shared" si="1"/>
        <v>46042</v>
      </c>
      <c r="BM32" s="289">
        <f t="shared" si="1"/>
        <v>46043</v>
      </c>
      <c r="BN32" s="289">
        <f t="shared" si="1"/>
        <v>46044</v>
      </c>
      <c r="BO32" s="289">
        <f t="shared" si="1"/>
        <v>46045</v>
      </c>
      <c r="BP32" s="289">
        <f t="shared" si="1"/>
        <v>46046</v>
      </c>
      <c r="BQ32" s="289">
        <f t="shared" si="1"/>
        <v>46047</v>
      </c>
      <c r="BR32" s="289">
        <f t="shared" si="1"/>
        <v>46048</v>
      </c>
      <c r="BS32" s="289">
        <f t="shared" si="1"/>
        <v>46049</v>
      </c>
      <c r="BT32" s="289">
        <f t="shared" si="1"/>
        <v>46050</v>
      </c>
      <c r="BU32" s="289">
        <f t="shared" si="1"/>
        <v>46051</v>
      </c>
      <c r="BV32" s="289">
        <f t="shared" si="1"/>
        <v>46052</v>
      </c>
      <c r="BW32" s="289">
        <f t="shared" si="1"/>
        <v>46053</v>
      </c>
      <c r="BX32" s="289">
        <f t="shared" si="1"/>
        <v>46054</v>
      </c>
      <c r="BY32" s="289">
        <f t="shared" si="1"/>
        <v>46055</v>
      </c>
      <c r="BZ32" s="289">
        <f t="shared" si="1"/>
        <v>46056</v>
      </c>
      <c r="CA32" s="289">
        <f t="shared" si="1"/>
        <v>46057</v>
      </c>
      <c r="CB32" s="289">
        <f t="shared" si="1"/>
        <v>46058</v>
      </c>
      <c r="CC32" s="289">
        <f t="shared" si="1"/>
        <v>46059</v>
      </c>
      <c r="CD32" s="289">
        <f t="shared" si="1"/>
        <v>46060</v>
      </c>
      <c r="CE32" s="289">
        <f t="shared" si="1"/>
        <v>46061</v>
      </c>
      <c r="CF32" s="289">
        <f t="shared" si="1"/>
        <v>46062</v>
      </c>
      <c r="CG32" s="289">
        <f t="shared" si="1"/>
        <v>46063</v>
      </c>
      <c r="CH32" s="289">
        <f t="shared" si="1"/>
        <v>46064</v>
      </c>
      <c r="CI32" s="289">
        <f t="shared" si="1"/>
        <v>46065</v>
      </c>
      <c r="CJ32" s="289">
        <f t="shared" si="1"/>
        <v>46066</v>
      </c>
      <c r="CK32" s="289">
        <f t="shared" si="1"/>
        <v>46067</v>
      </c>
      <c r="CL32" s="289">
        <f t="shared" si="1"/>
        <v>46068</v>
      </c>
      <c r="CM32" s="289">
        <f t="shared" si="1"/>
        <v>46069</v>
      </c>
      <c r="CN32" s="289">
        <f t="shared" si="1"/>
        <v>46070</v>
      </c>
      <c r="CO32" s="289">
        <f t="shared" si="1"/>
        <v>46071</v>
      </c>
      <c r="CP32" s="289">
        <f t="shared" si="1"/>
        <v>46072</v>
      </c>
      <c r="CQ32" s="289">
        <f t="shared" si="1"/>
        <v>46073</v>
      </c>
      <c r="CR32" s="289">
        <f t="shared" si="1"/>
        <v>46074</v>
      </c>
      <c r="CS32" s="289">
        <f t="shared" si="1"/>
        <v>46075</v>
      </c>
      <c r="CT32" s="289">
        <f t="shared" si="1"/>
        <v>46076</v>
      </c>
      <c r="CU32" s="289">
        <f t="shared" si="1"/>
        <v>46077</v>
      </c>
      <c r="CV32" s="289">
        <f t="shared" si="1"/>
        <v>46078</v>
      </c>
      <c r="CW32" s="289">
        <f t="shared" si="1"/>
        <v>46079</v>
      </c>
      <c r="CX32" s="289">
        <f t="shared" si="1"/>
        <v>46080</v>
      </c>
      <c r="CY32" s="289">
        <f t="shared" si="1"/>
        <v>46081</v>
      </c>
      <c r="CZ32" s="289">
        <f t="shared" si="1"/>
        <v>46082</v>
      </c>
      <c r="DA32" s="289">
        <f t="shared" si="1"/>
        <v>46083</v>
      </c>
      <c r="DB32" s="289">
        <f t="shared" si="1"/>
        <v>46084</v>
      </c>
      <c r="DC32" s="289">
        <f t="shared" si="1"/>
        <v>46085</v>
      </c>
      <c r="DD32" s="289">
        <f t="shared" si="1"/>
        <v>46086</v>
      </c>
      <c r="DE32" s="289">
        <f t="shared" si="1"/>
        <v>46087</v>
      </c>
      <c r="DF32" s="289">
        <f t="shared" si="1"/>
        <v>46088</v>
      </c>
      <c r="DG32" s="289">
        <f t="shared" si="1"/>
        <v>46089</v>
      </c>
      <c r="DH32" s="289">
        <f t="shared" si="1"/>
        <v>46090</v>
      </c>
      <c r="DI32" s="289">
        <f t="shared" si="1"/>
        <v>46091</v>
      </c>
      <c r="DJ32" s="289">
        <f t="shared" si="1"/>
        <v>46092</v>
      </c>
      <c r="DK32" s="289">
        <f t="shared" si="1"/>
        <v>46093</v>
      </c>
      <c r="DL32" s="289">
        <f t="shared" si="1"/>
        <v>46094</v>
      </c>
      <c r="DM32" s="289">
        <f t="shared" si="1"/>
        <v>46095</v>
      </c>
      <c r="DN32" s="289">
        <f t="shared" si="1"/>
        <v>46096</v>
      </c>
      <c r="DO32" s="289">
        <f t="shared" si="1"/>
        <v>46097</v>
      </c>
      <c r="DP32" s="289">
        <f t="shared" si="1"/>
        <v>46098</v>
      </c>
      <c r="DQ32" s="289">
        <f t="shared" si="1"/>
        <v>46099</v>
      </c>
      <c r="DR32" s="289">
        <f t="shared" si="1"/>
        <v>46100</v>
      </c>
      <c r="DS32" s="289">
        <f t="shared" si="1"/>
        <v>46101</v>
      </c>
      <c r="DT32" s="289">
        <f t="shared" si="1"/>
        <v>46102</v>
      </c>
      <c r="DU32" s="289">
        <f t="shared" ref="DU32:FH33" si="2">DU5</f>
        <v>46103</v>
      </c>
      <c r="DV32" s="289">
        <f t="shared" si="2"/>
        <v>46104</v>
      </c>
      <c r="DW32" s="289">
        <f t="shared" si="2"/>
        <v>46105</v>
      </c>
      <c r="DX32" s="289">
        <f t="shared" si="2"/>
        <v>46106</v>
      </c>
      <c r="DY32" s="289">
        <f t="shared" si="2"/>
        <v>46107</v>
      </c>
      <c r="DZ32" s="289">
        <f t="shared" si="2"/>
        <v>46108</v>
      </c>
      <c r="EA32" s="289">
        <f t="shared" si="2"/>
        <v>46109</v>
      </c>
      <c r="EB32" s="289">
        <f t="shared" si="2"/>
        <v>46110</v>
      </c>
      <c r="EC32" s="289">
        <f t="shared" si="2"/>
        <v>46111</v>
      </c>
      <c r="ED32" s="289">
        <f t="shared" si="2"/>
        <v>46112</v>
      </c>
      <c r="EE32" s="289">
        <f t="shared" si="2"/>
        <v>46113</v>
      </c>
      <c r="EF32" s="289">
        <f t="shared" si="2"/>
        <v>46114</v>
      </c>
      <c r="EG32" s="289">
        <f t="shared" si="2"/>
        <v>46115</v>
      </c>
      <c r="EH32" s="289">
        <f t="shared" si="2"/>
        <v>46116</v>
      </c>
      <c r="EI32" s="289">
        <f t="shared" si="2"/>
        <v>46117</v>
      </c>
      <c r="EJ32" s="289">
        <f t="shared" si="2"/>
        <v>46118</v>
      </c>
      <c r="EK32" s="289">
        <f t="shared" si="2"/>
        <v>46119</v>
      </c>
      <c r="EL32" s="289">
        <f t="shared" si="2"/>
        <v>46120</v>
      </c>
      <c r="EM32" s="289">
        <f t="shared" si="2"/>
        <v>46121</v>
      </c>
      <c r="EN32" s="289">
        <f t="shared" si="2"/>
        <v>46122</v>
      </c>
      <c r="EO32" s="289">
        <f t="shared" si="2"/>
        <v>46123</v>
      </c>
      <c r="EP32" s="289">
        <f t="shared" si="2"/>
        <v>46124</v>
      </c>
      <c r="EQ32" s="289">
        <f t="shared" si="2"/>
        <v>46125</v>
      </c>
      <c r="ER32" s="289">
        <f t="shared" si="2"/>
        <v>46126</v>
      </c>
      <c r="ES32" s="289">
        <f t="shared" si="2"/>
        <v>46127</v>
      </c>
      <c r="ET32" s="289">
        <f t="shared" si="2"/>
        <v>46128</v>
      </c>
      <c r="EU32" s="289">
        <f t="shared" si="2"/>
        <v>46129</v>
      </c>
      <c r="EV32" s="289">
        <f t="shared" si="2"/>
        <v>46130</v>
      </c>
      <c r="EW32" s="289">
        <f t="shared" si="2"/>
        <v>46131</v>
      </c>
      <c r="EX32" s="289">
        <f t="shared" si="2"/>
        <v>46132</v>
      </c>
      <c r="EY32" s="289">
        <f t="shared" si="2"/>
        <v>46133</v>
      </c>
      <c r="EZ32" s="289">
        <f t="shared" si="2"/>
        <v>46134</v>
      </c>
      <c r="FA32" s="289">
        <f t="shared" si="2"/>
        <v>46135</v>
      </c>
      <c r="FB32" s="289">
        <f t="shared" si="2"/>
        <v>46136</v>
      </c>
      <c r="FC32" s="289">
        <f t="shared" si="2"/>
        <v>46137</v>
      </c>
      <c r="FD32" s="289">
        <f t="shared" si="2"/>
        <v>46138</v>
      </c>
      <c r="FE32" s="289">
        <f t="shared" si="2"/>
        <v>46139</v>
      </c>
      <c r="FF32" s="289">
        <f t="shared" si="2"/>
        <v>46140</v>
      </c>
      <c r="FG32" s="289">
        <f t="shared" si="2"/>
        <v>46141</v>
      </c>
      <c r="FH32" s="289">
        <f t="shared" si="2"/>
        <v>46142</v>
      </c>
    </row>
    <row r="33" spans="1:164" s="72" customFormat="1" x14ac:dyDescent="0.2">
      <c r="A33" s="81"/>
      <c r="B33" s="289">
        <f t="shared" ref="B33:BH33" si="3">B6</f>
        <v>45980</v>
      </c>
      <c r="C33" s="289">
        <f t="shared" si="3"/>
        <v>45981</v>
      </c>
      <c r="D33" s="289">
        <f t="shared" si="3"/>
        <v>45982</v>
      </c>
      <c r="E33" s="289">
        <f t="shared" si="3"/>
        <v>45983</v>
      </c>
      <c r="F33" s="289">
        <f t="shared" si="3"/>
        <v>45984</v>
      </c>
      <c r="G33" s="289">
        <f t="shared" si="3"/>
        <v>45985</v>
      </c>
      <c r="H33" s="289">
        <f t="shared" si="3"/>
        <v>45986</v>
      </c>
      <c r="I33" s="289">
        <f t="shared" si="3"/>
        <v>45987</v>
      </c>
      <c r="J33" s="289">
        <f t="shared" si="3"/>
        <v>45988</v>
      </c>
      <c r="K33" s="289">
        <f t="shared" si="3"/>
        <v>45989</v>
      </c>
      <c r="L33" s="289">
        <f t="shared" si="3"/>
        <v>45990</v>
      </c>
      <c r="M33" s="289">
        <f t="shared" si="3"/>
        <v>45991</v>
      </c>
      <c r="N33" s="289">
        <f t="shared" si="3"/>
        <v>45992</v>
      </c>
      <c r="O33" s="289">
        <f t="shared" si="3"/>
        <v>45993</v>
      </c>
      <c r="P33" s="289">
        <f t="shared" si="3"/>
        <v>45994</v>
      </c>
      <c r="Q33" s="289">
        <f t="shared" si="3"/>
        <v>45995</v>
      </c>
      <c r="R33" s="289">
        <f t="shared" si="3"/>
        <v>45996</v>
      </c>
      <c r="S33" s="289">
        <f t="shared" si="3"/>
        <v>45997</v>
      </c>
      <c r="T33" s="289">
        <f t="shared" si="3"/>
        <v>45998</v>
      </c>
      <c r="U33" s="289">
        <f t="shared" si="3"/>
        <v>45999</v>
      </c>
      <c r="V33" s="289">
        <f t="shared" si="3"/>
        <v>46000</v>
      </c>
      <c r="W33" s="289">
        <f t="shared" si="3"/>
        <v>46001</v>
      </c>
      <c r="X33" s="289">
        <f t="shared" si="3"/>
        <v>46002</v>
      </c>
      <c r="Y33" s="289">
        <f t="shared" si="3"/>
        <v>46003</v>
      </c>
      <c r="Z33" s="289">
        <f t="shared" si="3"/>
        <v>46004</v>
      </c>
      <c r="AA33" s="289">
        <f t="shared" si="3"/>
        <v>46005</v>
      </c>
      <c r="AB33" s="289">
        <f t="shared" si="3"/>
        <v>46006</v>
      </c>
      <c r="AC33" s="289">
        <f t="shared" si="3"/>
        <v>46007</v>
      </c>
      <c r="AD33" s="289">
        <f t="shared" si="3"/>
        <v>46008</v>
      </c>
      <c r="AE33" s="289">
        <f t="shared" si="3"/>
        <v>46009</v>
      </c>
      <c r="AF33" s="289">
        <f t="shared" si="3"/>
        <v>46010</v>
      </c>
      <c r="AG33" s="289">
        <f t="shared" si="3"/>
        <v>46011</v>
      </c>
      <c r="AH33" s="289">
        <f t="shared" si="3"/>
        <v>46012</v>
      </c>
      <c r="AI33" s="289">
        <f t="shared" si="3"/>
        <v>46013</v>
      </c>
      <c r="AJ33" s="289">
        <f t="shared" si="3"/>
        <v>46014</v>
      </c>
      <c r="AK33" s="289">
        <f t="shared" si="3"/>
        <v>46015</v>
      </c>
      <c r="AL33" s="289">
        <f t="shared" si="3"/>
        <v>46016</v>
      </c>
      <c r="AM33" s="289">
        <f t="shared" si="3"/>
        <v>46017</v>
      </c>
      <c r="AN33" s="289">
        <f t="shared" si="3"/>
        <v>46018</v>
      </c>
      <c r="AO33" s="289">
        <f t="shared" si="3"/>
        <v>46019</v>
      </c>
      <c r="AP33" s="344">
        <f t="shared" si="3"/>
        <v>46020</v>
      </c>
      <c r="AQ33" s="344">
        <f t="shared" si="3"/>
        <v>46021</v>
      </c>
      <c r="AR33" s="344">
        <f t="shared" si="3"/>
        <v>46022</v>
      </c>
      <c r="AS33" s="344">
        <f t="shared" si="3"/>
        <v>46023</v>
      </c>
      <c r="AT33" s="344">
        <f t="shared" si="3"/>
        <v>46024</v>
      </c>
      <c r="AU33" s="344">
        <f t="shared" si="3"/>
        <v>46025</v>
      </c>
      <c r="AV33" s="344">
        <f t="shared" si="3"/>
        <v>46026</v>
      </c>
      <c r="AW33" s="344">
        <f t="shared" si="3"/>
        <v>46027</v>
      </c>
      <c r="AX33" s="344">
        <f t="shared" si="3"/>
        <v>46028</v>
      </c>
      <c r="AY33" s="344">
        <f t="shared" si="3"/>
        <v>46029</v>
      </c>
      <c r="AZ33" s="344">
        <f t="shared" si="3"/>
        <v>46030</v>
      </c>
      <c r="BA33" s="289">
        <f t="shared" si="3"/>
        <v>46031</v>
      </c>
      <c r="BB33" s="289">
        <f t="shared" si="3"/>
        <v>46032</v>
      </c>
      <c r="BC33" s="289">
        <f t="shared" si="3"/>
        <v>46033</v>
      </c>
      <c r="BD33" s="289">
        <f t="shared" si="3"/>
        <v>46034</v>
      </c>
      <c r="BE33" s="289">
        <f t="shared" si="3"/>
        <v>46035</v>
      </c>
      <c r="BF33" s="289">
        <f t="shared" si="3"/>
        <v>46036</v>
      </c>
      <c r="BG33" s="289">
        <f t="shared" si="3"/>
        <v>46037</v>
      </c>
      <c r="BH33" s="289">
        <f t="shared" si="3"/>
        <v>46038</v>
      </c>
      <c r="BI33" s="289">
        <f t="shared" si="1"/>
        <v>46039</v>
      </c>
      <c r="BJ33" s="289">
        <f t="shared" si="1"/>
        <v>46040</v>
      </c>
      <c r="BK33" s="289">
        <f t="shared" si="1"/>
        <v>46041</v>
      </c>
      <c r="BL33" s="289">
        <f t="shared" si="1"/>
        <v>46042</v>
      </c>
      <c r="BM33" s="289">
        <f t="shared" si="1"/>
        <v>46043</v>
      </c>
      <c r="BN33" s="289">
        <f t="shared" si="1"/>
        <v>46044</v>
      </c>
      <c r="BO33" s="289">
        <f t="shared" si="1"/>
        <v>46045</v>
      </c>
      <c r="BP33" s="289">
        <f t="shared" si="1"/>
        <v>46046</v>
      </c>
      <c r="BQ33" s="289">
        <f t="shared" si="1"/>
        <v>46047</v>
      </c>
      <c r="BR33" s="289">
        <f t="shared" si="1"/>
        <v>46048</v>
      </c>
      <c r="BS33" s="289">
        <f t="shared" si="1"/>
        <v>46049</v>
      </c>
      <c r="BT33" s="289">
        <f t="shared" si="1"/>
        <v>46050</v>
      </c>
      <c r="BU33" s="289">
        <f t="shared" si="1"/>
        <v>46051</v>
      </c>
      <c r="BV33" s="289">
        <f t="shared" si="1"/>
        <v>46052</v>
      </c>
      <c r="BW33" s="289">
        <f t="shared" si="1"/>
        <v>46053</v>
      </c>
      <c r="BX33" s="289">
        <f t="shared" si="1"/>
        <v>46054</v>
      </c>
      <c r="BY33" s="289">
        <f t="shared" si="1"/>
        <v>46055</v>
      </c>
      <c r="BZ33" s="289">
        <f t="shared" si="1"/>
        <v>46056</v>
      </c>
      <c r="CA33" s="289">
        <f t="shared" si="1"/>
        <v>46057</v>
      </c>
      <c r="CB33" s="289">
        <f t="shared" si="1"/>
        <v>46058</v>
      </c>
      <c r="CC33" s="289">
        <f t="shared" si="1"/>
        <v>46059</v>
      </c>
      <c r="CD33" s="289">
        <f t="shared" si="1"/>
        <v>46060</v>
      </c>
      <c r="CE33" s="289">
        <f t="shared" si="1"/>
        <v>46061</v>
      </c>
      <c r="CF33" s="289">
        <f t="shared" si="1"/>
        <v>46062</v>
      </c>
      <c r="CG33" s="289">
        <f t="shared" si="1"/>
        <v>46063</v>
      </c>
      <c r="CH33" s="289">
        <f t="shared" si="1"/>
        <v>46064</v>
      </c>
      <c r="CI33" s="289">
        <f t="shared" si="1"/>
        <v>46065</v>
      </c>
      <c r="CJ33" s="289">
        <f t="shared" si="1"/>
        <v>46066</v>
      </c>
      <c r="CK33" s="289">
        <f t="shared" si="1"/>
        <v>46067</v>
      </c>
      <c r="CL33" s="289">
        <f t="shared" si="1"/>
        <v>46068</v>
      </c>
      <c r="CM33" s="289">
        <f t="shared" si="1"/>
        <v>46069</v>
      </c>
      <c r="CN33" s="289">
        <f t="shared" si="1"/>
        <v>46070</v>
      </c>
      <c r="CO33" s="289">
        <f t="shared" si="1"/>
        <v>46071</v>
      </c>
      <c r="CP33" s="289">
        <f t="shared" si="1"/>
        <v>46072</v>
      </c>
      <c r="CQ33" s="289">
        <f t="shared" si="1"/>
        <v>46073</v>
      </c>
      <c r="CR33" s="289">
        <f t="shared" si="1"/>
        <v>46074</v>
      </c>
      <c r="CS33" s="289">
        <f t="shared" si="1"/>
        <v>46075</v>
      </c>
      <c r="CT33" s="289">
        <f t="shared" si="1"/>
        <v>46076</v>
      </c>
      <c r="CU33" s="289">
        <f t="shared" si="1"/>
        <v>46077</v>
      </c>
      <c r="CV33" s="289">
        <f t="shared" si="1"/>
        <v>46078</v>
      </c>
      <c r="CW33" s="289">
        <f t="shared" si="1"/>
        <v>46079</v>
      </c>
      <c r="CX33" s="289">
        <f t="shared" si="1"/>
        <v>46080</v>
      </c>
      <c r="CY33" s="289">
        <f t="shared" si="1"/>
        <v>46081</v>
      </c>
      <c r="CZ33" s="289">
        <f t="shared" si="1"/>
        <v>46082</v>
      </c>
      <c r="DA33" s="289">
        <f t="shared" si="1"/>
        <v>46083</v>
      </c>
      <c r="DB33" s="289">
        <f t="shared" si="1"/>
        <v>46084</v>
      </c>
      <c r="DC33" s="289">
        <f t="shared" si="1"/>
        <v>46085</v>
      </c>
      <c r="DD33" s="289">
        <f t="shared" si="1"/>
        <v>46086</v>
      </c>
      <c r="DE33" s="289">
        <f t="shared" si="1"/>
        <v>46087</v>
      </c>
      <c r="DF33" s="289">
        <f t="shared" si="1"/>
        <v>46088</v>
      </c>
      <c r="DG33" s="289">
        <f t="shared" si="1"/>
        <v>46089</v>
      </c>
      <c r="DH33" s="289">
        <f t="shared" si="1"/>
        <v>46090</v>
      </c>
      <c r="DI33" s="289">
        <f t="shared" si="1"/>
        <v>46091</v>
      </c>
      <c r="DJ33" s="289">
        <f t="shared" si="1"/>
        <v>46092</v>
      </c>
      <c r="DK33" s="289">
        <f t="shared" si="1"/>
        <v>46093</v>
      </c>
      <c r="DL33" s="289">
        <f t="shared" si="1"/>
        <v>46094</v>
      </c>
      <c r="DM33" s="289">
        <f t="shared" si="1"/>
        <v>46095</v>
      </c>
      <c r="DN33" s="289">
        <f t="shared" si="1"/>
        <v>46096</v>
      </c>
      <c r="DO33" s="289">
        <f t="shared" si="1"/>
        <v>46097</v>
      </c>
      <c r="DP33" s="289">
        <f t="shared" si="1"/>
        <v>46098</v>
      </c>
      <c r="DQ33" s="289">
        <f t="shared" si="1"/>
        <v>46099</v>
      </c>
      <c r="DR33" s="289">
        <f t="shared" si="1"/>
        <v>46100</v>
      </c>
      <c r="DS33" s="289">
        <f t="shared" si="1"/>
        <v>46101</v>
      </c>
      <c r="DT33" s="289">
        <f t="shared" si="1"/>
        <v>46102</v>
      </c>
      <c r="DU33" s="289">
        <f t="shared" si="2"/>
        <v>46103</v>
      </c>
      <c r="DV33" s="289">
        <f t="shared" si="2"/>
        <v>46104</v>
      </c>
      <c r="DW33" s="289">
        <f t="shared" si="2"/>
        <v>46105</v>
      </c>
      <c r="DX33" s="289">
        <f t="shared" si="2"/>
        <v>46106</v>
      </c>
      <c r="DY33" s="289">
        <f t="shared" si="2"/>
        <v>46107</v>
      </c>
      <c r="DZ33" s="289">
        <f t="shared" si="2"/>
        <v>46108</v>
      </c>
      <c r="EA33" s="289">
        <f t="shared" si="2"/>
        <v>46109</v>
      </c>
      <c r="EB33" s="289">
        <f t="shared" si="2"/>
        <v>46110</v>
      </c>
      <c r="EC33" s="289">
        <f t="shared" si="2"/>
        <v>46111</v>
      </c>
      <c r="ED33" s="289">
        <f t="shared" si="2"/>
        <v>46112</v>
      </c>
      <c r="EE33" s="289">
        <f t="shared" si="2"/>
        <v>46113</v>
      </c>
      <c r="EF33" s="289">
        <f t="shared" si="2"/>
        <v>46114</v>
      </c>
      <c r="EG33" s="289">
        <f t="shared" si="2"/>
        <v>46115</v>
      </c>
      <c r="EH33" s="289">
        <f t="shared" si="2"/>
        <v>46116</v>
      </c>
      <c r="EI33" s="289">
        <f t="shared" si="2"/>
        <v>46117</v>
      </c>
      <c r="EJ33" s="289">
        <f t="shared" si="2"/>
        <v>46118</v>
      </c>
      <c r="EK33" s="289">
        <f t="shared" si="2"/>
        <v>46119</v>
      </c>
      <c r="EL33" s="289">
        <f t="shared" si="2"/>
        <v>46120</v>
      </c>
      <c r="EM33" s="289">
        <f t="shared" si="2"/>
        <v>46121</v>
      </c>
      <c r="EN33" s="289">
        <f t="shared" si="2"/>
        <v>46122</v>
      </c>
      <c r="EO33" s="289">
        <f t="shared" si="2"/>
        <v>46123</v>
      </c>
      <c r="EP33" s="289">
        <f t="shared" si="2"/>
        <v>46124</v>
      </c>
      <c r="EQ33" s="289">
        <f t="shared" si="2"/>
        <v>46125</v>
      </c>
      <c r="ER33" s="289">
        <f t="shared" si="2"/>
        <v>46126</v>
      </c>
      <c r="ES33" s="289">
        <f t="shared" si="2"/>
        <v>46127</v>
      </c>
      <c r="ET33" s="289">
        <f t="shared" si="2"/>
        <v>46128</v>
      </c>
      <c r="EU33" s="289">
        <f t="shared" si="2"/>
        <v>46129</v>
      </c>
      <c r="EV33" s="289">
        <f t="shared" si="2"/>
        <v>46130</v>
      </c>
      <c r="EW33" s="289">
        <f t="shared" si="2"/>
        <v>46131</v>
      </c>
      <c r="EX33" s="289">
        <f t="shared" si="2"/>
        <v>46132</v>
      </c>
      <c r="EY33" s="289">
        <f t="shared" si="2"/>
        <v>46133</v>
      </c>
      <c r="EZ33" s="289">
        <f t="shared" si="2"/>
        <v>46134</v>
      </c>
      <c r="FA33" s="289">
        <f t="shared" si="2"/>
        <v>46135</v>
      </c>
      <c r="FB33" s="289">
        <f t="shared" si="2"/>
        <v>46136</v>
      </c>
      <c r="FC33" s="289">
        <f t="shared" si="2"/>
        <v>46137</v>
      </c>
      <c r="FD33" s="289">
        <f t="shared" si="2"/>
        <v>46138</v>
      </c>
      <c r="FE33" s="289">
        <f t="shared" si="2"/>
        <v>46139</v>
      </c>
      <c r="FF33" s="289">
        <f t="shared" si="2"/>
        <v>46140</v>
      </c>
      <c r="FG33" s="289">
        <f t="shared" si="2"/>
        <v>46141</v>
      </c>
      <c r="FH33" s="289">
        <f t="shared" si="2"/>
        <v>46142</v>
      </c>
    </row>
    <row r="34" spans="1:164"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345"/>
      <c r="AQ34" s="345"/>
      <c r="AR34" s="345"/>
      <c r="AS34" s="345"/>
      <c r="AT34" s="345"/>
      <c r="AU34" s="345"/>
      <c r="AV34" s="345"/>
      <c r="AW34" s="345"/>
      <c r="AX34" s="345"/>
      <c r="AY34" s="345"/>
      <c r="AZ34" s="345"/>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row>
    <row r="35" spans="1:164" s="72" customFormat="1" x14ac:dyDescent="0.2">
      <c r="A35" s="240">
        <v>1</v>
      </c>
      <c r="B35" s="272">
        <f t="shared" ref="B35:BH35" si="4">ROUND(B8*0.87,)</f>
        <v>15660</v>
      </c>
      <c r="C35" s="272">
        <f t="shared" si="4"/>
        <v>15660</v>
      </c>
      <c r="D35" s="272">
        <f t="shared" si="4"/>
        <v>18401</v>
      </c>
      <c r="E35" s="272">
        <f t="shared" si="4"/>
        <v>18401</v>
      </c>
      <c r="F35" s="272">
        <f t="shared" si="4"/>
        <v>13311</v>
      </c>
      <c r="G35" s="272">
        <f t="shared" si="4"/>
        <v>13311</v>
      </c>
      <c r="H35" s="272">
        <f t="shared" si="4"/>
        <v>13311</v>
      </c>
      <c r="I35" s="272">
        <f t="shared" si="4"/>
        <v>13311</v>
      </c>
      <c r="J35" s="272">
        <f t="shared" si="4"/>
        <v>13311</v>
      </c>
      <c r="K35" s="272">
        <f t="shared" si="4"/>
        <v>16835</v>
      </c>
      <c r="L35" s="272">
        <f t="shared" si="4"/>
        <v>16835</v>
      </c>
      <c r="M35" s="272">
        <f t="shared" si="4"/>
        <v>13311</v>
      </c>
      <c r="N35" s="272">
        <f t="shared" si="4"/>
        <v>13311</v>
      </c>
      <c r="O35" s="272">
        <f t="shared" si="4"/>
        <v>13311</v>
      </c>
      <c r="P35" s="272">
        <f t="shared" si="4"/>
        <v>13311</v>
      </c>
      <c r="Q35" s="272">
        <f t="shared" si="4"/>
        <v>13311</v>
      </c>
      <c r="R35" s="272">
        <f t="shared" si="4"/>
        <v>15660</v>
      </c>
      <c r="S35" s="272">
        <f t="shared" si="4"/>
        <v>15660</v>
      </c>
      <c r="T35" s="272">
        <f t="shared" si="4"/>
        <v>14486</v>
      </c>
      <c r="U35" s="272">
        <f t="shared" si="4"/>
        <v>14486</v>
      </c>
      <c r="V35" s="272">
        <f t="shared" si="4"/>
        <v>14486</v>
      </c>
      <c r="W35" s="272">
        <f t="shared" si="4"/>
        <v>14486</v>
      </c>
      <c r="X35" s="272">
        <f t="shared" si="4"/>
        <v>15660</v>
      </c>
      <c r="Y35" s="272">
        <f t="shared" si="4"/>
        <v>15660</v>
      </c>
      <c r="Z35" s="272">
        <f t="shared" si="4"/>
        <v>15660</v>
      </c>
      <c r="AA35" s="272">
        <f t="shared" si="4"/>
        <v>14486</v>
      </c>
      <c r="AB35" s="272">
        <f t="shared" si="4"/>
        <v>14486</v>
      </c>
      <c r="AC35" s="272">
        <f t="shared" si="4"/>
        <v>15660</v>
      </c>
      <c r="AD35" s="272">
        <f t="shared" si="4"/>
        <v>15660</v>
      </c>
      <c r="AE35" s="272">
        <f t="shared" si="4"/>
        <v>15660</v>
      </c>
      <c r="AF35" s="272">
        <f t="shared" si="4"/>
        <v>18792</v>
      </c>
      <c r="AG35" s="272">
        <f t="shared" si="4"/>
        <v>18792</v>
      </c>
      <c r="AH35" s="272">
        <f t="shared" si="4"/>
        <v>16835</v>
      </c>
      <c r="AI35" s="272">
        <f t="shared" si="4"/>
        <v>18401</v>
      </c>
      <c r="AJ35" s="272">
        <f t="shared" si="4"/>
        <v>18401</v>
      </c>
      <c r="AK35" s="272">
        <f t="shared" si="4"/>
        <v>23490</v>
      </c>
      <c r="AL35" s="272">
        <f t="shared" si="4"/>
        <v>28188</v>
      </c>
      <c r="AM35" s="272">
        <f t="shared" si="4"/>
        <v>28188</v>
      </c>
      <c r="AN35" s="272">
        <f t="shared" si="4"/>
        <v>30537</v>
      </c>
      <c r="AO35" s="272">
        <f t="shared" si="4"/>
        <v>28188</v>
      </c>
      <c r="AP35" s="346">
        <f t="shared" si="4"/>
        <v>50895</v>
      </c>
      <c r="AQ35" s="346">
        <f t="shared" si="4"/>
        <v>82215</v>
      </c>
      <c r="AR35" s="346">
        <f t="shared" si="4"/>
        <v>101790</v>
      </c>
      <c r="AS35" s="346">
        <f t="shared" si="4"/>
        <v>101790</v>
      </c>
      <c r="AT35" s="346">
        <f t="shared" si="4"/>
        <v>90045</v>
      </c>
      <c r="AU35" s="346">
        <f t="shared" si="4"/>
        <v>90045</v>
      </c>
      <c r="AV35" s="346">
        <f t="shared" si="4"/>
        <v>90045</v>
      </c>
      <c r="AW35" s="346">
        <f t="shared" si="4"/>
        <v>90045</v>
      </c>
      <c r="AX35" s="346">
        <f t="shared" si="4"/>
        <v>90045</v>
      </c>
      <c r="AY35" s="346">
        <f t="shared" si="4"/>
        <v>70470</v>
      </c>
      <c r="AZ35" s="346">
        <f t="shared" si="4"/>
        <v>62640</v>
      </c>
      <c r="BA35" s="272">
        <f t="shared" si="4"/>
        <v>62640</v>
      </c>
      <c r="BB35" s="272">
        <f t="shared" si="4"/>
        <v>44631</v>
      </c>
      <c r="BC35" s="272">
        <f t="shared" si="4"/>
        <v>25839</v>
      </c>
      <c r="BD35" s="272">
        <f t="shared" si="4"/>
        <v>25839</v>
      </c>
      <c r="BE35" s="272">
        <f t="shared" si="4"/>
        <v>25839</v>
      </c>
      <c r="BF35" s="272">
        <f t="shared" si="4"/>
        <v>25839</v>
      </c>
      <c r="BG35" s="272">
        <f t="shared" si="4"/>
        <v>25839</v>
      </c>
      <c r="BH35" s="272">
        <f t="shared" si="4"/>
        <v>23490</v>
      </c>
      <c r="BI35" s="272">
        <f t="shared" ref="BI35:DT36" si="5">ROUND(BI8*0.87,)</f>
        <v>23490</v>
      </c>
      <c r="BJ35" s="272">
        <f t="shared" si="5"/>
        <v>23490</v>
      </c>
      <c r="BK35" s="272">
        <f t="shared" si="5"/>
        <v>25839</v>
      </c>
      <c r="BL35" s="272">
        <f t="shared" si="5"/>
        <v>25839</v>
      </c>
      <c r="BM35" s="272">
        <f t="shared" si="5"/>
        <v>25839</v>
      </c>
      <c r="BN35" s="272">
        <f t="shared" si="5"/>
        <v>25839</v>
      </c>
      <c r="BO35" s="272">
        <f t="shared" si="5"/>
        <v>25839</v>
      </c>
      <c r="BP35" s="272">
        <f t="shared" si="5"/>
        <v>25839</v>
      </c>
      <c r="BQ35" s="272">
        <f t="shared" si="5"/>
        <v>25839</v>
      </c>
      <c r="BR35" s="272">
        <f t="shared" si="5"/>
        <v>25839</v>
      </c>
      <c r="BS35" s="272">
        <f t="shared" si="5"/>
        <v>25839</v>
      </c>
      <c r="BT35" s="272">
        <f t="shared" si="5"/>
        <v>30537</v>
      </c>
      <c r="BU35" s="272">
        <f t="shared" si="5"/>
        <v>30537</v>
      </c>
      <c r="BV35" s="272">
        <f t="shared" si="5"/>
        <v>30537</v>
      </c>
      <c r="BW35" s="272">
        <f t="shared" si="5"/>
        <v>30537</v>
      </c>
      <c r="BX35" s="272">
        <f t="shared" si="5"/>
        <v>32103</v>
      </c>
      <c r="BY35" s="272">
        <f t="shared" si="5"/>
        <v>32103</v>
      </c>
      <c r="BZ35" s="272">
        <f t="shared" si="5"/>
        <v>32103</v>
      </c>
      <c r="CA35" s="272">
        <f t="shared" si="5"/>
        <v>32103</v>
      </c>
      <c r="CB35" s="272">
        <f t="shared" si="5"/>
        <v>32103</v>
      </c>
      <c r="CC35" s="272">
        <f t="shared" si="5"/>
        <v>32103</v>
      </c>
      <c r="CD35" s="272">
        <f t="shared" si="5"/>
        <v>32103</v>
      </c>
      <c r="CE35" s="272">
        <f t="shared" si="5"/>
        <v>32103</v>
      </c>
      <c r="CF35" s="272">
        <f t="shared" si="5"/>
        <v>32103</v>
      </c>
      <c r="CG35" s="272">
        <f t="shared" si="5"/>
        <v>32103</v>
      </c>
      <c r="CH35" s="272">
        <f t="shared" si="5"/>
        <v>28971</v>
      </c>
      <c r="CI35" s="272">
        <f t="shared" si="5"/>
        <v>28971</v>
      </c>
      <c r="CJ35" s="272">
        <f t="shared" si="5"/>
        <v>28971</v>
      </c>
      <c r="CK35" s="272">
        <f t="shared" si="5"/>
        <v>28971</v>
      </c>
      <c r="CL35" s="272">
        <f t="shared" si="5"/>
        <v>28971</v>
      </c>
      <c r="CM35" s="272">
        <f t="shared" si="5"/>
        <v>28971</v>
      </c>
      <c r="CN35" s="272">
        <f t="shared" si="5"/>
        <v>28971</v>
      </c>
      <c r="CO35" s="272">
        <f t="shared" si="5"/>
        <v>28971</v>
      </c>
      <c r="CP35" s="272">
        <f t="shared" si="5"/>
        <v>28971</v>
      </c>
      <c r="CQ35" s="272">
        <f t="shared" si="5"/>
        <v>48546</v>
      </c>
      <c r="CR35" s="272">
        <f t="shared" si="5"/>
        <v>54027</v>
      </c>
      <c r="CS35" s="272">
        <f t="shared" si="5"/>
        <v>59508</v>
      </c>
      <c r="CT35" s="272">
        <f t="shared" si="5"/>
        <v>48546</v>
      </c>
      <c r="CU35" s="272">
        <f t="shared" si="5"/>
        <v>48546</v>
      </c>
      <c r="CV35" s="272">
        <f t="shared" si="5"/>
        <v>39933</v>
      </c>
      <c r="CW35" s="272">
        <f t="shared" si="5"/>
        <v>39933</v>
      </c>
      <c r="CX35" s="272">
        <f t="shared" si="5"/>
        <v>39933</v>
      </c>
      <c r="CY35" s="272">
        <f t="shared" si="5"/>
        <v>33669</v>
      </c>
      <c r="CZ35" s="272">
        <f t="shared" si="5"/>
        <v>32886</v>
      </c>
      <c r="DA35" s="272">
        <f t="shared" si="5"/>
        <v>22316</v>
      </c>
      <c r="DB35" s="272">
        <f t="shared" si="5"/>
        <v>22316</v>
      </c>
      <c r="DC35" s="272">
        <f t="shared" si="5"/>
        <v>22316</v>
      </c>
      <c r="DD35" s="272">
        <f t="shared" si="5"/>
        <v>22316</v>
      </c>
      <c r="DE35" s="272">
        <f t="shared" si="5"/>
        <v>23490</v>
      </c>
      <c r="DF35" s="272">
        <f t="shared" si="5"/>
        <v>23490</v>
      </c>
      <c r="DG35" s="272">
        <f t="shared" si="5"/>
        <v>23490</v>
      </c>
      <c r="DH35" s="272">
        <f t="shared" si="5"/>
        <v>22316</v>
      </c>
      <c r="DI35" s="272">
        <f t="shared" si="5"/>
        <v>22316</v>
      </c>
      <c r="DJ35" s="272">
        <f t="shared" si="5"/>
        <v>22316</v>
      </c>
      <c r="DK35" s="272">
        <f t="shared" si="5"/>
        <v>22316</v>
      </c>
      <c r="DL35" s="272">
        <f t="shared" si="5"/>
        <v>22316</v>
      </c>
      <c r="DM35" s="272">
        <f t="shared" si="5"/>
        <v>22316</v>
      </c>
      <c r="DN35" s="272">
        <f t="shared" si="5"/>
        <v>21141</v>
      </c>
      <c r="DO35" s="272">
        <f t="shared" si="5"/>
        <v>21141</v>
      </c>
      <c r="DP35" s="272">
        <f t="shared" si="5"/>
        <v>21141</v>
      </c>
      <c r="DQ35" s="272">
        <f t="shared" si="5"/>
        <v>21141</v>
      </c>
      <c r="DR35" s="272">
        <f t="shared" si="5"/>
        <v>21141</v>
      </c>
      <c r="DS35" s="272">
        <f t="shared" si="5"/>
        <v>21141</v>
      </c>
      <c r="DT35" s="272">
        <f t="shared" si="5"/>
        <v>21141</v>
      </c>
      <c r="DU35" s="272">
        <f t="shared" ref="DU35:FH36" si="6">ROUND(DU8*0.87,)</f>
        <v>18009</v>
      </c>
      <c r="DV35" s="272">
        <f t="shared" si="6"/>
        <v>18009</v>
      </c>
      <c r="DW35" s="272">
        <f t="shared" si="6"/>
        <v>18009</v>
      </c>
      <c r="DX35" s="272">
        <f t="shared" si="6"/>
        <v>18009</v>
      </c>
      <c r="DY35" s="272">
        <f t="shared" si="6"/>
        <v>18009</v>
      </c>
      <c r="DZ35" s="272">
        <f t="shared" si="6"/>
        <v>18792</v>
      </c>
      <c r="EA35" s="272">
        <f t="shared" si="6"/>
        <v>18792</v>
      </c>
      <c r="EB35" s="272">
        <f t="shared" si="6"/>
        <v>17226</v>
      </c>
      <c r="EC35" s="272">
        <f t="shared" si="6"/>
        <v>17226</v>
      </c>
      <c r="ED35" s="272">
        <f t="shared" si="6"/>
        <v>17226</v>
      </c>
      <c r="EE35" s="272">
        <f t="shared" si="6"/>
        <v>16443</v>
      </c>
      <c r="EF35" s="272">
        <f t="shared" si="6"/>
        <v>16443</v>
      </c>
      <c r="EG35" s="272">
        <f t="shared" si="6"/>
        <v>16443</v>
      </c>
      <c r="EH35" s="272">
        <f t="shared" si="6"/>
        <v>16443</v>
      </c>
      <c r="EI35" s="272">
        <f t="shared" si="6"/>
        <v>14094</v>
      </c>
      <c r="EJ35" s="272">
        <f t="shared" si="6"/>
        <v>14094</v>
      </c>
      <c r="EK35" s="272">
        <f t="shared" si="6"/>
        <v>14094</v>
      </c>
      <c r="EL35" s="272">
        <f t="shared" si="6"/>
        <v>14094</v>
      </c>
      <c r="EM35" s="272">
        <f t="shared" si="6"/>
        <v>14094</v>
      </c>
      <c r="EN35" s="272">
        <f t="shared" si="6"/>
        <v>14094</v>
      </c>
      <c r="EO35" s="272">
        <f t="shared" si="6"/>
        <v>14094</v>
      </c>
      <c r="EP35" s="272">
        <f t="shared" si="6"/>
        <v>12920</v>
      </c>
      <c r="EQ35" s="272">
        <f t="shared" si="6"/>
        <v>12920</v>
      </c>
      <c r="ER35" s="272">
        <f t="shared" si="6"/>
        <v>12920</v>
      </c>
      <c r="ES35" s="272">
        <f t="shared" si="6"/>
        <v>12920</v>
      </c>
      <c r="ET35" s="272">
        <f t="shared" si="6"/>
        <v>12920</v>
      </c>
      <c r="EU35" s="272">
        <f t="shared" si="6"/>
        <v>14094</v>
      </c>
      <c r="EV35" s="272">
        <f t="shared" si="6"/>
        <v>14094</v>
      </c>
      <c r="EW35" s="272">
        <f t="shared" si="6"/>
        <v>12920</v>
      </c>
      <c r="EX35" s="272">
        <f t="shared" si="6"/>
        <v>12920</v>
      </c>
      <c r="EY35" s="272">
        <f t="shared" si="6"/>
        <v>12920</v>
      </c>
      <c r="EZ35" s="272">
        <f t="shared" si="6"/>
        <v>12920</v>
      </c>
      <c r="FA35" s="272">
        <f t="shared" si="6"/>
        <v>12920</v>
      </c>
      <c r="FB35" s="272">
        <f t="shared" si="6"/>
        <v>14094</v>
      </c>
      <c r="FC35" s="272">
        <f t="shared" si="6"/>
        <v>14094</v>
      </c>
      <c r="FD35" s="272">
        <f t="shared" si="6"/>
        <v>12920</v>
      </c>
      <c r="FE35" s="272">
        <f t="shared" si="6"/>
        <v>12920</v>
      </c>
      <c r="FF35" s="272">
        <f t="shared" si="6"/>
        <v>12920</v>
      </c>
      <c r="FG35" s="272">
        <f t="shared" si="6"/>
        <v>12920</v>
      </c>
      <c r="FH35" s="272">
        <f t="shared" si="6"/>
        <v>15269</v>
      </c>
    </row>
    <row r="36" spans="1:164" s="72" customFormat="1" x14ac:dyDescent="0.2">
      <c r="A36" s="240">
        <v>2</v>
      </c>
      <c r="B36" s="272">
        <f t="shared" ref="B36:BH36" si="7">ROUND(B9*0.87,)</f>
        <v>17696</v>
      </c>
      <c r="C36" s="272">
        <f t="shared" si="7"/>
        <v>17696</v>
      </c>
      <c r="D36" s="272">
        <f t="shared" si="7"/>
        <v>20436</v>
      </c>
      <c r="E36" s="272">
        <f t="shared" si="7"/>
        <v>20436</v>
      </c>
      <c r="F36" s="272">
        <f t="shared" si="7"/>
        <v>15347</v>
      </c>
      <c r="G36" s="272">
        <f t="shared" si="7"/>
        <v>15347</v>
      </c>
      <c r="H36" s="272">
        <f t="shared" si="7"/>
        <v>15347</v>
      </c>
      <c r="I36" s="272">
        <f t="shared" si="7"/>
        <v>15347</v>
      </c>
      <c r="J36" s="272">
        <f t="shared" si="7"/>
        <v>15347</v>
      </c>
      <c r="K36" s="272">
        <f t="shared" si="7"/>
        <v>18870</v>
      </c>
      <c r="L36" s="272">
        <f t="shared" si="7"/>
        <v>18870</v>
      </c>
      <c r="M36" s="272">
        <f t="shared" si="7"/>
        <v>15347</v>
      </c>
      <c r="N36" s="272">
        <f t="shared" si="7"/>
        <v>15347</v>
      </c>
      <c r="O36" s="272">
        <f t="shared" si="7"/>
        <v>15347</v>
      </c>
      <c r="P36" s="272">
        <f t="shared" si="7"/>
        <v>15347</v>
      </c>
      <c r="Q36" s="272">
        <f t="shared" si="7"/>
        <v>15347</v>
      </c>
      <c r="R36" s="272">
        <f t="shared" si="7"/>
        <v>17696</v>
      </c>
      <c r="S36" s="272">
        <f t="shared" si="7"/>
        <v>17696</v>
      </c>
      <c r="T36" s="272">
        <f t="shared" si="7"/>
        <v>16521</v>
      </c>
      <c r="U36" s="272">
        <f t="shared" si="7"/>
        <v>16521</v>
      </c>
      <c r="V36" s="272">
        <f t="shared" si="7"/>
        <v>16521</v>
      </c>
      <c r="W36" s="272">
        <f t="shared" si="7"/>
        <v>16521</v>
      </c>
      <c r="X36" s="272">
        <f t="shared" si="7"/>
        <v>17696</v>
      </c>
      <c r="Y36" s="272">
        <f t="shared" si="7"/>
        <v>17696</v>
      </c>
      <c r="Z36" s="272">
        <f t="shared" si="7"/>
        <v>17696</v>
      </c>
      <c r="AA36" s="272">
        <f t="shared" si="7"/>
        <v>16521</v>
      </c>
      <c r="AB36" s="272">
        <f t="shared" si="7"/>
        <v>16521</v>
      </c>
      <c r="AC36" s="272">
        <f t="shared" si="7"/>
        <v>17696</v>
      </c>
      <c r="AD36" s="272">
        <f t="shared" si="7"/>
        <v>17696</v>
      </c>
      <c r="AE36" s="272">
        <f t="shared" si="7"/>
        <v>17696</v>
      </c>
      <c r="AF36" s="272">
        <f t="shared" si="7"/>
        <v>20828</v>
      </c>
      <c r="AG36" s="272">
        <f t="shared" si="7"/>
        <v>20828</v>
      </c>
      <c r="AH36" s="272">
        <f t="shared" si="7"/>
        <v>18870</v>
      </c>
      <c r="AI36" s="272">
        <f t="shared" si="7"/>
        <v>20436</v>
      </c>
      <c r="AJ36" s="272">
        <f t="shared" si="7"/>
        <v>20436</v>
      </c>
      <c r="AK36" s="272">
        <f t="shared" si="7"/>
        <v>25526</v>
      </c>
      <c r="AL36" s="272">
        <f t="shared" si="7"/>
        <v>30224</v>
      </c>
      <c r="AM36" s="272">
        <f t="shared" si="7"/>
        <v>30224</v>
      </c>
      <c r="AN36" s="272">
        <f t="shared" si="7"/>
        <v>32573</v>
      </c>
      <c r="AO36" s="272">
        <f t="shared" si="7"/>
        <v>30224</v>
      </c>
      <c r="AP36" s="346">
        <f t="shared" si="7"/>
        <v>53636</v>
      </c>
      <c r="AQ36" s="346">
        <f t="shared" si="7"/>
        <v>84956</v>
      </c>
      <c r="AR36" s="346">
        <f t="shared" si="7"/>
        <v>104531</v>
      </c>
      <c r="AS36" s="346">
        <f t="shared" si="7"/>
        <v>104531</v>
      </c>
      <c r="AT36" s="346">
        <f t="shared" si="7"/>
        <v>92786</v>
      </c>
      <c r="AU36" s="346">
        <f t="shared" si="7"/>
        <v>92786</v>
      </c>
      <c r="AV36" s="346">
        <f t="shared" si="7"/>
        <v>92786</v>
      </c>
      <c r="AW36" s="346">
        <f t="shared" si="7"/>
        <v>92786</v>
      </c>
      <c r="AX36" s="346">
        <f t="shared" si="7"/>
        <v>92786</v>
      </c>
      <c r="AY36" s="346">
        <f t="shared" si="7"/>
        <v>73211</v>
      </c>
      <c r="AZ36" s="346">
        <f t="shared" si="7"/>
        <v>65381</v>
      </c>
      <c r="BA36" s="272">
        <f t="shared" si="7"/>
        <v>65381</v>
      </c>
      <c r="BB36" s="272">
        <f t="shared" si="7"/>
        <v>47137</v>
      </c>
      <c r="BC36" s="272">
        <f t="shared" si="7"/>
        <v>28345</v>
      </c>
      <c r="BD36" s="272">
        <f t="shared" si="7"/>
        <v>28345</v>
      </c>
      <c r="BE36" s="272">
        <f t="shared" si="7"/>
        <v>28345</v>
      </c>
      <c r="BF36" s="272">
        <f t="shared" si="7"/>
        <v>28345</v>
      </c>
      <c r="BG36" s="272">
        <f t="shared" si="7"/>
        <v>28345</v>
      </c>
      <c r="BH36" s="272">
        <f t="shared" si="7"/>
        <v>25996</v>
      </c>
      <c r="BI36" s="272">
        <f t="shared" si="5"/>
        <v>25996</v>
      </c>
      <c r="BJ36" s="272">
        <f t="shared" si="5"/>
        <v>25996</v>
      </c>
      <c r="BK36" s="272">
        <f t="shared" si="5"/>
        <v>28345</v>
      </c>
      <c r="BL36" s="272">
        <f t="shared" si="5"/>
        <v>28345</v>
      </c>
      <c r="BM36" s="272">
        <f t="shared" si="5"/>
        <v>28345</v>
      </c>
      <c r="BN36" s="272">
        <f t="shared" si="5"/>
        <v>28345</v>
      </c>
      <c r="BO36" s="272">
        <f t="shared" si="5"/>
        <v>28345</v>
      </c>
      <c r="BP36" s="272">
        <f t="shared" si="5"/>
        <v>28345</v>
      </c>
      <c r="BQ36" s="272">
        <f t="shared" si="5"/>
        <v>28345</v>
      </c>
      <c r="BR36" s="272">
        <f t="shared" si="5"/>
        <v>28345</v>
      </c>
      <c r="BS36" s="272">
        <f t="shared" si="5"/>
        <v>28345</v>
      </c>
      <c r="BT36" s="272">
        <f t="shared" si="5"/>
        <v>33043</v>
      </c>
      <c r="BU36" s="272">
        <f t="shared" si="5"/>
        <v>33043</v>
      </c>
      <c r="BV36" s="272">
        <f t="shared" si="5"/>
        <v>33043</v>
      </c>
      <c r="BW36" s="272">
        <f t="shared" si="5"/>
        <v>33043</v>
      </c>
      <c r="BX36" s="272">
        <f t="shared" si="5"/>
        <v>34609</v>
      </c>
      <c r="BY36" s="272">
        <f t="shared" si="5"/>
        <v>34609</v>
      </c>
      <c r="BZ36" s="272">
        <f t="shared" si="5"/>
        <v>34609</v>
      </c>
      <c r="CA36" s="272">
        <f t="shared" si="5"/>
        <v>34609</v>
      </c>
      <c r="CB36" s="272">
        <f t="shared" si="5"/>
        <v>34609</v>
      </c>
      <c r="CC36" s="272">
        <f t="shared" si="5"/>
        <v>34609</v>
      </c>
      <c r="CD36" s="272">
        <f t="shared" si="5"/>
        <v>34609</v>
      </c>
      <c r="CE36" s="272">
        <f t="shared" si="5"/>
        <v>34609</v>
      </c>
      <c r="CF36" s="272">
        <f t="shared" si="5"/>
        <v>34609</v>
      </c>
      <c r="CG36" s="272">
        <f t="shared" si="5"/>
        <v>34609</v>
      </c>
      <c r="CH36" s="272">
        <f t="shared" si="5"/>
        <v>31477</v>
      </c>
      <c r="CI36" s="272">
        <f t="shared" si="5"/>
        <v>31477</v>
      </c>
      <c r="CJ36" s="272">
        <f t="shared" si="5"/>
        <v>31477</v>
      </c>
      <c r="CK36" s="272">
        <f t="shared" si="5"/>
        <v>31477</v>
      </c>
      <c r="CL36" s="272">
        <f t="shared" si="5"/>
        <v>31477</v>
      </c>
      <c r="CM36" s="272">
        <f t="shared" si="5"/>
        <v>31477</v>
      </c>
      <c r="CN36" s="272">
        <f t="shared" si="5"/>
        <v>31477</v>
      </c>
      <c r="CO36" s="272">
        <f t="shared" si="5"/>
        <v>31477</v>
      </c>
      <c r="CP36" s="272">
        <f t="shared" si="5"/>
        <v>31477</v>
      </c>
      <c r="CQ36" s="272">
        <f t="shared" si="5"/>
        <v>51052</v>
      </c>
      <c r="CR36" s="272">
        <f t="shared" si="5"/>
        <v>56533</v>
      </c>
      <c r="CS36" s="272">
        <f t="shared" si="5"/>
        <v>62014</v>
      </c>
      <c r="CT36" s="272">
        <f t="shared" si="5"/>
        <v>51052</v>
      </c>
      <c r="CU36" s="272">
        <f t="shared" si="5"/>
        <v>51052</v>
      </c>
      <c r="CV36" s="272">
        <f t="shared" si="5"/>
        <v>42439</v>
      </c>
      <c r="CW36" s="272">
        <f t="shared" si="5"/>
        <v>42439</v>
      </c>
      <c r="CX36" s="272">
        <f t="shared" si="5"/>
        <v>42439</v>
      </c>
      <c r="CY36" s="272">
        <f t="shared" si="5"/>
        <v>36175</v>
      </c>
      <c r="CZ36" s="272">
        <f t="shared" si="5"/>
        <v>35392</v>
      </c>
      <c r="DA36" s="272">
        <f t="shared" si="5"/>
        <v>24821</v>
      </c>
      <c r="DB36" s="272">
        <f t="shared" si="5"/>
        <v>24821</v>
      </c>
      <c r="DC36" s="272">
        <f t="shared" si="5"/>
        <v>24821</v>
      </c>
      <c r="DD36" s="272">
        <f t="shared" si="5"/>
        <v>24821</v>
      </c>
      <c r="DE36" s="272">
        <f t="shared" si="5"/>
        <v>25996</v>
      </c>
      <c r="DF36" s="272">
        <f t="shared" si="5"/>
        <v>25996</v>
      </c>
      <c r="DG36" s="272">
        <f t="shared" si="5"/>
        <v>25996</v>
      </c>
      <c r="DH36" s="272">
        <f t="shared" si="5"/>
        <v>24821</v>
      </c>
      <c r="DI36" s="272">
        <f t="shared" si="5"/>
        <v>24821</v>
      </c>
      <c r="DJ36" s="272">
        <f t="shared" si="5"/>
        <v>24821</v>
      </c>
      <c r="DK36" s="272">
        <f t="shared" si="5"/>
        <v>24821</v>
      </c>
      <c r="DL36" s="272">
        <f t="shared" si="5"/>
        <v>24821</v>
      </c>
      <c r="DM36" s="272">
        <f t="shared" si="5"/>
        <v>24821</v>
      </c>
      <c r="DN36" s="272">
        <f t="shared" si="5"/>
        <v>23647</v>
      </c>
      <c r="DO36" s="272">
        <f t="shared" si="5"/>
        <v>23647</v>
      </c>
      <c r="DP36" s="272">
        <f t="shared" si="5"/>
        <v>23647</v>
      </c>
      <c r="DQ36" s="272">
        <f t="shared" si="5"/>
        <v>23647</v>
      </c>
      <c r="DR36" s="272">
        <f t="shared" si="5"/>
        <v>23647</v>
      </c>
      <c r="DS36" s="272">
        <f t="shared" si="5"/>
        <v>23647</v>
      </c>
      <c r="DT36" s="272">
        <f t="shared" si="5"/>
        <v>23647</v>
      </c>
      <c r="DU36" s="272">
        <f t="shared" si="6"/>
        <v>20515</v>
      </c>
      <c r="DV36" s="272">
        <f t="shared" si="6"/>
        <v>20515</v>
      </c>
      <c r="DW36" s="272">
        <f t="shared" si="6"/>
        <v>20515</v>
      </c>
      <c r="DX36" s="272">
        <f t="shared" si="6"/>
        <v>20515</v>
      </c>
      <c r="DY36" s="272">
        <f t="shared" si="6"/>
        <v>20515</v>
      </c>
      <c r="DZ36" s="272">
        <f t="shared" si="6"/>
        <v>21298</v>
      </c>
      <c r="EA36" s="272">
        <f t="shared" si="6"/>
        <v>21298</v>
      </c>
      <c r="EB36" s="272">
        <f t="shared" si="6"/>
        <v>19732</v>
      </c>
      <c r="EC36" s="272">
        <f t="shared" si="6"/>
        <v>19732</v>
      </c>
      <c r="ED36" s="272">
        <f t="shared" si="6"/>
        <v>19732</v>
      </c>
      <c r="EE36" s="272">
        <f t="shared" si="6"/>
        <v>18792</v>
      </c>
      <c r="EF36" s="272">
        <f t="shared" si="6"/>
        <v>18792</v>
      </c>
      <c r="EG36" s="272">
        <f t="shared" si="6"/>
        <v>18792</v>
      </c>
      <c r="EH36" s="272">
        <f t="shared" si="6"/>
        <v>18792</v>
      </c>
      <c r="EI36" s="272">
        <f t="shared" si="6"/>
        <v>16443</v>
      </c>
      <c r="EJ36" s="272">
        <f t="shared" si="6"/>
        <v>16443</v>
      </c>
      <c r="EK36" s="272">
        <f t="shared" si="6"/>
        <v>16443</v>
      </c>
      <c r="EL36" s="272">
        <f t="shared" si="6"/>
        <v>16443</v>
      </c>
      <c r="EM36" s="272">
        <f t="shared" si="6"/>
        <v>16443</v>
      </c>
      <c r="EN36" s="272">
        <f t="shared" si="6"/>
        <v>16443</v>
      </c>
      <c r="EO36" s="272">
        <f t="shared" si="6"/>
        <v>16443</v>
      </c>
      <c r="EP36" s="272">
        <f t="shared" si="6"/>
        <v>15269</v>
      </c>
      <c r="EQ36" s="272">
        <f t="shared" si="6"/>
        <v>15269</v>
      </c>
      <c r="ER36" s="272">
        <f t="shared" si="6"/>
        <v>15269</v>
      </c>
      <c r="ES36" s="272">
        <f t="shared" si="6"/>
        <v>15269</v>
      </c>
      <c r="ET36" s="272">
        <f t="shared" si="6"/>
        <v>15269</v>
      </c>
      <c r="EU36" s="272">
        <f t="shared" si="6"/>
        <v>16443</v>
      </c>
      <c r="EV36" s="272">
        <f t="shared" si="6"/>
        <v>16443</v>
      </c>
      <c r="EW36" s="272">
        <f t="shared" si="6"/>
        <v>15269</v>
      </c>
      <c r="EX36" s="272">
        <f t="shared" si="6"/>
        <v>15269</v>
      </c>
      <c r="EY36" s="272">
        <f t="shared" si="6"/>
        <v>15269</v>
      </c>
      <c r="EZ36" s="272">
        <f t="shared" si="6"/>
        <v>15269</v>
      </c>
      <c r="FA36" s="272">
        <f t="shared" si="6"/>
        <v>15269</v>
      </c>
      <c r="FB36" s="272">
        <f t="shared" si="6"/>
        <v>16443</v>
      </c>
      <c r="FC36" s="272">
        <f t="shared" si="6"/>
        <v>16443</v>
      </c>
      <c r="FD36" s="272">
        <f t="shared" si="6"/>
        <v>15269</v>
      </c>
      <c r="FE36" s="272">
        <f t="shared" si="6"/>
        <v>15269</v>
      </c>
      <c r="FF36" s="272">
        <f t="shared" si="6"/>
        <v>15269</v>
      </c>
      <c r="FG36" s="272">
        <f t="shared" si="6"/>
        <v>15269</v>
      </c>
      <c r="FH36" s="272">
        <f t="shared" si="6"/>
        <v>17618</v>
      </c>
    </row>
    <row r="37" spans="1:164"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346"/>
      <c r="AQ37" s="346"/>
      <c r="AR37" s="346"/>
      <c r="AS37" s="346"/>
      <c r="AT37" s="346"/>
      <c r="AU37" s="346"/>
      <c r="AV37" s="346"/>
      <c r="AW37" s="346"/>
      <c r="AX37" s="346"/>
      <c r="AY37" s="346"/>
      <c r="AZ37" s="346"/>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row>
    <row r="38" spans="1:164" s="72" customFormat="1" x14ac:dyDescent="0.2">
      <c r="A38" s="240">
        <v>1</v>
      </c>
      <c r="B38" s="272">
        <f t="shared" ref="B38:BH38" si="8">ROUND(B11*0.87,)</f>
        <v>18009</v>
      </c>
      <c r="C38" s="272">
        <f t="shared" si="8"/>
        <v>18009</v>
      </c>
      <c r="D38" s="272">
        <f t="shared" si="8"/>
        <v>20750</v>
      </c>
      <c r="E38" s="272">
        <f t="shared" si="8"/>
        <v>20750</v>
      </c>
      <c r="F38" s="272">
        <f t="shared" si="8"/>
        <v>15660</v>
      </c>
      <c r="G38" s="272">
        <f t="shared" si="8"/>
        <v>15660</v>
      </c>
      <c r="H38" s="272">
        <f t="shared" si="8"/>
        <v>15660</v>
      </c>
      <c r="I38" s="272">
        <f t="shared" si="8"/>
        <v>15660</v>
      </c>
      <c r="J38" s="272">
        <f t="shared" si="8"/>
        <v>15660</v>
      </c>
      <c r="K38" s="272">
        <f t="shared" si="8"/>
        <v>19184</v>
      </c>
      <c r="L38" s="272">
        <f t="shared" si="8"/>
        <v>19184</v>
      </c>
      <c r="M38" s="272">
        <f t="shared" si="8"/>
        <v>15660</v>
      </c>
      <c r="N38" s="272">
        <f t="shared" si="8"/>
        <v>15660</v>
      </c>
      <c r="O38" s="272">
        <f t="shared" si="8"/>
        <v>15660</v>
      </c>
      <c r="P38" s="272">
        <f t="shared" si="8"/>
        <v>15660</v>
      </c>
      <c r="Q38" s="272">
        <f t="shared" si="8"/>
        <v>15660</v>
      </c>
      <c r="R38" s="272">
        <f t="shared" si="8"/>
        <v>18009</v>
      </c>
      <c r="S38" s="272">
        <f t="shared" si="8"/>
        <v>18009</v>
      </c>
      <c r="T38" s="272">
        <f t="shared" si="8"/>
        <v>16835</v>
      </c>
      <c r="U38" s="272">
        <f t="shared" si="8"/>
        <v>16835</v>
      </c>
      <c r="V38" s="272">
        <f t="shared" si="8"/>
        <v>16835</v>
      </c>
      <c r="W38" s="272">
        <f t="shared" si="8"/>
        <v>16835</v>
      </c>
      <c r="X38" s="272">
        <f t="shared" si="8"/>
        <v>18009</v>
      </c>
      <c r="Y38" s="272">
        <f t="shared" si="8"/>
        <v>18009</v>
      </c>
      <c r="Z38" s="272">
        <f t="shared" si="8"/>
        <v>18009</v>
      </c>
      <c r="AA38" s="272">
        <f t="shared" si="8"/>
        <v>16835</v>
      </c>
      <c r="AB38" s="272">
        <f t="shared" si="8"/>
        <v>16835</v>
      </c>
      <c r="AC38" s="272">
        <f t="shared" si="8"/>
        <v>18009</v>
      </c>
      <c r="AD38" s="272">
        <f t="shared" si="8"/>
        <v>18009</v>
      </c>
      <c r="AE38" s="272">
        <f t="shared" si="8"/>
        <v>18009</v>
      </c>
      <c r="AF38" s="272">
        <f t="shared" si="8"/>
        <v>21141</v>
      </c>
      <c r="AG38" s="272">
        <f t="shared" si="8"/>
        <v>21141</v>
      </c>
      <c r="AH38" s="272">
        <f t="shared" si="8"/>
        <v>19184</v>
      </c>
      <c r="AI38" s="272">
        <f t="shared" si="8"/>
        <v>20750</v>
      </c>
      <c r="AJ38" s="272">
        <f t="shared" si="8"/>
        <v>20750</v>
      </c>
      <c r="AK38" s="272">
        <f t="shared" si="8"/>
        <v>25839</v>
      </c>
      <c r="AL38" s="272">
        <f t="shared" si="8"/>
        <v>30537</v>
      </c>
      <c r="AM38" s="272">
        <f t="shared" si="8"/>
        <v>30537</v>
      </c>
      <c r="AN38" s="272">
        <f t="shared" si="8"/>
        <v>32886</v>
      </c>
      <c r="AO38" s="272">
        <f t="shared" si="8"/>
        <v>30537</v>
      </c>
      <c r="AP38" s="346">
        <f t="shared" si="8"/>
        <v>54810</v>
      </c>
      <c r="AQ38" s="346">
        <f t="shared" si="8"/>
        <v>86130</v>
      </c>
      <c r="AR38" s="346">
        <f t="shared" si="8"/>
        <v>105705</v>
      </c>
      <c r="AS38" s="346">
        <f t="shared" si="8"/>
        <v>105705</v>
      </c>
      <c r="AT38" s="346">
        <f t="shared" si="8"/>
        <v>93960</v>
      </c>
      <c r="AU38" s="346">
        <f t="shared" si="8"/>
        <v>93960</v>
      </c>
      <c r="AV38" s="346">
        <f t="shared" si="8"/>
        <v>93960</v>
      </c>
      <c r="AW38" s="346">
        <f t="shared" si="8"/>
        <v>93960</v>
      </c>
      <c r="AX38" s="346">
        <f t="shared" si="8"/>
        <v>93960</v>
      </c>
      <c r="AY38" s="346">
        <f t="shared" si="8"/>
        <v>74385</v>
      </c>
      <c r="AZ38" s="346">
        <f t="shared" si="8"/>
        <v>66555</v>
      </c>
      <c r="BA38" s="272">
        <f t="shared" si="8"/>
        <v>66555</v>
      </c>
      <c r="BB38" s="272">
        <f t="shared" si="8"/>
        <v>47763</v>
      </c>
      <c r="BC38" s="272">
        <f t="shared" si="8"/>
        <v>28971</v>
      </c>
      <c r="BD38" s="272">
        <f t="shared" si="8"/>
        <v>28971</v>
      </c>
      <c r="BE38" s="272">
        <f t="shared" si="8"/>
        <v>28971</v>
      </c>
      <c r="BF38" s="272">
        <f t="shared" si="8"/>
        <v>28971</v>
      </c>
      <c r="BG38" s="272">
        <f t="shared" si="8"/>
        <v>28971</v>
      </c>
      <c r="BH38" s="272">
        <f t="shared" si="8"/>
        <v>26622</v>
      </c>
      <c r="BI38" s="272">
        <f t="shared" ref="BI38:DT39" si="9">ROUND(BI11*0.87,)</f>
        <v>26622</v>
      </c>
      <c r="BJ38" s="272">
        <f t="shared" si="9"/>
        <v>26622</v>
      </c>
      <c r="BK38" s="272">
        <f t="shared" si="9"/>
        <v>28971</v>
      </c>
      <c r="BL38" s="272">
        <f t="shared" si="9"/>
        <v>28971</v>
      </c>
      <c r="BM38" s="272">
        <f t="shared" si="9"/>
        <v>28971</v>
      </c>
      <c r="BN38" s="272">
        <f t="shared" si="9"/>
        <v>28971</v>
      </c>
      <c r="BO38" s="272">
        <f t="shared" si="9"/>
        <v>28971</v>
      </c>
      <c r="BP38" s="272">
        <f t="shared" si="9"/>
        <v>28971</v>
      </c>
      <c r="BQ38" s="272">
        <f t="shared" si="9"/>
        <v>28971</v>
      </c>
      <c r="BR38" s="272">
        <f t="shared" si="9"/>
        <v>28971</v>
      </c>
      <c r="BS38" s="272">
        <f t="shared" si="9"/>
        <v>28971</v>
      </c>
      <c r="BT38" s="272">
        <f t="shared" si="9"/>
        <v>33669</v>
      </c>
      <c r="BU38" s="272">
        <f t="shared" si="9"/>
        <v>33669</v>
      </c>
      <c r="BV38" s="272">
        <f t="shared" si="9"/>
        <v>33669</v>
      </c>
      <c r="BW38" s="272">
        <f t="shared" si="9"/>
        <v>33669</v>
      </c>
      <c r="BX38" s="272">
        <f t="shared" si="9"/>
        <v>35235</v>
      </c>
      <c r="BY38" s="272">
        <f t="shared" si="9"/>
        <v>35235</v>
      </c>
      <c r="BZ38" s="272">
        <f t="shared" si="9"/>
        <v>35235</v>
      </c>
      <c r="CA38" s="272">
        <f t="shared" si="9"/>
        <v>35235</v>
      </c>
      <c r="CB38" s="272">
        <f t="shared" si="9"/>
        <v>35235</v>
      </c>
      <c r="CC38" s="272">
        <f t="shared" si="9"/>
        <v>35235</v>
      </c>
      <c r="CD38" s="272">
        <f t="shared" si="9"/>
        <v>35235</v>
      </c>
      <c r="CE38" s="272">
        <f t="shared" si="9"/>
        <v>35235</v>
      </c>
      <c r="CF38" s="272">
        <f t="shared" si="9"/>
        <v>35235</v>
      </c>
      <c r="CG38" s="272">
        <f t="shared" si="9"/>
        <v>35235</v>
      </c>
      <c r="CH38" s="272">
        <f t="shared" si="9"/>
        <v>32103</v>
      </c>
      <c r="CI38" s="272">
        <f t="shared" si="9"/>
        <v>32103</v>
      </c>
      <c r="CJ38" s="272">
        <f t="shared" si="9"/>
        <v>32103</v>
      </c>
      <c r="CK38" s="272">
        <f t="shared" si="9"/>
        <v>32103</v>
      </c>
      <c r="CL38" s="272">
        <f t="shared" si="9"/>
        <v>32103</v>
      </c>
      <c r="CM38" s="272">
        <f t="shared" si="9"/>
        <v>32103</v>
      </c>
      <c r="CN38" s="272">
        <f t="shared" si="9"/>
        <v>32103</v>
      </c>
      <c r="CO38" s="272">
        <f t="shared" si="9"/>
        <v>32103</v>
      </c>
      <c r="CP38" s="272">
        <f t="shared" si="9"/>
        <v>32103</v>
      </c>
      <c r="CQ38" s="272">
        <f t="shared" si="9"/>
        <v>51678</v>
      </c>
      <c r="CR38" s="272">
        <f t="shared" si="9"/>
        <v>57159</v>
      </c>
      <c r="CS38" s="272">
        <f t="shared" si="9"/>
        <v>62640</v>
      </c>
      <c r="CT38" s="272">
        <f t="shared" si="9"/>
        <v>51678</v>
      </c>
      <c r="CU38" s="272">
        <f t="shared" si="9"/>
        <v>51678</v>
      </c>
      <c r="CV38" s="272">
        <f t="shared" si="9"/>
        <v>43065</v>
      </c>
      <c r="CW38" s="272">
        <f t="shared" si="9"/>
        <v>43065</v>
      </c>
      <c r="CX38" s="272">
        <f t="shared" si="9"/>
        <v>43065</v>
      </c>
      <c r="CY38" s="272">
        <f t="shared" si="9"/>
        <v>36801</v>
      </c>
      <c r="CZ38" s="272">
        <f t="shared" si="9"/>
        <v>36018</v>
      </c>
      <c r="DA38" s="272">
        <f t="shared" si="9"/>
        <v>25448</v>
      </c>
      <c r="DB38" s="272">
        <f t="shared" si="9"/>
        <v>25448</v>
      </c>
      <c r="DC38" s="272">
        <f t="shared" si="9"/>
        <v>25448</v>
      </c>
      <c r="DD38" s="272">
        <f t="shared" si="9"/>
        <v>25448</v>
      </c>
      <c r="DE38" s="272">
        <f t="shared" si="9"/>
        <v>26622</v>
      </c>
      <c r="DF38" s="272">
        <f t="shared" si="9"/>
        <v>26622</v>
      </c>
      <c r="DG38" s="272">
        <f t="shared" si="9"/>
        <v>26622</v>
      </c>
      <c r="DH38" s="272">
        <f t="shared" si="9"/>
        <v>25448</v>
      </c>
      <c r="DI38" s="272">
        <f t="shared" si="9"/>
        <v>25448</v>
      </c>
      <c r="DJ38" s="272">
        <f t="shared" si="9"/>
        <v>25448</v>
      </c>
      <c r="DK38" s="272">
        <f t="shared" si="9"/>
        <v>25448</v>
      </c>
      <c r="DL38" s="272">
        <f t="shared" si="9"/>
        <v>25448</v>
      </c>
      <c r="DM38" s="272">
        <f t="shared" si="9"/>
        <v>25448</v>
      </c>
      <c r="DN38" s="272">
        <f t="shared" si="9"/>
        <v>24273</v>
      </c>
      <c r="DO38" s="272">
        <f t="shared" si="9"/>
        <v>24273</v>
      </c>
      <c r="DP38" s="272">
        <f t="shared" si="9"/>
        <v>24273</v>
      </c>
      <c r="DQ38" s="272">
        <f t="shared" si="9"/>
        <v>24273</v>
      </c>
      <c r="DR38" s="272">
        <f t="shared" si="9"/>
        <v>24273</v>
      </c>
      <c r="DS38" s="272">
        <f t="shared" si="9"/>
        <v>24273</v>
      </c>
      <c r="DT38" s="272">
        <f t="shared" si="9"/>
        <v>24273</v>
      </c>
      <c r="DU38" s="272">
        <f t="shared" ref="DU38:FH39" si="10">ROUND(DU11*0.87,)</f>
        <v>21141</v>
      </c>
      <c r="DV38" s="272">
        <f t="shared" si="10"/>
        <v>21141</v>
      </c>
      <c r="DW38" s="272">
        <f t="shared" si="10"/>
        <v>21141</v>
      </c>
      <c r="DX38" s="272">
        <f t="shared" si="10"/>
        <v>21141</v>
      </c>
      <c r="DY38" s="272">
        <f t="shared" si="10"/>
        <v>21141</v>
      </c>
      <c r="DZ38" s="272">
        <f t="shared" si="10"/>
        <v>21924</v>
      </c>
      <c r="EA38" s="272">
        <f t="shared" si="10"/>
        <v>21924</v>
      </c>
      <c r="EB38" s="272">
        <f t="shared" si="10"/>
        <v>20358</v>
      </c>
      <c r="EC38" s="272">
        <f t="shared" si="10"/>
        <v>20358</v>
      </c>
      <c r="ED38" s="272">
        <f t="shared" si="10"/>
        <v>20358</v>
      </c>
      <c r="EE38" s="272">
        <f t="shared" si="10"/>
        <v>18792</v>
      </c>
      <c r="EF38" s="272">
        <f t="shared" si="10"/>
        <v>18792</v>
      </c>
      <c r="EG38" s="272">
        <f t="shared" si="10"/>
        <v>18792</v>
      </c>
      <c r="EH38" s="272">
        <f t="shared" si="10"/>
        <v>18792</v>
      </c>
      <c r="EI38" s="272">
        <f t="shared" si="10"/>
        <v>16443</v>
      </c>
      <c r="EJ38" s="272">
        <f t="shared" si="10"/>
        <v>16443</v>
      </c>
      <c r="EK38" s="272">
        <f t="shared" si="10"/>
        <v>16443</v>
      </c>
      <c r="EL38" s="272">
        <f t="shared" si="10"/>
        <v>16443</v>
      </c>
      <c r="EM38" s="272">
        <f t="shared" si="10"/>
        <v>16443</v>
      </c>
      <c r="EN38" s="272">
        <f t="shared" si="10"/>
        <v>16443</v>
      </c>
      <c r="EO38" s="272">
        <f t="shared" si="10"/>
        <v>16443</v>
      </c>
      <c r="EP38" s="272">
        <f t="shared" si="10"/>
        <v>15269</v>
      </c>
      <c r="EQ38" s="272">
        <f t="shared" si="10"/>
        <v>15269</v>
      </c>
      <c r="ER38" s="272">
        <f t="shared" si="10"/>
        <v>15269</v>
      </c>
      <c r="ES38" s="272">
        <f t="shared" si="10"/>
        <v>15269</v>
      </c>
      <c r="ET38" s="272">
        <f t="shared" si="10"/>
        <v>15269</v>
      </c>
      <c r="EU38" s="272">
        <f t="shared" si="10"/>
        <v>16443</v>
      </c>
      <c r="EV38" s="272">
        <f t="shared" si="10"/>
        <v>16443</v>
      </c>
      <c r="EW38" s="272">
        <f t="shared" si="10"/>
        <v>15269</v>
      </c>
      <c r="EX38" s="272">
        <f t="shared" si="10"/>
        <v>15269</v>
      </c>
      <c r="EY38" s="272">
        <f t="shared" si="10"/>
        <v>15269</v>
      </c>
      <c r="EZ38" s="272">
        <f t="shared" si="10"/>
        <v>15269</v>
      </c>
      <c r="FA38" s="272">
        <f t="shared" si="10"/>
        <v>15269</v>
      </c>
      <c r="FB38" s="272">
        <f t="shared" si="10"/>
        <v>16443</v>
      </c>
      <c r="FC38" s="272">
        <f t="shared" si="10"/>
        <v>16443</v>
      </c>
      <c r="FD38" s="272">
        <f t="shared" si="10"/>
        <v>15269</v>
      </c>
      <c r="FE38" s="272">
        <f t="shared" si="10"/>
        <v>15269</v>
      </c>
      <c r="FF38" s="272">
        <f t="shared" si="10"/>
        <v>15269</v>
      </c>
      <c r="FG38" s="272">
        <f t="shared" si="10"/>
        <v>15269</v>
      </c>
      <c r="FH38" s="272">
        <f t="shared" si="10"/>
        <v>17618</v>
      </c>
    </row>
    <row r="39" spans="1:164" s="72" customFormat="1" x14ac:dyDescent="0.2">
      <c r="A39" s="240">
        <v>2</v>
      </c>
      <c r="B39" s="272">
        <f t="shared" ref="B39:BH39" si="11">ROUND(B12*0.87,)</f>
        <v>20045</v>
      </c>
      <c r="C39" s="272">
        <f t="shared" si="11"/>
        <v>20045</v>
      </c>
      <c r="D39" s="272">
        <f t="shared" si="11"/>
        <v>22785</v>
      </c>
      <c r="E39" s="272">
        <f t="shared" si="11"/>
        <v>22785</v>
      </c>
      <c r="F39" s="272">
        <f t="shared" si="11"/>
        <v>17696</v>
      </c>
      <c r="G39" s="272">
        <f t="shared" si="11"/>
        <v>17696</v>
      </c>
      <c r="H39" s="272">
        <f t="shared" si="11"/>
        <v>17696</v>
      </c>
      <c r="I39" s="272">
        <f t="shared" si="11"/>
        <v>17696</v>
      </c>
      <c r="J39" s="272">
        <f t="shared" si="11"/>
        <v>17696</v>
      </c>
      <c r="K39" s="272">
        <f t="shared" si="11"/>
        <v>21219</v>
      </c>
      <c r="L39" s="272">
        <f t="shared" si="11"/>
        <v>21219</v>
      </c>
      <c r="M39" s="272">
        <f t="shared" si="11"/>
        <v>17696</v>
      </c>
      <c r="N39" s="272">
        <f t="shared" si="11"/>
        <v>17696</v>
      </c>
      <c r="O39" s="272">
        <f t="shared" si="11"/>
        <v>17696</v>
      </c>
      <c r="P39" s="272">
        <f t="shared" si="11"/>
        <v>17696</v>
      </c>
      <c r="Q39" s="272">
        <f t="shared" si="11"/>
        <v>17696</v>
      </c>
      <c r="R39" s="272">
        <f t="shared" si="11"/>
        <v>20045</v>
      </c>
      <c r="S39" s="272">
        <f t="shared" si="11"/>
        <v>20045</v>
      </c>
      <c r="T39" s="272">
        <f t="shared" si="11"/>
        <v>18870</v>
      </c>
      <c r="U39" s="272">
        <f t="shared" si="11"/>
        <v>18870</v>
      </c>
      <c r="V39" s="272">
        <f t="shared" si="11"/>
        <v>18870</v>
      </c>
      <c r="W39" s="272">
        <f t="shared" si="11"/>
        <v>18870</v>
      </c>
      <c r="X39" s="272">
        <f t="shared" si="11"/>
        <v>20045</v>
      </c>
      <c r="Y39" s="272">
        <f t="shared" si="11"/>
        <v>20045</v>
      </c>
      <c r="Z39" s="272">
        <f t="shared" si="11"/>
        <v>20045</v>
      </c>
      <c r="AA39" s="272">
        <f t="shared" si="11"/>
        <v>18870</v>
      </c>
      <c r="AB39" s="272">
        <f t="shared" si="11"/>
        <v>18870</v>
      </c>
      <c r="AC39" s="272">
        <f t="shared" si="11"/>
        <v>20045</v>
      </c>
      <c r="AD39" s="272">
        <f t="shared" si="11"/>
        <v>20045</v>
      </c>
      <c r="AE39" s="272">
        <f t="shared" si="11"/>
        <v>20045</v>
      </c>
      <c r="AF39" s="272">
        <f t="shared" si="11"/>
        <v>23177</v>
      </c>
      <c r="AG39" s="272">
        <f t="shared" si="11"/>
        <v>23177</v>
      </c>
      <c r="AH39" s="272">
        <f t="shared" si="11"/>
        <v>21219</v>
      </c>
      <c r="AI39" s="272">
        <f t="shared" si="11"/>
        <v>22785</v>
      </c>
      <c r="AJ39" s="272">
        <f t="shared" si="11"/>
        <v>22785</v>
      </c>
      <c r="AK39" s="272">
        <f t="shared" si="11"/>
        <v>27875</v>
      </c>
      <c r="AL39" s="272">
        <f t="shared" si="11"/>
        <v>32573</v>
      </c>
      <c r="AM39" s="272">
        <f t="shared" si="11"/>
        <v>32573</v>
      </c>
      <c r="AN39" s="272">
        <f t="shared" si="11"/>
        <v>34922</v>
      </c>
      <c r="AO39" s="272">
        <f t="shared" si="11"/>
        <v>32573</v>
      </c>
      <c r="AP39" s="346">
        <f t="shared" si="11"/>
        <v>57551</v>
      </c>
      <c r="AQ39" s="346">
        <f t="shared" si="11"/>
        <v>88871</v>
      </c>
      <c r="AR39" s="346">
        <f t="shared" si="11"/>
        <v>108446</v>
      </c>
      <c r="AS39" s="346">
        <f t="shared" si="11"/>
        <v>108446</v>
      </c>
      <c r="AT39" s="346">
        <f t="shared" si="11"/>
        <v>96701</v>
      </c>
      <c r="AU39" s="346">
        <f t="shared" si="11"/>
        <v>96701</v>
      </c>
      <c r="AV39" s="346">
        <f t="shared" si="11"/>
        <v>96701</v>
      </c>
      <c r="AW39" s="346">
        <f t="shared" si="11"/>
        <v>96701</v>
      </c>
      <c r="AX39" s="346">
        <f t="shared" si="11"/>
        <v>96701</v>
      </c>
      <c r="AY39" s="346">
        <f t="shared" si="11"/>
        <v>77126</v>
      </c>
      <c r="AZ39" s="346">
        <f t="shared" si="11"/>
        <v>69296</v>
      </c>
      <c r="BA39" s="272">
        <f t="shared" si="11"/>
        <v>69296</v>
      </c>
      <c r="BB39" s="272">
        <f t="shared" si="11"/>
        <v>50269</v>
      </c>
      <c r="BC39" s="272">
        <f t="shared" si="11"/>
        <v>31477</v>
      </c>
      <c r="BD39" s="272">
        <f t="shared" si="11"/>
        <v>31477</v>
      </c>
      <c r="BE39" s="272">
        <f t="shared" si="11"/>
        <v>31477</v>
      </c>
      <c r="BF39" s="272">
        <f t="shared" si="11"/>
        <v>31477</v>
      </c>
      <c r="BG39" s="272">
        <f t="shared" si="11"/>
        <v>31477</v>
      </c>
      <c r="BH39" s="272">
        <f t="shared" si="11"/>
        <v>29128</v>
      </c>
      <c r="BI39" s="272">
        <f t="shared" si="9"/>
        <v>29128</v>
      </c>
      <c r="BJ39" s="272">
        <f t="shared" si="9"/>
        <v>29128</v>
      </c>
      <c r="BK39" s="272">
        <f t="shared" si="9"/>
        <v>31477</v>
      </c>
      <c r="BL39" s="272">
        <f t="shared" si="9"/>
        <v>31477</v>
      </c>
      <c r="BM39" s="272">
        <f t="shared" si="9"/>
        <v>31477</v>
      </c>
      <c r="BN39" s="272">
        <f t="shared" si="9"/>
        <v>31477</v>
      </c>
      <c r="BO39" s="272">
        <f t="shared" si="9"/>
        <v>31477</v>
      </c>
      <c r="BP39" s="272">
        <f t="shared" si="9"/>
        <v>31477</v>
      </c>
      <c r="BQ39" s="272">
        <f t="shared" si="9"/>
        <v>31477</v>
      </c>
      <c r="BR39" s="272">
        <f t="shared" si="9"/>
        <v>31477</v>
      </c>
      <c r="BS39" s="272">
        <f t="shared" si="9"/>
        <v>31477</v>
      </c>
      <c r="BT39" s="272">
        <f t="shared" si="9"/>
        <v>36175</v>
      </c>
      <c r="BU39" s="272">
        <f t="shared" si="9"/>
        <v>36175</v>
      </c>
      <c r="BV39" s="272">
        <f t="shared" si="9"/>
        <v>36175</v>
      </c>
      <c r="BW39" s="272">
        <f t="shared" si="9"/>
        <v>36175</v>
      </c>
      <c r="BX39" s="272">
        <f t="shared" si="9"/>
        <v>37741</v>
      </c>
      <c r="BY39" s="272">
        <f t="shared" si="9"/>
        <v>37741</v>
      </c>
      <c r="BZ39" s="272">
        <f t="shared" si="9"/>
        <v>37741</v>
      </c>
      <c r="CA39" s="272">
        <f t="shared" si="9"/>
        <v>37741</v>
      </c>
      <c r="CB39" s="272">
        <f t="shared" si="9"/>
        <v>37741</v>
      </c>
      <c r="CC39" s="272">
        <f t="shared" si="9"/>
        <v>37741</v>
      </c>
      <c r="CD39" s="272">
        <f t="shared" si="9"/>
        <v>37741</v>
      </c>
      <c r="CE39" s="272">
        <f t="shared" si="9"/>
        <v>37741</v>
      </c>
      <c r="CF39" s="272">
        <f t="shared" si="9"/>
        <v>37741</v>
      </c>
      <c r="CG39" s="272">
        <f t="shared" si="9"/>
        <v>37741</v>
      </c>
      <c r="CH39" s="272">
        <f t="shared" si="9"/>
        <v>34609</v>
      </c>
      <c r="CI39" s="272">
        <f t="shared" si="9"/>
        <v>34609</v>
      </c>
      <c r="CJ39" s="272">
        <f t="shared" si="9"/>
        <v>34609</v>
      </c>
      <c r="CK39" s="272">
        <f t="shared" si="9"/>
        <v>34609</v>
      </c>
      <c r="CL39" s="272">
        <f t="shared" si="9"/>
        <v>34609</v>
      </c>
      <c r="CM39" s="272">
        <f t="shared" si="9"/>
        <v>34609</v>
      </c>
      <c r="CN39" s="272">
        <f t="shared" si="9"/>
        <v>34609</v>
      </c>
      <c r="CO39" s="272">
        <f t="shared" si="9"/>
        <v>34609</v>
      </c>
      <c r="CP39" s="272">
        <f t="shared" si="9"/>
        <v>34609</v>
      </c>
      <c r="CQ39" s="272">
        <f t="shared" si="9"/>
        <v>54184</v>
      </c>
      <c r="CR39" s="272">
        <f t="shared" si="9"/>
        <v>59665</v>
      </c>
      <c r="CS39" s="272">
        <f t="shared" si="9"/>
        <v>65146</v>
      </c>
      <c r="CT39" s="272">
        <f t="shared" si="9"/>
        <v>54184</v>
      </c>
      <c r="CU39" s="272">
        <f t="shared" si="9"/>
        <v>54184</v>
      </c>
      <c r="CV39" s="272">
        <f t="shared" si="9"/>
        <v>45571</v>
      </c>
      <c r="CW39" s="272">
        <f t="shared" si="9"/>
        <v>45571</v>
      </c>
      <c r="CX39" s="272">
        <f t="shared" si="9"/>
        <v>45571</v>
      </c>
      <c r="CY39" s="272">
        <f t="shared" si="9"/>
        <v>39307</v>
      </c>
      <c r="CZ39" s="272">
        <f t="shared" si="9"/>
        <v>38524</v>
      </c>
      <c r="DA39" s="272">
        <f t="shared" si="9"/>
        <v>27953</v>
      </c>
      <c r="DB39" s="272">
        <f t="shared" si="9"/>
        <v>27953</v>
      </c>
      <c r="DC39" s="272">
        <f t="shared" si="9"/>
        <v>27953</v>
      </c>
      <c r="DD39" s="272">
        <f t="shared" si="9"/>
        <v>27953</v>
      </c>
      <c r="DE39" s="272">
        <f t="shared" si="9"/>
        <v>29128</v>
      </c>
      <c r="DF39" s="272">
        <f t="shared" si="9"/>
        <v>29128</v>
      </c>
      <c r="DG39" s="272">
        <f t="shared" si="9"/>
        <v>29128</v>
      </c>
      <c r="DH39" s="272">
        <f t="shared" si="9"/>
        <v>27953</v>
      </c>
      <c r="DI39" s="272">
        <f t="shared" si="9"/>
        <v>27953</v>
      </c>
      <c r="DJ39" s="272">
        <f t="shared" si="9"/>
        <v>27953</v>
      </c>
      <c r="DK39" s="272">
        <f t="shared" si="9"/>
        <v>27953</v>
      </c>
      <c r="DL39" s="272">
        <f t="shared" si="9"/>
        <v>27953</v>
      </c>
      <c r="DM39" s="272">
        <f t="shared" si="9"/>
        <v>27953</v>
      </c>
      <c r="DN39" s="272">
        <f t="shared" si="9"/>
        <v>26779</v>
      </c>
      <c r="DO39" s="272">
        <f t="shared" si="9"/>
        <v>26779</v>
      </c>
      <c r="DP39" s="272">
        <f t="shared" si="9"/>
        <v>26779</v>
      </c>
      <c r="DQ39" s="272">
        <f t="shared" si="9"/>
        <v>26779</v>
      </c>
      <c r="DR39" s="272">
        <f t="shared" si="9"/>
        <v>26779</v>
      </c>
      <c r="DS39" s="272">
        <f t="shared" si="9"/>
        <v>26779</v>
      </c>
      <c r="DT39" s="272">
        <f t="shared" si="9"/>
        <v>26779</v>
      </c>
      <c r="DU39" s="272">
        <f t="shared" si="10"/>
        <v>23647</v>
      </c>
      <c r="DV39" s="272">
        <f t="shared" si="10"/>
        <v>23647</v>
      </c>
      <c r="DW39" s="272">
        <f t="shared" si="10"/>
        <v>23647</v>
      </c>
      <c r="DX39" s="272">
        <f t="shared" si="10"/>
        <v>23647</v>
      </c>
      <c r="DY39" s="272">
        <f t="shared" si="10"/>
        <v>23647</v>
      </c>
      <c r="DZ39" s="272">
        <f t="shared" si="10"/>
        <v>24430</v>
      </c>
      <c r="EA39" s="272">
        <f t="shared" si="10"/>
        <v>24430</v>
      </c>
      <c r="EB39" s="272">
        <f t="shared" si="10"/>
        <v>22864</v>
      </c>
      <c r="EC39" s="272">
        <f t="shared" si="10"/>
        <v>22864</v>
      </c>
      <c r="ED39" s="272">
        <f t="shared" si="10"/>
        <v>22864</v>
      </c>
      <c r="EE39" s="272">
        <f t="shared" si="10"/>
        <v>21141</v>
      </c>
      <c r="EF39" s="272">
        <f t="shared" si="10"/>
        <v>21141</v>
      </c>
      <c r="EG39" s="272">
        <f t="shared" si="10"/>
        <v>21141</v>
      </c>
      <c r="EH39" s="272">
        <f t="shared" si="10"/>
        <v>21141</v>
      </c>
      <c r="EI39" s="272">
        <f t="shared" si="10"/>
        <v>18792</v>
      </c>
      <c r="EJ39" s="272">
        <f t="shared" si="10"/>
        <v>18792</v>
      </c>
      <c r="EK39" s="272">
        <f t="shared" si="10"/>
        <v>18792</v>
      </c>
      <c r="EL39" s="272">
        <f t="shared" si="10"/>
        <v>18792</v>
      </c>
      <c r="EM39" s="272">
        <f t="shared" si="10"/>
        <v>18792</v>
      </c>
      <c r="EN39" s="272">
        <f t="shared" si="10"/>
        <v>18792</v>
      </c>
      <c r="EO39" s="272">
        <f t="shared" si="10"/>
        <v>18792</v>
      </c>
      <c r="EP39" s="272">
        <f t="shared" si="10"/>
        <v>17618</v>
      </c>
      <c r="EQ39" s="272">
        <f t="shared" si="10"/>
        <v>17618</v>
      </c>
      <c r="ER39" s="272">
        <f t="shared" si="10"/>
        <v>17618</v>
      </c>
      <c r="ES39" s="272">
        <f t="shared" si="10"/>
        <v>17618</v>
      </c>
      <c r="ET39" s="272">
        <f t="shared" si="10"/>
        <v>17618</v>
      </c>
      <c r="EU39" s="272">
        <f t="shared" si="10"/>
        <v>18792</v>
      </c>
      <c r="EV39" s="272">
        <f t="shared" si="10"/>
        <v>18792</v>
      </c>
      <c r="EW39" s="272">
        <f t="shared" si="10"/>
        <v>17618</v>
      </c>
      <c r="EX39" s="272">
        <f t="shared" si="10"/>
        <v>17618</v>
      </c>
      <c r="EY39" s="272">
        <f t="shared" si="10"/>
        <v>17618</v>
      </c>
      <c r="EZ39" s="272">
        <f t="shared" si="10"/>
        <v>17618</v>
      </c>
      <c r="FA39" s="272">
        <f t="shared" si="10"/>
        <v>17618</v>
      </c>
      <c r="FB39" s="272">
        <f t="shared" si="10"/>
        <v>18792</v>
      </c>
      <c r="FC39" s="272">
        <f t="shared" si="10"/>
        <v>18792</v>
      </c>
      <c r="FD39" s="272">
        <f t="shared" si="10"/>
        <v>17618</v>
      </c>
      <c r="FE39" s="272">
        <f t="shared" si="10"/>
        <v>17618</v>
      </c>
      <c r="FF39" s="272">
        <f t="shared" si="10"/>
        <v>17618</v>
      </c>
      <c r="FG39" s="272">
        <f t="shared" si="10"/>
        <v>17618</v>
      </c>
      <c r="FH39" s="272">
        <f t="shared" si="10"/>
        <v>19967</v>
      </c>
    </row>
    <row r="40" spans="1:164"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349"/>
      <c r="AQ40" s="349"/>
      <c r="AR40" s="349"/>
      <c r="AS40" s="349"/>
      <c r="AT40" s="349"/>
      <c r="AU40" s="349"/>
      <c r="AV40" s="349"/>
      <c r="AW40" s="349"/>
      <c r="AX40" s="349"/>
      <c r="AY40" s="349"/>
      <c r="AZ40" s="349"/>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row>
    <row r="41" spans="1:164" s="72" customFormat="1" x14ac:dyDescent="0.2">
      <c r="A41" s="240">
        <v>1</v>
      </c>
      <c r="B41" s="241">
        <f t="shared" ref="B41:BH41" si="12">ROUND(B14*0.87,)</f>
        <v>18792</v>
      </c>
      <c r="C41" s="241">
        <f t="shared" si="12"/>
        <v>18792</v>
      </c>
      <c r="D41" s="241">
        <f t="shared" si="12"/>
        <v>21533</v>
      </c>
      <c r="E41" s="241">
        <f t="shared" si="12"/>
        <v>21533</v>
      </c>
      <c r="F41" s="241">
        <f t="shared" si="12"/>
        <v>16443</v>
      </c>
      <c r="G41" s="241">
        <f t="shared" si="12"/>
        <v>16443</v>
      </c>
      <c r="H41" s="241">
        <f t="shared" si="12"/>
        <v>16443</v>
      </c>
      <c r="I41" s="241">
        <f t="shared" si="12"/>
        <v>16443</v>
      </c>
      <c r="J41" s="241">
        <f t="shared" si="12"/>
        <v>16443</v>
      </c>
      <c r="K41" s="241">
        <f t="shared" si="12"/>
        <v>19967</v>
      </c>
      <c r="L41" s="241">
        <f t="shared" si="12"/>
        <v>19967</v>
      </c>
      <c r="M41" s="241">
        <f t="shared" si="12"/>
        <v>16443</v>
      </c>
      <c r="N41" s="241">
        <f t="shared" si="12"/>
        <v>16443</v>
      </c>
      <c r="O41" s="241">
        <f t="shared" si="12"/>
        <v>16443</v>
      </c>
      <c r="P41" s="241">
        <f t="shared" si="12"/>
        <v>16443</v>
      </c>
      <c r="Q41" s="241">
        <f t="shared" si="12"/>
        <v>16443</v>
      </c>
      <c r="R41" s="241">
        <f t="shared" si="12"/>
        <v>18792</v>
      </c>
      <c r="S41" s="241">
        <f t="shared" si="12"/>
        <v>18792</v>
      </c>
      <c r="T41" s="241">
        <f t="shared" si="12"/>
        <v>17618</v>
      </c>
      <c r="U41" s="241">
        <f t="shared" si="12"/>
        <v>17618</v>
      </c>
      <c r="V41" s="241">
        <f t="shared" si="12"/>
        <v>17618</v>
      </c>
      <c r="W41" s="241">
        <f t="shared" si="12"/>
        <v>17618</v>
      </c>
      <c r="X41" s="241">
        <f t="shared" si="12"/>
        <v>18792</v>
      </c>
      <c r="Y41" s="241">
        <f t="shared" si="12"/>
        <v>18792</v>
      </c>
      <c r="Z41" s="241">
        <f t="shared" si="12"/>
        <v>18792</v>
      </c>
      <c r="AA41" s="241">
        <f t="shared" si="12"/>
        <v>17618</v>
      </c>
      <c r="AB41" s="241">
        <f t="shared" si="12"/>
        <v>17618</v>
      </c>
      <c r="AC41" s="241">
        <f t="shared" si="12"/>
        <v>18792</v>
      </c>
      <c r="AD41" s="241">
        <f t="shared" si="12"/>
        <v>18792</v>
      </c>
      <c r="AE41" s="241">
        <f t="shared" si="12"/>
        <v>18792</v>
      </c>
      <c r="AF41" s="241">
        <f t="shared" si="12"/>
        <v>21924</v>
      </c>
      <c r="AG41" s="241">
        <f t="shared" si="12"/>
        <v>21924</v>
      </c>
      <c r="AH41" s="241">
        <f t="shared" si="12"/>
        <v>19967</v>
      </c>
      <c r="AI41" s="241">
        <f t="shared" si="12"/>
        <v>21533</v>
      </c>
      <c r="AJ41" s="241">
        <f t="shared" si="12"/>
        <v>21533</v>
      </c>
      <c r="AK41" s="241">
        <f t="shared" si="12"/>
        <v>26622</v>
      </c>
      <c r="AL41" s="241">
        <f t="shared" si="12"/>
        <v>31320</v>
      </c>
      <c r="AM41" s="241">
        <f t="shared" si="12"/>
        <v>31320</v>
      </c>
      <c r="AN41" s="241">
        <f t="shared" si="12"/>
        <v>33669</v>
      </c>
      <c r="AO41" s="241">
        <f t="shared" si="12"/>
        <v>31320</v>
      </c>
      <c r="AP41" s="349">
        <f t="shared" si="12"/>
        <v>55985</v>
      </c>
      <c r="AQ41" s="349">
        <f t="shared" si="12"/>
        <v>87305</v>
      </c>
      <c r="AR41" s="349">
        <f t="shared" si="12"/>
        <v>106880</v>
      </c>
      <c r="AS41" s="349">
        <f t="shared" si="12"/>
        <v>106880</v>
      </c>
      <c r="AT41" s="349">
        <f t="shared" si="12"/>
        <v>95135</v>
      </c>
      <c r="AU41" s="349">
        <f t="shared" si="12"/>
        <v>95135</v>
      </c>
      <c r="AV41" s="349">
        <f t="shared" si="12"/>
        <v>95135</v>
      </c>
      <c r="AW41" s="349">
        <f t="shared" si="12"/>
        <v>95135</v>
      </c>
      <c r="AX41" s="349">
        <f t="shared" si="12"/>
        <v>95135</v>
      </c>
      <c r="AY41" s="349">
        <f t="shared" si="12"/>
        <v>75560</v>
      </c>
      <c r="AZ41" s="349">
        <f t="shared" si="12"/>
        <v>67730</v>
      </c>
      <c r="BA41" s="241">
        <f t="shared" si="12"/>
        <v>67730</v>
      </c>
      <c r="BB41" s="241">
        <f t="shared" si="12"/>
        <v>48546</v>
      </c>
      <c r="BC41" s="241">
        <f t="shared" si="12"/>
        <v>29754</v>
      </c>
      <c r="BD41" s="241">
        <f t="shared" si="12"/>
        <v>29754</v>
      </c>
      <c r="BE41" s="241">
        <f t="shared" si="12"/>
        <v>29754</v>
      </c>
      <c r="BF41" s="241">
        <f t="shared" si="12"/>
        <v>29754</v>
      </c>
      <c r="BG41" s="241">
        <f t="shared" si="12"/>
        <v>29754</v>
      </c>
      <c r="BH41" s="241">
        <f t="shared" si="12"/>
        <v>27405</v>
      </c>
      <c r="BI41" s="241">
        <f t="shared" ref="BI41:DT42" si="13">ROUND(BI14*0.87,)</f>
        <v>27405</v>
      </c>
      <c r="BJ41" s="241">
        <f t="shared" si="13"/>
        <v>27405</v>
      </c>
      <c r="BK41" s="241">
        <f t="shared" si="13"/>
        <v>29754</v>
      </c>
      <c r="BL41" s="241">
        <f t="shared" si="13"/>
        <v>29754</v>
      </c>
      <c r="BM41" s="241">
        <f t="shared" si="13"/>
        <v>29754</v>
      </c>
      <c r="BN41" s="241">
        <f t="shared" si="13"/>
        <v>29754</v>
      </c>
      <c r="BO41" s="241">
        <f t="shared" si="13"/>
        <v>29754</v>
      </c>
      <c r="BP41" s="241">
        <f t="shared" si="13"/>
        <v>29754</v>
      </c>
      <c r="BQ41" s="241">
        <f t="shared" si="13"/>
        <v>29754</v>
      </c>
      <c r="BR41" s="241">
        <f t="shared" si="13"/>
        <v>29754</v>
      </c>
      <c r="BS41" s="241">
        <f t="shared" si="13"/>
        <v>29754</v>
      </c>
      <c r="BT41" s="241">
        <f t="shared" si="13"/>
        <v>34452</v>
      </c>
      <c r="BU41" s="241">
        <f t="shared" si="13"/>
        <v>34452</v>
      </c>
      <c r="BV41" s="241">
        <f t="shared" si="13"/>
        <v>34452</v>
      </c>
      <c r="BW41" s="241">
        <f t="shared" si="13"/>
        <v>34452</v>
      </c>
      <c r="BX41" s="241">
        <f t="shared" si="13"/>
        <v>36018</v>
      </c>
      <c r="BY41" s="241">
        <f t="shared" si="13"/>
        <v>36018</v>
      </c>
      <c r="BZ41" s="241">
        <f t="shared" si="13"/>
        <v>36018</v>
      </c>
      <c r="CA41" s="241">
        <f t="shared" si="13"/>
        <v>36018</v>
      </c>
      <c r="CB41" s="241">
        <f t="shared" si="13"/>
        <v>36018</v>
      </c>
      <c r="CC41" s="241">
        <f t="shared" si="13"/>
        <v>36018</v>
      </c>
      <c r="CD41" s="241">
        <f t="shared" si="13"/>
        <v>36018</v>
      </c>
      <c r="CE41" s="241">
        <f t="shared" si="13"/>
        <v>36018</v>
      </c>
      <c r="CF41" s="241">
        <f t="shared" si="13"/>
        <v>36018</v>
      </c>
      <c r="CG41" s="241">
        <f t="shared" si="13"/>
        <v>36018</v>
      </c>
      <c r="CH41" s="241">
        <f t="shared" si="13"/>
        <v>32886</v>
      </c>
      <c r="CI41" s="241">
        <f t="shared" si="13"/>
        <v>32886</v>
      </c>
      <c r="CJ41" s="241">
        <f t="shared" si="13"/>
        <v>32886</v>
      </c>
      <c r="CK41" s="241">
        <f t="shared" si="13"/>
        <v>32886</v>
      </c>
      <c r="CL41" s="241">
        <f t="shared" si="13"/>
        <v>32886</v>
      </c>
      <c r="CM41" s="241">
        <f t="shared" si="13"/>
        <v>32886</v>
      </c>
      <c r="CN41" s="241">
        <f t="shared" si="13"/>
        <v>32886</v>
      </c>
      <c r="CO41" s="241">
        <f t="shared" si="13"/>
        <v>32886</v>
      </c>
      <c r="CP41" s="241">
        <f t="shared" si="13"/>
        <v>32886</v>
      </c>
      <c r="CQ41" s="241">
        <f t="shared" si="13"/>
        <v>52461</v>
      </c>
      <c r="CR41" s="241">
        <f t="shared" si="13"/>
        <v>57942</v>
      </c>
      <c r="CS41" s="241">
        <f t="shared" si="13"/>
        <v>63423</v>
      </c>
      <c r="CT41" s="241">
        <f t="shared" si="13"/>
        <v>52461</v>
      </c>
      <c r="CU41" s="241">
        <f t="shared" si="13"/>
        <v>52461</v>
      </c>
      <c r="CV41" s="241">
        <f t="shared" si="13"/>
        <v>43848</v>
      </c>
      <c r="CW41" s="241">
        <f t="shared" si="13"/>
        <v>43848</v>
      </c>
      <c r="CX41" s="241">
        <f t="shared" si="13"/>
        <v>43848</v>
      </c>
      <c r="CY41" s="241">
        <f t="shared" si="13"/>
        <v>37584</v>
      </c>
      <c r="CZ41" s="241">
        <f t="shared" si="13"/>
        <v>36801</v>
      </c>
      <c r="DA41" s="241">
        <f t="shared" si="13"/>
        <v>26231</v>
      </c>
      <c r="DB41" s="241">
        <f t="shared" si="13"/>
        <v>26231</v>
      </c>
      <c r="DC41" s="241">
        <f t="shared" si="13"/>
        <v>26231</v>
      </c>
      <c r="DD41" s="241">
        <f t="shared" si="13"/>
        <v>26231</v>
      </c>
      <c r="DE41" s="241">
        <f t="shared" si="13"/>
        <v>27405</v>
      </c>
      <c r="DF41" s="241">
        <f t="shared" si="13"/>
        <v>27405</v>
      </c>
      <c r="DG41" s="241">
        <f t="shared" si="13"/>
        <v>27405</v>
      </c>
      <c r="DH41" s="241">
        <f t="shared" si="13"/>
        <v>26231</v>
      </c>
      <c r="DI41" s="241">
        <f t="shared" si="13"/>
        <v>26231</v>
      </c>
      <c r="DJ41" s="241">
        <f t="shared" si="13"/>
        <v>26231</v>
      </c>
      <c r="DK41" s="241">
        <f t="shared" si="13"/>
        <v>26231</v>
      </c>
      <c r="DL41" s="241">
        <f t="shared" si="13"/>
        <v>26231</v>
      </c>
      <c r="DM41" s="241">
        <f t="shared" si="13"/>
        <v>26231</v>
      </c>
      <c r="DN41" s="241">
        <f t="shared" si="13"/>
        <v>25056</v>
      </c>
      <c r="DO41" s="241">
        <f t="shared" si="13"/>
        <v>25056</v>
      </c>
      <c r="DP41" s="241">
        <f t="shared" si="13"/>
        <v>25056</v>
      </c>
      <c r="DQ41" s="241">
        <f t="shared" si="13"/>
        <v>25056</v>
      </c>
      <c r="DR41" s="241">
        <f t="shared" si="13"/>
        <v>25056</v>
      </c>
      <c r="DS41" s="241">
        <f t="shared" si="13"/>
        <v>25056</v>
      </c>
      <c r="DT41" s="241">
        <f t="shared" si="13"/>
        <v>25056</v>
      </c>
      <c r="DU41" s="241">
        <f t="shared" ref="DU41:FH42" si="14">ROUND(DU14*0.87,)</f>
        <v>21924</v>
      </c>
      <c r="DV41" s="241">
        <f t="shared" si="14"/>
        <v>21924</v>
      </c>
      <c r="DW41" s="241">
        <f t="shared" si="14"/>
        <v>21924</v>
      </c>
      <c r="DX41" s="241">
        <f t="shared" si="14"/>
        <v>21924</v>
      </c>
      <c r="DY41" s="241">
        <f t="shared" si="14"/>
        <v>21924</v>
      </c>
      <c r="DZ41" s="241">
        <f t="shared" si="14"/>
        <v>22707</v>
      </c>
      <c r="EA41" s="241">
        <f t="shared" si="14"/>
        <v>22707</v>
      </c>
      <c r="EB41" s="241">
        <f t="shared" si="14"/>
        <v>21141</v>
      </c>
      <c r="EC41" s="241">
        <f t="shared" si="14"/>
        <v>21141</v>
      </c>
      <c r="ED41" s="241">
        <f t="shared" si="14"/>
        <v>21141</v>
      </c>
      <c r="EE41" s="241">
        <f t="shared" si="14"/>
        <v>19575</v>
      </c>
      <c r="EF41" s="241">
        <f t="shared" si="14"/>
        <v>19575</v>
      </c>
      <c r="EG41" s="241">
        <f t="shared" si="14"/>
        <v>19575</v>
      </c>
      <c r="EH41" s="241">
        <f t="shared" si="14"/>
        <v>19575</v>
      </c>
      <c r="EI41" s="241">
        <f t="shared" si="14"/>
        <v>17226</v>
      </c>
      <c r="EJ41" s="241">
        <f t="shared" si="14"/>
        <v>17226</v>
      </c>
      <c r="EK41" s="241">
        <f t="shared" si="14"/>
        <v>17226</v>
      </c>
      <c r="EL41" s="241">
        <f t="shared" si="14"/>
        <v>17226</v>
      </c>
      <c r="EM41" s="241">
        <f t="shared" si="14"/>
        <v>17226</v>
      </c>
      <c r="EN41" s="241">
        <f t="shared" si="14"/>
        <v>17226</v>
      </c>
      <c r="EO41" s="241">
        <f t="shared" si="14"/>
        <v>17226</v>
      </c>
      <c r="EP41" s="241">
        <f t="shared" si="14"/>
        <v>16052</v>
      </c>
      <c r="EQ41" s="241">
        <f t="shared" si="14"/>
        <v>16052</v>
      </c>
      <c r="ER41" s="241">
        <f t="shared" si="14"/>
        <v>16052</v>
      </c>
      <c r="ES41" s="241">
        <f t="shared" si="14"/>
        <v>16052</v>
      </c>
      <c r="ET41" s="241">
        <f t="shared" si="14"/>
        <v>16052</v>
      </c>
      <c r="EU41" s="241">
        <f t="shared" si="14"/>
        <v>17226</v>
      </c>
      <c r="EV41" s="241">
        <f t="shared" si="14"/>
        <v>17226</v>
      </c>
      <c r="EW41" s="241">
        <f t="shared" si="14"/>
        <v>16052</v>
      </c>
      <c r="EX41" s="241">
        <f t="shared" si="14"/>
        <v>16052</v>
      </c>
      <c r="EY41" s="241">
        <f t="shared" si="14"/>
        <v>16052</v>
      </c>
      <c r="EZ41" s="241">
        <f t="shared" si="14"/>
        <v>16052</v>
      </c>
      <c r="FA41" s="241">
        <f t="shared" si="14"/>
        <v>16052</v>
      </c>
      <c r="FB41" s="241">
        <f t="shared" si="14"/>
        <v>17226</v>
      </c>
      <c r="FC41" s="241">
        <f t="shared" si="14"/>
        <v>17226</v>
      </c>
      <c r="FD41" s="241">
        <f t="shared" si="14"/>
        <v>16052</v>
      </c>
      <c r="FE41" s="241">
        <f t="shared" si="14"/>
        <v>16052</v>
      </c>
      <c r="FF41" s="241">
        <f t="shared" si="14"/>
        <v>16052</v>
      </c>
      <c r="FG41" s="241">
        <f t="shared" si="14"/>
        <v>16052</v>
      </c>
      <c r="FH41" s="241">
        <f t="shared" si="14"/>
        <v>18401</v>
      </c>
    </row>
    <row r="42" spans="1:164" s="72" customFormat="1" x14ac:dyDescent="0.2">
      <c r="A42" s="240">
        <v>2</v>
      </c>
      <c r="B42" s="241">
        <f t="shared" ref="B42:BH42" si="15">ROUND(B15*0.87,)</f>
        <v>20828</v>
      </c>
      <c r="C42" s="241">
        <f t="shared" si="15"/>
        <v>20828</v>
      </c>
      <c r="D42" s="241">
        <f t="shared" si="15"/>
        <v>23568</v>
      </c>
      <c r="E42" s="241">
        <f t="shared" si="15"/>
        <v>23568</v>
      </c>
      <c r="F42" s="241">
        <f t="shared" si="15"/>
        <v>18479</v>
      </c>
      <c r="G42" s="241">
        <f t="shared" si="15"/>
        <v>18479</v>
      </c>
      <c r="H42" s="241">
        <f t="shared" si="15"/>
        <v>18479</v>
      </c>
      <c r="I42" s="241">
        <f t="shared" si="15"/>
        <v>18479</v>
      </c>
      <c r="J42" s="241">
        <f t="shared" si="15"/>
        <v>18479</v>
      </c>
      <c r="K42" s="241">
        <f t="shared" si="15"/>
        <v>22002</v>
      </c>
      <c r="L42" s="241">
        <f t="shared" si="15"/>
        <v>22002</v>
      </c>
      <c r="M42" s="241">
        <f t="shared" si="15"/>
        <v>18479</v>
      </c>
      <c r="N42" s="241">
        <f t="shared" si="15"/>
        <v>18479</v>
      </c>
      <c r="O42" s="241">
        <f t="shared" si="15"/>
        <v>18479</v>
      </c>
      <c r="P42" s="241">
        <f t="shared" si="15"/>
        <v>18479</v>
      </c>
      <c r="Q42" s="241">
        <f t="shared" si="15"/>
        <v>18479</v>
      </c>
      <c r="R42" s="241">
        <f t="shared" si="15"/>
        <v>20828</v>
      </c>
      <c r="S42" s="241">
        <f t="shared" si="15"/>
        <v>20828</v>
      </c>
      <c r="T42" s="241">
        <f t="shared" si="15"/>
        <v>19653</v>
      </c>
      <c r="U42" s="241">
        <f t="shared" si="15"/>
        <v>19653</v>
      </c>
      <c r="V42" s="241">
        <f t="shared" si="15"/>
        <v>19653</v>
      </c>
      <c r="W42" s="241">
        <f t="shared" si="15"/>
        <v>19653</v>
      </c>
      <c r="X42" s="241">
        <f t="shared" si="15"/>
        <v>20828</v>
      </c>
      <c r="Y42" s="241">
        <f t="shared" si="15"/>
        <v>20828</v>
      </c>
      <c r="Z42" s="241">
        <f t="shared" si="15"/>
        <v>20828</v>
      </c>
      <c r="AA42" s="241">
        <f t="shared" si="15"/>
        <v>19653</v>
      </c>
      <c r="AB42" s="241">
        <f t="shared" si="15"/>
        <v>19653</v>
      </c>
      <c r="AC42" s="241">
        <f t="shared" si="15"/>
        <v>20828</v>
      </c>
      <c r="AD42" s="241">
        <f t="shared" si="15"/>
        <v>20828</v>
      </c>
      <c r="AE42" s="241">
        <f t="shared" si="15"/>
        <v>20828</v>
      </c>
      <c r="AF42" s="241">
        <f t="shared" si="15"/>
        <v>23960</v>
      </c>
      <c r="AG42" s="241">
        <f t="shared" si="15"/>
        <v>23960</v>
      </c>
      <c r="AH42" s="241">
        <f t="shared" si="15"/>
        <v>22002</v>
      </c>
      <c r="AI42" s="241">
        <f t="shared" si="15"/>
        <v>23568</v>
      </c>
      <c r="AJ42" s="241">
        <f t="shared" si="15"/>
        <v>23568</v>
      </c>
      <c r="AK42" s="241">
        <f t="shared" si="15"/>
        <v>28658</v>
      </c>
      <c r="AL42" s="241">
        <f t="shared" si="15"/>
        <v>33356</v>
      </c>
      <c r="AM42" s="241">
        <f t="shared" si="15"/>
        <v>33356</v>
      </c>
      <c r="AN42" s="241">
        <f t="shared" si="15"/>
        <v>35705</v>
      </c>
      <c r="AO42" s="241">
        <f t="shared" si="15"/>
        <v>33356</v>
      </c>
      <c r="AP42" s="349">
        <f t="shared" si="15"/>
        <v>58725</v>
      </c>
      <c r="AQ42" s="349">
        <f t="shared" si="15"/>
        <v>90045</v>
      </c>
      <c r="AR42" s="349">
        <f t="shared" si="15"/>
        <v>109620</v>
      </c>
      <c r="AS42" s="349">
        <f t="shared" si="15"/>
        <v>109620</v>
      </c>
      <c r="AT42" s="349">
        <f t="shared" si="15"/>
        <v>97875</v>
      </c>
      <c r="AU42" s="349">
        <f t="shared" si="15"/>
        <v>97875</v>
      </c>
      <c r="AV42" s="349">
        <f t="shared" si="15"/>
        <v>97875</v>
      </c>
      <c r="AW42" s="349">
        <f t="shared" si="15"/>
        <v>97875</v>
      </c>
      <c r="AX42" s="349">
        <f t="shared" si="15"/>
        <v>97875</v>
      </c>
      <c r="AY42" s="349">
        <f t="shared" si="15"/>
        <v>78300</v>
      </c>
      <c r="AZ42" s="349">
        <f t="shared" si="15"/>
        <v>70470</v>
      </c>
      <c r="BA42" s="241">
        <f t="shared" si="15"/>
        <v>70470</v>
      </c>
      <c r="BB42" s="241">
        <f t="shared" si="15"/>
        <v>51052</v>
      </c>
      <c r="BC42" s="241">
        <f t="shared" si="15"/>
        <v>32260</v>
      </c>
      <c r="BD42" s="241">
        <f t="shared" si="15"/>
        <v>32260</v>
      </c>
      <c r="BE42" s="241">
        <f t="shared" si="15"/>
        <v>32260</v>
      </c>
      <c r="BF42" s="241">
        <f t="shared" si="15"/>
        <v>32260</v>
      </c>
      <c r="BG42" s="241">
        <f t="shared" si="15"/>
        <v>32260</v>
      </c>
      <c r="BH42" s="241">
        <f t="shared" si="15"/>
        <v>29911</v>
      </c>
      <c r="BI42" s="241">
        <f t="shared" si="13"/>
        <v>29911</v>
      </c>
      <c r="BJ42" s="241">
        <f t="shared" si="13"/>
        <v>29911</v>
      </c>
      <c r="BK42" s="241">
        <f t="shared" si="13"/>
        <v>32260</v>
      </c>
      <c r="BL42" s="241">
        <f t="shared" si="13"/>
        <v>32260</v>
      </c>
      <c r="BM42" s="241">
        <f t="shared" si="13"/>
        <v>32260</v>
      </c>
      <c r="BN42" s="241">
        <f t="shared" si="13"/>
        <v>32260</v>
      </c>
      <c r="BO42" s="241">
        <f t="shared" si="13"/>
        <v>32260</v>
      </c>
      <c r="BP42" s="241">
        <f t="shared" si="13"/>
        <v>32260</v>
      </c>
      <c r="BQ42" s="241">
        <f t="shared" si="13"/>
        <v>32260</v>
      </c>
      <c r="BR42" s="241">
        <f t="shared" si="13"/>
        <v>32260</v>
      </c>
      <c r="BS42" s="241">
        <f t="shared" si="13"/>
        <v>32260</v>
      </c>
      <c r="BT42" s="241">
        <f t="shared" si="13"/>
        <v>36958</v>
      </c>
      <c r="BU42" s="241">
        <f t="shared" si="13"/>
        <v>36958</v>
      </c>
      <c r="BV42" s="241">
        <f t="shared" si="13"/>
        <v>36958</v>
      </c>
      <c r="BW42" s="241">
        <f t="shared" si="13"/>
        <v>36958</v>
      </c>
      <c r="BX42" s="241">
        <f t="shared" si="13"/>
        <v>38524</v>
      </c>
      <c r="BY42" s="241">
        <f t="shared" si="13"/>
        <v>38524</v>
      </c>
      <c r="BZ42" s="241">
        <f t="shared" si="13"/>
        <v>38524</v>
      </c>
      <c r="CA42" s="241">
        <f t="shared" si="13"/>
        <v>38524</v>
      </c>
      <c r="CB42" s="241">
        <f t="shared" si="13"/>
        <v>38524</v>
      </c>
      <c r="CC42" s="241">
        <f t="shared" si="13"/>
        <v>38524</v>
      </c>
      <c r="CD42" s="241">
        <f t="shared" si="13"/>
        <v>38524</v>
      </c>
      <c r="CE42" s="241">
        <f t="shared" si="13"/>
        <v>38524</v>
      </c>
      <c r="CF42" s="241">
        <f t="shared" si="13"/>
        <v>38524</v>
      </c>
      <c r="CG42" s="241">
        <f t="shared" si="13"/>
        <v>38524</v>
      </c>
      <c r="CH42" s="241">
        <f t="shared" si="13"/>
        <v>35392</v>
      </c>
      <c r="CI42" s="241">
        <f t="shared" si="13"/>
        <v>35392</v>
      </c>
      <c r="CJ42" s="241">
        <f t="shared" si="13"/>
        <v>35392</v>
      </c>
      <c r="CK42" s="241">
        <f t="shared" si="13"/>
        <v>35392</v>
      </c>
      <c r="CL42" s="241">
        <f t="shared" si="13"/>
        <v>35392</v>
      </c>
      <c r="CM42" s="241">
        <f t="shared" si="13"/>
        <v>35392</v>
      </c>
      <c r="CN42" s="241">
        <f t="shared" si="13"/>
        <v>35392</v>
      </c>
      <c r="CO42" s="241">
        <f t="shared" si="13"/>
        <v>35392</v>
      </c>
      <c r="CP42" s="241">
        <f t="shared" si="13"/>
        <v>35392</v>
      </c>
      <c r="CQ42" s="241">
        <f t="shared" si="13"/>
        <v>54967</v>
      </c>
      <c r="CR42" s="241">
        <f t="shared" si="13"/>
        <v>60448</v>
      </c>
      <c r="CS42" s="241">
        <f t="shared" si="13"/>
        <v>65929</v>
      </c>
      <c r="CT42" s="241">
        <f t="shared" si="13"/>
        <v>54967</v>
      </c>
      <c r="CU42" s="241">
        <f t="shared" si="13"/>
        <v>54967</v>
      </c>
      <c r="CV42" s="241">
        <f t="shared" si="13"/>
        <v>46354</v>
      </c>
      <c r="CW42" s="241">
        <f t="shared" si="13"/>
        <v>46354</v>
      </c>
      <c r="CX42" s="241">
        <f t="shared" si="13"/>
        <v>46354</v>
      </c>
      <c r="CY42" s="241">
        <f t="shared" si="13"/>
        <v>40090</v>
      </c>
      <c r="CZ42" s="241">
        <f t="shared" si="13"/>
        <v>39307</v>
      </c>
      <c r="DA42" s="241">
        <f t="shared" si="13"/>
        <v>28736</v>
      </c>
      <c r="DB42" s="241">
        <f t="shared" si="13"/>
        <v>28736</v>
      </c>
      <c r="DC42" s="241">
        <f t="shared" si="13"/>
        <v>28736</v>
      </c>
      <c r="DD42" s="241">
        <f t="shared" si="13"/>
        <v>28736</v>
      </c>
      <c r="DE42" s="241">
        <f t="shared" si="13"/>
        <v>29911</v>
      </c>
      <c r="DF42" s="241">
        <f t="shared" si="13"/>
        <v>29911</v>
      </c>
      <c r="DG42" s="241">
        <f t="shared" si="13"/>
        <v>29911</v>
      </c>
      <c r="DH42" s="241">
        <f t="shared" si="13"/>
        <v>28736</v>
      </c>
      <c r="DI42" s="241">
        <f t="shared" si="13"/>
        <v>28736</v>
      </c>
      <c r="DJ42" s="241">
        <f t="shared" si="13"/>
        <v>28736</v>
      </c>
      <c r="DK42" s="241">
        <f t="shared" si="13"/>
        <v>28736</v>
      </c>
      <c r="DL42" s="241">
        <f t="shared" si="13"/>
        <v>28736</v>
      </c>
      <c r="DM42" s="241">
        <f t="shared" si="13"/>
        <v>28736</v>
      </c>
      <c r="DN42" s="241">
        <f t="shared" si="13"/>
        <v>27562</v>
      </c>
      <c r="DO42" s="241">
        <f t="shared" si="13"/>
        <v>27562</v>
      </c>
      <c r="DP42" s="241">
        <f t="shared" si="13"/>
        <v>27562</v>
      </c>
      <c r="DQ42" s="241">
        <f t="shared" si="13"/>
        <v>27562</v>
      </c>
      <c r="DR42" s="241">
        <f t="shared" si="13"/>
        <v>27562</v>
      </c>
      <c r="DS42" s="241">
        <f t="shared" si="13"/>
        <v>27562</v>
      </c>
      <c r="DT42" s="241">
        <f t="shared" si="13"/>
        <v>27562</v>
      </c>
      <c r="DU42" s="241">
        <f t="shared" si="14"/>
        <v>24430</v>
      </c>
      <c r="DV42" s="241">
        <f t="shared" si="14"/>
        <v>24430</v>
      </c>
      <c r="DW42" s="241">
        <f t="shared" si="14"/>
        <v>24430</v>
      </c>
      <c r="DX42" s="241">
        <f t="shared" si="14"/>
        <v>24430</v>
      </c>
      <c r="DY42" s="241">
        <f t="shared" si="14"/>
        <v>24430</v>
      </c>
      <c r="DZ42" s="241">
        <f t="shared" si="14"/>
        <v>25213</v>
      </c>
      <c r="EA42" s="241">
        <f t="shared" si="14"/>
        <v>25213</v>
      </c>
      <c r="EB42" s="241">
        <f t="shared" si="14"/>
        <v>23647</v>
      </c>
      <c r="EC42" s="241">
        <f t="shared" si="14"/>
        <v>23647</v>
      </c>
      <c r="ED42" s="241">
        <f t="shared" si="14"/>
        <v>23647</v>
      </c>
      <c r="EE42" s="241">
        <f t="shared" si="14"/>
        <v>21924</v>
      </c>
      <c r="EF42" s="241">
        <f t="shared" si="14"/>
        <v>21924</v>
      </c>
      <c r="EG42" s="241">
        <f t="shared" si="14"/>
        <v>21924</v>
      </c>
      <c r="EH42" s="241">
        <f t="shared" si="14"/>
        <v>21924</v>
      </c>
      <c r="EI42" s="241">
        <f t="shared" si="14"/>
        <v>19575</v>
      </c>
      <c r="EJ42" s="241">
        <f t="shared" si="14"/>
        <v>19575</v>
      </c>
      <c r="EK42" s="241">
        <f t="shared" si="14"/>
        <v>19575</v>
      </c>
      <c r="EL42" s="241">
        <f t="shared" si="14"/>
        <v>19575</v>
      </c>
      <c r="EM42" s="241">
        <f t="shared" si="14"/>
        <v>19575</v>
      </c>
      <c r="EN42" s="241">
        <f t="shared" si="14"/>
        <v>19575</v>
      </c>
      <c r="EO42" s="241">
        <f t="shared" si="14"/>
        <v>19575</v>
      </c>
      <c r="EP42" s="241">
        <f t="shared" si="14"/>
        <v>18401</v>
      </c>
      <c r="EQ42" s="241">
        <f t="shared" si="14"/>
        <v>18401</v>
      </c>
      <c r="ER42" s="241">
        <f t="shared" si="14"/>
        <v>18401</v>
      </c>
      <c r="ES42" s="241">
        <f t="shared" si="14"/>
        <v>18401</v>
      </c>
      <c r="ET42" s="241">
        <f t="shared" si="14"/>
        <v>18401</v>
      </c>
      <c r="EU42" s="241">
        <f t="shared" si="14"/>
        <v>19575</v>
      </c>
      <c r="EV42" s="241">
        <f t="shared" si="14"/>
        <v>19575</v>
      </c>
      <c r="EW42" s="241">
        <f t="shared" si="14"/>
        <v>18401</v>
      </c>
      <c r="EX42" s="241">
        <f t="shared" si="14"/>
        <v>18401</v>
      </c>
      <c r="EY42" s="241">
        <f t="shared" si="14"/>
        <v>18401</v>
      </c>
      <c r="EZ42" s="241">
        <f t="shared" si="14"/>
        <v>18401</v>
      </c>
      <c r="FA42" s="241">
        <f t="shared" si="14"/>
        <v>18401</v>
      </c>
      <c r="FB42" s="241">
        <f t="shared" si="14"/>
        <v>19575</v>
      </c>
      <c r="FC42" s="241">
        <f t="shared" si="14"/>
        <v>19575</v>
      </c>
      <c r="FD42" s="241">
        <f t="shared" si="14"/>
        <v>18401</v>
      </c>
      <c r="FE42" s="241">
        <f t="shared" si="14"/>
        <v>18401</v>
      </c>
      <c r="FF42" s="241">
        <f t="shared" si="14"/>
        <v>18401</v>
      </c>
      <c r="FG42" s="241">
        <f t="shared" si="14"/>
        <v>18401</v>
      </c>
      <c r="FH42" s="241">
        <f t="shared" si="14"/>
        <v>20750</v>
      </c>
    </row>
    <row r="43" spans="1:164"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349"/>
      <c r="AQ43" s="349"/>
      <c r="AR43" s="349"/>
      <c r="AS43" s="349"/>
      <c r="AT43" s="349"/>
      <c r="AU43" s="349"/>
      <c r="AV43" s="349"/>
      <c r="AW43" s="349"/>
      <c r="AX43" s="349"/>
      <c r="AY43" s="349"/>
      <c r="AZ43" s="349"/>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row>
    <row r="44" spans="1:164" s="72" customFormat="1" x14ac:dyDescent="0.2">
      <c r="A44" s="240">
        <v>1</v>
      </c>
      <c r="B44" s="241">
        <f t="shared" ref="B44:BH44" si="16">ROUND(B17*0.87,)</f>
        <v>20358</v>
      </c>
      <c r="C44" s="241">
        <f t="shared" si="16"/>
        <v>20358</v>
      </c>
      <c r="D44" s="241">
        <f t="shared" si="16"/>
        <v>23099</v>
      </c>
      <c r="E44" s="241">
        <f t="shared" si="16"/>
        <v>23099</v>
      </c>
      <c r="F44" s="241">
        <f t="shared" si="16"/>
        <v>18009</v>
      </c>
      <c r="G44" s="241">
        <f t="shared" si="16"/>
        <v>18009</v>
      </c>
      <c r="H44" s="241">
        <f t="shared" si="16"/>
        <v>18009</v>
      </c>
      <c r="I44" s="241">
        <f t="shared" si="16"/>
        <v>18009</v>
      </c>
      <c r="J44" s="241">
        <f t="shared" si="16"/>
        <v>18009</v>
      </c>
      <c r="K44" s="241">
        <f t="shared" si="16"/>
        <v>21533</v>
      </c>
      <c r="L44" s="241">
        <f t="shared" si="16"/>
        <v>21533</v>
      </c>
      <c r="M44" s="241">
        <f t="shared" si="16"/>
        <v>18009</v>
      </c>
      <c r="N44" s="241">
        <f t="shared" si="16"/>
        <v>18009</v>
      </c>
      <c r="O44" s="241">
        <f t="shared" si="16"/>
        <v>18009</v>
      </c>
      <c r="P44" s="241">
        <f t="shared" si="16"/>
        <v>18009</v>
      </c>
      <c r="Q44" s="241">
        <f t="shared" si="16"/>
        <v>18009</v>
      </c>
      <c r="R44" s="241">
        <f t="shared" si="16"/>
        <v>20358</v>
      </c>
      <c r="S44" s="241">
        <f t="shared" si="16"/>
        <v>20358</v>
      </c>
      <c r="T44" s="241">
        <f t="shared" si="16"/>
        <v>19184</v>
      </c>
      <c r="U44" s="241">
        <f t="shared" si="16"/>
        <v>19184</v>
      </c>
      <c r="V44" s="241">
        <f t="shared" si="16"/>
        <v>19184</v>
      </c>
      <c r="W44" s="241">
        <f t="shared" si="16"/>
        <v>19184</v>
      </c>
      <c r="X44" s="241">
        <f t="shared" si="16"/>
        <v>20358</v>
      </c>
      <c r="Y44" s="241">
        <f t="shared" si="16"/>
        <v>20358</v>
      </c>
      <c r="Z44" s="241">
        <f t="shared" si="16"/>
        <v>20358</v>
      </c>
      <c r="AA44" s="241">
        <f t="shared" si="16"/>
        <v>19184</v>
      </c>
      <c r="AB44" s="241">
        <f t="shared" si="16"/>
        <v>19184</v>
      </c>
      <c r="AC44" s="241">
        <f t="shared" si="16"/>
        <v>20358</v>
      </c>
      <c r="AD44" s="241">
        <f t="shared" si="16"/>
        <v>20358</v>
      </c>
      <c r="AE44" s="241">
        <f t="shared" si="16"/>
        <v>20358</v>
      </c>
      <c r="AF44" s="241">
        <f t="shared" si="16"/>
        <v>23490</v>
      </c>
      <c r="AG44" s="241">
        <f t="shared" si="16"/>
        <v>23490</v>
      </c>
      <c r="AH44" s="241">
        <f t="shared" si="16"/>
        <v>21533</v>
      </c>
      <c r="AI44" s="241">
        <f t="shared" si="16"/>
        <v>23099</v>
      </c>
      <c r="AJ44" s="241">
        <f t="shared" si="16"/>
        <v>23099</v>
      </c>
      <c r="AK44" s="241">
        <f t="shared" si="16"/>
        <v>28188</v>
      </c>
      <c r="AL44" s="241">
        <f t="shared" si="16"/>
        <v>32886</v>
      </c>
      <c r="AM44" s="241">
        <f t="shared" si="16"/>
        <v>32886</v>
      </c>
      <c r="AN44" s="241">
        <f t="shared" si="16"/>
        <v>35235</v>
      </c>
      <c r="AO44" s="241">
        <f t="shared" si="16"/>
        <v>32886</v>
      </c>
      <c r="AP44" s="349">
        <f t="shared" si="16"/>
        <v>56768</v>
      </c>
      <c r="AQ44" s="349">
        <f t="shared" si="16"/>
        <v>88088</v>
      </c>
      <c r="AR44" s="349">
        <f t="shared" si="16"/>
        <v>107663</v>
      </c>
      <c r="AS44" s="349">
        <f t="shared" si="16"/>
        <v>107663</v>
      </c>
      <c r="AT44" s="349">
        <f t="shared" si="16"/>
        <v>95918</v>
      </c>
      <c r="AU44" s="349">
        <f t="shared" si="16"/>
        <v>95918</v>
      </c>
      <c r="AV44" s="349">
        <f t="shared" si="16"/>
        <v>95918</v>
      </c>
      <c r="AW44" s="349">
        <f t="shared" si="16"/>
        <v>95918</v>
      </c>
      <c r="AX44" s="349">
        <f t="shared" si="16"/>
        <v>95918</v>
      </c>
      <c r="AY44" s="349">
        <f t="shared" si="16"/>
        <v>76343</v>
      </c>
      <c r="AZ44" s="349">
        <f t="shared" si="16"/>
        <v>68513</v>
      </c>
      <c r="BA44" s="241">
        <f t="shared" si="16"/>
        <v>68513</v>
      </c>
      <c r="BB44" s="241">
        <f t="shared" si="16"/>
        <v>50504</v>
      </c>
      <c r="BC44" s="241">
        <f t="shared" si="16"/>
        <v>31712</v>
      </c>
      <c r="BD44" s="241">
        <f t="shared" si="16"/>
        <v>31712</v>
      </c>
      <c r="BE44" s="241">
        <f t="shared" si="16"/>
        <v>31712</v>
      </c>
      <c r="BF44" s="241">
        <f t="shared" si="16"/>
        <v>31712</v>
      </c>
      <c r="BG44" s="241">
        <f t="shared" si="16"/>
        <v>31712</v>
      </c>
      <c r="BH44" s="241">
        <f t="shared" si="16"/>
        <v>29363</v>
      </c>
      <c r="BI44" s="241">
        <f t="shared" ref="BI44:DT45" si="17">ROUND(BI17*0.87,)</f>
        <v>29363</v>
      </c>
      <c r="BJ44" s="241">
        <f t="shared" si="17"/>
        <v>29363</v>
      </c>
      <c r="BK44" s="241">
        <f t="shared" si="17"/>
        <v>31712</v>
      </c>
      <c r="BL44" s="241">
        <f t="shared" si="17"/>
        <v>31712</v>
      </c>
      <c r="BM44" s="241">
        <f t="shared" si="17"/>
        <v>31712</v>
      </c>
      <c r="BN44" s="241">
        <f t="shared" si="17"/>
        <v>31712</v>
      </c>
      <c r="BO44" s="241">
        <f t="shared" si="17"/>
        <v>31712</v>
      </c>
      <c r="BP44" s="241">
        <f t="shared" si="17"/>
        <v>31712</v>
      </c>
      <c r="BQ44" s="241">
        <f t="shared" si="17"/>
        <v>31712</v>
      </c>
      <c r="BR44" s="241">
        <f t="shared" si="17"/>
        <v>31712</v>
      </c>
      <c r="BS44" s="241">
        <f t="shared" si="17"/>
        <v>31712</v>
      </c>
      <c r="BT44" s="241">
        <f t="shared" si="17"/>
        <v>36410</v>
      </c>
      <c r="BU44" s="241">
        <f t="shared" si="17"/>
        <v>36410</v>
      </c>
      <c r="BV44" s="241">
        <f t="shared" si="17"/>
        <v>36410</v>
      </c>
      <c r="BW44" s="241">
        <f t="shared" si="17"/>
        <v>36410</v>
      </c>
      <c r="BX44" s="241">
        <f t="shared" si="17"/>
        <v>37976</v>
      </c>
      <c r="BY44" s="241">
        <f t="shared" si="17"/>
        <v>37976</v>
      </c>
      <c r="BZ44" s="241">
        <f t="shared" si="17"/>
        <v>37976</v>
      </c>
      <c r="CA44" s="241">
        <f t="shared" si="17"/>
        <v>37976</v>
      </c>
      <c r="CB44" s="241">
        <f t="shared" si="17"/>
        <v>37976</v>
      </c>
      <c r="CC44" s="241">
        <f t="shared" si="17"/>
        <v>37976</v>
      </c>
      <c r="CD44" s="241">
        <f t="shared" si="17"/>
        <v>37976</v>
      </c>
      <c r="CE44" s="241">
        <f t="shared" si="17"/>
        <v>37976</v>
      </c>
      <c r="CF44" s="241">
        <f t="shared" si="17"/>
        <v>37976</v>
      </c>
      <c r="CG44" s="241">
        <f t="shared" si="17"/>
        <v>37976</v>
      </c>
      <c r="CH44" s="241">
        <f t="shared" si="17"/>
        <v>34844</v>
      </c>
      <c r="CI44" s="241">
        <f t="shared" si="17"/>
        <v>34844</v>
      </c>
      <c r="CJ44" s="241">
        <f t="shared" si="17"/>
        <v>34844</v>
      </c>
      <c r="CK44" s="241">
        <f t="shared" si="17"/>
        <v>34844</v>
      </c>
      <c r="CL44" s="241">
        <f t="shared" si="17"/>
        <v>34844</v>
      </c>
      <c r="CM44" s="241">
        <f t="shared" si="17"/>
        <v>34844</v>
      </c>
      <c r="CN44" s="241">
        <f t="shared" si="17"/>
        <v>34844</v>
      </c>
      <c r="CO44" s="241">
        <f t="shared" si="17"/>
        <v>34844</v>
      </c>
      <c r="CP44" s="241">
        <f t="shared" si="17"/>
        <v>34844</v>
      </c>
      <c r="CQ44" s="241">
        <f t="shared" si="17"/>
        <v>54419</v>
      </c>
      <c r="CR44" s="241">
        <f t="shared" si="17"/>
        <v>59900</v>
      </c>
      <c r="CS44" s="241">
        <f t="shared" si="17"/>
        <v>65381</v>
      </c>
      <c r="CT44" s="241">
        <f t="shared" si="17"/>
        <v>54419</v>
      </c>
      <c r="CU44" s="241">
        <f t="shared" si="17"/>
        <v>54419</v>
      </c>
      <c r="CV44" s="241">
        <f t="shared" si="17"/>
        <v>45806</v>
      </c>
      <c r="CW44" s="241">
        <f t="shared" si="17"/>
        <v>45806</v>
      </c>
      <c r="CX44" s="241">
        <f t="shared" si="17"/>
        <v>45806</v>
      </c>
      <c r="CY44" s="241">
        <f t="shared" si="17"/>
        <v>39542</v>
      </c>
      <c r="CZ44" s="241">
        <f t="shared" si="17"/>
        <v>38759</v>
      </c>
      <c r="DA44" s="241">
        <f t="shared" si="17"/>
        <v>28188</v>
      </c>
      <c r="DB44" s="241">
        <f t="shared" si="17"/>
        <v>28188</v>
      </c>
      <c r="DC44" s="241">
        <f t="shared" si="17"/>
        <v>28188</v>
      </c>
      <c r="DD44" s="241">
        <f t="shared" si="17"/>
        <v>28188</v>
      </c>
      <c r="DE44" s="241">
        <f t="shared" si="17"/>
        <v>29363</v>
      </c>
      <c r="DF44" s="241">
        <f t="shared" si="17"/>
        <v>29363</v>
      </c>
      <c r="DG44" s="241">
        <f t="shared" si="17"/>
        <v>29363</v>
      </c>
      <c r="DH44" s="241">
        <f t="shared" si="17"/>
        <v>28188</v>
      </c>
      <c r="DI44" s="241">
        <f t="shared" si="17"/>
        <v>28188</v>
      </c>
      <c r="DJ44" s="241">
        <f t="shared" si="17"/>
        <v>28188</v>
      </c>
      <c r="DK44" s="241">
        <f t="shared" si="17"/>
        <v>28188</v>
      </c>
      <c r="DL44" s="241">
        <f t="shared" si="17"/>
        <v>28188</v>
      </c>
      <c r="DM44" s="241">
        <f t="shared" si="17"/>
        <v>28188</v>
      </c>
      <c r="DN44" s="241">
        <f t="shared" si="17"/>
        <v>27014</v>
      </c>
      <c r="DO44" s="241">
        <f t="shared" si="17"/>
        <v>27014</v>
      </c>
      <c r="DP44" s="241">
        <f t="shared" si="17"/>
        <v>27014</v>
      </c>
      <c r="DQ44" s="241">
        <f t="shared" si="17"/>
        <v>27014</v>
      </c>
      <c r="DR44" s="241">
        <f t="shared" si="17"/>
        <v>27014</v>
      </c>
      <c r="DS44" s="241">
        <f t="shared" si="17"/>
        <v>27014</v>
      </c>
      <c r="DT44" s="241">
        <f t="shared" si="17"/>
        <v>27014</v>
      </c>
      <c r="DU44" s="241">
        <f t="shared" ref="DU44:FH45" si="18">ROUND(DU17*0.87,)</f>
        <v>23882</v>
      </c>
      <c r="DV44" s="241">
        <f t="shared" si="18"/>
        <v>23882</v>
      </c>
      <c r="DW44" s="241">
        <f t="shared" si="18"/>
        <v>23882</v>
      </c>
      <c r="DX44" s="241">
        <f t="shared" si="18"/>
        <v>23882</v>
      </c>
      <c r="DY44" s="241">
        <f t="shared" si="18"/>
        <v>23882</v>
      </c>
      <c r="DZ44" s="241">
        <f t="shared" si="18"/>
        <v>24665</v>
      </c>
      <c r="EA44" s="241">
        <f t="shared" si="18"/>
        <v>24665</v>
      </c>
      <c r="EB44" s="241">
        <f t="shared" si="18"/>
        <v>23099</v>
      </c>
      <c r="EC44" s="241">
        <f t="shared" si="18"/>
        <v>23099</v>
      </c>
      <c r="ED44" s="241">
        <f t="shared" si="18"/>
        <v>23099</v>
      </c>
      <c r="EE44" s="241">
        <f t="shared" si="18"/>
        <v>21141</v>
      </c>
      <c r="EF44" s="241">
        <f t="shared" si="18"/>
        <v>21141</v>
      </c>
      <c r="EG44" s="241">
        <f t="shared" si="18"/>
        <v>21141</v>
      </c>
      <c r="EH44" s="241">
        <f t="shared" si="18"/>
        <v>21141</v>
      </c>
      <c r="EI44" s="241">
        <f t="shared" si="18"/>
        <v>18792</v>
      </c>
      <c r="EJ44" s="241">
        <f t="shared" si="18"/>
        <v>18792</v>
      </c>
      <c r="EK44" s="241">
        <f t="shared" si="18"/>
        <v>18792</v>
      </c>
      <c r="EL44" s="241">
        <f t="shared" si="18"/>
        <v>18792</v>
      </c>
      <c r="EM44" s="241">
        <f t="shared" si="18"/>
        <v>18792</v>
      </c>
      <c r="EN44" s="241">
        <f t="shared" si="18"/>
        <v>18792</v>
      </c>
      <c r="EO44" s="241">
        <f t="shared" si="18"/>
        <v>18792</v>
      </c>
      <c r="EP44" s="241">
        <f t="shared" si="18"/>
        <v>17618</v>
      </c>
      <c r="EQ44" s="241">
        <f t="shared" si="18"/>
        <v>17618</v>
      </c>
      <c r="ER44" s="241">
        <f t="shared" si="18"/>
        <v>17618</v>
      </c>
      <c r="ES44" s="241">
        <f t="shared" si="18"/>
        <v>17618</v>
      </c>
      <c r="ET44" s="241">
        <f t="shared" si="18"/>
        <v>17618</v>
      </c>
      <c r="EU44" s="241">
        <f t="shared" si="18"/>
        <v>18792</v>
      </c>
      <c r="EV44" s="241">
        <f t="shared" si="18"/>
        <v>18792</v>
      </c>
      <c r="EW44" s="241">
        <f t="shared" si="18"/>
        <v>17618</v>
      </c>
      <c r="EX44" s="241">
        <f t="shared" si="18"/>
        <v>17618</v>
      </c>
      <c r="EY44" s="241">
        <f t="shared" si="18"/>
        <v>17618</v>
      </c>
      <c r="EZ44" s="241">
        <f t="shared" si="18"/>
        <v>17618</v>
      </c>
      <c r="FA44" s="241">
        <f t="shared" si="18"/>
        <v>17618</v>
      </c>
      <c r="FB44" s="241">
        <f t="shared" si="18"/>
        <v>18792</v>
      </c>
      <c r="FC44" s="241">
        <f t="shared" si="18"/>
        <v>18792</v>
      </c>
      <c r="FD44" s="241">
        <f t="shared" si="18"/>
        <v>17618</v>
      </c>
      <c r="FE44" s="241">
        <f t="shared" si="18"/>
        <v>17618</v>
      </c>
      <c r="FF44" s="241">
        <f t="shared" si="18"/>
        <v>17618</v>
      </c>
      <c r="FG44" s="241">
        <f t="shared" si="18"/>
        <v>17618</v>
      </c>
      <c r="FH44" s="241">
        <f t="shared" si="18"/>
        <v>19967</v>
      </c>
    </row>
    <row r="45" spans="1:164" s="72" customFormat="1" x14ac:dyDescent="0.2">
      <c r="A45" s="240">
        <v>2</v>
      </c>
      <c r="B45" s="241">
        <f t="shared" ref="B45:BH45" si="19">ROUND(B18*0.87,)</f>
        <v>22394</v>
      </c>
      <c r="C45" s="241">
        <f t="shared" si="19"/>
        <v>22394</v>
      </c>
      <c r="D45" s="241">
        <f t="shared" si="19"/>
        <v>25134</v>
      </c>
      <c r="E45" s="241">
        <f t="shared" si="19"/>
        <v>25134</v>
      </c>
      <c r="F45" s="241">
        <f t="shared" si="19"/>
        <v>20045</v>
      </c>
      <c r="G45" s="241">
        <f t="shared" si="19"/>
        <v>20045</v>
      </c>
      <c r="H45" s="241">
        <f t="shared" si="19"/>
        <v>20045</v>
      </c>
      <c r="I45" s="241">
        <f t="shared" si="19"/>
        <v>20045</v>
      </c>
      <c r="J45" s="241">
        <f t="shared" si="19"/>
        <v>20045</v>
      </c>
      <c r="K45" s="241">
        <f t="shared" si="19"/>
        <v>23568</v>
      </c>
      <c r="L45" s="241">
        <f t="shared" si="19"/>
        <v>23568</v>
      </c>
      <c r="M45" s="241">
        <f t="shared" si="19"/>
        <v>20045</v>
      </c>
      <c r="N45" s="241">
        <f t="shared" si="19"/>
        <v>20045</v>
      </c>
      <c r="O45" s="241">
        <f t="shared" si="19"/>
        <v>20045</v>
      </c>
      <c r="P45" s="241">
        <f t="shared" si="19"/>
        <v>20045</v>
      </c>
      <c r="Q45" s="241">
        <f t="shared" si="19"/>
        <v>20045</v>
      </c>
      <c r="R45" s="241">
        <f t="shared" si="19"/>
        <v>22394</v>
      </c>
      <c r="S45" s="241">
        <f t="shared" si="19"/>
        <v>22394</v>
      </c>
      <c r="T45" s="241">
        <f t="shared" si="19"/>
        <v>21219</v>
      </c>
      <c r="U45" s="241">
        <f t="shared" si="19"/>
        <v>21219</v>
      </c>
      <c r="V45" s="241">
        <f t="shared" si="19"/>
        <v>21219</v>
      </c>
      <c r="W45" s="241">
        <f t="shared" si="19"/>
        <v>21219</v>
      </c>
      <c r="X45" s="241">
        <f t="shared" si="19"/>
        <v>22394</v>
      </c>
      <c r="Y45" s="241">
        <f t="shared" si="19"/>
        <v>22394</v>
      </c>
      <c r="Z45" s="241">
        <f t="shared" si="19"/>
        <v>22394</v>
      </c>
      <c r="AA45" s="241">
        <f t="shared" si="19"/>
        <v>21219</v>
      </c>
      <c r="AB45" s="241">
        <f t="shared" si="19"/>
        <v>21219</v>
      </c>
      <c r="AC45" s="241">
        <f t="shared" si="19"/>
        <v>22394</v>
      </c>
      <c r="AD45" s="241">
        <f t="shared" si="19"/>
        <v>22394</v>
      </c>
      <c r="AE45" s="241">
        <f t="shared" si="19"/>
        <v>22394</v>
      </c>
      <c r="AF45" s="241">
        <f t="shared" si="19"/>
        <v>25526</v>
      </c>
      <c r="AG45" s="241">
        <f t="shared" si="19"/>
        <v>25526</v>
      </c>
      <c r="AH45" s="241">
        <f t="shared" si="19"/>
        <v>23568</v>
      </c>
      <c r="AI45" s="241">
        <f t="shared" si="19"/>
        <v>25134</v>
      </c>
      <c r="AJ45" s="241">
        <f t="shared" si="19"/>
        <v>25134</v>
      </c>
      <c r="AK45" s="241">
        <f t="shared" si="19"/>
        <v>30224</v>
      </c>
      <c r="AL45" s="241">
        <f t="shared" si="19"/>
        <v>34922</v>
      </c>
      <c r="AM45" s="241">
        <f t="shared" si="19"/>
        <v>34922</v>
      </c>
      <c r="AN45" s="241">
        <f t="shared" si="19"/>
        <v>37271</v>
      </c>
      <c r="AO45" s="241">
        <f t="shared" si="19"/>
        <v>34922</v>
      </c>
      <c r="AP45" s="349">
        <f t="shared" si="19"/>
        <v>59508</v>
      </c>
      <c r="AQ45" s="349">
        <f t="shared" si="19"/>
        <v>90828</v>
      </c>
      <c r="AR45" s="349">
        <f t="shared" si="19"/>
        <v>110403</v>
      </c>
      <c r="AS45" s="349">
        <f t="shared" si="19"/>
        <v>110403</v>
      </c>
      <c r="AT45" s="349">
        <f t="shared" si="19"/>
        <v>98658</v>
      </c>
      <c r="AU45" s="349">
        <f t="shared" si="19"/>
        <v>98658</v>
      </c>
      <c r="AV45" s="349">
        <f t="shared" si="19"/>
        <v>98658</v>
      </c>
      <c r="AW45" s="349">
        <f t="shared" si="19"/>
        <v>98658</v>
      </c>
      <c r="AX45" s="349">
        <f t="shared" si="19"/>
        <v>98658</v>
      </c>
      <c r="AY45" s="349">
        <f t="shared" si="19"/>
        <v>79083</v>
      </c>
      <c r="AZ45" s="349">
        <f t="shared" si="19"/>
        <v>71253</v>
      </c>
      <c r="BA45" s="241">
        <f t="shared" si="19"/>
        <v>71253</v>
      </c>
      <c r="BB45" s="241">
        <f t="shared" si="19"/>
        <v>53009</v>
      </c>
      <c r="BC45" s="241">
        <f t="shared" si="19"/>
        <v>34217</v>
      </c>
      <c r="BD45" s="241">
        <f t="shared" si="19"/>
        <v>34217</v>
      </c>
      <c r="BE45" s="241">
        <f t="shared" si="19"/>
        <v>34217</v>
      </c>
      <c r="BF45" s="241">
        <f t="shared" si="19"/>
        <v>34217</v>
      </c>
      <c r="BG45" s="241">
        <f t="shared" si="19"/>
        <v>34217</v>
      </c>
      <c r="BH45" s="241">
        <f t="shared" si="19"/>
        <v>31868</v>
      </c>
      <c r="BI45" s="241">
        <f t="shared" si="17"/>
        <v>31868</v>
      </c>
      <c r="BJ45" s="241">
        <f t="shared" si="17"/>
        <v>31868</v>
      </c>
      <c r="BK45" s="241">
        <f t="shared" si="17"/>
        <v>34217</v>
      </c>
      <c r="BL45" s="241">
        <f t="shared" si="17"/>
        <v>34217</v>
      </c>
      <c r="BM45" s="241">
        <f t="shared" si="17"/>
        <v>34217</v>
      </c>
      <c r="BN45" s="241">
        <f t="shared" si="17"/>
        <v>34217</v>
      </c>
      <c r="BO45" s="241">
        <f t="shared" si="17"/>
        <v>34217</v>
      </c>
      <c r="BP45" s="241">
        <f t="shared" si="17"/>
        <v>34217</v>
      </c>
      <c r="BQ45" s="241">
        <f t="shared" si="17"/>
        <v>34217</v>
      </c>
      <c r="BR45" s="241">
        <f t="shared" si="17"/>
        <v>34217</v>
      </c>
      <c r="BS45" s="241">
        <f t="shared" si="17"/>
        <v>34217</v>
      </c>
      <c r="BT45" s="241">
        <f t="shared" si="17"/>
        <v>38915</v>
      </c>
      <c r="BU45" s="241">
        <f t="shared" si="17"/>
        <v>38915</v>
      </c>
      <c r="BV45" s="241">
        <f t="shared" si="17"/>
        <v>38915</v>
      </c>
      <c r="BW45" s="241">
        <f t="shared" si="17"/>
        <v>38915</v>
      </c>
      <c r="BX45" s="241">
        <f t="shared" si="17"/>
        <v>40481</v>
      </c>
      <c r="BY45" s="241">
        <f t="shared" si="17"/>
        <v>40481</v>
      </c>
      <c r="BZ45" s="241">
        <f t="shared" si="17"/>
        <v>40481</v>
      </c>
      <c r="CA45" s="241">
        <f t="shared" si="17"/>
        <v>40481</v>
      </c>
      <c r="CB45" s="241">
        <f t="shared" si="17"/>
        <v>40481</v>
      </c>
      <c r="CC45" s="241">
        <f t="shared" si="17"/>
        <v>40481</v>
      </c>
      <c r="CD45" s="241">
        <f t="shared" si="17"/>
        <v>40481</v>
      </c>
      <c r="CE45" s="241">
        <f t="shared" si="17"/>
        <v>40481</v>
      </c>
      <c r="CF45" s="241">
        <f t="shared" si="17"/>
        <v>40481</v>
      </c>
      <c r="CG45" s="241">
        <f t="shared" si="17"/>
        <v>40481</v>
      </c>
      <c r="CH45" s="241">
        <f t="shared" si="17"/>
        <v>37349</v>
      </c>
      <c r="CI45" s="241">
        <f t="shared" si="17"/>
        <v>37349</v>
      </c>
      <c r="CJ45" s="241">
        <f t="shared" si="17"/>
        <v>37349</v>
      </c>
      <c r="CK45" s="241">
        <f t="shared" si="17"/>
        <v>37349</v>
      </c>
      <c r="CL45" s="241">
        <f t="shared" si="17"/>
        <v>37349</v>
      </c>
      <c r="CM45" s="241">
        <f t="shared" si="17"/>
        <v>37349</v>
      </c>
      <c r="CN45" s="241">
        <f t="shared" si="17"/>
        <v>37349</v>
      </c>
      <c r="CO45" s="241">
        <f t="shared" si="17"/>
        <v>37349</v>
      </c>
      <c r="CP45" s="241">
        <f t="shared" si="17"/>
        <v>37349</v>
      </c>
      <c r="CQ45" s="241">
        <f t="shared" si="17"/>
        <v>56924</v>
      </c>
      <c r="CR45" s="241">
        <f t="shared" si="17"/>
        <v>62405</v>
      </c>
      <c r="CS45" s="241">
        <f t="shared" si="17"/>
        <v>67886</v>
      </c>
      <c r="CT45" s="241">
        <f t="shared" si="17"/>
        <v>56924</v>
      </c>
      <c r="CU45" s="241">
        <f t="shared" si="17"/>
        <v>56924</v>
      </c>
      <c r="CV45" s="241">
        <f t="shared" si="17"/>
        <v>48311</v>
      </c>
      <c r="CW45" s="241">
        <f t="shared" si="17"/>
        <v>48311</v>
      </c>
      <c r="CX45" s="241">
        <f t="shared" si="17"/>
        <v>48311</v>
      </c>
      <c r="CY45" s="241">
        <f t="shared" si="17"/>
        <v>42047</v>
      </c>
      <c r="CZ45" s="241">
        <f t="shared" si="17"/>
        <v>41264</v>
      </c>
      <c r="DA45" s="241">
        <f t="shared" si="17"/>
        <v>30694</v>
      </c>
      <c r="DB45" s="241">
        <f t="shared" si="17"/>
        <v>30694</v>
      </c>
      <c r="DC45" s="241">
        <f t="shared" si="17"/>
        <v>30694</v>
      </c>
      <c r="DD45" s="241">
        <f t="shared" si="17"/>
        <v>30694</v>
      </c>
      <c r="DE45" s="241">
        <f t="shared" si="17"/>
        <v>31868</v>
      </c>
      <c r="DF45" s="241">
        <f t="shared" si="17"/>
        <v>31868</v>
      </c>
      <c r="DG45" s="241">
        <f t="shared" si="17"/>
        <v>31868</v>
      </c>
      <c r="DH45" s="241">
        <f t="shared" si="17"/>
        <v>30694</v>
      </c>
      <c r="DI45" s="241">
        <f t="shared" si="17"/>
        <v>30694</v>
      </c>
      <c r="DJ45" s="241">
        <f t="shared" si="17"/>
        <v>30694</v>
      </c>
      <c r="DK45" s="241">
        <f t="shared" si="17"/>
        <v>30694</v>
      </c>
      <c r="DL45" s="241">
        <f t="shared" si="17"/>
        <v>30694</v>
      </c>
      <c r="DM45" s="241">
        <f t="shared" si="17"/>
        <v>30694</v>
      </c>
      <c r="DN45" s="241">
        <f t="shared" si="17"/>
        <v>29519</v>
      </c>
      <c r="DO45" s="241">
        <f t="shared" si="17"/>
        <v>29519</v>
      </c>
      <c r="DP45" s="241">
        <f t="shared" si="17"/>
        <v>29519</v>
      </c>
      <c r="DQ45" s="241">
        <f t="shared" si="17"/>
        <v>29519</v>
      </c>
      <c r="DR45" s="241">
        <f t="shared" si="17"/>
        <v>29519</v>
      </c>
      <c r="DS45" s="241">
        <f t="shared" si="17"/>
        <v>29519</v>
      </c>
      <c r="DT45" s="241">
        <f t="shared" si="17"/>
        <v>29519</v>
      </c>
      <c r="DU45" s="241">
        <f t="shared" si="18"/>
        <v>26387</v>
      </c>
      <c r="DV45" s="241">
        <f t="shared" si="18"/>
        <v>26387</v>
      </c>
      <c r="DW45" s="241">
        <f t="shared" si="18"/>
        <v>26387</v>
      </c>
      <c r="DX45" s="241">
        <f t="shared" si="18"/>
        <v>26387</v>
      </c>
      <c r="DY45" s="241">
        <f t="shared" si="18"/>
        <v>26387</v>
      </c>
      <c r="DZ45" s="241">
        <f t="shared" si="18"/>
        <v>27170</v>
      </c>
      <c r="EA45" s="241">
        <f t="shared" si="18"/>
        <v>27170</v>
      </c>
      <c r="EB45" s="241">
        <f t="shared" si="18"/>
        <v>25604</v>
      </c>
      <c r="EC45" s="241">
        <f t="shared" si="18"/>
        <v>25604</v>
      </c>
      <c r="ED45" s="241">
        <f t="shared" si="18"/>
        <v>25604</v>
      </c>
      <c r="EE45" s="241">
        <f t="shared" si="18"/>
        <v>23490</v>
      </c>
      <c r="EF45" s="241">
        <f t="shared" si="18"/>
        <v>23490</v>
      </c>
      <c r="EG45" s="241">
        <f t="shared" si="18"/>
        <v>23490</v>
      </c>
      <c r="EH45" s="241">
        <f t="shared" si="18"/>
        <v>23490</v>
      </c>
      <c r="EI45" s="241">
        <f t="shared" si="18"/>
        <v>21141</v>
      </c>
      <c r="EJ45" s="241">
        <f t="shared" si="18"/>
        <v>21141</v>
      </c>
      <c r="EK45" s="241">
        <f t="shared" si="18"/>
        <v>21141</v>
      </c>
      <c r="EL45" s="241">
        <f t="shared" si="18"/>
        <v>21141</v>
      </c>
      <c r="EM45" s="241">
        <f t="shared" si="18"/>
        <v>21141</v>
      </c>
      <c r="EN45" s="241">
        <f t="shared" si="18"/>
        <v>21141</v>
      </c>
      <c r="EO45" s="241">
        <f t="shared" si="18"/>
        <v>21141</v>
      </c>
      <c r="EP45" s="241">
        <f t="shared" si="18"/>
        <v>19967</v>
      </c>
      <c r="EQ45" s="241">
        <f t="shared" si="18"/>
        <v>19967</v>
      </c>
      <c r="ER45" s="241">
        <f t="shared" si="18"/>
        <v>19967</v>
      </c>
      <c r="ES45" s="241">
        <f t="shared" si="18"/>
        <v>19967</v>
      </c>
      <c r="ET45" s="241">
        <f t="shared" si="18"/>
        <v>19967</v>
      </c>
      <c r="EU45" s="241">
        <f t="shared" si="18"/>
        <v>21141</v>
      </c>
      <c r="EV45" s="241">
        <f t="shared" si="18"/>
        <v>21141</v>
      </c>
      <c r="EW45" s="241">
        <f t="shared" si="18"/>
        <v>19967</v>
      </c>
      <c r="EX45" s="241">
        <f t="shared" si="18"/>
        <v>19967</v>
      </c>
      <c r="EY45" s="241">
        <f t="shared" si="18"/>
        <v>19967</v>
      </c>
      <c r="EZ45" s="241">
        <f t="shared" si="18"/>
        <v>19967</v>
      </c>
      <c r="FA45" s="241">
        <f t="shared" si="18"/>
        <v>19967</v>
      </c>
      <c r="FB45" s="241">
        <f t="shared" si="18"/>
        <v>21141</v>
      </c>
      <c r="FC45" s="241">
        <f t="shared" si="18"/>
        <v>21141</v>
      </c>
      <c r="FD45" s="241">
        <f t="shared" si="18"/>
        <v>19967</v>
      </c>
      <c r="FE45" s="241">
        <f t="shared" si="18"/>
        <v>19967</v>
      </c>
      <c r="FF45" s="241">
        <f t="shared" si="18"/>
        <v>19967</v>
      </c>
      <c r="FG45" s="241">
        <f t="shared" si="18"/>
        <v>19967</v>
      </c>
      <c r="FH45" s="241">
        <f t="shared" si="18"/>
        <v>22316</v>
      </c>
    </row>
    <row r="46" spans="1:164"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349"/>
      <c r="AQ46" s="349"/>
      <c r="AR46" s="349"/>
      <c r="AS46" s="349"/>
      <c r="AT46" s="349"/>
      <c r="AU46" s="349"/>
      <c r="AV46" s="349"/>
      <c r="AW46" s="349"/>
      <c r="AX46" s="349"/>
      <c r="AY46" s="349"/>
      <c r="AZ46" s="349"/>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row>
    <row r="47" spans="1:164" s="72" customFormat="1" x14ac:dyDescent="0.2">
      <c r="A47" s="240">
        <v>1</v>
      </c>
      <c r="B47" s="241">
        <f t="shared" ref="B47:BH47" si="20">ROUND(B20*0.87,)</f>
        <v>21924</v>
      </c>
      <c r="C47" s="241">
        <f t="shared" si="20"/>
        <v>21924</v>
      </c>
      <c r="D47" s="241">
        <f t="shared" si="20"/>
        <v>24665</v>
      </c>
      <c r="E47" s="241">
        <f t="shared" si="20"/>
        <v>24665</v>
      </c>
      <c r="F47" s="241">
        <f t="shared" si="20"/>
        <v>19575</v>
      </c>
      <c r="G47" s="241">
        <f t="shared" si="20"/>
        <v>19575</v>
      </c>
      <c r="H47" s="241">
        <f t="shared" si="20"/>
        <v>19575</v>
      </c>
      <c r="I47" s="241">
        <f t="shared" si="20"/>
        <v>19575</v>
      </c>
      <c r="J47" s="241">
        <f t="shared" si="20"/>
        <v>19575</v>
      </c>
      <c r="K47" s="241">
        <f t="shared" si="20"/>
        <v>23099</v>
      </c>
      <c r="L47" s="241">
        <f t="shared" si="20"/>
        <v>23099</v>
      </c>
      <c r="M47" s="241">
        <f t="shared" si="20"/>
        <v>19575</v>
      </c>
      <c r="N47" s="241">
        <f t="shared" si="20"/>
        <v>19575</v>
      </c>
      <c r="O47" s="241">
        <f t="shared" si="20"/>
        <v>19575</v>
      </c>
      <c r="P47" s="241">
        <f t="shared" si="20"/>
        <v>19575</v>
      </c>
      <c r="Q47" s="241">
        <f t="shared" si="20"/>
        <v>19575</v>
      </c>
      <c r="R47" s="241">
        <f t="shared" si="20"/>
        <v>21924</v>
      </c>
      <c r="S47" s="241">
        <f t="shared" si="20"/>
        <v>21924</v>
      </c>
      <c r="T47" s="241">
        <f t="shared" si="20"/>
        <v>20750</v>
      </c>
      <c r="U47" s="241">
        <f t="shared" si="20"/>
        <v>20750</v>
      </c>
      <c r="V47" s="241">
        <f t="shared" si="20"/>
        <v>20750</v>
      </c>
      <c r="W47" s="241">
        <f t="shared" si="20"/>
        <v>20750</v>
      </c>
      <c r="X47" s="241">
        <f t="shared" si="20"/>
        <v>21924</v>
      </c>
      <c r="Y47" s="241">
        <f t="shared" si="20"/>
        <v>21924</v>
      </c>
      <c r="Z47" s="241">
        <f t="shared" si="20"/>
        <v>21924</v>
      </c>
      <c r="AA47" s="241">
        <f t="shared" si="20"/>
        <v>20750</v>
      </c>
      <c r="AB47" s="241">
        <f t="shared" si="20"/>
        <v>20750</v>
      </c>
      <c r="AC47" s="241">
        <f t="shared" si="20"/>
        <v>21924</v>
      </c>
      <c r="AD47" s="241">
        <f t="shared" si="20"/>
        <v>21924</v>
      </c>
      <c r="AE47" s="241">
        <f t="shared" si="20"/>
        <v>21924</v>
      </c>
      <c r="AF47" s="241">
        <f t="shared" si="20"/>
        <v>25056</v>
      </c>
      <c r="AG47" s="241">
        <f t="shared" si="20"/>
        <v>25056</v>
      </c>
      <c r="AH47" s="241">
        <f t="shared" si="20"/>
        <v>23099</v>
      </c>
      <c r="AI47" s="241">
        <f t="shared" si="20"/>
        <v>24665</v>
      </c>
      <c r="AJ47" s="241">
        <f t="shared" si="20"/>
        <v>24665</v>
      </c>
      <c r="AK47" s="241">
        <f t="shared" si="20"/>
        <v>29754</v>
      </c>
      <c r="AL47" s="241">
        <f t="shared" si="20"/>
        <v>34452</v>
      </c>
      <c r="AM47" s="241">
        <f t="shared" si="20"/>
        <v>34452</v>
      </c>
      <c r="AN47" s="241">
        <f t="shared" si="20"/>
        <v>36801</v>
      </c>
      <c r="AO47" s="241">
        <f t="shared" si="20"/>
        <v>34452</v>
      </c>
      <c r="AP47" s="349">
        <f t="shared" si="20"/>
        <v>58725</v>
      </c>
      <c r="AQ47" s="349">
        <f t="shared" si="20"/>
        <v>90045</v>
      </c>
      <c r="AR47" s="349">
        <f t="shared" si="20"/>
        <v>109620</v>
      </c>
      <c r="AS47" s="349">
        <f t="shared" si="20"/>
        <v>109620</v>
      </c>
      <c r="AT47" s="349">
        <f t="shared" si="20"/>
        <v>97875</v>
      </c>
      <c r="AU47" s="349">
        <f t="shared" si="20"/>
        <v>97875</v>
      </c>
      <c r="AV47" s="349">
        <f t="shared" si="20"/>
        <v>97875</v>
      </c>
      <c r="AW47" s="349">
        <f t="shared" si="20"/>
        <v>97875</v>
      </c>
      <c r="AX47" s="349">
        <f t="shared" si="20"/>
        <v>97875</v>
      </c>
      <c r="AY47" s="349">
        <f t="shared" si="20"/>
        <v>78300</v>
      </c>
      <c r="AZ47" s="349">
        <f t="shared" si="20"/>
        <v>70470</v>
      </c>
      <c r="BA47" s="241">
        <f t="shared" si="20"/>
        <v>70470</v>
      </c>
      <c r="BB47" s="241">
        <f t="shared" si="20"/>
        <v>52461</v>
      </c>
      <c r="BC47" s="241">
        <f t="shared" si="20"/>
        <v>33669</v>
      </c>
      <c r="BD47" s="241">
        <f t="shared" si="20"/>
        <v>33669</v>
      </c>
      <c r="BE47" s="241">
        <f t="shared" si="20"/>
        <v>33669</v>
      </c>
      <c r="BF47" s="241">
        <f t="shared" si="20"/>
        <v>33669</v>
      </c>
      <c r="BG47" s="241">
        <f t="shared" si="20"/>
        <v>33669</v>
      </c>
      <c r="BH47" s="241">
        <f t="shared" si="20"/>
        <v>31320</v>
      </c>
      <c r="BI47" s="241">
        <f t="shared" ref="BI47:DT48" si="21">ROUND(BI20*0.87,)</f>
        <v>31320</v>
      </c>
      <c r="BJ47" s="241">
        <f t="shared" si="21"/>
        <v>31320</v>
      </c>
      <c r="BK47" s="241">
        <f t="shared" si="21"/>
        <v>33669</v>
      </c>
      <c r="BL47" s="241">
        <f t="shared" si="21"/>
        <v>33669</v>
      </c>
      <c r="BM47" s="241">
        <f t="shared" si="21"/>
        <v>33669</v>
      </c>
      <c r="BN47" s="241">
        <f t="shared" si="21"/>
        <v>33669</v>
      </c>
      <c r="BO47" s="241">
        <f t="shared" si="21"/>
        <v>33669</v>
      </c>
      <c r="BP47" s="241">
        <f t="shared" si="21"/>
        <v>33669</v>
      </c>
      <c r="BQ47" s="241">
        <f t="shared" si="21"/>
        <v>33669</v>
      </c>
      <c r="BR47" s="241">
        <f t="shared" si="21"/>
        <v>33669</v>
      </c>
      <c r="BS47" s="241">
        <f t="shared" si="21"/>
        <v>33669</v>
      </c>
      <c r="BT47" s="241">
        <f t="shared" si="21"/>
        <v>38367</v>
      </c>
      <c r="BU47" s="241">
        <f t="shared" si="21"/>
        <v>38367</v>
      </c>
      <c r="BV47" s="241">
        <f t="shared" si="21"/>
        <v>38367</v>
      </c>
      <c r="BW47" s="241">
        <f t="shared" si="21"/>
        <v>38367</v>
      </c>
      <c r="BX47" s="241">
        <f t="shared" si="21"/>
        <v>39933</v>
      </c>
      <c r="BY47" s="241">
        <f t="shared" si="21"/>
        <v>39933</v>
      </c>
      <c r="BZ47" s="241">
        <f t="shared" si="21"/>
        <v>39933</v>
      </c>
      <c r="CA47" s="241">
        <f t="shared" si="21"/>
        <v>39933</v>
      </c>
      <c r="CB47" s="241">
        <f t="shared" si="21"/>
        <v>39933</v>
      </c>
      <c r="CC47" s="241">
        <f t="shared" si="21"/>
        <v>39933</v>
      </c>
      <c r="CD47" s="241">
        <f t="shared" si="21"/>
        <v>39933</v>
      </c>
      <c r="CE47" s="241">
        <f t="shared" si="21"/>
        <v>39933</v>
      </c>
      <c r="CF47" s="241">
        <f t="shared" si="21"/>
        <v>39933</v>
      </c>
      <c r="CG47" s="241">
        <f t="shared" si="21"/>
        <v>39933</v>
      </c>
      <c r="CH47" s="241">
        <f t="shared" si="21"/>
        <v>36801</v>
      </c>
      <c r="CI47" s="241">
        <f t="shared" si="21"/>
        <v>36801</v>
      </c>
      <c r="CJ47" s="241">
        <f t="shared" si="21"/>
        <v>36801</v>
      </c>
      <c r="CK47" s="241">
        <f t="shared" si="21"/>
        <v>36801</v>
      </c>
      <c r="CL47" s="241">
        <f t="shared" si="21"/>
        <v>36801</v>
      </c>
      <c r="CM47" s="241">
        <f t="shared" si="21"/>
        <v>36801</v>
      </c>
      <c r="CN47" s="241">
        <f t="shared" si="21"/>
        <v>36801</v>
      </c>
      <c r="CO47" s="241">
        <f t="shared" si="21"/>
        <v>36801</v>
      </c>
      <c r="CP47" s="241">
        <f t="shared" si="21"/>
        <v>36801</v>
      </c>
      <c r="CQ47" s="241">
        <f t="shared" si="21"/>
        <v>56376</v>
      </c>
      <c r="CR47" s="241">
        <f t="shared" si="21"/>
        <v>61857</v>
      </c>
      <c r="CS47" s="241">
        <f t="shared" si="21"/>
        <v>67338</v>
      </c>
      <c r="CT47" s="241">
        <f t="shared" si="21"/>
        <v>56376</v>
      </c>
      <c r="CU47" s="241">
        <f t="shared" si="21"/>
        <v>56376</v>
      </c>
      <c r="CV47" s="241">
        <f t="shared" si="21"/>
        <v>47763</v>
      </c>
      <c r="CW47" s="241">
        <f t="shared" si="21"/>
        <v>47763</v>
      </c>
      <c r="CX47" s="241">
        <f t="shared" si="21"/>
        <v>47763</v>
      </c>
      <c r="CY47" s="241">
        <f t="shared" si="21"/>
        <v>41499</v>
      </c>
      <c r="CZ47" s="241">
        <f t="shared" si="21"/>
        <v>40716</v>
      </c>
      <c r="DA47" s="241">
        <f t="shared" si="21"/>
        <v>30146</v>
      </c>
      <c r="DB47" s="241">
        <f t="shared" si="21"/>
        <v>30146</v>
      </c>
      <c r="DC47" s="241">
        <f t="shared" si="21"/>
        <v>30146</v>
      </c>
      <c r="DD47" s="241">
        <f t="shared" si="21"/>
        <v>30146</v>
      </c>
      <c r="DE47" s="241">
        <f t="shared" si="21"/>
        <v>31320</v>
      </c>
      <c r="DF47" s="241">
        <f t="shared" si="21"/>
        <v>31320</v>
      </c>
      <c r="DG47" s="241">
        <f t="shared" si="21"/>
        <v>31320</v>
      </c>
      <c r="DH47" s="241">
        <f t="shared" si="21"/>
        <v>30146</v>
      </c>
      <c r="DI47" s="241">
        <f t="shared" si="21"/>
        <v>30146</v>
      </c>
      <c r="DJ47" s="241">
        <f t="shared" si="21"/>
        <v>30146</v>
      </c>
      <c r="DK47" s="241">
        <f t="shared" si="21"/>
        <v>30146</v>
      </c>
      <c r="DL47" s="241">
        <f t="shared" si="21"/>
        <v>30146</v>
      </c>
      <c r="DM47" s="241">
        <f t="shared" si="21"/>
        <v>30146</v>
      </c>
      <c r="DN47" s="241">
        <f t="shared" si="21"/>
        <v>28971</v>
      </c>
      <c r="DO47" s="241">
        <f t="shared" si="21"/>
        <v>28971</v>
      </c>
      <c r="DP47" s="241">
        <f t="shared" si="21"/>
        <v>28971</v>
      </c>
      <c r="DQ47" s="241">
        <f t="shared" si="21"/>
        <v>28971</v>
      </c>
      <c r="DR47" s="241">
        <f t="shared" si="21"/>
        <v>28971</v>
      </c>
      <c r="DS47" s="241">
        <f t="shared" si="21"/>
        <v>28971</v>
      </c>
      <c r="DT47" s="241">
        <f t="shared" si="21"/>
        <v>28971</v>
      </c>
      <c r="DU47" s="241">
        <f t="shared" ref="DU47:FH48" si="22">ROUND(DU20*0.87,)</f>
        <v>25839</v>
      </c>
      <c r="DV47" s="241">
        <f t="shared" si="22"/>
        <v>25839</v>
      </c>
      <c r="DW47" s="241">
        <f t="shared" si="22"/>
        <v>25839</v>
      </c>
      <c r="DX47" s="241">
        <f t="shared" si="22"/>
        <v>25839</v>
      </c>
      <c r="DY47" s="241">
        <f t="shared" si="22"/>
        <v>25839</v>
      </c>
      <c r="DZ47" s="241">
        <f t="shared" si="22"/>
        <v>26622</v>
      </c>
      <c r="EA47" s="241">
        <f t="shared" si="22"/>
        <v>26622</v>
      </c>
      <c r="EB47" s="241">
        <f t="shared" si="22"/>
        <v>25056</v>
      </c>
      <c r="EC47" s="241">
        <f t="shared" si="22"/>
        <v>25056</v>
      </c>
      <c r="ED47" s="241">
        <f t="shared" si="22"/>
        <v>25056</v>
      </c>
      <c r="EE47" s="241">
        <f t="shared" si="22"/>
        <v>22707</v>
      </c>
      <c r="EF47" s="241">
        <f t="shared" si="22"/>
        <v>22707</v>
      </c>
      <c r="EG47" s="241">
        <f t="shared" si="22"/>
        <v>22707</v>
      </c>
      <c r="EH47" s="241">
        <f t="shared" si="22"/>
        <v>22707</v>
      </c>
      <c r="EI47" s="241">
        <f t="shared" si="22"/>
        <v>20358</v>
      </c>
      <c r="EJ47" s="241">
        <f t="shared" si="22"/>
        <v>20358</v>
      </c>
      <c r="EK47" s="241">
        <f t="shared" si="22"/>
        <v>20358</v>
      </c>
      <c r="EL47" s="241">
        <f t="shared" si="22"/>
        <v>20358</v>
      </c>
      <c r="EM47" s="241">
        <f t="shared" si="22"/>
        <v>20358</v>
      </c>
      <c r="EN47" s="241">
        <f t="shared" si="22"/>
        <v>20358</v>
      </c>
      <c r="EO47" s="241">
        <f t="shared" si="22"/>
        <v>20358</v>
      </c>
      <c r="EP47" s="241">
        <f t="shared" si="22"/>
        <v>19184</v>
      </c>
      <c r="EQ47" s="241">
        <f t="shared" si="22"/>
        <v>19184</v>
      </c>
      <c r="ER47" s="241">
        <f t="shared" si="22"/>
        <v>19184</v>
      </c>
      <c r="ES47" s="241">
        <f t="shared" si="22"/>
        <v>19184</v>
      </c>
      <c r="ET47" s="241">
        <f t="shared" si="22"/>
        <v>19184</v>
      </c>
      <c r="EU47" s="241">
        <f t="shared" si="22"/>
        <v>20358</v>
      </c>
      <c r="EV47" s="241">
        <f t="shared" si="22"/>
        <v>20358</v>
      </c>
      <c r="EW47" s="241">
        <f t="shared" si="22"/>
        <v>19184</v>
      </c>
      <c r="EX47" s="241">
        <f t="shared" si="22"/>
        <v>19184</v>
      </c>
      <c r="EY47" s="241">
        <f t="shared" si="22"/>
        <v>19184</v>
      </c>
      <c r="EZ47" s="241">
        <f t="shared" si="22"/>
        <v>19184</v>
      </c>
      <c r="FA47" s="241">
        <f t="shared" si="22"/>
        <v>19184</v>
      </c>
      <c r="FB47" s="241">
        <f t="shared" si="22"/>
        <v>20358</v>
      </c>
      <c r="FC47" s="241">
        <f t="shared" si="22"/>
        <v>20358</v>
      </c>
      <c r="FD47" s="241">
        <f t="shared" si="22"/>
        <v>19184</v>
      </c>
      <c r="FE47" s="241">
        <f t="shared" si="22"/>
        <v>19184</v>
      </c>
      <c r="FF47" s="241">
        <f t="shared" si="22"/>
        <v>19184</v>
      </c>
      <c r="FG47" s="241">
        <f t="shared" si="22"/>
        <v>19184</v>
      </c>
      <c r="FH47" s="241">
        <f t="shared" si="22"/>
        <v>21533</v>
      </c>
    </row>
    <row r="48" spans="1:164" s="72" customFormat="1" x14ac:dyDescent="0.2">
      <c r="A48" s="240">
        <v>2</v>
      </c>
      <c r="B48" s="241">
        <f t="shared" ref="B48:BH48" si="23">ROUND(B21*0.87,)</f>
        <v>23960</v>
      </c>
      <c r="C48" s="241">
        <f t="shared" si="23"/>
        <v>23960</v>
      </c>
      <c r="D48" s="241">
        <f t="shared" si="23"/>
        <v>26700</v>
      </c>
      <c r="E48" s="241">
        <f t="shared" si="23"/>
        <v>26700</v>
      </c>
      <c r="F48" s="241">
        <f t="shared" si="23"/>
        <v>21611</v>
      </c>
      <c r="G48" s="241">
        <f t="shared" si="23"/>
        <v>21611</v>
      </c>
      <c r="H48" s="241">
        <f t="shared" si="23"/>
        <v>21611</v>
      </c>
      <c r="I48" s="241">
        <f t="shared" si="23"/>
        <v>21611</v>
      </c>
      <c r="J48" s="241">
        <f t="shared" si="23"/>
        <v>21611</v>
      </c>
      <c r="K48" s="241">
        <f t="shared" si="23"/>
        <v>25134</v>
      </c>
      <c r="L48" s="241">
        <f t="shared" si="23"/>
        <v>25134</v>
      </c>
      <c r="M48" s="241">
        <f t="shared" si="23"/>
        <v>21611</v>
      </c>
      <c r="N48" s="241">
        <f t="shared" si="23"/>
        <v>21611</v>
      </c>
      <c r="O48" s="241">
        <f t="shared" si="23"/>
        <v>21611</v>
      </c>
      <c r="P48" s="241">
        <f t="shared" si="23"/>
        <v>21611</v>
      </c>
      <c r="Q48" s="241">
        <f t="shared" si="23"/>
        <v>21611</v>
      </c>
      <c r="R48" s="241">
        <f t="shared" si="23"/>
        <v>23960</v>
      </c>
      <c r="S48" s="241">
        <f t="shared" si="23"/>
        <v>23960</v>
      </c>
      <c r="T48" s="241">
        <f t="shared" si="23"/>
        <v>22785</v>
      </c>
      <c r="U48" s="241">
        <f t="shared" si="23"/>
        <v>22785</v>
      </c>
      <c r="V48" s="241">
        <f t="shared" si="23"/>
        <v>22785</v>
      </c>
      <c r="W48" s="241">
        <f t="shared" si="23"/>
        <v>22785</v>
      </c>
      <c r="X48" s="241">
        <f t="shared" si="23"/>
        <v>23960</v>
      </c>
      <c r="Y48" s="241">
        <f t="shared" si="23"/>
        <v>23960</v>
      </c>
      <c r="Z48" s="241">
        <f t="shared" si="23"/>
        <v>23960</v>
      </c>
      <c r="AA48" s="241">
        <f t="shared" si="23"/>
        <v>22785</v>
      </c>
      <c r="AB48" s="241">
        <f t="shared" si="23"/>
        <v>22785</v>
      </c>
      <c r="AC48" s="241">
        <f t="shared" si="23"/>
        <v>23960</v>
      </c>
      <c r="AD48" s="241">
        <f t="shared" si="23"/>
        <v>23960</v>
      </c>
      <c r="AE48" s="241">
        <f t="shared" si="23"/>
        <v>23960</v>
      </c>
      <c r="AF48" s="241">
        <f t="shared" si="23"/>
        <v>27092</v>
      </c>
      <c r="AG48" s="241">
        <f t="shared" si="23"/>
        <v>27092</v>
      </c>
      <c r="AH48" s="241">
        <f t="shared" si="23"/>
        <v>25134</v>
      </c>
      <c r="AI48" s="241">
        <f t="shared" si="23"/>
        <v>26700</v>
      </c>
      <c r="AJ48" s="241">
        <f t="shared" si="23"/>
        <v>26700</v>
      </c>
      <c r="AK48" s="241">
        <f t="shared" si="23"/>
        <v>31790</v>
      </c>
      <c r="AL48" s="241">
        <f t="shared" si="23"/>
        <v>36488</v>
      </c>
      <c r="AM48" s="241">
        <f t="shared" si="23"/>
        <v>36488</v>
      </c>
      <c r="AN48" s="241">
        <f t="shared" si="23"/>
        <v>38837</v>
      </c>
      <c r="AO48" s="241">
        <f t="shared" si="23"/>
        <v>36488</v>
      </c>
      <c r="AP48" s="349">
        <f t="shared" si="23"/>
        <v>61466</v>
      </c>
      <c r="AQ48" s="349">
        <f t="shared" si="23"/>
        <v>92786</v>
      </c>
      <c r="AR48" s="349">
        <f t="shared" si="23"/>
        <v>112361</v>
      </c>
      <c r="AS48" s="349">
        <f t="shared" si="23"/>
        <v>112361</v>
      </c>
      <c r="AT48" s="349">
        <f t="shared" si="23"/>
        <v>100616</v>
      </c>
      <c r="AU48" s="349">
        <f t="shared" si="23"/>
        <v>100616</v>
      </c>
      <c r="AV48" s="349">
        <f t="shared" si="23"/>
        <v>100616</v>
      </c>
      <c r="AW48" s="349">
        <f t="shared" si="23"/>
        <v>100616</v>
      </c>
      <c r="AX48" s="349">
        <f t="shared" si="23"/>
        <v>100616</v>
      </c>
      <c r="AY48" s="349">
        <f t="shared" si="23"/>
        <v>81041</v>
      </c>
      <c r="AZ48" s="349">
        <f t="shared" si="23"/>
        <v>73211</v>
      </c>
      <c r="BA48" s="241">
        <f t="shared" si="23"/>
        <v>73211</v>
      </c>
      <c r="BB48" s="241">
        <f t="shared" si="23"/>
        <v>54967</v>
      </c>
      <c r="BC48" s="241">
        <f t="shared" si="23"/>
        <v>36175</v>
      </c>
      <c r="BD48" s="241">
        <f t="shared" si="23"/>
        <v>36175</v>
      </c>
      <c r="BE48" s="241">
        <f t="shared" si="23"/>
        <v>36175</v>
      </c>
      <c r="BF48" s="241">
        <f t="shared" si="23"/>
        <v>36175</v>
      </c>
      <c r="BG48" s="241">
        <f t="shared" si="23"/>
        <v>36175</v>
      </c>
      <c r="BH48" s="241">
        <f t="shared" si="23"/>
        <v>33826</v>
      </c>
      <c r="BI48" s="241">
        <f t="shared" si="21"/>
        <v>33826</v>
      </c>
      <c r="BJ48" s="241">
        <f t="shared" si="21"/>
        <v>33826</v>
      </c>
      <c r="BK48" s="241">
        <f t="shared" si="21"/>
        <v>36175</v>
      </c>
      <c r="BL48" s="241">
        <f t="shared" si="21"/>
        <v>36175</v>
      </c>
      <c r="BM48" s="241">
        <f t="shared" si="21"/>
        <v>36175</v>
      </c>
      <c r="BN48" s="241">
        <f t="shared" si="21"/>
        <v>36175</v>
      </c>
      <c r="BO48" s="241">
        <f t="shared" si="21"/>
        <v>36175</v>
      </c>
      <c r="BP48" s="241">
        <f t="shared" si="21"/>
        <v>36175</v>
      </c>
      <c r="BQ48" s="241">
        <f t="shared" si="21"/>
        <v>36175</v>
      </c>
      <c r="BR48" s="241">
        <f t="shared" si="21"/>
        <v>36175</v>
      </c>
      <c r="BS48" s="241">
        <f t="shared" si="21"/>
        <v>36175</v>
      </c>
      <c r="BT48" s="241">
        <f t="shared" si="21"/>
        <v>40873</v>
      </c>
      <c r="BU48" s="241">
        <f t="shared" si="21"/>
        <v>40873</v>
      </c>
      <c r="BV48" s="241">
        <f t="shared" si="21"/>
        <v>40873</v>
      </c>
      <c r="BW48" s="241">
        <f t="shared" si="21"/>
        <v>40873</v>
      </c>
      <c r="BX48" s="241">
        <f t="shared" si="21"/>
        <v>42439</v>
      </c>
      <c r="BY48" s="241">
        <f t="shared" si="21"/>
        <v>42439</v>
      </c>
      <c r="BZ48" s="241">
        <f t="shared" si="21"/>
        <v>42439</v>
      </c>
      <c r="CA48" s="241">
        <f t="shared" si="21"/>
        <v>42439</v>
      </c>
      <c r="CB48" s="241">
        <f t="shared" si="21"/>
        <v>42439</v>
      </c>
      <c r="CC48" s="241">
        <f t="shared" si="21"/>
        <v>42439</v>
      </c>
      <c r="CD48" s="241">
        <f t="shared" si="21"/>
        <v>42439</v>
      </c>
      <c r="CE48" s="241">
        <f t="shared" si="21"/>
        <v>42439</v>
      </c>
      <c r="CF48" s="241">
        <f t="shared" si="21"/>
        <v>42439</v>
      </c>
      <c r="CG48" s="241">
        <f t="shared" si="21"/>
        <v>42439</v>
      </c>
      <c r="CH48" s="241">
        <f t="shared" si="21"/>
        <v>39307</v>
      </c>
      <c r="CI48" s="241">
        <f t="shared" si="21"/>
        <v>39307</v>
      </c>
      <c r="CJ48" s="241">
        <f t="shared" si="21"/>
        <v>39307</v>
      </c>
      <c r="CK48" s="241">
        <f t="shared" si="21"/>
        <v>39307</v>
      </c>
      <c r="CL48" s="241">
        <f t="shared" si="21"/>
        <v>39307</v>
      </c>
      <c r="CM48" s="241">
        <f t="shared" si="21"/>
        <v>39307</v>
      </c>
      <c r="CN48" s="241">
        <f t="shared" si="21"/>
        <v>39307</v>
      </c>
      <c r="CO48" s="241">
        <f t="shared" si="21"/>
        <v>39307</v>
      </c>
      <c r="CP48" s="241">
        <f t="shared" si="21"/>
        <v>39307</v>
      </c>
      <c r="CQ48" s="241">
        <f t="shared" si="21"/>
        <v>58882</v>
      </c>
      <c r="CR48" s="241">
        <f t="shared" si="21"/>
        <v>64363</v>
      </c>
      <c r="CS48" s="241">
        <f t="shared" si="21"/>
        <v>69844</v>
      </c>
      <c r="CT48" s="241">
        <f t="shared" si="21"/>
        <v>58882</v>
      </c>
      <c r="CU48" s="241">
        <f t="shared" si="21"/>
        <v>58882</v>
      </c>
      <c r="CV48" s="241">
        <f t="shared" si="21"/>
        <v>50269</v>
      </c>
      <c r="CW48" s="241">
        <f t="shared" si="21"/>
        <v>50269</v>
      </c>
      <c r="CX48" s="241">
        <f t="shared" si="21"/>
        <v>50269</v>
      </c>
      <c r="CY48" s="241">
        <f t="shared" si="21"/>
        <v>44005</v>
      </c>
      <c r="CZ48" s="241">
        <f t="shared" si="21"/>
        <v>43222</v>
      </c>
      <c r="DA48" s="241">
        <f t="shared" si="21"/>
        <v>32651</v>
      </c>
      <c r="DB48" s="241">
        <f t="shared" si="21"/>
        <v>32651</v>
      </c>
      <c r="DC48" s="241">
        <f t="shared" si="21"/>
        <v>32651</v>
      </c>
      <c r="DD48" s="241">
        <f t="shared" si="21"/>
        <v>32651</v>
      </c>
      <c r="DE48" s="241">
        <f t="shared" si="21"/>
        <v>33826</v>
      </c>
      <c r="DF48" s="241">
        <f t="shared" si="21"/>
        <v>33826</v>
      </c>
      <c r="DG48" s="241">
        <f t="shared" si="21"/>
        <v>33826</v>
      </c>
      <c r="DH48" s="241">
        <f t="shared" si="21"/>
        <v>32651</v>
      </c>
      <c r="DI48" s="241">
        <f t="shared" si="21"/>
        <v>32651</v>
      </c>
      <c r="DJ48" s="241">
        <f t="shared" si="21"/>
        <v>32651</v>
      </c>
      <c r="DK48" s="241">
        <f t="shared" si="21"/>
        <v>32651</v>
      </c>
      <c r="DL48" s="241">
        <f t="shared" si="21"/>
        <v>32651</v>
      </c>
      <c r="DM48" s="241">
        <f t="shared" si="21"/>
        <v>32651</v>
      </c>
      <c r="DN48" s="241">
        <f t="shared" si="21"/>
        <v>31477</v>
      </c>
      <c r="DO48" s="241">
        <f t="shared" si="21"/>
        <v>31477</v>
      </c>
      <c r="DP48" s="241">
        <f t="shared" si="21"/>
        <v>31477</v>
      </c>
      <c r="DQ48" s="241">
        <f t="shared" si="21"/>
        <v>31477</v>
      </c>
      <c r="DR48" s="241">
        <f t="shared" si="21"/>
        <v>31477</v>
      </c>
      <c r="DS48" s="241">
        <f t="shared" si="21"/>
        <v>31477</v>
      </c>
      <c r="DT48" s="241">
        <f t="shared" si="21"/>
        <v>31477</v>
      </c>
      <c r="DU48" s="241">
        <f t="shared" si="22"/>
        <v>28345</v>
      </c>
      <c r="DV48" s="241">
        <f t="shared" si="22"/>
        <v>28345</v>
      </c>
      <c r="DW48" s="241">
        <f t="shared" si="22"/>
        <v>28345</v>
      </c>
      <c r="DX48" s="241">
        <f t="shared" si="22"/>
        <v>28345</v>
      </c>
      <c r="DY48" s="241">
        <f t="shared" si="22"/>
        <v>28345</v>
      </c>
      <c r="DZ48" s="241">
        <f t="shared" si="22"/>
        <v>29128</v>
      </c>
      <c r="EA48" s="241">
        <f t="shared" si="22"/>
        <v>29128</v>
      </c>
      <c r="EB48" s="241">
        <f t="shared" si="22"/>
        <v>27562</v>
      </c>
      <c r="EC48" s="241">
        <f t="shared" si="22"/>
        <v>27562</v>
      </c>
      <c r="ED48" s="241">
        <f t="shared" si="22"/>
        <v>27562</v>
      </c>
      <c r="EE48" s="241">
        <f t="shared" si="22"/>
        <v>25056</v>
      </c>
      <c r="EF48" s="241">
        <f t="shared" si="22"/>
        <v>25056</v>
      </c>
      <c r="EG48" s="241">
        <f t="shared" si="22"/>
        <v>25056</v>
      </c>
      <c r="EH48" s="241">
        <f t="shared" si="22"/>
        <v>25056</v>
      </c>
      <c r="EI48" s="241">
        <f t="shared" si="22"/>
        <v>22707</v>
      </c>
      <c r="EJ48" s="241">
        <f t="shared" si="22"/>
        <v>22707</v>
      </c>
      <c r="EK48" s="241">
        <f t="shared" si="22"/>
        <v>22707</v>
      </c>
      <c r="EL48" s="241">
        <f t="shared" si="22"/>
        <v>22707</v>
      </c>
      <c r="EM48" s="241">
        <f t="shared" si="22"/>
        <v>22707</v>
      </c>
      <c r="EN48" s="241">
        <f t="shared" si="22"/>
        <v>22707</v>
      </c>
      <c r="EO48" s="241">
        <f t="shared" si="22"/>
        <v>22707</v>
      </c>
      <c r="EP48" s="241">
        <f t="shared" si="22"/>
        <v>21533</v>
      </c>
      <c r="EQ48" s="241">
        <f t="shared" si="22"/>
        <v>21533</v>
      </c>
      <c r="ER48" s="241">
        <f t="shared" si="22"/>
        <v>21533</v>
      </c>
      <c r="ES48" s="241">
        <f t="shared" si="22"/>
        <v>21533</v>
      </c>
      <c r="ET48" s="241">
        <f t="shared" si="22"/>
        <v>21533</v>
      </c>
      <c r="EU48" s="241">
        <f t="shared" si="22"/>
        <v>22707</v>
      </c>
      <c r="EV48" s="241">
        <f t="shared" si="22"/>
        <v>22707</v>
      </c>
      <c r="EW48" s="241">
        <f t="shared" si="22"/>
        <v>21533</v>
      </c>
      <c r="EX48" s="241">
        <f t="shared" si="22"/>
        <v>21533</v>
      </c>
      <c r="EY48" s="241">
        <f t="shared" si="22"/>
        <v>21533</v>
      </c>
      <c r="EZ48" s="241">
        <f t="shared" si="22"/>
        <v>21533</v>
      </c>
      <c r="FA48" s="241">
        <f t="shared" si="22"/>
        <v>21533</v>
      </c>
      <c r="FB48" s="241">
        <f t="shared" si="22"/>
        <v>22707</v>
      </c>
      <c r="FC48" s="241">
        <f t="shared" si="22"/>
        <v>22707</v>
      </c>
      <c r="FD48" s="241">
        <f t="shared" si="22"/>
        <v>21533</v>
      </c>
      <c r="FE48" s="241">
        <f t="shared" si="22"/>
        <v>21533</v>
      </c>
      <c r="FF48" s="241">
        <f t="shared" si="22"/>
        <v>21533</v>
      </c>
      <c r="FG48" s="241">
        <f t="shared" si="22"/>
        <v>21533</v>
      </c>
      <c r="FH48" s="241">
        <f t="shared" si="22"/>
        <v>23882</v>
      </c>
    </row>
    <row r="49" spans="1:164" s="72" customFormat="1" x14ac:dyDescent="0.2">
      <c r="A49" s="239" t="s">
        <v>123</v>
      </c>
      <c r="AP49" s="350"/>
      <c r="AQ49" s="350"/>
      <c r="AR49" s="350"/>
      <c r="AS49" s="350"/>
      <c r="AT49" s="350"/>
      <c r="AU49" s="350"/>
      <c r="AV49" s="350"/>
      <c r="AW49" s="350"/>
      <c r="AX49" s="350"/>
      <c r="AY49" s="350"/>
      <c r="AZ49" s="350"/>
    </row>
    <row r="50" spans="1:164" s="72" customFormat="1" x14ac:dyDescent="0.2">
      <c r="A50" s="240" t="s">
        <v>115</v>
      </c>
      <c r="B50" s="241">
        <f t="shared" ref="B50:BH50" si="24">ROUND(B23*0.87,)</f>
        <v>41186</v>
      </c>
      <c r="C50" s="241">
        <f t="shared" si="24"/>
        <v>41186</v>
      </c>
      <c r="D50" s="241">
        <f t="shared" si="24"/>
        <v>43926</v>
      </c>
      <c r="E50" s="241">
        <f t="shared" si="24"/>
        <v>43926</v>
      </c>
      <c r="F50" s="241">
        <f t="shared" si="24"/>
        <v>38837</v>
      </c>
      <c r="G50" s="241">
        <f t="shared" si="24"/>
        <v>38837</v>
      </c>
      <c r="H50" s="241">
        <f t="shared" si="24"/>
        <v>38837</v>
      </c>
      <c r="I50" s="241">
        <f t="shared" si="24"/>
        <v>38837</v>
      </c>
      <c r="J50" s="241">
        <f t="shared" si="24"/>
        <v>38837</v>
      </c>
      <c r="K50" s="241">
        <f t="shared" si="24"/>
        <v>42360</v>
      </c>
      <c r="L50" s="241">
        <f t="shared" si="24"/>
        <v>42360</v>
      </c>
      <c r="M50" s="241">
        <f t="shared" si="24"/>
        <v>38837</v>
      </c>
      <c r="N50" s="241">
        <f t="shared" si="24"/>
        <v>38837</v>
      </c>
      <c r="O50" s="241">
        <f t="shared" si="24"/>
        <v>38837</v>
      </c>
      <c r="P50" s="241">
        <f t="shared" si="24"/>
        <v>38837</v>
      </c>
      <c r="Q50" s="241">
        <f t="shared" si="24"/>
        <v>38837</v>
      </c>
      <c r="R50" s="241">
        <f t="shared" si="24"/>
        <v>41186</v>
      </c>
      <c r="S50" s="241">
        <f t="shared" si="24"/>
        <v>41186</v>
      </c>
      <c r="T50" s="241">
        <f t="shared" si="24"/>
        <v>40011</v>
      </c>
      <c r="U50" s="241">
        <f t="shared" si="24"/>
        <v>40011</v>
      </c>
      <c r="V50" s="241">
        <f t="shared" si="24"/>
        <v>40011</v>
      </c>
      <c r="W50" s="241">
        <f t="shared" si="24"/>
        <v>40011</v>
      </c>
      <c r="X50" s="241">
        <f t="shared" si="24"/>
        <v>41186</v>
      </c>
      <c r="Y50" s="241">
        <f t="shared" si="24"/>
        <v>41186</v>
      </c>
      <c r="Z50" s="241">
        <f t="shared" si="24"/>
        <v>41186</v>
      </c>
      <c r="AA50" s="241">
        <f t="shared" si="24"/>
        <v>40011</v>
      </c>
      <c r="AB50" s="241">
        <f t="shared" si="24"/>
        <v>40011</v>
      </c>
      <c r="AC50" s="241">
        <f t="shared" si="24"/>
        <v>41186</v>
      </c>
      <c r="AD50" s="241">
        <f t="shared" si="24"/>
        <v>41186</v>
      </c>
      <c r="AE50" s="241">
        <f t="shared" si="24"/>
        <v>41186</v>
      </c>
      <c r="AF50" s="241">
        <f t="shared" si="24"/>
        <v>44318</v>
      </c>
      <c r="AG50" s="241">
        <f t="shared" si="24"/>
        <v>44318</v>
      </c>
      <c r="AH50" s="241">
        <f t="shared" si="24"/>
        <v>42360</v>
      </c>
      <c r="AI50" s="241">
        <f t="shared" si="24"/>
        <v>43926</v>
      </c>
      <c r="AJ50" s="241">
        <f t="shared" si="24"/>
        <v>43926</v>
      </c>
      <c r="AK50" s="241">
        <f t="shared" si="24"/>
        <v>49016</v>
      </c>
      <c r="AL50" s="241">
        <f t="shared" si="24"/>
        <v>53714</v>
      </c>
      <c r="AM50" s="241">
        <f t="shared" si="24"/>
        <v>53714</v>
      </c>
      <c r="AN50" s="241">
        <f t="shared" si="24"/>
        <v>56063</v>
      </c>
      <c r="AO50" s="241">
        <f t="shared" si="24"/>
        <v>53714</v>
      </c>
      <c r="AP50" s="349">
        <f t="shared" si="24"/>
        <v>128021</v>
      </c>
      <c r="AQ50" s="349">
        <f t="shared" si="24"/>
        <v>159341</v>
      </c>
      <c r="AR50" s="349">
        <f t="shared" si="24"/>
        <v>178916</v>
      </c>
      <c r="AS50" s="349">
        <f t="shared" si="24"/>
        <v>178916</v>
      </c>
      <c r="AT50" s="349">
        <f t="shared" si="24"/>
        <v>167171</v>
      </c>
      <c r="AU50" s="349">
        <f t="shared" si="24"/>
        <v>167171</v>
      </c>
      <c r="AV50" s="349">
        <f t="shared" si="24"/>
        <v>167171</v>
      </c>
      <c r="AW50" s="349">
        <f t="shared" si="24"/>
        <v>167171</v>
      </c>
      <c r="AX50" s="349">
        <f t="shared" si="24"/>
        <v>167171</v>
      </c>
      <c r="AY50" s="349">
        <f t="shared" si="24"/>
        <v>147596</v>
      </c>
      <c r="AZ50" s="349">
        <f t="shared" si="24"/>
        <v>139766</v>
      </c>
      <c r="BA50" s="241">
        <f t="shared" si="24"/>
        <v>139766</v>
      </c>
      <c r="BB50" s="241">
        <f t="shared" si="24"/>
        <v>87070</v>
      </c>
      <c r="BC50" s="241">
        <f t="shared" si="24"/>
        <v>68278</v>
      </c>
      <c r="BD50" s="241">
        <f t="shared" si="24"/>
        <v>68278</v>
      </c>
      <c r="BE50" s="241">
        <f t="shared" si="24"/>
        <v>68278</v>
      </c>
      <c r="BF50" s="241">
        <f t="shared" si="24"/>
        <v>68278</v>
      </c>
      <c r="BG50" s="241">
        <f t="shared" si="24"/>
        <v>68278</v>
      </c>
      <c r="BH50" s="241">
        <f t="shared" si="24"/>
        <v>65929</v>
      </c>
      <c r="BI50" s="241">
        <f t="shared" ref="BI50:DT50" si="25">ROUND(BI23*0.87,)</f>
        <v>65929</v>
      </c>
      <c r="BJ50" s="241">
        <f t="shared" si="25"/>
        <v>65929</v>
      </c>
      <c r="BK50" s="241">
        <f t="shared" si="25"/>
        <v>68278</v>
      </c>
      <c r="BL50" s="241">
        <f t="shared" si="25"/>
        <v>68278</v>
      </c>
      <c r="BM50" s="241">
        <f t="shared" si="25"/>
        <v>68278</v>
      </c>
      <c r="BN50" s="241">
        <f t="shared" si="25"/>
        <v>68278</v>
      </c>
      <c r="BO50" s="241">
        <f t="shared" si="25"/>
        <v>68278</v>
      </c>
      <c r="BP50" s="241">
        <f t="shared" si="25"/>
        <v>68278</v>
      </c>
      <c r="BQ50" s="241">
        <f t="shared" si="25"/>
        <v>68278</v>
      </c>
      <c r="BR50" s="241">
        <f t="shared" si="25"/>
        <v>68278</v>
      </c>
      <c r="BS50" s="241">
        <f t="shared" si="25"/>
        <v>68278</v>
      </c>
      <c r="BT50" s="241">
        <f t="shared" si="25"/>
        <v>72976</v>
      </c>
      <c r="BU50" s="241">
        <f t="shared" si="25"/>
        <v>72976</v>
      </c>
      <c r="BV50" s="241">
        <f t="shared" si="25"/>
        <v>72976</v>
      </c>
      <c r="BW50" s="241">
        <f t="shared" si="25"/>
        <v>72976</v>
      </c>
      <c r="BX50" s="241">
        <f t="shared" si="25"/>
        <v>74542</v>
      </c>
      <c r="BY50" s="241">
        <f t="shared" si="25"/>
        <v>74542</v>
      </c>
      <c r="BZ50" s="241">
        <f t="shared" si="25"/>
        <v>74542</v>
      </c>
      <c r="CA50" s="241">
        <f t="shared" si="25"/>
        <v>74542</v>
      </c>
      <c r="CB50" s="241">
        <f t="shared" si="25"/>
        <v>74542</v>
      </c>
      <c r="CC50" s="241">
        <f t="shared" si="25"/>
        <v>74542</v>
      </c>
      <c r="CD50" s="241">
        <f t="shared" si="25"/>
        <v>74542</v>
      </c>
      <c r="CE50" s="241">
        <f t="shared" si="25"/>
        <v>74542</v>
      </c>
      <c r="CF50" s="241">
        <f t="shared" si="25"/>
        <v>74542</v>
      </c>
      <c r="CG50" s="241">
        <f t="shared" si="25"/>
        <v>74542</v>
      </c>
      <c r="CH50" s="241">
        <f t="shared" si="25"/>
        <v>71410</v>
      </c>
      <c r="CI50" s="241">
        <f t="shared" si="25"/>
        <v>71410</v>
      </c>
      <c r="CJ50" s="241">
        <f t="shared" si="25"/>
        <v>71410</v>
      </c>
      <c r="CK50" s="241">
        <f t="shared" si="25"/>
        <v>71410</v>
      </c>
      <c r="CL50" s="241">
        <f t="shared" si="25"/>
        <v>71410</v>
      </c>
      <c r="CM50" s="241">
        <f t="shared" si="25"/>
        <v>71410</v>
      </c>
      <c r="CN50" s="241">
        <f t="shared" si="25"/>
        <v>71410</v>
      </c>
      <c r="CO50" s="241">
        <f t="shared" si="25"/>
        <v>71410</v>
      </c>
      <c r="CP50" s="241">
        <f t="shared" si="25"/>
        <v>71410</v>
      </c>
      <c r="CQ50" s="241">
        <f t="shared" si="25"/>
        <v>90985</v>
      </c>
      <c r="CR50" s="241">
        <f t="shared" si="25"/>
        <v>96466</v>
      </c>
      <c r="CS50" s="241">
        <f t="shared" si="25"/>
        <v>101947</v>
      </c>
      <c r="CT50" s="241">
        <f t="shared" si="25"/>
        <v>90985</v>
      </c>
      <c r="CU50" s="241">
        <f t="shared" si="25"/>
        <v>90985</v>
      </c>
      <c r="CV50" s="241">
        <f t="shared" si="25"/>
        <v>82372</v>
      </c>
      <c r="CW50" s="241">
        <f t="shared" si="25"/>
        <v>82372</v>
      </c>
      <c r="CX50" s="241">
        <f t="shared" si="25"/>
        <v>82372</v>
      </c>
      <c r="CY50" s="241">
        <f t="shared" si="25"/>
        <v>76108</v>
      </c>
      <c r="CZ50" s="241">
        <f t="shared" si="25"/>
        <v>75325</v>
      </c>
      <c r="DA50" s="241">
        <f t="shared" si="25"/>
        <v>64754</v>
      </c>
      <c r="DB50" s="241">
        <f t="shared" si="25"/>
        <v>64754</v>
      </c>
      <c r="DC50" s="241">
        <f t="shared" si="25"/>
        <v>64754</v>
      </c>
      <c r="DD50" s="241">
        <f t="shared" si="25"/>
        <v>64754</v>
      </c>
      <c r="DE50" s="241">
        <f t="shared" si="25"/>
        <v>65929</v>
      </c>
      <c r="DF50" s="241">
        <f t="shared" si="25"/>
        <v>65929</v>
      </c>
      <c r="DG50" s="241">
        <f t="shared" si="25"/>
        <v>65929</v>
      </c>
      <c r="DH50" s="241">
        <f t="shared" si="25"/>
        <v>64754</v>
      </c>
      <c r="DI50" s="241">
        <f t="shared" si="25"/>
        <v>64754</v>
      </c>
      <c r="DJ50" s="241">
        <f t="shared" si="25"/>
        <v>64754</v>
      </c>
      <c r="DK50" s="241">
        <f t="shared" si="25"/>
        <v>64754</v>
      </c>
      <c r="DL50" s="241">
        <f t="shared" si="25"/>
        <v>64754</v>
      </c>
      <c r="DM50" s="241">
        <f t="shared" si="25"/>
        <v>64754</v>
      </c>
      <c r="DN50" s="241">
        <f t="shared" si="25"/>
        <v>63580</v>
      </c>
      <c r="DO50" s="241">
        <f t="shared" si="25"/>
        <v>63580</v>
      </c>
      <c r="DP50" s="241">
        <f t="shared" si="25"/>
        <v>63580</v>
      </c>
      <c r="DQ50" s="241">
        <f t="shared" si="25"/>
        <v>63580</v>
      </c>
      <c r="DR50" s="241">
        <f t="shared" si="25"/>
        <v>63580</v>
      </c>
      <c r="DS50" s="241">
        <f t="shared" si="25"/>
        <v>63580</v>
      </c>
      <c r="DT50" s="241">
        <f t="shared" si="25"/>
        <v>63580</v>
      </c>
      <c r="DU50" s="241">
        <f t="shared" ref="DU50:FH50" si="26">ROUND(DU23*0.87,)</f>
        <v>60448</v>
      </c>
      <c r="DV50" s="241">
        <f t="shared" si="26"/>
        <v>60448</v>
      </c>
      <c r="DW50" s="241">
        <f t="shared" si="26"/>
        <v>60448</v>
      </c>
      <c r="DX50" s="241">
        <f t="shared" si="26"/>
        <v>60448</v>
      </c>
      <c r="DY50" s="241">
        <f t="shared" si="26"/>
        <v>60448</v>
      </c>
      <c r="DZ50" s="241">
        <f t="shared" si="26"/>
        <v>61231</v>
      </c>
      <c r="EA50" s="241">
        <f t="shared" si="26"/>
        <v>61231</v>
      </c>
      <c r="EB50" s="241">
        <f t="shared" si="26"/>
        <v>59665</v>
      </c>
      <c r="EC50" s="241">
        <f t="shared" si="26"/>
        <v>59665</v>
      </c>
      <c r="ED50" s="241">
        <f t="shared" si="26"/>
        <v>59665</v>
      </c>
      <c r="EE50" s="241">
        <f t="shared" si="26"/>
        <v>42282</v>
      </c>
      <c r="EF50" s="241">
        <f t="shared" si="26"/>
        <v>42282</v>
      </c>
      <c r="EG50" s="241">
        <f t="shared" si="26"/>
        <v>42282</v>
      </c>
      <c r="EH50" s="241">
        <f t="shared" si="26"/>
        <v>42282</v>
      </c>
      <c r="EI50" s="241">
        <f t="shared" si="26"/>
        <v>39933</v>
      </c>
      <c r="EJ50" s="241">
        <f t="shared" si="26"/>
        <v>39933</v>
      </c>
      <c r="EK50" s="241">
        <f t="shared" si="26"/>
        <v>39933</v>
      </c>
      <c r="EL50" s="241">
        <f t="shared" si="26"/>
        <v>39933</v>
      </c>
      <c r="EM50" s="241">
        <f t="shared" si="26"/>
        <v>39933</v>
      </c>
      <c r="EN50" s="241">
        <f t="shared" si="26"/>
        <v>39933</v>
      </c>
      <c r="EO50" s="241">
        <f t="shared" si="26"/>
        <v>39933</v>
      </c>
      <c r="EP50" s="241">
        <f t="shared" si="26"/>
        <v>38759</v>
      </c>
      <c r="EQ50" s="241">
        <f t="shared" si="26"/>
        <v>38759</v>
      </c>
      <c r="ER50" s="241">
        <f t="shared" si="26"/>
        <v>38759</v>
      </c>
      <c r="ES50" s="241">
        <f t="shared" si="26"/>
        <v>38759</v>
      </c>
      <c r="ET50" s="241">
        <f t="shared" si="26"/>
        <v>38759</v>
      </c>
      <c r="EU50" s="241">
        <f t="shared" si="26"/>
        <v>39933</v>
      </c>
      <c r="EV50" s="241">
        <f t="shared" si="26"/>
        <v>39933</v>
      </c>
      <c r="EW50" s="241">
        <f t="shared" si="26"/>
        <v>38759</v>
      </c>
      <c r="EX50" s="241">
        <f t="shared" si="26"/>
        <v>38759</v>
      </c>
      <c r="EY50" s="241">
        <f t="shared" si="26"/>
        <v>38759</v>
      </c>
      <c r="EZ50" s="241">
        <f t="shared" si="26"/>
        <v>38759</v>
      </c>
      <c r="FA50" s="241">
        <f t="shared" si="26"/>
        <v>38759</v>
      </c>
      <c r="FB50" s="241">
        <f t="shared" si="26"/>
        <v>39933</v>
      </c>
      <c r="FC50" s="241">
        <f t="shared" si="26"/>
        <v>39933</v>
      </c>
      <c r="FD50" s="241">
        <f t="shared" si="26"/>
        <v>38759</v>
      </c>
      <c r="FE50" s="241">
        <f t="shared" si="26"/>
        <v>38759</v>
      </c>
      <c r="FF50" s="241">
        <f t="shared" si="26"/>
        <v>38759</v>
      </c>
      <c r="FG50" s="241">
        <f t="shared" si="26"/>
        <v>38759</v>
      </c>
      <c r="FH50" s="241">
        <f t="shared" si="26"/>
        <v>41108</v>
      </c>
    </row>
    <row r="51" spans="1:164"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349"/>
      <c r="AQ51" s="349"/>
      <c r="AR51" s="349"/>
      <c r="AS51" s="349"/>
      <c r="AT51" s="349"/>
      <c r="AU51" s="349"/>
      <c r="AV51" s="349"/>
      <c r="AW51" s="349"/>
      <c r="AX51" s="349"/>
      <c r="AY51" s="349"/>
      <c r="AZ51" s="349"/>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row>
    <row r="52" spans="1:164" s="72" customFormat="1" x14ac:dyDescent="0.2">
      <c r="A52" s="240" t="s">
        <v>115</v>
      </c>
      <c r="B52" s="241">
        <f t="shared" ref="B52:BH52" si="27">ROUND(B25*0.87,)</f>
        <v>52931</v>
      </c>
      <c r="C52" s="241">
        <f t="shared" si="27"/>
        <v>52931</v>
      </c>
      <c r="D52" s="241">
        <f t="shared" si="27"/>
        <v>55671</v>
      </c>
      <c r="E52" s="241">
        <f t="shared" si="27"/>
        <v>55671</v>
      </c>
      <c r="F52" s="241">
        <f t="shared" si="27"/>
        <v>50582</v>
      </c>
      <c r="G52" s="241">
        <f t="shared" si="27"/>
        <v>50582</v>
      </c>
      <c r="H52" s="241">
        <f t="shared" si="27"/>
        <v>50582</v>
      </c>
      <c r="I52" s="241">
        <f t="shared" si="27"/>
        <v>50582</v>
      </c>
      <c r="J52" s="241">
        <f t="shared" si="27"/>
        <v>50582</v>
      </c>
      <c r="K52" s="241">
        <f t="shared" si="27"/>
        <v>54105</v>
      </c>
      <c r="L52" s="241">
        <f t="shared" si="27"/>
        <v>54105</v>
      </c>
      <c r="M52" s="241">
        <f t="shared" si="27"/>
        <v>50582</v>
      </c>
      <c r="N52" s="241">
        <f t="shared" si="27"/>
        <v>50582</v>
      </c>
      <c r="O52" s="241">
        <f t="shared" si="27"/>
        <v>50582</v>
      </c>
      <c r="P52" s="241">
        <f t="shared" si="27"/>
        <v>50582</v>
      </c>
      <c r="Q52" s="241">
        <f t="shared" si="27"/>
        <v>50582</v>
      </c>
      <c r="R52" s="241">
        <f t="shared" si="27"/>
        <v>52931</v>
      </c>
      <c r="S52" s="241">
        <f t="shared" si="27"/>
        <v>52931</v>
      </c>
      <c r="T52" s="241">
        <f t="shared" si="27"/>
        <v>51756</v>
      </c>
      <c r="U52" s="241">
        <f t="shared" si="27"/>
        <v>51756</v>
      </c>
      <c r="V52" s="241">
        <f t="shared" si="27"/>
        <v>51756</v>
      </c>
      <c r="W52" s="241">
        <f t="shared" si="27"/>
        <v>51756</v>
      </c>
      <c r="X52" s="241">
        <f t="shared" si="27"/>
        <v>52931</v>
      </c>
      <c r="Y52" s="241">
        <f t="shared" si="27"/>
        <v>52931</v>
      </c>
      <c r="Z52" s="241">
        <f t="shared" si="27"/>
        <v>52931</v>
      </c>
      <c r="AA52" s="241">
        <f t="shared" si="27"/>
        <v>51756</v>
      </c>
      <c r="AB52" s="241">
        <f t="shared" si="27"/>
        <v>51756</v>
      </c>
      <c r="AC52" s="241">
        <f t="shared" si="27"/>
        <v>52931</v>
      </c>
      <c r="AD52" s="241">
        <f t="shared" si="27"/>
        <v>52931</v>
      </c>
      <c r="AE52" s="241">
        <f t="shared" si="27"/>
        <v>52931</v>
      </c>
      <c r="AF52" s="241">
        <f t="shared" si="27"/>
        <v>56063</v>
      </c>
      <c r="AG52" s="241">
        <f t="shared" si="27"/>
        <v>56063</v>
      </c>
      <c r="AH52" s="241">
        <f t="shared" si="27"/>
        <v>54105</v>
      </c>
      <c r="AI52" s="241">
        <f t="shared" si="27"/>
        <v>55671</v>
      </c>
      <c r="AJ52" s="241">
        <f t="shared" si="27"/>
        <v>55671</v>
      </c>
      <c r="AK52" s="241">
        <f t="shared" si="27"/>
        <v>60761</v>
      </c>
      <c r="AL52" s="241">
        <f t="shared" si="27"/>
        <v>65459</v>
      </c>
      <c r="AM52" s="241">
        <f t="shared" si="27"/>
        <v>65459</v>
      </c>
      <c r="AN52" s="241">
        <f t="shared" si="27"/>
        <v>67808</v>
      </c>
      <c r="AO52" s="241">
        <f t="shared" si="27"/>
        <v>65459</v>
      </c>
      <c r="AP52" s="349">
        <f t="shared" si="27"/>
        <v>151511</v>
      </c>
      <c r="AQ52" s="349">
        <f t="shared" si="27"/>
        <v>182831</v>
      </c>
      <c r="AR52" s="349">
        <f t="shared" si="27"/>
        <v>202406</v>
      </c>
      <c r="AS52" s="349">
        <f t="shared" si="27"/>
        <v>202406</v>
      </c>
      <c r="AT52" s="349">
        <f t="shared" si="27"/>
        <v>190661</v>
      </c>
      <c r="AU52" s="349">
        <f t="shared" si="27"/>
        <v>190661</v>
      </c>
      <c r="AV52" s="349">
        <f t="shared" si="27"/>
        <v>190661</v>
      </c>
      <c r="AW52" s="349">
        <f t="shared" si="27"/>
        <v>190661</v>
      </c>
      <c r="AX52" s="349">
        <f t="shared" si="27"/>
        <v>190661</v>
      </c>
      <c r="AY52" s="349">
        <f t="shared" si="27"/>
        <v>171086</v>
      </c>
      <c r="AZ52" s="349">
        <f t="shared" si="27"/>
        <v>163256</v>
      </c>
      <c r="BA52" s="241">
        <f t="shared" si="27"/>
        <v>163256</v>
      </c>
      <c r="BB52" s="241">
        <f t="shared" si="27"/>
        <v>109777</v>
      </c>
      <c r="BC52" s="241">
        <f t="shared" si="27"/>
        <v>90985</v>
      </c>
      <c r="BD52" s="241">
        <f t="shared" si="27"/>
        <v>90985</v>
      </c>
      <c r="BE52" s="241">
        <f t="shared" si="27"/>
        <v>90985</v>
      </c>
      <c r="BF52" s="241">
        <f t="shared" si="27"/>
        <v>90985</v>
      </c>
      <c r="BG52" s="241">
        <f t="shared" si="27"/>
        <v>90985</v>
      </c>
      <c r="BH52" s="241">
        <f t="shared" si="27"/>
        <v>88636</v>
      </c>
      <c r="BI52" s="241">
        <f t="shared" ref="BI52:DT52" si="28">ROUND(BI25*0.87,)</f>
        <v>88636</v>
      </c>
      <c r="BJ52" s="241">
        <f t="shared" si="28"/>
        <v>88636</v>
      </c>
      <c r="BK52" s="241">
        <f t="shared" si="28"/>
        <v>90985</v>
      </c>
      <c r="BL52" s="241">
        <f t="shared" si="28"/>
        <v>90985</v>
      </c>
      <c r="BM52" s="241">
        <f t="shared" si="28"/>
        <v>90985</v>
      </c>
      <c r="BN52" s="241">
        <f t="shared" si="28"/>
        <v>90985</v>
      </c>
      <c r="BO52" s="241">
        <f t="shared" si="28"/>
        <v>90985</v>
      </c>
      <c r="BP52" s="241">
        <f t="shared" si="28"/>
        <v>90985</v>
      </c>
      <c r="BQ52" s="241">
        <f t="shared" si="28"/>
        <v>90985</v>
      </c>
      <c r="BR52" s="241">
        <f t="shared" si="28"/>
        <v>90985</v>
      </c>
      <c r="BS52" s="241">
        <f t="shared" si="28"/>
        <v>90985</v>
      </c>
      <c r="BT52" s="241">
        <f t="shared" si="28"/>
        <v>95683</v>
      </c>
      <c r="BU52" s="241">
        <f t="shared" si="28"/>
        <v>95683</v>
      </c>
      <c r="BV52" s="241">
        <f t="shared" si="28"/>
        <v>95683</v>
      </c>
      <c r="BW52" s="241">
        <f t="shared" si="28"/>
        <v>95683</v>
      </c>
      <c r="BX52" s="241">
        <f t="shared" si="28"/>
        <v>97249</v>
      </c>
      <c r="BY52" s="241">
        <f t="shared" si="28"/>
        <v>97249</v>
      </c>
      <c r="BZ52" s="241">
        <f t="shared" si="28"/>
        <v>97249</v>
      </c>
      <c r="CA52" s="241">
        <f t="shared" si="28"/>
        <v>97249</v>
      </c>
      <c r="CB52" s="241">
        <f t="shared" si="28"/>
        <v>97249</v>
      </c>
      <c r="CC52" s="241">
        <f t="shared" si="28"/>
        <v>97249</v>
      </c>
      <c r="CD52" s="241">
        <f t="shared" si="28"/>
        <v>97249</v>
      </c>
      <c r="CE52" s="241">
        <f t="shared" si="28"/>
        <v>97249</v>
      </c>
      <c r="CF52" s="241">
        <f t="shared" si="28"/>
        <v>97249</v>
      </c>
      <c r="CG52" s="241">
        <f t="shared" si="28"/>
        <v>97249</v>
      </c>
      <c r="CH52" s="241">
        <f t="shared" si="28"/>
        <v>94117</v>
      </c>
      <c r="CI52" s="241">
        <f t="shared" si="28"/>
        <v>94117</v>
      </c>
      <c r="CJ52" s="241">
        <f t="shared" si="28"/>
        <v>94117</v>
      </c>
      <c r="CK52" s="241">
        <f t="shared" si="28"/>
        <v>94117</v>
      </c>
      <c r="CL52" s="241">
        <f t="shared" si="28"/>
        <v>94117</v>
      </c>
      <c r="CM52" s="241">
        <f t="shared" si="28"/>
        <v>94117</v>
      </c>
      <c r="CN52" s="241">
        <f t="shared" si="28"/>
        <v>94117</v>
      </c>
      <c r="CO52" s="241">
        <f t="shared" si="28"/>
        <v>94117</v>
      </c>
      <c r="CP52" s="241">
        <f t="shared" si="28"/>
        <v>94117</v>
      </c>
      <c r="CQ52" s="241">
        <f t="shared" si="28"/>
        <v>113692</v>
      </c>
      <c r="CR52" s="241">
        <f t="shared" si="28"/>
        <v>119173</v>
      </c>
      <c r="CS52" s="241">
        <f t="shared" si="28"/>
        <v>124654</v>
      </c>
      <c r="CT52" s="241">
        <f t="shared" si="28"/>
        <v>113692</v>
      </c>
      <c r="CU52" s="241">
        <f t="shared" si="28"/>
        <v>113692</v>
      </c>
      <c r="CV52" s="241">
        <f t="shared" si="28"/>
        <v>105079</v>
      </c>
      <c r="CW52" s="241">
        <f t="shared" si="28"/>
        <v>105079</v>
      </c>
      <c r="CX52" s="241">
        <f t="shared" si="28"/>
        <v>105079</v>
      </c>
      <c r="CY52" s="241">
        <f t="shared" si="28"/>
        <v>98815</v>
      </c>
      <c r="CZ52" s="241">
        <f t="shared" si="28"/>
        <v>98032</v>
      </c>
      <c r="DA52" s="241">
        <f t="shared" si="28"/>
        <v>87461</v>
      </c>
      <c r="DB52" s="241">
        <f t="shared" si="28"/>
        <v>87461</v>
      </c>
      <c r="DC52" s="241">
        <f t="shared" si="28"/>
        <v>87461</v>
      </c>
      <c r="DD52" s="241">
        <f t="shared" si="28"/>
        <v>87461</v>
      </c>
      <c r="DE52" s="241">
        <f t="shared" si="28"/>
        <v>88636</v>
      </c>
      <c r="DF52" s="241">
        <f t="shared" si="28"/>
        <v>88636</v>
      </c>
      <c r="DG52" s="241">
        <f t="shared" si="28"/>
        <v>88636</v>
      </c>
      <c r="DH52" s="241">
        <f t="shared" si="28"/>
        <v>87461</v>
      </c>
      <c r="DI52" s="241">
        <f t="shared" si="28"/>
        <v>87461</v>
      </c>
      <c r="DJ52" s="241">
        <f t="shared" si="28"/>
        <v>87461</v>
      </c>
      <c r="DK52" s="241">
        <f t="shared" si="28"/>
        <v>87461</v>
      </c>
      <c r="DL52" s="241">
        <f t="shared" si="28"/>
        <v>87461</v>
      </c>
      <c r="DM52" s="241">
        <f t="shared" si="28"/>
        <v>87461</v>
      </c>
      <c r="DN52" s="241">
        <f t="shared" si="28"/>
        <v>86287</v>
      </c>
      <c r="DO52" s="241">
        <f t="shared" si="28"/>
        <v>86287</v>
      </c>
      <c r="DP52" s="241">
        <f t="shared" si="28"/>
        <v>86287</v>
      </c>
      <c r="DQ52" s="241">
        <f t="shared" si="28"/>
        <v>86287</v>
      </c>
      <c r="DR52" s="241">
        <f t="shared" si="28"/>
        <v>86287</v>
      </c>
      <c r="DS52" s="241">
        <f t="shared" si="28"/>
        <v>86287</v>
      </c>
      <c r="DT52" s="241">
        <f t="shared" si="28"/>
        <v>86287</v>
      </c>
      <c r="DU52" s="241">
        <f t="shared" ref="DU52:FH52" si="29">ROUND(DU25*0.87,)</f>
        <v>83155</v>
      </c>
      <c r="DV52" s="241">
        <f t="shared" si="29"/>
        <v>83155</v>
      </c>
      <c r="DW52" s="241">
        <f t="shared" si="29"/>
        <v>83155</v>
      </c>
      <c r="DX52" s="241">
        <f t="shared" si="29"/>
        <v>83155</v>
      </c>
      <c r="DY52" s="241">
        <f t="shared" si="29"/>
        <v>83155</v>
      </c>
      <c r="DZ52" s="241">
        <f t="shared" si="29"/>
        <v>83938</v>
      </c>
      <c r="EA52" s="241">
        <f t="shared" si="29"/>
        <v>83938</v>
      </c>
      <c r="EB52" s="241">
        <f t="shared" si="29"/>
        <v>82372</v>
      </c>
      <c r="EC52" s="241">
        <f t="shared" si="29"/>
        <v>82372</v>
      </c>
      <c r="ED52" s="241">
        <f t="shared" si="29"/>
        <v>82372</v>
      </c>
      <c r="EE52" s="241">
        <f t="shared" si="29"/>
        <v>54027</v>
      </c>
      <c r="EF52" s="241">
        <f t="shared" si="29"/>
        <v>54027</v>
      </c>
      <c r="EG52" s="241">
        <f t="shared" si="29"/>
        <v>54027</v>
      </c>
      <c r="EH52" s="241">
        <f t="shared" si="29"/>
        <v>54027</v>
      </c>
      <c r="EI52" s="241">
        <f t="shared" si="29"/>
        <v>51678</v>
      </c>
      <c r="EJ52" s="241">
        <f t="shared" si="29"/>
        <v>51678</v>
      </c>
      <c r="EK52" s="241">
        <f t="shared" si="29"/>
        <v>51678</v>
      </c>
      <c r="EL52" s="241">
        <f t="shared" si="29"/>
        <v>51678</v>
      </c>
      <c r="EM52" s="241">
        <f t="shared" si="29"/>
        <v>51678</v>
      </c>
      <c r="EN52" s="241">
        <f t="shared" si="29"/>
        <v>51678</v>
      </c>
      <c r="EO52" s="241">
        <f t="shared" si="29"/>
        <v>51678</v>
      </c>
      <c r="EP52" s="241">
        <f t="shared" si="29"/>
        <v>50504</v>
      </c>
      <c r="EQ52" s="241">
        <f t="shared" si="29"/>
        <v>50504</v>
      </c>
      <c r="ER52" s="241">
        <f t="shared" si="29"/>
        <v>50504</v>
      </c>
      <c r="ES52" s="241">
        <f t="shared" si="29"/>
        <v>50504</v>
      </c>
      <c r="ET52" s="241">
        <f t="shared" si="29"/>
        <v>50504</v>
      </c>
      <c r="EU52" s="241">
        <f t="shared" si="29"/>
        <v>51678</v>
      </c>
      <c r="EV52" s="241">
        <f t="shared" si="29"/>
        <v>51678</v>
      </c>
      <c r="EW52" s="241">
        <f t="shared" si="29"/>
        <v>50504</v>
      </c>
      <c r="EX52" s="241">
        <f t="shared" si="29"/>
        <v>50504</v>
      </c>
      <c r="EY52" s="241">
        <f t="shared" si="29"/>
        <v>50504</v>
      </c>
      <c r="EZ52" s="241">
        <f t="shared" si="29"/>
        <v>50504</v>
      </c>
      <c r="FA52" s="241">
        <f t="shared" si="29"/>
        <v>50504</v>
      </c>
      <c r="FB52" s="241">
        <f t="shared" si="29"/>
        <v>51678</v>
      </c>
      <c r="FC52" s="241">
        <f t="shared" si="29"/>
        <v>51678</v>
      </c>
      <c r="FD52" s="241">
        <f t="shared" si="29"/>
        <v>50504</v>
      </c>
      <c r="FE52" s="241">
        <f t="shared" si="29"/>
        <v>50504</v>
      </c>
      <c r="FF52" s="241">
        <f t="shared" si="29"/>
        <v>50504</v>
      </c>
      <c r="FG52" s="241">
        <f t="shared" si="29"/>
        <v>50504</v>
      </c>
      <c r="FH52" s="241">
        <f t="shared" si="29"/>
        <v>52853</v>
      </c>
    </row>
    <row r="53" spans="1:164"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349"/>
      <c r="AQ53" s="349"/>
      <c r="AR53" s="349"/>
      <c r="AS53" s="349"/>
      <c r="AT53" s="349"/>
      <c r="AU53" s="349"/>
      <c r="AV53" s="349"/>
      <c r="AW53" s="349"/>
      <c r="AX53" s="349"/>
      <c r="AY53" s="349"/>
      <c r="AZ53" s="349"/>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row>
    <row r="54" spans="1:164" s="72" customFormat="1" x14ac:dyDescent="0.2">
      <c r="A54" s="240" t="s">
        <v>115</v>
      </c>
      <c r="B54" s="241">
        <f t="shared" ref="B54:BH54" si="30">ROUND(B27*0.87,)</f>
        <v>76421</v>
      </c>
      <c r="C54" s="241">
        <f t="shared" si="30"/>
        <v>76421</v>
      </c>
      <c r="D54" s="241">
        <f t="shared" si="30"/>
        <v>79161</v>
      </c>
      <c r="E54" s="241">
        <f t="shared" si="30"/>
        <v>79161</v>
      </c>
      <c r="F54" s="241">
        <f t="shared" si="30"/>
        <v>74072</v>
      </c>
      <c r="G54" s="241">
        <f t="shared" si="30"/>
        <v>74072</v>
      </c>
      <c r="H54" s="241">
        <f t="shared" si="30"/>
        <v>74072</v>
      </c>
      <c r="I54" s="241">
        <f t="shared" si="30"/>
        <v>74072</v>
      </c>
      <c r="J54" s="241">
        <f t="shared" si="30"/>
        <v>74072</v>
      </c>
      <c r="K54" s="241">
        <f t="shared" si="30"/>
        <v>77595</v>
      </c>
      <c r="L54" s="241">
        <f t="shared" si="30"/>
        <v>77595</v>
      </c>
      <c r="M54" s="241">
        <f t="shared" si="30"/>
        <v>74072</v>
      </c>
      <c r="N54" s="241">
        <f t="shared" si="30"/>
        <v>74072</v>
      </c>
      <c r="O54" s="241">
        <f t="shared" si="30"/>
        <v>74072</v>
      </c>
      <c r="P54" s="241">
        <f t="shared" si="30"/>
        <v>74072</v>
      </c>
      <c r="Q54" s="241">
        <f t="shared" si="30"/>
        <v>74072</v>
      </c>
      <c r="R54" s="241">
        <f t="shared" si="30"/>
        <v>76421</v>
      </c>
      <c r="S54" s="241">
        <f t="shared" si="30"/>
        <v>76421</v>
      </c>
      <c r="T54" s="241">
        <f t="shared" si="30"/>
        <v>75246</v>
      </c>
      <c r="U54" s="241">
        <f t="shared" si="30"/>
        <v>75246</v>
      </c>
      <c r="V54" s="241">
        <f t="shared" si="30"/>
        <v>75246</v>
      </c>
      <c r="W54" s="241">
        <f t="shared" si="30"/>
        <v>75246</v>
      </c>
      <c r="X54" s="241">
        <f t="shared" si="30"/>
        <v>76421</v>
      </c>
      <c r="Y54" s="241">
        <f t="shared" si="30"/>
        <v>76421</v>
      </c>
      <c r="Z54" s="241">
        <f t="shared" si="30"/>
        <v>76421</v>
      </c>
      <c r="AA54" s="241">
        <f t="shared" si="30"/>
        <v>75246</v>
      </c>
      <c r="AB54" s="241">
        <f t="shared" si="30"/>
        <v>75246</v>
      </c>
      <c r="AC54" s="241">
        <f t="shared" si="30"/>
        <v>76421</v>
      </c>
      <c r="AD54" s="241">
        <f t="shared" si="30"/>
        <v>76421</v>
      </c>
      <c r="AE54" s="241">
        <f t="shared" si="30"/>
        <v>76421</v>
      </c>
      <c r="AF54" s="241">
        <f t="shared" si="30"/>
        <v>79553</v>
      </c>
      <c r="AG54" s="241">
        <f t="shared" si="30"/>
        <v>79553</v>
      </c>
      <c r="AH54" s="241">
        <f t="shared" si="30"/>
        <v>77595</v>
      </c>
      <c r="AI54" s="241">
        <f t="shared" si="30"/>
        <v>79161</v>
      </c>
      <c r="AJ54" s="241">
        <f t="shared" si="30"/>
        <v>79161</v>
      </c>
      <c r="AK54" s="241">
        <f t="shared" si="30"/>
        <v>84251</v>
      </c>
      <c r="AL54" s="241">
        <f t="shared" si="30"/>
        <v>88949</v>
      </c>
      <c r="AM54" s="241">
        <f t="shared" si="30"/>
        <v>88949</v>
      </c>
      <c r="AN54" s="241">
        <f t="shared" si="30"/>
        <v>91298</v>
      </c>
      <c r="AO54" s="241">
        <f t="shared" si="30"/>
        <v>88949</v>
      </c>
      <c r="AP54" s="349">
        <f t="shared" si="30"/>
        <v>182831</v>
      </c>
      <c r="AQ54" s="349">
        <f t="shared" si="30"/>
        <v>214151</v>
      </c>
      <c r="AR54" s="349">
        <f t="shared" si="30"/>
        <v>233726</v>
      </c>
      <c r="AS54" s="349">
        <f t="shared" si="30"/>
        <v>233726</v>
      </c>
      <c r="AT54" s="349">
        <f t="shared" si="30"/>
        <v>221981</v>
      </c>
      <c r="AU54" s="349">
        <f t="shared" si="30"/>
        <v>221981</v>
      </c>
      <c r="AV54" s="349">
        <f t="shared" si="30"/>
        <v>221981</v>
      </c>
      <c r="AW54" s="349">
        <f t="shared" si="30"/>
        <v>221981</v>
      </c>
      <c r="AX54" s="349">
        <f t="shared" si="30"/>
        <v>221981</v>
      </c>
      <c r="AY54" s="349">
        <f t="shared" si="30"/>
        <v>202406</v>
      </c>
      <c r="AZ54" s="349">
        <f t="shared" si="30"/>
        <v>194576</v>
      </c>
      <c r="BA54" s="241">
        <f t="shared" si="30"/>
        <v>194576</v>
      </c>
      <c r="BB54" s="241">
        <f t="shared" si="30"/>
        <v>129352</v>
      </c>
      <c r="BC54" s="241">
        <f t="shared" si="30"/>
        <v>110560</v>
      </c>
      <c r="BD54" s="241">
        <f t="shared" si="30"/>
        <v>110560</v>
      </c>
      <c r="BE54" s="241">
        <f t="shared" si="30"/>
        <v>110560</v>
      </c>
      <c r="BF54" s="241">
        <f t="shared" si="30"/>
        <v>110560</v>
      </c>
      <c r="BG54" s="241">
        <f t="shared" si="30"/>
        <v>110560</v>
      </c>
      <c r="BH54" s="241">
        <f t="shared" si="30"/>
        <v>108211</v>
      </c>
      <c r="BI54" s="241">
        <f t="shared" ref="BI54:DT54" si="31">ROUND(BI27*0.87,)</f>
        <v>108211</v>
      </c>
      <c r="BJ54" s="241">
        <f t="shared" si="31"/>
        <v>108211</v>
      </c>
      <c r="BK54" s="241">
        <f t="shared" si="31"/>
        <v>110560</v>
      </c>
      <c r="BL54" s="241">
        <f t="shared" si="31"/>
        <v>110560</v>
      </c>
      <c r="BM54" s="241">
        <f t="shared" si="31"/>
        <v>110560</v>
      </c>
      <c r="BN54" s="241">
        <f t="shared" si="31"/>
        <v>110560</v>
      </c>
      <c r="BO54" s="241">
        <f t="shared" si="31"/>
        <v>110560</v>
      </c>
      <c r="BP54" s="241">
        <f t="shared" si="31"/>
        <v>110560</v>
      </c>
      <c r="BQ54" s="241">
        <f t="shared" si="31"/>
        <v>110560</v>
      </c>
      <c r="BR54" s="241">
        <f t="shared" si="31"/>
        <v>110560</v>
      </c>
      <c r="BS54" s="241">
        <f t="shared" si="31"/>
        <v>110560</v>
      </c>
      <c r="BT54" s="241">
        <f t="shared" si="31"/>
        <v>115258</v>
      </c>
      <c r="BU54" s="241">
        <f t="shared" si="31"/>
        <v>115258</v>
      </c>
      <c r="BV54" s="241">
        <f t="shared" si="31"/>
        <v>115258</v>
      </c>
      <c r="BW54" s="241">
        <f t="shared" si="31"/>
        <v>115258</v>
      </c>
      <c r="BX54" s="241">
        <f t="shared" si="31"/>
        <v>136399</v>
      </c>
      <c r="BY54" s="241">
        <f t="shared" si="31"/>
        <v>136399</v>
      </c>
      <c r="BZ54" s="241">
        <f t="shared" si="31"/>
        <v>136399</v>
      </c>
      <c r="CA54" s="241">
        <f t="shared" si="31"/>
        <v>136399</v>
      </c>
      <c r="CB54" s="241">
        <f t="shared" si="31"/>
        <v>136399</v>
      </c>
      <c r="CC54" s="241">
        <f t="shared" si="31"/>
        <v>136399</v>
      </c>
      <c r="CD54" s="241">
        <f t="shared" si="31"/>
        <v>136399</v>
      </c>
      <c r="CE54" s="241">
        <f t="shared" si="31"/>
        <v>136399</v>
      </c>
      <c r="CF54" s="241">
        <f t="shared" si="31"/>
        <v>136399</v>
      </c>
      <c r="CG54" s="241">
        <f t="shared" si="31"/>
        <v>136399</v>
      </c>
      <c r="CH54" s="241">
        <f t="shared" si="31"/>
        <v>133267</v>
      </c>
      <c r="CI54" s="241">
        <f t="shared" si="31"/>
        <v>133267</v>
      </c>
      <c r="CJ54" s="241">
        <f t="shared" si="31"/>
        <v>133267</v>
      </c>
      <c r="CK54" s="241">
        <f t="shared" si="31"/>
        <v>133267</v>
      </c>
      <c r="CL54" s="241">
        <f t="shared" si="31"/>
        <v>133267</v>
      </c>
      <c r="CM54" s="241">
        <f t="shared" si="31"/>
        <v>133267</v>
      </c>
      <c r="CN54" s="241">
        <f t="shared" si="31"/>
        <v>133267</v>
      </c>
      <c r="CO54" s="241">
        <f t="shared" si="31"/>
        <v>133267</v>
      </c>
      <c r="CP54" s="241">
        <f t="shared" si="31"/>
        <v>133267</v>
      </c>
      <c r="CQ54" s="241">
        <f t="shared" si="31"/>
        <v>152842</v>
      </c>
      <c r="CR54" s="241">
        <f t="shared" si="31"/>
        <v>158323</v>
      </c>
      <c r="CS54" s="241">
        <f t="shared" si="31"/>
        <v>163804</v>
      </c>
      <c r="CT54" s="241">
        <f t="shared" si="31"/>
        <v>152842</v>
      </c>
      <c r="CU54" s="241">
        <f t="shared" si="31"/>
        <v>152842</v>
      </c>
      <c r="CV54" s="241">
        <f t="shared" si="31"/>
        <v>144229</v>
      </c>
      <c r="CW54" s="241">
        <f t="shared" si="31"/>
        <v>144229</v>
      </c>
      <c r="CX54" s="241">
        <f t="shared" si="31"/>
        <v>144229</v>
      </c>
      <c r="CY54" s="241">
        <f t="shared" si="31"/>
        <v>137965</v>
      </c>
      <c r="CZ54" s="241">
        <f t="shared" si="31"/>
        <v>117607</v>
      </c>
      <c r="DA54" s="241">
        <f t="shared" si="31"/>
        <v>107036</v>
      </c>
      <c r="DB54" s="241">
        <f t="shared" si="31"/>
        <v>107036</v>
      </c>
      <c r="DC54" s="241">
        <f t="shared" si="31"/>
        <v>107036</v>
      </c>
      <c r="DD54" s="241">
        <f t="shared" si="31"/>
        <v>107036</v>
      </c>
      <c r="DE54" s="241">
        <f t="shared" si="31"/>
        <v>108211</v>
      </c>
      <c r="DF54" s="241">
        <f t="shared" si="31"/>
        <v>108211</v>
      </c>
      <c r="DG54" s="241">
        <f t="shared" si="31"/>
        <v>108211</v>
      </c>
      <c r="DH54" s="241">
        <f t="shared" si="31"/>
        <v>107036</v>
      </c>
      <c r="DI54" s="241">
        <f t="shared" si="31"/>
        <v>107036</v>
      </c>
      <c r="DJ54" s="241">
        <f t="shared" si="31"/>
        <v>107036</v>
      </c>
      <c r="DK54" s="241">
        <f t="shared" si="31"/>
        <v>107036</v>
      </c>
      <c r="DL54" s="241">
        <f t="shared" si="31"/>
        <v>107036</v>
      </c>
      <c r="DM54" s="241">
        <f t="shared" si="31"/>
        <v>107036</v>
      </c>
      <c r="DN54" s="241">
        <f t="shared" si="31"/>
        <v>105862</v>
      </c>
      <c r="DO54" s="241">
        <f t="shared" si="31"/>
        <v>105862</v>
      </c>
      <c r="DP54" s="241">
        <f t="shared" si="31"/>
        <v>105862</v>
      </c>
      <c r="DQ54" s="241">
        <f t="shared" si="31"/>
        <v>105862</v>
      </c>
      <c r="DR54" s="241">
        <f t="shared" si="31"/>
        <v>105862</v>
      </c>
      <c r="DS54" s="241">
        <f t="shared" si="31"/>
        <v>105862</v>
      </c>
      <c r="DT54" s="241">
        <f t="shared" si="31"/>
        <v>105862</v>
      </c>
      <c r="DU54" s="241">
        <f t="shared" ref="DU54:FH54" si="32">ROUND(DU27*0.87,)</f>
        <v>102730</v>
      </c>
      <c r="DV54" s="241">
        <f t="shared" si="32"/>
        <v>102730</v>
      </c>
      <c r="DW54" s="241">
        <f t="shared" si="32"/>
        <v>102730</v>
      </c>
      <c r="DX54" s="241">
        <f t="shared" si="32"/>
        <v>102730</v>
      </c>
      <c r="DY54" s="241">
        <f t="shared" si="32"/>
        <v>102730</v>
      </c>
      <c r="DZ54" s="241">
        <f t="shared" si="32"/>
        <v>103513</v>
      </c>
      <c r="EA54" s="241">
        <f t="shared" si="32"/>
        <v>103513</v>
      </c>
      <c r="EB54" s="241">
        <f t="shared" si="32"/>
        <v>101947</v>
      </c>
      <c r="EC54" s="241">
        <f t="shared" si="32"/>
        <v>101947</v>
      </c>
      <c r="ED54" s="241">
        <f t="shared" si="32"/>
        <v>101947</v>
      </c>
      <c r="EE54" s="241">
        <f t="shared" si="32"/>
        <v>77517</v>
      </c>
      <c r="EF54" s="241">
        <f t="shared" si="32"/>
        <v>77517</v>
      </c>
      <c r="EG54" s="241">
        <f t="shared" si="32"/>
        <v>77517</v>
      </c>
      <c r="EH54" s="241">
        <f t="shared" si="32"/>
        <v>77517</v>
      </c>
      <c r="EI54" s="241">
        <f t="shared" si="32"/>
        <v>75168</v>
      </c>
      <c r="EJ54" s="241">
        <f t="shared" si="32"/>
        <v>75168</v>
      </c>
      <c r="EK54" s="241">
        <f t="shared" si="32"/>
        <v>75168</v>
      </c>
      <c r="EL54" s="241">
        <f t="shared" si="32"/>
        <v>75168</v>
      </c>
      <c r="EM54" s="241">
        <f t="shared" si="32"/>
        <v>75168</v>
      </c>
      <c r="EN54" s="241">
        <f t="shared" si="32"/>
        <v>75168</v>
      </c>
      <c r="EO54" s="241">
        <f t="shared" si="32"/>
        <v>75168</v>
      </c>
      <c r="EP54" s="241">
        <f t="shared" si="32"/>
        <v>73994</v>
      </c>
      <c r="EQ54" s="241">
        <f t="shared" si="32"/>
        <v>73994</v>
      </c>
      <c r="ER54" s="241">
        <f t="shared" si="32"/>
        <v>73994</v>
      </c>
      <c r="ES54" s="241">
        <f t="shared" si="32"/>
        <v>73994</v>
      </c>
      <c r="ET54" s="241">
        <f t="shared" si="32"/>
        <v>73994</v>
      </c>
      <c r="EU54" s="241">
        <f t="shared" si="32"/>
        <v>75168</v>
      </c>
      <c r="EV54" s="241">
        <f t="shared" si="32"/>
        <v>75168</v>
      </c>
      <c r="EW54" s="241">
        <f t="shared" si="32"/>
        <v>73994</v>
      </c>
      <c r="EX54" s="241">
        <f t="shared" si="32"/>
        <v>73994</v>
      </c>
      <c r="EY54" s="241">
        <f t="shared" si="32"/>
        <v>73994</v>
      </c>
      <c r="EZ54" s="241">
        <f t="shared" si="32"/>
        <v>73994</v>
      </c>
      <c r="FA54" s="241">
        <f t="shared" si="32"/>
        <v>73994</v>
      </c>
      <c r="FB54" s="241">
        <f t="shared" si="32"/>
        <v>75168</v>
      </c>
      <c r="FC54" s="241">
        <f t="shared" si="32"/>
        <v>75168</v>
      </c>
      <c r="FD54" s="241">
        <f t="shared" si="32"/>
        <v>73994</v>
      </c>
      <c r="FE54" s="241">
        <f t="shared" si="32"/>
        <v>73994</v>
      </c>
      <c r="FF54" s="241">
        <f t="shared" si="32"/>
        <v>73994</v>
      </c>
      <c r="FG54" s="241">
        <f t="shared" si="32"/>
        <v>73994</v>
      </c>
      <c r="FH54" s="241">
        <f t="shared" si="32"/>
        <v>76343</v>
      </c>
    </row>
    <row r="55" spans="1:164"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349"/>
      <c r="AQ55" s="349"/>
      <c r="AR55" s="349"/>
      <c r="AS55" s="349"/>
      <c r="AT55" s="349"/>
      <c r="AU55" s="349"/>
      <c r="AV55" s="349"/>
      <c r="AW55" s="349"/>
      <c r="AX55" s="349"/>
      <c r="AY55" s="349"/>
      <c r="AZ55" s="349"/>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row>
    <row r="56" spans="1:164" s="72" customFormat="1" x14ac:dyDescent="0.2">
      <c r="A56" s="240" t="s">
        <v>115</v>
      </c>
      <c r="B56" s="241">
        <f t="shared" ref="B56:BH56" si="33">ROUND(B29*0.87,)</f>
        <v>92081</v>
      </c>
      <c r="C56" s="241">
        <f t="shared" si="33"/>
        <v>92081</v>
      </c>
      <c r="D56" s="241">
        <f t="shared" si="33"/>
        <v>94821</v>
      </c>
      <c r="E56" s="241">
        <f t="shared" si="33"/>
        <v>94821</v>
      </c>
      <c r="F56" s="241">
        <f t="shared" si="33"/>
        <v>89732</v>
      </c>
      <c r="G56" s="241">
        <f t="shared" si="33"/>
        <v>89732</v>
      </c>
      <c r="H56" s="241">
        <f t="shared" si="33"/>
        <v>89732</v>
      </c>
      <c r="I56" s="241">
        <f t="shared" si="33"/>
        <v>89732</v>
      </c>
      <c r="J56" s="241">
        <f t="shared" si="33"/>
        <v>89732</v>
      </c>
      <c r="K56" s="241">
        <f t="shared" si="33"/>
        <v>93255</v>
      </c>
      <c r="L56" s="241">
        <f t="shared" si="33"/>
        <v>93255</v>
      </c>
      <c r="M56" s="241">
        <f t="shared" si="33"/>
        <v>89732</v>
      </c>
      <c r="N56" s="241">
        <f t="shared" si="33"/>
        <v>89732</v>
      </c>
      <c r="O56" s="241">
        <f t="shared" si="33"/>
        <v>89732</v>
      </c>
      <c r="P56" s="241">
        <f t="shared" si="33"/>
        <v>89732</v>
      </c>
      <c r="Q56" s="241">
        <f t="shared" si="33"/>
        <v>89732</v>
      </c>
      <c r="R56" s="241">
        <f t="shared" si="33"/>
        <v>92081</v>
      </c>
      <c r="S56" s="241">
        <f t="shared" si="33"/>
        <v>92081</v>
      </c>
      <c r="T56" s="241">
        <f t="shared" si="33"/>
        <v>90906</v>
      </c>
      <c r="U56" s="241">
        <f t="shared" si="33"/>
        <v>90906</v>
      </c>
      <c r="V56" s="241">
        <f t="shared" si="33"/>
        <v>90906</v>
      </c>
      <c r="W56" s="241">
        <f t="shared" si="33"/>
        <v>90906</v>
      </c>
      <c r="X56" s="241">
        <f t="shared" si="33"/>
        <v>92081</v>
      </c>
      <c r="Y56" s="241">
        <f t="shared" si="33"/>
        <v>92081</v>
      </c>
      <c r="Z56" s="241">
        <f t="shared" si="33"/>
        <v>92081</v>
      </c>
      <c r="AA56" s="241">
        <f t="shared" si="33"/>
        <v>90906</v>
      </c>
      <c r="AB56" s="241">
        <f t="shared" si="33"/>
        <v>90906</v>
      </c>
      <c r="AC56" s="241">
        <f t="shared" si="33"/>
        <v>92081</v>
      </c>
      <c r="AD56" s="241">
        <f t="shared" si="33"/>
        <v>92081</v>
      </c>
      <c r="AE56" s="241">
        <f t="shared" si="33"/>
        <v>92081</v>
      </c>
      <c r="AF56" s="241">
        <f t="shared" si="33"/>
        <v>95213</v>
      </c>
      <c r="AG56" s="241">
        <f t="shared" si="33"/>
        <v>95213</v>
      </c>
      <c r="AH56" s="241">
        <f t="shared" si="33"/>
        <v>93255</v>
      </c>
      <c r="AI56" s="241">
        <f t="shared" si="33"/>
        <v>94821</v>
      </c>
      <c r="AJ56" s="241">
        <f t="shared" si="33"/>
        <v>94821</v>
      </c>
      <c r="AK56" s="241">
        <f t="shared" si="33"/>
        <v>99911</v>
      </c>
      <c r="AL56" s="241">
        <f t="shared" si="33"/>
        <v>104609</v>
      </c>
      <c r="AM56" s="241">
        <f t="shared" si="33"/>
        <v>104609</v>
      </c>
      <c r="AN56" s="241">
        <f t="shared" si="33"/>
        <v>106958</v>
      </c>
      <c r="AO56" s="241">
        <f t="shared" si="33"/>
        <v>104609</v>
      </c>
      <c r="AP56" s="349">
        <f t="shared" si="33"/>
        <v>233726</v>
      </c>
      <c r="AQ56" s="349">
        <f t="shared" si="33"/>
        <v>265046</v>
      </c>
      <c r="AR56" s="349">
        <f t="shared" si="33"/>
        <v>284621</v>
      </c>
      <c r="AS56" s="349">
        <f t="shared" si="33"/>
        <v>284621</v>
      </c>
      <c r="AT56" s="349">
        <f t="shared" si="33"/>
        <v>272876</v>
      </c>
      <c r="AU56" s="349">
        <f t="shared" si="33"/>
        <v>272876</v>
      </c>
      <c r="AV56" s="349">
        <f t="shared" si="33"/>
        <v>272876</v>
      </c>
      <c r="AW56" s="349">
        <f t="shared" si="33"/>
        <v>272876</v>
      </c>
      <c r="AX56" s="349">
        <f t="shared" si="33"/>
        <v>272876</v>
      </c>
      <c r="AY56" s="349">
        <f t="shared" si="33"/>
        <v>253301</v>
      </c>
      <c r="AZ56" s="349">
        <f t="shared" si="33"/>
        <v>245471</v>
      </c>
      <c r="BA56" s="241">
        <f t="shared" si="33"/>
        <v>245471</v>
      </c>
      <c r="BB56" s="241">
        <f t="shared" si="33"/>
        <v>141097</v>
      </c>
      <c r="BC56" s="241">
        <f t="shared" si="33"/>
        <v>122305</v>
      </c>
      <c r="BD56" s="241">
        <f t="shared" si="33"/>
        <v>122305</v>
      </c>
      <c r="BE56" s="241">
        <f t="shared" si="33"/>
        <v>122305</v>
      </c>
      <c r="BF56" s="241">
        <f t="shared" si="33"/>
        <v>122305</v>
      </c>
      <c r="BG56" s="241">
        <f t="shared" si="33"/>
        <v>122305</v>
      </c>
      <c r="BH56" s="241">
        <f t="shared" si="33"/>
        <v>119956</v>
      </c>
      <c r="BI56" s="241">
        <f t="shared" ref="BI56:DT56" si="34">ROUND(BI29*0.87,)</f>
        <v>119956</v>
      </c>
      <c r="BJ56" s="241">
        <f t="shared" si="34"/>
        <v>119956</v>
      </c>
      <c r="BK56" s="241">
        <f t="shared" si="34"/>
        <v>122305</v>
      </c>
      <c r="BL56" s="241">
        <f t="shared" si="34"/>
        <v>122305</v>
      </c>
      <c r="BM56" s="241">
        <f t="shared" si="34"/>
        <v>122305</v>
      </c>
      <c r="BN56" s="241">
        <f t="shared" si="34"/>
        <v>122305</v>
      </c>
      <c r="BO56" s="241">
        <f t="shared" si="34"/>
        <v>122305</v>
      </c>
      <c r="BP56" s="241">
        <f t="shared" si="34"/>
        <v>122305</v>
      </c>
      <c r="BQ56" s="241">
        <f t="shared" si="34"/>
        <v>122305</v>
      </c>
      <c r="BR56" s="241">
        <f t="shared" si="34"/>
        <v>122305</v>
      </c>
      <c r="BS56" s="241">
        <f t="shared" si="34"/>
        <v>122305</v>
      </c>
      <c r="BT56" s="241">
        <f t="shared" si="34"/>
        <v>127003</v>
      </c>
      <c r="BU56" s="241">
        <f t="shared" si="34"/>
        <v>127003</v>
      </c>
      <c r="BV56" s="241">
        <f t="shared" si="34"/>
        <v>127003</v>
      </c>
      <c r="BW56" s="241">
        <f t="shared" si="34"/>
        <v>127003</v>
      </c>
      <c r="BX56" s="241">
        <f t="shared" si="34"/>
        <v>152059</v>
      </c>
      <c r="BY56" s="241">
        <f t="shared" si="34"/>
        <v>152059</v>
      </c>
      <c r="BZ56" s="241">
        <f t="shared" si="34"/>
        <v>152059</v>
      </c>
      <c r="CA56" s="241">
        <f t="shared" si="34"/>
        <v>152059</v>
      </c>
      <c r="CB56" s="241">
        <f t="shared" si="34"/>
        <v>152059</v>
      </c>
      <c r="CC56" s="241">
        <f t="shared" si="34"/>
        <v>152059</v>
      </c>
      <c r="CD56" s="241">
        <f t="shared" si="34"/>
        <v>152059</v>
      </c>
      <c r="CE56" s="241">
        <f t="shared" si="34"/>
        <v>152059</v>
      </c>
      <c r="CF56" s="241">
        <f t="shared" si="34"/>
        <v>152059</v>
      </c>
      <c r="CG56" s="241">
        <f t="shared" si="34"/>
        <v>152059</v>
      </c>
      <c r="CH56" s="241">
        <f t="shared" si="34"/>
        <v>148927</v>
      </c>
      <c r="CI56" s="241">
        <f t="shared" si="34"/>
        <v>148927</v>
      </c>
      <c r="CJ56" s="241">
        <f t="shared" si="34"/>
        <v>148927</v>
      </c>
      <c r="CK56" s="241">
        <f t="shared" si="34"/>
        <v>148927</v>
      </c>
      <c r="CL56" s="241">
        <f t="shared" si="34"/>
        <v>148927</v>
      </c>
      <c r="CM56" s="241">
        <f t="shared" si="34"/>
        <v>148927</v>
      </c>
      <c r="CN56" s="241">
        <f t="shared" si="34"/>
        <v>148927</v>
      </c>
      <c r="CO56" s="241">
        <f t="shared" si="34"/>
        <v>148927</v>
      </c>
      <c r="CP56" s="241">
        <f t="shared" si="34"/>
        <v>148927</v>
      </c>
      <c r="CQ56" s="241">
        <f t="shared" si="34"/>
        <v>168502</v>
      </c>
      <c r="CR56" s="241">
        <f t="shared" si="34"/>
        <v>173983</v>
      </c>
      <c r="CS56" s="241">
        <f t="shared" si="34"/>
        <v>179464</v>
      </c>
      <c r="CT56" s="241">
        <f t="shared" si="34"/>
        <v>168502</v>
      </c>
      <c r="CU56" s="241">
        <f t="shared" si="34"/>
        <v>168502</v>
      </c>
      <c r="CV56" s="241">
        <f t="shared" si="34"/>
        <v>159889</v>
      </c>
      <c r="CW56" s="241">
        <f t="shared" si="34"/>
        <v>159889</v>
      </c>
      <c r="CX56" s="241">
        <f t="shared" si="34"/>
        <v>159889</v>
      </c>
      <c r="CY56" s="241">
        <f t="shared" si="34"/>
        <v>153625</v>
      </c>
      <c r="CZ56" s="241">
        <f t="shared" si="34"/>
        <v>129352</v>
      </c>
      <c r="DA56" s="241">
        <f t="shared" si="34"/>
        <v>118781</v>
      </c>
      <c r="DB56" s="241">
        <f t="shared" si="34"/>
        <v>118781</v>
      </c>
      <c r="DC56" s="241">
        <f t="shared" si="34"/>
        <v>118781</v>
      </c>
      <c r="DD56" s="241">
        <f t="shared" si="34"/>
        <v>118781</v>
      </c>
      <c r="DE56" s="241">
        <f t="shared" si="34"/>
        <v>119956</v>
      </c>
      <c r="DF56" s="241">
        <f t="shared" si="34"/>
        <v>119956</v>
      </c>
      <c r="DG56" s="241">
        <f t="shared" si="34"/>
        <v>119956</v>
      </c>
      <c r="DH56" s="241">
        <f t="shared" si="34"/>
        <v>118781</v>
      </c>
      <c r="DI56" s="241">
        <f t="shared" si="34"/>
        <v>118781</v>
      </c>
      <c r="DJ56" s="241">
        <f t="shared" si="34"/>
        <v>118781</v>
      </c>
      <c r="DK56" s="241">
        <f t="shared" si="34"/>
        <v>118781</v>
      </c>
      <c r="DL56" s="241">
        <f t="shared" si="34"/>
        <v>118781</v>
      </c>
      <c r="DM56" s="241">
        <f t="shared" si="34"/>
        <v>118781</v>
      </c>
      <c r="DN56" s="241">
        <f t="shared" si="34"/>
        <v>117607</v>
      </c>
      <c r="DO56" s="241">
        <f t="shared" si="34"/>
        <v>117607</v>
      </c>
      <c r="DP56" s="241">
        <f t="shared" si="34"/>
        <v>117607</v>
      </c>
      <c r="DQ56" s="241">
        <f t="shared" si="34"/>
        <v>117607</v>
      </c>
      <c r="DR56" s="241">
        <f t="shared" si="34"/>
        <v>117607</v>
      </c>
      <c r="DS56" s="241">
        <f t="shared" si="34"/>
        <v>117607</v>
      </c>
      <c r="DT56" s="241">
        <f t="shared" si="34"/>
        <v>117607</v>
      </c>
      <c r="DU56" s="241">
        <f t="shared" ref="DU56:FH56" si="35">ROUND(DU29*0.87,)</f>
        <v>114475</v>
      </c>
      <c r="DV56" s="241">
        <f t="shared" si="35"/>
        <v>114475</v>
      </c>
      <c r="DW56" s="241">
        <f t="shared" si="35"/>
        <v>114475</v>
      </c>
      <c r="DX56" s="241">
        <f t="shared" si="35"/>
        <v>114475</v>
      </c>
      <c r="DY56" s="241">
        <f t="shared" si="35"/>
        <v>114475</v>
      </c>
      <c r="DZ56" s="241">
        <f t="shared" si="35"/>
        <v>115258</v>
      </c>
      <c r="EA56" s="241">
        <f t="shared" si="35"/>
        <v>115258</v>
      </c>
      <c r="EB56" s="241">
        <f t="shared" si="35"/>
        <v>113692</v>
      </c>
      <c r="EC56" s="241">
        <f t="shared" si="35"/>
        <v>113692</v>
      </c>
      <c r="ED56" s="241">
        <f t="shared" si="35"/>
        <v>113692</v>
      </c>
      <c r="EE56" s="241">
        <f t="shared" si="35"/>
        <v>93177</v>
      </c>
      <c r="EF56" s="241">
        <f t="shared" si="35"/>
        <v>93177</v>
      </c>
      <c r="EG56" s="241">
        <f t="shared" si="35"/>
        <v>93177</v>
      </c>
      <c r="EH56" s="241">
        <f t="shared" si="35"/>
        <v>93177</v>
      </c>
      <c r="EI56" s="241">
        <f t="shared" si="35"/>
        <v>90828</v>
      </c>
      <c r="EJ56" s="241">
        <f t="shared" si="35"/>
        <v>90828</v>
      </c>
      <c r="EK56" s="241">
        <f t="shared" si="35"/>
        <v>90828</v>
      </c>
      <c r="EL56" s="241">
        <f t="shared" si="35"/>
        <v>90828</v>
      </c>
      <c r="EM56" s="241">
        <f t="shared" si="35"/>
        <v>90828</v>
      </c>
      <c r="EN56" s="241">
        <f t="shared" si="35"/>
        <v>90828</v>
      </c>
      <c r="EO56" s="241">
        <f t="shared" si="35"/>
        <v>90828</v>
      </c>
      <c r="EP56" s="241">
        <f t="shared" si="35"/>
        <v>89654</v>
      </c>
      <c r="EQ56" s="241">
        <f t="shared" si="35"/>
        <v>89654</v>
      </c>
      <c r="ER56" s="241">
        <f t="shared" si="35"/>
        <v>89654</v>
      </c>
      <c r="ES56" s="241">
        <f t="shared" si="35"/>
        <v>89654</v>
      </c>
      <c r="ET56" s="241">
        <f t="shared" si="35"/>
        <v>89654</v>
      </c>
      <c r="EU56" s="241">
        <f t="shared" si="35"/>
        <v>90828</v>
      </c>
      <c r="EV56" s="241">
        <f t="shared" si="35"/>
        <v>90828</v>
      </c>
      <c r="EW56" s="241">
        <f t="shared" si="35"/>
        <v>89654</v>
      </c>
      <c r="EX56" s="241">
        <f t="shared" si="35"/>
        <v>89654</v>
      </c>
      <c r="EY56" s="241">
        <f t="shared" si="35"/>
        <v>89654</v>
      </c>
      <c r="EZ56" s="241">
        <f t="shared" si="35"/>
        <v>89654</v>
      </c>
      <c r="FA56" s="241">
        <f t="shared" si="35"/>
        <v>89654</v>
      </c>
      <c r="FB56" s="241">
        <f t="shared" si="35"/>
        <v>90828</v>
      </c>
      <c r="FC56" s="241">
        <f t="shared" si="35"/>
        <v>90828</v>
      </c>
      <c r="FD56" s="241">
        <f t="shared" si="35"/>
        <v>89654</v>
      </c>
      <c r="FE56" s="241">
        <f t="shared" si="35"/>
        <v>89654</v>
      </c>
      <c r="FF56" s="241">
        <f t="shared" si="35"/>
        <v>89654</v>
      </c>
      <c r="FG56" s="241">
        <f t="shared" si="35"/>
        <v>89654</v>
      </c>
      <c r="FH56" s="241">
        <f t="shared" si="35"/>
        <v>92003</v>
      </c>
    </row>
    <row r="57" spans="1:164" s="72" customFormat="1" ht="12.75" thickBot="1" x14ac:dyDescent="0.25">
      <c r="A57" s="85"/>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P57" s="350"/>
      <c r="AQ57" s="350"/>
      <c r="AR57" s="350"/>
      <c r="AS57" s="350"/>
      <c r="AT57" s="350"/>
      <c r="AU57" s="350"/>
      <c r="AV57" s="350"/>
      <c r="AW57" s="350"/>
      <c r="AX57" s="350"/>
      <c r="AY57" s="350"/>
      <c r="AZ57" s="350"/>
    </row>
    <row r="58" spans="1:164" ht="12.75" thickBot="1" x14ac:dyDescent="0.25">
      <c r="A58" s="136" t="s">
        <v>133</v>
      </c>
    </row>
    <row r="59" spans="1:164" ht="48.75" thickBot="1" x14ac:dyDescent="0.25">
      <c r="A59" s="355" t="s">
        <v>396</v>
      </c>
    </row>
    <row r="60" spans="1:164" x14ac:dyDescent="0.2">
      <c r="A60" s="76"/>
    </row>
    <row r="61" spans="1:164" x14ac:dyDescent="0.2">
      <c r="A61" s="186" t="s">
        <v>130</v>
      </c>
    </row>
    <row r="62" spans="1:164" ht="12" customHeight="1" x14ac:dyDescent="0.2">
      <c r="A62" s="378" t="s">
        <v>295</v>
      </c>
    </row>
    <row r="63" spans="1:164" ht="12" customHeight="1" x14ac:dyDescent="0.2">
      <c r="A63" s="385"/>
    </row>
    <row r="64" spans="1:164" s="82" customFormat="1" ht="12" customHeight="1" x14ac:dyDescent="0.2">
      <c r="A64" s="38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P64" s="351"/>
      <c r="AQ64" s="351"/>
      <c r="AR64" s="351"/>
      <c r="AS64" s="351"/>
      <c r="AT64" s="351"/>
      <c r="AU64" s="351"/>
      <c r="AV64" s="351"/>
      <c r="AW64" s="351"/>
      <c r="AX64" s="351"/>
      <c r="AY64" s="351"/>
      <c r="AZ64" s="351"/>
    </row>
    <row r="65" spans="1:1" ht="85.5"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41" t="s">
        <v>395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H72"/>
  <sheetViews>
    <sheetView zoomScale="90" zoomScaleNormal="90" workbookViewId="0">
      <selection activeCell="B16" sqref="B16"/>
    </sheetView>
  </sheetViews>
  <sheetFormatPr defaultColWidth="9" defaultRowHeight="12" x14ac:dyDescent="0.2"/>
  <cols>
    <col min="1" max="1" width="83.85546875" style="194" customWidth="1"/>
    <col min="2" max="2" width="9.7109375" style="343" customWidth="1"/>
    <col min="3" max="34" width="9.7109375" style="343" bestFit="1" customWidth="1"/>
    <col min="35" max="41" width="9.7109375" style="194" bestFit="1" customWidth="1"/>
    <col min="42" max="52" width="9.7109375" style="343" bestFit="1" customWidth="1"/>
    <col min="53" max="164" width="9.7109375" style="194" bestFit="1" customWidth="1"/>
    <col min="165" max="16384" width="9" style="194"/>
  </cols>
  <sheetData>
    <row r="1" spans="1:164" s="10" customFormat="1" ht="12" customHeight="1" x14ac:dyDescent="0.2">
      <c r="A1" s="97" t="s">
        <v>127</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P1" s="342"/>
      <c r="AQ1" s="342"/>
      <c r="AR1" s="342"/>
      <c r="AS1" s="342"/>
      <c r="AT1" s="342"/>
      <c r="AU1" s="342"/>
      <c r="AV1" s="342"/>
      <c r="AW1" s="342"/>
      <c r="AX1" s="342"/>
      <c r="AY1" s="342"/>
      <c r="AZ1" s="342"/>
    </row>
    <row r="2" spans="1:164" s="10" customFormat="1" ht="12" customHeight="1" x14ac:dyDescent="0.2">
      <c r="A2" s="83" t="s">
        <v>225</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P2" s="342"/>
      <c r="AQ2" s="342"/>
      <c r="AR2" s="342"/>
      <c r="AS2" s="342"/>
      <c r="AT2" s="342"/>
      <c r="AU2" s="342"/>
      <c r="AV2" s="342"/>
      <c r="AW2" s="342"/>
      <c r="AX2" s="342"/>
      <c r="AY2" s="342"/>
      <c r="AZ2" s="342"/>
    </row>
    <row r="3" spans="1:164" ht="8.4499999999999993" customHeight="1" x14ac:dyDescent="0.2">
      <c r="A3" s="69"/>
    </row>
    <row r="4" spans="1:164" s="250" customFormat="1" ht="32.450000000000003" customHeight="1" x14ac:dyDescent="0.2">
      <c r="A4" s="296" t="s">
        <v>132</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P4" s="352"/>
      <c r="AQ4" s="352"/>
      <c r="AR4" s="352"/>
      <c r="AS4" s="352"/>
      <c r="AT4" s="352"/>
      <c r="AU4" s="352"/>
      <c r="AV4" s="352"/>
      <c r="AW4" s="352"/>
      <c r="AX4" s="352"/>
      <c r="AY4" s="352"/>
      <c r="AZ4" s="352"/>
    </row>
    <row r="5" spans="1:164" s="252"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344">
        <f>'C завтраками| Bed and breakfast'!AP4</f>
        <v>46020</v>
      </c>
      <c r="AQ5" s="344">
        <f>'C завтраками| Bed and breakfast'!AQ4</f>
        <v>46021</v>
      </c>
      <c r="AR5" s="344">
        <f>'C завтраками| Bed and breakfast'!AR4</f>
        <v>46022</v>
      </c>
      <c r="AS5" s="344">
        <f>'C завтраками| Bed and breakfast'!AS4</f>
        <v>46023</v>
      </c>
      <c r="AT5" s="344">
        <f>'C завтраками| Bed and breakfast'!AT4</f>
        <v>46024</v>
      </c>
      <c r="AU5" s="344">
        <f>'C завтраками| Bed and breakfast'!AU4</f>
        <v>46025</v>
      </c>
      <c r="AV5" s="344">
        <f>'C завтраками| Bed and breakfast'!AV4</f>
        <v>46026</v>
      </c>
      <c r="AW5" s="344">
        <f>'C завтраками| Bed and breakfast'!AW4</f>
        <v>46027</v>
      </c>
      <c r="AX5" s="344">
        <f>'C завтраками| Bed and breakfast'!AX4</f>
        <v>46028</v>
      </c>
      <c r="AY5" s="344">
        <f>'C завтраками| Bed and breakfast'!AY4</f>
        <v>46029</v>
      </c>
      <c r="AZ5" s="344">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252"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344">
        <f>'C завтраками| Bed and breakfast'!AP5</f>
        <v>46020</v>
      </c>
      <c r="AQ6" s="344">
        <f>'C завтраками| Bed and breakfast'!AQ5</f>
        <v>46021</v>
      </c>
      <c r="AR6" s="344">
        <f>'C завтраками| Bed and breakfast'!AR5</f>
        <v>46022</v>
      </c>
      <c r="AS6" s="344">
        <f>'C завтраками| Bed and breakfast'!AS5</f>
        <v>46023</v>
      </c>
      <c r="AT6" s="344">
        <f>'C завтраками| Bed and breakfast'!AT5</f>
        <v>46024</v>
      </c>
      <c r="AU6" s="344">
        <f>'C завтраками| Bed and breakfast'!AU5</f>
        <v>46025</v>
      </c>
      <c r="AV6" s="344">
        <f>'C завтраками| Bed and breakfast'!AV5</f>
        <v>46026</v>
      </c>
      <c r="AW6" s="344">
        <f>'C завтраками| Bed and breakfast'!AW5</f>
        <v>46027</v>
      </c>
      <c r="AX6" s="344">
        <f>'C завтраками| Bed and breakfast'!AX5</f>
        <v>46028</v>
      </c>
      <c r="AY6" s="344">
        <f>'C завтраками| Bed and breakfast'!AY5</f>
        <v>46029</v>
      </c>
      <c r="AZ6" s="344">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290" customFormat="1" x14ac:dyDescent="0.2">
      <c r="A7" s="239" t="s">
        <v>138</v>
      </c>
      <c r="AP7" s="345"/>
      <c r="AQ7" s="345"/>
      <c r="AR7" s="345"/>
      <c r="AS7" s="345"/>
      <c r="AT7" s="345"/>
      <c r="AU7" s="345"/>
      <c r="AV7" s="345"/>
      <c r="AW7" s="345"/>
      <c r="AX7" s="345"/>
      <c r="AY7" s="345"/>
      <c r="AZ7" s="345"/>
    </row>
    <row r="8" spans="1:164" s="290" customFormat="1" x14ac:dyDescent="0.2">
      <c r="A8" s="240">
        <v>1</v>
      </c>
      <c r="B8" s="272">
        <f>'C завтраками| Bed and breakfast'!B7*0.9</f>
        <v>18000</v>
      </c>
      <c r="C8" s="272">
        <f>'C завтраками| Bed and breakfast'!C7*0.9</f>
        <v>18000</v>
      </c>
      <c r="D8" s="272">
        <f>'C завтраками| Bed and breakfast'!D7*0.9</f>
        <v>21150</v>
      </c>
      <c r="E8" s="272">
        <f>'C завтраками| Bed and breakfast'!E7*0.9</f>
        <v>21150</v>
      </c>
      <c r="F8" s="272">
        <f>'C завтраками| Bed and breakfast'!F7*0.9</f>
        <v>15300</v>
      </c>
      <c r="G8" s="272">
        <f>'C завтраками| Bed and breakfast'!G7*0.9</f>
        <v>15300</v>
      </c>
      <c r="H8" s="272">
        <f>'C завтраками| Bed and breakfast'!H7*0.9</f>
        <v>15300</v>
      </c>
      <c r="I8" s="272">
        <f>'C завтраками| Bed and breakfast'!I7*0.9</f>
        <v>15300</v>
      </c>
      <c r="J8" s="272">
        <f>'C завтраками| Bed and breakfast'!J7*0.9</f>
        <v>15300</v>
      </c>
      <c r="K8" s="272">
        <f>'C завтраками| Bed and breakfast'!K7*0.9</f>
        <v>19350</v>
      </c>
      <c r="L8" s="272">
        <f>'C завтраками| Bed and breakfast'!L7*0.9</f>
        <v>19350</v>
      </c>
      <c r="M8" s="272">
        <f>'C завтраками| Bed and breakfast'!M7*0.9</f>
        <v>15300</v>
      </c>
      <c r="N8" s="272">
        <f>'C завтраками| Bed and breakfast'!N7*0.9</f>
        <v>15300</v>
      </c>
      <c r="O8" s="272">
        <f>'C завтраками| Bed and breakfast'!O7*0.9</f>
        <v>15300</v>
      </c>
      <c r="P8" s="272">
        <f>'C завтраками| Bed and breakfast'!P7*0.9</f>
        <v>15300</v>
      </c>
      <c r="Q8" s="272">
        <f>'C завтраками| Bed and breakfast'!Q7*0.9</f>
        <v>15300</v>
      </c>
      <c r="R8" s="272">
        <f>'C завтраками| Bed and breakfast'!R7*0.9</f>
        <v>18000</v>
      </c>
      <c r="S8" s="272">
        <f>'C завтраками| Bed and breakfast'!S7*0.9</f>
        <v>18000</v>
      </c>
      <c r="T8" s="272">
        <f>'C завтраками| Bed and breakfast'!T7*0.9</f>
        <v>16650</v>
      </c>
      <c r="U8" s="272">
        <f>'C завтраками| Bed and breakfast'!U7*0.9</f>
        <v>16650</v>
      </c>
      <c r="V8" s="272">
        <f>'C завтраками| Bed and breakfast'!V7*0.9</f>
        <v>16650</v>
      </c>
      <c r="W8" s="272">
        <f>'C завтраками| Bed and breakfast'!W7*0.9</f>
        <v>16650</v>
      </c>
      <c r="X8" s="272">
        <f>'C завтраками| Bed and breakfast'!X7*0.9</f>
        <v>18000</v>
      </c>
      <c r="Y8" s="272">
        <f>'C завтраками| Bed and breakfast'!Y7*0.9</f>
        <v>18000</v>
      </c>
      <c r="Z8" s="272">
        <f>'C завтраками| Bed and breakfast'!Z7*0.9</f>
        <v>18000</v>
      </c>
      <c r="AA8" s="272">
        <f>'C завтраками| Bed and breakfast'!AA7*0.9</f>
        <v>16650</v>
      </c>
      <c r="AB8" s="272">
        <f>'C завтраками| Bed and breakfast'!AB7*0.9</f>
        <v>16650</v>
      </c>
      <c r="AC8" s="272">
        <f>'C завтраками| Bed and breakfast'!AC7*0.9</f>
        <v>18000</v>
      </c>
      <c r="AD8" s="272">
        <f>'C завтраками| Bed and breakfast'!AD7*0.9</f>
        <v>18000</v>
      </c>
      <c r="AE8" s="272">
        <f>'C завтраками| Bed and breakfast'!AE7*0.9</f>
        <v>18000</v>
      </c>
      <c r="AF8" s="272">
        <f>'C завтраками| Bed and breakfast'!AF7*0.9</f>
        <v>21600</v>
      </c>
      <c r="AG8" s="272">
        <f>'C завтраками| Bed and breakfast'!AG7*0.9</f>
        <v>21600</v>
      </c>
      <c r="AH8" s="272">
        <f>'C завтраками| Bed and breakfast'!AH7*0.9</f>
        <v>19350</v>
      </c>
      <c r="AI8" s="272">
        <f>'C завтраками| Bed and breakfast'!AI7*0.9</f>
        <v>21150</v>
      </c>
      <c r="AJ8" s="272">
        <f>'C завтраками| Bed and breakfast'!AJ7*0.9</f>
        <v>21150</v>
      </c>
      <c r="AK8" s="272">
        <f>'C завтраками| Bed and breakfast'!AK7*0.9</f>
        <v>27000</v>
      </c>
      <c r="AL8" s="272">
        <f>'C завтраками| Bed and breakfast'!AL7*0.9</f>
        <v>32400</v>
      </c>
      <c r="AM8" s="272">
        <f>'C завтраками| Bed and breakfast'!AM7*0.9</f>
        <v>32400</v>
      </c>
      <c r="AN8" s="272">
        <f>'C завтраками| Bed and breakfast'!AN7*0.9</f>
        <v>35100</v>
      </c>
      <c r="AO8" s="272">
        <f>'C завтраками| Bed and breakfast'!AO7*0.9</f>
        <v>32400</v>
      </c>
      <c r="AP8" s="346">
        <f>'C завтраками| Bed and breakfast'!AP7*0.9</f>
        <v>58500</v>
      </c>
      <c r="AQ8" s="346">
        <f>'C завтраками| Bed and breakfast'!AQ7*0.9</f>
        <v>94500</v>
      </c>
      <c r="AR8" s="346">
        <f>'C завтраками| Bed and breakfast'!AR7*0.9</f>
        <v>117000</v>
      </c>
      <c r="AS8" s="346">
        <f>'C завтраками| Bed and breakfast'!AS7*0.9</f>
        <v>117000</v>
      </c>
      <c r="AT8" s="346">
        <f>'C завтраками| Bed and breakfast'!AT7*0.9</f>
        <v>103500</v>
      </c>
      <c r="AU8" s="346">
        <f>'C завтраками| Bed and breakfast'!AU7*0.9</f>
        <v>103500</v>
      </c>
      <c r="AV8" s="346">
        <f>'C завтраками| Bed and breakfast'!AV7*0.9</f>
        <v>103500</v>
      </c>
      <c r="AW8" s="346">
        <f>'C завтраками| Bed and breakfast'!AW7*0.9</f>
        <v>103500</v>
      </c>
      <c r="AX8" s="346">
        <f>'C завтраками| Bed and breakfast'!AX7*0.9</f>
        <v>103500</v>
      </c>
      <c r="AY8" s="346">
        <f>'C завтраками| Bed and breakfast'!AY7*0.9</f>
        <v>81000</v>
      </c>
      <c r="AZ8" s="346">
        <f>'C завтраками| Bed and breakfast'!AZ7*0.9</f>
        <v>72000</v>
      </c>
      <c r="BA8" s="272">
        <f>'C завтраками| Bed and breakfast'!BA7*0.9</f>
        <v>72000</v>
      </c>
      <c r="BB8" s="272">
        <f>'C завтраками| Bed and breakfast'!BB7*0.9</f>
        <v>51300</v>
      </c>
      <c r="BC8" s="272">
        <f>'C завтраками| Bed and breakfast'!BC7*0.9</f>
        <v>29700</v>
      </c>
      <c r="BD8" s="272">
        <f>'C завтраками| Bed and breakfast'!BD7*0.9</f>
        <v>29700</v>
      </c>
      <c r="BE8" s="272">
        <f>'C завтраками| Bed and breakfast'!BE7*0.9</f>
        <v>29700</v>
      </c>
      <c r="BF8" s="272">
        <f>'C завтраками| Bed and breakfast'!BF7*0.9</f>
        <v>29700</v>
      </c>
      <c r="BG8" s="272">
        <f>'C завтраками| Bed and breakfast'!BG7*0.9</f>
        <v>29700</v>
      </c>
      <c r="BH8" s="272">
        <f>'C завтраками| Bed and breakfast'!BH7*0.9</f>
        <v>27000</v>
      </c>
      <c r="BI8" s="272">
        <f>'C завтраками| Bed and breakfast'!BI7*0.9</f>
        <v>27000</v>
      </c>
      <c r="BJ8" s="272">
        <f>'C завтраками| Bed and breakfast'!BJ7*0.9</f>
        <v>27000</v>
      </c>
      <c r="BK8" s="272">
        <f>'C завтраками| Bed and breakfast'!BK7*0.9</f>
        <v>29700</v>
      </c>
      <c r="BL8" s="272">
        <f>'C завтраками| Bed and breakfast'!BL7*0.9</f>
        <v>29700</v>
      </c>
      <c r="BM8" s="272">
        <f>'C завтраками| Bed and breakfast'!BM7*0.9</f>
        <v>29700</v>
      </c>
      <c r="BN8" s="272">
        <f>'C завтраками| Bed and breakfast'!BN7*0.9</f>
        <v>29700</v>
      </c>
      <c r="BO8" s="272">
        <f>'C завтраками| Bed and breakfast'!BO7*0.9</f>
        <v>29700</v>
      </c>
      <c r="BP8" s="272">
        <f>'C завтраками| Bed and breakfast'!BP7*0.9</f>
        <v>29700</v>
      </c>
      <c r="BQ8" s="272">
        <f>'C завтраками| Bed and breakfast'!BQ7*0.9</f>
        <v>29700</v>
      </c>
      <c r="BR8" s="272">
        <f>'C завтраками| Bed and breakfast'!BR7*0.9</f>
        <v>29700</v>
      </c>
      <c r="BS8" s="272">
        <f>'C завтраками| Bed and breakfast'!BS7*0.9</f>
        <v>29700</v>
      </c>
      <c r="BT8" s="272">
        <f>'C завтраками| Bed and breakfast'!BT7*0.9</f>
        <v>35100</v>
      </c>
      <c r="BU8" s="272">
        <f>'C завтраками| Bed and breakfast'!BU7*0.9</f>
        <v>35100</v>
      </c>
      <c r="BV8" s="272">
        <f>'C завтраками| Bed and breakfast'!BV7*0.9</f>
        <v>35100</v>
      </c>
      <c r="BW8" s="272">
        <f>'C завтраками| Bed and breakfast'!BW7*0.9</f>
        <v>35100</v>
      </c>
      <c r="BX8" s="272">
        <f>'C завтраками| Bed and breakfast'!BX7*0.9</f>
        <v>36900</v>
      </c>
      <c r="BY8" s="272">
        <f>'C завтраками| Bed and breakfast'!BY7*0.9</f>
        <v>36900</v>
      </c>
      <c r="BZ8" s="272">
        <f>'C завтраками| Bed and breakfast'!BZ7*0.9</f>
        <v>36900</v>
      </c>
      <c r="CA8" s="272">
        <f>'C завтраками| Bed and breakfast'!CA7*0.9</f>
        <v>36900</v>
      </c>
      <c r="CB8" s="272">
        <f>'C завтраками| Bed and breakfast'!CB7*0.9</f>
        <v>36900</v>
      </c>
      <c r="CC8" s="272">
        <f>'C завтраками| Bed and breakfast'!CC7*0.9</f>
        <v>36900</v>
      </c>
      <c r="CD8" s="272">
        <f>'C завтраками| Bed and breakfast'!CD7*0.9</f>
        <v>36900</v>
      </c>
      <c r="CE8" s="272">
        <f>'C завтраками| Bed and breakfast'!CE7*0.9</f>
        <v>36900</v>
      </c>
      <c r="CF8" s="272">
        <f>'C завтраками| Bed and breakfast'!CF7*0.9</f>
        <v>36900</v>
      </c>
      <c r="CG8" s="272">
        <f>'C завтраками| Bed and breakfast'!CG7*0.9</f>
        <v>36900</v>
      </c>
      <c r="CH8" s="272">
        <f>'C завтраками| Bed and breakfast'!CH7*0.9</f>
        <v>33300</v>
      </c>
      <c r="CI8" s="272">
        <f>'C завтраками| Bed and breakfast'!CI7*0.9</f>
        <v>33300</v>
      </c>
      <c r="CJ8" s="272">
        <f>'C завтраками| Bed and breakfast'!CJ7*0.9</f>
        <v>33300</v>
      </c>
      <c r="CK8" s="272">
        <f>'C завтраками| Bed and breakfast'!CK7*0.9</f>
        <v>33300</v>
      </c>
      <c r="CL8" s="272">
        <f>'C завтраками| Bed and breakfast'!CL7*0.9</f>
        <v>33300</v>
      </c>
      <c r="CM8" s="272">
        <f>'C завтраками| Bed and breakfast'!CM7*0.9</f>
        <v>33300</v>
      </c>
      <c r="CN8" s="272">
        <f>'C завтраками| Bed and breakfast'!CN7*0.9</f>
        <v>33300</v>
      </c>
      <c r="CO8" s="272">
        <f>'C завтраками| Bed and breakfast'!CO7*0.9</f>
        <v>33300</v>
      </c>
      <c r="CP8" s="272">
        <f>'C завтраками| Bed and breakfast'!CP7*0.9</f>
        <v>33300</v>
      </c>
      <c r="CQ8" s="272">
        <f>'C завтраками| Bed and breakfast'!CQ7*0.9</f>
        <v>55800</v>
      </c>
      <c r="CR8" s="272">
        <f>'C завтраками| Bed and breakfast'!CR7*0.9</f>
        <v>62100</v>
      </c>
      <c r="CS8" s="272">
        <f>'C завтраками| Bed and breakfast'!CS7*0.9</f>
        <v>68400</v>
      </c>
      <c r="CT8" s="272">
        <f>'C завтраками| Bed and breakfast'!CT7*0.9</f>
        <v>55800</v>
      </c>
      <c r="CU8" s="272">
        <f>'C завтраками| Bed and breakfast'!CU7*0.9</f>
        <v>55800</v>
      </c>
      <c r="CV8" s="272">
        <f>'C завтраками| Bed and breakfast'!CV7*0.9</f>
        <v>45900</v>
      </c>
      <c r="CW8" s="272">
        <f>'C завтраками| Bed and breakfast'!CW7*0.9</f>
        <v>45900</v>
      </c>
      <c r="CX8" s="272">
        <f>'C завтраками| Bed and breakfast'!CX7*0.9</f>
        <v>45900</v>
      </c>
      <c r="CY8" s="272">
        <f>'C завтраками| Bed and breakfast'!CY7*0.9</f>
        <v>38700</v>
      </c>
      <c r="CZ8" s="272">
        <f>'C завтраками| Bed and breakfast'!CZ7*0.9</f>
        <v>37800</v>
      </c>
      <c r="DA8" s="272">
        <f>'C завтраками| Bed and breakfast'!DA7*0.9</f>
        <v>25650</v>
      </c>
      <c r="DB8" s="272">
        <f>'C завтраками| Bed and breakfast'!DB7*0.9</f>
        <v>25650</v>
      </c>
      <c r="DC8" s="272">
        <f>'C завтраками| Bed and breakfast'!DC7*0.9</f>
        <v>25650</v>
      </c>
      <c r="DD8" s="272">
        <f>'C завтраками| Bed and breakfast'!DD7*0.9</f>
        <v>25650</v>
      </c>
      <c r="DE8" s="272">
        <f>'C завтраками| Bed and breakfast'!DE7*0.9</f>
        <v>27000</v>
      </c>
      <c r="DF8" s="272">
        <f>'C завтраками| Bed and breakfast'!DF7*0.9</f>
        <v>27000</v>
      </c>
      <c r="DG8" s="272">
        <f>'C завтраками| Bed and breakfast'!DG7*0.9</f>
        <v>27000</v>
      </c>
      <c r="DH8" s="272">
        <f>'C завтраками| Bed and breakfast'!DH7*0.9</f>
        <v>25650</v>
      </c>
      <c r="DI8" s="272">
        <f>'C завтраками| Bed and breakfast'!DI7*0.9</f>
        <v>25650</v>
      </c>
      <c r="DJ8" s="272">
        <f>'C завтраками| Bed and breakfast'!DJ7*0.9</f>
        <v>25650</v>
      </c>
      <c r="DK8" s="272">
        <f>'C завтраками| Bed and breakfast'!DK7*0.9</f>
        <v>25650</v>
      </c>
      <c r="DL8" s="272">
        <f>'C завтраками| Bed and breakfast'!DL7*0.9</f>
        <v>25650</v>
      </c>
      <c r="DM8" s="272">
        <f>'C завтраками| Bed and breakfast'!DM7*0.9</f>
        <v>25650</v>
      </c>
      <c r="DN8" s="272">
        <f>'C завтраками| Bed and breakfast'!DN7*0.9</f>
        <v>24300</v>
      </c>
      <c r="DO8" s="272">
        <f>'C завтраками| Bed and breakfast'!DO7*0.9</f>
        <v>24300</v>
      </c>
      <c r="DP8" s="272">
        <f>'C завтраками| Bed and breakfast'!DP7*0.9</f>
        <v>24300</v>
      </c>
      <c r="DQ8" s="272">
        <f>'C завтраками| Bed and breakfast'!DQ7*0.9</f>
        <v>24300</v>
      </c>
      <c r="DR8" s="272">
        <f>'C завтраками| Bed and breakfast'!DR7*0.9</f>
        <v>24300</v>
      </c>
      <c r="DS8" s="272">
        <f>'C завтраками| Bed and breakfast'!DS7*0.9</f>
        <v>24300</v>
      </c>
      <c r="DT8" s="272">
        <f>'C завтраками| Bed and breakfast'!DT7*0.9</f>
        <v>24300</v>
      </c>
      <c r="DU8" s="272">
        <f>'C завтраками| Bed and breakfast'!DU7*0.9</f>
        <v>20700</v>
      </c>
      <c r="DV8" s="272">
        <f>'C завтраками| Bed and breakfast'!DV7*0.9</f>
        <v>20700</v>
      </c>
      <c r="DW8" s="272">
        <f>'C завтраками| Bed and breakfast'!DW7*0.9</f>
        <v>20700</v>
      </c>
      <c r="DX8" s="272">
        <f>'C завтраками| Bed and breakfast'!DX7*0.9</f>
        <v>20700</v>
      </c>
      <c r="DY8" s="272">
        <f>'C завтраками| Bed and breakfast'!DY7*0.9</f>
        <v>20700</v>
      </c>
      <c r="DZ8" s="272">
        <f>'C завтраками| Bed and breakfast'!DZ7*0.9</f>
        <v>21600</v>
      </c>
      <c r="EA8" s="272">
        <f>'C завтраками| Bed and breakfast'!EA7*0.9</f>
        <v>21600</v>
      </c>
      <c r="EB8" s="272">
        <f>'C завтраками| Bed and breakfast'!EB7*0.9</f>
        <v>19800</v>
      </c>
      <c r="EC8" s="272">
        <f>'C завтраками| Bed and breakfast'!EC7*0.9</f>
        <v>19800</v>
      </c>
      <c r="ED8" s="272">
        <f>'C завтраками| Bed and breakfast'!ED7*0.9</f>
        <v>19800</v>
      </c>
      <c r="EE8" s="272">
        <f>'C завтраками| Bed and breakfast'!EE7*0.9</f>
        <v>18900</v>
      </c>
      <c r="EF8" s="272">
        <f>'C завтраками| Bed and breakfast'!EF7*0.9</f>
        <v>18900</v>
      </c>
      <c r="EG8" s="272">
        <f>'C завтраками| Bed and breakfast'!EG7*0.9</f>
        <v>18900</v>
      </c>
      <c r="EH8" s="272">
        <f>'C завтраками| Bed and breakfast'!EH7*0.9</f>
        <v>18900</v>
      </c>
      <c r="EI8" s="272">
        <f>'C завтраками| Bed and breakfast'!EI7*0.9</f>
        <v>16200</v>
      </c>
      <c r="EJ8" s="272">
        <f>'C завтраками| Bed and breakfast'!EJ7*0.9</f>
        <v>16200</v>
      </c>
      <c r="EK8" s="272">
        <f>'C завтраками| Bed and breakfast'!EK7*0.9</f>
        <v>16200</v>
      </c>
      <c r="EL8" s="272">
        <f>'C завтраками| Bed and breakfast'!EL7*0.9</f>
        <v>16200</v>
      </c>
      <c r="EM8" s="272">
        <f>'C завтраками| Bed and breakfast'!EM7*0.9</f>
        <v>16200</v>
      </c>
      <c r="EN8" s="272">
        <f>'C завтраками| Bed and breakfast'!EN7*0.9</f>
        <v>16200</v>
      </c>
      <c r="EO8" s="272">
        <f>'C завтраками| Bed and breakfast'!EO7*0.9</f>
        <v>16200</v>
      </c>
      <c r="EP8" s="272">
        <f>'C завтраками| Bed and breakfast'!EP7*0.9</f>
        <v>14850</v>
      </c>
      <c r="EQ8" s="272">
        <f>'C завтраками| Bed and breakfast'!EQ7*0.9</f>
        <v>14850</v>
      </c>
      <c r="ER8" s="272">
        <f>'C завтраками| Bed and breakfast'!ER7*0.9</f>
        <v>14850</v>
      </c>
      <c r="ES8" s="272">
        <f>'C завтраками| Bed and breakfast'!ES7*0.9</f>
        <v>14850</v>
      </c>
      <c r="ET8" s="272">
        <f>'C завтраками| Bed and breakfast'!ET7*0.9</f>
        <v>14850</v>
      </c>
      <c r="EU8" s="272">
        <f>'C завтраками| Bed and breakfast'!EU7*0.9</f>
        <v>16200</v>
      </c>
      <c r="EV8" s="272">
        <f>'C завтраками| Bed and breakfast'!EV7*0.9</f>
        <v>16200</v>
      </c>
      <c r="EW8" s="272">
        <f>'C завтраками| Bed and breakfast'!EW7*0.9</f>
        <v>14850</v>
      </c>
      <c r="EX8" s="272">
        <f>'C завтраками| Bed and breakfast'!EX7*0.9</f>
        <v>14850</v>
      </c>
      <c r="EY8" s="272">
        <f>'C завтраками| Bed and breakfast'!EY7*0.9</f>
        <v>14850</v>
      </c>
      <c r="EZ8" s="272">
        <f>'C завтраками| Bed and breakfast'!EZ7*0.9</f>
        <v>14850</v>
      </c>
      <c r="FA8" s="272">
        <f>'C завтраками| Bed and breakfast'!FA7*0.9</f>
        <v>14850</v>
      </c>
      <c r="FB8" s="272">
        <f>'C завтраками| Bed and breakfast'!FB7*0.9</f>
        <v>16200</v>
      </c>
      <c r="FC8" s="272">
        <f>'C завтраками| Bed and breakfast'!FC7*0.9</f>
        <v>16200</v>
      </c>
      <c r="FD8" s="272">
        <f>'C завтраками| Bed and breakfast'!FD7*0.9</f>
        <v>14850</v>
      </c>
      <c r="FE8" s="272">
        <f>'C завтраками| Bed and breakfast'!FE7*0.9</f>
        <v>14850</v>
      </c>
      <c r="FF8" s="272">
        <f>'C завтраками| Bed and breakfast'!FF7*0.9</f>
        <v>14850</v>
      </c>
      <c r="FG8" s="272">
        <f>'C завтраками| Bed and breakfast'!FG7*0.9</f>
        <v>14850</v>
      </c>
      <c r="FH8" s="272">
        <f>'C завтраками| Bed and breakfast'!FH7*0.9</f>
        <v>17550</v>
      </c>
    </row>
    <row r="9" spans="1:164" s="290" customFormat="1" x14ac:dyDescent="0.2">
      <c r="A9" s="240">
        <v>2</v>
      </c>
      <c r="B9" s="292">
        <f>'C завтраками| Bed and breakfast'!B8*0.9</f>
        <v>20340</v>
      </c>
      <c r="C9" s="292">
        <f>'C завтраками| Bed and breakfast'!C8*0.9</f>
        <v>20340</v>
      </c>
      <c r="D9" s="292">
        <f>'C завтраками| Bed and breakfast'!D8*0.9</f>
        <v>23490</v>
      </c>
      <c r="E9" s="292">
        <f>'C завтраками| Bed and breakfast'!E8*0.9</f>
        <v>23490</v>
      </c>
      <c r="F9" s="292">
        <f>'C завтраками| Bed and breakfast'!F8*0.9</f>
        <v>17640</v>
      </c>
      <c r="G9" s="292">
        <f>'C завтраками| Bed and breakfast'!G8*0.9</f>
        <v>17640</v>
      </c>
      <c r="H9" s="292">
        <f>'C завтраками| Bed and breakfast'!H8*0.9</f>
        <v>17640</v>
      </c>
      <c r="I9" s="292">
        <f>'C завтраками| Bed and breakfast'!I8*0.9</f>
        <v>17640</v>
      </c>
      <c r="J9" s="292">
        <f>'C завтраками| Bed and breakfast'!J8*0.9</f>
        <v>17640</v>
      </c>
      <c r="K9" s="292">
        <f>'C завтраками| Bed and breakfast'!K8*0.9</f>
        <v>21690</v>
      </c>
      <c r="L9" s="292">
        <f>'C завтраками| Bed and breakfast'!L8*0.9</f>
        <v>21690</v>
      </c>
      <c r="M9" s="292">
        <f>'C завтраками| Bed and breakfast'!M8*0.9</f>
        <v>17640</v>
      </c>
      <c r="N9" s="292">
        <f>'C завтраками| Bed and breakfast'!N8*0.9</f>
        <v>17640</v>
      </c>
      <c r="O9" s="292">
        <f>'C завтраками| Bed and breakfast'!O8*0.9</f>
        <v>17640</v>
      </c>
      <c r="P9" s="292">
        <f>'C завтраками| Bed and breakfast'!P8*0.9</f>
        <v>17640</v>
      </c>
      <c r="Q9" s="292">
        <f>'C завтраками| Bed and breakfast'!Q8*0.9</f>
        <v>17640</v>
      </c>
      <c r="R9" s="292">
        <f>'C завтраками| Bed and breakfast'!R8*0.9</f>
        <v>20340</v>
      </c>
      <c r="S9" s="292">
        <f>'C завтраками| Bed and breakfast'!S8*0.9</f>
        <v>20340</v>
      </c>
      <c r="T9" s="292">
        <f>'C завтраками| Bed and breakfast'!T8*0.9</f>
        <v>18990</v>
      </c>
      <c r="U9" s="292">
        <f>'C завтраками| Bed and breakfast'!U8*0.9</f>
        <v>18990</v>
      </c>
      <c r="V9" s="292">
        <f>'C завтраками| Bed and breakfast'!V8*0.9</f>
        <v>18990</v>
      </c>
      <c r="W9" s="292">
        <f>'C завтраками| Bed and breakfast'!W8*0.9</f>
        <v>18990</v>
      </c>
      <c r="X9" s="292">
        <f>'C завтраками| Bed and breakfast'!X8*0.9</f>
        <v>20340</v>
      </c>
      <c r="Y9" s="292">
        <f>'C завтраками| Bed and breakfast'!Y8*0.9</f>
        <v>20340</v>
      </c>
      <c r="Z9" s="292">
        <f>'C завтраками| Bed and breakfast'!Z8*0.9</f>
        <v>20340</v>
      </c>
      <c r="AA9" s="292">
        <f>'C завтраками| Bed and breakfast'!AA8*0.9</f>
        <v>18990</v>
      </c>
      <c r="AB9" s="292">
        <f>'C завтраками| Bed and breakfast'!AB8*0.9</f>
        <v>18990</v>
      </c>
      <c r="AC9" s="292">
        <f>'C завтраками| Bed and breakfast'!AC8*0.9</f>
        <v>20340</v>
      </c>
      <c r="AD9" s="292">
        <f>'C завтраками| Bed and breakfast'!AD8*0.9</f>
        <v>20340</v>
      </c>
      <c r="AE9" s="292">
        <f>'C завтраками| Bed and breakfast'!AE8*0.9</f>
        <v>20340</v>
      </c>
      <c r="AF9" s="292">
        <f>'C завтраками| Bed and breakfast'!AF8*0.9</f>
        <v>23940</v>
      </c>
      <c r="AG9" s="292">
        <f>'C завтраками| Bed and breakfast'!AG8*0.9</f>
        <v>23940</v>
      </c>
      <c r="AH9" s="292">
        <f>'C завтраками| Bed and breakfast'!AH8*0.9</f>
        <v>21690</v>
      </c>
      <c r="AI9" s="292">
        <f>'C завтраками| Bed and breakfast'!AI8*0.9</f>
        <v>23490</v>
      </c>
      <c r="AJ9" s="292">
        <f>'C завтраками| Bed and breakfast'!AJ8*0.9</f>
        <v>23490</v>
      </c>
      <c r="AK9" s="292">
        <f>'C завтраками| Bed and breakfast'!AK8*0.9</f>
        <v>29340</v>
      </c>
      <c r="AL9" s="292">
        <f>'C завтраками| Bed and breakfast'!AL8*0.9</f>
        <v>34740</v>
      </c>
      <c r="AM9" s="292">
        <f>'C завтраками| Bed and breakfast'!AM8*0.9</f>
        <v>34740</v>
      </c>
      <c r="AN9" s="292">
        <f>'C завтраками| Bed and breakfast'!AN8*0.9</f>
        <v>37440</v>
      </c>
      <c r="AO9" s="292">
        <f>'C завтраками| Bed and breakfast'!AO8*0.9</f>
        <v>34740</v>
      </c>
      <c r="AP9" s="347">
        <f>'C завтраками| Bed and breakfast'!AP8*0.9</f>
        <v>61650</v>
      </c>
      <c r="AQ9" s="347">
        <f>'C завтраками| Bed and breakfast'!AQ8*0.9</f>
        <v>97650</v>
      </c>
      <c r="AR9" s="347">
        <f>'C завтраками| Bed and breakfast'!AR8*0.9</f>
        <v>120150</v>
      </c>
      <c r="AS9" s="347">
        <f>'C завтраками| Bed and breakfast'!AS8*0.9</f>
        <v>120150</v>
      </c>
      <c r="AT9" s="347">
        <f>'C завтраками| Bed and breakfast'!AT8*0.9</f>
        <v>106650</v>
      </c>
      <c r="AU9" s="347">
        <f>'C завтраками| Bed and breakfast'!AU8*0.9</f>
        <v>106650</v>
      </c>
      <c r="AV9" s="347">
        <f>'C завтраками| Bed and breakfast'!AV8*0.9</f>
        <v>106650</v>
      </c>
      <c r="AW9" s="347">
        <f>'C завтраками| Bed and breakfast'!AW8*0.9</f>
        <v>106650</v>
      </c>
      <c r="AX9" s="347">
        <f>'C завтраками| Bed and breakfast'!AX8*0.9</f>
        <v>106650</v>
      </c>
      <c r="AY9" s="347">
        <f>'C завтраками| Bed and breakfast'!AY8*0.9</f>
        <v>84150</v>
      </c>
      <c r="AZ9" s="347">
        <f>'C завтраками| Bed and breakfast'!AZ8*0.9</f>
        <v>75150</v>
      </c>
      <c r="BA9" s="292">
        <f>'C завтраками| Bed and breakfast'!BA8*0.9</f>
        <v>75150</v>
      </c>
      <c r="BB9" s="292">
        <f>'C завтраками| Bed and breakfast'!BB8*0.9</f>
        <v>54180</v>
      </c>
      <c r="BC9" s="292">
        <f>'C завтраками| Bed and breakfast'!BC8*0.9</f>
        <v>32580</v>
      </c>
      <c r="BD9" s="292">
        <f>'C завтраками| Bed and breakfast'!BD8*0.9</f>
        <v>32580</v>
      </c>
      <c r="BE9" s="292">
        <f>'C завтраками| Bed and breakfast'!BE8*0.9</f>
        <v>32580</v>
      </c>
      <c r="BF9" s="292">
        <f>'C завтраками| Bed and breakfast'!BF8*0.9</f>
        <v>32580</v>
      </c>
      <c r="BG9" s="292">
        <f>'C завтраками| Bed and breakfast'!BG8*0.9</f>
        <v>32580</v>
      </c>
      <c r="BH9" s="292">
        <f>'C завтраками| Bed and breakfast'!BH8*0.9</f>
        <v>29880</v>
      </c>
      <c r="BI9" s="292">
        <f>'C завтраками| Bed and breakfast'!BI8*0.9</f>
        <v>29880</v>
      </c>
      <c r="BJ9" s="292">
        <f>'C завтраками| Bed and breakfast'!BJ8*0.9</f>
        <v>29880</v>
      </c>
      <c r="BK9" s="292">
        <f>'C завтраками| Bed and breakfast'!BK8*0.9</f>
        <v>32580</v>
      </c>
      <c r="BL9" s="292">
        <f>'C завтраками| Bed and breakfast'!BL8*0.9</f>
        <v>32580</v>
      </c>
      <c r="BM9" s="292">
        <f>'C завтраками| Bed and breakfast'!BM8*0.9</f>
        <v>32580</v>
      </c>
      <c r="BN9" s="292">
        <f>'C завтраками| Bed and breakfast'!BN8*0.9</f>
        <v>32580</v>
      </c>
      <c r="BO9" s="292">
        <f>'C завтраками| Bed and breakfast'!BO8*0.9</f>
        <v>32580</v>
      </c>
      <c r="BP9" s="292">
        <f>'C завтраками| Bed and breakfast'!BP8*0.9</f>
        <v>32580</v>
      </c>
      <c r="BQ9" s="292">
        <f>'C завтраками| Bed and breakfast'!BQ8*0.9</f>
        <v>32580</v>
      </c>
      <c r="BR9" s="292">
        <f>'C завтраками| Bed and breakfast'!BR8*0.9</f>
        <v>32580</v>
      </c>
      <c r="BS9" s="292">
        <f>'C завтраками| Bed and breakfast'!BS8*0.9</f>
        <v>32580</v>
      </c>
      <c r="BT9" s="292">
        <f>'C завтраками| Bed and breakfast'!BT8*0.9</f>
        <v>37980</v>
      </c>
      <c r="BU9" s="292">
        <f>'C завтраками| Bed and breakfast'!BU8*0.9</f>
        <v>37980</v>
      </c>
      <c r="BV9" s="292">
        <f>'C завтраками| Bed and breakfast'!BV8*0.9</f>
        <v>37980</v>
      </c>
      <c r="BW9" s="292">
        <f>'C завтраками| Bed and breakfast'!BW8*0.9</f>
        <v>37980</v>
      </c>
      <c r="BX9" s="292">
        <f>'C завтраками| Bed and breakfast'!BX8*0.9</f>
        <v>39780</v>
      </c>
      <c r="BY9" s="292">
        <f>'C завтраками| Bed and breakfast'!BY8*0.9</f>
        <v>39780</v>
      </c>
      <c r="BZ9" s="292">
        <f>'C завтраками| Bed and breakfast'!BZ8*0.9</f>
        <v>39780</v>
      </c>
      <c r="CA9" s="292">
        <f>'C завтраками| Bed and breakfast'!CA8*0.9</f>
        <v>39780</v>
      </c>
      <c r="CB9" s="292">
        <f>'C завтраками| Bed and breakfast'!CB8*0.9</f>
        <v>39780</v>
      </c>
      <c r="CC9" s="292">
        <f>'C завтраками| Bed and breakfast'!CC8*0.9</f>
        <v>39780</v>
      </c>
      <c r="CD9" s="292">
        <f>'C завтраками| Bed and breakfast'!CD8*0.9</f>
        <v>39780</v>
      </c>
      <c r="CE9" s="292">
        <f>'C завтраками| Bed and breakfast'!CE8*0.9</f>
        <v>39780</v>
      </c>
      <c r="CF9" s="292">
        <f>'C завтраками| Bed and breakfast'!CF8*0.9</f>
        <v>39780</v>
      </c>
      <c r="CG9" s="292">
        <f>'C завтраками| Bed and breakfast'!CG8*0.9</f>
        <v>39780</v>
      </c>
      <c r="CH9" s="292">
        <f>'C завтраками| Bed and breakfast'!CH8*0.9</f>
        <v>36180</v>
      </c>
      <c r="CI9" s="292">
        <f>'C завтраками| Bed and breakfast'!CI8*0.9</f>
        <v>36180</v>
      </c>
      <c r="CJ9" s="292">
        <f>'C завтраками| Bed and breakfast'!CJ8*0.9</f>
        <v>36180</v>
      </c>
      <c r="CK9" s="292">
        <f>'C завтраками| Bed and breakfast'!CK8*0.9</f>
        <v>36180</v>
      </c>
      <c r="CL9" s="292">
        <f>'C завтраками| Bed and breakfast'!CL8*0.9</f>
        <v>36180</v>
      </c>
      <c r="CM9" s="292">
        <f>'C завтраками| Bed and breakfast'!CM8*0.9</f>
        <v>36180</v>
      </c>
      <c r="CN9" s="292">
        <f>'C завтраками| Bed and breakfast'!CN8*0.9</f>
        <v>36180</v>
      </c>
      <c r="CO9" s="292">
        <f>'C завтраками| Bed and breakfast'!CO8*0.9</f>
        <v>36180</v>
      </c>
      <c r="CP9" s="292">
        <f>'C завтраками| Bed and breakfast'!CP8*0.9</f>
        <v>36180</v>
      </c>
      <c r="CQ9" s="292">
        <f>'C завтраками| Bed and breakfast'!CQ8*0.9</f>
        <v>58680</v>
      </c>
      <c r="CR9" s="292">
        <f>'C завтраками| Bed and breakfast'!CR8*0.9</f>
        <v>64980</v>
      </c>
      <c r="CS9" s="292">
        <f>'C завтраками| Bed and breakfast'!CS8*0.9</f>
        <v>71280</v>
      </c>
      <c r="CT9" s="292">
        <f>'C завтраками| Bed and breakfast'!CT8*0.9</f>
        <v>58680</v>
      </c>
      <c r="CU9" s="292">
        <f>'C завтраками| Bed and breakfast'!CU8*0.9</f>
        <v>58680</v>
      </c>
      <c r="CV9" s="292">
        <f>'C завтраками| Bed and breakfast'!CV8*0.9</f>
        <v>48780</v>
      </c>
      <c r="CW9" s="292">
        <f>'C завтраками| Bed and breakfast'!CW8*0.9</f>
        <v>48780</v>
      </c>
      <c r="CX9" s="292">
        <f>'C завтраками| Bed and breakfast'!CX8*0.9</f>
        <v>48780</v>
      </c>
      <c r="CY9" s="292">
        <f>'C завтраками| Bed and breakfast'!CY8*0.9</f>
        <v>41580</v>
      </c>
      <c r="CZ9" s="292">
        <f>'C завтраками| Bed and breakfast'!CZ8*0.9</f>
        <v>40680</v>
      </c>
      <c r="DA9" s="292">
        <f>'C завтраками| Bed and breakfast'!DA8*0.9</f>
        <v>28530</v>
      </c>
      <c r="DB9" s="292">
        <f>'C завтраками| Bed and breakfast'!DB8*0.9</f>
        <v>28530</v>
      </c>
      <c r="DC9" s="292">
        <f>'C завтраками| Bed and breakfast'!DC8*0.9</f>
        <v>28530</v>
      </c>
      <c r="DD9" s="292">
        <f>'C завтраками| Bed and breakfast'!DD8*0.9</f>
        <v>28530</v>
      </c>
      <c r="DE9" s="292">
        <f>'C завтраками| Bed and breakfast'!DE8*0.9</f>
        <v>29880</v>
      </c>
      <c r="DF9" s="292">
        <f>'C завтраками| Bed and breakfast'!DF8*0.9</f>
        <v>29880</v>
      </c>
      <c r="DG9" s="292">
        <f>'C завтраками| Bed and breakfast'!DG8*0.9</f>
        <v>29880</v>
      </c>
      <c r="DH9" s="292">
        <f>'C завтраками| Bed and breakfast'!DH8*0.9</f>
        <v>28530</v>
      </c>
      <c r="DI9" s="292">
        <f>'C завтраками| Bed and breakfast'!DI8*0.9</f>
        <v>28530</v>
      </c>
      <c r="DJ9" s="292">
        <f>'C завтраками| Bed and breakfast'!DJ8*0.9</f>
        <v>28530</v>
      </c>
      <c r="DK9" s="292">
        <f>'C завтраками| Bed and breakfast'!DK8*0.9</f>
        <v>28530</v>
      </c>
      <c r="DL9" s="292">
        <f>'C завтраками| Bed and breakfast'!DL8*0.9</f>
        <v>28530</v>
      </c>
      <c r="DM9" s="292">
        <f>'C завтраками| Bed and breakfast'!DM8*0.9</f>
        <v>28530</v>
      </c>
      <c r="DN9" s="292">
        <f>'C завтраками| Bed and breakfast'!DN8*0.9</f>
        <v>27180</v>
      </c>
      <c r="DO9" s="292">
        <f>'C завтраками| Bed and breakfast'!DO8*0.9</f>
        <v>27180</v>
      </c>
      <c r="DP9" s="292">
        <f>'C завтраками| Bed and breakfast'!DP8*0.9</f>
        <v>27180</v>
      </c>
      <c r="DQ9" s="292">
        <f>'C завтраками| Bed and breakfast'!DQ8*0.9</f>
        <v>27180</v>
      </c>
      <c r="DR9" s="292">
        <f>'C завтраками| Bed and breakfast'!DR8*0.9</f>
        <v>27180</v>
      </c>
      <c r="DS9" s="292">
        <f>'C завтраками| Bed and breakfast'!DS8*0.9</f>
        <v>27180</v>
      </c>
      <c r="DT9" s="292">
        <f>'C завтраками| Bed and breakfast'!DT8*0.9</f>
        <v>27180</v>
      </c>
      <c r="DU9" s="292">
        <f>'C завтраками| Bed and breakfast'!DU8*0.9</f>
        <v>23580</v>
      </c>
      <c r="DV9" s="292">
        <f>'C завтраками| Bed and breakfast'!DV8*0.9</f>
        <v>23580</v>
      </c>
      <c r="DW9" s="292">
        <f>'C завтраками| Bed and breakfast'!DW8*0.9</f>
        <v>23580</v>
      </c>
      <c r="DX9" s="292">
        <f>'C завтраками| Bed and breakfast'!DX8*0.9</f>
        <v>23580</v>
      </c>
      <c r="DY9" s="292">
        <f>'C завтраками| Bed and breakfast'!DY8*0.9</f>
        <v>23580</v>
      </c>
      <c r="DZ9" s="292">
        <f>'C завтраками| Bed and breakfast'!DZ8*0.9</f>
        <v>24480</v>
      </c>
      <c r="EA9" s="292">
        <f>'C завтраками| Bed and breakfast'!EA8*0.9</f>
        <v>24480</v>
      </c>
      <c r="EB9" s="292">
        <f>'C завтраками| Bed and breakfast'!EB8*0.9</f>
        <v>22680</v>
      </c>
      <c r="EC9" s="292">
        <f>'C завтраками| Bed and breakfast'!EC8*0.9</f>
        <v>22680</v>
      </c>
      <c r="ED9" s="292">
        <f>'C завтраками| Bed and breakfast'!ED8*0.9</f>
        <v>22680</v>
      </c>
      <c r="EE9" s="292">
        <f>'C завтраками| Bed and breakfast'!EE8*0.9</f>
        <v>21600</v>
      </c>
      <c r="EF9" s="292">
        <f>'C завтраками| Bed and breakfast'!EF8*0.9</f>
        <v>21600</v>
      </c>
      <c r="EG9" s="292">
        <f>'C завтраками| Bed and breakfast'!EG8*0.9</f>
        <v>21600</v>
      </c>
      <c r="EH9" s="292">
        <f>'C завтраками| Bed and breakfast'!EH8*0.9</f>
        <v>21600</v>
      </c>
      <c r="EI9" s="292">
        <f>'C завтраками| Bed and breakfast'!EI8*0.9</f>
        <v>18900</v>
      </c>
      <c r="EJ9" s="292">
        <f>'C завтраками| Bed and breakfast'!EJ8*0.9</f>
        <v>18900</v>
      </c>
      <c r="EK9" s="292">
        <f>'C завтраками| Bed and breakfast'!EK8*0.9</f>
        <v>18900</v>
      </c>
      <c r="EL9" s="292">
        <f>'C завтраками| Bed and breakfast'!EL8*0.9</f>
        <v>18900</v>
      </c>
      <c r="EM9" s="292">
        <f>'C завтраками| Bed and breakfast'!EM8*0.9</f>
        <v>18900</v>
      </c>
      <c r="EN9" s="292">
        <f>'C завтраками| Bed and breakfast'!EN8*0.9</f>
        <v>18900</v>
      </c>
      <c r="EO9" s="292">
        <f>'C завтраками| Bed and breakfast'!EO8*0.9</f>
        <v>18900</v>
      </c>
      <c r="EP9" s="292">
        <f>'C завтраками| Bed and breakfast'!EP8*0.9</f>
        <v>17550</v>
      </c>
      <c r="EQ9" s="292">
        <f>'C завтраками| Bed and breakfast'!EQ8*0.9</f>
        <v>17550</v>
      </c>
      <c r="ER9" s="292">
        <f>'C завтраками| Bed and breakfast'!ER8*0.9</f>
        <v>17550</v>
      </c>
      <c r="ES9" s="292">
        <f>'C завтраками| Bed and breakfast'!ES8*0.9</f>
        <v>17550</v>
      </c>
      <c r="ET9" s="292">
        <f>'C завтраками| Bed and breakfast'!ET8*0.9</f>
        <v>17550</v>
      </c>
      <c r="EU9" s="292">
        <f>'C завтраками| Bed and breakfast'!EU8*0.9</f>
        <v>18900</v>
      </c>
      <c r="EV9" s="292">
        <f>'C завтраками| Bed and breakfast'!EV8*0.9</f>
        <v>18900</v>
      </c>
      <c r="EW9" s="292">
        <f>'C завтраками| Bed and breakfast'!EW8*0.9</f>
        <v>17550</v>
      </c>
      <c r="EX9" s="292">
        <f>'C завтраками| Bed and breakfast'!EX8*0.9</f>
        <v>17550</v>
      </c>
      <c r="EY9" s="292">
        <f>'C завтраками| Bed and breakfast'!EY8*0.9</f>
        <v>17550</v>
      </c>
      <c r="EZ9" s="292">
        <f>'C завтраками| Bed and breakfast'!EZ8*0.9</f>
        <v>17550</v>
      </c>
      <c r="FA9" s="292">
        <f>'C завтраками| Bed and breakfast'!FA8*0.9</f>
        <v>17550</v>
      </c>
      <c r="FB9" s="292">
        <f>'C завтраками| Bed and breakfast'!FB8*0.9</f>
        <v>18900</v>
      </c>
      <c r="FC9" s="292">
        <f>'C завтраками| Bed and breakfast'!FC8*0.9</f>
        <v>18900</v>
      </c>
      <c r="FD9" s="292">
        <f>'C завтраками| Bed and breakfast'!FD8*0.9</f>
        <v>17550</v>
      </c>
      <c r="FE9" s="292">
        <f>'C завтраками| Bed and breakfast'!FE8*0.9</f>
        <v>17550</v>
      </c>
      <c r="FF9" s="292">
        <f>'C завтраками| Bed and breakfast'!FF8*0.9</f>
        <v>17550</v>
      </c>
      <c r="FG9" s="292">
        <f>'C завтраками| Bed and breakfast'!FG8*0.9</f>
        <v>17550</v>
      </c>
      <c r="FH9" s="292">
        <f>'C завтраками| Bed and breakfast'!FH8*0.9</f>
        <v>20250</v>
      </c>
    </row>
    <row r="10" spans="1:164"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346"/>
      <c r="AQ10" s="346"/>
      <c r="AR10" s="346"/>
      <c r="AS10" s="346"/>
      <c r="AT10" s="346"/>
      <c r="AU10" s="346"/>
      <c r="AV10" s="346"/>
      <c r="AW10" s="346"/>
      <c r="AX10" s="346"/>
      <c r="AY10" s="346"/>
      <c r="AZ10" s="346"/>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row>
    <row r="11" spans="1:164" s="290" customFormat="1" x14ac:dyDescent="0.2">
      <c r="A11" s="240">
        <v>1</v>
      </c>
      <c r="B11" s="292">
        <f>'C завтраками| Bed and breakfast'!B10*0.9</f>
        <v>20700</v>
      </c>
      <c r="C11" s="292">
        <f>'C завтраками| Bed and breakfast'!C10*0.9</f>
        <v>20700</v>
      </c>
      <c r="D11" s="292">
        <f>'C завтраками| Bed and breakfast'!D10*0.9</f>
        <v>23850</v>
      </c>
      <c r="E11" s="292">
        <f>'C завтраками| Bed and breakfast'!E10*0.9</f>
        <v>23850</v>
      </c>
      <c r="F11" s="292">
        <f>'C завтраками| Bed and breakfast'!F10*0.9</f>
        <v>18000</v>
      </c>
      <c r="G11" s="292">
        <f>'C завтраками| Bed and breakfast'!G10*0.9</f>
        <v>18000</v>
      </c>
      <c r="H11" s="292">
        <f>'C завтраками| Bed and breakfast'!H10*0.9</f>
        <v>18000</v>
      </c>
      <c r="I11" s="292">
        <f>'C завтраками| Bed and breakfast'!I10*0.9</f>
        <v>18000</v>
      </c>
      <c r="J11" s="292">
        <f>'C завтраками| Bed and breakfast'!J10*0.9</f>
        <v>18000</v>
      </c>
      <c r="K11" s="292">
        <f>'C завтраками| Bed and breakfast'!K10*0.9</f>
        <v>22050</v>
      </c>
      <c r="L11" s="292">
        <f>'C завтраками| Bed and breakfast'!L10*0.9</f>
        <v>22050</v>
      </c>
      <c r="M11" s="292">
        <f>'C завтраками| Bed and breakfast'!M10*0.9</f>
        <v>18000</v>
      </c>
      <c r="N11" s="292">
        <f>'C завтраками| Bed and breakfast'!N10*0.9</f>
        <v>18000</v>
      </c>
      <c r="O11" s="292">
        <f>'C завтраками| Bed and breakfast'!O10*0.9</f>
        <v>18000</v>
      </c>
      <c r="P11" s="292">
        <f>'C завтраками| Bed and breakfast'!P10*0.9</f>
        <v>18000</v>
      </c>
      <c r="Q11" s="292">
        <f>'C завтраками| Bed and breakfast'!Q10*0.9</f>
        <v>18000</v>
      </c>
      <c r="R11" s="292">
        <f>'C завтраками| Bed and breakfast'!R10*0.9</f>
        <v>20700</v>
      </c>
      <c r="S11" s="292">
        <f>'C завтраками| Bed and breakfast'!S10*0.9</f>
        <v>20700</v>
      </c>
      <c r="T11" s="292">
        <f>'C завтраками| Bed and breakfast'!T10*0.9</f>
        <v>19350</v>
      </c>
      <c r="U11" s="292">
        <f>'C завтраками| Bed and breakfast'!U10*0.9</f>
        <v>19350</v>
      </c>
      <c r="V11" s="292">
        <f>'C завтраками| Bed and breakfast'!V10*0.9</f>
        <v>19350</v>
      </c>
      <c r="W11" s="292">
        <f>'C завтраками| Bed and breakfast'!W10*0.9</f>
        <v>19350</v>
      </c>
      <c r="X11" s="292">
        <f>'C завтраками| Bed and breakfast'!X10*0.9</f>
        <v>20700</v>
      </c>
      <c r="Y11" s="292">
        <f>'C завтраками| Bed and breakfast'!Y10*0.9</f>
        <v>20700</v>
      </c>
      <c r="Z11" s="292">
        <f>'C завтраками| Bed and breakfast'!Z10*0.9</f>
        <v>20700</v>
      </c>
      <c r="AA11" s="292">
        <f>'C завтраками| Bed and breakfast'!AA10*0.9</f>
        <v>19350</v>
      </c>
      <c r="AB11" s="292">
        <f>'C завтраками| Bed and breakfast'!AB10*0.9</f>
        <v>19350</v>
      </c>
      <c r="AC11" s="292">
        <f>'C завтраками| Bed and breakfast'!AC10*0.9</f>
        <v>20700</v>
      </c>
      <c r="AD11" s="292">
        <f>'C завтраками| Bed and breakfast'!AD10*0.9</f>
        <v>20700</v>
      </c>
      <c r="AE11" s="292">
        <f>'C завтраками| Bed and breakfast'!AE10*0.9</f>
        <v>20700</v>
      </c>
      <c r="AF11" s="292">
        <f>'C завтраками| Bed and breakfast'!AF10*0.9</f>
        <v>24300</v>
      </c>
      <c r="AG11" s="292">
        <f>'C завтраками| Bed and breakfast'!AG10*0.9</f>
        <v>24300</v>
      </c>
      <c r="AH11" s="292">
        <f>'C завтраками| Bed and breakfast'!AH10*0.9</f>
        <v>22050</v>
      </c>
      <c r="AI11" s="292">
        <f>'C завтраками| Bed and breakfast'!AI10*0.9</f>
        <v>23850</v>
      </c>
      <c r="AJ11" s="292">
        <f>'C завтраками| Bed and breakfast'!AJ10*0.9</f>
        <v>23850</v>
      </c>
      <c r="AK11" s="292">
        <f>'C завтраками| Bed and breakfast'!AK10*0.9</f>
        <v>29700</v>
      </c>
      <c r="AL11" s="292">
        <f>'C завтраками| Bed and breakfast'!AL10*0.9</f>
        <v>35100</v>
      </c>
      <c r="AM11" s="292">
        <f>'C завтраками| Bed and breakfast'!AM10*0.9</f>
        <v>35100</v>
      </c>
      <c r="AN11" s="292">
        <f>'C завтраками| Bed and breakfast'!AN10*0.9</f>
        <v>37800</v>
      </c>
      <c r="AO11" s="292">
        <f>'C завтраками| Bed and breakfast'!AO10*0.9</f>
        <v>35100</v>
      </c>
      <c r="AP11" s="347">
        <f>'C завтраками| Bed and breakfast'!AP10*0.9</f>
        <v>63000</v>
      </c>
      <c r="AQ11" s="347">
        <f>'C завтраками| Bed and breakfast'!AQ10*0.9</f>
        <v>99000</v>
      </c>
      <c r="AR11" s="347">
        <f>'C завтраками| Bed and breakfast'!AR10*0.9</f>
        <v>121500</v>
      </c>
      <c r="AS11" s="347">
        <f>'C завтраками| Bed and breakfast'!AS10*0.9</f>
        <v>121500</v>
      </c>
      <c r="AT11" s="347">
        <f>'C завтраками| Bed and breakfast'!AT10*0.9</f>
        <v>108000</v>
      </c>
      <c r="AU11" s="347">
        <f>'C завтраками| Bed and breakfast'!AU10*0.9</f>
        <v>108000</v>
      </c>
      <c r="AV11" s="347">
        <f>'C завтраками| Bed and breakfast'!AV10*0.9</f>
        <v>108000</v>
      </c>
      <c r="AW11" s="347">
        <f>'C завтраками| Bed and breakfast'!AW10*0.9</f>
        <v>108000</v>
      </c>
      <c r="AX11" s="347">
        <f>'C завтраками| Bed and breakfast'!AX10*0.9</f>
        <v>108000</v>
      </c>
      <c r="AY11" s="347">
        <f>'C завтраками| Bed and breakfast'!AY10*0.9</f>
        <v>85500</v>
      </c>
      <c r="AZ11" s="347">
        <f>'C завтраками| Bed and breakfast'!AZ10*0.9</f>
        <v>76500</v>
      </c>
      <c r="BA11" s="292">
        <f>'C завтраками| Bed and breakfast'!BA10*0.9</f>
        <v>76500</v>
      </c>
      <c r="BB11" s="292">
        <f>'C завтраками| Bed and breakfast'!BB10*0.9</f>
        <v>54900</v>
      </c>
      <c r="BC11" s="292">
        <f>'C завтраками| Bed and breakfast'!BC10*0.9</f>
        <v>33300</v>
      </c>
      <c r="BD11" s="292">
        <f>'C завтраками| Bed and breakfast'!BD10*0.9</f>
        <v>33300</v>
      </c>
      <c r="BE11" s="292">
        <f>'C завтраками| Bed and breakfast'!BE10*0.9</f>
        <v>33300</v>
      </c>
      <c r="BF11" s="292">
        <f>'C завтраками| Bed and breakfast'!BF10*0.9</f>
        <v>33300</v>
      </c>
      <c r="BG11" s="292">
        <f>'C завтраками| Bed and breakfast'!BG10*0.9</f>
        <v>33300</v>
      </c>
      <c r="BH11" s="292">
        <f>'C завтраками| Bed and breakfast'!BH10*0.9</f>
        <v>30600</v>
      </c>
      <c r="BI11" s="292">
        <f>'C завтраками| Bed and breakfast'!BI10*0.9</f>
        <v>30600</v>
      </c>
      <c r="BJ11" s="292">
        <f>'C завтраками| Bed and breakfast'!BJ10*0.9</f>
        <v>30600</v>
      </c>
      <c r="BK11" s="292">
        <f>'C завтраками| Bed and breakfast'!BK10*0.9</f>
        <v>33300</v>
      </c>
      <c r="BL11" s="292">
        <f>'C завтраками| Bed and breakfast'!BL10*0.9</f>
        <v>33300</v>
      </c>
      <c r="BM11" s="292">
        <f>'C завтраками| Bed and breakfast'!BM10*0.9</f>
        <v>33300</v>
      </c>
      <c r="BN11" s="292">
        <f>'C завтраками| Bed and breakfast'!BN10*0.9</f>
        <v>33300</v>
      </c>
      <c r="BO11" s="292">
        <f>'C завтраками| Bed and breakfast'!BO10*0.9</f>
        <v>33300</v>
      </c>
      <c r="BP11" s="292">
        <f>'C завтраками| Bed and breakfast'!BP10*0.9</f>
        <v>33300</v>
      </c>
      <c r="BQ11" s="292">
        <f>'C завтраками| Bed and breakfast'!BQ10*0.9</f>
        <v>33300</v>
      </c>
      <c r="BR11" s="292">
        <f>'C завтраками| Bed and breakfast'!BR10*0.9</f>
        <v>33300</v>
      </c>
      <c r="BS11" s="292">
        <f>'C завтраками| Bed and breakfast'!BS10*0.9</f>
        <v>33300</v>
      </c>
      <c r="BT11" s="292">
        <f>'C завтраками| Bed and breakfast'!BT10*0.9</f>
        <v>38700</v>
      </c>
      <c r="BU11" s="292">
        <f>'C завтраками| Bed and breakfast'!BU10*0.9</f>
        <v>38700</v>
      </c>
      <c r="BV11" s="292">
        <f>'C завтраками| Bed and breakfast'!BV10*0.9</f>
        <v>38700</v>
      </c>
      <c r="BW11" s="292">
        <f>'C завтраками| Bed and breakfast'!BW10*0.9</f>
        <v>38700</v>
      </c>
      <c r="BX11" s="292">
        <f>'C завтраками| Bed and breakfast'!BX10*0.9</f>
        <v>40500</v>
      </c>
      <c r="BY11" s="292">
        <f>'C завтраками| Bed and breakfast'!BY10*0.9</f>
        <v>40500</v>
      </c>
      <c r="BZ11" s="292">
        <f>'C завтраками| Bed and breakfast'!BZ10*0.9</f>
        <v>40500</v>
      </c>
      <c r="CA11" s="292">
        <f>'C завтраками| Bed and breakfast'!CA10*0.9</f>
        <v>40500</v>
      </c>
      <c r="CB11" s="292">
        <f>'C завтраками| Bed and breakfast'!CB10*0.9</f>
        <v>40500</v>
      </c>
      <c r="CC11" s="292">
        <f>'C завтраками| Bed and breakfast'!CC10*0.9</f>
        <v>40500</v>
      </c>
      <c r="CD11" s="292">
        <f>'C завтраками| Bed and breakfast'!CD10*0.9</f>
        <v>40500</v>
      </c>
      <c r="CE11" s="292">
        <f>'C завтраками| Bed and breakfast'!CE10*0.9</f>
        <v>40500</v>
      </c>
      <c r="CF11" s="292">
        <f>'C завтраками| Bed and breakfast'!CF10*0.9</f>
        <v>40500</v>
      </c>
      <c r="CG11" s="292">
        <f>'C завтраками| Bed and breakfast'!CG10*0.9</f>
        <v>40500</v>
      </c>
      <c r="CH11" s="292">
        <f>'C завтраками| Bed and breakfast'!CH10*0.9</f>
        <v>36900</v>
      </c>
      <c r="CI11" s="292">
        <f>'C завтраками| Bed and breakfast'!CI10*0.9</f>
        <v>36900</v>
      </c>
      <c r="CJ11" s="292">
        <f>'C завтраками| Bed and breakfast'!CJ10*0.9</f>
        <v>36900</v>
      </c>
      <c r="CK11" s="292">
        <f>'C завтраками| Bed and breakfast'!CK10*0.9</f>
        <v>36900</v>
      </c>
      <c r="CL11" s="292">
        <f>'C завтраками| Bed and breakfast'!CL10*0.9</f>
        <v>36900</v>
      </c>
      <c r="CM11" s="292">
        <f>'C завтраками| Bed and breakfast'!CM10*0.9</f>
        <v>36900</v>
      </c>
      <c r="CN11" s="292">
        <f>'C завтраками| Bed and breakfast'!CN10*0.9</f>
        <v>36900</v>
      </c>
      <c r="CO11" s="292">
        <f>'C завтраками| Bed and breakfast'!CO10*0.9</f>
        <v>36900</v>
      </c>
      <c r="CP11" s="292">
        <f>'C завтраками| Bed and breakfast'!CP10*0.9</f>
        <v>36900</v>
      </c>
      <c r="CQ11" s="292">
        <f>'C завтраками| Bed and breakfast'!CQ10*0.9</f>
        <v>59400</v>
      </c>
      <c r="CR11" s="292">
        <f>'C завтраками| Bed and breakfast'!CR10*0.9</f>
        <v>65700</v>
      </c>
      <c r="CS11" s="292">
        <f>'C завтраками| Bed and breakfast'!CS10*0.9</f>
        <v>72000</v>
      </c>
      <c r="CT11" s="292">
        <f>'C завтраками| Bed and breakfast'!CT10*0.9</f>
        <v>59400</v>
      </c>
      <c r="CU11" s="292">
        <f>'C завтраками| Bed and breakfast'!CU10*0.9</f>
        <v>59400</v>
      </c>
      <c r="CV11" s="292">
        <f>'C завтраками| Bed and breakfast'!CV10*0.9</f>
        <v>49500</v>
      </c>
      <c r="CW11" s="292">
        <f>'C завтраками| Bed and breakfast'!CW10*0.9</f>
        <v>49500</v>
      </c>
      <c r="CX11" s="292">
        <f>'C завтраками| Bed and breakfast'!CX10*0.9</f>
        <v>49500</v>
      </c>
      <c r="CY11" s="292">
        <f>'C завтраками| Bed and breakfast'!CY10*0.9</f>
        <v>42300</v>
      </c>
      <c r="CZ11" s="292">
        <f>'C завтраками| Bed and breakfast'!CZ10*0.9</f>
        <v>41400</v>
      </c>
      <c r="DA11" s="292">
        <f>'C завтраками| Bed and breakfast'!DA10*0.9</f>
        <v>29250</v>
      </c>
      <c r="DB11" s="292">
        <f>'C завтраками| Bed and breakfast'!DB10*0.9</f>
        <v>29250</v>
      </c>
      <c r="DC11" s="292">
        <f>'C завтраками| Bed and breakfast'!DC10*0.9</f>
        <v>29250</v>
      </c>
      <c r="DD11" s="292">
        <f>'C завтраками| Bed and breakfast'!DD10*0.9</f>
        <v>29250</v>
      </c>
      <c r="DE11" s="292">
        <f>'C завтраками| Bed and breakfast'!DE10*0.9</f>
        <v>30600</v>
      </c>
      <c r="DF11" s="292">
        <f>'C завтраками| Bed and breakfast'!DF10*0.9</f>
        <v>30600</v>
      </c>
      <c r="DG11" s="292">
        <f>'C завтраками| Bed and breakfast'!DG10*0.9</f>
        <v>30600</v>
      </c>
      <c r="DH11" s="292">
        <f>'C завтраками| Bed and breakfast'!DH10*0.9</f>
        <v>29250</v>
      </c>
      <c r="DI11" s="292">
        <f>'C завтраками| Bed and breakfast'!DI10*0.9</f>
        <v>29250</v>
      </c>
      <c r="DJ11" s="292">
        <f>'C завтраками| Bed and breakfast'!DJ10*0.9</f>
        <v>29250</v>
      </c>
      <c r="DK11" s="292">
        <f>'C завтраками| Bed and breakfast'!DK10*0.9</f>
        <v>29250</v>
      </c>
      <c r="DL11" s="292">
        <f>'C завтраками| Bed and breakfast'!DL10*0.9</f>
        <v>29250</v>
      </c>
      <c r="DM11" s="292">
        <f>'C завтраками| Bed and breakfast'!DM10*0.9</f>
        <v>29250</v>
      </c>
      <c r="DN11" s="292">
        <f>'C завтраками| Bed and breakfast'!DN10*0.9</f>
        <v>27900</v>
      </c>
      <c r="DO11" s="292">
        <f>'C завтраками| Bed and breakfast'!DO10*0.9</f>
        <v>27900</v>
      </c>
      <c r="DP11" s="292">
        <f>'C завтраками| Bed and breakfast'!DP10*0.9</f>
        <v>27900</v>
      </c>
      <c r="DQ11" s="292">
        <f>'C завтраками| Bed and breakfast'!DQ10*0.9</f>
        <v>27900</v>
      </c>
      <c r="DR11" s="292">
        <f>'C завтраками| Bed and breakfast'!DR10*0.9</f>
        <v>27900</v>
      </c>
      <c r="DS11" s="292">
        <f>'C завтраками| Bed and breakfast'!DS10*0.9</f>
        <v>27900</v>
      </c>
      <c r="DT11" s="292">
        <f>'C завтраками| Bed and breakfast'!DT10*0.9</f>
        <v>27900</v>
      </c>
      <c r="DU11" s="292">
        <f>'C завтраками| Bed and breakfast'!DU10*0.9</f>
        <v>24300</v>
      </c>
      <c r="DV11" s="292">
        <f>'C завтраками| Bed and breakfast'!DV10*0.9</f>
        <v>24300</v>
      </c>
      <c r="DW11" s="292">
        <f>'C завтраками| Bed and breakfast'!DW10*0.9</f>
        <v>24300</v>
      </c>
      <c r="DX11" s="292">
        <f>'C завтраками| Bed and breakfast'!DX10*0.9</f>
        <v>24300</v>
      </c>
      <c r="DY11" s="292">
        <f>'C завтраками| Bed and breakfast'!DY10*0.9</f>
        <v>24300</v>
      </c>
      <c r="DZ11" s="292">
        <f>'C завтраками| Bed and breakfast'!DZ10*0.9</f>
        <v>25200</v>
      </c>
      <c r="EA11" s="292">
        <f>'C завтраками| Bed and breakfast'!EA10*0.9</f>
        <v>25200</v>
      </c>
      <c r="EB11" s="292">
        <f>'C завтраками| Bed and breakfast'!EB10*0.9</f>
        <v>23400</v>
      </c>
      <c r="EC11" s="292">
        <f>'C завтраками| Bed and breakfast'!EC10*0.9</f>
        <v>23400</v>
      </c>
      <c r="ED11" s="292">
        <f>'C завтраками| Bed and breakfast'!ED10*0.9</f>
        <v>23400</v>
      </c>
      <c r="EE11" s="292">
        <f>'C завтраками| Bed and breakfast'!EE10*0.9</f>
        <v>21600</v>
      </c>
      <c r="EF11" s="292">
        <f>'C завтраками| Bed and breakfast'!EF10*0.9</f>
        <v>21600</v>
      </c>
      <c r="EG11" s="292">
        <f>'C завтраками| Bed and breakfast'!EG10*0.9</f>
        <v>21600</v>
      </c>
      <c r="EH11" s="292">
        <f>'C завтраками| Bed and breakfast'!EH10*0.9</f>
        <v>21600</v>
      </c>
      <c r="EI11" s="292">
        <f>'C завтраками| Bed and breakfast'!EI10*0.9</f>
        <v>18900</v>
      </c>
      <c r="EJ11" s="292">
        <f>'C завтраками| Bed and breakfast'!EJ10*0.9</f>
        <v>18900</v>
      </c>
      <c r="EK11" s="292">
        <f>'C завтраками| Bed and breakfast'!EK10*0.9</f>
        <v>18900</v>
      </c>
      <c r="EL11" s="292">
        <f>'C завтраками| Bed and breakfast'!EL10*0.9</f>
        <v>18900</v>
      </c>
      <c r="EM11" s="292">
        <f>'C завтраками| Bed and breakfast'!EM10*0.9</f>
        <v>18900</v>
      </c>
      <c r="EN11" s="292">
        <f>'C завтраками| Bed and breakfast'!EN10*0.9</f>
        <v>18900</v>
      </c>
      <c r="EO11" s="292">
        <f>'C завтраками| Bed and breakfast'!EO10*0.9</f>
        <v>18900</v>
      </c>
      <c r="EP11" s="292">
        <f>'C завтраками| Bed and breakfast'!EP10*0.9</f>
        <v>17550</v>
      </c>
      <c r="EQ11" s="292">
        <f>'C завтраками| Bed and breakfast'!EQ10*0.9</f>
        <v>17550</v>
      </c>
      <c r="ER11" s="292">
        <f>'C завтраками| Bed and breakfast'!ER10*0.9</f>
        <v>17550</v>
      </c>
      <c r="ES11" s="292">
        <f>'C завтраками| Bed and breakfast'!ES10*0.9</f>
        <v>17550</v>
      </c>
      <c r="ET11" s="292">
        <f>'C завтраками| Bed and breakfast'!ET10*0.9</f>
        <v>17550</v>
      </c>
      <c r="EU11" s="292">
        <f>'C завтраками| Bed and breakfast'!EU10*0.9</f>
        <v>18900</v>
      </c>
      <c r="EV11" s="292">
        <f>'C завтраками| Bed and breakfast'!EV10*0.9</f>
        <v>18900</v>
      </c>
      <c r="EW11" s="292">
        <f>'C завтраками| Bed and breakfast'!EW10*0.9</f>
        <v>17550</v>
      </c>
      <c r="EX11" s="292">
        <f>'C завтраками| Bed and breakfast'!EX10*0.9</f>
        <v>17550</v>
      </c>
      <c r="EY11" s="292">
        <f>'C завтраками| Bed and breakfast'!EY10*0.9</f>
        <v>17550</v>
      </c>
      <c r="EZ11" s="292">
        <f>'C завтраками| Bed and breakfast'!EZ10*0.9</f>
        <v>17550</v>
      </c>
      <c r="FA11" s="292">
        <f>'C завтраками| Bed and breakfast'!FA10*0.9</f>
        <v>17550</v>
      </c>
      <c r="FB11" s="292">
        <f>'C завтраками| Bed and breakfast'!FB10*0.9</f>
        <v>18900</v>
      </c>
      <c r="FC11" s="292">
        <f>'C завтраками| Bed and breakfast'!FC10*0.9</f>
        <v>18900</v>
      </c>
      <c r="FD11" s="292">
        <f>'C завтраками| Bed and breakfast'!FD10*0.9</f>
        <v>17550</v>
      </c>
      <c r="FE11" s="292">
        <f>'C завтраками| Bed and breakfast'!FE10*0.9</f>
        <v>17550</v>
      </c>
      <c r="FF11" s="292">
        <f>'C завтраками| Bed and breakfast'!FF10*0.9</f>
        <v>17550</v>
      </c>
      <c r="FG11" s="292">
        <f>'C завтраками| Bed and breakfast'!FG10*0.9</f>
        <v>17550</v>
      </c>
      <c r="FH11" s="292">
        <f>'C завтраками| Bed and breakfast'!FH10*0.9</f>
        <v>20250</v>
      </c>
    </row>
    <row r="12" spans="1:164" s="290" customFormat="1" x14ac:dyDescent="0.2">
      <c r="A12" s="240">
        <v>2</v>
      </c>
      <c r="B12" s="292">
        <f>'C завтраками| Bed and breakfast'!B11*0.9</f>
        <v>23040</v>
      </c>
      <c r="C12" s="292">
        <f>'C завтраками| Bed and breakfast'!C11*0.9</f>
        <v>23040</v>
      </c>
      <c r="D12" s="292">
        <f>'C завтраками| Bed and breakfast'!D11*0.9</f>
        <v>26190</v>
      </c>
      <c r="E12" s="292">
        <f>'C завтраками| Bed and breakfast'!E11*0.9</f>
        <v>26190</v>
      </c>
      <c r="F12" s="292">
        <f>'C завтраками| Bed and breakfast'!F11*0.9</f>
        <v>20340</v>
      </c>
      <c r="G12" s="292">
        <f>'C завтраками| Bed and breakfast'!G11*0.9</f>
        <v>20340</v>
      </c>
      <c r="H12" s="292">
        <f>'C завтраками| Bed and breakfast'!H11*0.9</f>
        <v>20340</v>
      </c>
      <c r="I12" s="292">
        <f>'C завтраками| Bed and breakfast'!I11*0.9</f>
        <v>20340</v>
      </c>
      <c r="J12" s="292">
        <f>'C завтраками| Bed and breakfast'!J11*0.9</f>
        <v>20340</v>
      </c>
      <c r="K12" s="292">
        <f>'C завтраками| Bed and breakfast'!K11*0.9</f>
        <v>24390</v>
      </c>
      <c r="L12" s="292">
        <f>'C завтраками| Bed and breakfast'!L11*0.9</f>
        <v>24390</v>
      </c>
      <c r="M12" s="292">
        <f>'C завтраками| Bed and breakfast'!M11*0.9</f>
        <v>20340</v>
      </c>
      <c r="N12" s="292">
        <f>'C завтраками| Bed and breakfast'!N11*0.9</f>
        <v>20340</v>
      </c>
      <c r="O12" s="292">
        <f>'C завтраками| Bed and breakfast'!O11*0.9</f>
        <v>20340</v>
      </c>
      <c r="P12" s="292">
        <f>'C завтраками| Bed and breakfast'!P11*0.9</f>
        <v>20340</v>
      </c>
      <c r="Q12" s="292">
        <f>'C завтраками| Bed and breakfast'!Q11*0.9</f>
        <v>20340</v>
      </c>
      <c r="R12" s="292">
        <f>'C завтраками| Bed and breakfast'!R11*0.9</f>
        <v>23040</v>
      </c>
      <c r="S12" s="292">
        <f>'C завтраками| Bed and breakfast'!S11*0.9</f>
        <v>23040</v>
      </c>
      <c r="T12" s="292">
        <f>'C завтраками| Bed and breakfast'!T11*0.9</f>
        <v>21690</v>
      </c>
      <c r="U12" s="292">
        <f>'C завтраками| Bed and breakfast'!U11*0.9</f>
        <v>21690</v>
      </c>
      <c r="V12" s="292">
        <f>'C завтраками| Bed and breakfast'!V11*0.9</f>
        <v>21690</v>
      </c>
      <c r="W12" s="292">
        <f>'C завтраками| Bed and breakfast'!W11*0.9</f>
        <v>21690</v>
      </c>
      <c r="X12" s="292">
        <f>'C завтраками| Bed and breakfast'!X11*0.9</f>
        <v>23040</v>
      </c>
      <c r="Y12" s="292">
        <f>'C завтраками| Bed and breakfast'!Y11*0.9</f>
        <v>23040</v>
      </c>
      <c r="Z12" s="292">
        <f>'C завтраками| Bed and breakfast'!Z11*0.9</f>
        <v>23040</v>
      </c>
      <c r="AA12" s="292">
        <f>'C завтраками| Bed and breakfast'!AA11*0.9</f>
        <v>21690</v>
      </c>
      <c r="AB12" s="292">
        <f>'C завтраками| Bed and breakfast'!AB11*0.9</f>
        <v>21690</v>
      </c>
      <c r="AC12" s="292">
        <f>'C завтраками| Bed and breakfast'!AC11*0.9</f>
        <v>23040</v>
      </c>
      <c r="AD12" s="292">
        <f>'C завтраками| Bed and breakfast'!AD11*0.9</f>
        <v>23040</v>
      </c>
      <c r="AE12" s="292">
        <f>'C завтраками| Bed and breakfast'!AE11*0.9</f>
        <v>23040</v>
      </c>
      <c r="AF12" s="292">
        <f>'C завтраками| Bed and breakfast'!AF11*0.9</f>
        <v>26640</v>
      </c>
      <c r="AG12" s="292">
        <f>'C завтраками| Bed and breakfast'!AG11*0.9</f>
        <v>26640</v>
      </c>
      <c r="AH12" s="292">
        <f>'C завтраками| Bed and breakfast'!AH11*0.9</f>
        <v>24390</v>
      </c>
      <c r="AI12" s="292">
        <f>'C завтраками| Bed and breakfast'!AI11*0.9</f>
        <v>26190</v>
      </c>
      <c r="AJ12" s="292">
        <f>'C завтраками| Bed and breakfast'!AJ11*0.9</f>
        <v>26190</v>
      </c>
      <c r="AK12" s="292">
        <f>'C завтраками| Bed and breakfast'!AK11*0.9</f>
        <v>32040</v>
      </c>
      <c r="AL12" s="292">
        <f>'C завтраками| Bed and breakfast'!AL11*0.9</f>
        <v>37440</v>
      </c>
      <c r="AM12" s="292">
        <f>'C завтраками| Bed and breakfast'!AM11*0.9</f>
        <v>37440</v>
      </c>
      <c r="AN12" s="292">
        <f>'C завтраками| Bed and breakfast'!AN11*0.9</f>
        <v>40140</v>
      </c>
      <c r="AO12" s="292">
        <f>'C завтраками| Bed and breakfast'!AO11*0.9</f>
        <v>37440</v>
      </c>
      <c r="AP12" s="347">
        <f>'C завтраками| Bed and breakfast'!AP11*0.9</f>
        <v>66150</v>
      </c>
      <c r="AQ12" s="347">
        <f>'C завтраками| Bed and breakfast'!AQ11*0.9</f>
        <v>102150</v>
      </c>
      <c r="AR12" s="347">
        <f>'C завтраками| Bed and breakfast'!AR11*0.9</f>
        <v>124650</v>
      </c>
      <c r="AS12" s="347">
        <f>'C завтраками| Bed and breakfast'!AS11*0.9</f>
        <v>124650</v>
      </c>
      <c r="AT12" s="347">
        <f>'C завтраками| Bed and breakfast'!AT11*0.9</f>
        <v>111150</v>
      </c>
      <c r="AU12" s="347">
        <f>'C завтраками| Bed and breakfast'!AU11*0.9</f>
        <v>111150</v>
      </c>
      <c r="AV12" s="347">
        <f>'C завтраками| Bed and breakfast'!AV11*0.9</f>
        <v>111150</v>
      </c>
      <c r="AW12" s="347">
        <f>'C завтраками| Bed and breakfast'!AW11*0.9</f>
        <v>111150</v>
      </c>
      <c r="AX12" s="347">
        <f>'C завтраками| Bed and breakfast'!AX11*0.9</f>
        <v>111150</v>
      </c>
      <c r="AY12" s="347">
        <f>'C завтраками| Bed and breakfast'!AY11*0.9</f>
        <v>88650</v>
      </c>
      <c r="AZ12" s="347">
        <f>'C завтраками| Bed and breakfast'!AZ11*0.9</f>
        <v>79650</v>
      </c>
      <c r="BA12" s="292">
        <f>'C завтраками| Bed and breakfast'!BA11*0.9</f>
        <v>79650</v>
      </c>
      <c r="BB12" s="292">
        <f>'C завтраками| Bed and breakfast'!BB11*0.9</f>
        <v>57780</v>
      </c>
      <c r="BC12" s="292">
        <f>'C завтраками| Bed and breakfast'!BC11*0.9</f>
        <v>36180</v>
      </c>
      <c r="BD12" s="292">
        <f>'C завтраками| Bed and breakfast'!BD11*0.9</f>
        <v>36180</v>
      </c>
      <c r="BE12" s="292">
        <f>'C завтраками| Bed and breakfast'!BE11*0.9</f>
        <v>36180</v>
      </c>
      <c r="BF12" s="292">
        <f>'C завтраками| Bed and breakfast'!BF11*0.9</f>
        <v>36180</v>
      </c>
      <c r="BG12" s="292">
        <f>'C завтраками| Bed and breakfast'!BG11*0.9</f>
        <v>36180</v>
      </c>
      <c r="BH12" s="292">
        <f>'C завтраками| Bed and breakfast'!BH11*0.9</f>
        <v>33480</v>
      </c>
      <c r="BI12" s="292">
        <f>'C завтраками| Bed and breakfast'!BI11*0.9</f>
        <v>33480</v>
      </c>
      <c r="BJ12" s="292">
        <f>'C завтраками| Bed and breakfast'!BJ11*0.9</f>
        <v>33480</v>
      </c>
      <c r="BK12" s="292">
        <f>'C завтраками| Bed and breakfast'!BK11*0.9</f>
        <v>36180</v>
      </c>
      <c r="BL12" s="292">
        <f>'C завтраками| Bed and breakfast'!BL11*0.9</f>
        <v>36180</v>
      </c>
      <c r="BM12" s="292">
        <f>'C завтраками| Bed and breakfast'!BM11*0.9</f>
        <v>36180</v>
      </c>
      <c r="BN12" s="292">
        <f>'C завтраками| Bed and breakfast'!BN11*0.9</f>
        <v>36180</v>
      </c>
      <c r="BO12" s="292">
        <f>'C завтраками| Bed and breakfast'!BO11*0.9</f>
        <v>36180</v>
      </c>
      <c r="BP12" s="292">
        <f>'C завтраками| Bed and breakfast'!BP11*0.9</f>
        <v>36180</v>
      </c>
      <c r="BQ12" s="292">
        <f>'C завтраками| Bed and breakfast'!BQ11*0.9</f>
        <v>36180</v>
      </c>
      <c r="BR12" s="292">
        <f>'C завтраками| Bed and breakfast'!BR11*0.9</f>
        <v>36180</v>
      </c>
      <c r="BS12" s="292">
        <f>'C завтраками| Bed and breakfast'!BS11*0.9</f>
        <v>36180</v>
      </c>
      <c r="BT12" s="292">
        <f>'C завтраками| Bed and breakfast'!BT11*0.9</f>
        <v>41580</v>
      </c>
      <c r="BU12" s="292">
        <f>'C завтраками| Bed and breakfast'!BU11*0.9</f>
        <v>41580</v>
      </c>
      <c r="BV12" s="292">
        <f>'C завтраками| Bed and breakfast'!BV11*0.9</f>
        <v>41580</v>
      </c>
      <c r="BW12" s="292">
        <f>'C завтраками| Bed and breakfast'!BW11*0.9</f>
        <v>41580</v>
      </c>
      <c r="BX12" s="292">
        <f>'C завтраками| Bed and breakfast'!BX11*0.9</f>
        <v>43380</v>
      </c>
      <c r="BY12" s="292">
        <f>'C завтраками| Bed and breakfast'!BY11*0.9</f>
        <v>43380</v>
      </c>
      <c r="BZ12" s="292">
        <f>'C завтраками| Bed and breakfast'!BZ11*0.9</f>
        <v>43380</v>
      </c>
      <c r="CA12" s="292">
        <f>'C завтраками| Bed and breakfast'!CA11*0.9</f>
        <v>43380</v>
      </c>
      <c r="CB12" s="292">
        <f>'C завтраками| Bed and breakfast'!CB11*0.9</f>
        <v>43380</v>
      </c>
      <c r="CC12" s="292">
        <f>'C завтраками| Bed and breakfast'!CC11*0.9</f>
        <v>43380</v>
      </c>
      <c r="CD12" s="292">
        <f>'C завтраками| Bed and breakfast'!CD11*0.9</f>
        <v>43380</v>
      </c>
      <c r="CE12" s="292">
        <f>'C завтраками| Bed and breakfast'!CE11*0.9</f>
        <v>43380</v>
      </c>
      <c r="CF12" s="292">
        <f>'C завтраками| Bed and breakfast'!CF11*0.9</f>
        <v>43380</v>
      </c>
      <c r="CG12" s="292">
        <f>'C завтраками| Bed and breakfast'!CG11*0.9</f>
        <v>43380</v>
      </c>
      <c r="CH12" s="292">
        <f>'C завтраками| Bed and breakfast'!CH11*0.9</f>
        <v>39780</v>
      </c>
      <c r="CI12" s="292">
        <f>'C завтраками| Bed and breakfast'!CI11*0.9</f>
        <v>39780</v>
      </c>
      <c r="CJ12" s="292">
        <f>'C завтраками| Bed and breakfast'!CJ11*0.9</f>
        <v>39780</v>
      </c>
      <c r="CK12" s="292">
        <f>'C завтраками| Bed and breakfast'!CK11*0.9</f>
        <v>39780</v>
      </c>
      <c r="CL12" s="292">
        <f>'C завтраками| Bed and breakfast'!CL11*0.9</f>
        <v>39780</v>
      </c>
      <c r="CM12" s="292">
        <f>'C завтраками| Bed and breakfast'!CM11*0.9</f>
        <v>39780</v>
      </c>
      <c r="CN12" s="292">
        <f>'C завтраками| Bed and breakfast'!CN11*0.9</f>
        <v>39780</v>
      </c>
      <c r="CO12" s="292">
        <f>'C завтраками| Bed and breakfast'!CO11*0.9</f>
        <v>39780</v>
      </c>
      <c r="CP12" s="292">
        <f>'C завтраками| Bed and breakfast'!CP11*0.9</f>
        <v>39780</v>
      </c>
      <c r="CQ12" s="292">
        <f>'C завтраками| Bed and breakfast'!CQ11*0.9</f>
        <v>62280</v>
      </c>
      <c r="CR12" s="292">
        <f>'C завтраками| Bed and breakfast'!CR11*0.9</f>
        <v>68580</v>
      </c>
      <c r="CS12" s="292">
        <f>'C завтраками| Bed and breakfast'!CS11*0.9</f>
        <v>74880</v>
      </c>
      <c r="CT12" s="292">
        <f>'C завтраками| Bed and breakfast'!CT11*0.9</f>
        <v>62280</v>
      </c>
      <c r="CU12" s="292">
        <f>'C завтраками| Bed and breakfast'!CU11*0.9</f>
        <v>62280</v>
      </c>
      <c r="CV12" s="292">
        <f>'C завтраками| Bed and breakfast'!CV11*0.9</f>
        <v>52380</v>
      </c>
      <c r="CW12" s="292">
        <f>'C завтраками| Bed and breakfast'!CW11*0.9</f>
        <v>52380</v>
      </c>
      <c r="CX12" s="292">
        <f>'C завтраками| Bed and breakfast'!CX11*0.9</f>
        <v>52380</v>
      </c>
      <c r="CY12" s="292">
        <f>'C завтраками| Bed and breakfast'!CY11*0.9</f>
        <v>45180</v>
      </c>
      <c r="CZ12" s="292">
        <f>'C завтраками| Bed and breakfast'!CZ11*0.9</f>
        <v>44280</v>
      </c>
      <c r="DA12" s="292">
        <f>'C завтраками| Bed and breakfast'!DA11*0.9</f>
        <v>32130</v>
      </c>
      <c r="DB12" s="292">
        <f>'C завтраками| Bed and breakfast'!DB11*0.9</f>
        <v>32130</v>
      </c>
      <c r="DC12" s="292">
        <f>'C завтраками| Bed and breakfast'!DC11*0.9</f>
        <v>32130</v>
      </c>
      <c r="DD12" s="292">
        <f>'C завтраками| Bed and breakfast'!DD11*0.9</f>
        <v>32130</v>
      </c>
      <c r="DE12" s="292">
        <f>'C завтраками| Bed and breakfast'!DE11*0.9</f>
        <v>33480</v>
      </c>
      <c r="DF12" s="292">
        <f>'C завтраками| Bed and breakfast'!DF11*0.9</f>
        <v>33480</v>
      </c>
      <c r="DG12" s="292">
        <f>'C завтраками| Bed and breakfast'!DG11*0.9</f>
        <v>33480</v>
      </c>
      <c r="DH12" s="292">
        <f>'C завтраками| Bed and breakfast'!DH11*0.9</f>
        <v>32130</v>
      </c>
      <c r="DI12" s="292">
        <f>'C завтраками| Bed and breakfast'!DI11*0.9</f>
        <v>32130</v>
      </c>
      <c r="DJ12" s="292">
        <f>'C завтраками| Bed and breakfast'!DJ11*0.9</f>
        <v>32130</v>
      </c>
      <c r="DK12" s="292">
        <f>'C завтраками| Bed and breakfast'!DK11*0.9</f>
        <v>32130</v>
      </c>
      <c r="DL12" s="292">
        <f>'C завтраками| Bed and breakfast'!DL11*0.9</f>
        <v>32130</v>
      </c>
      <c r="DM12" s="292">
        <f>'C завтраками| Bed and breakfast'!DM11*0.9</f>
        <v>32130</v>
      </c>
      <c r="DN12" s="292">
        <f>'C завтраками| Bed and breakfast'!DN11*0.9</f>
        <v>30780</v>
      </c>
      <c r="DO12" s="292">
        <f>'C завтраками| Bed and breakfast'!DO11*0.9</f>
        <v>30780</v>
      </c>
      <c r="DP12" s="292">
        <f>'C завтраками| Bed and breakfast'!DP11*0.9</f>
        <v>30780</v>
      </c>
      <c r="DQ12" s="292">
        <f>'C завтраками| Bed and breakfast'!DQ11*0.9</f>
        <v>30780</v>
      </c>
      <c r="DR12" s="292">
        <f>'C завтраками| Bed and breakfast'!DR11*0.9</f>
        <v>30780</v>
      </c>
      <c r="DS12" s="292">
        <f>'C завтраками| Bed and breakfast'!DS11*0.9</f>
        <v>30780</v>
      </c>
      <c r="DT12" s="292">
        <f>'C завтраками| Bed and breakfast'!DT11*0.9</f>
        <v>30780</v>
      </c>
      <c r="DU12" s="292">
        <f>'C завтраками| Bed and breakfast'!DU11*0.9</f>
        <v>27180</v>
      </c>
      <c r="DV12" s="292">
        <f>'C завтраками| Bed and breakfast'!DV11*0.9</f>
        <v>27180</v>
      </c>
      <c r="DW12" s="292">
        <f>'C завтраками| Bed and breakfast'!DW11*0.9</f>
        <v>27180</v>
      </c>
      <c r="DX12" s="292">
        <f>'C завтраками| Bed and breakfast'!DX11*0.9</f>
        <v>27180</v>
      </c>
      <c r="DY12" s="292">
        <f>'C завтраками| Bed and breakfast'!DY11*0.9</f>
        <v>27180</v>
      </c>
      <c r="DZ12" s="292">
        <f>'C завтраками| Bed and breakfast'!DZ11*0.9</f>
        <v>28080</v>
      </c>
      <c r="EA12" s="292">
        <f>'C завтраками| Bed and breakfast'!EA11*0.9</f>
        <v>28080</v>
      </c>
      <c r="EB12" s="292">
        <f>'C завтраками| Bed and breakfast'!EB11*0.9</f>
        <v>26280</v>
      </c>
      <c r="EC12" s="292">
        <f>'C завтраками| Bed and breakfast'!EC11*0.9</f>
        <v>26280</v>
      </c>
      <c r="ED12" s="292">
        <f>'C завтраками| Bed and breakfast'!ED11*0.9</f>
        <v>26280</v>
      </c>
      <c r="EE12" s="292">
        <f>'C завтраками| Bed and breakfast'!EE11*0.9</f>
        <v>24300</v>
      </c>
      <c r="EF12" s="292">
        <f>'C завтраками| Bed and breakfast'!EF11*0.9</f>
        <v>24300</v>
      </c>
      <c r="EG12" s="292">
        <f>'C завтраками| Bed and breakfast'!EG11*0.9</f>
        <v>24300</v>
      </c>
      <c r="EH12" s="292">
        <f>'C завтраками| Bed and breakfast'!EH11*0.9</f>
        <v>24300</v>
      </c>
      <c r="EI12" s="292">
        <f>'C завтраками| Bed and breakfast'!EI11*0.9</f>
        <v>21600</v>
      </c>
      <c r="EJ12" s="292">
        <f>'C завтраками| Bed and breakfast'!EJ11*0.9</f>
        <v>21600</v>
      </c>
      <c r="EK12" s="292">
        <f>'C завтраками| Bed and breakfast'!EK11*0.9</f>
        <v>21600</v>
      </c>
      <c r="EL12" s="292">
        <f>'C завтраками| Bed and breakfast'!EL11*0.9</f>
        <v>21600</v>
      </c>
      <c r="EM12" s="292">
        <f>'C завтраками| Bed and breakfast'!EM11*0.9</f>
        <v>21600</v>
      </c>
      <c r="EN12" s="292">
        <f>'C завтраками| Bed and breakfast'!EN11*0.9</f>
        <v>21600</v>
      </c>
      <c r="EO12" s="292">
        <f>'C завтраками| Bed and breakfast'!EO11*0.9</f>
        <v>21600</v>
      </c>
      <c r="EP12" s="292">
        <f>'C завтраками| Bed and breakfast'!EP11*0.9</f>
        <v>20250</v>
      </c>
      <c r="EQ12" s="292">
        <f>'C завтраками| Bed and breakfast'!EQ11*0.9</f>
        <v>20250</v>
      </c>
      <c r="ER12" s="292">
        <f>'C завтраками| Bed and breakfast'!ER11*0.9</f>
        <v>20250</v>
      </c>
      <c r="ES12" s="292">
        <f>'C завтраками| Bed and breakfast'!ES11*0.9</f>
        <v>20250</v>
      </c>
      <c r="ET12" s="292">
        <f>'C завтраками| Bed and breakfast'!ET11*0.9</f>
        <v>20250</v>
      </c>
      <c r="EU12" s="292">
        <f>'C завтраками| Bed and breakfast'!EU11*0.9</f>
        <v>21600</v>
      </c>
      <c r="EV12" s="292">
        <f>'C завтраками| Bed and breakfast'!EV11*0.9</f>
        <v>21600</v>
      </c>
      <c r="EW12" s="292">
        <f>'C завтраками| Bed and breakfast'!EW11*0.9</f>
        <v>20250</v>
      </c>
      <c r="EX12" s="292">
        <f>'C завтраками| Bed and breakfast'!EX11*0.9</f>
        <v>20250</v>
      </c>
      <c r="EY12" s="292">
        <f>'C завтраками| Bed and breakfast'!EY11*0.9</f>
        <v>20250</v>
      </c>
      <c r="EZ12" s="292">
        <f>'C завтраками| Bed and breakfast'!EZ11*0.9</f>
        <v>20250</v>
      </c>
      <c r="FA12" s="292">
        <f>'C завтраками| Bed and breakfast'!FA11*0.9</f>
        <v>20250</v>
      </c>
      <c r="FB12" s="292">
        <f>'C завтраками| Bed and breakfast'!FB11*0.9</f>
        <v>21600</v>
      </c>
      <c r="FC12" s="292">
        <f>'C завтраками| Bed and breakfast'!FC11*0.9</f>
        <v>21600</v>
      </c>
      <c r="FD12" s="292">
        <f>'C завтраками| Bed and breakfast'!FD11*0.9</f>
        <v>20250</v>
      </c>
      <c r="FE12" s="292">
        <f>'C завтраками| Bed and breakfast'!FE11*0.9</f>
        <v>20250</v>
      </c>
      <c r="FF12" s="292">
        <f>'C завтраками| Bed and breakfast'!FF11*0.9</f>
        <v>20250</v>
      </c>
      <c r="FG12" s="292">
        <f>'C завтраками| Bed and breakfast'!FG11*0.9</f>
        <v>20250</v>
      </c>
      <c r="FH12" s="292">
        <f>'C завтраками| Bed and breakfast'!FH11*0.9</f>
        <v>22950</v>
      </c>
    </row>
    <row r="13" spans="1:164"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346"/>
      <c r="AQ13" s="346"/>
      <c r="AR13" s="346"/>
      <c r="AS13" s="346"/>
      <c r="AT13" s="346"/>
      <c r="AU13" s="346"/>
      <c r="AV13" s="346"/>
      <c r="AW13" s="346"/>
      <c r="AX13" s="346"/>
      <c r="AY13" s="346"/>
      <c r="AZ13" s="346"/>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row>
    <row r="14" spans="1:164" s="290" customFormat="1" x14ac:dyDescent="0.2">
      <c r="A14" s="240">
        <v>1</v>
      </c>
      <c r="B14" s="292">
        <f>'C завтраками| Bed and breakfast'!B13*0.9</f>
        <v>21600</v>
      </c>
      <c r="C14" s="292">
        <f>'C завтраками| Bed and breakfast'!C13*0.9</f>
        <v>21600</v>
      </c>
      <c r="D14" s="292">
        <f>'C завтраками| Bed and breakfast'!D13*0.9</f>
        <v>24750</v>
      </c>
      <c r="E14" s="292">
        <f>'C завтраками| Bed and breakfast'!E13*0.9</f>
        <v>24750</v>
      </c>
      <c r="F14" s="292">
        <f>'C завтраками| Bed and breakfast'!F13*0.9</f>
        <v>18900</v>
      </c>
      <c r="G14" s="292">
        <f>'C завтраками| Bed and breakfast'!G13*0.9</f>
        <v>18900</v>
      </c>
      <c r="H14" s="292">
        <f>'C завтраками| Bed and breakfast'!H13*0.9</f>
        <v>18900</v>
      </c>
      <c r="I14" s="292">
        <f>'C завтраками| Bed and breakfast'!I13*0.9</f>
        <v>18900</v>
      </c>
      <c r="J14" s="292">
        <f>'C завтраками| Bed and breakfast'!J13*0.9</f>
        <v>18900</v>
      </c>
      <c r="K14" s="292">
        <f>'C завтраками| Bed and breakfast'!K13*0.9</f>
        <v>22950</v>
      </c>
      <c r="L14" s="292">
        <f>'C завтраками| Bed and breakfast'!L13*0.9</f>
        <v>22950</v>
      </c>
      <c r="M14" s="292">
        <f>'C завтраками| Bed and breakfast'!M13*0.9</f>
        <v>18900</v>
      </c>
      <c r="N14" s="292">
        <f>'C завтраками| Bed and breakfast'!N13*0.9</f>
        <v>18900</v>
      </c>
      <c r="O14" s="292">
        <f>'C завтраками| Bed and breakfast'!O13*0.9</f>
        <v>18900</v>
      </c>
      <c r="P14" s="292">
        <f>'C завтраками| Bed and breakfast'!P13*0.9</f>
        <v>18900</v>
      </c>
      <c r="Q14" s="292">
        <f>'C завтраками| Bed and breakfast'!Q13*0.9</f>
        <v>18900</v>
      </c>
      <c r="R14" s="292">
        <f>'C завтраками| Bed and breakfast'!R13*0.9</f>
        <v>21600</v>
      </c>
      <c r="S14" s="292">
        <f>'C завтраками| Bed and breakfast'!S13*0.9</f>
        <v>21600</v>
      </c>
      <c r="T14" s="292">
        <f>'C завтраками| Bed and breakfast'!T13*0.9</f>
        <v>20250</v>
      </c>
      <c r="U14" s="292">
        <f>'C завтраками| Bed and breakfast'!U13*0.9</f>
        <v>20250</v>
      </c>
      <c r="V14" s="292">
        <f>'C завтраками| Bed and breakfast'!V13*0.9</f>
        <v>20250</v>
      </c>
      <c r="W14" s="292">
        <f>'C завтраками| Bed and breakfast'!W13*0.9</f>
        <v>20250</v>
      </c>
      <c r="X14" s="292">
        <f>'C завтраками| Bed and breakfast'!X13*0.9</f>
        <v>21600</v>
      </c>
      <c r="Y14" s="292">
        <f>'C завтраками| Bed and breakfast'!Y13*0.9</f>
        <v>21600</v>
      </c>
      <c r="Z14" s="292">
        <f>'C завтраками| Bed and breakfast'!Z13*0.9</f>
        <v>21600</v>
      </c>
      <c r="AA14" s="292">
        <f>'C завтраками| Bed and breakfast'!AA13*0.9</f>
        <v>20250</v>
      </c>
      <c r="AB14" s="292">
        <f>'C завтраками| Bed and breakfast'!AB13*0.9</f>
        <v>20250</v>
      </c>
      <c r="AC14" s="292">
        <f>'C завтраками| Bed and breakfast'!AC13*0.9</f>
        <v>21600</v>
      </c>
      <c r="AD14" s="292">
        <f>'C завтраками| Bed and breakfast'!AD13*0.9</f>
        <v>21600</v>
      </c>
      <c r="AE14" s="292">
        <f>'C завтраками| Bed and breakfast'!AE13*0.9</f>
        <v>21600</v>
      </c>
      <c r="AF14" s="292">
        <f>'C завтраками| Bed and breakfast'!AF13*0.9</f>
        <v>25200</v>
      </c>
      <c r="AG14" s="292">
        <f>'C завтраками| Bed and breakfast'!AG13*0.9</f>
        <v>25200</v>
      </c>
      <c r="AH14" s="292">
        <f>'C завтраками| Bed and breakfast'!AH13*0.9</f>
        <v>22950</v>
      </c>
      <c r="AI14" s="292">
        <f>'C завтраками| Bed and breakfast'!AI13*0.9</f>
        <v>24750</v>
      </c>
      <c r="AJ14" s="292">
        <f>'C завтраками| Bed and breakfast'!AJ13*0.9</f>
        <v>24750</v>
      </c>
      <c r="AK14" s="292">
        <f>'C завтраками| Bed and breakfast'!AK13*0.9</f>
        <v>30600</v>
      </c>
      <c r="AL14" s="292">
        <f>'C завтраками| Bed and breakfast'!AL13*0.9</f>
        <v>36000</v>
      </c>
      <c r="AM14" s="292">
        <f>'C завтраками| Bed and breakfast'!AM13*0.9</f>
        <v>36000</v>
      </c>
      <c r="AN14" s="292">
        <f>'C завтраками| Bed and breakfast'!AN13*0.9</f>
        <v>38700</v>
      </c>
      <c r="AO14" s="292">
        <f>'C завтраками| Bed and breakfast'!AO13*0.9</f>
        <v>36000</v>
      </c>
      <c r="AP14" s="347">
        <f>'C завтраками| Bed and breakfast'!AP13*0.9</f>
        <v>64350</v>
      </c>
      <c r="AQ14" s="347">
        <f>'C завтраками| Bed and breakfast'!AQ13*0.9</f>
        <v>100350</v>
      </c>
      <c r="AR14" s="347">
        <f>'C завтраками| Bed and breakfast'!AR13*0.9</f>
        <v>122850</v>
      </c>
      <c r="AS14" s="347">
        <f>'C завтраками| Bed and breakfast'!AS13*0.9</f>
        <v>122850</v>
      </c>
      <c r="AT14" s="347">
        <f>'C завтраками| Bed and breakfast'!AT13*0.9</f>
        <v>109350</v>
      </c>
      <c r="AU14" s="347">
        <f>'C завтраками| Bed and breakfast'!AU13*0.9</f>
        <v>109350</v>
      </c>
      <c r="AV14" s="347">
        <f>'C завтраками| Bed and breakfast'!AV13*0.9</f>
        <v>109350</v>
      </c>
      <c r="AW14" s="347">
        <f>'C завтраками| Bed and breakfast'!AW13*0.9</f>
        <v>109350</v>
      </c>
      <c r="AX14" s="347">
        <f>'C завтраками| Bed and breakfast'!AX13*0.9</f>
        <v>109350</v>
      </c>
      <c r="AY14" s="347">
        <f>'C завтраками| Bed and breakfast'!AY13*0.9</f>
        <v>86850</v>
      </c>
      <c r="AZ14" s="347">
        <f>'C завтраками| Bed and breakfast'!AZ13*0.9</f>
        <v>77850</v>
      </c>
      <c r="BA14" s="292">
        <f>'C завтраками| Bed and breakfast'!BA13*0.9</f>
        <v>77850</v>
      </c>
      <c r="BB14" s="292">
        <f>'C завтраками| Bed and breakfast'!BB13*0.9</f>
        <v>55800</v>
      </c>
      <c r="BC14" s="292">
        <f>'C завтраками| Bed and breakfast'!BC13*0.9</f>
        <v>34200</v>
      </c>
      <c r="BD14" s="292">
        <f>'C завтраками| Bed and breakfast'!BD13*0.9</f>
        <v>34200</v>
      </c>
      <c r="BE14" s="292">
        <f>'C завтраками| Bed and breakfast'!BE13*0.9</f>
        <v>34200</v>
      </c>
      <c r="BF14" s="292">
        <f>'C завтраками| Bed and breakfast'!BF13*0.9</f>
        <v>34200</v>
      </c>
      <c r="BG14" s="292">
        <f>'C завтраками| Bed and breakfast'!BG13*0.9</f>
        <v>34200</v>
      </c>
      <c r="BH14" s="292">
        <f>'C завтраками| Bed and breakfast'!BH13*0.9</f>
        <v>31500</v>
      </c>
      <c r="BI14" s="292">
        <f>'C завтраками| Bed and breakfast'!BI13*0.9</f>
        <v>31500</v>
      </c>
      <c r="BJ14" s="292">
        <f>'C завтраками| Bed and breakfast'!BJ13*0.9</f>
        <v>31500</v>
      </c>
      <c r="BK14" s="292">
        <f>'C завтраками| Bed and breakfast'!BK13*0.9</f>
        <v>34200</v>
      </c>
      <c r="BL14" s="292">
        <f>'C завтраками| Bed and breakfast'!BL13*0.9</f>
        <v>34200</v>
      </c>
      <c r="BM14" s="292">
        <f>'C завтраками| Bed and breakfast'!BM13*0.9</f>
        <v>34200</v>
      </c>
      <c r="BN14" s="292">
        <f>'C завтраками| Bed and breakfast'!BN13*0.9</f>
        <v>34200</v>
      </c>
      <c r="BO14" s="292">
        <f>'C завтраками| Bed and breakfast'!BO13*0.9</f>
        <v>34200</v>
      </c>
      <c r="BP14" s="292">
        <f>'C завтраками| Bed and breakfast'!BP13*0.9</f>
        <v>34200</v>
      </c>
      <c r="BQ14" s="292">
        <f>'C завтраками| Bed and breakfast'!BQ13*0.9</f>
        <v>34200</v>
      </c>
      <c r="BR14" s="292">
        <f>'C завтраками| Bed and breakfast'!BR13*0.9</f>
        <v>34200</v>
      </c>
      <c r="BS14" s="292">
        <f>'C завтраками| Bed and breakfast'!BS13*0.9</f>
        <v>34200</v>
      </c>
      <c r="BT14" s="292">
        <f>'C завтраками| Bed and breakfast'!BT13*0.9</f>
        <v>39600</v>
      </c>
      <c r="BU14" s="292">
        <f>'C завтраками| Bed and breakfast'!BU13*0.9</f>
        <v>39600</v>
      </c>
      <c r="BV14" s="292">
        <f>'C завтраками| Bed and breakfast'!BV13*0.9</f>
        <v>39600</v>
      </c>
      <c r="BW14" s="292">
        <f>'C завтраками| Bed and breakfast'!BW13*0.9</f>
        <v>39600</v>
      </c>
      <c r="BX14" s="292">
        <f>'C завтраками| Bed and breakfast'!BX13*0.9</f>
        <v>41400</v>
      </c>
      <c r="BY14" s="292">
        <f>'C завтраками| Bed and breakfast'!BY13*0.9</f>
        <v>41400</v>
      </c>
      <c r="BZ14" s="292">
        <f>'C завтраками| Bed and breakfast'!BZ13*0.9</f>
        <v>41400</v>
      </c>
      <c r="CA14" s="292">
        <f>'C завтраками| Bed and breakfast'!CA13*0.9</f>
        <v>41400</v>
      </c>
      <c r="CB14" s="292">
        <f>'C завтраками| Bed and breakfast'!CB13*0.9</f>
        <v>41400</v>
      </c>
      <c r="CC14" s="292">
        <f>'C завтраками| Bed and breakfast'!CC13*0.9</f>
        <v>41400</v>
      </c>
      <c r="CD14" s="292">
        <f>'C завтраками| Bed and breakfast'!CD13*0.9</f>
        <v>41400</v>
      </c>
      <c r="CE14" s="292">
        <f>'C завтраками| Bed and breakfast'!CE13*0.9</f>
        <v>41400</v>
      </c>
      <c r="CF14" s="292">
        <f>'C завтраками| Bed and breakfast'!CF13*0.9</f>
        <v>41400</v>
      </c>
      <c r="CG14" s="292">
        <f>'C завтраками| Bed and breakfast'!CG13*0.9</f>
        <v>41400</v>
      </c>
      <c r="CH14" s="292">
        <f>'C завтраками| Bed and breakfast'!CH13*0.9</f>
        <v>37800</v>
      </c>
      <c r="CI14" s="292">
        <f>'C завтраками| Bed and breakfast'!CI13*0.9</f>
        <v>37800</v>
      </c>
      <c r="CJ14" s="292">
        <f>'C завтраками| Bed and breakfast'!CJ13*0.9</f>
        <v>37800</v>
      </c>
      <c r="CK14" s="292">
        <f>'C завтраками| Bed and breakfast'!CK13*0.9</f>
        <v>37800</v>
      </c>
      <c r="CL14" s="292">
        <f>'C завтраками| Bed and breakfast'!CL13*0.9</f>
        <v>37800</v>
      </c>
      <c r="CM14" s="292">
        <f>'C завтраками| Bed and breakfast'!CM13*0.9</f>
        <v>37800</v>
      </c>
      <c r="CN14" s="292">
        <f>'C завтраками| Bed and breakfast'!CN13*0.9</f>
        <v>37800</v>
      </c>
      <c r="CO14" s="292">
        <f>'C завтраками| Bed and breakfast'!CO13*0.9</f>
        <v>37800</v>
      </c>
      <c r="CP14" s="292">
        <f>'C завтраками| Bed and breakfast'!CP13*0.9</f>
        <v>37800</v>
      </c>
      <c r="CQ14" s="292">
        <f>'C завтраками| Bed and breakfast'!CQ13*0.9</f>
        <v>60300</v>
      </c>
      <c r="CR14" s="292">
        <f>'C завтраками| Bed and breakfast'!CR13*0.9</f>
        <v>66600</v>
      </c>
      <c r="CS14" s="292">
        <f>'C завтраками| Bed and breakfast'!CS13*0.9</f>
        <v>72900</v>
      </c>
      <c r="CT14" s="292">
        <f>'C завтраками| Bed and breakfast'!CT13*0.9</f>
        <v>60300</v>
      </c>
      <c r="CU14" s="292">
        <f>'C завтраками| Bed and breakfast'!CU13*0.9</f>
        <v>60300</v>
      </c>
      <c r="CV14" s="292">
        <f>'C завтраками| Bed and breakfast'!CV13*0.9</f>
        <v>50400</v>
      </c>
      <c r="CW14" s="292">
        <f>'C завтраками| Bed and breakfast'!CW13*0.9</f>
        <v>50400</v>
      </c>
      <c r="CX14" s="292">
        <f>'C завтраками| Bed and breakfast'!CX13*0.9</f>
        <v>50400</v>
      </c>
      <c r="CY14" s="292">
        <f>'C завтраками| Bed and breakfast'!CY13*0.9</f>
        <v>43200</v>
      </c>
      <c r="CZ14" s="292">
        <f>'C завтраками| Bed and breakfast'!CZ13*0.9</f>
        <v>42300</v>
      </c>
      <c r="DA14" s="292">
        <f>'C завтраками| Bed and breakfast'!DA13*0.9</f>
        <v>30150</v>
      </c>
      <c r="DB14" s="292">
        <f>'C завтраками| Bed and breakfast'!DB13*0.9</f>
        <v>30150</v>
      </c>
      <c r="DC14" s="292">
        <f>'C завтраками| Bed and breakfast'!DC13*0.9</f>
        <v>30150</v>
      </c>
      <c r="DD14" s="292">
        <f>'C завтраками| Bed and breakfast'!DD13*0.9</f>
        <v>30150</v>
      </c>
      <c r="DE14" s="292">
        <f>'C завтраками| Bed and breakfast'!DE13*0.9</f>
        <v>31500</v>
      </c>
      <c r="DF14" s="292">
        <f>'C завтраками| Bed and breakfast'!DF13*0.9</f>
        <v>31500</v>
      </c>
      <c r="DG14" s="292">
        <f>'C завтраками| Bed and breakfast'!DG13*0.9</f>
        <v>31500</v>
      </c>
      <c r="DH14" s="292">
        <f>'C завтраками| Bed and breakfast'!DH13*0.9</f>
        <v>30150</v>
      </c>
      <c r="DI14" s="292">
        <f>'C завтраками| Bed and breakfast'!DI13*0.9</f>
        <v>30150</v>
      </c>
      <c r="DJ14" s="292">
        <f>'C завтраками| Bed and breakfast'!DJ13*0.9</f>
        <v>30150</v>
      </c>
      <c r="DK14" s="292">
        <f>'C завтраками| Bed and breakfast'!DK13*0.9</f>
        <v>30150</v>
      </c>
      <c r="DL14" s="292">
        <f>'C завтраками| Bed and breakfast'!DL13*0.9</f>
        <v>30150</v>
      </c>
      <c r="DM14" s="292">
        <f>'C завтраками| Bed and breakfast'!DM13*0.9</f>
        <v>30150</v>
      </c>
      <c r="DN14" s="292">
        <f>'C завтраками| Bed and breakfast'!DN13*0.9</f>
        <v>28800</v>
      </c>
      <c r="DO14" s="292">
        <f>'C завтраками| Bed and breakfast'!DO13*0.9</f>
        <v>28800</v>
      </c>
      <c r="DP14" s="292">
        <f>'C завтраками| Bed and breakfast'!DP13*0.9</f>
        <v>28800</v>
      </c>
      <c r="DQ14" s="292">
        <f>'C завтраками| Bed and breakfast'!DQ13*0.9</f>
        <v>28800</v>
      </c>
      <c r="DR14" s="292">
        <f>'C завтраками| Bed and breakfast'!DR13*0.9</f>
        <v>28800</v>
      </c>
      <c r="DS14" s="292">
        <f>'C завтраками| Bed and breakfast'!DS13*0.9</f>
        <v>28800</v>
      </c>
      <c r="DT14" s="292">
        <f>'C завтраками| Bed and breakfast'!DT13*0.9</f>
        <v>28800</v>
      </c>
      <c r="DU14" s="292">
        <f>'C завтраками| Bed and breakfast'!DU13*0.9</f>
        <v>25200</v>
      </c>
      <c r="DV14" s="292">
        <f>'C завтраками| Bed and breakfast'!DV13*0.9</f>
        <v>25200</v>
      </c>
      <c r="DW14" s="292">
        <f>'C завтраками| Bed and breakfast'!DW13*0.9</f>
        <v>25200</v>
      </c>
      <c r="DX14" s="292">
        <f>'C завтраками| Bed and breakfast'!DX13*0.9</f>
        <v>25200</v>
      </c>
      <c r="DY14" s="292">
        <f>'C завтраками| Bed and breakfast'!DY13*0.9</f>
        <v>25200</v>
      </c>
      <c r="DZ14" s="292">
        <f>'C завтраками| Bed and breakfast'!DZ13*0.9</f>
        <v>26100</v>
      </c>
      <c r="EA14" s="292">
        <f>'C завтраками| Bed and breakfast'!EA13*0.9</f>
        <v>26100</v>
      </c>
      <c r="EB14" s="292">
        <f>'C завтраками| Bed and breakfast'!EB13*0.9</f>
        <v>24300</v>
      </c>
      <c r="EC14" s="292">
        <f>'C завтраками| Bed and breakfast'!EC13*0.9</f>
        <v>24300</v>
      </c>
      <c r="ED14" s="292">
        <f>'C завтраками| Bed and breakfast'!ED13*0.9</f>
        <v>24300</v>
      </c>
      <c r="EE14" s="292">
        <f>'C завтраками| Bed and breakfast'!EE13*0.9</f>
        <v>22500</v>
      </c>
      <c r="EF14" s="292">
        <f>'C завтраками| Bed and breakfast'!EF13*0.9</f>
        <v>22500</v>
      </c>
      <c r="EG14" s="292">
        <f>'C завтраками| Bed and breakfast'!EG13*0.9</f>
        <v>22500</v>
      </c>
      <c r="EH14" s="292">
        <f>'C завтраками| Bed and breakfast'!EH13*0.9</f>
        <v>22500</v>
      </c>
      <c r="EI14" s="292">
        <f>'C завтраками| Bed and breakfast'!EI13*0.9</f>
        <v>19800</v>
      </c>
      <c r="EJ14" s="292">
        <f>'C завтраками| Bed and breakfast'!EJ13*0.9</f>
        <v>19800</v>
      </c>
      <c r="EK14" s="292">
        <f>'C завтраками| Bed and breakfast'!EK13*0.9</f>
        <v>19800</v>
      </c>
      <c r="EL14" s="292">
        <f>'C завтраками| Bed and breakfast'!EL13*0.9</f>
        <v>19800</v>
      </c>
      <c r="EM14" s="292">
        <f>'C завтраками| Bed and breakfast'!EM13*0.9</f>
        <v>19800</v>
      </c>
      <c r="EN14" s="292">
        <f>'C завтраками| Bed and breakfast'!EN13*0.9</f>
        <v>19800</v>
      </c>
      <c r="EO14" s="292">
        <f>'C завтраками| Bed and breakfast'!EO13*0.9</f>
        <v>19800</v>
      </c>
      <c r="EP14" s="292">
        <f>'C завтраками| Bed and breakfast'!EP13*0.9</f>
        <v>18450</v>
      </c>
      <c r="EQ14" s="292">
        <f>'C завтраками| Bed and breakfast'!EQ13*0.9</f>
        <v>18450</v>
      </c>
      <c r="ER14" s="292">
        <f>'C завтраками| Bed and breakfast'!ER13*0.9</f>
        <v>18450</v>
      </c>
      <c r="ES14" s="292">
        <f>'C завтраками| Bed and breakfast'!ES13*0.9</f>
        <v>18450</v>
      </c>
      <c r="ET14" s="292">
        <f>'C завтраками| Bed and breakfast'!ET13*0.9</f>
        <v>18450</v>
      </c>
      <c r="EU14" s="292">
        <f>'C завтраками| Bed and breakfast'!EU13*0.9</f>
        <v>19800</v>
      </c>
      <c r="EV14" s="292">
        <f>'C завтраками| Bed and breakfast'!EV13*0.9</f>
        <v>19800</v>
      </c>
      <c r="EW14" s="292">
        <f>'C завтраками| Bed and breakfast'!EW13*0.9</f>
        <v>18450</v>
      </c>
      <c r="EX14" s="292">
        <f>'C завтраками| Bed and breakfast'!EX13*0.9</f>
        <v>18450</v>
      </c>
      <c r="EY14" s="292">
        <f>'C завтраками| Bed and breakfast'!EY13*0.9</f>
        <v>18450</v>
      </c>
      <c r="EZ14" s="292">
        <f>'C завтраками| Bed and breakfast'!EZ13*0.9</f>
        <v>18450</v>
      </c>
      <c r="FA14" s="292">
        <f>'C завтраками| Bed and breakfast'!FA13*0.9</f>
        <v>18450</v>
      </c>
      <c r="FB14" s="292">
        <f>'C завтраками| Bed and breakfast'!FB13*0.9</f>
        <v>19800</v>
      </c>
      <c r="FC14" s="292">
        <f>'C завтраками| Bed and breakfast'!FC13*0.9</f>
        <v>19800</v>
      </c>
      <c r="FD14" s="292">
        <f>'C завтраками| Bed and breakfast'!FD13*0.9</f>
        <v>18450</v>
      </c>
      <c r="FE14" s="292">
        <f>'C завтраками| Bed and breakfast'!FE13*0.9</f>
        <v>18450</v>
      </c>
      <c r="FF14" s="292">
        <f>'C завтраками| Bed and breakfast'!FF13*0.9</f>
        <v>18450</v>
      </c>
      <c r="FG14" s="292">
        <f>'C завтраками| Bed and breakfast'!FG13*0.9</f>
        <v>18450</v>
      </c>
      <c r="FH14" s="292">
        <f>'C завтраками| Bed and breakfast'!FH13*0.9</f>
        <v>21150</v>
      </c>
    </row>
    <row r="15" spans="1:164" s="290" customFormat="1" x14ac:dyDescent="0.2">
      <c r="A15" s="240">
        <v>2</v>
      </c>
      <c r="B15" s="292">
        <f>'C завтраками| Bed and breakfast'!B14*0.9</f>
        <v>23940</v>
      </c>
      <c r="C15" s="292">
        <f>'C завтраками| Bed and breakfast'!C14*0.9</f>
        <v>23940</v>
      </c>
      <c r="D15" s="292">
        <f>'C завтраками| Bed and breakfast'!D14*0.9</f>
        <v>27090</v>
      </c>
      <c r="E15" s="292">
        <f>'C завтраками| Bed and breakfast'!E14*0.9</f>
        <v>27090</v>
      </c>
      <c r="F15" s="292">
        <f>'C завтраками| Bed and breakfast'!F14*0.9</f>
        <v>21240</v>
      </c>
      <c r="G15" s="292">
        <f>'C завтраками| Bed and breakfast'!G14*0.9</f>
        <v>21240</v>
      </c>
      <c r="H15" s="292">
        <f>'C завтраками| Bed and breakfast'!H14*0.9</f>
        <v>21240</v>
      </c>
      <c r="I15" s="292">
        <f>'C завтраками| Bed and breakfast'!I14*0.9</f>
        <v>21240</v>
      </c>
      <c r="J15" s="292">
        <f>'C завтраками| Bed and breakfast'!J14*0.9</f>
        <v>21240</v>
      </c>
      <c r="K15" s="292">
        <f>'C завтраками| Bed and breakfast'!K14*0.9</f>
        <v>25290</v>
      </c>
      <c r="L15" s="292">
        <f>'C завтраками| Bed and breakfast'!L14*0.9</f>
        <v>25290</v>
      </c>
      <c r="M15" s="292">
        <f>'C завтраками| Bed and breakfast'!M14*0.9</f>
        <v>21240</v>
      </c>
      <c r="N15" s="292">
        <f>'C завтраками| Bed and breakfast'!N14*0.9</f>
        <v>21240</v>
      </c>
      <c r="O15" s="292">
        <f>'C завтраками| Bed and breakfast'!O14*0.9</f>
        <v>21240</v>
      </c>
      <c r="P15" s="292">
        <f>'C завтраками| Bed and breakfast'!P14*0.9</f>
        <v>21240</v>
      </c>
      <c r="Q15" s="292">
        <f>'C завтраками| Bed and breakfast'!Q14*0.9</f>
        <v>21240</v>
      </c>
      <c r="R15" s="292">
        <f>'C завтраками| Bed and breakfast'!R14*0.9</f>
        <v>23940</v>
      </c>
      <c r="S15" s="292">
        <f>'C завтраками| Bed and breakfast'!S14*0.9</f>
        <v>23940</v>
      </c>
      <c r="T15" s="292">
        <f>'C завтраками| Bed and breakfast'!T14*0.9</f>
        <v>22590</v>
      </c>
      <c r="U15" s="292">
        <f>'C завтраками| Bed and breakfast'!U14*0.9</f>
        <v>22590</v>
      </c>
      <c r="V15" s="292">
        <f>'C завтраками| Bed and breakfast'!V14*0.9</f>
        <v>22590</v>
      </c>
      <c r="W15" s="292">
        <f>'C завтраками| Bed and breakfast'!W14*0.9</f>
        <v>22590</v>
      </c>
      <c r="X15" s="292">
        <f>'C завтраками| Bed and breakfast'!X14*0.9</f>
        <v>23940</v>
      </c>
      <c r="Y15" s="292">
        <f>'C завтраками| Bed and breakfast'!Y14*0.9</f>
        <v>23940</v>
      </c>
      <c r="Z15" s="292">
        <f>'C завтраками| Bed and breakfast'!Z14*0.9</f>
        <v>23940</v>
      </c>
      <c r="AA15" s="292">
        <f>'C завтраками| Bed and breakfast'!AA14*0.9</f>
        <v>22590</v>
      </c>
      <c r="AB15" s="292">
        <f>'C завтраками| Bed and breakfast'!AB14*0.9</f>
        <v>22590</v>
      </c>
      <c r="AC15" s="292">
        <f>'C завтраками| Bed and breakfast'!AC14*0.9</f>
        <v>23940</v>
      </c>
      <c r="AD15" s="292">
        <f>'C завтраками| Bed and breakfast'!AD14*0.9</f>
        <v>23940</v>
      </c>
      <c r="AE15" s="292">
        <f>'C завтраками| Bed and breakfast'!AE14*0.9</f>
        <v>23940</v>
      </c>
      <c r="AF15" s="292">
        <f>'C завтраками| Bed and breakfast'!AF14*0.9</f>
        <v>27540</v>
      </c>
      <c r="AG15" s="292">
        <f>'C завтраками| Bed and breakfast'!AG14*0.9</f>
        <v>27540</v>
      </c>
      <c r="AH15" s="292">
        <f>'C завтраками| Bed and breakfast'!AH14*0.9</f>
        <v>25290</v>
      </c>
      <c r="AI15" s="292">
        <f>'C завтраками| Bed and breakfast'!AI14*0.9</f>
        <v>27090</v>
      </c>
      <c r="AJ15" s="292">
        <f>'C завтраками| Bed and breakfast'!AJ14*0.9</f>
        <v>27090</v>
      </c>
      <c r="AK15" s="292">
        <f>'C завтраками| Bed and breakfast'!AK14*0.9</f>
        <v>32940</v>
      </c>
      <c r="AL15" s="292">
        <f>'C завтраками| Bed and breakfast'!AL14*0.9</f>
        <v>38340</v>
      </c>
      <c r="AM15" s="292">
        <f>'C завтраками| Bed and breakfast'!AM14*0.9</f>
        <v>38340</v>
      </c>
      <c r="AN15" s="292">
        <f>'C завтраками| Bed and breakfast'!AN14*0.9</f>
        <v>41040</v>
      </c>
      <c r="AO15" s="292">
        <f>'C завтраками| Bed and breakfast'!AO14*0.9</f>
        <v>38340</v>
      </c>
      <c r="AP15" s="347">
        <f>'C завтраками| Bed and breakfast'!AP14*0.9</f>
        <v>67500</v>
      </c>
      <c r="AQ15" s="347">
        <f>'C завтраками| Bed and breakfast'!AQ14*0.9</f>
        <v>103500</v>
      </c>
      <c r="AR15" s="347">
        <f>'C завтраками| Bed and breakfast'!AR14*0.9</f>
        <v>126000</v>
      </c>
      <c r="AS15" s="347">
        <f>'C завтраками| Bed and breakfast'!AS14*0.9</f>
        <v>126000</v>
      </c>
      <c r="AT15" s="347">
        <f>'C завтраками| Bed and breakfast'!AT14*0.9</f>
        <v>112500</v>
      </c>
      <c r="AU15" s="347">
        <f>'C завтраками| Bed and breakfast'!AU14*0.9</f>
        <v>112500</v>
      </c>
      <c r="AV15" s="347">
        <f>'C завтраками| Bed and breakfast'!AV14*0.9</f>
        <v>112500</v>
      </c>
      <c r="AW15" s="347">
        <f>'C завтраками| Bed and breakfast'!AW14*0.9</f>
        <v>112500</v>
      </c>
      <c r="AX15" s="347">
        <f>'C завтраками| Bed and breakfast'!AX14*0.9</f>
        <v>112500</v>
      </c>
      <c r="AY15" s="347">
        <f>'C завтраками| Bed and breakfast'!AY14*0.9</f>
        <v>90000</v>
      </c>
      <c r="AZ15" s="347">
        <f>'C завтраками| Bed and breakfast'!AZ14*0.9</f>
        <v>81000</v>
      </c>
      <c r="BA15" s="292">
        <f>'C завтраками| Bed and breakfast'!BA14*0.9</f>
        <v>81000</v>
      </c>
      <c r="BB15" s="292">
        <f>'C завтраками| Bed and breakfast'!BB14*0.9</f>
        <v>58680</v>
      </c>
      <c r="BC15" s="292">
        <f>'C завтраками| Bed and breakfast'!BC14*0.9</f>
        <v>37080</v>
      </c>
      <c r="BD15" s="292">
        <f>'C завтраками| Bed and breakfast'!BD14*0.9</f>
        <v>37080</v>
      </c>
      <c r="BE15" s="292">
        <f>'C завтраками| Bed and breakfast'!BE14*0.9</f>
        <v>37080</v>
      </c>
      <c r="BF15" s="292">
        <f>'C завтраками| Bed and breakfast'!BF14*0.9</f>
        <v>37080</v>
      </c>
      <c r="BG15" s="292">
        <f>'C завтраками| Bed and breakfast'!BG14*0.9</f>
        <v>37080</v>
      </c>
      <c r="BH15" s="292">
        <f>'C завтраками| Bed and breakfast'!BH14*0.9</f>
        <v>34380</v>
      </c>
      <c r="BI15" s="292">
        <f>'C завтраками| Bed and breakfast'!BI14*0.9</f>
        <v>34380</v>
      </c>
      <c r="BJ15" s="292">
        <f>'C завтраками| Bed and breakfast'!BJ14*0.9</f>
        <v>34380</v>
      </c>
      <c r="BK15" s="292">
        <f>'C завтраками| Bed and breakfast'!BK14*0.9</f>
        <v>37080</v>
      </c>
      <c r="BL15" s="292">
        <f>'C завтраками| Bed and breakfast'!BL14*0.9</f>
        <v>37080</v>
      </c>
      <c r="BM15" s="292">
        <f>'C завтраками| Bed and breakfast'!BM14*0.9</f>
        <v>37080</v>
      </c>
      <c r="BN15" s="292">
        <f>'C завтраками| Bed and breakfast'!BN14*0.9</f>
        <v>37080</v>
      </c>
      <c r="BO15" s="292">
        <f>'C завтраками| Bed and breakfast'!BO14*0.9</f>
        <v>37080</v>
      </c>
      <c r="BP15" s="292">
        <f>'C завтраками| Bed and breakfast'!BP14*0.9</f>
        <v>37080</v>
      </c>
      <c r="BQ15" s="292">
        <f>'C завтраками| Bed and breakfast'!BQ14*0.9</f>
        <v>37080</v>
      </c>
      <c r="BR15" s="292">
        <f>'C завтраками| Bed and breakfast'!BR14*0.9</f>
        <v>37080</v>
      </c>
      <c r="BS15" s="292">
        <f>'C завтраками| Bed and breakfast'!BS14*0.9</f>
        <v>37080</v>
      </c>
      <c r="BT15" s="292">
        <f>'C завтраками| Bed and breakfast'!BT14*0.9</f>
        <v>42480</v>
      </c>
      <c r="BU15" s="292">
        <f>'C завтраками| Bed and breakfast'!BU14*0.9</f>
        <v>42480</v>
      </c>
      <c r="BV15" s="292">
        <f>'C завтраками| Bed and breakfast'!BV14*0.9</f>
        <v>42480</v>
      </c>
      <c r="BW15" s="292">
        <f>'C завтраками| Bed and breakfast'!BW14*0.9</f>
        <v>42480</v>
      </c>
      <c r="BX15" s="292">
        <f>'C завтраками| Bed and breakfast'!BX14*0.9</f>
        <v>44280</v>
      </c>
      <c r="BY15" s="292">
        <f>'C завтраками| Bed and breakfast'!BY14*0.9</f>
        <v>44280</v>
      </c>
      <c r="BZ15" s="292">
        <f>'C завтраками| Bed and breakfast'!BZ14*0.9</f>
        <v>44280</v>
      </c>
      <c r="CA15" s="292">
        <f>'C завтраками| Bed and breakfast'!CA14*0.9</f>
        <v>44280</v>
      </c>
      <c r="CB15" s="292">
        <f>'C завтраками| Bed and breakfast'!CB14*0.9</f>
        <v>44280</v>
      </c>
      <c r="CC15" s="292">
        <f>'C завтраками| Bed and breakfast'!CC14*0.9</f>
        <v>44280</v>
      </c>
      <c r="CD15" s="292">
        <f>'C завтраками| Bed and breakfast'!CD14*0.9</f>
        <v>44280</v>
      </c>
      <c r="CE15" s="292">
        <f>'C завтраками| Bed and breakfast'!CE14*0.9</f>
        <v>44280</v>
      </c>
      <c r="CF15" s="292">
        <f>'C завтраками| Bed and breakfast'!CF14*0.9</f>
        <v>44280</v>
      </c>
      <c r="CG15" s="292">
        <f>'C завтраками| Bed and breakfast'!CG14*0.9</f>
        <v>44280</v>
      </c>
      <c r="CH15" s="292">
        <f>'C завтраками| Bed and breakfast'!CH14*0.9</f>
        <v>40680</v>
      </c>
      <c r="CI15" s="292">
        <f>'C завтраками| Bed and breakfast'!CI14*0.9</f>
        <v>40680</v>
      </c>
      <c r="CJ15" s="292">
        <f>'C завтраками| Bed and breakfast'!CJ14*0.9</f>
        <v>40680</v>
      </c>
      <c r="CK15" s="292">
        <f>'C завтраками| Bed and breakfast'!CK14*0.9</f>
        <v>40680</v>
      </c>
      <c r="CL15" s="292">
        <f>'C завтраками| Bed and breakfast'!CL14*0.9</f>
        <v>40680</v>
      </c>
      <c r="CM15" s="292">
        <f>'C завтраками| Bed and breakfast'!CM14*0.9</f>
        <v>40680</v>
      </c>
      <c r="CN15" s="292">
        <f>'C завтраками| Bed and breakfast'!CN14*0.9</f>
        <v>40680</v>
      </c>
      <c r="CO15" s="292">
        <f>'C завтраками| Bed and breakfast'!CO14*0.9</f>
        <v>40680</v>
      </c>
      <c r="CP15" s="292">
        <f>'C завтраками| Bed and breakfast'!CP14*0.9</f>
        <v>40680</v>
      </c>
      <c r="CQ15" s="292">
        <f>'C завтраками| Bed and breakfast'!CQ14*0.9</f>
        <v>63180</v>
      </c>
      <c r="CR15" s="292">
        <f>'C завтраками| Bed and breakfast'!CR14*0.9</f>
        <v>69480</v>
      </c>
      <c r="CS15" s="292">
        <f>'C завтраками| Bed and breakfast'!CS14*0.9</f>
        <v>75780</v>
      </c>
      <c r="CT15" s="292">
        <f>'C завтраками| Bed and breakfast'!CT14*0.9</f>
        <v>63180</v>
      </c>
      <c r="CU15" s="292">
        <f>'C завтраками| Bed and breakfast'!CU14*0.9</f>
        <v>63180</v>
      </c>
      <c r="CV15" s="292">
        <f>'C завтраками| Bed and breakfast'!CV14*0.9</f>
        <v>53280</v>
      </c>
      <c r="CW15" s="292">
        <f>'C завтраками| Bed and breakfast'!CW14*0.9</f>
        <v>53280</v>
      </c>
      <c r="CX15" s="292">
        <f>'C завтраками| Bed and breakfast'!CX14*0.9</f>
        <v>53280</v>
      </c>
      <c r="CY15" s="292">
        <f>'C завтраками| Bed and breakfast'!CY14*0.9</f>
        <v>46080</v>
      </c>
      <c r="CZ15" s="292">
        <f>'C завтраками| Bed and breakfast'!CZ14*0.9</f>
        <v>45180</v>
      </c>
      <c r="DA15" s="292">
        <f>'C завтраками| Bed and breakfast'!DA14*0.9</f>
        <v>33030</v>
      </c>
      <c r="DB15" s="292">
        <f>'C завтраками| Bed and breakfast'!DB14*0.9</f>
        <v>33030</v>
      </c>
      <c r="DC15" s="292">
        <f>'C завтраками| Bed and breakfast'!DC14*0.9</f>
        <v>33030</v>
      </c>
      <c r="DD15" s="292">
        <f>'C завтраками| Bed and breakfast'!DD14*0.9</f>
        <v>33030</v>
      </c>
      <c r="DE15" s="292">
        <f>'C завтраками| Bed and breakfast'!DE14*0.9</f>
        <v>34380</v>
      </c>
      <c r="DF15" s="292">
        <f>'C завтраками| Bed and breakfast'!DF14*0.9</f>
        <v>34380</v>
      </c>
      <c r="DG15" s="292">
        <f>'C завтраками| Bed and breakfast'!DG14*0.9</f>
        <v>34380</v>
      </c>
      <c r="DH15" s="292">
        <f>'C завтраками| Bed and breakfast'!DH14*0.9</f>
        <v>33030</v>
      </c>
      <c r="DI15" s="292">
        <f>'C завтраками| Bed and breakfast'!DI14*0.9</f>
        <v>33030</v>
      </c>
      <c r="DJ15" s="292">
        <f>'C завтраками| Bed and breakfast'!DJ14*0.9</f>
        <v>33030</v>
      </c>
      <c r="DK15" s="292">
        <f>'C завтраками| Bed and breakfast'!DK14*0.9</f>
        <v>33030</v>
      </c>
      <c r="DL15" s="292">
        <f>'C завтраками| Bed and breakfast'!DL14*0.9</f>
        <v>33030</v>
      </c>
      <c r="DM15" s="292">
        <f>'C завтраками| Bed and breakfast'!DM14*0.9</f>
        <v>33030</v>
      </c>
      <c r="DN15" s="292">
        <f>'C завтраками| Bed and breakfast'!DN14*0.9</f>
        <v>31680</v>
      </c>
      <c r="DO15" s="292">
        <f>'C завтраками| Bed and breakfast'!DO14*0.9</f>
        <v>31680</v>
      </c>
      <c r="DP15" s="292">
        <f>'C завтраками| Bed and breakfast'!DP14*0.9</f>
        <v>31680</v>
      </c>
      <c r="DQ15" s="292">
        <f>'C завтраками| Bed and breakfast'!DQ14*0.9</f>
        <v>31680</v>
      </c>
      <c r="DR15" s="292">
        <f>'C завтраками| Bed and breakfast'!DR14*0.9</f>
        <v>31680</v>
      </c>
      <c r="DS15" s="292">
        <f>'C завтраками| Bed and breakfast'!DS14*0.9</f>
        <v>31680</v>
      </c>
      <c r="DT15" s="292">
        <f>'C завтраками| Bed and breakfast'!DT14*0.9</f>
        <v>31680</v>
      </c>
      <c r="DU15" s="292">
        <f>'C завтраками| Bed and breakfast'!DU14*0.9</f>
        <v>28080</v>
      </c>
      <c r="DV15" s="292">
        <f>'C завтраками| Bed and breakfast'!DV14*0.9</f>
        <v>28080</v>
      </c>
      <c r="DW15" s="292">
        <f>'C завтраками| Bed and breakfast'!DW14*0.9</f>
        <v>28080</v>
      </c>
      <c r="DX15" s="292">
        <f>'C завтраками| Bed and breakfast'!DX14*0.9</f>
        <v>28080</v>
      </c>
      <c r="DY15" s="292">
        <f>'C завтраками| Bed and breakfast'!DY14*0.9</f>
        <v>28080</v>
      </c>
      <c r="DZ15" s="292">
        <f>'C завтраками| Bed and breakfast'!DZ14*0.9</f>
        <v>28980</v>
      </c>
      <c r="EA15" s="292">
        <f>'C завтраками| Bed and breakfast'!EA14*0.9</f>
        <v>28980</v>
      </c>
      <c r="EB15" s="292">
        <f>'C завтраками| Bed and breakfast'!EB14*0.9</f>
        <v>27180</v>
      </c>
      <c r="EC15" s="292">
        <f>'C завтраками| Bed and breakfast'!EC14*0.9</f>
        <v>27180</v>
      </c>
      <c r="ED15" s="292">
        <f>'C завтраками| Bed and breakfast'!ED14*0.9</f>
        <v>27180</v>
      </c>
      <c r="EE15" s="292">
        <f>'C завтраками| Bed and breakfast'!EE14*0.9</f>
        <v>25200</v>
      </c>
      <c r="EF15" s="292">
        <f>'C завтраками| Bed and breakfast'!EF14*0.9</f>
        <v>25200</v>
      </c>
      <c r="EG15" s="292">
        <f>'C завтраками| Bed and breakfast'!EG14*0.9</f>
        <v>25200</v>
      </c>
      <c r="EH15" s="292">
        <f>'C завтраками| Bed and breakfast'!EH14*0.9</f>
        <v>25200</v>
      </c>
      <c r="EI15" s="292">
        <f>'C завтраками| Bed and breakfast'!EI14*0.9</f>
        <v>22500</v>
      </c>
      <c r="EJ15" s="292">
        <f>'C завтраками| Bed and breakfast'!EJ14*0.9</f>
        <v>22500</v>
      </c>
      <c r="EK15" s="292">
        <f>'C завтраками| Bed and breakfast'!EK14*0.9</f>
        <v>22500</v>
      </c>
      <c r="EL15" s="292">
        <f>'C завтраками| Bed and breakfast'!EL14*0.9</f>
        <v>22500</v>
      </c>
      <c r="EM15" s="292">
        <f>'C завтраками| Bed and breakfast'!EM14*0.9</f>
        <v>22500</v>
      </c>
      <c r="EN15" s="292">
        <f>'C завтраками| Bed and breakfast'!EN14*0.9</f>
        <v>22500</v>
      </c>
      <c r="EO15" s="292">
        <f>'C завтраками| Bed and breakfast'!EO14*0.9</f>
        <v>22500</v>
      </c>
      <c r="EP15" s="292">
        <f>'C завтраками| Bed and breakfast'!EP14*0.9</f>
        <v>21150</v>
      </c>
      <c r="EQ15" s="292">
        <f>'C завтраками| Bed and breakfast'!EQ14*0.9</f>
        <v>21150</v>
      </c>
      <c r="ER15" s="292">
        <f>'C завтраками| Bed and breakfast'!ER14*0.9</f>
        <v>21150</v>
      </c>
      <c r="ES15" s="292">
        <f>'C завтраками| Bed and breakfast'!ES14*0.9</f>
        <v>21150</v>
      </c>
      <c r="ET15" s="292">
        <f>'C завтраками| Bed and breakfast'!ET14*0.9</f>
        <v>21150</v>
      </c>
      <c r="EU15" s="292">
        <f>'C завтраками| Bed and breakfast'!EU14*0.9</f>
        <v>22500</v>
      </c>
      <c r="EV15" s="292">
        <f>'C завтраками| Bed and breakfast'!EV14*0.9</f>
        <v>22500</v>
      </c>
      <c r="EW15" s="292">
        <f>'C завтраками| Bed and breakfast'!EW14*0.9</f>
        <v>21150</v>
      </c>
      <c r="EX15" s="292">
        <f>'C завтраками| Bed and breakfast'!EX14*0.9</f>
        <v>21150</v>
      </c>
      <c r="EY15" s="292">
        <f>'C завтраками| Bed and breakfast'!EY14*0.9</f>
        <v>21150</v>
      </c>
      <c r="EZ15" s="292">
        <f>'C завтраками| Bed and breakfast'!EZ14*0.9</f>
        <v>21150</v>
      </c>
      <c r="FA15" s="292">
        <f>'C завтраками| Bed and breakfast'!FA14*0.9</f>
        <v>21150</v>
      </c>
      <c r="FB15" s="292">
        <f>'C завтраками| Bed and breakfast'!FB14*0.9</f>
        <v>22500</v>
      </c>
      <c r="FC15" s="292">
        <f>'C завтраками| Bed and breakfast'!FC14*0.9</f>
        <v>22500</v>
      </c>
      <c r="FD15" s="292">
        <f>'C завтраками| Bed and breakfast'!FD14*0.9</f>
        <v>21150</v>
      </c>
      <c r="FE15" s="292">
        <f>'C завтраками| Bed and breakfast'!FE14*0.9</f>
        <v>21150</v>
      </c>
      <c r="FF15" s="292">
        <f>'C завтраками| Bed and breakfast'!FF14*0.9</f>
        <v>21150</v>
      </c>
      <c r="FG15" s="292">
        <f>'C завтраками| Bed and breakfast'!FG14*0.9</f>
        <v>21150</v>
      </c>
      <c r="FH15" s="292">
        <f>'C завтраками| Bed and breakfast'!FH14*0.9</f>
        <v>23850</v>
      </c>
    </row>
    <row r="16" spans="1:164"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346"/>
      <c r="AQ16" s="346"/>
      <c r="AR16" s="346"/>
      <c r="AS16" s="346"/>
      <c r="AT16" s="346"/>
      <c r="AU16" s="346"/>
      <c r="AV16" s="346"/>
      <c r="AW16" s="346"/>
      <c r="AX16" s="346"/>
      <c r="AY16" s="346"/>
      <c r="AZ16" s="346"/>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c r="DT16" s="272"/>
      <c r="DU16" s="272"/>
      <c r="DV16" s="272"/>
      <c r="DW16" s="272"/>
      <c r="DX16" s="272"/>
      <c r="DY16" s="272"/>
      <c r="DZ16" s="272"/>
      <c r="EA16" s="272"/>
      <c r="EB16" s="272"/>
      <c r="EC16" s="272"/>
      <c r="ED16" s="272"/>
      <c r="EE16" s="272"/>
      <c r="EF16" s="272"/>
      <c r="EG16" s="272"/>
      <c r="EH16" s="272"/>
      <c r="EI16" s="272"/>
      <c r="EJ16" s="272"/>
      <c r="EK16" s="272"/>
      <c r="EL16" s="272"/>
      <c r="EM16" s="272"/>
      <c r="EN16" s="272"/>
      <c r="EO16" s="272"/>
      <c r="EP16" s="272"/>
      <c r="EQ16" s="272"/>
      <c r="ER16" s="272"/>
      <c r="ES16" s="272"/>
      <c r="ET16" s="272"/>
      <c r="EU16" s="272"/>
      <c r="EV16" s="272"/>
      <c r="EW16" s="272"/>
      <c r="EX16" s="272"/>
      <c r="EY16" s="272"/>
      <c r="EZ16" s="272"/>
      <c r="FA16" s="272"/>
      <c r="FB16" s="272"/>
      <c r="FC16" s="272"/>
      <c r="FD16" s="272"/>
      <c r="FE16" s="272"/>
      <c r="FF16" s="272"/>
      <c r="FG16" s="272"/>
      <c r="FH16" s="272"/>
    </row>
    <row r="17" spans="1:164" s="290" customFormat="1" x14ac:dyDescent="0.2">
      <c r="A17" s="240">
        <v>1</v>
      </c>
      <c r="B17" s="292">
        <f>'C завтраками| Bed and breakfast'!B16*0.9</f>
        <v>23400</v>
      </c>
      <c r="C17" s="292">
        <f>'C завтраками| Bed and breakfast'!C16*0.9</f>
        <v>23400</v>
      </c>
      <c r="D17" s="292">
        <f>'C завтраками| Bed and breakfast'!D16*0.9</f>
        <v>26550</v>
      </c>
      <c r="E17" s="292">
        <f>'C завтраками| Bed and breakfast'!E16*0.9</f>
        <v>26550</v>
      </c>
      <c r="F17" s="292">
        <f>'C завтраками| Bed and breakfast'!F16*0.9</f>
        <v>20700</v>
      </c>
      <c r="G17" s="292">
        <f>'C завтраками| Bed and breakfast'!G16*0.9</f>
        <v>20700</v>
      </c>
      <c r="H17" s="292">
        <f>'C завтраками| Bed and breakfast'!H16*0.9</f>
        <v>20700</v>
      </c>
      <c r="I17" s="292">
        <f>'C завтраками| Bed and breakfast'!I16*0.9</f>
        <v>20700</v>
      </c>
      <c r="J17" s="292">
        <f>'C завтраками| Bed and breakfast'!J16*0.9</f>
        <v>20700</v>
      </c>
      <c r="K17" s="292">
        <f>'C завтраками| Bed and breakfast'!K16*0.9</f>
        <v>24750</v>
      </c>
      <c r="L17" s="292">
        <f>'C завтраками| Bed and breakfast'!L16*0.9</f>
        <v>24750</v>
      </c>
      <c r="M17" s="292">
        <f>'C завтраками| Bed and breakfast'!M16*0.9</f>
        <v>20700</v>
      </c>
      <c r="N17" s="292">
        <f>'C завтраками| Bed and breakfast'!N16*0.9</f>
        <v>20700</v>
      </c>
      <c r="O17" s="292">
        <f>'C завтраками| Bed and breakfast'!O16*0.9</f>
        <v>20700</v>
      </c>
      <c r="P17" s="292">
        <f>'C завтраками| Bed and breakfast'!P16*0.9</f>
        <v>20700</v>
      </c>
      <c r="Q17" s="292">
        <f>'C завтраками| Bed and breakfast'!Q16*0.9</f>
        <v>20700</v>
      </c>
      <c r="R17" s="292">
        <f>'C завтраками| Bed and breakfast'!R16*0.9</f>
        <v>23400</v>
      </c>
      <c r="S17" s="292">
        <f>'C завтраками| Bed and breakfast'!S16*0.9</f>
        <v>23400</v>
      </c>
      <c r="T17" s="292">
        <f>'C завтраками| Bed and breakfast'!T16*0.9</f>
        <v>22050</v>
      </c>
      <c r="U17" s="292">
        <f>'C завтраками| Bed and breakfast'!U16*0.9</f>
        <v>22050</v>
      </c>
      <c r="V17" s="292">
        <f>'C завтраками| Bed and breakfast'!V16*0.9</f>
        <v>22050</v>
      </c>
      <c r="W17" s="292">
        <f>'C завтраками| Bed and breakfast'!W16*0.9</f>
        <v>22050</v>
      </c>
      <c r="X17" s="292">
        <f>'C завтраками| Bed and breakfast'!X16*0.9</f>
        <v>23400</v>
      </c>
      <c r="Y17" s="292">
        <f>'C завтраками| Bed and breakfast'!Y16*0.9</f>
        <v>23400</v>
      </c>
      <c r="Z17" s="292">
        <f>'C завтраками| Bed and breakfast'!Z16*0.9</f>
        <v>23400</v>
      </c>
      <c r="AA17" s="292">
        <f>'C завтраками| Bed and breakfast'!AA16*0.9</f>
        <v>22050</v>
      </c>
      <c r="AB17" s="292">
        <f>'C завтраками| Bed and breakfast'!AB16*0.9</f>
        <v>22050</v>
      </c>
      <c r="AC17" s="292">
        <f>'C завтраками| Bed and breakfast'!AC16*0.9</f>
        <v>23400</v>
      </c>
      <c r="AD17" s="292">
        <f>'C завтраками| Bed and breakfast'!AD16*0.9</f>
        <v>23400</v>
      </c>
      <c r="AE17" s="292">
        <f>'C завтраками| Bed and breakfast'!AE16*0.9</f>
        <v>23400</v>
      </c>
      <c r="AF17" s="292">
        <f>'C завтраками| Bed and breakfast'!AF16*0.9</f>
        <v>27000</v>
      </c>
      <c r="AG17" s="292">
        <f>'C завтраками| Bed and breakfast'!AG16*0.9</f>
        <v>27000</v>
      </c>
      <c r="AH17" s="292">
        <f>'C завтраками| Bed and breakfast'!AH16*0.9</f>
        <v>24750</v>
      </c>
      <c r="AI17" s="292">
        <f>'C завтраками| Bed and breakfast'!AI16*0.9</f>
        <v>26550</v>
      </c>
      <c r="AJ17" s="292">
        <f>'C завтраками| Bed and breakfast'!AJ16*0.9</f>
        <v>26550</v>
      </c>
      <c r="AK17" s="292">
        <f>'C завтраками| Bed and breakfast'!AK16*0.9</f>
        <v>32400</v>
      </c>
      <c r="AL17" s="292">
        <f>'C завтраками| Bed and breakfast'!AL16*0.9</f>
        <v>37800</v>
      </c>
      <c r="AM17" s="292">
        <f>'C завтраками| Bed and breakfast'!AM16*0.9</f>
        <v>37800</v>
      </c>
      <c r="AN17" s="292">
        <f>'C завтраками| Bed and breakfast'!AN16*0.9</f>
        <v>40500</v>
      </c>
      <c r="AO17" s="292">
        <f>'C завтраками| Bed and breakfast'!AO16*0.9</f>
        <v>37800</v>
      </c>
      <c r="AP17" s="347">
        <f>'C завтраками| Bed and breakfast'!AP16*0.9</f>
        <v>65250</v>
      </c>
      <c r="AQ17" s="347">
        <f>'C завтраками| Bed and breakfast'!AQ16*0.9</f>
        <v>101250</v>
      </c>
      <c r="AR17" s="347">
        <f>'C завтраками| Bed and breakfast'!AR16*0.9</f>
        <v>123750</v>
      </c>
      <c r="AS17" s="347">
        <f>'C завтраками| Bed and breakfast'!AS16*0.9</f>
        <v>123750</v>
      </c>
      <c r="AT17" s="347">
        <f>'C завтраками| Bed and breakfast'!AT16*0.9</f>
        <v>110250</v>
      </c>
      <c r="AU17" s="347">
        <f>'C завтраками| Bed and breakfast'!AU16*0.9</f>
        <v>110250</v>
      </c>
      <c r="AV17" s="347">
        <f>'C завтраками| Bed and breakfast'!AV16*0.9</f>
        <v>110250</v>
      </c>
      <c r="AW17" s="347">
        <f>'C завтраками| Bed and breakfast'!AW16*0.9</f>
        <v>110250</v>
      </c>
      <c r="AX17" s="347">
        <f>'C завтраками| Bed and breakfast'!AX16*0.9</f>
        <v>110250</v>
      </c>
      <c r="AY17" s="347">
        <f>'C завтраками| Bed and breakfast'!AY16*0.9</f>
        <v>87750</v>
      </c>
      <c r="AZ17" s="347">
        <f>'C завтраками| Bed and breakfast'!AZ16*0.9</f>
        <v>78750</v>
      </c>
      <c r="BA17" s="292">
        <f>'C завтраками| Bed and breakfast'!BA16*0.9</f>
        <v>78750</v>
      </c>
      <c r="BB17" s="292">
        <f>'C завтраками| Bed and breakfast'!BB16*0.9</f>
        <v>58050</v>
      </c>
      <c r="BC17" s="292">
        <f>'C завтраками| Bed and breakfast'!BC16*0.9</f>
        <v>36450</v>
      </c>
      <c r="BD17" s="292">
        <f>'C завтраками| Bed and breakfast'!BD16*0.9</f>
        <v>36450</v>
      </c>
      <c r="BE17" s="292">
        <f>'C завтраками| Bed and breakfast'!BE16*0.9</f>
        <v>36450</v>
      </c>
      <c r="BF17" s="292">
        <f>'C завтраками| Bed and breakfast'!BF16*0.9</f>
        <v>36450</v>
      </c>
      <c r="BG17" s="292">
        <f>'C завтраками| Bed and breakfast'!BG16*0.9</f>
        <v>36450</v>
      </c>
      <c r="BH17" s="292">
        <f>'C завтраками| Bed and breakfast'!BH16*0.9</f>
        <v>33750</v>
      </c>
      <c r="BI17" s="292">
        <f>'C завтраками| Bed and breakfast'!BI16*0.9</f>
        <v>33750</v>
      </c>
      <c r="BJ17" s="292">
        <f>'C завтраками| Bed and breakfast'!BJ16*0.9</f>
        <v>33750</v>
      </c>
      <c r="BK17" s="292">
        <f>'C завтраками| Bed and breakfast'!BK16*0.9</f>
        <v>36450</v>
      </c>
      <c r="BL17" s="292">
        <f>'C завтраками| Bed and breakfast'!BL16*0.9</f>
        <v>36450</v>
      </c>
      <c r="BM17" s="292">
        <f>'C завтраками| Bed and breakfast'!BM16*0.9</f>
        <v>36450</v>
      </c>
      <c r="BN17" s="292">
        <f>'C завтраками| Bed and breakfast'!BN16*0.9</f>
        <v>36450</v>
      </c>
      <c r="BO17" s="292">
        <f>'C завтраками| Bed and breakfast'!BO16*0.9</f>
        <v>36450</v>
      </c>
      <c r="BP17" s="292">
        <f>'C завтраками| Bed and breakfast'!BP16*0.9</f>
        <v>36450</v>
      </c>
      <c r="BQ17" s="292">
        <f>'C завтраками| Bed and breakfast'!BQ16*0.9</f>
        <v>36450</v>
      </c>
      <c r="BR17" s="292">
        <f>'C завтраками| Bed and breakfast'!BR16*0.9</f>
        <v>36450</v>
      </c>
      <c r="BS17" s="292">
        <f>'C завтраками| Bed and breakfast'!BS16*0.9</f>
        <v>36450</v>
      </c>
      <c r="BT17" s="292">
        <f>'C завтраками| Bed and breakfast'!BT16*0.9</f>
        <v>41850</v>
      </c>
      <c r="BU17" s="292">
        <f>'C завтраками| Bed and breakfast'!BU16*0.9</f>
        <v>41850</v>
      </c>
      <c r="BV17" s="292">
        <f>'C завтраками| Bed and breakfast'!BV16*0.9</f>
        <v>41850</v>
      </c>
      <c r="BW17" s="292">
        <f>'C завтраками| Bed and breakfast'!BW16*0.9</f>
        <v>41850</v>
      </c>
      <c r="BX17" s="292">
        <f>'C завтраками| Bed and breakfast'!BX16*0.9</f>
        <v>43650</v>
      </c>
      <c r="BY17" s="292">
        <f>'C завтраками| Bed and breakfast'!BY16*0.9</f>
        <v>43650</v>
      </c>
      <c r="BZ17" s="292">
        <f>'C завтраками| Bed and breakfast'!BZ16*0.9</f>
        <v>43650</v>
      </c>
      <c r="CA17" s="292">
        <f>'C завтраками| Bed and breakfast'!CA16*0.9</f>
        <v>43650</v>
      </c>
      <c r="CB17" s="292">
        <f>'C завтраками| Bed and breakfast'!CB16*0.9</f>
        <v>43650</v>
      </c>
      <c r="CC17" s="292">
        <f>'C завтраками| Bed and breakfast'!CC16*0.9</f>
        <v>43650</v>
      </c>
      <c r="CD17" s="292">
        <f>'C завтраками| Bed and breakfast'!CD16*0.9</f>
        <v>43650</v>
      </c>
      <c r="CE17" s="292">
        <f>'C завтраками| Bed and breakfast'!CE16*0.9</f>
        <v>43650</v>
      </c>
      <c r="CF17" s="292">
        <f>'C завтраками| Bed and breakfast'!CF16*0.9</f>
        <v>43650</v>
      </c>
      <c r="CG17" s="292">
        <f>'C завтраками| Bed and breakfast'!CG16*0.9</f>
        <v>43650</v>
      </c>
      <c r="CH17" s="292">
        <f>'C завтраками| Bed and breakfast'!CH16*0.9</f>
        <v>40050</v>
      </c>
      <c r="CI17" s="292">
        <f>'C завтраками| Bed and breakfast'!CI16*0.9</f>
        <v>40050</v>
      </c>
      <c r="CJ17" s="292">
        <f>'C завтраками| Bed and breakfast'!CJ16*0.9</f>
        <v>40050</v>
      </c>
      <c r="CK17" s="292">
        <f>'C завтраками| Bed and breakfast'!CK16*0.9</f>
        <v>40050</v>
      </c>
      <c r="CL17" s="292">
        <f>'C завтраками| Bed and breakfast'!CL16*0.9</f>
        <v>40050</v>
      </c>
      <c r="CM17" s="292">
        <f>'C завтраками| Bed and breakfast'!CM16*0.9</f>
        <v>40050</v>
      </c>
      <c r="CN17" s="292">
        <f>'C завтраками| Bed and breakfast'!CN16*0.9</f>
        <v>40050</v>
      </c>
      <c r="CO17" s="292">
        <f>'C завтраками| Bed and breakfast'!CO16*0.9</f>
        <v>40050</v>
      </c>
      <c r="CP17" s="292">
        <f>'C завтраками| Bed and breakfast'!CP16*0.9</f>
        <v>40050</v>
      </c>
      <c r="CQ17" s="292">
        <f>'C завтраками| Bed and breakfast'!CQ16*0.9</f>
        <v>62550</v>
      </c>
      <c r="CR17" s="292">
        <f>'C завтраками| Bed and breakfast'!CR16*0.9</f>
        <v>68850</v>
      </c>
      <c r="CS17" s="292">
        <f>'C завтраками| Bed and breakfast'!CS16*0.9</f>
        <v>75150</v>
      </c>
      <c r="CT17" s="292">
        <f>'C завтраками| Bed and breakfast'!CT16*0.9</f>
        <v>62550</v>
      </c>
      <c r="CU17" s="292">
        <f>'C завтраками| Bed and breakfast'!CU16*0.9</f>
        <v>62550</v>
      </c>
      <c r="CV17" s="292">
        <f>'C завтраками| Bed and breakfast'!CV16*0.9</f>
        <v>52650</v>
      </c>
      <c r="CW17" s="292">
        <f>'C завтраками| Bed and breakfast'!CW16*0.9</f>
        <v>52650</v>
      </c>
      <c r="CX17" s="292">
        <f>'C завтраками| Bed and breakfast'!CX16*0.9</f>
        <v>52650</v>
      </c>
      <c r="CY17" s="292">
        <f>'C завтраками| Bed and breakfast'!CY16*0.9</f>
        <v>45450</v>
      </c>
      <c r="CZ17" s="292">
        <f>'C завтраками| Bed and breakfast'!CZ16*0.9</f>
        <v>44550</v>
      </c>
      <c r="DA17" s="292">
        <f>'C завтраками| Bed and breakfast'!DA16*0.9</f>
        <v>32400</v>
      </c>
      <c r="DB17" s="292">
        <f>'C завтраками| Bed and breakfast'!DB16*0.9</f>
        <v>32400</v>
      </c>
      <c r="DC17" s="292">
        <f>'C завтраками| Bed and breakfast'!DC16*0.9</f>
        <v>32400</v>
      </c>
      <c r="DD17" s="292">
        <f>'C завтраками| Bed and breakfast'!DD16*0.9</f>
        <v>32400</v>
      </c>
      <c r="DE17" s="292">
        <f>'C завтраками| Bed and breakfast'!DE16*0.9</f>
        <v>33750</v>
      </c>
      <c r="DF17" s="292">
        <f>'C завтраками| Bed and breakfast'!DF16*0.9</f>
        <v>33750</v>
      </c>
      <c r="DG17" s="292">
        <f>'C завтраками| Bed and breakfast'!DG16*0.9</f>
        <v>33750</v>
      </c>
      <c r="DH17" s="292">
        <f>'C завтраками| Bed and breakfast'!DH16*0.9</f>
        <v>32400</v>
      </c>
      <c r="DI17" s="292">
        <f>'C завтраками| Bed and breakfast'!DI16*0.9</f>
        <v>32400</v>
      </c>
      <c r="DJ17" s="292">
        <f>'C завтраками| Bed and breakfast'!DJ16*0.9</f>
        <v>32400</v>
      </c>
      <c r="DK17" s="292">
        <f>'C завтраками| Bed and breakfast'!DK16*0.9</f>
        <v>32400</v>
      </c>
      <c r="DL17" s="292">
        <f>'C завтраками| Bed and breakfast'!DL16*0.9</f>
        <v>32400</v>
      </c>
      <c r="DM17" s="292">
        <f>'C завтраками| Bed and breakfast'!DM16*0.9</f>
        <v>32400</v>
      </c>
      <c r="DN17" s="292">
        <f>'C завтраками| Bed and breakfast'!DN16*0.9</f>
        <v>31050</v>
      </c>
      <c r="DO17" s="292">
        <f>'C завтраками| Bed and breakfast'!DO16*0.9</f>
        <v>31050</v>
      </c>
      <c r="DP17" s="292">
        <f>'C завтраками| Bed and breakfast'!DP16*0.9</f>
        <v>31050</v>
      </c>
      <c r="DQ17" s="292">
        <f>'C завтраками| Bed and breakfast'!DQ16*0.9</f>
        <v>31050</v>
      </c>
      <c r="DR17" s="292">
        <f>'C завтраками| Bed and breakfast'!DR16*0.9</f>
        <v>31050</v>
      </c>
      <c r="DS17" s="292">
        <f>'C завтраками| Bed and breakfast'!DS16*0.9</f>
        <v>31050</v>
      </c>
      <c r="DT17" s="292">
        <f>'C завтраками| Bed and breakfast'!DT16*0.9</f>
        <v>31050</v>
      </c>
      <c r="DU17" s="292">
        <f>'C завтраками| Bed and breakfast'!DU16*0.9</f>
        <v>27450</v>
      </c>
      <c r="DV17" s="292">
        <f>'C завтраками| Bed and breakfast'!DV16*0.9</f>
        <v>27450</v>
      </c>
      <c r="DW17" s="292">
        <f>'C завтраками| Bed and breakfast'!DW16*0.9</f>
        <v>27450</v>
      </c>
      <c r="DX17" s="292">
        <f>'C завтраками| Bed and breakfast'!DX16*0.9</f>
        <v>27450</v>
      </c>
      <c r="DY17" s="292">
        <f>'C завтраками| Bed and breakfast'!DY16*0.9</f>
        <v>27450</v>
      </c>
      <c r="DZ17" s="292">
        <f>'C завтраками| Bed and breakfast'!DZ16*0.9</f>
        <v>28350</v>
      </c>
      <c r="EA17" s="292">
        <f>'C завтраками| Bed and breakfast'!EA16*0.9</f>
        <v>28350</v>
      </c>
      <c r="EB17" s="292">
        <f>'C завтраками| Bed and breakfast'!EB16*0.9</f>
        <v>26550</v>
      </c>
      <c r="EC17" s="292">
        <f>'C завтраками| Bed and breakfast'!EC16*0.9</f>
        <v>26550</v>
      </c>
      <c r="ED17" s="292">
        <f>'C завтраками| Bed and breakfast'!ED16*0.9</f>
        <v>26550</v>
      </c>
      <c r="EE17" s="292">
        <f>'C завтраками| Bed and breakfast'!EE16*0.9</f>
        <v>24300</v>
      </c>
      <c r="EF17" s="292">
        <f>'C завтраками| Bed and breakfast'!EF16*0.9</f>
        <v>24300</v>
      </c>
      <c r="EG17" s="292">
        <f>'C завтраками| Bed and breakfast'!EG16*0.9</f>
        <v>24300</v>
      </c>
      <c r="EH17" s="292">
        <f>'C завтраками| Bed and breakfast'!EH16*0.9</f>
        <v>24300</v>
      </c>
      <c r="EI17" s="292">
        <f>'C завтраками| Bed and breakfast'!EI16*0.9</f>
        <v>21600</v>
      </c>
      <c r="EJ17" s="292">
        <f>'C завтраками| Bed and breakfast'!EJ16*0.9</f>
        <v>21600</v>
      </c>
      <c r="EK17" s="292">
        <f>'C завтраками| Bed and breakfast'!EK16*0.9</f>
        <v>21600</v>
      </c>
      <c r="EL17" s="292">
        <f>'C завтраками| Bed and breakfast'!EL16*0.9</f>
        <v>21600</v>
      </c>
      <c r="EM17" s="292">
        <f>'C завтраками| Bed and breakfast'!EM16*0.9</f>
        <v>21600</v>
      </c>
      <c r="EN17" s="292">
        <f>'C завтраками| Bed and breakfast'!EN16*0.9</f>
        <v>21600</v>
      </c>
      <c r="EO17" s="292">
        <f>'C завтраками| Bed and breakfast'!EO16*0.9</f>
        <v>21600</v>
      </c>
      <c r="EP17" s="292">
        <f>'C завтраками| Bed and breakfast'!EP16*0.9</f>
        <v>20250</v>
      </c>
      <c r="EQ17" s="292">
        <f>'C завтраками| Bed and breakfast'!EQ16*0.9</f>
        <v>20250</v>
      </c>
      <c r="ER17" s="292">
        <f>'C завтраками| Bed and breakfast'!ER16*0.9</f>
        <v>20250</v>
      </c>
      <c r="ES17" s="292">
        <f>'C завтраками| Bed and breakfast'!ES16*0.9</f>
        <v>20250</v>
      </c>
      <c r="ET17" s="292">
        <f>'C завтраками| Bed and breakfast'!ET16*0.9</f>
        <v>20250</v>
      </c>
      <c r="EU17" s="292">
        <f>'C завтраками| Bed and breakfast'!EU16*0.9</f>
        <v>21600</v>
      </c>
      <c r="EV17" s="292">
        <f>'C завтраками| Bed and breakfast'!EV16*0.9</f>
        <v>21600</v>
      </c>
      <c r="EW17" s="292">
        <f>'C завтраками| Bed and breakfast'!EW16*0.9</f>
        <v>20250</v>
      </c>
      <c r="EX17" s="292">
        <f>'C завтраками| Bed and breakfast'!EX16*0.9</f>
        <v>20250</v>
      </c>
      <c r="EY17" s="292">
        <f>'C завтраками| Bed and breakfast'!EY16*0.9</f>
        <v>20250</v>
      </c>
      <c r="EZ17" s="292">
        <f>'C завтраками| Bed and breakfast'!EZ16*0.9</f>
        <v>20250</v>
      </c>
      <c r="FA17" s="292">
        <f>'C завтраками| Bed and breakfast'!FA16*0.9</f>
        <v>20250</v>
      </c>
      <c r="FB17" s="292">
        <f>'C завтраками| Bed and breakfast'!FB16*0.9</f>
        <v>21600</v>
      </c>
      <c r="FC17" s="292">
        <f>'C завтраками| Bed and breakfast'!FC16*0.9</f>
        <v>21600</v>
      </c>
      <c r="FD17" s="292">
        <f>'C завтраками| Bed and breakfast'!FD16*0.9</f>
        <v>20250</v>
      </c>
      <c r="FE17" s="292">
        <f>'C завтраками| Bed and breakfast'!FE16*0.9</f>
        <v>20250</v>
      </c>
      <c r="FF17" s="292">
        <f>'C завтраками| Bed and breakfast'!FF16*0.9</f>
        <v>20250</v>
      </c>
      <c r="FG17" s="292">
        <f>'C завтраками| Bed and breakfast'!FG16*0.9</f>
        <v>20250</v>
      </c>
      <c r="FH17" s="292">
        <f>'C завтраками| Bed and breakfast'!FH16*0.9</f>
        <v>22950</v>
      </c>
    </row>
    <row r="18" spans="1:164" s="290" customFormat="1" x14ac:dyDescent="0.2">
      <c r="A18" s="240">
        <v>2</v>
      </c>
      <c r="B18" s="292">
        <f>'C завтраками| Bed and breakfast'!B17*0.9</f>
        <v>25740</v>
      </c>
      <c r="C18" s="292">
        <f>'C завтраками| Bed and breakfast'!C17*0.9</f>
        <v>25740</v>
      </c>
      <c r="D18" s="292">
        <f>'C завтраками| Bed and breakfast'!D17*0.9</f>
        <v>28890</v>
      </c>
      <c r="E18" s="292">
        <f>'C завтраками| Bed and breakfast'!E17*0.9</f>
        <v>28890</v>
      </c>
      <c r="F18" s="292">
        <f>'C завтраками| Bed and breakfast'!F17*0.9</f>
        <v>23040</v>
      </c>
      <c r="G18" s="292">
        <f>'C завтраками| Bed and breakfast'!G17*0.9</f>
        <v>23040</v>
      </c>
      <c r="H18" s="292">
        <f>'C завтраками| Bed and breakfast'!H17*0.9</f>
        <v>23040</v>
      </c>
      <c r="I18" s="292">
        <f>'C завтраками| Bed and breakfast'!I17*0.9</f>
        <v>23040</v>
      </c>
      <c r="J18" s="292">
        <f>'C завтраками| Bed and breakfast'!J17*0.9</f>
        <v>23040</v>
      </c>
      <c r="K18" s="292">
        <f>'C завтраками| Bed and breakfast'!K17*0.9</f>
        <v>27090</v>
      </c>
      <c r="L18" s="292">
        <f>'C завтраками| Bed and breakfast'!L17*0.9</f>
        <v>27090</v>
      </c>
      <c r="M18" s="292">
        <f>'C завтраками| Bed and breakfast'!M17*0.9</f>
        <v>23040</v>
      </c>
      <c r="N18" s="292">
        <f>'C завтраками| Bed and breakfast'!N17*0.9</f>
        <v>23040</v>
      </c>
      <c r="O18" s="292">
        <f>'C завтраками| Bed and breakfast'!O17*0.9</f>
        <v>23040</v>
      </c>
      <c r="P18" s="292">
        <f>'C завтраками| Bed and breakfast'!P17*0.9</f>
        <v>23040</v>
      </c>
      <c r="Q18" s="292">
        <f>'C завтраками| Bed and breakfast'!Q17*0.9</f>
        <v>23040</v>
      </c>
      <c r="R18" s="292">
        <f>'C завтраками| Bed and breakfast'!R17*0.9</f>
        <v>25740</v>
      </c>
      <c r="S18" s="292">
        <f>'C завтраками| Bed and breakfast'!S17*0.9</f>
        <v>25740</v>
      </c>
      <c r="T18" s="292">
        <f>'C завтраками| Bed and breakfast'!T17*0.9</f>
        <v>24390</v>
      </c>
      <c r="U18" s="292">
        <f>'C завтраками| Bed and breakfast'!U17*0.9</f>
        <v>24390</v>
      </c>
      <c r="V18" s="292">
        <f>'C завтраками| Bed and breakfast'!V17*0.9</f>
        <v>24390</v>
      </c>
      <c r="W18" s="292">
        <f>'C завтраками| Bed and breakfast'!W17*0.9</f>
        <v>24390</v>
      </c>
      <c r="X18" s="292">
        <f>'C завтраками| Bed and breakfast'!X17*0.9</f>
        <v>25740</v>
      </c>
      <c r="Y18" s="292">
        <f>'C завтраками| Bed and breakfast'!Y17*0.9</f>
        <v>25740</v>
      </c>
      <c r="Z18" s="292">
        <f>'C завтраками| Bed and breakfast'!Z17*0.9</f>
        <v>25740</v>
      </c>
      <c r="AA18" s="292">
        <f>'C завтраками| Bed and breakfast'!AA17*0.9</f>
        <v>24390</v>
      </c>
      <c r="AB18" s="292">
        <f>'C завтраками| Bed and breakfast'!AB17*0.9</f>
        <v>24390</v>
      </c>
      <c r="AC18" s="292">
        <f>'C завтраками| Bed and breakfast'!AC17*0.9</f>
        <v>25740</v>
      </c>
      <c r="AD18" s="292">
        <f>'C завтраками| Bed and breakfast'!AD17*0.9</f>
        <v>25740</v>
      </c>
      <c r="AE18" s="292">
        <f>'C завтраками| Bed and breakfast'!AE17*0.9</f>
        <v>25740</v>
      </c>
      <c r="AF18" s="292">
        <f>'C завтраками| Bed and breakfast'!AF17*0.9</f>
        <v>29340</v>
      </c>
      <c r="AG18" s="292">
        <f>'C завтраками| Bed and breakfast'!AG17*0.9</f>
        <v>29340</v>
      </c>
      <c r="AH18" s="292">
        <f>'C завтраками| Bed and breakfast'!AH17*0.9</f>
        <v>27090</v>
      </c>
      <c r="AI18" s="292">
        <f>'C завтраками| Bed and breakfast'!AI17*0.9</f>
        <v>28890</v>
      </c>
      <c r="AJ18" s="292">
        <f>'C завтраками| Bed and breakfast'!AJ17*0.9</f>
        <v>28890</v>
      </c>
      <c r="AK18" s="292">
        <f>'C завтраками| Bed and breakfast'!AK17*0.9</f>
        <v>34740</v>
      </c>
      <c r="AL18" s="292">
        <f>'C завтраками| Bed and breakfast'!AL17*0.9</f>
        <v>40140</v>
      </c>
      <c r="AM18" s="292">
        <f>'C завтраками| Bed and breakfast'!AM17*0.9</f>
        <v>40140</v>
      </c>
      <c r="AN18" s="292">
        <f>'C завтраками| Bed and breakfast'!AN17*0.9</f>
        <v>42840</v>
      </c>
      <c r="AO18" s="292">
        <f>'C завтраками| Bed and breakfast'!AO17*0.9</f>
        <v>40140</v>
      </c>
      <c r="AP18" s="347">
        <f>'C завтраками| Bed and breakfast'!AP17*0.9</f>
        <v>68400</v>
      </c>
      <c r="AQ18" s="347">
        <f>'C завтраками| Bed and breakfast'!AQ17*0.9</f>
        <v>104400</v>
      </c>
      <c r="AR18" s="347">
        <f>'C завтраками| Bed and breakfast'!AR17*0.9</f>
        <v>126900</v>
      </c>
      <c r="AS18" s="347">
        <f>'C завтраками| Bed and breakfast'!AS17*0.9</f>
        <v>126900</v>
      </c>
      <c r="AT18" s="347">
        <f>'C завтраками| Bed and breakfast'!AT17*0.9</f>
        <v>113400</v>
      </c>
      <c r="AU18" s="347">
        <f>'C завтраками| Bed and breakfast'!AU17*0.9</f>
        <v>113400</v>
      </c>
      <c r="AV18" s="347">
        <f>'C завтраками| Bed and breakfast'!AV17*0.9</f>
        <v>113400</v>
      </c>
      <c r="AW18" s="347">
        <f>'C завтраками| Bed and breakfast'!AW17*0.9</f>
        <v>113400</v>
      </c>
      <c r="AX18" s="347">
        <f>'C завтраками| Bed and breakfast'!AX17*0.9</f>
        <v>113400</v>
      </c>
      <c r="AY18" s="347">
        <f>'C завтраками| Bed and breakfast'!AY17*0.9</f>
        <v>90900</v>
      </c>
      <c r="AZ18" s="347">
        <f>'C завтраками| Bed and breakfast'!AZ17*0.9</f>
        <v>81900</v>
      </c>
      <c r="BA18" s="292">
        <f>'C завтраками| Bed and breakfast'!BA17*0.9</f>
        <v>81900</v>
      </c>
      <c r="BB18" s="292">
        <f>'C завтраками| Bed and breakfast'!BB17*0.9</f>
        <v>60930</v>
      </c>
      <c r="BC18" s="292">
        <f>'C завтраками| Bed and breakfast'!BC17*0.9</f>
        <v>39330</v>
      </c>
      <c r="BD18" s="292">
        <f>'C завтраками| Bed and breakfast'!BD17*0.9</f>
        <v>39330</v>
      </c>
      <c r="BE18" s="292">
        <f>'C завтраками| Bed and breakfast'!BE17*0.9</f>
        <v>39330</v>
      </c>
      <c r="BF18" s="292">
        <f>'C завтраками| Bed and breakfast'!BF17*0.9</f>
        <v>39330</v>
      </c>
      <c r="BG18" s="292">
        <f>'C завтраками| Bed and breakfast'!BG17*0.9</f>
        <v>39330</v>
      </c>
      <c r="BH18" s="292">
        <f>'C завтраками| Bed and breakfast'!BH17*0.9</f>
        <v>36630</v>
      </c>
      <c r="BI18" s="292">
        <f>'C завтраками| Bed and breakfast'!BI17*0.9</f>
        <v>36630</v>
      </c>
      <c r="BJ18" s="292">
        <f>'C завтраками| Bed and breakfast'!BJ17*0.9</f>
        <v>36630</v>
      </c>
      <c r="BK18" s="292">
        <f>'C завтраками| Bed and breakfast'!BK17*0.9</f>
        <v>39330</v>
      </c>
      <c r="BL18" s="292">
        <f>'C завтраками| Bed and breakfast'!BL17*0.9</f>
        <v>39330</v>
      </c>
      <c r="BM18" s="292">
        <f>'C завтраками| Bed and breakfast'!BM17*0.9</f>
        <v>39330</v>
      </c>
      <c r="BN18" s="292">
        <f>'C завтраками| Bed and breakfast'!BN17*0.9</f>
        <v>39330</v>
      </c>
      <c r="BO18" s="292">
        <f>'C завтраками| Bed and breakfast'!BO17*0.9</f>
        <v>39330</v>
      </c>
      <c r="BP18" s="292">
        <f>'C завтраками| Bed and breakfast'!BP17*0.9</f>
        <v>39330</v>
      </c>
      <c r="BQ18" s="292">
        <f>'C завтраками| Bed and breakfast'!BQ17*0.9</f>
        <v>39330</v>
      </c>
      <c r="BR18" s="292">
        <f>'C завтраками| Bed and breakfast'!BR17*0.9</f>
        <v>39330</v>
      </c>
      <c r="BS18" s="292">
        <f>'C завтраками| Bed and breakfast'!BS17*0.9</f>
        <v>39330</v>
      </c>
      <c r="BT18" s="292">
        <f>'C завтраками| Bed and breakfast'!BT17*0.9</f>
        <v>44730</v>
      </c>
      <c r="BU18" s="292">
        <f>'C завтраками| Bed and breakfast'!BU17*0.9</f>
        <v>44730</v>
      </c>
      <c r="BV18" s="292">
        <f>'C завтраками| Bed and breakfast'!BV17*0.9</f>
        <v>44730</v>
      </c>
      <c r="BW18" s="292">
        <f>'C завтраками| Bed and breakfast'!BW17*0.9</f>
        <v>44730</v>
      </c>
      <c r="BX18" s="292">
        <f>'C завтраками| Bed and breakfast'!BX17*0.9</f>
        <v>46530</v>
      </c>
      <c r="BY18" s="292">
        <f>'C завтраками| Bed and breakfast'!BY17*0.9</f>
        <v>46530</v>
      </c>
      <c r="BZ18" s="292">
        <f>'C завтраками| Bed and breakfast'!BZ17*0.9</f>
        <v>46530</v>
      </c>
      <c r="CA18" s="292">
        <f>'C завтраками| Bed and breakfast'!CA17*0.9</f>
        <v>46530</v>
      </c>
      <c r="CB18" s="292">
        <f>'C завтраками| Bed and breakfast'!CB17*0.9</f>
        <v>46530</v>
      </c>
      <c r="CC18" s="292">
        <f>'C завтраками| Bed and breakfast'!CC17*0.9</f>
        <v>46530</v>
      </c>
      <c r="CD18" s="292">
        <f>'C завтраками| Bed and breakfast'!CD17*0.9</f>
        <v>46530</v>
      </c>
      <c r="CE18" s="292">
        <f>'C завтраками| Bed and breakfast'!CE17*0.9</f>
        <v>46530</v>
      </c>
      <c r="CF18" s="292">
        <f>'C завтраками| Bed and breakfast'!CF17*0.9</f>
        <v>46530</v>
      </c>
      <c r="CG18" s="292">
        <f>'C завтраками| Bed and breakfast'!CG17*0.9</f>
        <v>46530</v>
      </c>
      <c r="CH18" s="292">
        <f>'C завтраками| Bed and breakfast'!CH17*0.9</f>
        <v>42930</v>
      </c>
      <c r="CI18" s="292">
        <f>'C завтраками| Bed and breakfast'!CI17*0.9</f>
        <v>42930</v>
      </c>
      <c r="CJ18" s="292">
        <f>'C завтраками| Bed and breakfast'!CJ17*0.9</f>
        <v>42930</v>
      </c>
      <c r="CK18" s="292">
        <f>'C завтраками| Bed and breakfast'!CK17*0.9</f>
        <v>42930</v>
      </c>
      <c r="CL18" s="292">
        <f>'C завтраками| Bed and breakfast'!CL17*0.9</f>
        <v>42930</v>
      </c>
      <c r="CM18" s="292">
        <f>'C завтраками| Bed and breakfast'!CM17*0.9</f>
        <v>42930</v>
      </c>
      <c r="CN18" s="292">
        <f>'C завтраками| Bed and breakfast'!CN17*0.9</f>
        <v>42930</v>
      </c>
      <c r="CO18" s="292">
        <f>'C завтраками| Bed and breakfast'!CO17*0.9</f>
        <v>42930</v>
      </c>
      <c r="CP18" s="292">
        <f>'C завтраками| Bed and breakfast'!CP17*0.9</f>
        <v>42930</v>
      </c>
      <c r="CQ18" s="292">
        <f>'C завтраками| Bed and breakfast'!CQ17*0.9</f>
        <v>65430</v>
      </c>
      <c r="CR18" s="292">
        <f>'C завтраками| Bed and breakfast'!CR17*0.9</f>
        <v>71730</v>
      </c>
      <c r="CS18" s="292">
        <f>'C завтраками| Bed and breakfast'!CS17*0.9</f>
        <v>78030</v>
      </c>
      <c r="CT18" s="292">
        <f>'C завтраками| Bed and breakfast'!CT17*0.9</f>
        <v>65430</v>
      </c>
      <c r="CU18" s="292">
        <f>'C завтраками| Bed and breakfast'!CU17*0.9</f>
        <v>65430</v>
      </c>
      <c r="CV18" s="292">
        <f>'C завтраками| Bed and breakfast'!CV17*0.9</f>
        <v>55530</v>
      </c>
      <c r="CW18" s="292">
        <f>'C завтраками| Bed and breakfast'!CW17*0.9</f>
        <v>55530</v>
      </c>
      <c r="CX18" s="292">
        <f>'C завтраками| Bed and breakfast'!CX17*0.9</f>
        <v>55530</v>
      </c>
      <c r="CY18" s="292">
        <f>'C завтраками| Bed and breakfast'!CY17*0.9</f>
        <v>48330</v>
      </c>
      <c r="CZ18" s="292">
        <f>'C завтраками| Bed and breakfast'!CZ17*0.9</f>
        <v>47430</v>
      </c>
      <c r="DA18" s="292">
        <f>'C завтраками| Bed and breakfast'!DA17*0.9</f>
        <v>35280</v>
      </c>
      <c r="DB18" s="292">
        <f>'C завтраками| Bed and breakfast'!DB17*0.9</f>
        <v>35280</v>
      </c>
      <c r="DC18" s="292">
        <f>'C завтраками| Bed and breakfast'!DC17*0.9</f>
        <v>35280</v>
      </c>
      <c r="DD18" s="292">
        <f>'C завтраками| Bed and breakfast'!DD17*0.9</f>
        <v>35280</v>
      </c>
      <c r="DE18" s="292">
        <f>'C завтраками| Bed and breakfast'!DE17*0.9</f>
        <v>36630</v>
      </c>
      <c r="DF18" s="292">
        <f>'C завтраками| Bed and breakfast'!DF17*0.9</f>
        <v>36630</v>
      </c>
      <c r="DG18" s="292">
        <f>'C завтраками| Bed and breakfast'!DG17*0.9</f>
        <v>36630</v>
      </c>
      <c r="DH18" s="292">
        <f>'C завтраками| Bed and breakfast'!DH17*0.9</f>
        <v>35280</v>
      </c>
      <c r="DI18" s="292">
        <f>'C завтраками| Bed and breakfast'!DI17*0.9</f>
        <v>35280</v>
      </c>
      <c r="DJ18" s="292">
        <f>'C завтраками| Bed and breakfast'!DJ17*0.9</f>
        <v>35280</v>
      </c>
      <c r="DK18" s="292">
        <f>'C завтраками| Bed and breakfast'!DK17*0.9</f>
        <v>35280</v>
      </c>
      <c r="DL18" s="292">
        <f>'C завтраками| Bed and breakfast'!DL17*0.9</f>
        <v>35280</v>
      </c>
      <c r="DM18" s="292">
        <f>'C завтраками| Bed and breakfast'!DM17*0.9</f>
        <v>35280</v>
      </c>
      <c r="DN18" s="292">
        <f>'C завтраками| Bed and breakfast'!DN17*0.9</f>
        <v>33930</v>
      </c>
      <c r="DO18" s="292">
        <f>'C завтраками| Bed and breakfast'!DO17*0.9</f>
        <v>33930</v>
      </c>
      <c r="DP18" s="292">
        <f>'C завтраками| Bed and breakfast'!DP17*0.9</f>
        <v>33930</v>
      </c>
      <c r="DQ18" s="292">
        <f>'C завтраками| Bed and breakfast'!DQ17*0.9</f>
        <v>33930</v>
      </c>
      <c r="DR18" s="292">
        <f>'C завтраками| Bed and breakfast'!DR17*0.9</f>
        <v>33930</v>
      </c>
      <c r="DS18" s="292">
        <f>'C завтраками| Bed and breakfast'!DS17*0.9</f>
        <v>33930</v>
      </c>
      <c r="DT18" s="292">
        <f>'C завтраками| Bed and breakfast'!DT17*0.9</f>
        <v>33930</v>
      </c>
      <c r="DU18" s="292">
        <f>'C завтраками| Bed and breakfast'!DU17*0.9</f>
        <v>30330</v>
      </c>
      <c r="DV18" s="292">
        <f>'C завтраками| Bed and breakfast'!DV17*0.9</f>
        <v>30330</v>
      </c>
      <c r="DW18" s="292">
        <f>'C завтраками| Bed and breakfast'!DW17*0.9</f>
        <v>30330</v>
      </c>
      <c r="DX18" s="292">
        <f>'C завтраками| Bed and breakfast'!DX17*0.9</f>
        <v>30330</v>
      </c>
      <c r="DY18" s="292">
        <f>'C завтраками| Bed and breakfast'!DY17*0.9</f>
        <v>30330</v>
      </c>
      <c r="DZ18" s="292">
        <f>'C завтраками| Bed and breakfast'!DZ17*0.9</f>
        <v>31230</v>
      </c>
      <c r="EA18" s="292">
        <f>'C завтраками| Bed and breakfast'!EA17*0.9</f>
        <v>31230</v>
      </c>
      <c r="EB18" s="292">
        <f>'C завтраками| Bed and breakfast'!EB17*0.9</f>
        <v>29430</v>
      </c>
      <c r="EC18" s="292">
        <f>'C завтраками| Bed and breakfast'!EC17*0.9</f>
        <v>29430</v>
      </c>
      <c r="ED18" s="292">
        <f>'C завтраками| Bed and breakfast'!ED17*0.9</f>
        <v>29430</v>
      </c>
      <c r="EE18" s="292">
        <f>'C завтраками| Bed and breakfast'!EE17*0.9</f>
        <v>27000</v>
      </c>
      <c r="EF18" s="292">
        <f>'C завтраками| Bed and breakfast'!EF17*0.9</f>
        <v>27000</v>
      </c>
      <c r="EG18" s="292">
        <f>'C завтраками| Bed and breakfast'!EG17*0.9</f>
        <v>27000</v>
      </c>
      <c r="EH18" s="292">
        <f>'C завтраками| Bed and breakfast'!EH17*0.9</f>
        <v>27000</v>
      </c>
      <c r="EI18" s="292">
        <f>'C завтраками| Bed and breakfast'!EI17*0.9</f>
        <v>24300</v>
      </c>
      <c r="EJ18" s="292">
        <f>'C завтраками| Bed and breakfast'!EJ17*0.9</f>
        <v>24300</v>
      </c>
      <c r="EK18" s="292">
        <f>'C завтраками| Bed and breakfast'!EK17*0.9</f>
        <v>24300</v>
      </c>
      <c r="EL18" s="292">
        <f>'C завтраками| Bed and breakfast'!EL17*0.9</f>
        <v>24300</v>
      </c>
      <c r="EM18" s="292">
        <f>'C завтраками| Bed and breakfast'!EM17*0.9</f>
        <v>24300</v>
      </c>
      <c r="EN18" s="292">
        <f>'C завтраками| Bed and breakfast'!EN17*0.9</f>
        <v>24300</v>
      </c>
      <c r="EO18" s="292">
        <f>'C завтраками| Bed and breakfast'!EO17*0.9</f>
        <v>24300</v>
      </c>
      <c r="EP18" s="292">
        <f>'C завтраками| Bed and breakfast'!EP17*0.9</f>
        <v>22950</v>
      </c>
      <c r="EQ18" s="292">
        <f>'C завтраками| Bed and breakfast'!EQ17*0.9</f>
        <v>22950</v>
      </c>
      <c r="ER18" s="292">
        <f>'C завтраками| Bed and breakfast'!ER17*0.9</f>
        <v>22950</v>
      </c>
      <c r="ES18" s="292">
        <f>'C завтраками| Bed and breakfast'!ES17*0.9</f>
        <v>22950</v>
      </c>
      <c r="ET18" s="292">
        <f>'C завтраками| Bed and breakfast'!ET17*0.9</f>
        <v>22950</v>
      </c>
      <c r="EU18" s="292">
        <f>'C завтраками| Bed and breakfast'!EU17*0.9</f>
        <v>24300</v>
      </c>
      <c r="EV18" s="292">
        <f>'C завтраками| Bed and breakfast'!EV17*0.9</f>
        <v>24300</v>
      </c>
      <c r="EW18" s="292">
        <f>'C завтраками| Bed and breakfast'!EW17*0.9</f>
        <v>22950</v>
      </c>
      <c r="EX18" s="292">
        <f>'C завтраками| Bed and breakfast'!EX17*0.9</f>
        <v>22950</v>
      </c>
      <c r="EY18" s="292">
        <f>'C завтраками| Bed and breakfast'!EY17*0.9</f>
        <v>22950</v>
      </c>
      <c r="EZ18" s="292">
        <f>'C завтраками| Bed and breakfast'!EZ17*0.9</f>
        <v>22950</v>
      </c>
      <c r="FA18" s="292">
        <f>'C завтраками| Bed and breakfast'!FA17*0.9</f>
        <v>22950</v>
      </c>
      <c r="FB18" s="292">
        <f>'C завтраками| Bed and breakfast'!FB17*0.9</f>
        <v>24300</v>
      </c>
      <c r="FC18" s="292">
        <f>'C завтраками| Bed and breakfast'!FC17*0.9</f>
        <v>24300</v>
      </c>
      <c r="FD18" s="292">
        <f>'C завтраками| Bed and breakfast'!FD17*0.9</f>
        <v>22950</v>
      </c>
      <c r="FE18" s="292">
        <f>'C завтраками| Bed and breakfast'!FE17*0.9</f>
        <v>22950</v>
      </c>
      <c r="FF18" s="292">
        <f>'C завтраками| Bed and breakfast'!FF17*0.9</f>
        <v>22950</v>
      </c>
      <c r="FG18" s="292">
        <f>'C завтраками| Bed and breakfast'!FG17*0.9</f>
        <v>22950</v>
      </c>
      <c r="FH18" s="292">
        <f>'C завтраками| Bed and breakfast'!FH17*0.9</f>
        <v>25650</v>
      </c>
    </row>
    <row r="19" spans="1:164"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346"/>
      <c r="AQ19" s="346"/>
      <c r="AR19" s="346"/>
      <c r="AS19" s="346"/>
      <c r="AT19" s="346"/>
      <c r="AU19" s="346"/>
      <c r="AV19" s="346"/>
      <c r="AW19" s="346"/>
      <c r="AX19" s="346"/>
      <c r="AY19" s="346"/>
      <c r="AZ19" s="346"/>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E19" s="272"/>
      <c r="DF19" s="272"/>
      <c r="DG19" s="272"/>
      <c r="DH19" s="272"/>
      <c r="DI19" s="272"/>
      <c r="DJ19" s="272"/>
      <c r="DK19" s="272"/>
      <c r="DL19" s="272"/>
      <c r="DM19" s="272"/>
      <c r="DN19" s="272"/>
      <c r="DO19" s="272"/>
      <c r="DP19" s="272"/>
      <c r="DQ19" s="272"/>
      <c r="DR19" s="272"/>
      <c r="DS19" s="272"/>
      <c r="DT19" s="272"/>
      <c r="DU19" s="272"/>
      <c r="DV19" s="272"/>
      <c r="DW19" s="272"/>
      <c r="DX19" s="272"/>
      <c r="DY19" s="272"/>
      <c r="DZ19" s="272"/>
      <c r="EA19" s="272"/>
      <c r="EB19" s="272"/>
      <c r="EC19" s="272"/>
      <c r="ED19" s="272"/>
      <c r="EE19" s="272"/>
      <c r="EF19" s="272"/>
      <c r="EG19" s="272"/>
      <c r="EH19" s="272"/>
      <c r="EI19" s="272"/>
      <c r="EJ19" s="272"/>
      <c r="EK19" s="272"/>
      <c r="EL19" s="272"/>
      <c r="EM19" s="272"/>
      <c r="EN19" s="272"/>
      <c r="EO19" s="272"/>
      <c r="EP19" s="272"/>
      <c r="EQ19" s="272"/>
      <c r="ER19" s="272"/>
      <c r="ES19" s="272"/>
      <c r="ET19" s="272"/>
      <c r="EU19" s="272"/>
      <c r="EV19" s="272"/>
      <c r="EW19" s="272"/>
      <c r="EX19" s="272"/>
      <c r="EY19" s="272"/>
      <c r="EZ19" s="272"/>
      <c r="FA19" s="272"/>
      <c r="FB19" s="272"/>
      <c r="FC19" s="272"/>
      <c r="FD19" s="272"/>
      <c r="FE19" s="272"/>
      <c r="FF19" s="272"/>
      <c r="FG19" s="272"/>
      <c r="FH19" s="272"/>
    </row>
    <row r="20" spans="1:164" s="290" customFormat="1" x14ac:dyDescent="0.2">
      <c r="A20" s="240">
        <v>1</v>
      </c>
      <c r="B20" s="292">
        <f>'C завтраками| Bed and breakfast'!B19*0.9</f>
        <v>25200</v>
      </c>
      <c r="C20" s="292">
        <f>'C завтраками| Bed and breakfast'!C19*0.9</f>
        <v>25200</v>
      </c>
      <c r="D20" s="292">
        <f>'C завтраками| Bed and breakfast'!D19*0.9</f>
        <v>28350</v>
      </c>
      <c r="E20" s="292">
        <f>'C завтраками| Bed and breakfast'!E19*0.9</f>
        <v>28350</v>
      </c>
      <c r="F20" s="292">
        <f>'C завтраками| Bed and breakfast'!F19*0.9</f>
        <v>22500</v>
      </c>
      <c r="G20" s="292">
        <f>'C завтраками| Bed and breakfast'!G19*0.9</f>
        <v>22500</v>
      </c>
      <c r="H20" s="292">
        <f>'C завтраками| Bed and breakfast'!H19*0.9</f>
        <v>22500</v>
      </c>
      <c r="I20" s="292">
        <f>'C завтраками| Bed and breakfast'!I19*0.9</f>
        <v>22500</v>
      </c>
      <c r="J20" s="292">
        <f>'C завтраками| Bed and breakfast'!J19*0.9</f>
        <v>22500</v>
      </c>
      <c r="K20" s="292">
        <f>'C завтраками| Bed and breakfast'!K19*0.9</f>
        <v>26550</v>
      </c>
      <c r="L20" s="292">
        <f>'C завтраками| Bed and breakfast'!L19*0.9</f>
        <v>26550</v>
      </c>
      <c r="M20" s="292">
        <f>'C завтраками| Bed and breakfast'!M19*0.9</f>
        <v>22500</v>
      </c>
      <c r="N20" s="292">
        <f>'C завтраками| Bed and breakfast'!N19*0.9</f>
        <v>22500</v>
      </c>
      <c r="O20" s="292">
        <f>'C завтраками| Bed and breakfast'!O19*0.9</f>
        <v>22500</v>
      </c>
      <c r="P20" s="292">
        <f>'C завтраками| Bed and breakfast'!P19*0.9</f>
        <v>22500</v>
      </c>
      <c r="Q20" s="292">
        <f>'C завтраками| Bed and breakfast'!Q19*0.9</f>
        <v>22500</v>
      </c>
      <c r="R20" s="292">
        <f>'C завтраками| Bed and breakfast'!R19*0.9</f>
        <v>25200</v>
      </c>
      <c r="S20" s="292">
        <f>'C завтраками| Bed and breakfast'!S19*0.9</f>
        <v>25200</v>
      </c>
      <c r="T20" s="292">
        <f>'C завтраками| Bed and breakfast'!T19*0.9</f>
        <v>23850</v>
      </c>
      <c r="U20" s="292">
        <f>'C завтраками| Bed and breakfast'!U19*0.9</f>
        <v>23850</v>
      </c>
      <c r="V20" s="292">
        <f>'C завтраками| Bed and breakfast'!V19*0.9</f>
        <v>23850</v>
      </c>
      <c r="W20" s="292">
        <f>'C завтраками| Bed and breakfast'!W19*0.9</f>
        <v>23850</v>
      </c>
      <c r="X20" s="292">
        <f>'C завтраками| Bed and breakfast'!X19*0.9</f>
        <v>25200</v>
      </c>
      <c r="Y20" s="292">
        <f>'C завтраками| Bed and breakfast'!Y19*0.9</f>
        <v>25200</v>
      </c>
      <c r="Z20" s="292">
        <f>'C завтраками| Bed and breakfast'!Z19*0.9</f>
        <v>25200</v>
      </c>
      <c r="AA20" s="292">
        <f>'C завтраками| Bed and breakfast'!AA19*0.9</f>
        <v>23850</v>
      </c>
      <c r="AB20" s="292">
        <f>'C завтраками| Bed and breakfast'!AB19*0.9</f>
        <v>23850</v>
      </c>
      <c r="AC20" s="292">
        <f>'C завтраками| Bed and breakfast'!AC19*0.9</f>
        <v>25200</v>
      </c>
      <c r="AD20" s="292">
        <f>'C завтраками| Bed and breakfast'!AD19*0.9</f>
        <v>25200</v>
      </c>
      <c r="AE20" s="292">
        <f>'C завтраками| Bed and breakfast'!AE19*0.9</f>
        <v>25200</v>
      </c>
      <c r="AF20" s="292">
        <f>'C завтраками| Bed and breakfast'!AF19*0.9</f>
        <v>28800</v>
      </c>
      <c r="AG20" s="292">
        <f>'C завтраками| Bed and breakfast'!AG19*0.9</f>
        <v>28800</v>
      </c>
      <c r="AH20" s="292">
        <f>'C завтраками| Bed and breakfast'!AH19*0.9</f>
        <v>26550</v>
      </c>
      <c r="AI20" s="292">
        <f>'C завтраками| Bed and breakfast'!AI19*0.9</f>
        <v>28350</v>
      </c>
      <c r="AJ20" s="292">
        <f>'C завтраками| Bed and breakfast'!AJ19*0.9</f>
        <v>28350</v>
      </c>
      <c r="AK20" s="292">
        <f>'C завтраками| Bed and breakfast'!AK19*0.9</f>
        <v>34200</v>
      </c>
      <c r="AL20" s="292">
        <f>'C завтраками| Bed and breakfast'!AL19*0.9</f>
        <v>39600</v>
      </c>
      <c r="AM20" s="292">
        <f>'C завтраками| Bed and breakfast'!AM19*0.9</f>
        <v>39600</v>
      </c>
      <c r="AN20" s="292">
        <f>'C завтраками| Bed and breakfast'!AN19*0.9</f>
        <v>42300</v>
      </c>
      <c r="AO20" s="292">
        <f>'C завтраками| Bed and breakfast'!AO19*0.9</f>
        <v>39600</v>
      </c>
      <c r="AP20" s="347">
        <f>'C завтраками| Bed and breakfast'!AP19*0.9</f>
        <v>67500</v>
      </c>
      <c r="AQ20" s="347">
        <f>'C завтраками| Bed and breakfast'!AQ19*0.9</f>
        <v>103500</v>
      </c>
      <c r="AR20" s="347">
        <f>'C завтраками| Bed and breakfast'!AR19*0.9</f>
        <v>126000</v>
      </c>
      <c r="AS20" s="347">
        <f>'C завтраками| Bed and breakfast'!AS19*0.9</f>
        <v>126000</v>
      </c>
      <c r="AT20" s="347">
        <f>'C завтраками| Bed and breakfast'!AT19*0.9</f>
        <v>112500</v>
      </c>
      <c r="AU20" s="347">
        <f>'C завтраками| Bed and breakfast'!AU19*0.9</f>
        <v>112500</v>
      </c>
      <c r="AV20" s="347">
        <f>'C завтраками| Bed and breakfast'!AV19*0.9</f>
        <v>112500</v>
      </c>
      <c r="AW20" s="347">
        <f>'C завтраками| Bed and breakfast'!AW19*0.9</f>
        <v>112500</v>
      </c>
      <c r="AX20" s="347">
        <f>'C завтраками| Bed and breakfast'!AX19*0.9</f>
        <v>112500</v>
      </c>
      <c r="AY20" s="347">
        <f>'C завтраками| Bed and breakfast'!AY19*0.9</f>
        <v>90000</v>
      </c>
      <c r="AZ20" s="347">
        <f>'C завтраками| Bed and breakfast'!AZ19*0.9</f>
        <v>81000</v>
      </c>
      <c r="BA20" s="292">
        <f>'C завтраками| Bed and breakfast'!BA19*0.9</f>
        <v>81000</v>
      </c>
      <c r="BB20" s="292">
        <f>'C завтраками| Bed and breakfast'!BB19*0.9</f>
        <v>60300</v>
      </c>
      <c r="BC20" s="292">
        <f>'C завтраками| Bed and breakfast'!BC19*0.9</f>
        <v>38700</v>
      </c>
      <c r="BD20" s="292">
        <f>'C завтраками| Bed and breakfast'!BD19*0.9</f>
        <v>38700</v>
      </c>
      <c r="BE20" s="292">
        <f>'C завтраками| Bed and breakfast'!BE19*0.9</f>
        <v>38700</v>
      </c>
      <c r="BF20" s="292">
        <f>'C завтраками| Bed and breakfast'!BF19*0.9</f>
        <v>38700</v>
      </c>
      <c r="BG20" s="292">
        <f>'C завтраками| Bed and breakfast'!BG19*0.9</f>
        <v>38700</v>
      </c>
      <c r="BH20" s="292">
        <f>'C завтраками| Bed and breakfast'!BH19*0.9</f>
        <v>36000</v>
      </c>
      <c r="BI20" s="292">
        <f>'C завтраками| Bed and breakfast'!BI19*0.9</f>
        <v>36000</v>
      </c>
      <c r="BJ20" s="292">
        <f>'C завтраками| Bed and breakfast'!BJ19*0.9</f>
        <v>36000</v>
      </c>
      <c r="BK20" s="292">
        <f>'C завтраками| Bed and breakfast'!BK19*0.9</f>
        <v>38700</v>
      </c>
      <c r="BL20" s="292">
        <f>'C завтраками| Bed and breakfast'!BL19*0.9</f>
        <v>38700</v>
      </c>
      <c r="BM20" s="292">
        <f>'C завтраками| Bed and breakfast'!BM19*0.9</f>
        <v>38700</v>
      </c>
      <c r="BN20" s="292">
        <f>'C завтраками| Bed and breakfast'!BN19*0.9</f>
        <v>38700</v>
      </c>
      <c r="BO20" s="292">
        <f>'C завтраками| Bed and breakfast'!BO19*0.9</f>
        <v>38700</v>
      </c>
      <c r="BP20" s="292">
        <f>'C завтраками| Bed and breakfast'!BP19*0.9</f>
        <v>38700</v>
      </c>
      <c r="BQ20" s="292">
        <f>'C завтраками| Bed and breakfast'!BQ19*0.9</f>
        <v>38700</v>
      </c>
      <c r="BR20" s="292">
        <f>'C завтраками| Bed and breakfast'!BR19*0.9</f>
        <v>38700</v>
      </c>
      <c r="BS20" s="292">
        <f>'C завтраками| Bed and breakfast'!BS19*0.9</f>
        <v>38700</v>
      </c>
      <c r="BT20" s="292">
        <f>'C завтраками| Bed and breakfast'!BT19*0.9</f>
        <v>44100</v>
      </c>
      <c r="BU20" s="292">
        <f>'C завтраками| Bed and breakfast'!BU19*0.9</f>
        <v>44100</v>
      </c>
      <c r="BV20" s="292">
        <f>'C завтраками| Bed and breakfast'!BV19*0.9</f>
        <v>44100</v>
      </c>
      <c r="BW20" s="292">
        <f>'C завтраками| Bed and breakfast'!BW19*0.9</f>
        <v>44100</v>
      </c>
      <c r="BX20" s="292">
        <f>'C завтраками| Bed and breakfast'!BX19*0.9</f>
        <v>45900</v>
      </c>
      <c r="BY20" s="292">
        <f>'C завтраками| Bed and breakfast'!BY19*0.9</f>
        <v>45900</v>
      </c>
      <c r="BZ20" s="292">
        <f>'C завтраками| Bed and breakfast'!BZ19*0.9</f>
        <v>45900</v>
      </c>
      <c r="CA20" s="292">
        <f>'C завтраками| Bed and breakfast'!CA19*0.9</f>
        <v>45900</v>
      </c>
      <c r="CB20" s="292">
        <f>'C завтраками| Bed and breakfast'!CB19*0.9</f>
        <v>45900</v>
      </c>
      <c r="CC20" s="292">
        <f>'C завтраками| Bed and breakfast'!CC19*0.9</f>
        <v>45900</v>
      </c>
      <c r="CD20" s="292">
        <f>'C завтраками| Bed and breakfast'!CD19*0.9</f>
        <v>45900</v>
      </c>
      <c r="CE20" s="292">
        <f>'C завтраками| Bed and breakfast'!CE19*0.9</f>
        <v>45900</v>
      </c>
      <c r="CF20" s="292">
        <f>'C завтраками| Bed and breakfast'!CF19*0.9</f>
        <v>45900</v>
      </c>
      <c r="CG20" s="292">
        <f>'C завтраками| Bed and breakfast'!CG19*0.9</f>
        <v>45900</v>
      </c>
      <c r="CH20" s="292">
        <f>'C завтраками| Bed and breakfast'!CH19*0.9</f>
        <v>42300</v>
      </c>
      <c r="CI20" s="292">
        <f>'C завтраками| Bed and breakfast'!CI19*0.9</f>
        <v>42300</v>
      </c>
      <c r="CJ20" s="292">
        <f>'C завтраками| Bed and breakfast'!CJ19*0.9</f>
        <v>42300</v>
      </c>
      <c r="CK20" s="292">
        <f>'C завтраками| Bed and breakfast'!CK19*0.9</f>
        <v>42300</v>
      </c>
      <c r="CL20" s="292">
        <f>'C завтраками| Bed and breakfast'!CL19*0.9</f>
        <v>42300</v>
      </c>
      <c r="CM20" s="292">
        <f>'C завтраками| Bed and breakfast'!CM19*0.9</f>
        <v>42300</v>
      </c>
      <c r="CN20" s="292">
        <f>'C завтраками| Bed and breakfast'!CN19*0.9</f>
        <v>42300</v>
      </c>
      <c r="CO20" s="292">
        <f>'C завтраками| Bed and breakfast'!CO19*0.9</f>
        <v>42300</v>
      </c>
      <c r="CP20" s="292">
        <f>'C завтраками| Bed and breakfast'!CP19*0.9</f>
        <v>42300</v>
      </c>
      <c r="CQ20" s="292">
        <f>'C завтраками| Bed and breakfast'!CQ19*0.9</f>
        <v>64800</v>
      </c>
      <c r="CR20" s="292">
        <f>'C завтраками| Bed and breakfast'!CR19*0.9</f>
        <v>71100</v>
      </c>
      <c r="CS20" s="292">
        <f>'C завтраками| Bed and breakfast'!CS19*0.9</f>
        <v>77400</v>
      </c>
      <c r="CT20" s="292">
        <f>'C завтраками| Bed and breakfast'!CT19*0.9</f>
        <v>64800</v>
      </c>
      <c r="CU20" s="292">
        <f>'C завтраками| Bed and breakfast'!CU19*0.9</f>
        <v>64800</v>
      </c>
      <c r="CV20" s="292">
        <f>'C завтраками| Bed and breakfast'!CV19*0.9</f>
        <v>54900</v>
      </c>
      <c r="CW20" s="292">
        <f>'C завтраками| Bed and breakfast'!CW19*0.9</f>
        <v>54900</v>
      </c>
      <c r="CX20" s="292">
        <f>'C завтраками| Bed and breakfast'!CX19*0.9</f>
        <v>54900</v>
      </c>
      <c r="CY20" s="292">
        <f>'C завтраками| Bed and breakfast'!CY19*0.9</f>
        <v>47700</v>
      </c>
      <c r="CZ20" s="292">
        <f>'C завтраками| Bed and breakfast'!CZ19*0.9</f>
        <v>46800</v>
      </c>
      <c r="DA20" s="292">
        <f>'C завтраками| Bed and breakfast'!DA19*0.9</f>
        <v>34650</v>
      </c>
      <c r="DB20" s="292">
        <f>'C завтраками| Bed and breakfast'!DB19*0.9</f>
        <v>34650</v>
      </c>
      <c r="DC20" s="292">
        <f>'C завтраками| Bed and breakfast'!DC19*0.9</f>
        <v>34650</v>
      </c>
      <c r="DD20" s="292">
        <f>'C завтраками| Bed and breakfast'!DD19*0.9</f>
        <v>34650</v>
      </c>
      <c r="DE20" s="292">
        <f>'C завтраками| Bed and breakfast'!DE19*0.9</f>
        <v>36000</v>
      </c>
      <c r="DF20" s="292">
        <f>'C завтраками| Bed and breakfast'!DF19*0.9</f>
        <v>36000</v>
      </c>
      <c r="DG20" s="292">
        <f>'C завтраками| Bed and breakfast'!DG19*0.9</f>
        <v>36000</v>
      </c>
      <c r="DH20" s="292">
        <f>'C завтраками| Bed and breakfast'!DH19*0.9</f>
        <v>34650</v>
      </c>
      <c r="DI20" s="292">
        <f>'C завтраками| Bed and breakfast'!DI19*0.9</f>
        <v>34650</v>
      </c>
      <c r="DJ20" s="292">
        <f>'C завтраками| Bed and breakfast'!DJ19*0.9</f>
        <v>34650</v>
      </c>
      <c r="DK20" s="292">
        <f>'C завтраками| Bed and breakfast'!DK19*0.9</f>
        <v>34650</v>
      </c>
      <c r="DL20" s="292">
        <f>'C завтраками| Bed and breakfast'!DL19*0.9</f>
        <v>34650</v>
      </c>
      <c r="DM20" s="292">
        <f>'C завтраками| Bed and breakfast'!DM19*0.9</f>
        <v>34650</v>
      </c>
      <c r="DN20" s="292">
        <f>'C завтраками| Bed and breakfast'!DN19*0.9</f>
        <v>33300</v>
      </c>
      <c r="DO20" s="292">
        <f>'C завтраками| Bed and breakfast'!DO19*0.9</f>
        <v>33300</v>
      </c>
      <c r="DP20" s="292">
        <f>'C завтраками| Bed and breakfast'!DP19*0.9</f>
        <v>33300</v>
      </c>
      <c r="DQ20" s="292">
        <f>'C завтраками| Bed and breakfast'!DQ19*0.9</f>
        <v>33300</v>
      </c>
      <c r="DR20" s="292">
        <f>'C завтраками| Bed and breakfast'!DR19*0.9</f>
        <v>33300</v>
      </c>
      <c r="DS20" s="292">
        <f>'C завтраками| Bed and breakfast'!DS19*0.9</f>
        <v>33300</v>
      </c>
      <c r="DT20" s="292">
        <f>'C завтраками| Bed and breakfast'!DT19*0.9</f>
        <v>33300</v>
      </c>
      <c r="DU20" s="292">
        <f>'C завтраками| Bed and breakfast'!DU19*0.9</f>
        <v>29700</v>
      </c>
      <c r="DV20" s="292">
        <f>'C завтраками| Bed and breakfast'!DV19*0.9</f>
        <v>29700</v>
      </c>
      <c r="DW20" s="292">
        <f>'C завтраками| Bed and breakfast'!DW19*0.9</f>
        <v>29700</v>
      </c>
      <c r="DX20" s="292">
        <f>'C завтраками| Bed and breakfast'!DX19*0.9</f>
        <v>29700</v>
      </c>
      <c r="DY20" s="292">
        <f>'C завтраками| Bed and breakfast'!DY19*0.9</f>
        <v>29700</v>
      </c>
      <c r="DZ20" s="292">
        <f>'C завтраками| Bed and breakfast'!DZ19*0.9</f>
        <v>30600</v>
      </c>
      <c r="EA20" s="292">
        <f>'C завтраками| Bed and breakfast'!EA19*0.9</f>
        <v>30600</v>
      </c>
      <c r="EB20" s="292">
        <f>'C завтраками| Bed and breakfast'!EB19*0.9</f>
        <v>28800</v>
      </c>
      <c r="EC20" s="292">
        <f>'C завтраками| Bed and breakfast'!EC19*0.9</f>
        <v>28800</v>
      </c>
      <c r="ED20" s="292">
        <f>'C завтраками| Bed and breakfast'!ED19*0.9</f>
        <v>28800</v>
      </c>
      <c r="EE20" s="292">
        <f>'C завтраками| Bed and breakfast'!EE19*0.9</f>
        <v>26100</v>
      </c>
      <c r="EF20" s="292">
        <f>'C завтраками| Bed and breakfast'!EF19*0.9</f>
        <v>26100</v>
      </c>
      <c r="EG20" s="292">
        <f>'C завтраками| Bed and breakfast'!EG19*0.9</f>
        <v>26100</v>
      </c>
      <c r="EH20" s="292">
        <f>'C завтраками| Bed and breakfast'!EH19*0.9</f>
        <v>26100</v>
      </c>
      <c r="EI20" s="292">
        <f>'C завтраками| Bed and breakfast'!EI19*0.9</f>
        <v>23400</v>
      </c>
      <c r="EJ20" s="292">
        <f>'C завтраками| Bed and breakfast'!EJ19*0.9</f>
        <v>23400</v>
      </c>
      <c r="EK20" s="292">
        <f>'C завтраками| Bed and breakfast'!EK19*0.9</f>
        <v>23400</v>
      </c>
      <c r="EL20" s="292">
        <f>'C завтраками| Bed and breakfast'!EL19*0.9</f>
        <v>23400</v>
      </c>
      <c r="EM20" s="292">
        <f>'C завтраками| Bed and breakfast'!EM19*0.9</f>
        <v>23400</v>
      </c>
      <c r="EN20" s="292">
        <f>'C завтраками| Bed and breakfast'!EN19*0.9</f>
        <v>23400</v>
      </c>
      <c r="EO20" s="292">
        <f>'C завтраками| Bed and breakfast'!EO19*0.9</f>
        <v>23400</v>
      </c>
      <c r="EP20" s="292">
        <f>'C завтраками| Bed and breakfast'!EP19*0.9</f>
        <v>22050</v>
      </c>
      <c r="EQ20" s="292">
        <f>'C завтраками| Bed and breakfast'!EQ19*0.9</f>
        <v>22050</v>
      </c>
      <c r="ER20" s="292">
        <f>'C завтраками| Bed and breakfast'!ER19*0.9</f>
        <v>22050</v>
      </c>
      <c r="ES20" s="292">
        <f>'C завтраками| Bed and breakfast'!ES19*0.9</f>
        <v>22050</v>
      </c>
      <c r="ET20" s="292">
        <f>'C завтраками| Bed and breakfast'!ET19*0.9</f>
        <v>22050</v>
      </c>
      <c r="EU20" s="292">
        <f>'C завтраками| Bed and breakfast'!EU19*0.9</f>
        <v>23400</v>
      </c>
      <c r="EV20" s="292">
        <f>'C завтраками| Bed and breakfast'!EV19*0.9</f>
        <v>23400</v>
      </c>
      <c r="EW20" s="292">
        <f>'C завтраками| Bed and breakfast'!EW19*0.9</f>
        <v>22050</v>
      </c>
      <c r="EX20" s="292">
        <f>'C завтраками| Bed and breakfast'!EX19*0.9</f>
        <v>22050</v>
      </c>
      <c r="EY20" s="292">
        <f>'C завтраками| Bed and breakfast'!EY19*0.9</f>
        <v>22050</v>
      </c>
      <c r="EZ20" s="292">
        <f>'C завтраками| Bed and breakfast'!EZ19*0.9</f>
        <v>22050</v>
      </c>
      <c r="FA20" s="292">
        <f>'C завтраками| Bed and breakfast'!FA19*0.9</f>
        <v>22050</v>
      </c>
      <c r="FB20" s="292">
        <f>'C завтраками| Bed and breakfast'!FB19*0.9</f>
        <v>23400</v>
      </c>
      <c r="FC20" s="292">
        <f>'C завтраками| Bed and breakfast'!FC19*0.9</f>
        <v>23400</v>
      </c>
      <c r="FD20" s="292">
        <f>'C завтраками| Bed and breakfast'!FD19*0.9</f>
        <v>22050</v>
      </c>
      <c r="FE20" s="292">
        <f>'C завтраками| Bed and breakfast'!FE19*0.9</f>
        <v>22050</v>
      </c>
      <c r="FF20" s="292">
        <f>'C завтраками| Bed and breakfast'!FF19*0.9</f>
        <v>22050</v>
      </c>
      <c r="FG20" s="292">
        <f>'C завтраками| Bed and breakfast'!FG19*0.9</f>
        <v>22050</v>
      </c>
      <c r="FH20" s="292">
        <f>'C завтраками| Bed and breakfast'!FH19*0.9</f>
        <v>24750</v>
      </c>
    </row>
    <row r="21" spans="1:164" s="290" customFormat="1" x14ac:dyDescent="0.2">
      <c r="A21" s="240">
        <v>2</v>
      </c>
      <c r="B21" s="292">
        <f>'C завтраками| Bed and breakfast'!B20*0.9</f>
        <v>27540</v>
      </c>
      <c r="C21" s="292">
        <f>'C завтраками| Bed and breakfast'!C20*0.9</f>
        <v>27540</v>
      </c>
      <c r="D21" s="292">
        <f>'C завтраками| Bed and breakfast'!D20*0.9</f>
        <v>30690</v>
      </c>
      <c r="E21" s="292">
        <f>'C завтраками| Bed and breakfast'!E20*0.9</f>
        <v>30690</v>
      </c>
      <c r="F21" s="292">
        <f>'C завтраками| Bed and breakfast'!F20*0.9</f>
        <v>24840</v>
      </c>
      <c r="G21" s="292">
        <f>'C завтраками| Bed and breakfast'!G20*0.9</f>
        <v>24840</v>
      </c>
      <c r="H21" s="292">
        <f>'C завтраками| Bed and breakfast'!H20*0.9</f>
        <v>24840</v>
      </c>
      <c r="I21" s="292">
        <f>'C завтраками| Bed and breakfast'!I20*0.9</f>
        <v>24840</v>
      </c>
      <c r="J21" s="292">
        <f>'C завтраками| Bed and breakfast'!J20*0.9</f>
        <v>24840</v>
      </c>
      <c r="K21" s="292">
        <f>'C завтраками| Bed and breakfast'!K20*0.9</f>
        <v>28890</v>
      </c>
      <c r="L21" s="292">
        <f>'C завтраками| Bed and breakfast'!L20*0.9</f>
        <v>28890</v>
      </c>
      <c r="M21" s="292">
        <f>'C завтраками| Bed and breakfast'!M20*0.9</f>
        <v>24840</v>
      </c>
      <c r="N21" s="292">
        <f>'C завтраками| Bed and breakfast'!N20*0.9</f>
        <v>24840</v>
      </c>
      <c r="O21" s="292">
        <f>'C завтраками| Bed and breakfast'!O20*0.9</f>
        <v>24840</v>
      </c>
      <c r="P21" s="292">
        <f>'C завтраками| Bed and breakfast'!P20*0.9</f>
        <v>24840</v>
      </c>
      <c r="Q21" s="292">
        <f>'C завтраками| Bed and breakfast'!Q20*0.9</f>
        <v>24840</v>
      </c>
      <c r="R21" s="292">
        <f>'C завтраками| Bed and breakfast'!R20*0.9</f>
        <v>27540</v>
      </c>
      <c r="S21" s="292">
        <f>'C завтраками| Bed and breakfast'!S20*0.9</f>
        <v>27540</v>
      </c>
      <c r="T21" s="292">
        <f>'C завтраками| Bed and breakfast'!T20*0.9</f>
        <v>26190</v>
      </c>
      <c r="U21" s="292">
        <f>'C завтраками| Bed and breakfast'!U20*0.9</f>
        <v>26190</v>
      </c>
      <c r="V21" s="292">
        <f>'C завтраками| Bed and breakfast'!V20*0.9</f>
        <v>26190</v>
      </c>
      <c r="W21" s="292">
        <f>'C завтраками| Bed and breakfast'!W20*0.9</f>
        <v>26190</v>
      </c>
      <c r="X21" s="292">
        <f>'C завтраками| Bed and breakfast'!X20*0.9</f>
        <v>27540</v>
      </c>
      <c r="Y21" s="292">
        <f>'C завтраками| Bed and breakfast'!Y20*0.9</f>
        <v>27540</v>
      </c>
      <c r="Z21" s="292">
        <f>'C завтраками| Bed and breakfast'!Z20*0.9</f>
        <v>27540</v>
      </c>
      <c r="AA21" s="292">
        <f>'C завтраками| Bed and breakfast'!AA20*0.9</f>
        <v>26190</v>
      </c>
      <c r="AB21" s="292">
        <f>'C завтраками| Bed and breakfast'!AB20*0.9</f>
        <v>26190</v>
      </c>
      <c r="AC21" s="292">
        <f>'C завтраками| Bed and breakfast'!AC20*0.9</f>
        <v>27540</v>
      </c>
      <c r="AD21" s="292">
        <f>'C завтраками| Bed and breakfast'!AD20*0.9</f>
        <v>27540</v>
      </c>
      <c r="AE21" s="292">
        <f>'C завтраками| Bed and breakfast'!AE20*0.9</f>
        <v>27540</v>
      </c>
      <c r="AF21" s="292">
        <f>'C завтраками| Bed and breakfast'!AF20*0.9</f>
        <v>31140</v>
      </c>
      <c r="AG21" s="292">
        <f>'C завтраками| Bed and breakfast'!AG20*0.9</f>
        <v>31140</v>
      </c>
      <c r="AH21" s="292">
        <f>'C завтраками| Bed and breakfast'!AH20*0.9</f>
        <v>28890</v>
      </c>
      <c r="AI21" s="292">
        <f>'C завтраками| Bed and breakfast'!AI20*0.9</f>
        <v>30690</v>
      </c>
      <c r="AJ21" s="292">
        <f>'C завтраками| Bed and breakfast'!AJ20*0.9</f>
        <v>30690</v>
      </c>
      <c r="AK21" s="292">
        <f>'C завтраками| Bed and breakfast'!AK20*0.9</f>
        <v>36540</v>
      </c>
      <c r="AL21" s="292">
        <f>'C завтраками| Bed and breakfast'!AL20*0.9</f>
        <v>41940</v>
      </c>
      <c r="AM21" s="292">
        <f>'C завтраками| Bed and breakfast'!AM20*0.9</f>
        <v>41940</v>
      </c>
      <c r="AN21" s="292">
        <f>'C завтраками| Bed and breakfast'!AN20*0.9</f>
        <v>44640</v>
      </c>
      <c r="AO21" s="292">
        <f>'C завтраками| Bed and breakfast'!AO20*0.9</f>
        <v>41940</v>
      </c>
      <c r="AP21" s="347">
        <f>'C завтраками| Bed and breakfast'!AP20*0.9</f>
        <v>70650</v>
      </c>
      <c r="AQ21" s="347">
        <f>'C завтраками| Bed and breakfast'!AQ20*0.9</f>
        <v>106650</v>
      </c>
      <c r="AR21" s="347">
        <f>'C завтраками| Bed and breakfast'!AR20*0.9</f>
        <v>129150</v>
      </c>
      <c r="AS21" s="347">
        <f>'C завтраками| Bed and breakfast'!AS20*0.9</f>
        <v>129150</v>
      </c>
      <c r="AT21" s="347">
        <f>'C завтраками| Bed and breakfast'!AT20*0.9</f>
        <v>115650</v>
      </c>
      <c r="AU21" s="347">
        <f>'C завтраками| Bed and breakfast'!AU20*0.9</f>
        <v>115650</v>
      </c>
      <c r="AV21" s="347">
        <f>'C завтраками| Bed and breakfast'!AV20*0.9</f>
        <v>115650</v>
      </c>
      <c r="AW21" s="347">
        <f>'C завтраками| Bed and breakfast'!AW20*0.9</f>
        <v>115650</v>
      </c>
      <c r="AX21" s="347">
        <f>'C завтраками| Bed and breakfast'!AX20*0.9</f>
        <v>115650</v>
      </c>
      <c r="AY21" s="347">
        <f>'C завтраками| Bed and breakfast'!AY20*0.9</f>
        <v>93150</v>
      </c>
      <c r="AZ21" s="347">
        <f>'C завтраками| Bed and breakfast'!AZ20*0.9</f>
        <v>84150</v>
      </c>
      <c r="BA21" s="292">
        <f>'C завтраками| Bed and breakfast'!BA20*0.9</f>
        <v>84150</v>
      </c>
      <c r="BB21" s="292">
        <f>'C завтраками| Bed and breakfast'!BB20*0.9</f>
        <v>63180</v>
      </c>
      <c r="BC21" s="292">
        <f>'C завтраками| Bed and breakfast'!BC20*0.9</f>
        <v>41580</v>
      </c>
      <c r="BD21" s="292">
        <f>'C завтраками| Bed and breakfast'!BD20*0.9</f>
        <v>41580</v>
      </c>
      <c r="BE21" s="292">
        <f>'C завтраками| Bed and breakfast'!BE20*0.9</f>
        <v>41580</v>
      </c>
      <c r="BF21" s="292">
        <f>'C завтраками| Bed and breakfast'!BF20*0.9</f>
        <v>41580</v>
      </c>
      <c r="BG21" s="292">
        <f>'C завтраками| Bed and breakfast'!BG20*0.9</f>
        <v>41580</v>
      </c>
      <c r="BH21" s="292">
        <f>'C завтраками| Bed and breakfast'!BH20*0.9</f>
        <v>38880</v>
      </c>
      <c r="BI21" s="292">
        <f>'C завтраками| Bed and breakfast'!BI20*0.9</f>
        <v>38880</v>
      </c>
      <c r="BJ21" s="292">
        <f>'C завтраками| Bed and breakfast'!BJ20*0.9</f>
        <v>38880</v>
      </c>
      <c r="BK21" s="292">
        <f>'C завтраками| Bed and breakfast'!BK20*0.9</f>
        <v>41580</v>
      </c>
      <c r="BL21" s="292">
        <f>'C завтраками| Bed and breakfast'!BL20*0.9</f>
        <v>41580</v>
      </c>
      <c r="BM21" s="292">
        <f>'C завтраками| Bed and breakfast'!BM20*0.9</f>
        <v>41580</v>
      </c>
      <c r="BN21" s="292">
        <f>'C завтраками| Bed and breakfast'!BN20*0.9</f>
        <v>41580</v>
      </c>
      <c r="BO21" s="292">
        <f>'C завтраками| Bed and breakfast'!BO20*0.9</f>
        <v>41580</v>
      </c>
      <c r="BP21" s="292">
        <f>'C завтраками| Bed and breakfast'!BP20*0.9</f>
        <v>41580</v>
      </c>
      <c r="BQ21" s="292">
        <f>'C завтраками| Bed and breakfast'!BQ20*0.9</f>
        <v>41580</v>
      </c>
      <c r="BR21" s="292">
        <f>'C завтраками| Bed and breakfast'!BR20*0.9</f>
        <v>41580</v>
      </c>
      <c r="BS21" s="292">
        <f>'C завтраками| Bed and breakfast'!BS20*0.9</f>
        <v>41580</v>
      </c>
      <c r="BT21" s="292">
        <f>'C завтраками| Bed and breakfast'!BT20*0.9</f>
        <v>46980</v>
      </c>
      <c r="BU21" s="292">
        <f>'C завтраками| Bed and breakfast'!BU20*0.9</f>
        <v>46980</v>
      </c>
      <c r="BV21" s="292">
        <f>'C завтраками| Bed and breakfast'!BV20*0.9</f>
        <v>46980</v>
      </c>
      <c r="BW21" s="292">
        <f>'C завтраками| Bed and breakfast'!BW20*0.9</f>
        <v>46980</v>
      </c>
      <c r="BX21" s="292">
        <f>'C завтраками| Bed and breakfast'!BX20*0.9</f>
        <v>48780</v>
      </c>
      <c r="BY21" s="292">
        <f>'C завтраками| Bed and breakfast'!BY20*0.9</f>
        <v>48780</v>
      </c>
      <c r="BZ21" s="292">
        <f>'C завтраками| Bed and breakfast'!BZ20*0.9</f>
        <v>48780</v>
      </c>
      <c r="CA21" s="292">
        <f>'C завтраками| Bed and breakfast'!CA20*0.9</f>
        <v>48780</v>
      </c>
      <c r="CB21" s="292">
        <f>'C завтраками| Bed and breakfast'!CB20*0.9</f>
        <v>48780</v>
      </c>
      <c r="CC21" s="292">
        <f>'C завтраками| Bed and breakfast'!CC20*0.9</f>
        <v>48780</v>
      </c>
      <c r="CD21" s="292">
        <f>'C завтраками| Bed and breakfast'!CD20*0.9</f>
        <v>48780</v>
      </c>
      <c r="CE21" s="292">
        <f>'C завтраками| Bed and breakfast'!CE20*0.9</f>
        <v>48780</v>
      </c>
      <c r="CF21" s="292">
        <f>'C завтраками| Bed and breakfast'!CF20*0.9</f>
        <v>48780</v>
      </c>
      <c r="CG21" s="292">
        <f>'C завтраками| Bed and breakfast'!CG20*0.9</f>
        <v>48780</v>
      </c>
      <c r="CH21" s="292">
        <f>'C завтраками| Bed and breakfast'!CH20*0.9</f>
        <v>45180</v>
      </c>
      <c r="CI21" s="292">
        <f>'C завтраками| Bed and breakfast'!CI20*0.9</f>
        <v>45180</v>
      </c>
      <c r="CJ21" s="292">
        <f>'C завтраками| Bed and breakfast'!CJ20*0.9</f>
        <v>45180</v>
      </c>
      <c r="CK21" s="292">
        <f>'C завтраками| Bed and breakfast'!CK20*0.9</f>
        <v>45180</v>
      </c>
      <c r="CL21" s="292">
        <f>'C завтраками| Bed and breakfast'!CL20*0.9</f>
        <v>45180</v>
      </c>
      <c r="CM21" s="292">
        <f>'C завтраками| Bed and breakfast'!CM20*0.9</f>
        <v>45180</v>
      </c>
      <c r="CN21" s="292">
        <f>'C завтраками| Bed and breakfast'!CN20*0.9</f>
        <v>45180</v>
      </c>
      <c r="CO21" s="292">
        <f>'C завтраками| Bed and breakfast'!CO20*0.9</f>
        <v>45180</v>
      </c>
      <c r="CP21" s="292">
        <f>'C завтраками| Bed and breakfast'!CP20*0.9</f>
        <v>45180</v>
      </c>
      <c r="CQ21" s="292">
        <f>'C завтраками| Bed and breakfast'!CQ20*0.9</f>
        <v>67680</v>
      </c>
      <c r="CR21" s="292">
        <f>'C завтраками| Bed and breakfast'!CR20*0.9</f>
        <v>73980</v>
      </c>
      <c r="CS21" s="292">
        <f>'C завтраками| Bed and breakfast'!CS20*0.9</f>
        <v>80280</v>
      </c>
      <c r="CT21" s="292">
        <f>'C завтраками| Bed and breakfast'!CT20*0.9</f>
        <v>67680</v>
      </c>
      <c r="CU21" s="292">
        <f>'C завтраками| Bed and breakfast'!CU20*0.9</f>
        <v>67680</v>
      </c>
      <c r="CV21" s="292">
        <f>'C завтраками| Bed and breakfast'!CV20*0.9</f>
        <v>57780</v>
      </c>
      <c r="CW21" s="292">
        <f>'C завтраками| Bed and breakfast'!CW20*0.9</f>
        <v>57780</v>
      </c>
      <c r="CX21" s="292">
        <f>'C завтраками| Bed and breakfast'!CX20*0.9</f>
        <v>57780</v>
      </c>
      <c r="CY21" s="292">
        <f>'C завтраками| Bed and breakfast'!CY20*0.9</f>
        <v>50580</v>
      </c>
      <c r="CZ21" s="292">
        <f>'C завтраками| Bed and breakfast'!CZ20*0.9</f>
        <v>49680</v>
      </c>
      <c r="DA21" s="292">
        <f>'C завтраками| Bed and breakfast'!DA20*0.9</f>
        <v>37530</v>
      </c>
      <c r="DB21" s="292">
        <f>'C завтраками| Bed and breakfast'!DB20*0.9</f>
        <v>37530</v>
      </c>
      <c r="DC21" s="292">
        <f>'C завтраками| Bed and breakfast'!DC20*0.9</f>
        <v>37530</v>
      </c>
      <c r="DD21" s="292">
        <f>'C завтраками| Bed and breakfast'!DD20*0.9</f>
        <v>37530</v>
      </c>
      <c r="DE21" s="292">
        <f>'C завтраками| Bed and breakfast'!DE20*0.9</f>
        <v>38880</v>
      </c>
      <c r="DF21" s="292">
        <f>'C завтраками| Bed and breakfast'!DF20*0.9</f>
        <v>38880</v>
      </c>
      <c r="DG21" s="292">
        <f>'C завтраками| Bed and breakfast'!DG20*0.9</f>
        <v>38880</v>
      </c>
      <c r="DH21" s="292">
        <f>'C завтраками| Bed and breakfast'!DH20*0.9</f>
        <v>37530</v>
      </c>
      <c r="DI21" s="292">
        <f>'C завтраками| Bed and breakfast'!DI20*0.9</f>
        <v>37530</v>
      </c>
      <c r="DJ21" s="292">
        <f>'C завтраками| Bed and breakfast'!DJ20*0.9</f>
        <v>37530</v>
      </c>
      <c r="DK21" s="292">
        <f>'C завтраками| Bed and breakfast'!DK20*0.9</f>
        <v>37530</v>
      </c>
      <c r="DL21" s="292">
        <f>'C завтраками| Bed and breakfast'!DL20*0.9</f>
        <v>37530</v>
      </c>
      <c r="DM21" s="292">
        <f>'C завтраками| Bed and breakfast'!DM20*0.9</f>
        <v>37530</v>
      </c>
      <c r="DN21" s="292">
        <f>'C завтраками| Bed and breakfast'!DN20*0.9</f>
        <v>36180</v>
      </c>
      <c r="DO21" s="292">
        <f>'C завтраками| Bed and breakfast'!DO20*0.9</f>
        <v>36180</v>
      </c>
      <c r="DP21" s="292">
        <f>'C завтраками| Bed and breakfast'!DP20*0.9</f>
        <v>36180</v>
      </c>
      <c r="DQ21" s="292">
        <f>'C завтраками| Bed and breakfast'!DQ20*0.9</f>
        <v>36180</v>
      </c>
      <c r="DR21" s="292">
        <f>'C завтраками| Bed and breakfast'!DR20*0.9</f>
        <v>36180</v>
      </c>
      <c r="DS21" s="292">
        <f>'C завтраками| Bed and breakfast'!DS20*0.9</f>
        <v>36180</v>
      </c>
      <c r="DT21" s="292">
        <f>'C завтраками| Bed and breakfast'!DT20*0.9</f>
        <v>36180</v>
      </c>
      <c r="DU21" s="292">
        <f>'C завтраками| Bed and breakfast'!DU20*0.9</f>
        <v>32580</v>
      </c>
      <c r="DV21" s="292">
        <f>'C завтраками| Bed and breakfast'!DV20*0.9</f>
        <v>32580</v>
      </c>
      <c r="DW21" s="292">
        <f>'C завтраками| Bed and breakfast'!DW20*0.9</f>
        <v>32580</v>
      </c>
      <c r="DX21" s="292">
        <f>'C завтраками| Bed and breakfast'!DX20*0.9</f>
        <v>32580</v>
      </c>
      <c r="DY21" s="292">
        <f>'C завтраками| Bed and breakfast'!DY20*0.9</f>
        <v>32580</v>
      </c>
      <c r="DZ21" s="292">
        <f>'C завтраками| Bed and breakfast'!DZ20*0.9</f>
        <v>33480</v>
      </c>
      <c r="EA21" s="292">
        <f>'C завтраками| Bed and breakfast'!EA20*0.9</f>
        <v>33480</v>
      </c>
      <c r="EB21" s="292">
        <f>'C завтраками| Bed and breakfast'!EB20*0.9</f>
        <v>31680</v>
      </c>
      <c r="EC21" s="292">
        <f>'C завтраками| Bed and breakfast'!EC20*0.9</f>
        <v>31680</v>
      </c>
      <c r="ED21" s="292">
        <f>'C завтраками| Bed and breakfast'!ED20*0.9</f>
        <v>31680</v>
      </c>
      <c r="EE21" s="292">
        <f>'C завтраками| Bed and breakfast'!EE20*0.9</f>
        <v>28800</v>
      </c>
      <c r="EF21" s="292">
        <f>'C завтраками| Bed and breakfast'!EF20*0.9</f>
        <v>28800</v>
      </c>
      <c r="EG21" s="292">
        <f>'C завтраками| Bed and breakfast'!EG20*0.9</f>
        <v>28800</v>
      </c>
      <c r="EH21" s="292">
        <f>'C завтраками| Bed and breakfast'!EH20*0.9</f>
        <v>28800</v>
      </c>
      <c r="EI21" s="292">
        <f>'C завтраками| Bed and breakfast'!EI20*0.9</f>
        <v>26100</v>
      </c>
      <c r="EJ21" s="292">
        <f>'C завтраками| Bed and breakfast'!EJ20*0.9</f>
        <v>26100</v>
      </c>
      <c r="EK21" s="292">
        <f>'C завтраками| Bed and breakfast'!EK20*0.9</f>
        <v>26100</v>
      </c>
      <c r="EL21" s="292">
        <f>'C завтраками| Bed and breakfast'!EL20*0.9</f>
        <v>26100</v>
      </c>
      <c r="EM21" s="292">
        <f>'C завтраками| Bed and breakfast'!EM20*0.9</f>
        <v>26100</v>
      </c>
      <c r="EN21" s="292">
        <f>'C завтраками| Bed and breakfast'!EN20*0.9</f>
        <v>26100</v>
      </c>
      <c r="EO21" s="292">
        <f>'C завтраками| Bed and breakfast'!EO20*0.9</f>
        <v>26100</v>
      </c>
      <c r="EP21" s="292">
        <f>'C завтраками| Bed and breakfast'!EP20*0.9</f>
        <v>24750</v>
      </c>
      <c r="EQ21" s="292">
        <f>'C завтраками| Bed and breakfast'!EQ20*0.9</f>
        <v>24750</v>
      </c>
      <c r="ER21" s="292">
        <f>'C завтраками| Bed and breakfast'!ER20*0.9</f>
        <v>24750</v>
      </c>
      <c r="ES21" s="292">
        <f>'C завтраками| Bed and breakfast'!ES20*0.9</f>
        <v>24750</v>
      </c>
      <c r="ET21" s="292">
        <f>'C завтраками| Bed and breakfast'!ET20*0.9</f>
        <v>24750</v>
      </c>
      <c r="EU21" s="292">
        <f>'C завтраками| Bed and breakfast'!EU20*0.9</f>
        <v>26100</v>
      </c>
      <c r="EV21" s="292">
        <f>'C завтраками| Bed and breakfast'!EV20*0.9</f>
        <v>26100</v>
      </c>
      <c r="EW21" s="292">
        <f>'C завтраками| Bed and breakfast'!EW20*0.9</f>
        <v>24750</v>
      </c>
      <c r="EX21" s="292">
        <f>'C завтраками| Bed and breakfast'!EX20*0.9</f>
        <v>24750</v>
      </c>
      <c r="EY21" s="292">
        <f>'C завтраками| Bed and breakfast'!EY20*0.9</f>
        <v>24750</v>
      </c>
      <c r="EZ21" s="292">
        <f>'C завтраками| Bed and breakfast'!EZ20*0.9</f>
        <v>24750</v>
      </c>
      <c r="FA21" s="292">
        <f>'C завтраками| Bed and breakfast'!FA20*0.9</f>
        <v>24750</v>
      </c>
      <c r="FB21" s="292">
        <f>'C завтраками| Bed and breakfast'!FB20*0.9</f>
        <v>26100</v>
      </c>
      <c r="FC21" s="292">
        <f>'C завтраками| Bed and breakfast'!FC20*0.9</f>
        <v>26100</v>
      </c>
      <c r="FD21" s="292">
        <f>'C завтраками| Bed and breakfast'!FD20*0.9</f>
        <v>24750</v>
      </c>
      <c r="FE21" s="292">
        <f>'C завтраками| Bed and breakfast'!FE20*0.9</f>
        <v>24750</v>
      </c>
      <c r="FF21" s="292">
        <f>'C завтраками| Bed and breakfast'!FF20*0.9</f>
        <v>24750</v>
      </c>
      <c r="FG21" s="292">
        <f>'C завтраками| Bed and breakfast'!FG20*0.9</f>
        <v>24750</v>
      </c>
      <c r="FH21" s="292">
        <f>'C завтраками| Bed and breakfast'!FH20*0.9</f>
        <v>27450</v>
      </c>
    </row>
    <row r="22" spans="1:164" s="290" customFormat="1" x14ac:dyDescent="0.2">
      <c r="A22" s="239" t="s">
        <v>123</v>
      </c>
      <c r="AP22" s="345"/>
      <c r="AQ22" s="345"/>
      <c r="AR22" s="345"/>
      <c r="AS22" s="345"/>
      <c r="AT22" s="345"/>
      <c r="AU22" s="345"/>
      <c r="AV22" s="345"/>
      <c r="AW22" s="345"/>
      <c r="AX22" s="345"/>
      <c r="AY22" s="345"/>
      <c r="AZ22" s="345"/>
    </row>
    <row r="23" spans="1:164" s="290" customFormat="1" x14ac:dyDescent="0.2">
      <c r="A23" s="240" t="s">
        <v>115</v>
      </c>
      <c r="B23" s="292">
        <f>'C завтраками| Bed and breakfast'!B22*0.9</f>
        <v>47340</v>
      </c>
      <c r="C23" s="292">
        <f>'C завтраками| Bed and breakfast'!C22*0.9</f>
        <v>47340</v>
      </c>
      <c r="D23" s="292">
        <f>'C завтраками| Bed and breakfast'!D22*0.9</f>
        <v>50490</v>
      </c>
      <c r="E23" s="292">
        <f>'C завтраками| Bed and breakfast'!E22*0.9</f>
        <v>50490</v>
      </c>
      <c r="F23" s="292">
        <f>'C завтраками| Bed and breakfast'!F22*0.9</f>
        <v>44640</v>
      </c>
      <c r="G23" s="292">
        <f>'C завтраками| Bed and breakfast'!G22*0.9</f>
        <v>44640</v>
      </c>
      <c r="H23" s="292">
        <f>'C завтраками| Bed and breakfast'!H22*0.9</f>
        <v>44640</v>
      </c>
      <c r="I23" s="292">
        <f>'C завтраками| Bed and breakfast'!I22*0.9</f>
        <v>44640</v>
      </c>
      <c r="J23" s="292">
        <f>'C завтраками| Bed and breakfast'!J22*0.9</f>
        <v>44640</v>
      </c>
      <c r="K23" s="292">
        <f>'C завтраками| Bed and breakfast'!K22*0.9</f>
        <v>48690</v>
      </c>
      <c r="L23" s="292">
        <f>'C завтраками| Bed and breakfast'!L22*0.9</f>
        <v>48690</v>
      </c>
      <c r="M23" s="292">
        <f>'C завтраками| Bed and breakfast'!M22*0.9</f>
        <v>44640</v>
      </c>
      <c r="N23" s="292">
        <f>'C завтраками| Bed and breakfast'!N22*0.9</f>
        <v>44640</v>
      </c>
      <c r="O23" s="292">
        <f>'C завтраками| Bed and breakfast'!O22*0.9</f>
        <v>44640</v>
      </c>
      <c r="P23" s="292">
        <f>'C завтраками| Bed and breakfast'!P22*0.9</f>
        <v>44640</v>
      </c>
      <c r="Q23" s="292">
        <f>'C завтраками| Bed and breakfast'!Q22*0.9</f>
        <v>44640</v>
      </c>
      <c r="R23" s="292">
        <f>'C завтраками| Bed and breakfast'!R22*0.9</f>
        <v>47340</v>
      </c>
      <c r="S23" s="292">
        <f>'C завтраками| Bed and breakfast'!S22*0.9</f>
        <v>47340</v>
      </c>
      <c r="T23" s="292">
        <f>'C завтраками| Bed and breakfast'!T22*0.9</f>
        <v>45990</v>
      </c>
      <c r="U23" s="292">
        <f>'C завтраками| Bed and breakfast'!U22*0.9</f>
        <v>45990</v>
      </c>
      <c r="V23" s="292">
        <f>'C завтраками| Bed and breakfast'!V22*0.9</f>
        <v>45990</v>
      </c>
      <c r="W23" s="292">
        <f>'C завтраками| Bed and breakfast'!W22*0.9</f>
        <v>45990</v>
      </c>
      <c r="X23" s="292">
        <f>'C завтраками| Bed and breakfast'!X22*0.9</f>
        <v>47340</v>
      </c>
      <c r="Y23" s="292">
        <f>'C завтраками| Bed and breakfast'!Y22*0.9</f>
        <v>47340</v>
      </c>
      <c r="Z23" s="292">
        <f>'C завтраками| Bed and breakfast'!Z22*0.9</f>
        <v>47340</v>
      </c>
      <c r="AA23" s="292">
        <f>'C завтраками| Bed and breakfast'!AA22*0.9</f>
        <v>45990</v>
      </c>
      <c r="AB23" s="292">
        <f>'C завтраками| Bed and breakfast'!AB22*0.9</f>
        <v>45990</v>
      </c>
      <c r="AC23" s="292">
        <f>'C завтраками| Bed and breakfast'!AC22*0.9</f>
        <v>47340</v>
      </c>
      <c r="AD23" s="292">
        <f>'C завтраками| Bed and breakfast'!AD22*0.9</f>
        <v>47340</v>
      </c>
      <c r="AE23" s="292">
        <f>'C завтраками| Bed and breakfast'!AE22*0.9</f>
        <v>47340</v>
      </c>
      <c r="AF23" s="292">
        <f>'C завтраками| Bed and breakfast'!AF22*0.9</f>
        <v>50940</v>
      </c>
      <c r="AG23" s="292">
        <f>'C завтраками| Bed and breakfast'!AG22*0.9</f>
        <v>50940</v>
      </c>
      <c r="AH23" s="292">
        <f>'C завтраками| Bed and breakfast'!AH22*0.9</f>
        <v>48690</v>
      </c>
      <c r="AI23" s="292">
        <f>'C завтраками| Bed and breakfast'!AI22*0.9</f>
        <v>50490</v>
      </c>
      <c r="AJ23" s="292">
        <f>'C завтраками| Bed and breakfast'!AJ22*0.9</f>
        <v>50490</v>
      </c>
      <c r="AK23" s="292">
        <f>'C завтраками| Bed and breakfast'!AK22*0.9</f>
        <v>56340</v>
      </c>
      <c r="AL23" s="292">
        <f>'C завтраками| Bed and breakfast'!AL22*0.9</f>
        <v>61740</v>
      </c>
      <c r="AM23" s="292">
        <f>'C завтраками| Bed and breakfast'!AM22*0.9</f>
        <v>61740</v>
      </c>
      <c r="AN23" s="292">
        <f>'C завтраками| Bed and breakfast'!AN22*0.9</f>
        <v>64440</v>
      </c>
      <c r="AO23" s="292">
        <f>'C завтраками| Bed and breakfast'!AO22*0.9</f>
        <v>61740</v>
      </c>
      <c r="AP23" s="347">
        <f>'C завтраками| Bed and breakfast'!AP22*0.9</f>
        <v>147150</v>
      </c>
      <c r="AQ23" s="347">
        <f>'C завтраками| Bed and breakfast'!AQ22*0.9</f>
        <v>183150</v>
      </c>
      <c r="AR23" s="347">
        <f>'C завтраками| Bed and breakfast'!AR22*0.9</f>
        <v>205650</v>
      </c>
      <c r="AS23" s="347">
        <f>'C завтраками| Bed and breakfast'!AS22*0.9</f>
        <v>205650</v>
      </c>
      <c r="AT23" s="347">
        <f>'C завтраками| Bed and breakfast'!AT22*0.9</f>
        <v>192150</v>
      </c>
      <c r="AU23" s="347">
        <f>'C завтраками| Bed and breakfast'!AU22*0.9</f>
        <v>192150</v>
      </c>
      <c r="AV23" s="347">
        <f>'C завтраками| Bed and breakfast'!AV22*0.9</f>
        <v>192150</v>
      </c>
      <c r="AW23" s="347">
        <f>'C завтраками| Bed and breakfast'!AW22*0.9</f>
        <v>192150</v>
      </c>
      <c r="AX23" s="347">
        <f>'C завтраками| Bed and breakfast'!AX22*0.9</f>
        <v>192150</v>
      </c>
      <c r="AY23" s="347">
        <f>'C завтраками| Bed and breakfast'!AY22*0.9</f>
        <v>169650</v>
      </c>
      <c r="AZ23" s="347">
        <f>'C завтраками| Bed and breakfast'!AZ22*0.9</f>
        <v>160650</v>
      </c>
      <c r="BA23" s="292">
        <f>'C завтраками| Bed and breakfast'!BA22*0.9</f>
        <v>160650</v>
      </c>
      <c r="BB23" s="292">
        <f>'C завтраками| Bed and breakfast'!BB22*0.9</f>
        <v>100080</v>
      </c>
      <c r="BC23" s="292">
        <f>'C завтраками| Bed and breakfast'!BC22*0.9</f>
        <v>78480</v>
      </c>
      <c r="BD23" s="292">
        <f>'C завтраками| Bed and breakfast'!BD22*0.9</f>
        <v>78480</v>
      </c>
      <c r="BE23" s="292">
        <f>'C завтраками| Bed and breakfast'!BE22*0.9</f>
        <v>78480</v>
      </c>
      <c r="BF23" s="292">
        <f>'C завтраками| Bed and breakfast'!BF22*0.9</f>
        <v>78480</v>
      </c>
      <c r="BG23" s="292">
        <f>'C завтраками| Bed and breakfast'!BG22*0.9</f>
        <v>78480</v>
      </c>
      <c r="BH23" s="292">
        <f>'C завтраками| Bed and breakfast'!BH22*0.9</f>
        <v>75780</v>
      </c>
      <c r="BI23" s="292">
        <f>'C завтраками| Bed and breakfast'!BI22*0.9</f>
        <v>75780</v>
      </c>
      <c r="BJ23" s="292">
        <f>'C завтраками| Bed and breakfast'!BJ22*0.9</f>
        <v>75780</v>
      </c>
      <c r="BK23" s="292">
        <f>'C завтраками| Bed and breakfast'!BK22*0.9</f>
        <v>78480</v>
      </c>
      <c r="BL23" s="292">
        <f>'C завтраками| Bed and breakfast'!BL22*0.9</f>
        <v>78480</v>
      </c>
      <c r="BM23" s="292">
        <f>'C завтраками| Bed and breakfast'!BM22*0.9</f>
        <v>78480</v>
      </c>
      <c r="BN23" s="292">
        <f>'C завтраками| Bed and breakfast'!BN22*0.9</f>
        <v>78480</v>
      </c>
      <c r="BO23" s="292">
        <f>'C завтраками| Bed and breakfast'!BO22*0.9</f>
        <v>78480</v>
      </c>
      <c r="BP23" s="292">
        <f>'C завтраками| Bed and breakfast'!BP22*0.9</f>
        <v>78480</v>
      </c>
      <c r="BQ23" s="292">
        <f>'C завтраками| Bed and breakfast'!BQ22*0.9</f>
        <v>78480</v>
      </c>
      <c r="BR23" s="292">
        <f>'C завтраками| Bed and breakfast'!BR22*0.9</f>
        <v>78480</v>
      </c>
      <c r="BS23" s="292">
        <f>'C завтраками| Bed and breakfast'!BS22*0.9</f>
        <v>78480</v>
      </c>
      <c r="BT23" s="292">
        <f>'C завтраками| Bed and breakfast'!BT22*0.9</f>
        <v>83880</v>
      </c>
      <c r="BU23" s="292">
        <f>'C завтраками| Bed and breakfast'!BU22*0.9</f>
        <v>83880</v>
      </c>
      <c r="BV23" s="292">
        <f>'C завтраками| Bed and breakfast'!BV22*0.9</f>
        <v>83880</v>
      </c>
      <c r="BW23" s="292">
        <f>'C завтраками| Bed and breakfast'!BW22*0.9</f>
        <v>83880</v>
      </c>
      <c r="BX23" s="292">
        <f>'C завтраками| Bed and breakfast'!BX22*0.9</f>
        <v>85680</v>
      </c>
      <c r="BY23" s="292">
        <f>'C завтраками| Bed and breakfast'!BY22*0.9</f>
        <v>85680</v>
      </c>
      <c r="BZ23" s="292">
        <f>'C завтраками| Bed and breakfast'!BZ22*0.9</f>
        <v>85680</v>
      </c>
      <c r="CA23" s="292">
        <f>'C завтраками| Bed and breakfast'!CA22*0.9</f>
        <v>85680</v>
      </c>
      <c r="CB23" s="292">
        <f>'C завтраками| Bed and breakfast'!CB22*0.9</f>
        <v>85680</v>
      </c>
      <c r="CC23" s="292">
        <f>'C завтраками| Bed and breakfast'!CC22*0.9</f>
        <v>85680</v>
      </c>
      <c r="CD23" s="292">
        <f>'C завтраками| Bed and breakfast'!CD22*0.9</f>
        <v>85680</v>
      </c>
      <c r="CE23" s="292">
        <f>'C завтраками| Bed and breakfast'!CE22*0.9</f>
        <v>85680</v>
      </c>
      <c r="CF23" s="292">
        <f>'C завтраками| Bed and breakfast'!CF22*0.9</f>
        <v>85680</v>
      </c>
      <c r="CG23" s="292">
        <f>'C завтраками| Bed and breakfast'!CG22*0.9</f>
        <v>85680</v>
      </c>
      <c r="CH23" s="292">
        <f>'C завтраками| Bed and breakfast'!CH22*0.9</f>
        <v>82080</v>
      </c>
      <c r="CI23" s="292">
        <f>'C завтраками| Bed and breakfast'!CI22*0.9</f>
        <v>82080</v>
      </c>
      <c r="CJ23" s="292">
        <f>'C завтраками| Bed and breakfast'!CJ22*0.9</f>
        <v>82080</v>
      </c>
      <c r="CK23" s="292">
        <f>'C завтраками| Bed and breakfast'!CK22*0.9</f>
        <v>82080</v>
      </c>
      <c r="CL23" s="292">
        <f>'C завтраками| Bed and breakfast'!CL22*0.9</f>
        <v>82080</v>
      </c>
      <c r="CM23" s="292">
        <f>'C завтраками| Bed and breakfast'!CM22*0.9</f>
        <v>82080</v>
      </c>
      <c r="CN23" s="292">
        <f>'C завтраками| Bed and breakfast'!CN22*0.9</f>
        <v>82080</v>
      </c>
      <c r="CO23" s="292">
        <f>'C завтраками| Bed and breakfast'!CO22*0.9</f>
        <v>82080</v>
      </c>
      <c r="CP23" s="292">
        <f>'C завтраками| Bed and breakfast'!CP22*0.9</f>
        <v>82080</v>
      </c>
      <c r="CQ23" s="292">
        <f>'C завтраками| Bed and breakfast'!CQ22*0.9</f>
        <v>104580</v>
      </c>
      <c r="CR23" s="292">
        <f>'C завтраками| Bed and breakfast'!CR22*0.9</f>
        <v>110880</v>
      </c>
      <c r="CS23" s="292">
        <f>'C завтраками| Bed and breakfast'!CS22*0.9</f>
        <v>117180</v>
      </c>
      <c r="CT23" s="292">
        <f>'C завтраками| Bed and breakfast'!CT22*0.9</f>
        <v>104580</v>
      </c>
      <c r="CU23" s="292">
        <f>'C завтраками| Bed and breakfast'!CU22*0.9</f>
        <v>104580</v>
      </c>
      <c r="CV23" s="292">
        <f>'C завтраками| Bed and breakfast'!CV22*0.9</f>
        <v>94680</v>
      </c>
      <c r="CW23" s="292">
        <f>'C завтраками| Bed and breakfast'!CW22*0.9</f>
        <v>94680</v>
      </c>
      <c r="CX23" s="292">
        <f>'C завтраками| Bed and breakfast'!CX22*0.9</f>
        <v>94680</v>
      </c>
      <c r="CY23" s="292">
        <f>'C завтраками| Bed and breakfast'!CY22*0.9</f>
        <v>87480</v>
      </c>
      <c r="CZ23" s="292">
        <f>'C завтраками| Bed and breakfast'!CZ22*0.9</f>
        <v>86580</v>
      </c>
      <c r="DA23" s="292">
        <f>'C завтраками| Bed and breakfast'!DA22*0.9</f>
        <v>74430</v>
      </c>
      <c r="DB23" s="292">
        <f>'C завтраками| Bed and breakfast'!DB22*0.9</f>
        <v>74430</v>
      </c>
      <c r="DC23" s="292">
        <f>'C завтраками| Bed and breakfast'!DC22*0.9</f>
        <v>74430</v>
      </c>
      <c r="DD23" s="292">
        <f>'C завтраками| Bed and breakfast'!DD22*0.9</f>
        <v>74430</v>
      </c>
      <c r="DE23" s="292">
        <f>'C завтраками| Bed and breakfast'!DE22*0.9</f>
        <v>75780</v>
      </c>
      <c r="DF23" s="292">
        <f>'C завтраками| Bed and breakfast'!DF22*0.9</f>
        <v>75780</v>
      </c>
      <c r="DG23" s="292">
        <f>'C завтраками| Bed and breakfast'!DG22*0.9</f>
        <v>75780</v>
      </c>
      <c r="DH23" s="292">
        <f>'C завтраками| Bed and breakfast'!DH22*0.9</f>
        <v>74430</v>
      </c>
      <c r="DI23" s="292">
        <f>'C завтраками| Bed and breakfast'!DI22*0.9</f>
        <v>74430</v>
      </c>
      <c r="DJ23" s="292">
        <f>'C завтраками| Bed and breakfast'!DJ22*0.9</f>
        <v>74430</v>
      </c>
      <c r="DK23" s="292">
        <f>'C завтраками| Bed and breakfast'!DK22*0.9</f>
        <v>74430</v>
      </c>
      <c r="DL23" s="292">
        <f>'C завтраками| Bed and breakfast'!DL22*0.9</f>
        <v>74430</v>
      </c>
      <c r="DM23" s="292">
        <f>'C завтраками| Bed and breakfast'!DM22*0.9</f>
        <v>74430</v>
      </c>
      <c r="DN23" s="292">
        <f>'C завтраками| Bed and breakfast'!DN22*0.9</f>
        <v>73080</v>
      </c>
      <c r="DO23" s="292">
        <f>'C завтраками| Bed and breakfast'!DO22*0.9</f>
        <v>73080</v>
      </c>
      <c r="DP23" s="292">
        <f>'C завтраками| Bed and breakfast'!DP22*0.9</f>
        <v>73080</v>
      </c>
      <c r="DQ23" s="292">
        <f>'C завтраками| Bed and breakfast'!DQ22*0.9</f>
        <v>73080</v>
      </c>
      <c r="DR23" s="292">
        <f>'C завтраками| Bed and breakfast'!DR22*0.9</f>
        <v>73080</v>
      </c>
      <c r="DS23" s="292">
        <f>'C завтраками| Bed and breakfast'!DS22*0.9</f>
        <v>73080</v>
      </c>
      <c r="DT23" s="292">
        <f>'C завтраками| Bed and breakfast'!DT22*0.9</f>
        <v>73080</v>
      </c>
      <c r="DU23" s="292">
        <f>'C завтраками| Bed and breakfast'!DU22*0.9</f>
        <v>69480</v>
      </c>
      <c r="DV23" s="292">
        <f>'C завтраками| Bed and breakfast'!DV22*0.9</f>
        <v>69480</v>
      </c>
      <c r="DW23" s="292">
        <f>'C завтраками| Bed and breakfast'!DW22*0.9</f>
        <v>69480</v>
      </c>
      <c r="DX23" s="292">
        <f>'C завтраками| Bed and breakfast'!DX22*0.9</f>
        <v>69480</v>
      </c>
      <c r="DY23" s="292">
        <f>'C завтраками| Bed and breakfast'!DY22*0.9</f>
        <v>69480</v>
      </c>
      <c r="DZ23" s="292">
        <f>'C завтраками| Bed and breakfast'!DZ22*0.9</f>
        <v>70380</v>
      </c>
      <c r="EA23" s="292">
        <f>'C завтраками| Bed and breakfast'!EA22*0.9</f>
        <v>70380</v>
      </c>
      <c r="EB23" s="292">
        <f>'C завтраками| Bed and breakfast'!EB22*0.9</f>
        <v>68580</v>
      </c>
      <c r="EC23" s="292">
        <f>'C завтраками| Bed and breakfast'!EC22*0.9</f>
        <v>68580</v>
      </c>
      <c r="ED23" s="292">
        <f>'C завтраками| Bed and breakfast'!ED22*0.9</f>
        <v>68580</v>
      </c>
      <c r="EE23" s="292">
        <f>'C завтраками| Bed and breakfast'!EE22*0.9</f>
        <v>48600</v>
      </c>
      <c r="EF23" s="292">
        <f>'C завтраками| Bed and breakfast'!EF22*0.9</f>
        <v>48600</v>
      </c>
      <c r="EG23" s="292">
        <f>'C завтраками| Bed and breakfast'!EG22*0.9</f>
        <v>48600</v>
      </c>
      <c r="EH23" s="292">
        <f>'C завтраками| Bed and breakfast'!EH22*0.9</f>
        <v>48600</v>
      </c>
      <c r="EI23" s="292">
        <f>'C завтраками| Bed and breakfast'!EI22*0.9</f>
        <v>45900</v>
      </c>
      <c r="EJ23" s="292">
        <f>'C завтраками| Bed and breakfast'!EJ22*0.9</f>
        <v>45900</v>
      </c>
      <c r="EK23" s="292">
        <f>'C завтраками| Bed and breakfast'!EK22*0.9</f>
        <v>45900</v>
      </c>
      <c r="EL23" s="292">
        <f>'C завтраками| Bed and breakfast'!EL22*0.9</f>
        <v>45900</v>
      </c>
      <c r="EM23" s="292">
        <f>'C завтраками| Bed and breakfast'!EM22*0.9</f>
        <v>45900</v>
      </c>
      <c r="EN23" s="292">
        <f>'C завтраками| Bed and breakfast'!EN22*0.9</f>
        <v>45900</v>
      </c>
      <c r="EO23" s="292">
        <f>'C завтраками| Bed and breakfast'!EO22*0.9</f>
        <v>45900</v>
      </c>
      <c r="EP23" s="292">
        <f>'C завтраками| Bed and breakfast'!EP22*0.9</f>
        <v>44550</v>
      </c>
      <c r="EQ23" s="292">
        <f>'C завтраками| Bed and breakfast'!EQ22*0.9</f>
        <v>44550</v>
      </c>
      <c r="ER23" s="292">
        <f>'C завтраками| Bed and breakfast'!ER22*0.9</f>
        <v>44550</v>
      </c>
      <c r="ES23" s="292">
        <f>'C завтраками| Bed and breakfast'!ES22*0.9</f>
        <v>44550</v>
      </c>
      <c r="ET23" s="292">
        <f>'C завтраками| Bed and breakfast'!ET22*0.9</f>
        <v>44550</v>
      </c>
      <c r="EU23" s="292">
        <f>'C завтраками| Bed and breakfast'!EU22*0.9</f>
        <v>45900</v>
      </c>
      <c r="EV23" s="292">
        <f>'C завтраками| Bed and breakfast'!EV22*0.9</f>
        <v>45900</v>
      </c>
      <c r="EW23" s="292">
        <f>'C завтраками| Bed and breakfast'!EW22*0.9</f>
        <v>44550</v>
      </c>
      <c r="EX23" s="292">
        <f>'C завтраками| Bed and breakfast'!EX22*0.9</f>
        <v>44550</v>
      </c>
      <c r="EY23" s="292">
        <f>'C завтраками| Bed and breakfast'!EY22*0.9</f>
        <v>44550</v>
      </c>
      <c r="EZ23" s="292">
        <f>'C завтраками| Bed and breakfast'!EZ22*0.9</f>
        <v>44550</v>
      </c>
      <c r="FA23" s="292">
        <f>'C завтраками| Bed and breakfast'!FA22*0.9</f>
        <v>44550</v>
      </c>
      <c r="FB23" s="292">
        <f>'C завтраками| Bed and breakfast'!FB22*0.9</f>
        <v>45900</v>
      </c>
      <c r="FC23" s="292">
        <f>'C завтраками| Bed and breakfast'!FC22*0.9</f>
        <v>45900</v>
      </c>
      <c r="FD23" s="292">
        <f>'C завтраками| Bed and breakfast'!FD22*0.9</f>
        <v>44550</v>
      </c>
      <c r="FE23" s="292">
        <f>'C завтраками| Bed and breakfast'!FE22*0.9</f>
        <v>44550</v>
      </c>
      <c r="FF23" s="292">
        <f>'C завтраками| Bed and breakfast'!FF22*0.9</f>
        <v>44550</v>
      </c>
      <c r="FG23" s="292">
        <f>'C завтраками| Bed and breakfast'!FG22*0.9</f>
        <v>44550</v>
      </c>
      <c r="FH23" s="292">
        <f>'C завтраками| Bed and breakfast'!FH22*0.9</f>
        <v>47250</v>
      </c>
    </row>
    <row r="24" spans="1:164"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346"/>
      <c r="AQ24" s="346"/>
      <c r="AR24" s="346"/>
      <c r="AS24" s="346"/>
      <c r="AT24" s="346"/>
      <c r="AU24" s="346"/>
      <c r="AV24" s="346"/>
      <c r="AW24" s="346"/>
      <c r="AX24" s="346"/>
      <c r="AY24" s="346"/>
      <c r="AZ24" s="346"/>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row>
    <row r="25" spans="1:164" s="290" customFormat="1" x14ac:dyDescent="0.2">
      <c r="A25" s="240" t="s">
        <v>115</v>
      </c>
      <c r="B25" s="292">
        <f>'C завтраками| Bed and breakfast'!B24*0.9</f>
        <v>60840</v>
      </c>
      <c r="C25" s="292">
        <f>'C завтраками| Bed and breakfast'!C24*0.9</f>
        <v>60840</v>
      </c>
      <c r="D25" s="292">
        <f>'C завтраками| Bed and breakfast'!D24*0.9</f>
        <v>63990</v>
      </c>
      <c r="E25" s="292">
        <f>'C завтраками| Bed and breakfast'!E24*0.9</f>
        <v>63990</v>
      </c>
      <c r="F25" s="292">
        <f>'C завтраками| Bed and breakfast'!F24*0.9</f>
        <v>58140</v>
      </c>
      <c r="G25" s="292">
        <f>'C завтраками| Bed and breakfast'!G24*0.9</f>
        <v>58140</v>
      </c>
      <c r="H25" s="292">
        <f>'C завтраками| Bed and breakfast'!H24*0.9</f>
        <v>58140</v>
      </c>
      <c r="I25" s="292">
        <f>'C завтраками| Bed and breakfast'!I24*0.9</f>
        <v>58140</v>
      </c>
      <c r="J25" s="292">
        <f>'C завтраками| Bed and breakfast'!J24*0.9</f>
        <v>58140</v>
      </c>
      <c r="K25" s="292">
        <f>'C завтраками| Bed and breakfast'!K24*0.9</f>
        <v>62190</v>
      </c>
      <c r="L25" s="292">
        <f>'C завтраками| Bed and breakfast'!L24*0.9</f>
        <v>62190</v>
      </c>
      <c r="M25" s="292">
        <f>'C завтраками| Bed and breakfast'!M24*0.9</f>
        <v>58140</v>
      </c>
      <c r="N25" s="292">
        <f>'C завтраками| Bed and breakfast'!N24*0.9</f>
        <v>58140</v>
      </c>
      <c r="O25" s="292">
        <f>'C завтраками| Bed and breakfast'!O24*0.9</f>
        <v>58140</v>
      </c>
      <c r="P25" s="292">
        <f>'C завтраками| Bed and breakfast'!P24*0.9</f>
        <v>58140</v>
      </c>
      <c r="Q25" s="292">
        <f>'C завтраками| Bed and breakfast'!Q24*0.9</f>
        <v>58140</v>
      </c>
      <c r="R25" s="292">
        <f>'C завтраками| Bed and breakfast'!R24*0.9</f>
        <v>60840</v>
      </c>
      <c r="S25" s="292">
        <f>'C завтраками| Bed and breakfast'!S24*0.9</f>
        <v>60840</v>
      </c>
      <c r="T25" s="292">
        <f>'C завтраками| Bed and breakfast'!T24*0.9</f>
        <v>59490</v>
      </c>
      <c r="U25" s="292">
        <f>'C завтраками| Bed and breakfast'!U24*0.9</f>
        <v>59490</v>
      </c>
      <c r="V25" s="292">
        <f>'C завтраками| Bed and breakfast'!V24*0.9</f>
        <v>59490</v>
      </c>
      <c r="W25" s="292">
        <f>'C завтраками| Bed and breakfast'!W24*0.9</f>
        <v>59490</v>
      </c>
      <c r="X25" s="292">
        <f>'C завтраками| Bed and breakfast'!X24*0.9</f>
        <v>60840</v>
      </c>
      <c r="Y25" s="292">
        <f>'C завтраками| Bed and breakfast'!Y24*0.9</f>
        <v>60840</v>
      </c>
      <c r="Z25" s="292">
        <f>'C завтраками| Bed and breakfast'!Z24*0.9</f>
        <v>60840</v>
      </c>
      <c r="AA25" s="292">
        <f>'C завтраками| Bed and breakfast'!AA24*0.9</f>
        <v>59490</v>
      </c>
      <c r="AB25" s="292">
        <f>'C завтраками| Bed and breakfast'!AB24*0.9</f>
        <v>59490</v>
      </c>
      <c r="AC25" s="292">
        <f>'C завтраками| Bed and breakfast'!AC24*0.9</f>
        <v>60840</v>
      </c>
      <c r="AD25" s="292">
        <f>'C завтраками| Bed and breakfast'!AD24*0.9</f>
        <v>60840</v>
      </c>
      <c r="AE25" s="292">
        <f>'C завтраками| Bed and breakfast'!AE24*0.9</f>
        <v>60840</v>
      </c>
      <c r="AF25" s="292">
        <f>'C завтраками| Bed and breakfast'!AF24*0.9</f>
        <v>64440</v>
      </c>
      <c r="AG25" s="292">
        <f>'C завтраками| Bed and breakfast'!AG24*0.9</f>
        <v>64440</v>
      </c>
      <c r="AH25" s="292">
        <f>'C завтраками| Bed and breakfast'!AH24*0.9</f>
        <v>62190</v>
      </c>
      <c r="AI25" s="292">
        <f>'C завтраками| Bed and breakfast'!AI24*0.9</f>
        <v>63990</v>
      </c>
      <c r="AJ25" s="292">
        <f>'C завтраками| Bed and breakfast'!AJ24*0.9</f>
        <v>63990</v>
      </c>
      <c r="AK25" s="292">
        <f>'C завтраками| Bed and breakfast'!AK24*0.9</f>
        <v>69840</v>
      </c>
      <c r="AL25" s="292">
        <f>'C завтраками| Bed and breakfast'!AL24*0.9</f>
        <v>75240</v>
      </c>
      <c r="AM25" s="292">
        <f>'C завтраками| Bed and breakfast'!AM24*0.9</f>
        <v>75240</v>
      </c>
      <c r="AN25" s="292">
        <f>'C завтраками| Bed and breakfast'!AN24*0.9</f>
        <v>77940</v>
      </c>
      <c r="AO25" s="292">
        <f>'C завтраками| Bed and breakfast'!AO24*0.9</f>
        <v>75240</v>
      </c>
      <c r="AP25" s="347">
        <f>'C завтраками| Bed and breakfast'!AP24*0.9</f>
        <v>174150</v>
      </c>
      <c r="AQ25" s="347">
        <f>'C завтраками| Bed and breakfast'!AQ24*0.9</f>
        <v>210150</v>
      </c>
      <c r="AR25" s="347">
        <f>'C завтраками| Bed and breakfast'!AR24*0.9</f>
        <v>232650</v>
      </c>
      <c r="AS25" s="347">
        <f>'C завтраками| Bed and breakfast'!AS24*0.9</f>
        <v>232650</v>
      </c>
      <c r="AT25" s="347">
        <f>'C завтраками| Bed and breakfast'!AT24*0.9</f>
        <v>219150</v>
      </c>
      <c r="AU25" s="347">
        <f>'C завтраками| Bed and breakfast'!AU24*0.9</f>
        <v>219150</v>
      </c>
      <c r="AV25" s="347">
        <f>'C завтраками| Bed and breakfast'!AV24*0.9</f>
        <v>219150</v>
      </c>
      <c r="AW25" s="347">
        <f>'C завтраками| Bed and breakfast'!AW24*0.9</f>
        <v>219150</v>
      </c>
      <c r="AX25" s="347">
        <f>'C завтраками| Bed and breakfast'!AX24*0.9</f>
        <v>219150</v>
      </c>
      <c r="AY25" s="347">
        <f>'C завтраками| Bed and breakfast'!AY24*0.9</f>
        <v>196650</v>
      </c>
      <c r="AZ25" s="347">
        <f>'C завтраками| Bed and breakfast'!AZ24*0.9</f>
        <v>187650</v>
      </c>
      <c r="BA25" s="292">
        <f>'C завтраками| Bed and breakfast'!BA24*0.9</f>
        <v>187650</v>
      </c>
      <c r="BB25" s="292">
        <f>'C завтраками| Bed and breakfast'!BB24*0.9</f>
        <v>126180</v>
      </c>
      <c r="BC25" s="292">
        <f>'C завтраками| Bed and breakfast'!BC24*0.9</f>
        <v>104580</v>
      </c>
      <c r="BD25" s="292">
        <f>'C завтраками| Bed and breakfast'!BD24*0.9</f>
        <v>104580</v>
      </c>
      <c r="BE25" s="292">
        <f>'C завтраками| Bed and breakfast'!BE24*0.9</f>
        <v>104580</v>
      </c>
      <c r="BF25" s="292">
        <f>'C завтраками| Bed and breakfast'!BF24*0.9</f>
        <v>104580</v>
      </c>
      <c r="BG25" s="292">
        <f>'C завтраками| Bed and breakfast'!BG24*0.9</f>
        <v>104580</v>
      </c>
      <c r="BH25" s="292">
        <f>'C завтраками| Bed and breakfast'!BH24*0.9</f>
        <v>101880</v>
      </c>
      <c r="BI25" s="292">
        <f>'C завтраками| Bed and breakfast'!BI24*0.9</f>
        <v>101880</v>
      </c>
      <c r="BJ25" s="292">
        <f>'C завтраками| Bed and breakfast'!BJ24*0.9</f>
        <v>101880</v>
      </c>
      <c r="BK25" s="292">
        <f>'C завтраками| Bed and breakfast'!BK24*0.9</f>
        <v>104580</v>
      </c>
      <c r="BL25" s="292">
        <f>'C завтраками| Bed and breakfast'!BL24*0.9</f>
        <v>104580</v>
      </c>
      <c r="BM25" s="292">
        <f>'C завтраками| Bed and breakfast'!BM24*0.9</f>
        <v>104580</v>
      </c>
      <c r="BN25" s="292">
        <f>'C завтраками| Bed and breakfast'!BN24*0.9</f>
        <v>104580</v>
      </c>
      <c r="BO25" s="292">
        <f>'C завтраками| Bed and breakfast'!BO24*0.9</f>
        <v>104580</v>
      </c>
      <c r="BP25" s="292">
        <f>'C завтраками| Bed and breakfast'!BP24*0.9</f>
        <v>104580</v>
      </c>
      <c r="BQ25" s="292">
        <f>'C завтраками| Bed and breakfast'!BQ24*0.9</f>
        <v>104580</v>
      </c>
      <c r="BR25" s="292">
        <f>'C завтраками| Bed and breakfast'!BR24*0.9</f>
        <v>104580</v>
      </c>
      <c r="BS25" s="292">
        <f>'C завтраками| Bed and breakfast'!BS24*0.9</f>
        <v>104580</v>
      </c>
      <c r="BT25" s="292">
        <f>'C завтраками| Bed and breakfast'!BT24*0.9</f>
        <v>109980</v>
      </c>
      <c r="BU25" s="292">
        <f>'C завтраками| Bed and breakfast'!BU24*0.9</f>
        <v>109980</v>
      </c>
      <c r="BV25" s="292">
        <f>'C завтраками| Bed and breakfast'!BV24*0.9</f>
        <v>109980</v>
      </c>
      <c r="BW25" s="292">
        <f>'C завтраками| Bed and breakfast'!BW24*0.9</f>
        <v>109980</v>
      </c>
      <c r="BX25" s="292">
        <f>'C завтраками| Bed and breakfast'!BX24*0.9</f>
        <v>111780</v>
      </c>
      <c r="BY25" s="292">
        <f>'C завтраками| Bed and breakfast'!BY24*0.9</f>
        <v>111780</v>
      </c>
      <c r="BZ25" s="292">
        <f>'C завтраками| Bed and breakfast'!BZ24*0.9</f>
        <v>111780</v>
      </c>
      <c r="CA25" s="292">
        <f>'C завтраками| Bed and breakfast'!CA24*0.9</f>
        <v>111780</v>
      </c>
      <c r="CB25" s="292">
        <f>'C завтраками| Bed and breakfast'!CB24*0.9</f>
        <v>111780</v>
      </c>
      <c r="CC25" s="292">
        <f>'C завтраками| Bed and breakfast'!CC24*0.9</f>
        <v>111780</v>
      </c>
      <c r="CD25" s="292">
        <f>'C завтраками| Bed and breakfast'!CD24*0.9</f>
        <v>111780</v>
      </c>
      <c r="CE25" s="292">
        <f>'C завтраками| Bed and breakfast'!CE24*0.9</f>
        <v>111780</v>
      </c>
      <c r="CF25" s="292">
        <f>'C завтраками| Bed and breakfast'!CF24*0.9</f>
        <v>111780</v>
      </c>
      <c r="CG25" s="292">
        <f>'C завтраками| Bed and breakfast'!CG24*0.9</f>
        <v>111780</v>
      </c>
      <c r="CH25" s="292">
        <f>'C завтраками| Bed and breakfast'!CH24*0.9</f>
        <v>108180</v>
      </c>
      <c r="CI25" s="292">
        <f>'C завтраками| Bed and breakfast'!CI24*0.9</f>
        <v>108180</v>
      </c>
      <c r="CJ25" s="292">
        <f>'C завтраками| Bed and breakfast'!CJ24*0.9</f>
        <v>108180</v>
      </c>
      <c r="CK25" s="292">
        <f>'C завтраками| Bed and breakfast'!CK24*0.9</f>
        <v>108180</v>
      </c>
      <c r="CL25" s="292">
        <f>'C завтраками| Bed and breakfast'!CL24*0.9</f>
        <v>108180</v>
      </c>
      <c r="CM25" s="292">
        <f>'C завтраками| Bed and breakfast'!CM24*0.9</f>
        <v>108180</v>
      </c>
      <c r="CN25" s="292">
        <f>'C завтраками| Bed and breakfast'!CN24*0.9</f>
        <v>108180</v>
      </c>
      <c r="CO25" s="292">
        <f>'C завтраками| Bed and breakfast'!CO24*0.9</f>
        <v>108180</v>
      </c>
      <c r="CP25" s="292">
        <f>'C завтраками| Bed and breakfast'!CP24*0.9</f>
        <v>108180</v>
      </c>
      <c r="CQ25" s="292">
        <f>'C завтраками| Bed and breakfast'!CQ24*0.9</f>
        <v>130680</v>
      </c>
      <c r="CR25" s="292">
        <f>'C завтраками| Bed and breakfast'!CR24*0.9</f>
        <v>136980</v>
      </c>
      <c r="CS25" s="292">
        <f>'C завтраками| Bed and breakfast'!CS24*0.9</f>
        <v>143280</v>
      </c>
      <c r="CT25" s="292">
        <f>'C завтраками| Bed and breakfast'!CT24*0.9</f>
        <v>130680</v>
      </c>
      <c r="CU25" s="292">
        <f>'C завтраками| Bed and breakfast'!CU24*0.9</f>
        <v>130680</v>
      </c>
      <c r="CV25" s="292">
        <f>'C завтраками| Bed and breakfast'!CV24*0.9</f>
        <v>120780</v>
      </c>
      <c r="CW25" s="292">
        <f>'C завтраками| Bed and breakfast'!CW24*0.9</f>
        <v>120780</v>
      </c>
      <c r="CX25" s="292">
        <f>'C завтраками| Bed and breakfast'!CX24*0.9</f>
        <v>120780</v>
      </c>
      <c r="CY25" s="292">
        <f>'C завтраками| Bed and breakfast'!CY24*0.9</f>
        <v>113580</v>
      </c>
      <c r="CZ25" s="292">
        <f>'C завтраками| Bed and breakfast'!CZ24*0.9</f>
        <v>112680</v>
      </c>
      <c r="DA25" s="292">
        <f>'C завтраками| Bed and breakfast'!DA24*0.9</f>
        <v>100530</v>
      </c>
      <c r="DB25" s="292">
        <f>'C завтраками| Bed and breakfast'!DB24*0.9</f>
        <v>100530</v>
      </c>
      <c r="DC25" s="292">
        <f>'C завтраками| Bed and breakfast'!DC24*0.9</f>
        <v>100530</v>
      </c>
      <c r="DD25" s="292">
        <f>'C завтраками| Bed and breakfast'!DD24*0.9</f>
        <v>100530</v>
      </c>
      <c r="DE25" s="292">
        <f>'C завтраками| Bed and breakfast'!DE24*0.9</f>
        <v>101880</v>
      </c>
      <c r="DF25" s="292">
        <f>'C завтраками| Bed and breakfast'!DF24*0.9</f>
        <v>101880</v>
      </c>
      <c r="DG25" s="292">
        <f>'C завтраками| Bed and breakfast'!DG24*0.9</f>
        <v>101880</v>
      </c>
      <c r="DH25" s="292">
        <f>'C завтраками| Bed and breakfast'!DH24*0.9</f>
        <v>100530</v>
      </c>
      <c r="DI25" s="292">
        <f>'C завтраками| Bed and breakfast'!DI24*0.9</f>
        <v>100530</v>
      </c>
      <c r="DJ25" s="292">
        <f>'C завтраками| Bed and breakfast'!DJ24*0.9</f>
        <v>100530</v>
      </c>
      <c r="DK25" s="292">
        <f>'C завтраками| Bed and breakfast'!DK24*0.9</f>
        <v>100530</v>
      </c>
      <c r="DL25" s="292">
        <f>'C завтраками| Bed and breakfast'!DL24*0.9</f>
        <v>100530</v>
      </c>
      <c r="DM25" s="292">
        <f>'C завтраками| Bed and breakfast'!DM24*0.9</f>
        <v>100530</v>
      </c>
      <c r="DN25" s="292">
        <f>'C завтраками| Bed and breakfast'!DN24*0.9</f>
        <v>99180</v>
      </c>
      <c r="DO25" s="292">
        <f>'C завтраками| Bed and breakfast'!DO24*0.9</f>
        <v>99180</v>
      </c>
      <c r="DP25" s="292">
        <f>'C завтраками| Bed and breakfast'!DP24*0.9</f>
        <v>99180</v>
      </c>
      <c r="DQ25" s="292">
        <f>'C завтраками| Bed and breakfast'!DQ24*0.9</f>
        <v>99180</v>
      </c>
      <c r="DR25" s="292">
        <f>'C завтраками| Bed and breakfast'!DR24*0.9</f>
        <v>99180</v>
      </c>
      <c r="DS25" s="292">
        <f>'C завтраками| Bed and breakfast'!DS24*0.9</f>
        <v>99180</v>
      </c>
      <c r="DT25" s="292">
        <f>'C завтраками| Bed and breakfast'!DT24*0.9</f>
        <v>99180</v>
      </c>
      <c r="DU25" s="292">
        <f>'C завтраками| Bed and breakfast'!DU24*0.9</f>
        <v>95580</v>
      </c>
      <c r="DV25" s="292">
        <f>'C завтраками| Bed and breakfast'!DV24*0.9</f>
        <v>95580</v>
      </c>
      <c r="DW25" s="292">
        <f>'C завтраками| Bed and breakfast'!DW24*0.9</f>
        <v>95580</v>
      </c>
      <c r="DX25" s="292">
        <f>'C завтраками| Bed and breakfast'!DX24*0.9</f>
        <v>95580</v>
      </c>
      <c r="DY25" s="292">
        <f>'C завтраками| Bed and breakfast'!DY24*0.9</f>
        <v>95580</v>
      </c>
      <c r="DZ25" s="292">
        <f>'C завтраками| Bed and breakfast'!DZ24*0.9</f>
        <v>96480</v>
      </c>
      <c r="EA25" s="292">
        <f>'C завтраками| Bed and breakfast'!EA24*0.9</f>
        <v>96480</v>
      </c>
      <c r="EB25" s="292">
        <f>'C завтраками| Bed and breakfast'!EB24*0.9</f>
        <v>94680</v>
      </c>
      <c r="EC25" s="292">
        <f>'C завтраками| Bed and breakfast'!EC24*0.9</f>
        <v>94680</v>
      </c>
      <c r="ED25" s="292">
        <f>'C завтраками| Bed and breakfast'!ED24*0.9</f>
        <v>94680</v>
      </c>
      <c r="EE25" s="292">
        <f>'C завтраками| Bed and breakfast'!EE24*0.9</f>
        <v>62100</v>
      </c>
      <c r="EF25" s="292">
        <f>'C завтраками| Bed and breakfast'!EF24*0.9</f>
        <v>62100</v>
      </c>
      <c r="EG25" s="292">
        <f>'C завтраками| Bed and breakfast'!EG24*0.9</f>
        <v>62100</v>
      </c>
      <c r="EH25" s="292">
        <f>'C завтраками| Bed and breakfast'!EH24*0.9</f>
        <v>62100</v>
      </c>
      <c r="EI25" s="292">
        <f>'C завтраками| Bed and breakfast'!EI24*0.9</f>
        <v>59400</v>
      </c>
      <c r="EJ25" s="292">
        <f>'C завтраками| Bed and breakfast'!EJ24*0.9</f>
        <v>59400</v>
      </c>
      <c r="EK25" s="292">
        <f>'C завтраками| Bed and breakfast'!EK24*0.9</f>
        <v>59400</v>
      </c>
      <c r="EL25" s="292">
        <f>'C завтраками| Bed and breakfast'!EL24*0.9</f>
        <v>59400</v>
      </c>
      <c r="EM25" s="292">
        <f>'C завтраками| Bed and breakfast'!EM24*0.9</f>
        <v>59400</v>
      </c>
      <c r="EN25" s="292">
        <f>'C завтраками| Bed and breakfast'!EN24*0.9</f>
        <v>59400</v>
      </c>
      <c r="EO25" s="292">
        <f>'C завтраками| Bed and breakfast'!EO24*0.9</f>
        <v>59400</v>
      </c>
      <c r="EP25" s="292">
        <f>'C завтраками| Bed and breakfast'!EP24*0.9</f>
        <v>58050</v>
      </c>
      <c r="EQ25" s="292">
        <f>'C завтраками| Bed and breakfast'!EQ24*0.9</f>
        <v>58050</v>
      </c>
      <c r="ER25" s="292">
        <f>'C завтраками| Bed and breakfast'!ER24*0.9</f>
        <v>58050</v>
      </c>
      <c r="ES25" s="292">
        <f>'C завтраками| Bed and breakfast'!ES24*0.9</f>
        <v>58050</v>
      </c>
      <c r="ET25" s="292">
        <f>'C завтраками| Bed and breakfast'!ET24*0.9</f>
        <v>58050</v>
      </c>
      <c r="EU25" s="292">
        <f>'C завтраками| Bed and breakfast'!EU24*0.9</f>
        <v>59400</v>
      </c>
      <c r="EV25" s="292">
        <f>'C завтраками| Bed and breakfast'!EV24*0.9</f>
        <v>59400</v>
      </c>
      <c r="EW25" s="292">
        <f>'C завтраками| Bed and breakfast'!EW24*0.9</f>
        <v>58050</v>
      </c>
      <c r="EX25" s="292">
        <f>'C завтраками| Bed and breakfast'!EX24*0.9</f>
        <v>58050</v>
      </c>
      <c r="EY25" s="292">
        <f>'C завтраками| Bed and breakfast'!EY24*0.9</f>
        <v>58050</v>
      </c>
      <c r="EZ25" s="292">
        <f>'C завтраками| Bed and breakfast'!EZ24*0.9</f>
        <v>58050</v>
      </c>
      <c r="FA25" s="292">
        <f>'C завтраками| Bed and breakfast'!FA24*0.9</f>
        <v>58050</v>
      </c>
      <c r="FB25" s="292">
        <f>'C завтраками| Bed and breakfast'!FB24*0.9</f>
        <v>59400</v>
      </c>
      <c r="FC25" s="292">
        <f>'C завтраками| Bed and breakfast'!FC24*0.9</f>
        <v>59400</v>
      </c>
      <c r="FD25" s="292">
        <f>'C завтраками| Bed and breakfast'!FD24*0.9</f>
        <v>58050</v>
      </c>
      <c r="FE25" s="292">
        <f>'C завтраками| Bed and breakfast'!FE24*0.9</f>
        <v>58050</v>
      </c>
      <c r="FF25" s="292">
        <f>'C завтраками| Bed and breakfast'!FF24*0.9</f>
        <v>58050</v>
      </c>
      <c r="FG25" s="292">
        <f>'C завтраками| Bed and breakfast'!FG24*0.9</f>
        <v>58050</v>
      </c>
      <c r="FH25" s="292">
        <f>'C завтраками| Bed and breakfast'!FH24*0.9</f>
        <v>60750</v>
      </c>
    </row>
    <row r="26" spans="1:164"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346"/>
      <c r="AQ26" s="346"/>
      <c r="AR26" s="346"/>
      <c r="AS26" s="346"/>
      <c r="AT26" s="346"/>
      <c r="AU26" s="346"/>
      <c r="AV26" s="346"/>
      <c r="AW26" s="346"/>
      <c r="AX26" s="346"/>
      <c r="AY26" s="346"/>
      <c r="AZ26" s="346"/>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row>
    <row r="27" spans="1:164" s="290" customFormat="1" x14ac:dyDescent="0.2">
      <c r="A27" s="240" t="s">
        <v>115</v>
      </c>
      <c r="B27" s="292">
        <f>'C завтраками| Bed and breakfast'!B26*0.9</f>
        <v>87840</v>
      </c>
      <c r="C27" s="292">
        <f>'C завтраками| Bed and breakfast'!C26*0.9</f>
        <v>87840</v>
      </c>
      <c r="D27" s="292">
        <f>'C завтраками| Bed and breakfast'!D26*0.9</f>
        <v>90990</v>
      </c>
      <c r="E27" s="292">
        <f>'C завтраками| Bed and breakfast'!E26*0.9</f>
        <v>90990</v>
      </c>
      <c r="F27" s="292">
        <f>'C завтраками| Bed and breakfast'!F26*0.9</f>
        <v>85140</v>
      </c>
      <c r="G27" s="292">
        <f>'C завтраками| Bed and breakfast'!G26*0.9</f>
        <v>85140</v>
      </c>
      <c r="H27" s="292">
        <f>'C завтраками| Bed and breakfast'!H26*0.9</f>
        <v>85140</v>
      </c>
      <c r="I27" s="292">
        <f>'C завтраками| Bed and breakfast'!I26*0.9</f>
        <v>85140</v>
      </c>
      <c r="J27" s="292">
        <f>'C завтраками| Bed and breakfast'!J26*0.9</f>
        <v>85140</v>
      </c>
      <c r="K27" s="292">
        <f>'C завтраками| Bed and breakfast'!K26*0.9</f>
        <v>89190</v>
      </c>
      <c r="L27" s="292">
        <f>'C завтраками| Bed and breakfast'!L26*0.9</f>
        <v>89190</v>
      </c>
      <c r="M27" s="292">
        <f>'C завтраками| Bed and breakfast'!M26*0.9</f>
        <v>85140</v>
      </c>
      <c r="N27" s="292">
        <f>'C завтраками| Bed and breakfast'!N26*0.9</f>
        <v>85140</v>
      </c>
      <c r="O27" s="292">
        <f>'C завтраками| Bed and breakfast'!O26*0.9</f>
        <v>85140</v>
      </c>
      <c r="P27" s="292">
        <f>'C завтраками| Bed and breakfast'!P26*0.9</f>
        <v>85140</v>
      </c>
      <c r="Q27" s="292">
        <f>'C завтраками| Bed and breakfast'!Q26*0.9</f>
        <v>85140</v>
      </c>
      <c r="R27" s="292">
        <f>'C завтраками| Bed and breakfast'!R26*0.9</f>
        <v>87840</v>
      </c>
      <c r="S27" s="292">
        <f>'C завтраками| Bed and breakfast'!S26*0.9</f>
        <v>87840</v>
      </c>
      <c r="T27" s="292">
        <f>'C завтраками| Bed and breakfast'!T26*0.9</f>
        <v>86490</v>
      </c>
      <c r="U27" s="292">
        <f>'C завтраками| Bed and breakfast'!U26*0.9</f>
        <v>86490</v>
      </c>
      <c r="V27" s="292">
        <f>'C завтраками| Bed and breakfast'!V26*0.9</f>
        <v>86490</v>
      </c>
      <c r="W27" s="292">
        <f>'C завтраками| Bed and breakfast'!W26*0.9</f>
        <v>86490</v>
      </c>
      <c r="X27" s="292">
        <f>'C завтраками| Bed and breakfast'!X26*0.9</f>
        <v>87840</v>
      </c>
      <c r="Y27" s="292">
        <f>'C завтраками| Bed and breakfast'!Y26*0.9</f>
        <v>87840</v>
      </c>
      <c r="Z27" s="292">
        <f>'C завтраками| Bed and breakfast'!Z26*0.9</f>
        <v>87840</v>
      </c>
      <c r="AA27" s="292">
        <f>'C завтраками| Bed and breakfast'!AA26*0.9</f>
        <v>86490</v>
      </c>
      <c r="AB27" s="292">
        <f>'C завтраками| Bed and breakfast'!AB26*0.9</f>
        <v>86490</v>
      </c>
      <c r="AC27" s="292">
        <f>'C завтраками| Bed and breakfast'!AC26*0.9</f>
        <v>87840</v>
      </c>
      <c r="AD27" s="292">
        <f>'C завтраками| Bed and breakfast'!AD26*0.9</f>
        <v>87840</v>
      </c>
      <c r="AE27" s="292">
        <f>'C завтраками| Bed and breakfast'!AE26*0.9</f>
        <v>87840</v>
      </c>
      <c r="AF27" s="292">
        <f>'C завтраками| Bed and breakfast'!AF26*0.9</f>
        <v>91440</v>
      </c>
      <c r="AG27" s="292">
        <f>'C завтраками| Bed and breakfast'!AG26*0.9</f>
        <v>91440</v>
      </c>
      <c r="AH27" s="292">
        <f>'C завтраками| Bed and breakfast'!AH26*0.9</f>
        <v>89190</v>
      </c>
      <c r="AI27" s="292">
        <f>'C завтраками| Bed and breakfast'!AI26*0.9</f>
        <v>90990</v>
      </c>
      <c r="AJ27" s="292">
        <f>'C завтраками| Bed and breakfast'!AJ26*0.9</f>
        <v>90990</v>
      </c>
      <c r="AK27" s="292">
        <f>'C завтраками| Bed and breakfast'!AK26*0.9</f>
        <v>96840</v>
      </c>
      <c r="AL27" s="292">
        <f>'C завтраками| Bed and breakfast'!AL26*0.9</f>
        <v>102240</v>
      </c>
      <c r="AM27" s="292">
        <f>'C завтраками| Bed and breakfast'!AM26*0.9</f>
        <v>102240</v>
      </c>
      <c r="AN27" s="292">
        <f>'C завтраками| Bed and breakfast'!AN26*0.9</f>
        <v>104940</v>
      </c>
      <c r="AO27" s="292">
        <f>'C завтраками| Bed and breakfast'!AO26*0.9</f>
        <v>102240</v>
      </c>
      <c r="AP27" s="347">
        <f>'C завтраками| Bed and breakfast'!AP26*0.9</f>
        <v>210150</v>
      </c>
      <c r="AQ27" s="347">
        <f>'C завтраками| Bed and breakfast'!AQ26*0.9</f>
        <v>246150</v>
      </c>
      <c r="AR27" s="347">
        <f>'C завтраками| Bed and breakfast'!AR26*0.9</f>
        <v>268650</v>
      </c>
      <c r="AS27" s="347">
        <f>'C завтраками| Bed and breakfast'!AS26*0.9</f>
        <v>268650</v>
      </c>
      <c r="AT27" s="347">
        <f>'C завтраками| Bed and breakfast'!AT26*0.9</f>
        <v>255150</v>
      </c>
      <c r="AU27" s="347">
        <f>'C завтраками| Bed and breakfast'!AU26*0.9</f>
        <v>255150</v>
      </c>
      <c r="AV27" s="347">
        <f>'C завтраками| Bed and breakfast'!AV26*0.9</f>
        <v>255150</v>
      </c>
      <c r="AW27" s="347">
        <f>'C завтраками| Bed and breakfast'!AW26*0.9</f>
        <v>255150</v>
      </c>
      <c r="AX27" s="347">
        <f>'C завтраками| Bed and breakfast'!AX26*0.9</f>
        <v>255150</v>
      </c>
      <c r="AY27" s="347">
        <f>'C завтраками| Bed and breakfast'!AY26*0.9</f>
        <v>232650</v>
      </c>
      <c r="AZ27" s="347">
        <f>'C завтраками| Bed and breakfast'!AZ26*0.9</f>
        <v>223650</v>
      </c>
      <c r="BA27" s="292">
        <f>'C завтраками| Bed and breakfast'!BA26*0.9</f>
        <v>223650</v>
      </c>
      <c r="BB27" s="292">
        <f>'C завтраками| Bed and breakfast'!BB26*0.9</f>
        <v>148680</v>
      </c>
      <c r="BC27" s="292">
        <f>'C завтраками| Bed and breakfast'!BC26*0.9</f>
        <v>127080</v>
      </c>
      <c r="BD27" s="292">
        <f>'C завтраками| Bed and breakfast'!BD26*0.9</f>
        <v>127080</v>
      </c>
      <c r="BE27" s="292">
        <f>'C завтраками| Bed and breakfast'!BE26*0.9</f>
        <v>127080</v>
      </c>
      <c r="BF27" s="292">
        <f>'C завтраками| Bed and breakfast'!BF26*0.9</f>
        <v>127080</v>
      </c>
      <c r="BG27" s="292">
        <f>'C завтраками| Bed and breakfast'!BG26*0.9</f>
        <v>127080</v>
      </c>
      <c r="BH27" s="292">
        <f>'C завтраками| Bed and breakfast'!BH26*0.9</f>
        <v>124380</v>
      </c>
      <c r="BI27" s="292">
        <f>'C завтраками| Bed and breakfast'!BI26*0.9</f>
        <v>124380</v>
      </c>
      <c r="BJ27" s="292">
        <f>'C завтраками| Bed and breakfast'!BJ26*0.9</f>
        <v>124380</v>
      </c>
      <c r="BK27" s="292">
        <f>'C завтраками| Bed and breakfast'!BK26*0.9</f>
        <v>127080</v>
      </c>
      <c r="BL27" s="292">
        <f>'C завтраками| Bed and breakfast'!BL26*0.9</f>
        <v>127080</v>
      </c>
      <c r="BM27" s="292">
        <f>'C завтраками| Bed and breakfast'!BM26*0.9</f>
        <v>127080</v>
      </c>
      <c r="BN27" s="292">
        <f>'C завтраками| Bed and breakfast'!BN26*0.9</f>
        <v>127080</v>
      </c>
      <c r="BO27" s="292">
        <f>'C завтраками| Bed and breakfast'!BO26*0.9</f>
        <v>127080</v>
      </c>
      <c r="BP27" s="292">
        <f>'C завтраками| Bed and breakfast'!BP26*0.9</f>
        <v>127080</v>
      </c>
      <c r="BQ27" s="292">
        <f>'C завтраками| Bed and breakfast'!BQ26*0.9</f>
        <v>127080</v>
      </c>
      <c r="BR27" s="292">
        <f>'C завтраками| Bed and breakfast'!BR26*0.9</f>
        <v>127080</v>
      </c>
      <c r="BS27" s="292">
        <f>'C завтраками| Bed and breakfast'!BS26*0.9</f>
        <v>127080</v>
      </c>
      <c r="BT27" s="292">
        <f>'C завтраками| Bed and breakfast'!BT26*0.9</f>
        <v>132480</v>
      </c>
      <c r="BU27" s="292">
        <f>'C завтраками| Bed and breakfast'!BU26*0.9</f>
        <v>132480</v>
      </c>
      <c r="BV27" s="292">
        <f>'C завтраками| Bed and breakfast'!BV26*0.9</f>
        <v>132480</v>
      </c>
      <c r="BW27" s="292">
        <f>'C завтраками| Bed and breakfast'!BW26*0.9</f>
        <v>132480</v>
      </c>
      <c r="BX27" s="292">
        <f>'C завтраками| Bed and breakfast'!BX26*0.9</f>
        <v>156780</v>
      </c>
      <c r="BY27" s="292">
        <f>'C завтраками| Bed and breakfast'!BY26*0.9</f>
        <v>156780</v>
      </c>
      <c r="BZ27" s="292">
        <f>'C завтраками| Bed and breakfast'!BZ26*0.9</f>
        <v>156780</v>
      </c>
      <c r="CA27" s="292">
        <f>'C завтраками| Bed and breakfast'!CA26*0.9</f>
        <v>156780</v>
      </c>
      <c r="CB27" s="292">
        <f>'C завтраками| Bed and breakfast'!CB26*0.9</f>
        <v>156780</v>
      </c>
      <c r="CC27" s="292">
        <f>'C завтраками| Bed and breakfast'!CC26*0.9</f>
        <v>156780</v>
      </c>
      <c r="CD27" s="292">
        <f>'C завтраками| Bed and breakfast'!CD26*0.9</f>
        <v>156780</v>
      </c>
      <c r="CE27" s="292">
        <f>'C завтраками| Bed and breakfast'!CE26*0.9</f>
        <v>156780</v>
      </c>
      <c r="CF27" s="292">
        <f>'C завтраками| Bed and breakfast'!CF26*0.9</f>
        <v>156780</v>
      </c>
      <c r="CG27" s="292">
        <f>'C завтраками| Bed and breakfast'!CG26*0.9</f>
        <v>156780</v>
      </c>
      <c r="CH27" s="292">
        <f>'C завтраками| Bed and breakfast'!CH26*0.9</f>
        <v>153180</v>
      </c>
      <c r="CI27" s="292">
        <f>'C завтраками| Bed and breakfast'!CI26*0.9</f>
        <v>153180</v>
      </c>
      <c r="CJ27" s="292">
        <f>'C завтраками| Bed and breakfast'!CJ26*0.9</f>
        <v>153180</v>
      </c>
      <c r="CK27" s="292">
        <f>'C завтраками| Bed and breakfast'!CK26*0.9</f>
        <v>153180</v>
      </c>
      <c r="CL27" s="292">
        <f>'C завтраками| Bed and breakfast'!CL26*0.9</f>
        <v>153180</v>
      </c>
      <c r="CM27" s="292">
        <f>'C завтраками| Bed and breakfast'!CM26*0.9</f>
        <v>153180</v>
      </c>
      <c r="CN27" s="292">
        <f>'C завтраками| Bed and breakfast'!CN26*0.9</f>
        <v>153180</v>
      </c>
      <c r="CO27" s="292">
        <f>'C завтраками| Bed and breakfast'!CO26*0.9</f>
        <v>153180</v>
      </c>
      <c r="CP27" s="292">
        <f>'C завтраками| Bed and breakfast'!CP26*0.9</f>
        <v>153180</v>
      </c>
      <c r="CQ27" s="292">
        <f>'C завтраками| Bed and breakfast'!CQ26*0.9</f>
        <v>175680</v>
      </c>
      <c r="CR27" s="292">
        <f>'C завтраками| Bed and breakfast'!CR26*0.9</f>
        <v>181980</v>
      </c>
      <c r="CS27" s="292">
        <f>'C завтраками| Bed and breakfast'!CS26*0.9</f>
        <v>188280</v>
      </c>
      <c r="CT27" s="292">
        <f>'C завтраками| Bed and breakfast'!CT26*0.9</f>
        <v>175680</v>
      </c>
      <c r="CU27" s="292">
        <f>'C завтраками| Bed and breakfast'!CU26*0.9</f>
        <v>175680</v>
      </c>
      <c r="CV27" s="292">
        <f>'C завтраками| Bed and breakfast'!CV26*0.9</f>
        <v>165780</v>
      </c>
      <c r="CW27" s="292">
        <f>'C завтраками| Bed and breakfast'!CW26*0.9</f>
        <v>165780</v>
      </c>
      <c r="CX27" s="292">
        <f>'C завтраками| Bed and breakfast'!CX26*0.9</f>
        <v>165780</v>
      </c>
      <c r="CY27" s="292">
        <f>'C завтраками| Bed and breakfast'!CY26*0.9</f>
        <v>158580</v>
      </c>
      <c r="CZ27" s="292">
        <f>'C завтраками| Bed and breakfast'!CZ26*0.9</f>
        <v>135180</v>
      </c>
      <c r="DA27" s="292">
        <f>'C завтраками| Bed and breakfast'!DA26*0.9</f>
        <v>123030</v>
      </c>
      <c r="DB27" s="292">
        <f>'C завтраками| Bed and breakfast'!DB26*0.9</f>
        <v>123030</v>
      </c>
      <c r="DC27" s="292">
        <f>'C завтраками| Bed and breakfast'!DC26*0.9</f>
        <v>123030</v>
      </c>
      <c r="DD27" s="292">
        <f>'C завтраками| Bed and breakfast'!DD26*0.9</f>
        <v>123030</v>
      </c>
      <c r="DE27" s="292">
        <f>'C завтраками| Bed and breakfast'!DE26*0.9</f>
        <v>124380</v>
      </c>
      <c r="DF27" s="292">
        <f>'C завтраками| Bed and breakfast'!DF26*0.9</f>
        <v>124380</v>
      </c>
      <c r="DG27" s="292">
        <f>'C завтраками| Bed and breakfast'!DG26*0.9</f>
        <v>124380</v>
      </c>
      <c r="DH27" s="292">
        <f>'C завтраками| Bed and breakfast'!DH26*0.9</f>
        <v>123030</v>
      </c>
      <c r="DI27" s="292">
        <f>'C завтраками| Bed and breakfast'!DI26*0.9</f>
        <v>123030</v>
      </c>
      <c r="DJ27" s="292">
        <f>'C завтраками| Bed and breakfast'!DJ26*0.9</f>
        <v>123030</v>
      </c>
      <c r="DK27" s="292">
        <f>'C завтраками| Bed and breakfast'!DK26*0.9</f>
        <v>123030</v>
      </c>
      <c r="DL27" s="292">
        <f>'C завтраками| Bed and breakfast'!DL26*0.9</f>
        <v>123030</v>
      </c>
      <c r="DM27" s="292">
        <f>'C завтраками| Bed and breakfast'!DM26*0.9</f>
        <v>123030</v>
      </c>
      <c r="DN27" s="292">
        <f>'C завтраками| Bed and breakfast'!DN26*0.9</f>
        <v>121680</v>
      </c>
      <c r="DO27" s="292">
        <f>'C завтраками| Bed and breakfast'!DO26*0.9</f>
        <v>121680</v>
      </c>
      <c r="DP27" s="292">
        <f>'C завтраками| Bed and breakfast'!DP26*0.9</f>
        <v>121680</v>
      </c>
      <c r="DQ27" s="292">
        <f>'C завтраками| Bed and breakfast'!DQ26*0.9</f>
        <v>121680</v>
      </c>
      <c r="DR27" s="292">
        <f>'C завтраками| Bed and breakfast'!DR26*0.9</f>
        <v>121680</v>
      </c>
      <c r="DS27" s="292">
        <f>'C завтраками| Bed and breakfast'!DS26*0.9</f>
        <v>121680</v>
      </c>
      <c r="DT27" s="292">
        <f>'C завтраками| Bed and breakfast'!DT26*0.9</f>
        <v>121680</v>
      </c>
      <c r="DU27" s="292">
        <f>'C завтраками| Bed and breakfast'!DU26*0.9</f>
        <v>118080</v>
      </c>
      <c r="DV27" s="292">
        <f>'C завтраками| Bed and breakfast'!DV26*0.9</f>
        <v>118080</v>
      </c>
      <c r="DW27" s="292">
        <f>'C завтраками| Bed and breakfast'!DW26*0.9</f>
        <v>118080</v>
      </c>
      <c r="DX27" s="292">
        <f>'C завтраками| Bed and breakfast'!DX26*0.9</f>
        <v>118080</v>
      </c>
      <c r="DY27" s="292">
        <f>'C завтраками| Bed and breakfast'!DY26*0.9</f>
        <v>118080</v>
      </c>
      <c r="DZ27" s="292">
        <f>'C завтраками| Bed and breakfast'!DZ26*0.9</f>
        <v>118980</v>
      </c>
      <c r="EA27" s="292">
        <f>'C завтраками| Bed and breakfast'!EA26*0.9</f>
        <v>118980</v>
      </c>
      <c r="EB27" s="292">
        <f>'C завтраками| Bed and breakfast'!EB26*0.9</f>
        <v>117180</v>
      </c>
      <c r="EC27" s="292">
        <f>'C завтраками| Bed and breakfast'!EC26*0.9</f>
        <v>117180</v>
      </c>
      <c r="ED27" s="292">
        <f>'C завтраками| Bed and breakfast'!ED26*0.9</f>
        <v>117180</v>
      </c>
      <c r="EE27" s="292">
        <f>'C завтраками| Bed and breakfast'!EE26*0.9</f>
        <v>89100</v>
      </c>
      <c r="EF27" s="292">
        <f>'C завтраками| Bed and breakfast'!EF26*0.9</f>
        <v>89100</v>
      </c>
      <c r="EG27" s="292">
        <f>'C завтраками| Bed and breakfast'!EG26*0.9</f>
        <v>89100</v>
      </c>
      <c r="EH27" s="292">
        <f>'C завтраками| Bed and breakfast'!EH26*0.9</f>
        <v>89100</v>
      </c>
      <c r="EI27" s="292">
        <f>'C завтраками| Bed and breakfast'!EI26*0.9</f>
        <v>86400</v>
      </c>
      <c r="EJ27" s="292">
        <f>'C завтраками| Bed and breakfast'!EJ26*0.9</f>
        <v>86400</v>
      </c>
      <c r="EK27" s="292">
        <f>'C завтраками| Bed and breakfast'!EK26*0.9</f>
        <v>86400</v>
      </c>
      <c r="EL27" s="292">
        <f>'C завтраками| Bed and breakfast'!EL26*0.9</f>
        <v>86400</v>
      </c>
      <c r="EM27" s="292">
        <f>'C завтраками| Bed and breakfast'!EM26*0.9</f>
        <v>86400</v>
      </c>
      <c r="EN27" s="292">
        <f>'C завтраками| Bed and breakfast'!EN26*0.9</f>
        <v>86400</v>
      </c>
      <c r="EO27" s="292">
        <f>'C завтраками| Bed and breakfast'!EO26*0.9</f>
        <v>86400</v>
      </c>
      <c r="EP27" s="292">
        <f>'C завтраками| Bed and breakfast'!EP26*0.9</f>
        <v>85050</v>
      </c>
      <c r="EQ27" s="292">
        <f>'C завтраками| Bed and breakfast'!EQ26*0.9</f>
        <v>85050</v>
      </c>
      <c r="ER27" s="292">
        <f>'C завтраками| Bed and breakfast'!ER26*0.9</f>
        <v>85050</v>
      </c>
      <c r="ES27" s="292">
        <f>'C завтраками| Bed and breakfast'!ES26*0.9</f>
        <v>85050</v>
      </c>
      <c r="ET27" s="292">
        <f>'C завтраками| Bed and breakfast'!ET26*0.9</f>
        <v>85050</v>
      </c>
      <c r="EU27" s="292">
        <f>'C завтраками| Bed and breakfast'!EU26*0.9</f>
        <v>86400</v>
      </c>
      <c r="EV27" s="292">
        <f>'C завтраками| Bed and breakfast'!EV26*0.9</f>
        <v>86400</v>
      </c>
      <c r="EW27" s="292">
        <f>'C завтраками| Bed and breakfast'!EW26*0.9</f>
        <v>85050</v>
      </c>
      <c r="EX27" s="292">
        <f>'C завтраками| Bed and breakfast'!EX26*0.9</f>
        <v>85050</v>
      </c>
      <c r="EY27" s="292">
        <f>'C завтраками| Bed and breakfast'!EY26*0.9</f>
        <v>85050</v>
      </c>
      <c r="EZ27" s="292">
        <f>'C завтраками| Bed and breakfast'!EZ26*0.9</f>
        <v>85050</v>
      </c>
      <c r="FA27" s="292">
        <f>'C завтраками| Bed and breakfast'!FA26*0.9</f>
        <v>85050</v>
      </c>
      <c r="FB27" s="292">
        <f>'C завтраками| Bed and breakfast'!FB26*0.9</f>
        <v>86400</v>
      </c>
      <c r="FC27" s="292">
        <f>'C завтраками| Bed and breakfast'!FC26*0.9</f>
        <v>86400</v>
      </c>
      <c r="FD27" s="292">
        <f>'C завтраками| Bed and breakfast'!FD26*0.9</f>
        <v>85050</v>
      </c>
      <c r="FE27" s="292">
        <f>'C завтраками| Bed and breakfast'!FE26*0.9</f>
        <v>85050</v>
      </c>
      <c r="FF27" s="292">
        <f>'C завтраками| Bed and breakfast'!FF26*0.9</f>
        <v>85050</v>
      </c>
      <c r="FG27" s="292">
        <f>'C завтраками| Bed and breakfast'!FG26*0.9</f>
        <v>85050</v>
      </c>
      <c r="FH27" s="292">
        <f>'C завтраками| Bed and breakfast'!FH26*0.9</f>
        <v>87750</v>
      </c>
    </row>
    <row r="28" spans="1:164"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346"/>
      <c r="AQ28" s="346"/>
      <c r="AR28" s="346"/>
      <c r="AS28" s="346"/>
      <c r="AT28" s="346"/>
      <c r="AU28" s="346"/>
      <c r="AV28" s="346"/>
      <c r="AW28" s="346"/>
      <c r="AX28" s="346"/>
      <c r="AY28" s="346"/>
      <c r="AZ28" s="346"/>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row>
    <row r="29" spans="1:164" s="290" customFormat="1" x14ac:dyDescent="0.2">
      <c r="A29" s="240" t="s">
        <v>115</v>
      </c>
      <c r="B29" s="292">
        <f>'C завтраками| Bed and breakfast'!B28*0.9</f>
        <v>105840</v>
      </c>
      <c r="C29" s="292">
        <f>'C завтраками| Bed and breakfast'!C28*0.9</f>
        <v>105840</v>
      </c>
      <c r="D29" s="292">
        <f>'C завтраками| Bed and breakfast'!D28*0.9</f>
        <v>108990</v>
      </c>
      <c r="E29" s="292">
        <f>'C завтраками| Bed and breakfast'!E28*0.9</f>
        <v>108990</v>
      </c>
      <c r="F29" s="292">
        <f>'C завтраками| Bed and breakfast'!F28*0.9</f>
        <v>103140</v>
      </c>
      <c r="G29" s="292">
        <f>'C завтраками| Bed and breakfast'!G28*0.9</f>
        <v>103140</v>
      </c>
      <c r="H29" s="292">
        <f>'C завтраками| Bed and breakfast'!H28*0.9</f>
        <v>103140</v>
      </c>
      <c r="I29" s="292">
        <f>'C завтраками| Bed and breakfast'!I28*0.9</f>
        <v>103140</v>
      </c>
      <c r="J29" s="292">
        <f>'C завтраками| Bed and breakfast'!J28*0.9</f>
        <v>103140</v>
      </c>
      <c r="K29" s="292">
        <f>'C завтраками| Bed and breakfast'!K28*0.9</f>
        <v>107190</v>
      </c>
      <c r="L29" s="292">
        <f>'C завтраками| Bed and breakfast'!L28*0.9</f>
        <v>107190</v>
      </c>
      <c r="M29" s="292">
        <f>'C завтраками| Bed and breakfast'!M28*0.9</f>
        <v>103140</v>
      </c>
      <c r="N29" s="292">
        <f>'C завтраками| Bed and breakfast'!N28*0.9</f>
        <v>103140</v>
      </c>
      <c r="O29" s="292">
        <f>'C завтраками| Bed and breakfast'!O28*0.9</f>
        <v>103140</v>
      </c>
      <c r="P29" s="292">
        <f>'C завтраками| Bed and breakfast'!P28*0.9</f>
        <v>103140</v>
      </c>
      <c r="Q29" s="292">
        <f>'C завтраками| Bed and breakfast'!Q28*0.9</f>
        <v>103140</v>
      </c>
      <c r="R29" s="292">
        <f>'C завтраками| Bed and breakfast'!R28*0.9</f>
        <v>105840</v>
      </c>
      <c r="S29" s="292">
        <f>'C завтраками| Bed and breakfast'!S28*0.9</f>
        <v>105840</v>
      </c>
      <c r="T29" s="292">
        <f>'C завтраками| Bed and breakfast'!T28*0.9</f>
        <v>104490</v>
      </c>
      <c r="U29" s="292">
        <f>'C завтраками| Bed and breakfast'!U28*0.9</f>
        <v>104490</v>
      </c>
      <c r="V29" s="292">
        <f>'C завтраками| Bed and breakfast'!V28*0.9</f>
        <v>104490</v>
      </c>
      <c r="W29" s="292">
        <f>'C завтраками| Bed and breakfast'!W28*0.9</f>
        <v>104490</v>
      </c>
      <c r="X29" s="292">
        <f>'C завтраками| Bed and breakfast'!X28*0.9</f>
        <v>105840</v>
      </c>
      <c r="Y29" s="292">
        <f>'C завтраками| Bed and breakfast'!Y28*0.9</f>
        <v>105840</v>
      </c>
      <c r="Z29" s="292">
        <f>'C завтраками| Bed and breakfast'!Z28*0.9</f>
        <v>105840</v>
      </c>
      <c r="AA29" s="292">
        <f>'C завтраками| Bed and breakfast'!AA28*0.9</f>
        <v>104490</v>
      </c>
      <c r="AB29" s="292">
        <f>'C завтраками| Bed and breakfast'!AB28*0.9</f>
        <v>104490</v>
      </c>
      <c r="AC29" s="292">
        <f>'C завтраками| Bed and breakfast'!AC28*0.9</f>
        <v>105840</v>
      </c>
      <c r="AD29" s="292">
        <f>'C завтраками| Bed and breakfast'!AD28*0.9</f>
        <v>105840</v>
      </c>
      <c r="AE29" s="292">
        <f>'C завтраками| Bed and breakfast'!AE28*0.9</f>
        <v>105840</v>
      </c>
      <c r="AF29" s="292">
        <f>'C завтраками| Bed and breakfast'!AF28*0.9</f>
        <v>109440</v>
      </c>
      <c r="AG29" s="292">
        <f>'C завтраками| Bed and breakfast'!AG28*0.9</f>
        <v>109440</v>
      </c>
      <c r="AH29" s="292">
        <f>'C завтраками| Bed and breakfast'!AH28*0.9</f>
        <v>107190</v>
      </c>
      <c r="AI29" s="292">
        <f>'C завтраками| Bed and breakfast'!AI28*0.9</f>
        <v>108990</v>
      </c>
      <c r="AJ29" s="292">
        <f>'C завтраками| Bed and breakfast'!AJ28*0.9</f>
        <v>108990</v>
      </c>
      <c r="AK29" s="292">
        <f>'C завтраками| Bed and breakfast'!AK28*0.9</f>
        <v>114840</v>
      </c>
      <c r="AL29" s="292">
        <f>'C завтраками| Bed and breakfast'!AL28*0.9</f>
        <v>120240</v>
      </c>
      <c r="AM29" s="292">
        <f>'C завтраками| Bed and breakfast'!AM28*0.9</f>
        <v>120240</v>
      </c>
      <c r="AN29" s="292">
        <f>'C завтраками| Bed and breakfast'!AN28*0.9</f>
        <v>122940</v>
      </c>
      <c r="AO29" s="292">
        <f>'C завтраками| Bed and breakfast'!AO28*0.9</f>
        <v>120240</v>
      </c>
      <c r="AP29" s="347">
        <f>'C завтраками| Bed and breakfast'!AP28*0.9</f>
        <v>268650</v>
      </c>
      <c r="AQ29" s="347">
        <f>'C завтраками| Bed and breakfast'!AQ28*0.9</f>
        <v>304650</v>
      </c>
      <c r="AR29" s="347">
        <f>'C завтраками| Bed and breakfast'!AR28*0.9</f>
        <v>327150</v>
      </c>
      <c r="AS29" s="347">
        <f>'C завтраками| Bed and breakfast'!AS28*0.9</f>
        <v>327150</v>
      </c>
      <c r="AT29" s="347">
        <f>'C завтраками| Bed and breakfast'!AT28*0.9</f>
        <v>313650</v>
      </c>
      <c r="AU29" s="347">
        <f>'C завтраками| Bed and breakfast'!AU28*0.9</f>
        <v>313650</v>
      </c>
      <c r="AV29" s="347">
        <f>'C завтраками| Bed and breakfast'!AV28*0.9</f>
        <v>313650</v>
      </c>
      <c r="AW29" s="347">
        <f>'C завтраками| Bed and breakfast'!AW28*0.9</f>
        <v>313650</v>
      </c>
      <c r="AX29" s="347">
        <f>'C завтраками| Bed and breakfast'!AX28*0.9</f>
        <v>313650</v>
      </c>
      <c r="AY29" s="347">
        <f>'C завтраками| Bed and breakfast'!AY28*0.9</f>
        <v>291150</v>
      </c>
      <c r="AZ29" s="347">
        <f>'C завтраками| Bed and breakfast'!AZ28*0.9</f>
        <v>282150</v>
      </c>
      <c r="BA29" s="292">
        <f>'C завтраками| Bed and breakfast'!BA28*0.9</f>
        <v>282150</v>
      </c>
      <c r="BB29" s="292">
        <f>'C завтраками| Bed and breakfast'!BB28*0.9</f>
        <v>162180</v>
      </c>
      <c r="BC29" s="292">
        <f>'C завтраками| Bed and breakfast'!BC28*0.9</f>
        <v>140580</v>
      </c>
      <c r="BD29" s="292">
        <f>'C завтраками| Bed and breakfast'!BD28*0.9</f>
        <v>140580</v>
      </c>
      <c r="BE29" s="292">
        <f>'C завтраками| Bed and breakfast'!BE28*0.9</f>
        <v>140580</v>
      </c>
      <c r="BF29" s="292">
        <f>'C завтраками| Bed and breakfast'!BF28*0.9</f>
        <v>140580</v>
      </c>
      <c r="BG29" s="292">
        <f>'C завтраками| Bed and breakfast'!BG28*0.9</f>
        <v>140580</v>
      </c>
      <c r="BH29" s="292">
        <f>'C завтраками| Bed and breakfast'!BH28*0.9</f>
        <v>137880</v>
      </c>
      <c r="BI29" s="292">
        <f>'C завтраками| Bed and breakfast'!BI28*0.9</f>
        <v>137880</v>
      </c>
      <c r="BJ29" s="292">
        <f>'C завтраками| Bed and breakfast'!BJ28*0.9</f>
        <v>137880</v>
      </c>
      <c r="BK29" s="292">
        <f>'C завтраками| Bed and breakfast'!BK28*0.9</f>
        <v>140580</v>
      </c>
      <c r="BL29" s="292">
        <f>'C завтраками| Bed and breakfast'!BL28*0.9</f>
        <v>140580</v>
      </c>
      <c r="BM29" s="292">
        <f>'C завтраками| Bed and breakfast'!BM28*0.9</f>
        <v>140580</v>
      </c>
      <c r="BN29" s="292">
        <f>'C завтраками| Bed and breakfast'!BN28*0.9</f>
        <v>140580</v>
      </c>
      <c r="BO29" s="292">
        <f>'C завтраками| Bed and breakfast'!BO28*0.9</f>
        <v>140580</v>
      </c>
      <c r="BP29" s="292">
        <f>'C завтраками| Bed and breakfast'!BP28*0.9</f>
        <v>140580</v>
      </c>
      <c r="BQ29" s="292">
        <f>'C завтраками| Bed and breakfast'!BQ28*0.9</f>
        <v>140580</v>
      </c>
      <c r="BR29" s="292">
        <f>'C завтраками| Bed and breakfast'!BR28*0.9</f>
        <v>140580</v>
      </c>
      <c r="BS29" s="292">
        <f>'C завтраками| Bed and breakfast'!BS28*0.9</f>
        <v>140580</v>
      </c>
      <c r="BT29" s="292">
        <f>'C завтраками| Bed and breakfast'!BT28*0.9</f>
        <v>145980</v>
      </c>
      <c r="BU29" s="292">
        <f>'C завтраками| Bed and breakfast'!BU28*0.9</f>
        <v>145980</v>
      </c>
      <c r="BV29" s="292">
        <f>'C завтраками| Bed and breakfast'!BV28*0.9</f>
        <v>145980</v>
      </c>
      <c r="BW29" s="292">
        <f>'C завтраками| Bed and breakfast'!BW28*0.9</f>
        <v>145980</v>
      </c>
      <c r="BX29" s="292">
        <f>'C завтраками| Bed and breakfast'!BX28*0.9</f>
        <v>174780</v>
      </c>
      <c r="BY29" s="292">
        <f>'C завтраками| Bed and breakfast'!BY28*0.9</f>
        <v>174780</v>
      </c>
      <c r="BZ29" s="292">
        <f>'C завтраками| Bed and breakfast'!BZ28*0.9</f>
        <v>174780</v>
      </c>
      <c r="CA29" s="292">
        <f>'C завтраками| Bed and breakfast'!CA28*0.9</f>
        <v>174780</v>
      </c>
      <c r="CB29" s="292">
        <f>'C завтраками| Bed and breakfast'!CB28*0.9</f>
        <v>174780</v>
      </c>
      <c r="CC29" s="292">
        <f>'C завтраками| Bed and breakfast'!CC28*0.9</f>
        <v>174780</v>
      </c>
      <c r="CD29" s="292">
        <f>'C завтраками| Bed and breakfast'!CD28*0.9</f>
        <v>174780</v>
      </c>
      <c r="CE29" s="292">
        <f>'C завтраками| Bed and breakfast'!CE28*0.9</f>
        <v>174780</v>
      </c>
      <c r="CF29" s="292">
        <f>'C завтраками| Bed and breakfast'!CF28*0.9</f>
        <v>174780</v>
      </c>
      <c r="CG29" s="292">
        <f>'C завтраками| Bed and breakfast'!CG28*0.9</f>
        <v>174780</v>
      </c>
      <c r="CH29" s="292">
        <f>'C завтраками| Bed and breakfast'!CH28*0.9</f>
        <v>171180</v>
      </c>
      <c r="CI29" s="292">
        <f>'C завтраками| Bed and breakfast'!CI28*0.9</f>
        <v>171180</v>
      </c>
      <c r="CJ29" s="292">
        <f>'C завтраками| Bed and breakfast'!CJ28*0.9</f>
        <v>171180</v>
      </c>
      <c r="CK29" s="292">
        <f>'C завтраками| Bed and breakfast'!CK28*0.9</f>
        <v>171180</v>
      </c>
      <c r="CL29" s="292">
        <f>'C завтраками| Bed and breakfast'!CL28*0.9</f>
        <v>171180</v>
      </c>
      <c r="CM29" s="292">
        <f>'C завтраками| Bed and breakfast'!CM28*0.9</f>
        <v>171180</v>
      </c>
      <c r="CN29" s="292">
        <f>'C завтраками| Bed and breakfast'!CN28*0.9</f>
        <v>171180</v>
      </c>
      <c r="CO29" s="292">
        <f>'C завтраками| Bed and breakfast'!CO28*0.9</f>
        <v>171180</v>
      </c>
      <c r="CP29" s="292">
        <f>'C завтраками| Bed and breakfast'!CP28*0.9</f>
        <v>171180</v>
      </c>
      <c r="CQ29" s="292">
        <f>'C завтраками| Bed and breakfast'!CQ28*0.9</f>
        <v>193680</v>
      </c>
      <c r="CR29" s="292">
        <f>'C завтраками| Bed and breakfast'!CR28*0.9</f>
        <v>199980</v>
      </c>
      <c r="CS29" s="292">
        <f>'C завтраками| Bed and breakfast'!CS28*0.9</f>
        <v>206280</v>
      </c>
      <c r="CT29" s="292">
        <f>'C завтраками| Bed and breakfast'!CT28*0.9</f>
        <v>193680</v>
      </c>
      <c r="CU29" s="292">
        <f>'C завтраками| Bed and breakfast'!CU28*0.9</f>
        <v>193680</v>
      </c>
      <c r="CV29" s="292">
        <f>'C завтраками| Bed and breakfast'!CV28*0.9</f>
        <v>183780</v>
      </c>
      <c r="CW29" s="292">
        <f>'C завтраками| Bed and breakfast'!CW28*0.9</f>
        <v>183780</v>
      </c>
      <c r="CX29" s="292">
        <f>'C завтраками| Bed and breakfast'!CX28*0.9</f>
        <v>183780</v>
      </c>
      <c r="CY29" s="292">
        <f>'C завтраками| Bed and breakfast'!CY28*0.9</f>
        <v>176580</v>
      </c>
      <c r="CZ29" s="292">
        <f>'C завтраками| Bed and breakfast'!CZ28*0.9</f>
        <v>148680</v>
      </c>
      <c r="DA29" s="292">
        <f>'C завтраками| Bed and breakfast'!DA28*0.9</f>
        <v>136530</v>
      </c>
      <c r="DB29" s="292">
        <f>'C завтраками| Bed and breakfast'!DB28*0.9</f>
        <v>136530</v>
      </c>
      <c r="DC29" s="292">
        <f>'C завтраками| Bed and breakfast'!DC28*0.9</f>
        <v>136530</v>
      </c>
      <c r="DD29" s="292">
        <f>'C завтраками| Bed and breakfast'!DD28*0.9</f>
        <v>136530</v>
      </c>
      <c r="DE29" s="292">
        <f>'C завтраками| Bed and breakfast'!DE28*0.9</f>
        <v>137880</v>
      </c>
      <c r="DF29" s="292">
        <f>'C завтраками| Bed and breakfast'!DF28*0.9</f>
        <v>137880</v>
      </c>
      <c r="DG29" s="292">
        <f>'C завтраками| Bed and breakfast'!DG28*0.9</f>
        <v>137880</v>
      </c>
      <c r="DH29" s="292">
        <f>'C завтраками| Bed and breakfast'!DH28*0.9</f>
        <v>136530</v>
      </c>
      <c r="DI29" s="292">
        <f>'C завтраками| Bed and breakfast'!DI28*0.9</f>
        <v>136530</v>
      </c>
      <c r="DJ29" s="292">
        <f>'C завтраками| Bed and breakfast'!DJ28*0.9</f>
        <v>136530</v>
      </c>
      <c r="DK29" s="292">
        <f>'C завтраками| Bed and breakfast'!DK28*0.9</f>
        <v>136530</v>
      </c>
      <c r="DL29" s="292">
        <f>'C завтраками| Bed and breakfast'!DL28*0.9</f>
        <v>136530</v>
      </c>
      <c r="DM29" s="292">
        <f>'C завтраками| Bed and breakfast'!DM28*0.9</f>
        <v>136530</v>
      </c>
      <c r="DN29" s="292">
        <f>'C завтраками| Bed and breakfast'!DN28*0.9</f>
        <v>135180</v>
      </c>
      <c r="DO29" s="292">
        <f>'C завтраками| Bed and breakfast'!DO28*0.9</f>
        <v>135180</v>
      </c>
      <c r="DP29" s="292">
        <f>'C завтраками| Bed and breakfast'!DP28*0.9</f>
        <v>135180</v>
      </c>
      <c r="DQ29" s="292">
        <f>'C завтраками| Bed and breakfast'!DQ28*0.9</f>
        <v>135180</v>
      </c>
      <c r="DR29" s="292">
        <f>'C завтраками| Bed and breakfast'!DR28*0.9</f>
        <v>135180</v>
      </c>
      <c r="DS29" s="292">
        <f>'C завтраками| Bed and breakfast'!DS28*0.9</f>
        <v>135180</v>
      </c>
      <c r="DT29" s="292">
        <f>'C завтраками| Bed and breakfast'!DT28*0.9</f>
        <v>135180</v>
      </c>
      <c r="DU29" s="292">
        <f>'C завтраками| Bed and breakfast'!DU28*0.9</f>
        <v>131580</v>
      </c>
      <c r="DV29" s="292">
        <f>'C завтраками| Bed and breakfast'!DV28*0.9</f>
        <v>131580</v>
      </c>
      <c r="DW29" s="292">
        <f>'C завтраками| Bed and breakfast'!DW28*0.9</f>
        <v>131580</v>
      </c>
      <c r="DX29" s="292">
        <f>'C завтраками| Bed and breakfast'!DX28*0.9</f>
        <v>131580</v>
      </c>
      <c r="DY29" s="292">
        <f>'C завтраками| Bed and breakfast'!DY28*0.9</f>
        <v>131580</v>
      </c>
      <c r="DZ29" s="292">
        <f>'C завтраками| Bed and breakfast'!DZ28*0.9</f>
        <v>132480</v>
      </c>
      <c r="EA29" s="292">
        <f>'C завтраками| Bed and breakfast'!EA28*0.9</f>
        <v>132480</v>
      </c>
      <c r="EB29" s="292">
        <f>'C завтраками| Bed and breakfast'!EB28*0.9</f>
        <v>130680</v>
      </c>
      <c r="EC29" s="292">
        <f>'C завтраками| Bed and breakfast'!EC28*0.9</f>
        <v>130680</v>
      </c>
      <c r="ED29" s="292">
        <f>'C завтраками| Bed and breakfast'!ED28*0.9</f>
        <v>130680</v>
      </c>
      <c r="EE29" s="292">
        <f>'C завтраками| Bed and breakfast'!EE28*0.9</f>
        <v>107100</v>
      </c>
      <c r="EF29" s="292">
        <f>'C завтраками| Bed and breakfast'!EF28*0.9</f>
        <v>107100</v>
      </c>
      <c r="EG29" s="292">
        <f>'C завтраками| Bed and breakfast'!EG28*0.9</f>
        <v>107100</v>
      </c>
      <c r="EH29" s="292">
        <f>'C завтраками| Bed and breakfast'!EH28*0.9</f>
        <v>107100</v>
      </c>
      <c r="EI29" s="292">
        <f>'C завтраками| Bed and breakfast'!EI28*0.9</f>
        <v>104400</v>
      </c>
      <c r="EJ29" s="292">
        <f>'C завтраками| Bed and breakfast'!EJ28*0.9</f>
        <v>104400</v>
      </c>
      <c r="EK29" s="292">
        <f>'C завтраками| Bed and breakfast'!EK28*0.9</f>
        <v>104400</v>
      </c>
      <c r="EL29" s="292">
        <f>'C завтраками| Bed and breakfast'!EL28*0.9</f>
        <v>104400</v>
      </c>
      <c r="EM29" s="292">
        <f>'C завтраками| Bed and breakfast'!EM28*0.9</f>
        <v>104400</v>
      </c>
      <c r="EN29" s="292">
        <f>'C завтраками| Bed and breakfast'!EN28*0.9</f>
        <v>104400</v>
      </c>
      <c r="EO29" s="292">
        <f>'C завтраками| Bed and breakfast'!EO28*0.9</f>
        <v>104400</v>
      </c>
      <c r="EP29" s="292">
        <f>'C завтраками| Bed and breakfast'!EP28*0.9</f>
        <v>103050</v>
      </c>
      <c r="EQ29" s="292">
        <f>'C завтраками| Bed and breakfast'!EQ28*0.9</f>
        <v>103050</v>
      </c>
      <c r="ER29" s="292">
        <f>'C завтраками| Bed and breakfast'!ER28*0.9</f>
        <v>103050</v>
      </c>
      <c r="ES29" s="292">
        <f>'C завтраками| Bed and breakfast'!ES28*0.9</f>
        <v>103050</v>
      </c>
      <c r="ET29" s="292">
        <f>'C завтраками| Bed and breakfast'!ET28*0.9</f>
        <v>103050</v>
      </c>
      <c r="EU29" s="292">
        <f>'C завтраками| Bed and breakfast'!EU28*0.9</f>
        <v>104400</v>
      </c>
      <c r="EV29" s="292">
        <f>'C завтраками| Bed and breakfast'!EV28*0.9</f>
        <v>104400</v>
      </c>
      <c r="EW29" s="292">
        <f>'C завтраками| Bed and breakfast'!EW28*0.9</f>
        <v>103050</v>
      </c>
      <c r="EX29" s="292">
        <f>'C завтраками| Bed and breakfast'!EX28*0.9</f>
        <v>103050</v>
      </c>
      <c r="EY29" s="292">
        <f>'C завтраками| Bed and breakfast'!EY28*0.9</f>
        <v>103050</v>
      </c>
      <c r="EZ29" s="292">
        <f>'C завтраками| Bed and breakfast'!EZ28*0.9</f>
        <v>103050</v>
      </c>
      <c r="FA29" s="292">
        <f>'C завтраками| Bed and breakfast'!FA28*0.9</f>
        <v>103050</v>
      </c>
      <c r="FB29" s="292">
        <f>'C завтраками| Bed and breakfast'!FB28*0.9</f>
        <v>104400</v>
      </c>
      <c r="FC29" s="292">
        <f>'C завтраками| Bed and breakfast'!FC28*0.9</f>
        <v>104400</v>
      </c>
      <c r="FD29" s="292">
        <f>'C завтраками| Bed and breakfast'!FD28*0.9</f>
        <v>103050</v>
      </c>
      <c r="FE29" s="292">
        <f>'C завтраками| Bed and breakfast'!FE28*0.9</f>
        <v>103050</v>
      </c>
      <c r="FF29" s="292">
        <f>'C завтраками| Bed and breakfast'!FF28*0.9</f>
        <v>103050</v>
      </c>
      <c r="FG29" s="292">
        <f>'C завтраками| Bed and breakfast'!FG28*0.9</f>
        <v>103050</v>
      </c>
      <c r="FH29" s="292">
        <f>'C завтраками| Bed and breakfast'!FH28*0.9</f>
        <v>105750</v>
      </c>
    </row>
    <row r="30" spans="1:164"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348"/>
      <c r="AQ30" s="348"/>
      <c r="AR30" s="348"/>
      <c r="AS30" s="348"/>
      <c r="AT30" s="348"/>
      <c r="AU30" s="348"/>
      <c r="AV30" s="348"/>
      <c r="AW30" s="348"/>
      <c r="AX30" s="348"/>
      <c r="AY30" s="348"/>
      <c r="AZ30" s="348"/>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row>
    <row r="31" spans="1:164"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348"/>
      <c r="AQ31" s="348"/>
      <c r="AR31" s="348"/>
      <c r="AS31" s="348"/>
      <c r="AT31" s="348"/>
      <c r="AU31" s="348"/>
      <c r="AV31" s="348"/>
      <c r="AW31" s="348"/>
      <c r="AX31" s="348"/>
      <c r="AY31" s="348"/>
      <c r="AZ31" s="348"/>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row>
    <row r="32" spans="1:164" s="290" customFormat="1" x14ac:dyDescent="0.2">
      <c r="A32" s="80" t="s">
        <v>129</v>
      </c>
      <c r="B32" s="289">
        <f t="shared" ref="B32:BH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c r="AP32" s="344">
        <f t="shared" si="0"/>
        <v>46020</v>
      </c>
      <c r="AQ32" s="344">
        <f t="shared" si="0"/>
        <v>46021</v>
      </c>
      <c r="AR32" s="344">
        <f t="shared" si="0"/>
        <v>46022</v>
      </c>
      <c r="AS32" s="344">
        <f t="shared" si="0"/>
        <v>46023</v>
      </c>
      <c r="AT32" s="344">
        <f t="shared" si="0"/>
        <v>46024</v>
      </c>
      <c r="AU32" s="344">
        <f t="shared" si="0"/>
        <v>46025</v>
      </c>
      <c r="AV32" s="344">
        <f t="shared" si="0"/>
        <v>46026</v>
      </c>
      <c r="AW32" s="344">
        <f t="shared" si="0"/>
        <v>46027</v>
      </c>
      <c r="AX32" s="344">
        <f t="shared" si="0"/>
        <v>46028</v>
      </c>
      <c r="AY32" s="344">
        <f t="shared" si="0"/>
        <v>46029</v>
      </c>
      <c r="AZ32" s="344">
        <f t="shared" si="0"/>
        <v>46030</v>
      </c>
      <c r="BA32" s="289">
        <f t="shared" si="0"/>
        <v>46031</v>
      </c>
      <c r="BB32" s="289">
        <f t="shared" si="0"/>
        <v>46032</v>
      </c>
      <c r="BC32" s="289">
        <f t="shared" si="0"/>
        <v>46033</v>
      </c>
      <c r="BD32" s="289">
        <f t="shared" si="0"/>
        <v>46034</v>
      </c>
      <c r="BE32" s="289">
        <f t="shared" si="0"/>
        <v>46035</v>
      </c>
      <c r="BF32" s="289">
        <f t="shared" si="0"/>
        <v>46036</v>
      </c>
      <c r="BG32" s="289">
        <f t="shared" si="0"/>
        <v>46037</v>
      </c>
      <c r="BH32" s="289">
        <f t="shared" si="0"/>
        <v>46038</v>
      </c>
      <c r="BI32" s="289">
        <f t="shared" ref="BI32:DT33" si="1">BI5</f>
        <v>46039</v>
      </c>
      <c r="BJ32" s="289">
        <f t="shared" si="1"/>
        <v>46040</v>
      </c>
      <c r="BK32" s="289">
        <f t="shared" si="1"/>
        <v>46041</v>
      </c>
      <c r="BL32" s="289">
        <f t="shared" si="1"/>
        <v>46042</v>
      </c>
      <c r="BM32" s="289">
        <f t="shared" si="1"/>
        <v>46043</v>
      </c>
      <c r="BN32" s="289">
        <f t="shared" si="1"/>
        <v>46044</v>
      </c>
      <c r="BO32" s="289">
        <f t="shared" si="1"/>
        <v>46045</v>
      </c>
      <c r="BP32" s="289">
        <f t="shared" si="1"/>
        <v>46046</v>
      </c>
      <c r="BQ32" s="289">
        <f t="shared" si="1"/>
        <v>46047</v>
      </c>
      <c r="BR32" s="289">
        <f t="shared" si="1"/>
        <v>46048</v>
      </c>
      <c r="BS32" s="289">
        <f t="shared" si="1"/>
        <v>46049</v>
      </c>
      <c r="BT32" s="289">
        <f t="shared" si="1"/>
        <v>46050</v>
      </c>
      <c r="BU32" s="289">
        <f t="shared" si="1"/>
        <v>46051</v>
      </c>
      <c r="BV32" s="289">
        <f t="shared" si="1"/>
        <v>46052</v>
      </c>
      <c r="BW32" s="289">
        <f t="shared" si="1"/>
        <v>46053</v>
      </c>
      <c r="BX32" s="289">
        <f t="shared" si="1"/>
        <v>46054</v>
      </c>
      <c r="BY32" s="289">
        <f t="shared" si="1"/>
        <v>46055</v>
      </c>
      <c r="BZ32" s="289">
        <f t="shared" si="1"/>
        <v>46056</v>
      </c>
      <c r="CA32" s="289">
        <f t="shared" si="1"/>
        <v>46057</v>
      </c>
      <c r="CB32" s="289">
        <f t="shared" si="1"/>
        <v>46058</v>
      </c>
      <c r="CC32" s="289">
        <f t="shared" si="1"/>
        <v>46059</v>
      </c>
      <c r="CD32" s="289">
        <f t="shared" si="1"/>
        <v>46060</v>
      </c>
      <c r="CE32" s="289">
        <f t="shared" si="1"/>
        <v>46061</v>
      </c>
      <c r="CF32" s="289">
        <f t="shared" si="1"/>
        <v>46062</v>
      </c>
      <c r="CG32" s="289">
        <f t="shared" si="1"/>
        <v>46063</v>
      </c>
      <c r="CH32" s="289">
        <f t="shared" si="1"/>
        <v>46064</v>
      </c>
      <c r="CI32" s="289">
        <f t="shared" si="1"/>
        <v>46065</v>
      </c>
      <c r="CJ32" s="289">
        <f t="shared" si="1"/>
        <v>46066</v>
      </c>
      <c r="CK32" s="289">
        <f t="shared" si="1"/>
        <v>46067</v>
      </c>
      <c r="CL32" s="289">
        <f t="shared" si="1"/>
        <v>46068</v>
      </c>
      <c r="CM32" s="289">
        <f t="shared" si="1"/>
        <v>46069</v>
      </c>
      <c r="CN32" s="289">
        <f t="shared" si="1"/>
        <v>46070</v>
      </c>
      <c r="CO32" s="289">
        <f t="shared" si="1"/>
        <v>46071</v>
      </c>
      <c r="CP32" s="289">
        <f t="shared" si="1"/>
        <v>46072</v>
      </c>
      <c r="CQ32" s="289">
        <f t="shared" si="1"/>
        <v>46073</v>
      </c>
      <c r="CR32" s="289">
        <f t="shared" si="1"/>
        <v>46074</v>
      </c>
      <c r="CS32" s="289">
        <f t="shared" si="1"/>
        <v>46075</v>
      </c>
      <c r="CT32" s="289">
        <f t="shared" si="1"/>
        <v>46076</v>
      </c>
      <c r="CU32" s="289">
        <f t="shared" si="1"/>
        <v>46077</v>
      </c>
      <c r="CV32" s="289">
        <f t="shared" si="1"/>
        <v>46078</v>
      </c>
      <c r="CW32" s="289">
        <f t="shared" si="1"/>
        <v>46079</v>
      </c>
      <c r="CX32" s="289">
        <f t="shared" si="1"/>
        <v>46080</v>
      </c>
      <c r="CY32" s="289">
        <f t="shared" si="1"/>
        <v>46081</v>
      </c>
      <c r="CZ32" s="289">
        <f t="shared" si="1"/>
        <v>46082</v>
      </c>
      <c r="DA32" s="289">
        <f t="shared" si="1"/>
        <v>46083</v>
      </c>
      <c r="DB32" s="289">
        <f t="shared" si="1"/>
        <v>46084</v>
      </c>
      <c r="DC32" s="289">
        <f t="shared" si="1"/>
        <v>46085</v>
      </c>
      <c r="DD32" s="289">
        <f t="shared" si="1"/>
        <v>46086</v>
      </c>
      <c r="DE32" s="289">
        <f t="shared" si="1"/>
        <v>46087</v>
      </c>
      <c r="DF32" s="289">
        <f t="shared" si="1"/>
        <v>46088</v>
      </c>
      <c r="DG32" s="289">
        <f t="shared" si="1"/>
        <v>46089</v>
      </c>
      <c r="DH32" s="289">
        <f t="shared" si="1"/>
        <v>46090</v>
      </c>
      <c r="DI32" s="289">
        <f t="shared" si="1"/>
        <v>46091</v>
      </c>
      <c r="DJ32" s="289">
        <f t="shared" si="1"/>
        <v>46092</v>
      </c>
      <c r="DK32" s="289">
        <f t="shared" si="1"/>
        <v>46093</v>
      </c>
      <c r="DL32" s="289">
        <f t="shared" si="1"/>
        <v>46094</v>
      </c>
      <c r="DM32" s="289">
        <f t="shared" si="1"/>
        <v>46095</v>
      </c>
      <c r="DN32" s="289">
        <f t="shared" si="1"/>
        <v>46096</v>
      </c>
      <c r="DO32" s="289">
        <f t="shared" si="1"/>
        <v>46097</v>
      </c>
      <c r="DP32" s="289">
        <f t="shared" si="1"/>
        <v>46098</v>
      </c>
      <c r="DQ32" s="289">
        <f t="shared" si="1"/>
        <v>46099</v>
      </c>
      <c r="DR32" s="289">
        <f t="shared" si="1"/>
        <v>46100</v>
      </c>
      <c r="DS32" s="289">
        <f t="shared" si="1"/>
        <v>46101</v>
      </c>
      <c r="DT32" s="289">
        <f t="shared" si="1"/>
        <v>46102</v>
      </c>
      <c r="DU32" s="289">
        <f t="shared" ref="DU32:FH33" si="2">DU5</f>
        <v>46103</v>
      </c>
      <c r="DV32" s="289">
        <f t="shared" si="2"/>
        <v>46104</v>
      </c>
      <c r="DW32" s="289">
        <f t="shared" si="2"/>
        <v>46105</v>
      </c>
      <c r="DX32" s="289">
        <f t="shared" si="2"/>
        <v>46106</v>
      </c>
      <c r="DY32" s="289">
        <f t="shared" si="2"/>
        <v>46107</v>
      </c>
      <c r="DZ32" s="289">
        <f t="shared" si="2"/>
        <v>46108</v>
      </c>
      <c r="EA32" s="289">
        <f t="shared" si="2"/>
        <v>46109</v>
      </c>
      <c r="EB32" s="289">
        <f t="shared" si="2"/>
        <v>46110</v>
      </c>
      <c r="EC32" s="289">
        <f t="shared" si="2"/>
        <v>46111</v>
      </c>
      <c r="ED32" s="289">
        <f t="shared" si="2"/>
        <v>46112</v>
      </c>
      <c r="EE32" s="289">
        <f t="shared" si="2"/>
        <v>46113</v>
      </c>
      <c r="EF32" s="289">
        <f t="shared" si="2"/>
        <v>46114</v>
      </c>
      <c r="EG32" s="289">
        <f t="shared" si="2"/>
        <v>46115</v>
      </c>
      <c r="EH32" s="289">
        <f t="shared" si="2"/>
        <v>46116</v>
      </c>
      <c r="EI32" s="289">
        <f t="shared" si="2"/>
        <v>46117</v>
      </c>
      <c r="EJ32" s="289">
        <f t="shared" si="2"/>
        <v>46118</v>
      </c>
      <c r="EK32" s="289">
        <f t="shared" si="2"/>
        <v>46119</v>
      </c>
      <c r="EL32" s="289">
        <f t="shared" si="2"/>
        <v>46120</v>
      </c>
      <c r="EM32" s="289">
        <f t="shared" si="2"/>
        <v>46121</v>
      </c>
      <c r="EN32" s="289">
        <f t="shared" si="2"/>
        <v>46122</v>
      </c>
      <c r="EO32" s="289">
        <f t="shared" si="2"/>
        <v>46123</v>
      </c>
      <c r="EP32" s="289">
        <f t="shared" si="2"/>
        <v>46124</v>
      </c>
      <c r="EQ32" s="289">
        <f t="shared" si="2"/>
        <v>46125</v>
      </c>
      <c r="ER32" s="289">
        <f t="shared" si="2"/>
        <v>46126</v>
      </c>
      <c r="ES32" s="289">
        <f t="shared" si="2"/>
        <v>46127</v>
      </c>
      <c r="ET32" s="289">
        <f t="shared" si="2"/>
        <v>46128</v>
      </c>
      <c r="EU32" s="289">
        <f t="shared" si="2"/>
        <v>46129</v>
      </c>
      <c r="EV32" s="289">
        <f t="shared" si="2"/>
        <v>46130</v>
      </c>
      <c r="EW32" s="289">
        <f t="shared" si="2"/>
        <v>46131</v>
      </c>
      <c r="EX32" s="289">
        <f t="shared" si="2"/>
        <v>46132</v>
      </c>
      <c r="EY32" s="289">
        <f t="shared" si="2"/>
        <v>46133</v>
      </c>
      <c r="EZ32" s="289">
        <f t="shared" si="2"/>
        <v>46134</v>
      </c>
      <c r="FA32" s="289">
        <f t="shared" si="2"/>
        <v>46135</v>
      </c>
      <c r="FB32" s="289">
        <f t="shared" si="2"/>
        <v>46136</v>
      </c>
      <c r="FC32" s="289">
        <f t="shared" si="2"/>
        <v>46137</v>
      </c>
      <c r="FD32" s="289">
        <f t="shared" si="2"/>
        <v>46138</v>
      </c>
      <c r="FE32" s="289">
        <f t="shared" si="2"/>
        <v>46139</v>
      </c>
      <c r="FF32" s="289">
        <f t="shared" si="2"/>
        <v>46140</v>
      </c>
      <c r="FG32" s="289">
        <f t="shared" si="2"/>
        <v>46141</v>
      </c>
      <c r="FH32" s="289">
        <f t="shared" si="2"/>
        <v>46142</v>
      </c>
    </row>
    <row r="33" spans="1:164" s="290" customFormat="1" x14ac:dyDescent="0.2">
      <c r="A33" s="81"/>
      <c r="B33" s="289">
        <f t="shared" ref="B33:BH33" si="3">B6</f>
        <v>45980</v>
      </c>
      <c r="C33" s="289">
        <f t="shared" si="3"/>
        <v>45981</v>
      </c>
      <c r="D33" s="289">
        <f t="shared" si="3"/>
        <v>45982</v>
      </c>
      <c r="E33" s="289">
        <f t="shared" si="3"/>
        <v>45983</v>
      </c>
      <c r="F33" s="289">
        <f t="shared" si="3"/>
        <v>45984</v>
      </c>
      <c r="G33" s="289">
        <f t="shared" si="3"/>
        <v>45985</v>
      </c>
      <c r="H33" s="289">
        <f t="shared" si="3"/>
        <v>45986</v>
      </c>
      <c r="I33" s="289">
        <f t="shared" si="3"/>
        <v>45987</v>
      </c>
      <c r="J33" s="289">
        <f t="shared" si="3"/>
        <v>45988</v>
      </c>
      <c r="K33" s="289">
        <f t="shared" si="3"/>
        <v>45989</v>
      </c>
      <c r="L33" s="289">
        <f t="shared" si="3"/>
        <v>45990</v>
      </c>
      <c r="M33" s="289">
        <f t="shared" si="3"/>
        <v>45991</v>
      </c>
      <c r="N33" s="289">
        <f t="shared" si="3"/>
        <v>45992</v>
      </c>
      <c r="O33" s="289">
        <f t="shared" si="3"/>
        <v>45993</v>
      </c>
      <c r="P33" s="289">
        <f t="shared" si="3"/>
        <v>45994</v>
      </c>
      <c r="Q33" s="289">
        <f t="shared" si="3"/>
        <v>45995</v>
      </c>
      <c r="R33" s="289">
        <f t="shared" si="3"/>
        <v>45996</v>
      </c>
      <c r="S33" s="289">
        <f t="shared" si="3"/>
        <v>45997</v>
      </c>
      <c r="T33" s="289">
        <f t="shared" si="3"/>
        <v>45998</v>
      </c>
      <c r="U33" s="289">
        <f t="shared" si="3"/>
        <v>45999</v>
      </c>
      <c r="V33" s="289">
        <f t="shared" si="3"/>
        <v>46000</v>
      </c>
      <c r="W33" s="289">
        <f t="shared" si="3"/>
        <v>46001</v>
      </c>
      <c r="X33" s="289">
        <f t="shared" si="3"/>
        <v>46002</v>
      </c>
      <c r="Y33" s="289">
        <f t="shared" si="3"/>
        <v>46003</v>
      </c>
      <c r="Z33" s="289">
        <f t="shared" si="3"/>
        <v>46004</v>
      </c>
      <c r="AA33" s="289">
        <f t="shared" si="3"/>
        <v>46005</v>
      </c>
      <c r="AB33" s="289">
        <f t="shared" si="3"/>
        <v>46006</v>
      </c>
      <c r="AC33" s="289">
        <f t="shared" si="3"/>
        <v>46007</v>
      </c>
      <c r="AD33" s="289">
        <f t="shared" si="3"/>
        <v>46008</v>
      </c>
      <c r="AE33" s="289">
        <f t="shared" si="3"/>
        <v>46009</v>
      </c>
      <c r="AF33" s="289">
        <f t="shared" si="3"/>
        <v>46010</v>
      </c>
      <c r="AG33" s="289">
        <f t="shared" si="3"/>
        <v>46011</v>
      </c>
      <c r="AH33" s="289">
        <f t="shared" si="3"/>
        <v>46012</v>
      </c>
      <c r="AI33" s="289">
        <f t="shared" si="3"/>
        <v>46013</v>
      </c>
      <c r="AJ33" s="289">
        <f t="shared" si="3"/>
        <v>46014</v>
      </c>
      <c r="AK33" s="289">
        <f t="shared" si="3"/>
        <v>46015</v>
      </c>
      <c r="AL33" s="289">
        <f t="shared" si="3"/>
        <v>46016</v>
      </c>
      <c r="AM33" s="289">
        <f t="shared" si="3"/>
        <v>46017</v>
      </c>
      <c r="AN33" s="289">
        <f t="shared" si="3"/>
        <v>46018</v>
      </c>
      <c r="AO33" s="289">
        <f t="shared" si="3"/>
        <v>46019</v>
      </c>
      <c r="AP33" s="344">
        <f t="shared" si="3"/>
        <v>46020</v>
      </c>
      <c r="AQ33" s="344">
        <f t="shared" si="3"/>
        <v>46021</v>
      </c>
      <c r="AR33" s="344">
        <f t="shared" si="3"/>
        <v>46022</v>
      </c>
      <c r="AS33" s="344">
        <f t="shared" si="3"/>
        <v>46023</v>
      </c>
      <c r="AT33" s="344">
        <f t="shared" si="3"/>
        <v>46024</v>
      </c>
      <c r="AU33" s="344">
        <f t="shared" si="3"/>
        <v>46025</v>
      </c>
      <c r="AV33" s="344">
        <f t="shared" si="3"/>
        <v>46026</v>
      </c>
      <c r="AW33" s="344">
        <f t="shared" si="3"/>
        <v>46027</v>
      </c>
      <c r="AX33" s="344">
        <f t="shared" si="3"/>
        <v>46028</v>
      </c>
      <c r="AY33" s="344">
        <f t="shared" si="3"/>
        <v>46029</v>
      </c>
      <c r="AZ33" s="344">
        <f t="shared" si="3"/>
        <v>46030</v>
      </c>
      <c r="BA33" s="289">
        <f t="shared" si="3"/>
        <v>46031</v>
      </c>
      <c r="BB33" s="289">
        <f t="shared" si="3"/>
        <v>46032</v>
      </c>
      <c r="BC33" s="289">
        <f t="shared" si="3"/>
        <v>46033</v>
      </c>
      <c r="BD33" s="289">
        <f t="shared" si="3"/>
        <v>46034</v>
      </c>
      <c r="BE33" s="289">
        <f t="shared" si="3"/>
        <v>46035</v>
      </c>
      <c r="BF33" s="289">
        <f t="shared" si="3"/>
        <v>46036</v>
      </c>
      <c r="BG33" s="289">
        <f t="shared" si="3"/>
        <v>46037</v>
      </c>
      <c r="BH33" s="289">
        <f t="shared" si="3"/>
        <v>46038</v>
      </c>
      <c r="BI33" s="289">
        <f t="shared" si="1"/>
        <v>46039</v>
      </c>
      <c r="BJ33" s="289">
        <f t="shared" si="1"/>
        <v>46040</v>
      </c>
      <c r="BK33" s="289">
        <f t="shared" si="1"/>
        <v>46041</v>
      </c>
      <c r="BL33" s="289">
        <f t="shared" si="1"/>
        <v>46042</v>
      </c>
      <c r="BM33" s="289">
        <f t="shared" si="1"/>
        <v>46043</v>
      </c>
      <c r="BN33" s="289">
        <f t="shared" si="1"/>
        <v>46044</v>
      </c>
      <c r="BO33" s="289">
        <f t="shared" si="1"/>
        <v>46045</v>
      </c>
      <c r="BP33" s="289">
        <f t="shared" si="1"/>
        <v>46046</v>
      </c>
      <c r="BQ33" s="289">
        <f t="shared" si="1"/>
        <v>46047</v>
      </c>
      <c r="BR33" s="289">
        <f t="shared" si="1"/>
        <v>46048</v>
      </c>
      <c r="BS33" s="289">
        <f t="shared" si="1"/>
        <v>46049</v>
      </c>
      <c r="BT33" s="289">
        <f t="shared" si="1"/>
        <v>46050</v>
      </c>
      <c r="BU33" s="289">
        <f t="shared" si="1"/>
        <v>46051</v>
      </c>
      <c r="BV33" s="289">
        <f t="shared" si="1"/>
        <v>46052</v>
      </c>
      <c r="BW33" s="289">
        <f t="shared" si="1"/>
        <v>46053</v>
      </c>
      <c r="BX33" s="289">
        <f t="shared" si="1"/>
        <v>46054</v>
      </c>
      <c r="BY33" s="289">
        <f t="shared" si="1"/>
        <v>46055</v>
      </c>
      <c r="BZ33" s="289">
        <f t="shared" si="1"/>
        <v>46056</v>
      </c>
      <c r="CA33" s="289">
        <f t="shared" si="1"/>
        <v>46057</v>
      </c>
      <c r="CB33" s="289">
        <f t="shared" si="1"/>
        <v>46058</v>
      </c>
      <c r="CC33" s="289">
        <f t="shared" si="1"/>
        <v>46059</v>
      </c>
      <c r="CD33" s="289">
        <f t="shared" si="1"/>
        <v>46060</v>
      </c>
      <c r="CE33" s="289">
        <f t="shared" si="1"/>
        <v>46061</v>
      </c>
      <c r="CF33" s="289">
        <f t="shared" si="1"/>
        <v>46062</v>
      </c>
      <c r="CG33" s="289">
        <f t="shared" si="1"/>
        <v>46063</v>
      </c>
      <c r="CH33" s="289">
        <f t="shared" si="1"/>
        <v>46064</v>
      </c>
      <c r="CI33" s="289">
        <f t="shared" si="1"/>
        <v>46065</v>
      </c>
      <c r="CJ33" s="289">
        <f t="shared" si="1"/>
        <v>46066</v>
      </c>
      <c r="CK33" s="289">
        <f t="shared" si="1"/>
        <v>46067</v>
      </c>
      <c r="CL33" s="289">
        <f t="shared" si="1"/>
        <v>46068</v>
      </c>
      <c r="CM33" s="289">
        <f t="shared" si="1"/>
        <v>46069</v>
      </c>
      <c r="CN33" s="289">
        <f t="shared" si="1"/>
        <v>46070</v>
      </c>
      <c r="CO33" s="289">
        <f t="shared" si="1"/>
        <v>46071</v>
      </c>
      <c r="CP33" s="289">
        <f t="shared" si="1"/>
        <v>46072</v>
      </c>
      <c r="CQ33" s="289">
        <f t="shared" si="1"/>
        <v>46073</v>
      </c>
      <c r="CR33" s="289">
        <f t="shared" si="1"/>
        <v>46074</v>
      </c>
      <c r="CS33" s="289">
        <f t="shared" si="1"/>
        <v>46075</v>
      </c>
      <c r="CT33" s="289">
        <f t="shared" si="1"/>
        <v>46076</v>
      </c>
      <c r="CU33" s="289">
        <f t="shared" si="1"/>
        <v>46077</v>
      </c>
      <c r="CV33" s="289">
        <f t="shared" si="1"/>
        <v>46078</v>
      </c>
      <c r="CW33" s="289">
        <f t="shared" si="1"/>
        <v>46079</v>
      </c>
      <c r="CX33" s="289">
        <f t="shared" si="1"/>
        <v>46080</v>
      </c>
      <c r="CY33" s="289">
        <f t="shared" si="1"/>
        <v>46081</v>
      </c>
      <c r="CZ33" s="289">
        <f t="shared" si="1"/>
        <v>46082</v>
      </c>
      <c r="DA33" s="289">
        <f t="shared" si="1"/>
        <v>46083</v>
      </c>
      <c r="DB33" s="289">
        <f t="shared" si="1"/>
        <v>46084</v>
      </c>
      <c r="DC33" s="289">
        <f t="shared" si="1"/>
        <v>46085</v>
      </c>
      <c r="DD33" s="289">
        <f t="shared" si="1"/>
        <v>46086</v>
      </c>
      <c r="DE33" s="289">
        <f t="shared" si="1"/>
        <v>46087</v>
      </c>
      <c r="DF33" s="289">
        <f t="shared" si="1"/>
        <v>46088</v>
      </c>
      <c r="DG33" s="289">
        <f t="shared" si="1"/>
        <v>46089</v>
      </c>
      <c r="DH33" s="289">
        <f t="shared" si="1"/>
        <v>46090</v>
      </c>
      <c r="DI33" s="289">
        <f t="shared" si="1"/>
        <v>46091</v>
      </c>
      <c r="DJ33" s="289">
        <f t="shared" si="1"/>
        <v>46092</v>
      </c>
      <c r="DK33" s="289">
        <f t="shared" si="1"/>
        <v>46093</v>
      </c>
      <c r="DL33" s="289">
        <f t="shared" si="1"/>
        <v>46094</v>
      </c>
      <c r="DM33" s="289">
        <f t="shared" si="1"/>
        <v>46095</v>
      </c>
      <c r="DN33" s="289">
        <f t="shared" si="1"/>
        <v>46096</v>
      </c>
      <c r="DO33" s="289">
        <f t="shared" si="1"/>
        <v>46097</v>
      </c>
      <c r="DP33" s="289">
        <f t="shared" si="1"/>
        <v>46098</v>
      </c>
      <c r="DQ33" s="289">
        <f t="shared" si="1"/>
        <v>46099</v>
      </c>
      <c r="DR33" s="289">
        <f t="shared" si="1"/>
        <v>46100</v>
      </c>
      <c r="DS33" s="289">
        <f t="shared" si="1"/>
        <v>46101</v>
      </c>
      <c r="DT33" s="289">
        <f t="shared" si="1"/>
        <v>46102</v>
      </c>
      <c r="DU33" s="289">
        <f t="shared" si="2"/>
        <v>46103</v>
      </c>
      <c r="DV33" s="289">
        <f t="shared" si="2"/>
        <v>46104</v>
      </c>
      <c r="DW33" s="289">
        <f t="shared" si="2"/>
        <v>46105</v>
      </c>
      <c r="DX33" s="289">
        <f t="shared" si="2"/>
        <v>46106</v>
      </c>
      <c r="DY33" s="289">
        <f t="shared" si="2"/>
        <v>46107</v>
      </c>
      <c r="DZ33" s="289">
        <f t="shared" si="2"/>
        <v>46108</v>
      </c>
      <c r="EA33" s="289">
        <f t="shared" si="2"/>
        <v>46109</v>
      </c>
      <c r="EB33" s="289">
        <f t="shared" si="2"/>
        <v>46110</v>
      </c>
      <c r="EC33" s="289">
        <f t="shared" si="2"/>
        <v>46111</v>
      </c>
      <c r="ED33" s="289">
        <f t="shared" si="2"/>
        <v>46112</v>
      </c>
      <c r="EE33" s="289">
        <f t="shared" si="2"/>
        <v>46113</v>
      </c>
      <c r="EF33" s="289">
        <f t="shared" si="2"/>
        <v>46114</v>
      </c>
      <c r="EG33" s="289">
        <f t="shared" si="2"/>
        <v>46115</v>
      </c>
      <c r="EH33" s="289">
        <f t="shared" si="2"/>
        <v>46116</v>
      </c>
      <c r="EI33" s="289">
        <f t="shared" si="2"/>
        <v>46117</v>
      </c>
      <c r="EJ33" s="289">
        <f t="shared" si="2"/>
        <v>46118</v>
      </c>
      <c r="EK33" s="289">
        <f t="shared" si="2"/>
        <v>46119</v>
      </c>
      <c r="EL33" s="289">
        <f t="shared" si="2"/>
        <v>46120</v>
      </c>
      <c r="EM33" s="289">
        <f t="shared" si="2"/>
        <v>46121</v>
      </c>
      <c r="EN33" s="289">
        <f t="shared" si="2"/>
        <v>46122</v>
      </c>
      <c r="EO33" s="289">
        <f t="shared" si="2"/>
        <v>46123</v>
      </c>
      <c r="EP33" s="289">
        <f t="shared" si="2"/>
        <v>46124</v>
      </c>
      <c r="EQ33" s="289">
        <f t="shared" si="2"/>
        <v>46125</v>
      </c>
      <c r="ER33" s="289">
        <f t="shared" si="2"/>
        <v>46126</v>
      </c>
      <c r="ES33" s="289">
        <f t="shared" si="2"/>
        <v>46127</v>
      </c>
      <c r="ET33" s="289">
        <f t="shared" si="2"/>
        <v>46128</v>
      </c>
      <c r="EU33" s="289">
        <f t="shared" si="2"/>
        <v>46129</v>
      </c>
      <c r="EV33" s="289">
        <f t="shared" si="2"/>
        <v>46130</v>
      </c>
      <c r="EW33" s="289">
        <f t="shared" si="2"/>
        <v>46131</v>
      </c>
      <c r="EX33" s="289">
        <f t="shared" si="2"/>
        <v>46132</v>
      </c>
      <c r="EY33" s="289">
        <f t="shared" si="2"/>
        <v>46133</v>
      </c>
      <c r="EZ33" s="289">
        <f t="shared" si="2"/>
        <v>46134</v>
      </c>
      <c r="FA33" s="289">
        <f t="shared" si="2"/>
        <v>46135</v>
      </c>
      <c r="FB33" s="289">
        <f t="shared" si="2"/>
        <v>46136</v>
      </c>
      <c r="FC33" s="289">
        <f t="shared" si="2"/>
        <v>46137</v>
      </c>
      <c r="FD33" s="289">
        <f t="shared" si="2"/>
        <v>46138</v>
      </c>
      <c r="FE33" s="289">
        <f t="shared" si="2"/>
        <v>46139</v>
      </c>
      <c r="FF33" s="289">
        <f t="shared" si="2"/>
        <v>46140</v>
      </c>
      <c r="FG33" s="289">
        <f t="shared" si="2"/>
        <v>46141</v>
      </c>
      <c r="FH33" s="289">
        <f t="shared" si="2"/>
        <v>46142</v>
      </c>
    </row>
    <row r="34" spans="1:164"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345"/>
      <c r="AQ34" s="345"/>
      <c r="AR34" s="345"/>
      <c r="AS34" s="345"/>
      <c r="AT34" s="345"/>
      <c r="AU34" s="345"/>
      <c r="AV34" s="345"/>
      <c r="AW34" s="345"/>
      <c r="AX34" s="345"/>
      <c r="AY34" s="345"/>
      <c r="AZ34" s="345"/>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row>
    <row r="35" spans="1:164" s="72" customFormat="1" x14ac:dyDescent="0.2">
      <c r="A35" s="240">
        <v>1</v>
      </c>
      <c r="B35" s="272">
        <f t="shared" ref="B35:BH35" si="4">ROUND(B8*0.87,)+25</f>
        <v>15685</v>
      </c>
      <c r="C35" s="272">
        <f t="shared" si="4"/>
        <v>15685</v>
      </c>
      <c r="D35" s="272">
        <f t="shared" si="4"/>
        <v>18426</v>
      </c>
      <c r="E35" s="272">
        <f t="shared" si="4"/>
        <v>18426</v>
      </c>
      <c r="F35" s="272">
        <f t="shared" si="4"/>
        <v>13336</v>
      </c>
      <c r="G35" s="272">
        <f t="shared" si="4"/>
        <v>13336</v>
      </c>
      <c r="H35" s="272">
        <f t="shared" si="4"/>
        <v>13336</v>
      </c>
      <c r="I35" s="272">
        <f t="shared" si="4"/>
        <v>13336</v>
      </c>
      <c r="J35" s="272">
        <f t="shared" si="4"/>
        <v>13336</v>
      </c>
      <c r="K35" s="272">
        <f t="shared" si="4"/>
        <v>16860</v>
      </c>
      <c r="L35" s="272">
        <f t="shared" si="4"/>
        <v>16860</v>
      </c>
      <c r="M35" s="272">
        <f t="shared" si="4"/>
        <v>13336</v>
      </c>
      <c r="N35" s="272">
        <f t="shared" si="4"/>
        <v>13336</v>
      </c>
      <c r="O35" s="272">
        <f t="shared" si="4"/>
        <v>13336</v>
      </c>
      <c r="P35" s="272">
        <f t="shared" si="4"/>
        <v>13336</v>
      </c>
      <c r="Q35" s="272">
        <f t="shared" si="4"/>
        <v>13336</v>
      </c>
      <c r="R35" s="272">
        <f t="shared" si="4"/>
        <v>15685</v>
      </c>
      <c r="S35" s="272">
        <f t="shared" si="4"/>
        <v>15685</v>
      </c>
      <c r="T35" s="272">
        <f t="shared" si="4"/>
        <v>14511</v>
      </c>
      <c r="U35" s="272">
        <f t="shared" si="4"/>
        <v>14511</v>
      </c>
      <c r="V35" s="272">
        <f t="shared" si="4"/>
        <v>14511</v>
      </c>
      <c r="W35" s="272">
        <f t="shared" si="4"/>
        <v>14511</v>
      </c>
      <c r="X35" s="272">
        <f t="shared" si="4"/>
        <v>15685</v>
      </c>
      <c r="Y35" s="272">
        <f t="shared" si="4"/>
        <v>15685</v>
      </c>
      <c r="Z35" s="272">
        <f t="shared" si="4"/>
        <v>15685</v>
      </c>
      <c r="AA35" s="272">
        <f t="shared" si="4"/>
        <v>14511</v>
      </c>
      <c r="AB35" s="272">
        <f t="shared" si="4"/>
        <v>14511</v>
      </c>
      <c r="AC35" s="272">
        <f t="shared" si="4"/>
        <v>15685</v>
      </c>
      <c r="AD35" s="272">
        <f t="shared" si="4"/>
        <v>15685</v>
      </c>
      <c r="AE35" s="272">
        <f t="shared" si="4"/>
        <v>15685</v>
      </c>
      <c r="AF35" s="272">
        <f t="shared" si="4"/>
        <v>18817</v>
      </c>
      <c r="AG35" s="272">
        <f t="shared" si="4"/>
        <v>18817</v>
      </c>
      <c r="AH35" s="272">
        <f t="shared" si="4"/>
        <v>16860</v>
      </c>
      <c r="AI35" s="272">
        <f t="shared" si="4"/>
        <v>18426</v>
      </c>
      <c r="AJ35" s="272">
        <f t="shared" si="4"/>
        <v>18426</v>
      </c>
      <c r="AK35" s="272">
        <f t="shared" si="4"/>
        <v>23515</v>
      </c>
      <c r="AL35" s="272">
        <f t="shared" si="4"/>
        <v>28213</v>
      </c>
      <c r="AM35" s="272">
        <f t="shared" si="4"/>
        <v>28213</v>
      </c>
      <c r="AN35" s="272">
        <f t="shared" si="4"/>
        <v>30562</v>
      </c>
      <c r="AO35" s="272">
        <f t="shared" si="4"/>
        <v>28213</v>
      </c>
      <c r="AP35" s="346">
        <f t="shared" si="4"/>
        <v>50920</v>
      </c>
      <c r="AQ35" s="346">
        <f t="shared" si="4"/>
        <v>82240</v>
      </c>
      <c r="AR35" s="346">
        <f t="shared" si="4"/>
        <v>101815</v>
      </c>
      <c r="AS35" s="346">
        <f t="shared" si="4"/>
        <v>101815</v>
      </c>
      <c r="AT35" s="346">
        <f t="shared" si="4"/>
        <v>90070</v>
      </c>
      <c r="AU35" s="346">
        <f t="shared" si="4"/>
        <v>90070</v>
      </c>
      <c r="AV35" s="346">
        <f t="shared" si="4"/>
        <v>90070</v>
      </c>
      <c r="AW35" s="346">
        <f t="shared" si="4"/>
        <v>90070</v>
      </c>
      <c r="AX35" s="346">
        <f t="shared" si="4"/>
        <v>90070</v>
      </c>
      <c r="AY35" s="346">
        <f t="shared" si="4"/>
        <v>70495</v>
      </c>
      <c r="AZ35" s="346">
        <f t="shared" si="4"/>
        <v>62665</v>
      </c>
      <c r="BA35" s="272">
        <f t="shared" si="4"/>
        <v>62665</v>
      </c>
      <c r="BB35" s="272">
        <f t="shared" si="4"/>
        <v>44656</v>
      </c>
      <c r="BC35" s="272">
        <f t="shared" si="4"/>
        <v>25864</v>
      </c>
      <c r="BD35" s="272">
        <f t="shared" si="4"/>
        <v>25864</v>
      </c>
      <c r="BE35" s="272">
        <f t="shared" si="4"/>
        <v>25864</v>
      </c>
      <c r="BF35" s="272">
        <f t="shared" si="4"/>
        <v>25864</v>
      </c>
      <c r="BG35" s="272">
        <f t="shared" si="4"/>
        <v>25864</v>
      </c>
      <c r="BH35" s="272">
        <f t="shared" si="4"/>
        <v>23515</v>
      </c>
      <c r="BI35" s="272">
        <f t="shared" ref="BI35:DT36" si="5">ROUND(BI8*0.87,)+25</f>
        <v>23515</v>
      </c>
      <c r="BJ35" s="272">
        <f t="shared" si="5"/>
        <v>23515</v>
      </c>
      <c r="BK35" s="272">
        <f t="shared" si="5"/>
        <v>25864</v>
      </c>
      <c r="BL35" s="272">
        <f t="shared" si="5"/>
        <v>25864</v>
      </c>
      <c r="BM35" s="272">
        <f t="shared" si="5"/>
        <v>25864</v>
      </c>
      <c r="BN35" s="272">
        <f t="shared" si="5"/>
        <v>25864</v>
      </c>
      <c r="BO35" s="272">
        <f t="shared" si="5"/>
        <v>25864</v>
      </c>
      <c r="BP35" s="272">
        <f t="shared" si="5"/>
        <v>25864</v>
      </c>
      <c r="BQ35" s="272">
        <f t="shared" si="5"/>
        <v>25864</v>
      </c>
      <c r="BR35" s="272">
        <f t="shared" si="5"/>
        <v>25864</v>
      </c>
      <c r="BS35" s="272">
        <f t="shared" si="5"/>
        <v>25864</v>
      </c>
      <c r="BT35" s="272">
        <f t="shared" si="5"/>
        <v>30562</v>
      </c>
      <c r="BU35" s="272">
        <f t="shared" si="5"/>
        <v>30562</v>
      </c>
      <c r="BV35" s="272">
        <f t="shared" si="5"/>
        <v>30562</v>
      </c>
      <c r="BW35" s="272">
        <f t="shared" si="5"/>
        <v>30562</v>
      </c>
      <c r="BX35" s="272">
        <f t="shared" si="5"/>
        <v>32128</v>
      </c>
      <c r="BY35" s="272">
        <f t="shared" si="5"/>
        <v>32128</v>
      </c>
      <c r="BZ35" s="272">
        <f t="shared" si="5"/>
        <v>32128</v>
      </c>
      <c r="CA35" s="272">
        <f t="shared" si="5"/>
        <v>32128</v>
      </c>
      <c r="CB35" s="272">
        <f t="shared" si="5"/>
        <v>32128</v>
      </c>
      <c r="CC35" s="272">
        <f t="shared" si="5"/>
        <v>32128</v>
      </c>
      <c r="CD35" s="272">
        <f t="shared" si="5"/>
        <v>32128</v>
      </c>
      <c r="CE35" s="272">
        <f t="shared" si="5"/>
        <v>32128</v>
      </c>
      <c r="CF35" s="272">
        <f t="shared" si="5"/>
        <v>32128</v>
      </c>
      <c r="CG35" s="272">
        <f t="shared" si="5"/>
        <v>32128</v>
      </c>
      <c r="CH35" s="272">
        <f t="shared" si="5"/>
        <v>28996</v>
      </c>
      <c r="CI35" s="272">
        <f t="shared" si="5"/>
        <v>28996</v>
      </c>
      <c r="CJ35" s="272">
        <f t="shared" si="5"/>
        <v>28996</v>
      </c>
      <c r="CK35" s="272">
        <f t="shared" si="5"/>
        <v>28996</v>
      </c>
      <c r="CL35" s="272">
        <f t="shared" si="5"/>
        <v>28996</v>
      </c>
      <c r="CM35" s="272">
        <f t="shared" si="5"/>
        <v>28996</v>
      </c>
      <c r="CN35" s="272">
        <f t="shared" si="5"/>
        <v>28996</v>
      </c>
      <c r="CO35" s="272">
        <f t="shared" si="5"/>
        <v>28996</v>
      </c>
      <c r="CP35" s="272">
        <f t="shared" si="5"/>
        <v>28996</v>
      </c>
      <c r="CQ35" s="272">
        <f t="shared" si="5"/>
        <v>48571</v>
      </c>
      <c r="CR35" s="272">
        <f t="shared" si="5"/>
        <v>54052</v>
      </c>
      <c r="CS35" s="272">
        <f t="shared" si="5"/>
        <v>59533</v>
      </c>
      <c r="CT35" s="272">
        <f t="shared" si="5"/>
        <v>48571</v>
      </c>
      <c r="CU35" s="272">
        <f t="shared" si="5"/>
        <v>48571</v>
      </c>
      <c r="CV35" s="272">
        <f t="shared" si="5"/>
        <v>39958</v>
      </c>
      <c r="CW35" s="272">
        <f t="shared" si="5"/>
        <v>39958</v>
      </c>
      <c r="CX35" s="272">
        <f t="shared" si="5"/>
        <v>39958</v>
      </c>
      <c r="CY35" s="272">
        <f t="shared" si="5"/>
        <v>33694</v>
      </c>
      <c r="CZ35" s="272">
        <f t="shared" si="5"/>
        <v>32911</v>
      </c>
      <c r="DA35" s="272">
        <f t="shared" si="5"/>
        <v>22341</v>
      </c>
      <c r="DB35" s="272">
        <f t="shared" si="5"/>
        <v>22341</v>
      </c>
      <c r="DC35" s="272">
        <f t="shared" si="5"/>
        <v>22341</v>
      </c>
      <c r="DD35" s="272">
        <f t="shared" si="5"/>
        <v>22341</v>
      </c>
      <c r="DE35" s="272">
        <f t="shared" si="5"/>
        <v>23515</v>
      </c>
      <c r="DF35" s="272">
        <f t="shared" si="5"/>
        <v>23515</v>
      </c>
      <c r="DG35" s="272">
        <f t="shared" si="5"/>
        <v>23515</v>
      </c>
      <c r="DH35" s="272">
        <f t="shared" si="5"/>
        <v>22341</v>
      </c>
      <c r="DI35" s="272">
        <f t="shared" si="5"/>
        <v>22341</v>
      </c>
      <c r="DJ35" s="272">
        <f t="shared" si="5"/>
        <v>22341</v>
      </c>
      <c r="DK35" s="272">
        <f t="shared" si="5"/>
        <v>22341</v>
      </c>
      <c r="DL35" s="272">
        <f t="shared" si="5"/>
        <v>22341</v>
      </c>
      <c r="DM35" s="272">
        <f t="shared" si="5"/>
        <v>22341</v>
      </c>
      <c r="DN35" s="272">
        <f t="shared" si="5"/>
        <v>21166</v>
      </c>
      <c r="DO35" s="272">
        <f t="shared" si="5"/>
        <v>21166</v>
      </c>
      <c r="DP35" s="272">
        <f t="shared" si="5"/>
        <v>21166</v>
      </c>
      <c r="DQ35" s="272">
        <f t="shared" si="5"/>
        <v>21166</v>
      </c>
      <c r="DR35" s="272">
        <f t="shared" si="5"/>
        <v>21166</v>
      </c>
      <c r="DS35" s="272">
        <f t="shared" si="5"/>
        <v>21166</v>
      </c>
      <c r="DT35" s="272">
        <f t="shared" si="5"/>
        <v>21166</v>
      </c>
      <c r="DU35" s="272">
        <f t="shared" ref="DU35:FH36" si="6">ROUND(DU8*0.87,)+25</f>
        <v>18034</v>
      </c>
      <c r="DV35" s="272">
        <f t="shared" si="6"/>
        <v>18034</v>
      </c>
      <c r="DW35" s="272">
        <f t="shared" si="6"/>
        <v>18034</v>
      </c>
      <c r="DX35" s="272">
        <f t="shared" si="6"/>
        <v>18034</v>
      </c>
      <c r="DY35" s="272">
        <f t="shared" si="6"/>
        <v>18034</v>
      </c>
      <c r="DZ35" s="272">
        <f t="shared" si="6"/>
        <v>18817</v>
      </c>
      <c r="EA35" s="272">
        <f t="shared" si="6"/>
        <v>18817</v>
      </c>
      <c r="EB35" s="272">
        <f t="shared" si="6"/>
        <v>17251</v>
      </c>
      <c r="EC35" s="272">
        <f t="shared" si="6"/>
        <v>17251</v>
      </c>
      <c r="ED35" s="272">
        <f t="shared" si="6"/>
        <v>17251</v>
      </c>
      <c r="EE35" s="272">
        <f t="shared" si="6"/>
        <v>16468</v>
      </c>
      <c r="EF35" s="272">
        <f t="shared" si="6"/>
        <v>16468</v>
      </c>
      <c r="EG35" s="272">
        <f t="shared" si="6"/>
        <v>16468</v>
      </c>
      <c r="EH35" s="272">
        <f t="shared" si="6"/>
        <v>16468</v>
      </c>
      <c r="EI35" s="272">
        <f t="shared" si="6"/>
        <v>14119</v>
      </c>
      <c r="EJ35" s="272">
        <f t="shared" si="6"/>
        <v>14119</v>
      </c>
      <c r="EK35" s="272">
        <f t="shared" si="6"/>
        <v>14119</v>
      </c>
      <c r="EL35" s="272">
        <f t="shared" si="6"/>
        <v>14119</v>
      </c>
      <c r="EM35" s="272">
        <f t="shared" si="6"/>
        <v>14119</v>
      </c>
      <c r="EN35" s="272">
        <f t="shared" si="6"/>
        <v>14119</v>
      </c>
      <c r="EO35" s="272">
        <f t="shared" si="6"/>
        <v>14119</v>
      </c>
      <c r="EP35" s="272">
        <f t="shared" si="6"/>
        <v>12945</v>
      </c>
      <c r="EQ35" s="272">
        <f t="shared" si="6"/>
        <v>12945</v>
      </c>
      <c r="ER35" s="272">
        <f t="shared" si="6"/>
        <v>12945</v>
      </c>
      <c r="ES35" s="272">
        <f t="shared" si="6"/>
        <v>12945</v>
      </c>
      <c r="ET35" s="272">
        <f t="shared" si="6"/>
        <v>12945</v>
      </c>
      <c r="EU35" s="272">
        <f t="shared" si="6"/>
        <v>14119</v>
      </c>
      <c r="EV35" s="272">
        <f t="shared" si="6"/>
        <v>14119</v>
      </c>
      <c r="EW35" s="272">
        <f t="shared" si="6"/>
        <v>12945</v>
      </c>
      <c r="EX35" s="272">
        <f t="shared" si="6"/>
        <v>12945</v>
      </c>
      <c r="EY35" s="272">
        <f t="shared" si="6"/>
        <v>12945</v>
      </c>
      <c r="EZ35" s="272">
        <f t="shared" si="6"/>
        <v>12945</v>
      </c>
      <c r="FA35" s="272">
        <f t="shared" si="6"/>
        <v>12945</v>
      </c>
      <c r="FB35" s="272">
        <f t="shared" si="6"/>
        <v>14119</v>
      </c>
      <c r="FC35" s="272">
        <f t="shared" si="6"/>
        <v>14119</v>
      </c>
      <c r="FD35" s="272">
        <f t="shared" si="6"/>
        <v>12945</v>
      </c>
      <c r="FE35" s="272">
        <f t="shared" si="6"/>
        <v>12945</v>
      </c>
      <c r="FF35" s="272">
        <f t="shared" si="6"/>
        <v>12945</v>
      </c>
      <c r="FG35" s="272">
        <f t="shared" si="6"/>
        <v>12945</v>
      </c>
      <c r="FH35" s="272">
        <f t="shared" si="6"/>
        <v>15294</v>
      </c>
    </row>
    <row r="36" spans="1:164" s="72" customFormat="1" x14ac:dyDescent="0.2">
      <c r="A36" s="240">
        <v>2</v>
      </c>
      <c r="B36" s="272">
        <f t="shared" ref="B36:BH36" si="7">ROUND(B9*0.87,)+25</f>
        <v>17721</v>
      </c>
      <c r="C36" s="272">
        <f t="shared" si="7"/>
        <v>17721</v>
      </c>
      <c r="D36" s="272">
        <f t="shared" si="7"/>
        <v>20461</v>
      </c>
      <c r="E36" s="272">
        <f t="shared" si="7"/>
        <v>20461</v>
      </c>
      <c r="F36" s="272">
        <f t="shared" si="7"/>
        <v>15372</v>
      </c>
      <c r="G36" s="272">
        <f t="shared" si="7"/>
        <v>15372</v>
      </c>
      <c r="H36" s="272">
        <f t="shared" si="7"/>
        <v>15372</v>
      </c>
      <c r="I36" s="272">
        <f t="shared" si="7"/>
        <v>15372</v>
      </c>
      <c r="J36" s="272">
        <f t="shared" si="7"/>
        <v>15372</v>
      </c>
      <c r="K36" s="272">
        <f t="shared" si="7"/>
        <v>18895</v>
      </c>
      <c r="L36" s="272">
        <f t="shared" si="7"/>
        <v>18895</v>
      </c>
      <c r="M36" s="272">
        <f t="shared" si="7"/>
        <v>15372</v>
      </c>
      <c r="N36" s="272">
        <f t="shared" si="7"/>
        <v>15372</v>
      </c>
      <c r="O36" s="272">
        <f t="shared" si="7"/>
        <v>15372</v>
      </c>
      <c r="P36" s="272">
        <f t="shared" si="7"/>
        <v>15372</v>
      </c>
      <c r="Q36" s="272">
        <f t="shared" si="7"/>
        <v>15372</v>
      </c>
      <c r="R36" s="272">
        <f t="shared" si="7"/>
        <v>17721</v>
      </c>
      <c r="S36" s="272">
        <f t="shared" si="7"/>
        <v>17721</v>
      </c>
      <c r="T36" s="272">
        <f t="shared" si="7"/>
        <v>16546</v>
      </c>
      <c r="U36" s="272">
        <f t="shared" si="7"/>
        <v>16546</v>
      </c>
      <c r="V36" s="272">
        <f t="shared" si="7"/>
        <v>16546</v>
      </c>
      <c r="W36" s="272">
        <f t="shared" si="7"/>
        <v>16546</v>
      </c>
      <c r="X36" s="272">
        <f t="shared" si="7"/>
        <v>17721</v>
      </c>
      <c r="Y36" s="272">
        <f t="shared" si="7"/>
        <v>17721</v>
      </c>
      <c r="Z36" s="272">
        <f t="shared" si="7"/>
        <v>17721</v>
      </c>
      <c r="AA36" s="272">
        <f t="shared" si="7"/>
        <v>16546</v>
      </c>
      <c r="AB36" s="272">
        <f t="shared" si="7"/>
        <v>16546</v>
      </c>
      <c r="AC36" s="272">
        <f t="shared" si="7"/>
        <v>17721</v>
      </c>
      <c r="AD36" s="272">
        <f t="shared" si="7"/>
        <v>17721</v>
      </c>
      <c r="AE36" s="272">
        <f t="shared" si="7"/>
        <v>17721</v>
      </c>
      <c r="AF36" s="272">
        <f t="shared" si="7"/>
        <v>20853</v>
      </c>
      <c r="AG36" s="272">
        <f t="shared" si="7"/>
        <v>20853</v>
      </c>
      <c r="AH36" s="272">
        <f t="shared" si="7"/>
        <v>18895</v>
      </c>
      <c r="AI36" s="272">
        <f t="shared" si="7"/>
        <v>20461</v>
      </c>
      <c r="AJ36" s="272">
        <f t="shared" si="7"/>
        <v>20461</v>
      </c>
      <c r="AK36" s="272">
        <f t="shared" si="7"/>
        <v>25551</v>
      </c>
      <c r="AL36" s="272">
        <f t="shared" si="7"/>
        <v>30249</v>
      </c>
      <c r="AM36" s="272">
        <f t="shared" si="7"/>
        <v>30249</v>
      </c>
      <c r="AN36" s="272">
        <f t="shared" si="7"/>
        <v>32598</v>
      </c>
      <c r="AO36" s="272">
        <f t="shared" si="7"/>
        <v>30249</v>
      </c>
      <c r="AP36" s="346">
        <f t="shared" si="7"/>
        <v>53661</v>
      </c>
      <c r="AQ36" s="346">
        <f t="shared" si="7"/>
        <v>84981</v>
      </c>
      <c r="AR36" s="346">
        <f t="shared" si="7"/>
        <v>104556</v>
      </c>
      <c r="AS36" s="346">
        <f t="shared" si="7"/>
        <v>104556</v>
      </c>
      <c r="AT36" s="346">
        <f t="shared" si="7"/>
        <v>92811</v>
      </c>
      <c r="AU36" s="346">
        <f t="shared" si="7"/>
        <v>92811</v>
      </c>
      <c r="AV36" s="346">
        <f t="shared" si="7"/>
        <v>92811</v>
      </c>
      <c r="AW36" s="346">
        <f t="shared" si="7"/>
        <v>92811</v>
      </c>
      <c r="AX36" s="346">
        <f t="shared" si="7"/>
        <v>92811</v>
      </c>
      <c r="AY36" s="346">
        <f t="shared" si="7"/>
        <v>73236</v>
      </c>
      <c r="AZ36" s="346">
        <f t="shared" si="7"/>
        <v>65406</v>
      </c>
      <c r="BA36" s="272">
        <f t="shared" si="7"/>
        <v>65406</v>
      </c>
      <c r="BB36" s="272">
        <f t="shared" si="7"/>
        <v>47162</v>
      </c>
      <c r="BC36" s="272">
        <f t="shared" si="7"/>
        <v>28370</v>
      </c>
      <c r="BD36" s="272">
        <f t="shared" si="7"/>
        <v>28370</v>
      </c>
      <c r="BE36" s="272">
        <f t="shared" si="7"/>
        <v>28370</v>
      </c>
      <c r="BF36" s="272">
        <f t="shared" si="7"/>
        <v>28370</v>
      </c>
      <c r="BG36" s="272">
        <f t="shared" si="7"/>
        <v>28370</v>
      </c>
      <c r="BH36" s="272">
        <f t="shared" si="7"/>
        <v>26021</v>
      </c>
      <c r="BI36" s="272">
        <f t="shared" si="5"/>
        <v>26021</v>
      </c>
      <c r="BJ36" s="272">
        <f t="shared" si="5"/>
        <v>26021</v>
      </c>
      <c r="BK36" s="272">
        <f t="shared" si="5"/>
        <v>28370</v>
      </c>
      <c r="BL36" s="272">
        <f t="shared" si="5"/>
        <v>28370</v>
      </c>
      <c r="BM36" s="272">
        <f t="shared" si="5"/>
        <v>28370</v>
      </c>
      <c r="BN36" s="272">
        <f t="shared" si="5"/>
        <v>28370</v>
      </c>
      <c r="BO36" s="272">
        <f t="shared" si="5"/>
        <v>28370</v>
      </c>
      <c r="BP36" s="272">
        <f t="shared" si="5"/>
        <v>28370</v>
      </c>
      <c r="BQ36" s="272">
        <f t="shared" si="5"/>
        <v>28370</v>
      </c>
      <c r="BR36" s="272">
        <f t="shared" si="5"/>
        <v>28370</v>
      </c>
      <c r="BS36" s="272">
        <f t="shared" si="5"/>
        <v>28370</v>
      </c>
      <c r="BT36" s="272">
        <f t="shared" si="5"/>
        <v>33068</v>
      </c>
      <c r="BU36" s="272">
        <f t="shared" si="5"/>
        <v>33068</v>
      </c>
      <c r="BV36" s="272">
        <f t="shared" si="5"/>
        <v>33068</v>
      </c>
      <c r="BW36" s="272">
        <f t="shared" si="5"/>
        <v>33068</v>
      </c>
      <c r="BX36" s="272">
        <f t="shared" si="5"/>
        <v>34634</v>
      </c>
      <c r="BY36" s="272">
        <f t="shared" si="5"/>
        <v>34634</v>
      </c>
      <c r="BZ36" s="272">
        <f t="shared" si="5"/>
        <v>34634</v>
      </c>
      <c r="CA36" s="272">
        <f t="shared" si="5"/>
        <v>34634</v>
      </c>
      <c r="CB36" s="272">
        <f t="shared" si="5"/>
        <v>34634</v>
      </c>
      <c r="CC36" s="272">
        <f t="shared" si="5"/>
        <v>34634</v>
      </c>
      <c r="CD36" s="272">
        <f t="shared" si="5"/>
        <v>34634</v>
      </c>
      <c r="CE36" s="272">
        <f t="shared" si="5"/>
        <v>34634</v>
      </c>
      <c r="CF36" s="272">
        <f t="shared" si="5"/>
        <v>34634</v>
      </c>
      <c r="CG36" s="272">
        <f t="shared" si="5"/>
        <v>34634</v>
      </c>
      <c r="CH36" s="272">
        <f t="shared" si="5"/>
        <v>31502</v>
      </c>
      <c r="CI36" s="272">
        <f t="shared" si="5"/>
        <v>31502</v>
      </c>
      <c r="CJ36" s="272">
        <f t="shared" si="5"/>
        <v>31502</v>
      </c>
      <c r="CK36" s="272">
        <f t="shared" si="5"/>
        <v>31502</v>
      </c>
      <c r="CL36" s="272">
        <f t="shared" si="5"/>
        <v>31502</v>
      </c>
      <c r="CM36" s="272">
        <f t="shared" si="5"/>
        <v>31502</v>
      </c>
      <c r="CN36" s="272">
        <f t="shared" si="5"/>
        <v>31502</v>
      </c>
      <c r="CO36" s="272">
        <f t="shared" si="5"/>
        <v>31502</v>
      </c>
      <c r="CP36" s="272">
        <f t="shared" si="5"/>
        <v>31502</v>
      </c>
      <c r="CQ36" s="272">
        <f t="shared" si="5"/>
        <v>51077</v>
      </c>
      <c r="CR36" s="272">
        <f t="shared" si="5"/>
        <v>56558</v>
      </c>
      <c r="CS36" s="272">
        <f t="shared" si="5"/>
        <v>62039</v>
      </c>
      <c r="CT36" s="272">
        <f t="shared" si="5"/>
        <v>51077</v>
      </c>
      <c r="CU36" s="272">
        <f t="shared" si="5"/>
        <v>51077</v>
      </c>
      <c r="CV36" s="272">
        <f t="shared" si="5"/>
        <v>42464</v>
      </c>
      <c r="CW36" s="272">
        <f t="shared" si="5"/>
        <v>42464</v>
      </c>
      <c r="CX36" s="272">
        <f t="shared" si="5"/>
        <v>42464</v>
      </c>
      <c r="CY36" s="272">
        <f t="shared" si="5"/>
        <v>36200</v>
      </c>
      <c r="CZ36" s="272">
        <f t="shared" si="5"/>
        <v>35417</v>
      </c>
      <c r="DA36" s="272">
        <f t="shared" si="5"/>
        <v>24846</v>
      </c>
      <c r="DB36" s="272">
        <f t="shared" si="5"/>
        <v>24846</v>
      </c>
      <c r="DC36" s="272">
        <f t="shared" si="5"/>
        <v>24846</v>
      </c>
      <c r="DD36" s="272">
        <f t="shared" si="5"/>
        <v>24846</v>
      </c>
      <c r="DE36" s="272">
        <f t="shared" si="5"/>
        <v>26021</v>
      </c>
      <c r="DF36" s="272">
        <f t="shared" si="5"/>
        <v>26021</v>
      </c>
      <c r="DG36" s="272">
        <f t="shared" si="5"/>
        <v>26021</v>
      </c>
      <c r="DH36" s="272">
        <f t="shared" si="5"/>
        <v>24846</v>
      </c>
      <c r="DI36" s="272">
        <f t="shared" si="5"/>
        <v>24846</v>
      </c>
      <c r="DJ36" s="272">
        <f t="shared" si="5"/>
        <v>24846</v>
      </c>
      <c r="DK36" s="272">
        <f t="shared" si="5"/>
        <v>24846</v>
      </c>
      <c r="DL36" s="272">
        <f t="shared" si="5"/>
        <v>24846</v>
      </c>
      <c r="DM36" s="272">
        <f t="shared" si="5"/>
        <v>24846</v>
      </c>
      <c r="DN36" s="272">
        <f t="shared" si="5"/>
        <v>23672</v>
      </c>
      <c r="DO36" s="272">
        <f t="shared" si="5"/>
        <v>23672</v>
      </c>
      <c r="DP36" s="272">
        <f t="shared" si="5"/>
        <v>23672</v>
      </c>
      <c r="DQ36" s="272">
        <f t="shared" si="5"/>
        <v>23672</v>
      </c>
      <c r="DR36" s="272">
        <f t="shared" si="5"/>
        <v>23672</v>
      </c>
      <c r="DS36" s="272">
        <f t="shared" si="5"/>
        <v>23672</v>
      </c>
      <c r="DT36" s="272">
        <f t="shared" si="5"/>
        <v>23672</v>
      </c>
      <c r="DU36" s="272">
        <f t="shared" si="6"/>
        <v>20540</v>
      </c>
      <c r="DV36" s="272">
        <f t="shared" si="6"/>
        <v>20540</v>
      </c>
      <c r="DW36" s="272">
        <f t="shared" si="6"/>
        <v>20540</v>
      </c>
      <c r="DX36" s="272">
        <f t="shared" si="6"/>
        <v>20540</v>
      </c>
      <c r="DY36" s="272">
        <f t="shared" si="6"/>
        <v>20540</v>
      </c>
      <c r="DZ36" s="272">
        <f t="shared" si="6"/>
        <v>21323</v>
      </c>
      <c r="EA36" s="272">
        <f t="shared" si="6"/>
        <v>21323</v>
      </c>
      <c r="EB36" s="272">
        <f t="shared" si="6"/>
        <v>19757</v>
      </c>
      <c r="EC36" s="272">
        <f t="shared" si="6"/>
        <v>19757</v>
      </c>
      <c r="ED36" s="272">
        <f t="shared" si="6"/>
        <v>19757</v>
      </c>
      <c r="EE36" s="272">
        <f t="shared" si="6"/>
        <v>18817</v>
      </c>
      <c r="EF36" s="272">
        <f t="shared" si="6"/>
        <v>18817</v>
      </c>
      <c r="EG36" s="272">
        <f t="shared" si="6"/>
        <v>18817</v>
      </c>
      <c r="EH36" s="272">
        <f t="shared" si="6"/>
        <v>18817</v>
      </c>
      <c r="EI36" s="272">
        <f t="shared" si="6"/>
        <v>16468</v>
      </c>
      <c r="EJ36" s="272">
        <f t="shared" si="6"/>
        <v>16468</v>
      </c>
      <c r="EK36" s="272">
        <f t="shared" si="6"/>
        <v>16468</v>
      </c>
      <c r="EL36" s="272">
        <f t="shared" si="6"/>
        <v>16468</v>
      </c>
      <c r="EM36" s="272">
        <f t="shared" si="6"/>
        <v>16468</v>
      </c>
      <c r="EN36" s="272">
        <f t="shared" si="6"/>
        <v>16468</v>
      </c>
      <c r="EO36" s="272">
        <f t="shared" si="6"/>
        <v>16468</v>
      </c>
      <c r="EP36" s="272">
        <f t="shared" si="6"/>
        <v>15294</v>
      </c>
      <c r="EQ36" s="272">
        <f t="shared" si="6"/>
        <v>15294</v>
      </c>
      <c r="ER36" s="272">
        <f t="shared" si="6"/>
        <v>15294</v>
      </c>
      <c r="ES36" s="272">
        <f t="shared" si="6"/>
        <v>15294</v>
      </c>
      <c r="ET36" s="272">
        <f t="shared" si="6"/>
        <v>15294</v>
      </c>
      <c r="EU36" s="272">
        <f t="shared" si="6"/>
        <v>16468</v>
      </c>
      <c r="EV36" s="272">
        <f t="shared" si="6"/>
        <v>16468</v>
      </c>
      <c r="EW36" s="272">
        <f t="shared" si="6"/>
        <v>15294</v>
      </c>
      <c r="EX36" s="272">
        <f t="shared" si="6"/>
        <v>15294</v>
      </c>
      <c r="EY36" s="272">
        <f t="shared" si="6"/>
        <v>15294</v>
      </c>
      <c r="EZ36" s="272">
        <f t="shared" si="6"/>
        <v>15294</v>
      </c>
      <c r="FA36" s="272">
        <f t="shared" si="6"/>
        <v>15294</v>
      </c>
      <c r="FB36" s="272">
        <f t="shared" si="6"/>
        <v>16468</v>
      </c>
      <c r="FC36" s="272">
        <f t="shared" si="6"/>
        <v>16468</v>
      </c>
      <c r="FD36" s="272">
        <f t="shared" si="6"/>
        <v>15294</v>
      </c>
      <c r="FE36" s="272">
        <f t="shared" si="6"/>
        <v>15294</v>
      </c>
      <c r="FF36" s="272">
        <f t="shared" si="6"/>
        <v>15294</v>
      </c>
      <c r="FG36" s="272">
        <f t="shared" si="6"/>
        <v>15294</v>
      </c>
      <c r="FH36" s="272">
        <f t="shared" si="6"/>
        <v>17643</v>
      </c>
    </row>
    <row r="37" spans="1:164"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346"/>
      <c r="AQ37" s="346"/>
      <c r="AR37" s="346"/>
      <c r="AS37" s="346"/>
      <c r="AT37" s="346"/>
      <c r="AU37" s="346"/>
      <c r="AV37" s="346"/>
      <c r="AW37" s="346"/>
      <c r="AX37" s="346"/>
      <c r="AY37" s="346"/>
      <c r="AZ37" s="346"/>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row>
    <row r="38" spans="1:164" s="72" customFormat="1" x14ac:dyDescent="0.2">
      <c r="A38" s="240">
        <v>1</v>
      </c>
      <c r="B38" s="272">
        <f t="shared" ref="B38:BH38" si="8">ROUND(B11*0.87,)+25</f>
        <v>18034</v>
      </c>
      <c r="C38" s="272">
        <f t="shared" si="8"/>
        <v>18034</v>
      </c>
      <c r="D38" s="272">
        <f t="shared" si="8"/>
        <v>20775</v>
      </c>
      <c r="E38" s="272">
        <f t="shared" si="8"/>
        <v>20775</v>
      </c>
      <c r="F38" s="272">
        <f t="shared" si="8"/>
        <v>15685</v>
      </c>
      <c r="G38" s="272">
        <f t="shared" si="8"/>
        <v>15685</v>
      </c>
      <c r="H38" s="272">
        <f t="shared" si="8"/>
        <v>15685</v>
      </c>
      <c r="I38" s="272">
        <f t="shared" si="8"/>
        <v>15685</v>
      </c>
      <c r="J38" s="272">
        <f t="shared" si="8"/>
        <v>15685</v>
      </c>
      <c r="K38" s="272">
        <f t="shared" si="8"/>
        <v>19209</v>
      </c>
      <c r="L38" s="272">
        <f t="shared" si="8"/>
        <v>19209</v>
      </c>
      <c r="M38" s="272">
        <f t="shared" si="8"/>
        <v>15685</v>
      </c>
      <c r="N38" s="272">
        <f t="shared" si="8"/>
        <v>15685</v>
      </c>
      <c r="O38" s="272">
        <f t="shared" si="8"/>
        <v>15685</v>
      </c>
      <c r="P38" s="272">
        <f t="shared" si="8"/>
        <v>15685</v>
      </c>
      <c r="Q38" s="272">
        <f t="shared" si="8"/>
        <v>15685</v>
      </c>
      <c r="R38" s="272">
        <f t="shared" si="8"/>
        <v>18034</v>
      </c>
      <c r="S38" s="272">
        <f t="shared" si="8"/>
        <v>18034</v>
      </c>
      <c r="T38" s="272">
        <f t="shared" si="8"/>
        <v>16860</v>
      </c>
      <c r="U38" s="272">
        <f t="shared" si="8"/>
        <v>16860</v>
      </c>
      <c r="V38" s="272">
        <f t="shared" si="8"/>
        <v>16860</v>
      </c>
      <c r="W38" s="272">
        <f t="shared" si="8"/>
        <v>16860</v>
      </c>
      <c r="X38" s="272">
        <f t="shared" si="8"/>
        <v>18034</v>
      </c>
      <c r="Y38" s="272">
        <f t="shared" si="8"/>
        <v>18034</v>
      </c>
      <c r="Z38" s="272">
        <f t="shared" si="8"/>
        <v>18034</v>
      </c>
      <c r="AA38" s="272">
        <f t="shared" si="8"/>
        <v>16860</v>
      </c>
      <c r="AB38" s="272">
        <f t="shared" si="8"/>
        <v>16860</v>
      </c>
      <c r="AC38" s="272">
        <f t="shared" si="8"/>
        <v>18034</v>
      </c>
      <c r="AD38" s="272">
        <f t="shared" si="8"/>
        <v>18034</v>
      </c>
      <c r="AE38" s="272">
        <f t="shared" si="8"/>
        <v>18034</v>
      </c>
      <c r="AF38" s="272">
        <f t="shared" si="8"/>
        <v>21166</v>
      </c>
      <c r="AG38" s="272">
        <f t="shared" si="8"/>
        <v>21166</v>
      </c>
      <c r="AH38" s="272">
        <f t="shared" si="8"/>
        <v>19209</v>
      </c>
      <c r="AI38" s="272">
        <f t="shared" si="8"/>
        <v>20775</v>
      </c>
      <c r="AJ38" s="272">
        <f t="shared" si="8"/>
        <v>20775</v>
      </c>
      <c r="AK38" s="272">
        <f t="shared" si="8"/>
        <v>25864</v>
      </c>
      <c r="AL38" s="272">
        <f t="shared" si="8"/>
        <v>30562</v>
      </c>
      <c r="AM38" s="272">
        <f t="shared" si="8"/>
        <v>30562</v>
      </c>
      <c r="AN38" s="272">
        <f t="shared" si="8"/>
        <v>32911</v>
      </c>
      <c r="AO38" s="272">
        <f t="shared" si="8"/>
        <v>30562</v>
      </c>
      <c r="AP38" s="346">
        <f t="shared" si="8"/>
        <v>54835</v>
      </c>
      <c r="AQ38" s="346">
        <f t="shared" si="8"/>
        <v>86155</v>
      </c>
      <c r="AR38" s="346">
        <f t="shared" si="8"/>
        <v>105730</v>
      </c>
      <c r="AS38" s="346">
        <f t="shared" si="8"/>
        <v>105730</v>
      </c>
      <c r="AT38" s="346">
        <f t="shared" si="8"/>
        <v>93985</v>
      </c>
      <c r="AU38" s="346">
        <f t="shared" si="8"/>
        <v>93985</v>
      </c>
      <c r="AV38" s="346">
        <f t="shared" si="8"/>
        <v>93985</v>
      </c>
      <c r="AW38" s="346">
        <f t="shared" si="8"/>
        <v>93985</v>
      </c>
      <c r="AX38" s="346">
        <f t="shared" si="8"/>
        <v>93985</v>
      </c>
      <c r="AY38" s="346">
        <f t="shared" si="8"/>
        <v>74410</v>
      </c>
      <c r="AZ38" s="346">
        <f t="shared" si="8"/>
        <v>66580</v>
      </c>
      <c r="BA38" s="272">
        <f t="shared" si="8"/>
        <v>66580</v>
      </c>
      <c r="BB38" s="272">
        <f t="shared" si="8"/>
        <v>47788</v>
      </c>
      <c r="BC38" s="272">
        <f t="shared" si="8"/>
        <v>28996</v>
      </c>
      <c r="BD38" s="272">
        <f t="shared" si="8"/>
        <v>28996</v>
      </c>
      <c r="BE38" s="272">
        <f t="shared" si="8"/>
        <v>28996</v>
      </c>
      <c r="BF38" s="272">
        <f t="shared" si="8"/>
        <v>28996</v>
      </c>
      <c r="BG38" s="272">
        <f t="shared" si="8"/>
        <v>28996</v>
      </c>
      <c r="BH38" s="272">
        <f t="shared" si="8"/>
        <v>26647</v>
      </c>
      <c r="BI38" s="272">
        <f t="shared" ref="BI38:DT39" si="9">ROUND(BI11*0.87,)+25</f>
        <v>26647</v>
      </c>
      <c r="BJ38" s="272">
        <f t="shared" si="9"/>
        <v>26647</v>
      </c>
      <c r="BK38" s="272">
        <f t="shared" si="9"/>
        <v>28996</v>
      </c>
      <c r="BL38" s="272">
        <f t="shared" si="9"/>
        <v>28996</v>
      </c>
      <c r="BM38" s="272">
        <f t="shared" si="9"/>
        <v>28996</v>
      </c>
      <c r="BN38" s="272">
        <f t="shared" si="9"/>
        <v>28996</v>
      </c>
      <c r="BO38" s="272">
        <f t="shared" si="9"/>
        <v>28996</v>
      </c>
      <c r="BP38" s="272">
        <f t="shared" si="9"/>
        <v>28996</v>
      </c>
      <c r="BQ38" s="272">
        <f t="shared" si="9"/>
        <v>28996</v>
      </c>
      <c r="BR38" s="272">
        <f t="shared" si="9"/>
        <v>28996</v>
      </c>
      <c r="BS38" s="272">
        <f t="shared" si="9"/>
        <v>28996</v>
      </c>
      <c r="BT38" s="272">
        <f t="shared" si="9"/>
        <v>33694</v>
      </c>
      <c r="BU38" s="272">
        <f t="shared" si="9"/>
        <v>33694</v>
      </c>
      <c r="BV38" s="272">
        <f t="shared" si="9"/>
        <v>33694</v>
      </c>
      <c r="BW38" s="272">
        <f t="shared" si="9"/>
        <v>33694</v>
      </c>
      <c r="BX38" s="272">
        <f t="shared" si="9"/>
        <v>35260</v>
      </c>
      <c r="BY38" s="272">
        <f t="shared" si="9"/>
        <v>35260</v>
      </c>
      <c r="BZ38" s="272">
        <f t="shared" si="9"/>
        <v>35260</v>
      </c>
      <c r="CA38" s="272">
        <f t="shared" si="9"/>
        <v>35260</v>
      </c>
      <c r="CB38" s="272">
        <f t="shared" si="9"/>
        <v>35260</v>
      </c>
      <c r="CC38" s="272">
        <f t="shared" si="9"/>
        <v>35260</v>
      </c>
      <c r="CD38" s="272">
        <f t="shared" si="9"/>
        <v>35260</v>
      </c>
      <c r="CE38" s="272">
        <f t="shared" si="9"/>
        <v>35260</v>
      </c>
      <c r="CF38" s="272">
        <f t="shared" si="9"/>
        <v>35260</v>
      </c>
      <c r="CG38" s="272">
        <f t="shared" si="9"/>
        <v>35260</v>
      </c>
      <c r="CH38" s="272">
        <f t="shared" si="9"/>
        <v>32128</v>
      </c>
      <c r="CI38" s="272">
        <f t="shared" si="9"/>
        <v>32128</v>
      </c>
      <c r="CJ38" s="272">
        <f t="shared" si="9"/>
        <v>32128</v>
      </c>
      <c r="CK38" s="272">
        <f t="shared" si="9"/>
        <v>32128</v>
      </c>
      <c r="CL38" s="272">
        <f t="shared" si="9"/>
        <v>32128</v>
      </c>
      <c r="CM38" s="272">
        <f t="shared" si="9"/>
        <v>32128</v>
      </c>
      <c r="CN38" s="272">
        <f t="shared" si="9"/>
        <v>32128</v>
      </c>
      <c r="CO38" s="272">
        <f t="shared" si="9"/>
        <v>32128</v>
      </c>
      <c r="CP38" s="272">
        <f t="shared" si="9"/>
        <v>32128</v>
      </c>
      <c r="CQ38" s="272">
        <f t="shared" si="9"/>
        <v>51703</v>
      </c>
      <c r="CR38" s="272">
        <f t="shared" si="9"/>
        <v>57184</v>
      </c>
      <c r="CS38" s="272">
        <f t="shared" si="9"/>
        <v>62665</v>
      </c>
      <c r="CT38" s="272">
        <f t="shared" si="9"/>
        <v>51703</v>
      </c>
      <c r="CU38" s="272">
        <f t="shared" si="9"/>
        <v>51703</v>
      </c>
      <c r="CV38" s="272">
        <f t="shared" si="9"/>
        <v>43090</v>
      </c>
      <c r="CW38" s="272">
        <f t="shared" si="9"/>
        <v>43090</v>
      </c>
      <c r="CX38" s="272">
        <f t="shared" si="9"/>
        <v>43090</v>
      </c>
      <c r="CY38" s="272">
        <f t="shared" si="9"/>
        <v>36826</v>
      </c>
      <c r="CZ38" s="272">
        <f t="shared" si="9"/>
        <v>36043</v>
      </c>
      <c r="DA38" s="272">
        <f t="shared" si="9"/>
        <v>25473</v>
      </c>
      <c r="DB38" s="272">
        <f t="shared" si="9"/>
        <v>25473</v>
      </c>
      <c r="DC38" s="272">
        <f t="shared" si="9"/>
        <v>25473</v>
      </c>
      <c r="DD38" s="272">
        <f t="shared" si="9"/>
        <v>25473</v>
      </c>
      <c r="DE38" s="272">
        <f t="shared" si="9"/>
        <v>26647</v>
      </c>
      <c r="DF38" s="272">
        <f t="shared" si="9"/>
        <v>26647</v>
      </c>
      <c r="DG38" s="272">
        <f t="shared" si="9"/>
        <v>26647</v>
      </c>
      <c r="DH38" s="272">
        <f t="shared" si="9"/>
        <v>25473</v>
      </c>
      <c r="DI38" s="272">
        <f t="shared" si="9"/>
        <v>25473</v>
      </c>
      <c r="DJ38" s="272">
        <f t="shared" si="9"/>
        <v>25473</v>
      </c>
      <c r="DK38" s="272">
        <f t="shared" si="9"/>
        <v>25473</v>
      </c>
      <c r="DL38" s="272">
        <f t="shared" si="9"/>
        <v>25473</v>
      </c>
      <c r="DM38" s="272">
        <f t="shared" si="9"/>
        <v>25473</v>
      </c>
      <c r="DN38" s="272">
        <f t="shared" si="9"/>
        <v>24298</v>
      </c>
      <c r="DO38" s="272">
        <f t="shared" si="9"/>
        <v>24298</v>
      </c>
      <c r="DP38" s="272">
        <f t="shared" si="9"/>
        <v>24298</v>
      </c>
      <c r="DQ38" s="272">
        <f t="shared" si="9"/>
        <v>24298</v>
      </c>
      <c r="DR38" s="272">
        <f t="shared" si="9"/>
        <v>24298</v>
      </c>
      <c r="DS38" s="272">
        <f t="shared" si="9"/>
        <v>24298</v>
      </c>
      <c r="DT38" s="272">
        <f t="shared" si="9"/>
        <v>24298</v>
      </c>
      <c r="DU38" s="272">
        <f t="shared" ref="DU38:FH39" si="10">ROUND(DU11*0.87,)+25</f>
        <v>21166</v>
      </c>
      <c r="DV38" s="272">
        <f t="shared" si="10"/>
        <v>21166</v>
      </c>
      <c r="DW38" s="272">
        <f t="shared" si="10"/>
        <v>21166</v>
      </c>
      <c r="DX38" s="272">
        <f t="shared" si="10"/>
        <v>21166</v>
      </c>
      <c r="DY38" s="272">
        <f t="shared" si="10"/>
        <v>21166</v>
      </c>
      <c r="DZ38" s="272">
        <f t="shared" si="10"/>
        <v>21949</v>
      </c>
      <c r="EA38" s="272">
        <f t="shared" si="10"/>
        <v>21949</v>
      </c>
      <c r="EB38" s="272">
        <f t="shared" si="10"/>
        <v>20383</v>
      </c>
      <c r="EC38" s="272">
        <f t="shared" si="10"/>
        <v>20383</v>
      </c>
      <c r="ED38" s="272">
        <f t="shared" si="10"/>
        <v>20383</v>
      </c>
      <c r="EE38" s="272">
        <f t="shared" si="10"/>
        <v>18817</v>
      </c>
      <c r="EF38" s="272">
        <f t="shared" si="10"/>
        <v>18817</v>
      </c>
      <c r="EG38" s="272">
        <f t="shared" si="10"/>
        <v>18817</v>
      </c>
      <c r="EH38" s="272">
        <f t="shared" si="10"/>
        <v>18817</v>
      </c>
      <c r="EI38" s="272">
        <f t="shared" si="10"/>
        <v>16468</v>
      </c>
      <c r="EJ38" s="272">
        <f t="shared" si="10"/>
        <v>16468</v>
      </c>
      <c r="EK38" s="272">
        <f t="shared" si="10"/>
        <v>16468</v>
      </c>
      <c r="EL38" s="272">
        <f t="shared" si="10"/>
        <v>16468</v>
      </c>
      <c r="EM38" s="272">
        <f t="shared" si="10"/>
        <v>16468</v>
      </c>
      <c r="EN38" s="272">
        <f t="shared" si="10"/>
        <v>16468</v>
      </c>
      <c r="EO38" s="272">
        <f t="shared" si="10"/>
        <v>16468</v>
      </c>
      <c r="EP38" s="272">
        <f t="shared" si="10"/>
        <v>15294</v>
      </c>
      <c r="EQ38" s="272">
        <f t="shared" si="10"/>
        <v>15294</v>
      </c>
      <c r="ER38" s="272">
        <f t="shared" si="10"/>
        <v>15294</v>
      </c>
      <c r="ES38" s="272">
        <f t="shared" si="10"/>
        <v>15294</v>
      </c>
      <c r="ET38" s="272">
        <f t="shared" si="10"/>
        <v>15294</v>
      </c>
      <c r="EU38" s="272">
        <f t="shared" si="10"/>
        <v>16468</v>
      </c>
      <c r="EV38" s="272">
        <f t="shared" si="10"/>
        <v>16468</v>
      </c>
      <c r="EW38" s="272">
        <f t="shared" si="10"/>
        <v>15294</v>
      </c>
      <c r="EX38" s="272">
        <f t="shared" si="10"/>
        <v>15294</v>
      </c>
      <c r="EY38" s="272">
        <f t="shared" si="10"/>
        <v>15294</v>
      </c>
      <c r="EZ38" s="272">
        <f t="shared" si="10"/>
        <v>15294</v>
      </c>
      <c r="FA38" s="272">
        <f t="shared" si="10"/>
        <v>15294</v>
      </c>
      <c r="FB38" s="272">
        <f t="shared" si="10"/>
        <v>16468</v>
      </c>
      <c r="FC38" s="272">
        <f t="shared" si="10"/>
        <v>16468</v>
      </c>
      <c r="FD38" s="272">
        <f t="shared" si="10"/>
        <v>15294</v>
      </c>
      <c r="FE38" s="272">
        <f t="shared" si="10"/>
        <v>15294</v>
      </c>
      <c r="FF38" s="272">
        <f t="shared" si="10"/>
        <v>15294</v>
      </c>
      <c r="FG38" s="272">
        <f t="shared" si="10"/>
        <v>15294</v>
      </c>
      <c r="FH38" s="272">
        <f t="shared" si="10"/>
        <v>17643</v>
      </c>
    </row>
    <row r="39" spans="1:164" s="72" customFormat="1" x14ac:dyDescent="0.2">
      <c r="A39" s="240">
        <v>2</v>
      </c>
      <c r="B39" s="272">
        <f t="shared" ref="B39:BH39" si="11">ROUND(B12*0.87,)+25</f>
        <v>20070</v>
      </c>
      <c r="C39" s="272">
        <f t="shared" si="11"/>
        <v>20070</v>
      </c>
      <c r="D39" s="272">
        <f t="shared" si="11"/>
        <v>22810</v>
      </c>
      <c r="E39" s="272">
        <f t="shared" si="11"/>
        <v>22810</v>
      </c>
      <c r="F39" s="272">
        <f t="shared" si="11"/>
        <v>17721</v>
      </c>
      <c r="G39" s="272">
        <f t="shared" si="11"/>
        <v>17721</v>
      </c>
      <c r="H39" s="272">
        <f t="shared" si="11"/>
        <v>17721</v>
      </c>
      <c r="I39" s="272">
        <f t="shared" si="11"/>
        <v>17721</v>
      </c>
      <c r="J39" s="272">
        <f t="shared" si="11"/>
        <v>17721</v>
      </c>
      <c r="K39" s="272">
        <f t="shared" si="11"/>
        <v>21244</v>
      </c>
      <c r="L39" s="272">
        <f t="shared" si="11"/>
        <v>21244</v>
      </c>
      <c r="M39" s="272">
        <f t="shared" si="11"/>
        <v>17721</v>
      </c>
      <c r="N39" s="272">
        <f t="shared" si="11"/>
        <v>17721</v>
      </c>
      <c r="O39" s="272">
        <f t="shared" si="11"/>
        <v>17721</v>
      </c>
      <c r="P39" s="272">
        <f t="shared" si="11"/>
        <v>17721</v>
      </c>
      <c r="Q39" s="272">
        <f t="shared" si="11"/>
        <v>17721</v>
      </c>
      <c r="R39" s="272">
        <f t="shared" si="11"/>
        <v>20070</v>
      </c>
      <c r="S39" s="272">
        <f t="shared" si="11"/>
        <v>20070</v>
      </c>
      <c r="T39" s="272">
        <f t="shared" si="11"/>
        <v>18895</v>
      </c>
      <c r="U39" s="272">
        <f t="shared" si="11"/>
        <v>18895</v>
      </c>
      <c r="V39" s="272">
        <f t="shared" si="11"/>
        <v>18895</v>
      </c>
      <c r="W39" s="272">
        <f t="shared" si="11"/>
        <v>18895</v>
      </c>
      <c r="X39" s="272">
        <f t="shared" si="11"/>
        <v>20070</v>
      </c>
      <c r="Y39" s="272">
        <f t="shared" si="11"/>
        <v>20070</v>
      </c>
      <c r="Z39" s="272">
        <f t="shared" si="11"/>
        <v>20070</v>
      </c>
      <c r="AA39" s="272">
        <f t="shared" si="11"/>
        <v>18895</v>
      </c>
      <c r="AB39" s="272">
        <f t="shared" si="11"/>
        <v>18895</v>
      </c>
      <c r="AC39" s="272">
        <f t="shared" si="11"/>
        <v>20070</v>
      </c>
      <c r="AD39" s="272">
        <f t="shared" si="11"/>
        <v>20070</v>
      </c>
      <c r="AE39" s="272">
        <f t="shared" si="11"/>
        <v>20070</v>
      </c>
      <c r="AF39" s="272">
        <f t="shared" si="11"/>
        <v>23202</v>
      </c>
      <c r="AG39" s="272">
        <f t="shared" si="11"/>
        <v>23202</v>
      </c>
      <c r="AH39" s="272">
        <f t="shared" si="11"/>
        <v>21244</v>
      </c>
      <c r="AI39" s="272">
        <f t="shared" si="11"/>
        <v>22810</v>
      </c>
      <c r="AJ39" s="272">
        <f t="shared" si="11"/>
        <v>22810</v>
      </c>
      <c r="AK39" s="272">
        <f t="shared" si="11"/>
        <v>27900</v>
      </c>
      <c r="AL39" s="272">
        <f t="shared" si="11"/>
        <v>32598</v>
      </c>
      <c r="AM39" s="272">
        <f t="shared" si="11"/>
        <v>32598</v>
      </c>
      <c r="AN39" s="272">
        <f t="shared" si="11"/>
        <v>34947</v>
      </c>
      <c r="AO39" s="272">
        <f t="shared" si="11"/>
        <v>32598</v>
      </c>
      <c r="AP39" s="346">
        <f t="shared" si="11"/>
        <v>57576</v>
      </c>
      <c r="AQ39" s="346">
        <f t="shared" si="11"/>
        <v>88896</v>
      </c>
      <c r="AR39" s="346">
        <f t="shared" si="11"/>
        <v>108471</v>
      </c>
      <c r="AS39" s="346">
        <f t="shared" si="11"/>
        <v>108471</v>
      </c>
      <c r="AT39" s="346">
        <f t="shared" si="11"/>
        <v>96726</v>
      </c>
      <c r="AU39" s="346">
        <f t="shared" si="11"/>
        <v>96726</v>
      </c>
      <c r="AV39" s="346">
        <f t="shared" si="11"/>
        <v>96726</v>
      </c>
      <c r="AW39" s="346">
        <f t="shared" si="11"/>
        <v>96726</v>
      </c>
      <c r="AX39" s="346">
        <f t="shared" si="11"/>
        <v>96726</v>
      </c>
      <c r="AY39" s="346">
        <f t="shared" si="11"/>
        <v>77151</v>
      </c>
      <c r="AZ39" s="346">
        <f t="shared" si="11"/>
        <v>69321</v>
      </c>
      <c r="BA39" s="272">
        <f t="shared" si="11"/>
        <v>69321</v>
      </c>
      <c r="BB39" s="272">
        <f t="shared" si="11"/>
        <v>50294</v>
      </c>
      <c r="BC39" s="272">
        <f t="shared" si="11"/>
        <v>31502</v>
      </c>
      <c r="BD39" s="272">
        <f t="shared" si="11"/>
        <v>31502</v>
      </c>
      <c r="BE39" s="272">
        <f t="shared" si="11"/>
        <v>31502</v>
      </c>
      <c r="BF39" s="272">
        <f t="shared" si="11"/>
        <v>31502</v>
      </c>
      <c r="BG39" s="272">
        <f t="shared" si="11"/>
        <v>31502</v>
      </c>
      <c r="BH39" s="272">
        <f t="shared" si="11"/>
        <v>29153</v>
      </c>
      <c r="BI39" s="272">
        <f t="shared" si="9"/>
        <v>29153</v>
      </c>
      <c r="BJ39" s="272">
        <f t="shared" si="9"/>
        <v>29153</v>
      </c>
      <c r="BK39" s="272">
        <f t="shared" si="9"/>
        <v>31502</v>
      </c>
      <c r="BL39" s="272">
        <f t="shared" si="9"/>
        <v>31502</v>
      </c>
      <c r="BM39" s="272">
        <f t="shared" si="9"/>
        <v>31502</v>
      </c>
      <c r="BN39" s="272">
        <f t="shared" si="9"/>
        <v>31502</v>
      </c>
      <c r="BO39" s="272">
        <f t="shared" si="9"/>
        <v>31502</v>
      </c>
      <c r="BP39" s="272">
        <f t="shared" si="9"/>
        <v>31502</v>
      </c>
      <c r="BQ39" s="272">
        <f t="shared" si="9"/>
        <v>31502</v>
      </c>
      <c r="BR39" s="272">
        <f t="shared" si="9"/>
        <v>31502</v>
      </c>
      <c r="BS39" s="272">
        <f t="shared" si="9"/>
        <v>31502</v>
      </c>
      <c r="BT39" s="272">
        <f t="shared" si="9"/>
        <v>36200</v>
      </c>
      <c r="BU39" s="272">
        <f t="shared" si="9"/>
        <v>36200</v>
      </c>
      <c r="BV39" s="272">
        <f t="shared" si="9"/>
        <v>36200</v>
      </c>
      <c r="BW39" s="272">
        <f t="shared" si="9"/>
        <v>36200</v>
      </c>
      <c r="BX39" s="272">
        <f t="shared" si="9"/>
        <v>37766</v>
      </c>
      <c r="BY39" s="272">
        <f t="shared" si="9"/>
        <v>37766</v>
      </c>
      <c r="BZ39" s="272">
        <f t="shared" si="9"/>
        <v>37766</v>
      </c>
      <c r="CA39" s="272">
        <f t="shared" si="9"/>
        <v>37766</v>
      </c>
      <c r="CB39" s="272">
        <f t="shared" si="9"/>
        <v>37766</v>
      </c>
      <c r="CC39" s="272">
        <f t="shared" si="9"/>
        <v>37766</v>
      </c>
      <c r="CD39" s="272">
        <f t="shared" si="9"/>
        <v>37766</v>
      </c>
      <c r="CE39" s="272">
        <f t="shared" si="9"/>
        <v>37766</v>
      </c>
      <c r="CF39" s="272">
        <f t="shared" si="9"/>
        <v>37766</v>
      </c>
      <c r="CG39" s="272">
        <f t="shared" si="9"/>
        <v>37766</v>
      </c>
      <c r="CH39" s="272">
        <f t="shared" si="9"/>
        <v>34634</v>
      </c>
      <c r="CI39" s="272">
        <f t="shared" si="9"/>
        <v>34634</v>
      </c>
      <c r="CJ39" s="272">
        <f t="shared" si="9"/>
        <v>34634</v>
      </c>
      <c r="CK39" s="272">
        <f t="shared" si="9"/>
        <v>34634</v>
      </c>
      <c r="CL39" s="272">
        <f t="shared" si="9"/>
        <v>34634</v>
      </c>
      <c r="CM39" s="272">
        <f t="shared" si="9"/>
        <v>34634</v>
      </c>
      <c r="CN39" s="272">
        <f t="shared" si="9"/>
        <v>34634</v>
      </c>
      <c r="CO39" s="272">
        <f t="shared" si="9"/>
        <v>34634</v>
      </c>
      <c r="CP39" s="272">
        <f t="shared" si="9"/>
        <v>34634</v>
      </c>
      <c r="CQ39" s="272">
        <f t="shared" si="9"/>
        <v>54209</v>
      </c>
      <c r="CR39" s="272">
        <f t="shared" si="9"/>
        <v>59690</v>
      </c>
      <c r="CS39" s="272">
        <f t="shared" si="9"/>
        <v>65171</v>
      </c>
      <c r="CT39" s="272">
        <f t="shared" si="9"/>
        <v>54209</v>
      </c>
      <c r="CU39" s="272">
        <f t="shared" si="9"/>
        <v>54209</v>
      </c>
      <c r="CV39" s="272">
        <f t="shared" si="9"/>
        <v>45596</v>
      </c>
      <c r="CW39" s="272">
        <f t="shared" si="9"/>
        <v>45596</v>
      </c>
      <c r="CX39" s="272">
        <f t="shared" si="9"/>
        <v>45596</v>
      </c>
      <c r="CY39" s="272">
        <f t="shared" si="9"/>
        <v>39332</v>
      </c>
      <c r="CZ39" s="272">
        <f t="shared" si="9"/>
        <v>38549</v>
      </c>
      <c r="DA39" s="272">
        <f t="shared" si="9"/>
        <v>27978</v>
      </c>
      <c r="DB39" s="272">
        <f t="shared" si="9"/>
        <v>27978</v>
      </c>
      <c r="DC39" s="272">
        <f t="shared" si="9"/>
        <v>27978</v>
      </c>
      <c r="DD39" s="272">
        <f t="shared" si="9"/>
        <v>27978</v>
      </c>
      <c r="DE39" s="272">
        <f t="shared" si="9"/>
        <v>29153</v>
      </c>
      <c r="DF39" s="272">
        <f t="shared" si="9"/>
        <v>29153</v>
      </c>
      <c r="DG39" s="272">
        <f t="shared" si="9"/>
        <v>29153</v>
      </c>
      <c r="DH39" s="272">
        <f t="shared" si="9"/>
        <v>27978</v>
      </c>
      <c r="DI39" s="272">
        <f t="shared" si="9"/>
        <v>27978</v>
      </c>
      <c r="DJ39" s="272">
        <f t="shared" si="9"/>
        <v>27978</v>
      </c>
      <c r="DK39" s="272">
        <f t="shared" si="9"/>
        <v>27978</v>
      </c>
      <c r="DL39" s="272">
        <f t="shared" si="9"/>
        <v>27978</v>
      </c>
      <c r="DM39" s="272">
        <f t="shared" si="9"/>
        <v>27978</v>
      </c>
      <c r="DN39" s="272">
        <f t="shared" si="9"/>
        <v>26804</v>
      </c>
      <c r="DO39" s="272">
        <f t="shared" si="9"/>
        <v>26804</v>
      </c>
      <c r="DP39" s="272">
        <f t="shared" si="9"/>
        <v>26804</v>
      </c>
      <c r="DQ39" s="272">
        <f t="shared" si="9"/>
        <v>26804</v>
      </c>
      <c r="DR39" s="272">
        <f t="shared" si="9"/>
        <v>26804</v>
      </c>
      <c r="DS39" s="272">
        <f t="shared" si="9"/>
        <v>26804</v>
      </c>
      <c r="DT39" s="272">
        <f t="shared" si="9"/>
        <v>26804</v>
      </c>
      <c r="DU39" s="272">
        <f t="shared" si="10"/>
        <v>23672</v>
      </c>
      <c r="DV39" s="272">
        <f t="shared" si="10"/>
        <v>23672</v>
      </c>
      <c r="DW39" s="272">
        <f t="shared" si="10"/>
        <v>23672</v>
      </c>
      <c r="DX39" s="272">
        <f t="shared" si="10"/>
        <v>23672</v>
      </c>
      <c r="DY39" s="272">
        <f t="shared" si="10"/>
        <v>23672</v>
      </c>
      <c r="DZ39" s="272">
        <f t="shared" si="10"/>
        <v>24455</v>
      </c>
      <c r="EA39" s="272">
        <f t="shared" si="10"/>
        <v>24455</v>
      </c>
      <c r="EB39" s="272">
        <f t="shared" si="10"/>
        <v>22889</v>
      </c>
      <c r="EC39" s="272">
        <f t="shared" si="10"/>
        <v>22889</v>
      </c>
      <c r="ED39" s="272">
        <f t="shared" si="10"/>
        <v>22889</v>
      </c>
      <c r="EE39" s="272">
        <f t="shared" si="10"/>
        <v>21166</v>
      </c>
      <c r="EF39" s="272">
        <f t="shared" si="10"/>
        <v>21166</v>
      </c>
      <c r="EG39" s="272">
        <f t="shared" si="10"/>
        <v>21166</v>
      </c>
      <c r="EH39" s="272">
        <f t="shared" si="10"/>
        <v>21166</v>
      </c>
      <c r="EI39" s="272">
        <f t="shared" si="10"/>
        <v>18817</v>
      </c>
      <c r="EJ39" s="272">
        <f t="shared" si="10"/>
        <v>18817</v>
      </c>
      <c r="EK39" s="272">
        <f t="shared" si="10"/>
        <v>18817</v>
      </c>
      <c r="EL39" s="272">
        <f t="shared" si="10"/>
        <v>18817</v>
      </c>
      <c r="EM39" s="272">
        <f t="shared" si="10"/>
        <v>18817</v>
      </c>
      <c r="EN39" s="272">
        <f t="shared" si="10"/>
        <v>18817</v>
      </c>
      <c r="EO39" s="272">
        <f t="shared" si="10"/>
        <v>18817</v>
      </c>
      <c r="EP39" s="272">
        <f t="shared" si="10"/>
        <v>17643</v>
      </c>
      <c r="EQ39" s="272">
        <f t="shared" si="10"/>
        <v>17643</v>
      </c>
      <c r="ER39" s="272">
        <f t="shared" si="10"/>
        <v>17643</v>
      </c>
      <c r="ES39" s="272">
        <f t="shared" si="10"/>
        <v>17643</v>
      </c>
      <c r="ET39" s="272">
        <f t="shared" si="10"/>
        <v>17643</v>
      </c>
      <c r="EU39" s="272">
        <f t="shared" si="10"/>
        <v>18817</v>
      </c>
      <c r="EV39" s="272">
        <f t="shared" si="10"/>
        <v>18817</v>
      </c>
      <c r="EW39" s="272">
        <f t="shared" si="10"/>
        <v>17643</v>
      </c>
      <c r="EX39" s="272">
        <f t="shared" si="10"/>
        <v>17643</v>
      </c>
      <c r="EY39" s="272">
        <f t="shared" si="10"/>
        <v>17643</v>
      </c>
      <c r="EZ39" s="272">
        <f t="shared" si="10"/>
        <v>17643</v>
      </c>
      <c r="FA39" s="272">
        <f t="shared" si="10"/>
        <v>17643</v>
      </c>
      <c r="FB39" s="272">
        <f t="shared" si="10"/>
        <v>18817</v>
      </c>
      <c r="FC39" s="272">
        <f t="shared" si="10"/>
        <v>18817</v>
      </c>
      <c r="FD39" s="272">
        <f t="shared" si="10"/>
        <v>17643</v>
      </c>
      <c r="FE39" s="272">
        <f t="shared" si="10"/>
        <v>17643</v>
      </c>
      <c r="FF39" s="272">
        <f t="shared" si="10"/>
        <v>17643</v>
      </c>
      <c r="FG39" s="272">
        <f t="shared" si="10"/>
        <v>17643</v>
      </c>
      <c r="FH39" s="272">
        <f t="shared" si="10"/>
        <v>19992</v>
      </c>
    </row>
    <row r="40" spans="1:164"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346"/>
      <c r="AQ40" s="346"/>
      <c r="AR40" s="346"/>
      <c r="AS40" s="346"/>
      <c r="AT40" s="346"/>
      <c r="AU40" s="346"/>
      <c r="AV40" s="346"/>
      <c r="AW40" s="346"/>
      <c r="AX40" s="346"/>
      <c r="AY40" s="346"/>
      <c r="AZ40" s="346"/>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row>
    <row r="41" spans="1:164" s="72" customFormat="1" x14ac:dyDescent="0.2">
      <c r="A41" s="240">
        <v>1</v>
      </c>
      <c r="B41" s="272">
        <f t="shared" ref="B41:BH41" si="12">ROUND(B14*0.87,)+25</f>
        <v>18817</v>
      </c>
      <c r="C41" s="272">
        <f t="shared" si="12"/>
        <v>18817</v>
      </c>
      <c r="D41" s="272">
        <f t="shared" si="12"/>
        <v>21558</v>
      </c>
      <c r="E41" s="272">
        <f t="shared" si="12"/>
        <v>21558</v>
      </c>
      <c r="F41" s="272">
        <f t="shared" si="12"/>
        <v>16468</v>
      </c>
      <c r="G41" s="272">
        <f t="shared" si="12"/>
        <v>16468</v>
      </c>
      <c r="H41" s="272">
        <f t="shared" si="12"/>
        <v>16468</v>
      </c>
      <c r="I41" s="272">
        <f t="shared" si="12"/>
        <v>16468</v>
      </c>
      <c r="J41" s="272">
        <f t="shared" si="12"/>
        <v>16468</v>
      </c>
      <c r="K41" s="272">
        <f t="shared" si="12"/>
        <v>19992</v>
      </c>
      <c r="L41" s="272">
        <f t="shared" si="12"/>
        <v>19992</v>
      </c>
      <c r="M41" s="272">
        <f t="shared" si="12"/>
        <v>16468</v>
      </c>
      <c r="N41" s="272">
        <f t="shared" si="12"/>
        <v>16468</v>
      </c>
      <c r="O41" s="272">
        <f t="shared" si="12"/>
        <v>16468</v>
      </c>
      <c r="P41" s="272">
        <f t="shared" si="12"/>
        <v>16468</v>
      </c>
      <c r="Q41" s="272">
        <f t="shared" si="12"/>
        <v>16468</v>
      </c>
      <c r="R41" s="272">
        <f t="shared" si="12"/>
        <v>18817</v>
      </c>
      <c r="S41" s="272">
        <f t="shared" si="12"/>
        <v>18817</v>
      </c>
      <c r="T41" s="272">
        <f t="shared" si="12"/>
        <v>17643</v>
      </c>
      <c r="U41" s="272">
        <f t="shared" si="12"/>
        <v>17643</v>
      </c>
      <c r="V41" s="272">
        <f t="shared" si="12"/>
        <v>17643</v>
      </c>
      <c r="W41" s="272">
        <f t="shared" si="12"/>
        <v>17643</v>
      </c>
      <c r="X41" s="272">
        <f t="shared" si="12"/>
        <v>18817</v>
      </c>
      <c r="Y41" s="272">
        <f t="shared" si="12"/>
        <v>18817</v>
      </c>
      <c r="Z41" s="272">
        <f t="shared" si="12"/>
        <v>18817</v>
      </c>
      <c r="AA41" s="272">
        <f t="shared" si="12"/>
        <v>17643</v>
      </c>
      <c r="AB41" s="272">
        <f t="shared" si="12"/>
        <v>17643</v>
      </c>
      <c r="AC41" s="272">
        <f t="shared" si="12"/>
        <v>18817</v>
      </c>
      <c r="AD41" s="272">
        <f t="shared" si="12"/>
        <v>18817</v>
      </c>
      <c r="AE41" s="272">
        <f t="shared" si="12"/>
        <v>18817</v>
      </c>
      <c r="AF41" s="272">
        <f t="shared" si="12"/>
        <v>21949</v>
      </c>
      <c r="AG41" s="272">
        <f t="shared" si="12"/>
        <v>21949</v>
      </c>
      <c r="AH41" s="272">
        <f t="shared" si="12"/>
        <v>19992</v>
      </c>
      <c r="AI41" s="272">
        <f t="shared" si="12"/>
        <v>21558</v>
      </c>
      <c r="AJ41" s="272">
        <f t="shared" si="12"/>
        <v>21558</v>
      </c>
      <c r="AK41" s="272">
        <f t="shared" si="12"/>
        <v>26647</v>
      </c>
      <c r="AL41" s="272">
        <f t="shared" si="12"/>
        <v>31345</v>
      </c>
      <c r="AM41" s="272">
        <f t="shared" si="12"/>
        <v>31345</v>
      </c>
      <c r="AN41" s="272">
        <f t="shared" si="12"/>
        <v>33694</v>
      </c>
      <c r="AO41" s="272">
        <f t="shared" si="12"/>
        <v>31345</v>
      </c>
      <c r="AP41" s="346">
        <f t="shared" si="12"/>
        <v>56010</v>
      </c>
      <c r="AQ41" s="346">
        <f t="shared" si="12"/>
        <v>87330</v>
      </c>
      <c r="AR41" s="346">
        <f t="shared" si="12"/>
        <v>106905</v>
      </c>
      <c r="AS41" s="346">
        <f t="shared" si="12"/>
        <v>106905</v>
      </c>
      <c r="AT41" s="346">
        <f t="shared" si="12"/>
        <v>95160</v>
      </c>
      <c r="AU41" s="346">
        <f t="shared" si="12"/>
        <v>95160</v>
      </c>
      <c r="AV41" s="346">
        <f t="shared" si="12"/>
        <v>95160</v>
      </c>
      <c r="AW41" s="346">
        <f t="shared" si="12"/>
        <v>95160</v>
      </c>
      <c r="AX41" s="346">
        <f t="shared" si="12"/>
        <v>95160</v>
      </c>
      <c r="AY41" s="346">
        <f t="shared" si="12"/>
        <v>75585</v>
      </c>
      <c r="AZ41" s="346">
        <f t="shared" si="12"/>
        <v>67755</v>
      </c>
      <c r="BA41" s="272">
        <f t="shared" si="12"/>
        <v>67755</v>
      </c>
      <c r="BB41" s="272">
        <f t="shared" si="12"/>
        <v>48571</v>
      </c>
      <c r="BC41" s="272">
        <f t="shared" si="12"/>
        <v>29779</v>
      </c>
      <c r="BD41" s="272">
        <f t="shared" si="12"/>
        <v>29779</v>
      </c>
      <c r="BE41" s="272">
        <f t="shared" si="12"/>
        <v>29779</v>
      </c>
      <c r="BF41" s="272">
        <f t="shared" si="12"/>
        <v>29779</v>
      </c>
      <c r="BG41" s="272">
        <f t="shared" si="12"/>
        <v>29779</v>
      </c>
      <c r="BH41" s="272">
        <f t="shared" si="12"/>
        <v>27430</v>
      </c>
      <c r="BI41" s="272">
        <f t="shared" ref="BI41:DT42" si="13">ROUND(BI14*0.87,)+25</f>
        <v>27430</v>
      </c>
      <c r="BJ41" s="272">
        <f t="shared" si="13"/>
        <v>27430</v>
      </c>
      <c r="BK41" s="272">
        <f t="shared" si="13"/>
        <v>29779</v>
      </c>
      <c r="BL41" s="272">
        <f t="shared" si="13"/>
        <v>29779</v>
      </c>
      <c r="BM41" s="272">
        <f t="shared" si="13"/>
        <v>29779</v>
      </c>
      <c r="BN41" s="272">
        <f t="shared" si="13"/>
        <v>29779</v>
      </c>
      <c r="BO41" s="272">
        <f t="shared" si="13"/>
        <v>29779</v>
      </c>
      <c r="BP41" s="272">
        <f t="shared" si="13"/>
        <v>29779</v>
      </c>
      <c r="BQ41" s="272">
        <f t="shared" si="13"/>
        <v>29779</v>
      </c>
      <c r="BR41" s="272">
        <f t="shared" si="13"/>
        <v>29779</v>
      </c>
      <c r="BS41" s="272">
        <f t="shared" si="13"/>
        <v>29779</v>
      </c>
      <c r="BT41" s="272">
        <f t="shared" si="13"/>
        <v>34477</v>
      </c>
      <c r="BU41" s="272">
        <f t="shared" si="13"/>
        <v>34477</v>
      </c>
      <c r="BV41" s="272">
        <f t="shared" si="13"/>
        <v>34477</v>
      </c>
      <c r="BW41" s="272">
        <f t="shared" si="13"/>
        <v>34477</v>
      </c>
      <c r="BX41" s="272">
        <f t="shared" si="13"/>
        <v>36043</v>
      </c>
      <c r="BY41" s="272">
        <f t="shared" si="13"/>
        <v>36043</v>
      </c>
      <c r="BZ41" s="272">
        <f t="shared" si="13"/>
        <v>36043</v>
      </c>
      <c r="CA41" s="272">
        <f t="shared" si="13"/>
        <v>36043</v>
      </c>
      <c r="CB41" s="272">
        <f t="shared" si="13"/>
        <v>36043</v>
      </c>
      <c r="CC41" s="272">
        <f t="shared" si="13"/>
        <v>36043</v>
      </c>
      <c r="CD41" s="272">
        <f t="shared" si="13"/>
        <v>36043</v>
      </c>
      <c r="CE41" s="272">
        <f t="shared" si="13"/>
        <v>36043</v>
      </c>
      <c r="CF41" s="272">
        <f t="shared" si="13"/>
        <v>36043</v>
      </c>
      <c r="CG41" s="272">
        <f t="shared" si="13"/>
        <v>36043</v>
      </c>
      <c r="CH41" s="272">
        <f t="shared" si="13"/>
        <v>32911</v>
      </c>
      <c r="CI41" s="272">
        <f t="shared" si="13"/>
        <v>32911</v>
      </c>
      <c r="CJ41" s="272">
        <f t="shared" si="13"/>
        <v>32911</v>
      </c>
      <c r="CK41" s="272">
        <f t="shared" si="13"/>
        <v>32911</v>
      </c>
      <c r="CL41" s="272">
        <f t="shared" si="13"/>
        <v>32911</v>
      </c>
      <c r="CM41" s="272">
        <f t="shared" si="13"/>
        <v>32911</v>
      </c>
      <c r="CN41" s="272">
        <f t="shared" si="13"/>
        <v>32911</v>
      </c>
      <c r="CO41" s="272">
        <f t="shared" si="13"/>
        <v>32911</v>
      </c>
      <c r="CP41" s="272">
        <f t="shared" si="13"/>
        <v>32911</v>
      </c>
      <c r="CQ41" s="272">
        <f t="shared" si="13"/>
        <v>52486</v>
      </c>
      <c r="CR41" s="272">
        <f t="shared" si="13"/>
        <v>57967</v>
      </c>
      <c r="CS41" s="272">
        <f t="shared" si="13"/>
        <v>63448</v>
      </c>
      <c r="CT41" s="272">
        <f t="shared" si="13"/>
        <v>52486</v>
      </c>
      <c r="CU41" s="272">
        <f t="shared" si="13"/>
        <v>52486</v>
      </c>
      <c r="CV41" s="272">
        <f t="shared" si="13"/>
        <v>43873</v>
      </c>
      <c r="CW41" s="272">
        <f t="shared" si="13"/>
        <v>43873</v>
      </c>
      <c r="CX41" s="272">
        <f t="shared" si="13"/>
        <v>43873</v>
      </c>
      <c r="CY41" s="272">
        <f t="shared" si="13"/>
        <v>37609</v>
      </c>
      <c r="CZ41" s="272">
        <f t="shared" si="13"/>
        <v>36826</v>
      </c>
      <c r="DA41" s="272">
        <f t="shared" si="13"/>
        <v>26256</v>
      </c>
      <c r="DB41" s="272">
        <f t="shared" si="13"/>
        <v>26256</v>
      </c>
      <c r="DC41" s="272">
        <f t="shared" si="13"/>
        <v>26256</v>
      </c>
      <c r="DD41" s="272">
        <f t="shared" si="13"/>
        <v>26256</v>
      </c>
      <c r="DE41" s="272">
        <f t="shared" si="13"/>
        <v>27430</v>
      </c>
      <c r="DF41" s="272">
        <f t="shared" si="13"/>
        <v>27430</v>
      </c>
      <c r="DG41" s="272">
        <f t="shared" si="13"/>
        <v>27430</v>
      </c>
      <c r="DH41" s="272">
        <f t="shared" si="13"/>
        <v>26256</v>
      </c>
      <c r="DI41" s="272">
        <f t="shared" si="13"/>
        <v>26256</v>
      </c>
      <c r="DJ41" s="272">
        <f t="shared" si="13"/>
        <v>26256</v>
      </c>
      <c r="DK41" s="272">
        <f t="shared" si="13"/>
        <v>26256</v>
      </c>
      <c r="DL41" s="272">
        <f t="shared" si="13"/>
        <v>26256</v>
      </c>
      <c r="DM41" s="272">
        <f t="shared" si="13"/>
        <v>26256</v>
      </c>
      <c r="DN41" s="272">
        <f t="shared" si="13"/>
        <v>25081</v>
      </c>
      <c r="DO41" s="272">
        <f t="shared" si="13"/>
        <v>25081</v>
      </c>
      <c r="DP41" s="272">
        <f t="shared" si="13"/>
        <v>25081</v>
      </c>
      <c r="DQ41" s="272">
        <f t="shared" si="13"/>
        <v>25081</v>
      </c>
      <c r="DR41" s="272">
        <f t="shared" si="13"/>
        <v>25081</v>
      </c>
      <c r="DS41" s="272">
        <f t="shared" si="13"/>
        <v>25081</v>
      </c>
      <c r="DT41" s="272">
        <f t="shared" si="13"/>
        <v>25081</v>
      </c>
      <c r="DU41" s="272">
        <f t="shared" ref="DU41:FH42" si="14">ROUND(DU14*0.87,)+25</f>
        <v>21949</v>
      </c>
      <c r="DV41" s="272">
        <f t="shared" si="14"/>
        <v>21949</v>
      </c>
      <c r="DW41" s="272">
        <f t="shared" si="14"/>
        <v>21949</v>
      </c>
      <c r="DX41" s="272">
        <f t="shared" si="14"/>
        <v>21949</v>
      </c>
      <c r="DY41" s="272">
        <f t="shared" si="14"/>
        <v>21949</v>
      </c>
      <c r="DZ41" s="272">
        <f t="shared" si="14"/>
        <v>22732</v>
      </c>
      <c r="EA41" s="272">
        <f t="shared" si="14"/>
        <v>22732</v>
      </c>
      <c r="EB41" s="272">
        <f t="shared" si="14"/>
        <v>21166</v>
      </c>
      <c r="EC41" s="272">
        <f t="shared" si="14"/>
        <v>21166</v>
      </c>
      <c r="ED41" s="272">
        <f t="shared" si="14"/>
        <v>21166</v>
      </c>
      <c r="EE41" s="272">
        <f t="shared" si="14"/>
        <v>19600</v>
      </c>
      <c r="EF41" s="272">
        <f t="shared" si="14"/>
        <v>19600</v>
      </c>
      <c r="EG41" s="272">
        <f t="shared" si="14"/>
        <v>19600</v>
      </c>
      <c r="EH41" s="272">
        <f t="shared" si="14"/>
        <v>19600</v>
      </c>
      <c r="EI41" s="272">
        <f t="shared" si="14"/>
        <v>17251</v>
      </c>
      <c r="EJ41" s="272">
        <f t="shared" si="14"/>
        <v>17251</v>
      </c>
      <c r="EK41" s="272">
        <f t="shared" si="14"/>
        <v>17251</v>
      </c>
      <c r="EL41" s="272">
        <f t="shared" si="14"/>
        <v>17251</v>
      </c>
      <c r="EM41" s="272">
        <f t="shared" si="14"/>
        <v>17251</v>
      </c>
      <c r="EN41" s="272">
        <f t="shared" si="14"/>
        <v>17251</v>
      </c>
      <c r="EO41" s="272">
        <f t="shared" si="14"/>
        <v>17251</v>
      </c>
      <c r="EP41" s="272">
        <f t="shared" si="14"/>
        <v>16077</v>
      </c>
      <c r="EQ41" s="272">
        <f t="shared" si="14"/>
        <v>16077</v>
      </c>
      <c r="ER41" s="272">
        <f t="shared" si="14"/>
        <v>16077</v>
      </c>
      <c r="ES41" s="272">
        <f t="shared" si="14"/>
        <v>16077</v>
      </c>
      <c r="ET41" s="272">
        <f t="shared" si="14"/>
        <v>16077</v>
      </c>
      <c r="EU41" s="272">
        <f t="shared" si="14"/>
        <v>17251</v>
      </c>
      <c r="EV41" s="272">
        <f t="shared" si="14"/>
        <v>17251</v>
      </c>
      <c r="EW41" s="272">
        <f t="shared" si="14"/>
        <v>16077</v>
      </c>
      <c r="EX41" s="272">
        <f t="shared" si="14"/>
        <v>16077</v>
      </c>
      <c r="EY41" s="272">
        <f t="shared" si="14"/>
        <v>16077</v>
      </c>
      <c r="EZ41" s="272">
        <f t="shared" si="14"/>
        <v>16077</v>
      </c>
      <c r="FA41" s="272">
        <f t="shared" si="14"/>
        <v>16077</v>
      </c>
      <c r="FB41" s="272">
        <f t="shared" si="14"/>
        <v>17251</v>
      </c>
      <c r="FC41" s="272">
        <f t="shared" si="14"/>
        <v>17251</v>
      </c>
      <c r="FD41" s="272">
        <f t="shared" si="14"/>
        <v>16077</v>
      </c>
      <c r="FE41" s="272">
        <f t="shared" si="14"/>
        <v>16077</v>
      </c>
      <c r="FF41" s="272">
        <f t="shared" si="14"/>
        <v>16077</v>
      </c>
      <c r="FG41" s="272">
        <f t="shared" si="14"/>
        <v>16077</v>
      </c>
      <c r="FH41" s="272">
        <f t="shared" si="14"/>
        <v>18426</v>
      </c>
    </row>
    <row r="42" spans="1:164" s="72" customFormat="1" x14ac:dyDescent="0.2">
      <c r="A42" s="240">
        <v>2</v>
      </c>
      <c r="B42" s="272">
        <f t="shared" ref="B42:BH42" si="15">ROUND(B15*0.87,)+25</f>
        <v>20853</v>
      </c>
      <c r="C42" s="272">
        <f t="shared" si="15"/>
        <v>20853</v>
      </c>
      <c r="D42" s="272">
        <f t="shared" si="15"/>
        <v>23593</v>
      </c>
      <c r="E42" s="272">
        <f t="shared" si="15"/>
        <v>23593</v>
      </c>
      <c r="F42" s="272">
        <f t="shared" si="15"/>
        <v>18504</v>
      </c>
      <c r="G42" s="272">
        <f t="shared" si="15"/>
        <v>18504</v>
      </c>
      <c r="H42" s="272">
        <f t="shared" si="15"/>
        <v>18504</v>
      </c>
      <c r="I42" s="272">
        <f t="shared" si="15"/>
        <v>18504</v>
      </c>
      <c r="J42" s="272">
        <f t="shared" si="15"/>
        <v>18504</v>
      </c>
      <c r="K42" s="272">
        <f t="shared" si="15"/>
        <v>22027</v>
      </c>
      <c r="L42" s="272">
        <f t="shared" si="15"/>
        <v>22027</v>
      </c>
      <c r="M42" s="272">
        <f t="shared" si="15"/>
        <v>18504</v>
      </c>
      <c r="N42" s="272">
        <f t="shared" si="15"/>
        <v>18504</v>
      </c>
      <c r="O42" s="272">
        <f t="shared" si="15"/>
        <v>18504</v>
      </c>
      <c r="P42" s="272">
        <f t="shared" si="15"/>
        <v>18504</v>
      </c>
      <c r="Q42" s="272">
        <f t="shared" si="15"/>
        <v>18504</v>
      </c>
      <c r="R42" s="272">
        <f t="shared" si="15"/>
        <v>20853</v>
      </c>
      <c r="S42" s="272">
        <f t="shared" si="15"/>
        <v>20853</v>
      </c>
      <c r="T42" s="272">
        <f t="shared" si="15"/>
        <v>19678</v>
      </c>
      <c r="U42" s="272">
        <f t="shared" si="15"/>
        <v>19678</v>
      </c>
      <c r="V42" s="272">
        <f t="shared" si="15"/>
        <v>19678</v>
      </c>
      <c r="W42" s="272">
        <f t="shared" si="15"/>
        <v>19678</v>
      </c>
      <c r="X42" s="272">
        <f t="shared" si="15"/>
        <v>20853</v>
      </c>
      <c r="Y42" s="272">
        <f t="shared" si="15"/>
        <v>20853</v>
      </c>
      <c r="Z42" s="272">
        <f t="shared" si="15"/>
        <v>20853</v>
      </c>
      <c r="AA42" s="272">
        <f t="shared" si="15"/>
        <v>19678</v>
      </c>
      <c r="AB42" s="272">
        <f t="shared" si="15"/>
        <v>19678</v>
      </c>
      <c r="AC42" s="272">
        <f t="shared" si="15"/>
        <v>20853</v>
      </c>
      <c r="AD42" s="272">
        <f t="shared" si="15"/>
        <v>20853</v>
      </c>
      <c r="AE42" s="272">
        <f t="shared" si="15"/>
        <v>20853</v>
      </c>
      <c r="AF42" s="272">
        <f t="shared" si="15"/>
        <v>23985</v>
      </c>
      <c r="AG42" s="272">
        <f t="shared" si="15"/>
        <v>23985</v>
      </c>
      <c r="AH42" s="272">
        <f t="shared" si="15"/>
        <v>22027</v>
      </c>
      <c r="AI42" s="272">
        <f t="shared" si="15"/>
        <v>23593</v>
      </c>
      <c r="AJ42" s="272">
        <f t="shared" si="15"/>
        <v>23593</v>
      </c>
      <c r="AK42" s="272">
        <f t="shared" si="15"/>
        <v>28683</v>
      </c>
      <c r="AL42" s="272">
        <f t="shared" si="15"/>
        <v>33381</v>
      </c>
      <c r="AM42" s="272">
        <f t="shared" si="15"/>
        <v>33381</v>
      </c>
      <c r="AN42" s="272">
        <f t="shared" si="15"/>
        <v>35730</v>
      </c>
      <c r="AO42" s="272">
        <f t="shared" si="15"/>
        <v>33381</v>
      </c>
      <c r="AP42" s="346">
        <f t="shared" si="15"/>
        <v>58750</v>
      </c>
      <c r="AQ42" s="346">
        <f t="shared" si="15"/>
        <v>90070</v>
      </c>
      <c r="AR42" s="346">
        <f t="shared" si="15"/>
        <v>109645</v>
      </c>
      <c r="AS42" s="346">
        <f t="shared" si="15"/>
        <v>109645</v>
      </c>
      <c r="AT42" s="346">
        <f t="shared" si="15"/>
        <v>97900</v>
      </c>
      <c r="AU42" s="346">
        <f t="shared" si="15"/>
        <v>97900</v>
      </c>
      <c r="AV42" s="346">
        <f t="shared" si="15"/>
        <v>97900</v>
      </c>
      <c r="AW42" s="346">
        <f t="shared" si="15"/>
        <v>97900</v>
      </c>
      <c r="AX42" s="346">
        <f t="shared" si="15"/>
        <v>97900</v>
      </c>
      <c r="AY42" s="346">
        <f t="shared" si="15"/>
        <v>78325</v>
      </c>
      <c r="AZ42" s="346">
        <f t="shared" si="15"/>
        <v>70495</v>
      </c>
      <c r="BA42" s="272">
        <f t="shared" si="15"/>
        <v>70495</v>
      </c>
      <c r="BB42" s="272">
        <f t="shared" si="15"/>
        <v>51077</v>
      </c>
      <c r="BC42" s="272">
        <f t="shared" si="15"/>
        <v>32285</v>
      </c>
      <c r="BD42" s="272">
        <f t="shared" si="15"/>
        <v>32285</v>
      </c>
      <c r="BE42" s="272">
        <f t="shared" si="15"/>
        <v>32285</v>
      </c>
      <c r="BF42" s="272">
        <f t="shared" si="15"/>
        <v>32285</v>
      </c>
      <c r="BG42" s="272">
        <f t="shared" si="15"/>
        <v>32285</v>
      </c>
      <c r="BH42" s="272">
        <f t="shared" si="15"/>
        <v>29936</v>
      </c>
      <c r="BI42" s="272">
        <f t="shared" si="13"/>
        <v>29936</v>
      </c>
      <c r="BJ42" s="272">
        <f t="shared" si="13"/>
        <v>29936</v>
      </c>
      <c r="BK42" s="272">
        <f t="shared" si="13"/>
        <v>32285</v>
      </c>
      <c r="BL42" s="272">
        <f t="shared" si="13"/>
        <v>32285</v>
      </c>
      <c r="BM42" s="272">
        <f t="shared" si="13"/>
        <v>32285</v>
      </c>
      <c r="BN42" s="272">
        <f t="shared" si="13"/>
        <v>32285</v>
      </c>
      <c r="BO42" s="272">
        <f t="shared" si="13"/>
        <v>32285</v>
      </c>
      <c r="BP42" s="272">
        <f t="shared" si="13"/>
        <v>32285</v>
      </c>
      <c r="BQ42" s="272">
        <f t="shared" si="13"/>
        <v>32285</v>
      </c>
      <c r="BR42" s="272">
        <f t="shared" si="13"/>
        <v>32285</v>
      </c>
      <c r="BS42" s="272">
        <f t="shared" si="13"/>
        <v>32285</v>
      </c>
      <c r="BT42" s="272">
        <f t="shared" si="13"/>
        <v>36983</v>
      </c>
      <c r="BU42" s="272">
        <f t="shared" si="13"/>
        <v>36983</v>
      </c>
      <c r="BV42" s="272">
        <f t="shared" si="13"/>
        <v>36983</v>
      </c>
      <c r="BW42" s="272">
        <f t="shared" si="13"/>
        <v>36983</v>
      </c>
      <c r="BX42" s="272">
        <f t="shared" si="13"/>
        <v>38549</v>
      </c>
      <c r="BY42" s="272">
        <f t="shared" si="13"/>
        <v>38549</v>
      </c>
      <c r="BZ42" s="272">
        <f t="shared" si="13"/>
        <v>38549</v>
      </c>
      <c r="CA42" s="272">
        <f t="shared" si="13"/>
        <v>38549</v>
      </c>
      <c r="CB42" s="272">
        <f t="shared" si="13"/>
        <v>38549</v>
      </c>
      <c r="CC42" s="272">
        <f t="shared" si="13"/>
        <v>38549</v>
      </c>
      <c r="CD42" s="272">
        <f t="shared" si="13"/>
        <v>38549</v>
      </c>
      <c r="CE42" s="272">
        <f t="shared" si="13"/>
        <v>38549</v>
      </c>
      <c r="CF42" s="272">
        <f t="shared" si="13"/>
        <v>38549</v>
      </c>
      <c r="CG42" s="272">
        <f t="shared" si="13"/>
        <v>38549</v>
      </c>
      <c r="CH42" s="272">
        <f t="shared" si="13"/>
        <v>35417</v>
      </c>
      <c r="CI42" s="272">
        <f t="shared" si="13"/>
        <v>35417</v>
      </c>
      <c r="CJ42" s="272">
        <f t="shared" si="13"/>
        <v>35417</v>
      </c>
      <c r="CK42" s="272">
        <f t="shared" si="13"/>
        <v>35417</v>
      </c>
      <c r="CL42" s="272">
        <f t="shared" si="13"/>
        <v>35417</v>
      </c>
      <c r="CM42" s="272">
        <f t="shared" si="13"/>
        <v>35417</v>
      </c>
      <c r="CN42" s="272">
        <f t="shared" si="13"/>
        <v>35417</v>
      </c>
      <c r="CO42" s="272">
        <f t="shared" si="13"/>
        <v>35417</v>
      </c>
      <c r="CP42" s="272">
        <f t="shared" si="13"/>
        <v>35417</v>
      </c>
      <c r="CQ42" s="272">
        <f t="shared" si="13"/>
        <v>54992</v>
      </c>
      <c r="CR42" s="272">
        <f t="shared" si="13"/>
        <v>60473</v>
      </c>
      <c r="CS42" s="272">
        <f t="shared" si="13"/>
        <v>65954</v>
      </c>
      <c r="CT42" s="272">
        <f t="shared" si="13"/>
        <v>54992</v>
      </c>
      <c r="CU42" s="272">
        <f t="shared" si="13"/>
        <v>54992</v>
      </c>
      <c r="CV42" s="272">
        <f t="shared" si="13"/>
        <v>46379</v>
      </c>
      <c r="CW42" s="272">
        <f t="shared" si="13"/>
        <v>46379</v>
      </c>
      <c r="CX42" s="272">
        <f t="shared" si="13"/>
        <v>46379</v>
      </c>
      <c r="CY42" s="272">
        <f t="shared" si="13"/>
        <v>40115</v>
      </c>
      <c r="CZ42" s="272">
        <f t="shared" si="13"/>
        <v>39332</v>
      </c>
      <c r="DA42" s="272">
        <f t="shared" si="13"/>
        <v>28761</v>
      </c>
      <c r="DB42" s="272">
        <f t="shared" si="13"/>
        <v>28761</v>
      </c>
      <c r="DC42" s="272">
        <f t="shared" si="13"/>
        <v>28761</v>
      </c>
      <c r="DD42" s="272">
        <f t="shared" si="13"/>
        <v>28761</v>
      </c>
      <c r="DE42" s="272">
        <f t="shared" si="13"/>
        <v>29936</v>
      </c>
      <c r="DF42" s="272">
        <f t="shared" si="13"/>
        <v>29936</v>
      </c>
      <c r="DG42" s="272">
        <f t="shared" si="13"/>
        <v>29936</v>
      </c>
      <c r="DH42" s="272">
        <f t="shared" si="13"/>
        <v>28761</v>
      </c>
      <c r="DI42" s="272">
        <f t="shared" si="13"/>
        <v>28761</v>
      </c>
      <c r="DJ42" s="272">
        <f t="shared" si="13"/>
        <v>28761</v>
      </c>
      <c r="DK42" s="272">
        <f t="shared" si="13"/>
        <v>28761</v>
      </c>
      <c r="DL42" s="272">
        <f t="shared" si="13"/>
        <v>28761</v>
      </c>
      <c r="DM42" s="272">
        <f t="shared" si="13"/>
        <v>28761</v>
      </c>
      <c r="DN42" s="272">
        <f t="shared" si="13"/>
        <v>27587</v>
      </c>
      <c r="DO42" s="272">
        <f t="shared" si="13"/>
        <v>27587</v>
      </c>
      <c r="DP42" s="272">
        <f t="shared" si="13"/>
        <v>27587</v>
      </c>
      <c r="DQ42" s="272">
        <f t="shared" si="13"/>
        <v>27587</v>
      </c>
      <c r="DR42" s="272">
        <f t="shared" si="13"/>
        <v>27587</v>
      </c>
      <c r="DS42" s="272">
        <f t="shared" si="13"/>
        <v>27587</v>
      </c>
      <c r="DT42" s="272">
        <f t="shared" si="13"/>
        <v>27587</v>
      </c>
      <c r="DU42" s="272">
        <f t="shared" si="14"/>
        <v>24455</v>
      </c>
      <c r="DV42" s="272">
        <f t="shared" si="14"/>
        <v>24455</v>
      </c>
      <c r="DW42" s="272">
        <f t="shared" si="14"/>
        <v>24455</v>
      </c>
      <c r="DX42" s="272">
        <f t="shared" si="14"/>
        <v>24455</v>
      </c>
      <c r="DY42" s="272">
        <f t="shared" si="14"/>
        <v>24455</v>
      </c>
      <c r="DZ42" s="272">
        <f t="shared" si="14"/>
        <v>25238</v>
      </c>
      <c r="EA42" s="272">
        <f t="shared" si="14"/>
        <v>25238</v>
      </c>
      <c r="EB42" s="272">
        <f t="shared" si="14"/>
        <v>23672</v>
      </c>
      <c r="EC42" s="272">
        <f t="shared" si="14"/>
        <v>23672</v>
      </c>
      <c r="ED42" s="272">
        <f t="shared" si="14"/>
        <v>23672</v>
      </c>
      <c r="EE42" s="272">
        <f t="shared" si="14"/>
        <v>21949</v>
      </c>
      <c r="EF42" s="272">
        <f t="shared" si="14"/>
        <v>21949</v>
      </c>
      <c r="EG42" s="272">
        <f t="shared" si="14"/>
        <v>21949</v>
      </c>
      <c r="EH42" s="272">
        <f t="shared" si="14"/>
        <v>21949</v>
      </c>
      <c r="EI42" s="272">
        <f t="shared" si="14"/>
        <v>19600</v>
      </c>
      <c r="EJ42" s="272">
        <f t="shared" si="14"/>
        <v>19600</v>
      </c>
      <c r="EK42" s="272">
        <f t="shared" si="14"/>
        <v>19600</v>
      </c>
      <c r="EL42" s="272">
        <f t="shared" si="14"/>
        <v>19600</v>
      </c>
      <c r="EM42" s="272">
        <f t="shared" si="14"/>
        <v>19600</v>
      </c>
      <c r="EN42" s="272">
        <f t="shared" si="14"/>
        <v>19600</v>
      </c>
      <c r="EO42" s="272">
        <f t="shared" si="14"/>
        <v>19600</v>
      </c>
      <c r="EP42" s="272">
        <f t="shared" si="14"/>
        <v>18426</v>
      </c>
      <c r="EQ42" s="272">
        <f t="shared" si="14"/>
        <v>18426</v>
      </c>
      <c r="ER42" s="272">
        <f t="shared" si="14"/>
        <v>18426</v>
      </c>
      <c r="ES42" s="272">
        <f t="shared" si="14"/>
        <v>18426</v>
      </c>
      <c r="ET42" s="272">
        <f t="shared" si="14"/>
        <v>18426</v>
      </c>
      <c r="EU42" s="272">
        <f t="shared" si="14"/>
        <v>19600</v>
      </c>
      <c r="EV42" s="272">
        <f t="shared" si="14"/>
        <v>19600</v>
      </c>
      <c r="EW42" s="272">
        <f t="shared" si="14"/>
        <v>18426</v>
      </c>
      <c r="EX42" s="272">
        <f t="shared" si="14"/>
        <v>18426</v>
      </c>
      <c r="EY42" s="272">
        <f t="shared" si="14"/>
        <v>18426</v>
      </c>
      <c r="EZ42" s="272">
        <f t="shared" si="14"/>
        <v>18426</v>
      </c>
      <c r="FA42" s="272">
        <f t="shared" si="14"/>
        <v>18426</v>
      </c>
      <c r="FB42" s="272">
        <f t="shared" si="14"/>
        <v>19600</v>
      </c>
      <c r="FC42" s="272">
        <f t="shared" si="14"/>
        <v>19600</v>
      </c>
      <c r="FD42" s="272">
        <f t="shared" si="14"/>
        <v>18426</v>
      </c>
      <c r="FE42" s="272">
        <f t="shared" si="14"/>
        <v>18426</v>
      </c>
      <c r="FF42" s="272">
        <f t="shared" si="14"/>
        <v>18426</v>
      </c>
      <c r="FG42" s="272">
        <f t="shared" si="14"/>
        <v>18426</v>
      </c>
      <c r="FH42" s="272">
        <f t="shared" si="14"/>
        <v>20775</v>
      </c>
    </row>
    <row r="43" spans="1:164"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346"/>
      <c r="AQ43" s="346"/>
      <c r="AR43" s="346"/>
      <c r="AS43" s="346"/>
      <c r="AT43" s="346"/>
      <c r="AU43" s="346"/>
      <c r="AV43" s="346"/>
      <c r="AW43" s="346"/>
      <c r="AX43" s="346"/>
      <c r="AY43" s="346"/>
      <c r="AZ43" s="346"/>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row>
    <row r="44" spans="1:164" s="72" customFormat="1" x14ac:dyDescent="0.2">
      <c r="A44" s="240">
        <v>1</v>
      </c>
      <c r="B44" s="272">
        <f t="shared" ref="B44:BH44" si="16">ROUND(B17*0.87,)+25</f>
        <v>20383</v>
      </c>
      <c r="C44" s="272">
        <f t="shared" si="16"/>
        <v>20383</v>
      </c>
      <c r="D44" s="272">
        <f t="shared" si="16"/>
        <v>23124</v>
      </c>
      <c r="E44" s="272">
        <f t="shared" si="16"/>
        <v>23124</v>
      </c>
      <c r="F44" s="272">
        <f t="shared" si="16"/>
        <v>18034</v>
      </c>
      <c r="G44" s="272">
        <f t="shared" si="16"/>
        <v>18034</v>
      </c>
      <c r="H44" s="272">
        <f t="shared" si="16"/>
        <v>18034</v>
      </c>
      <c r="I44" s="272">
        <f t="shared" si="16"/>
        <v>18034</v>
      </c>
      <c r="J44" s="272">
        <f t="shared" si="16"/>
        <v>18034</v>
      </c>
      <c r="K44" s="272">
        <f t="shared" si="16"/>
        <v>21558</v>
      </c>
      <c r="L44" s="272">
        <f t="shared" si="16"/>
        <v>21558</v>
      </c>
      <c r="M44" s="272">
        <f t="shared" si="16"/>
        <v>18034</v>
      </c>
      <c r="N44" s="272">
        <f t="shared" si="16"/>
        <v>18034</v>
      </c>
      <c r="O44" s="272">
        <f t="shared" si="16"/>
        <v>18034</v>
      </c>
      <c r="P44" s="272">
        <f t="shared" si="16"/>
        <v>18034</v>
      </c>
      <c r="Q44" s="272">
        <f t="shared" si="16"/>
        <v>18034</v>
      </c>
      <c r="R44" s="272">
        <f t="shared" si="16"/>
        <v>20383</v>
      </c>
      <c r="S44" s="272">
        <f t="shared" si="16"/>
        <v>20383</v>
      </c>
      <c r="T44" s="272">
        <f t="shared" si="16"/>
        <v>19209</v>
      </c>
      <c r="U44" s="272">
        <f t="shared" si="16"/>
        <v>19209</v>
      </c>
      <c r="V44" s="272">
        <f t="shared" si="16"/>
        <v>19209</v>
      </c>
      <c r="W44" s="272">
        <f t="shared" si="16"/>
        <v>19209</v>
      </c>
      <c r="X44" s="272">
        <f t="shared" si="16"/>
        <v>20383</v>
      </c>
      <c r="Y44" s="272">
        <f t="shared" si="16"/>
        <v>20383</v>
      </c>
      <c r="Z44" s="272">
        <f t="shared" si="16"/>
        <v>20383</v>
      </c>
      <c r="AA44" s="272">
        <f t="shared" si="16"/>
        <v>19209</v>
      </c>
      <c r="AB44" s="272">
        <f t="shared" si="16"/>
        <v>19209</v>
      </c>
      <c r="AC44" s="272">
        <f t="shared" si="16"/>
        <v>20383</v>
      </c>
      <c r="AD44" s="272">
        <f t="shared" si="16"/>
        <v>20383</v>
      </c>
      <c r="AE44" s="272">
        <f t="shared" si="16"/>
        <v>20383</v>
      </c>
      <c r="AF44" s="272">
        <f t="shared" si="16"/>
        <v>23515</v>
      </c>
      <c r="AG44" s="272">
        <f t="shared" si="16"/>
        <v>23515</v>
      </c>
      <c r="AH44" s="272">
        <f t="shared" si="16"/>
        <v>21558</v>
      </c>
      <c r="AI44" s="272">
        <f t="shared" si="16"/>
        <v>23124</v>
      </c>
      <c r="AJ44" s="272">
        <f t="shared" si="16"/>
        <v>23124</v>
      </c>
      <c r="AK44" s="272">
        <f t="shared" si="16"/>
        <v>28213</v>
      </c>
      <c r="AL44" s="272">
        <f t="shared" si="16"/>
        <v>32911</v>
      </c>
      <c r="AM44" s="272">
        <f t="shared" si="16"/>
        <v>32911</v>
      </c>
      <c r="AN44" s="272">
        <f t="shared" si="16"/>
        <v>35260</v>
      </c>
      <c r="AO44" s="272">
        <f t="shared" si="16"/>
        <v>32911</v>
      </c>
      <c r="AP44" s="346">
        <f t="shared" si="16"/>
        <v>56793</v>
      </c>
      <c r="AQ44" s="346">
        <f t="shared" si="16"/>
        <v>88113</v>
      </c>
      <c r="AR44" s="346">
        <f t="shared" si="16"/>
        <v>107688</v>
      </c>
      <c r="AS44" s="346">
        <f t="shared" si="16"/>
        <v>107688</v>
      </c>
      <c r="AT44" s="346">
        <f t="shared" si="16"/>
        <v>95943</v>
      </c>
      <c r="AU44" s="346">
        <f t="shared" si="16"/>
        <v>95943</v>
      </c>
      <c r="AV44" s="346">
        <f t="shared" si="16"/>
        <v>95943</v>
      </c>
      <c r="AW44" s="346">
        <f t="shared" si="16"/>
        <v>95943</v>
      </c>
      <c r="AX44" s="346">
        <f t="shared" si="16"/>
        <v>95943</v>
      </c>
      <c r="AY44" s="346">
        <f t="shared" si="16"/>
        <v>76368</v>
      </c>
      <c r="AZ44" s="346">
        <f t="shared" si="16"/>
        <v>68538</v>
      </c>
      <c r="BA44" s="272">
        <f t="shared" si="16"/>
        <v>68538</v>
      </c>
      <c r="BB44" s="272">
        <f t="shared" si="16"/>
        <v>50529</v>
      </c>
      <c r="BC44" s="272">
        <f t="shared" si="16"/>
        <v>31737</v>
      </c>
      <c r="BD44" s="272">
        <f t="shared" si="16"/>
        <v>31737</v>
      </c>
      <c r="BE44" s="272">
        <f t="shared" si="16"/>
        <v>31737</v>
      </c>
      <c r="BF44" s="272">
        <f t="shared" si="16"/>
        <v>31737</v>
      </c>
      <c r="BG44" s="272">
        <f t="shared" si="16"/>
        <v>31737</v>
      </c>
      <c r="BH44" s="272">
        <f t="shared" si="16"/>
        <v>29388</v>
      </c>
      <c r="BI44" s="272">
        <f t="shared" ref="BI44:DT45" si="17">ROUND(BI17*0.87,)+25</f>
        <v>29388</v>
      </c>
      <c r="BJ44" s="272">
        <f t="shared" si="17"/>
        <v>29388</v>
      </c>
      <c r="BK44" s="272">
        <f t="shared" si="17"/>
        <v>31737</v>
      </c>
      <c r="BL44" s="272">
        <f t="shared" si="17"/>
        <v>31737</v>
      </c>
      <c r="BM44" s="272">
        <f t="shared" si="17"/>
        <v>31737</v>
      </c>
      <c r="BN44" s="272">
        <f t="shared" si="17"/>
        <v>31737</v>
      </c>
      <c r="BO44" s="272">
        <f t="shared" si="17"/>
        <v>31737</v>
      </c>
      <c r="BP44" s="272">
        <f t="shared" si="17"/>
        <v>31737</v>
      </c>
      <c r="BQ44" s="272">
        <f t="shared" si="17"/>
        <v>31737</v>
      </c>
      <c r="BR44" s="272">
        <f t="shared" si="17"/>
        <v>31737</v>
      </c>
      <c r="BS44" s="272">
        <f t="shared" si="17"/>
        <v>31737</v>
      </c>
      <c r="BT44" s="272">
        <f t="shared" si="17"/>
        <v>36435</v>
      </c>
      <c r="BU44" s="272">
        <f t="shared" si="17"/>
        <v>36435</v>
      </c>
      <c r="BV44" s="272">
        <f t="shared" si="17"/>
        <v>36435</v>
      </c>
      <c r="BW44" s="272">
        <f t="shared" si="17"/>
        <v>36435</v>
      </c>
      <c r="BX44" s="272">
        <f t="shared" si="17"/>
        <v>38001</v>
      </c>
      <c r="BY44" s="272">
        <f t="shared" si="17"/>
        <v>38001</v>
      </c>
      <c r="BZ44" s="272">
        <f t="shared" si="17"/>
        <v>38001</v>
      </c>
      <c r="CA44" s="272">
        <f t="shared" si="17"/>
        <v>38001</v>
      </c>
      <c r="CB44" s="272">
        <f t="shared" si="17"/>
        <v>38001</v>
      </c>
      <c r="CC44" s="272">
        <f t="shared" si="17"/>
        <v>38001</v>
      </c>
      <c r="CD44" s="272">
        <f t="shared" si="17"/>
        <v>38001</v>
      </c>
      <c r="CE44" s="272">
        <f t="shared" si="17"/>
        <v>38001</v>
      </c>
      <c r="CF44" s="272">
        <f t="shared" si="17"/>
        <v>38001</v>
      </c>
      <c r="CG44" s="272">
        <f t="shared" si="17"/>
        <v>38001</v>
      </c>
      <c r="CH44" s="272">
        <f t="shared" si="17"/>
        <v>34869</v>
      </c>
      <c r="CI44" s="272">
        <f t="shared" si="17"/>
        <v>34869</v>
      </c>
      <c r="CJ44" s="272">
        <f t="shared" si="17"/>
        <v>34869</v>
      </c>
      <c r="CK44" s="272">
        <f t="shared" si="17"/>
        <v>34869</v>
      </c>
      <c r="CL44" s="272">
        <f t="shared" si="17"/>
        <v>34869</v>
      </c>
      <c r="CM44" s="272">
        <f t="shared" si="17"/>
        <v>34869</v>
      </c>
      <c r="CN44" s="272">
        <f t="shared" si="17"/>
        <v>34869</v>
      </c>
      <c r="CO44" s="272">
        <f t="shared" si="17"/>
        <v>34869</v>
      </c>
      <c r="CP44" s="272">
        <f t="shared" si="17"/>
        <v>34869</v>
      </c>
      <c r="CQ44" s="272">
        <f t="shared" si="17"/>
        <v>54444</v>
      </c>
      <c r="CR44" s="272">
        <f t="shared" si="17"/>
        <v>59925</v>
      </c>
      <c r="CS44" s="272">
        <f t="shared" si="17"/>
        <v>65406</v>
      </c>
      <c r="CT44" s="272">
        <f t="shared" si="17"/>
        <v>54444</v>
      </c>
      <c r="CU44" s="272">
        <f t="shared" si="17"/>
        <v>54444</v>
      </c>
      <c r="CV44" s="272">
        <f t="shared" si="17"/>
        <v>45831</v>
      </c>
      <c r="CW44" s="272">
        <f t="shared" si="17"/>
        <v>45831</v>
      </c>
      <c r="CX44" s="272">
        <f t="shared" si="17"/>
        <v>45831</v>
      </c>
      <c r="CY44" s="272">
        <f t="shared" si="17"/>
        <v>39567</v>
      </c>
      <c r="CZ44" s="272">
        <f t="shared" si="17"/>
        <v>38784</v>
      </c>
      <c r="DA44" s="272">
        <f t="shared" si="17"/>
        <v>28213</v>
      </c>
      <c r="DB44" s="272">
        <f t="shared" si="17"/>
        <v>28213</v>
      </c>
      <c r="DC44" s="272">
        <f t="shared" si="17"/>
        <v>28213</v>
      </c>
      <c r="DD44" s="272">
        <f t="shared" si="17"/>
        <v>28213</v>
      </c>
      <c r="DE44" s="272">
        <f t="shared" si="17"/>
        <v>29388</v>
      </c>
      <c r="DF44" s="272">
        <f t="shared" si="17"/>
        <v>29388</v>
      </c>
      <c r="DG44" s="272">
        <f t="shared" si="17"/>
        <v>29388</v>
      </c>
      <c r="DH44" s="272">
        <f t="shared" si="17"/>
        <v>28213</v>
      </c>
      <c r="DI44" s="272">
        <f t="shared" si="17"/>
        <v>28213</v>
      </c>
      <c r="DJ44" s="272">
        <f t="shared" si="17"/>
        <v>28213</v>
      </c>
      <c r="DK44" s="272">
        <f t="shared" si="17"/>
        <v>28213</v>
      </c>
      <c r="DL44" s="272">
        <f t="shared" si="17"/>
        <v>28213</v>
      </c>
      <c r="DM44" s="272">
        <f t="shared" si="17"/>
        <v>28213</v>
      </c>
      <c r="DN44" s="272">
        <f t="shared" si="17"/>
        <v>27039</v>
      </c>
      <c r="DO44" s="272">
        <f t="shared" si="17"/>
        <v>27039</v>
      </c>
      <c r="DP44" s="272">
        <f t="shared" si="17"/>
        <v>27039</v>
      </c>
      <c r="DQ44" s="272">
        <f t="shared" si="17"/>
        <v>27039</v>
      </c>
      <c r="DR44" s="272">
        <f t="shared" si="17"/>
        <v>27039</v>
      </c>
      <c r="DS44" s="272">
        <f t="shared" si="17"/>
        <v>27039</v>
      </c>
      <c r="DT44" s="272">
        <f t="shared" si="17"/>
        <v>27039</v>
      </c>
      <c r="DU44" s="272">
        <f t="shared" ref="DU44:FH45" si="18">ROUND(DU17*0.87,)+25</f>
        <v>23907</v>
      </c>
      <c r="DV44" s="272">
        <f t="shared" si="18"/>
        <v>23907</v>
      </c>
      <c r="DW44" s="272">
        <f t="shared" si="18"/>
        <v>23907</v>
      </c>
      <c r="DX44" s="272">
        <f t="shared" si="18"/>
        <v>23907</v>
      </c>
      <c r="DY44" s="272">
        <f t="shared" si="18"/>
        <v>23907</v>
      </c>
      <c r="DZ44" s="272">
        <f t="shared" si="18"/>
        <v>24690</v>
      </c>
      <c r="EA44" s="272">
        <f t="shared" si="18"/>
        <v>24690</v>
      </c>
      <c r="EB44" s="272">
        <f t="shared" si="18"/>
        <v>23124</v>
      </c>
      <c r="EC44" s="272">
        <f t="shared" si="18"/>
        <v>23124</v>
      </c>
      <c r="ED44" s="272">
        <f t="shared" si="18"/>
        <v>23124</v>
      </c>
      <c r="EE44" s="272">
        <f t="shared" si="18"/>
        <v>21166</v>
      </c>
      <c r="EF44" s="272">
        <f t="shared" si="18"/>
        <v>21166</v>
      </c>
      <c r="EG44" s="272">
        <f t="shared" si="18"/>
        <v>21166</v>
      </c>
      <c r="EH44" s="272">
        <f t="shared" si="18"/>
        <v>21166</v>
      </c>
      <c r="EI44" s="272">
        <f t="shared" si="18"/>
        <v>18817</v>
      </c>
      <c r="EJ44" s="272">
        <f t="shared" si="18"/>
        <v>18817</v>
      </c>
      <c r="EK44" s="272">
        <f t="shared" si="18"/>
        <v>18817</v>
      </c>
      <c r="EL44" s="272">
        <f t="shared" si="18"/>
        <v>18817</v>
      </c>
      <c r="EM44" s="272">
        <f t="shared" si="18"/>
        <v>18817</v>
      </c>
      <c r="EN44" s="272">
        <f t="shared" si="18"/>
        <v>18817</v>
      </c>
      <c r="EO44" s="272">
        <f t="shared" si="18"/>
        <v>18817</v>
      </c>
      <c r="EP44" s="272">
        <f t="shared" si="18"/>
        <v>17643</v>
      </c>
      <c r="EQ44" s="272">
        <f t="shared" si="18"/>
        <v>17643</v>
      </c>
      <c r="ER44" s="272">
        <f t="shared" si="18"/>
        <v>17643</v>
      </c>
      <c r="ES44" s="272">
        <f t="shared" si="18"/>
        <v>17643</v>
      </c>
      <c r="ET44" s="272">
        <f t="shared" si="18"/>
        <v>17643</v>
      </c>
      <c r="EU44" s="272">
        <f t="shared" si="18"/>
        <v>18817</v>
      </c>
      <c r="EV44" s="272">
        <f t="shared" si="18"/>
        <v>18817</v>
      </c>
      <c r="EW44" s="272">
        <f t="shared" si="18"/>
        <v>17643</v>
      </c>
      <c r="EX44" s="272">
        <f t="shared" si="18"/>
        <v>17643</v>
      </c>
      <c r="EY44" s="272">
        <f t="shared" si="18"/>
        <v>17643</v>
      </c>
      <c r="EZ44" s="272">
        <f t="shared" si="18"/>
        <v>17643</v>
      </c>
      <c r="FA44" s="272">
        <f t="shared" si="18"/>
        <v>17643</v>
      </c>
      <c r="FB44" s="272">
        <f t="shared" si="18"/>
        <v>18817</v>
      </c>
      <c r="FC44" s="272">
        <f t="shared" si="18"/>
        <v>18817</v>
      </c>
      <c r="FD44" s="272">
        <f t="shared" si="18"/>
        <v>17643</v>
      </c>
      <c r="FE44" s="272">
        <f t="shared" si="18"/>
        <v>17643</v>
      </c>
      <c r="FF44" s="272">
        <f t="shared" si="18"/>
        <v>17643</v>
      </c>
      <c r="FG44" s="272">
        <f t="shared" si="18"/>
        <v>17643</v>
      </c>
      <c r="FH44" s="272">
        <f t="shared" si="18"/>
        <v>19992</v>
      </c>
    </row>
    <row r="45" spans="1:164" s="72" customFormat="1" x14ac:dyDescent="0.2">
      <c r="A45" s="240">
        <v>2</v>
      </c>
      <c r="B45" s="272">
        <f t="shared" ref="B45:BH45" si="19">ROUND(B18*0.87,)+25</f>
        <v>22419</v>
      </c>
      <c r="C45" s="272">
        <f t="shared" si="19"/>
        <v>22419</v>
      </c>
      <c r="D45" s="272">
        <f t="shared" si="19"/>
        <v>25159</v>
      </c>
      <c r="E45" s="272">
        <f t="shared" si="19"/>
        <v>25159</v>
      </c>
      <c r="F45" s="272">
        <f t="shared" si="19"/>
        <v>20070</v>
      </c>
      <c r="G45" s="272">
        <f t="shared" si="19"/>
        <v>20070</v>
      </c>
      <c r="H45" s="272">
        <f t="shared" si="19"/>
        <v>20070</v>
      </c>
      <c r="I45" s="272">
        <f t="shared" si="19"/>
        <v>20070</v>
      </c>
      <c r="J45" s="272">
        <f t="shared" si="19"/>
        <v>20070</v>
      </c>
      <c r="K45" s="272">
        <f t="shared" si="19"/>
        <v>23593</v>
      </c>
      <c r="L45" s="272">
        <f t="shared" si="19"/>
        <v>23593</v>
      </c>
      <c r="M45" s="272">
        <f t="shared" si="19"/>
        <v>20070</v>
      </c>
      <c r="N45" s="272">
        <f t="shared" si="19"/>
        <v>20070</v>
      </c>
      <c r="O45" s="272">
        <f t="shared" si="19"/>
        <v>20070</v>
      </c>
      <c r="P45" s="272">
        <f t="shared" si="19"/>
        <v>20070</v>
      </c>
      <c r="Q45" s="272">
        <f t="shared" si="19"/>
        <v>20070</v>
      </c>
      <c r="R45" s="272">
        <f t="shared" si="19"/>
        <v>22419</v>
      </c>
      <c r="S45" s="272">
        <f t="shared" si="19"/>
        <v>22419</v>
      </c>
      <c r="T45" s="272">
        <f t="shared" si="19"/>
        <v>21244</v>
      </c>
      <c r="U45" s="272">
        <f t="shared" si="19"/>
        <v>21244</v>
      </c>
      <c r="V45" s="272">
        <f t="shared" si="19"/>
        <v>21244</v>
      </c>
      <c r="W45" s="272">
        <f t="shared" si="19"/>
        <v>21244</v>
      </c>
      <c r="X45" s="272">
        <f t="shared" si="19"/>
        <v>22419</v>
      </c>
      <c r="Y45" s="272">
        <f t="shared" si="19"/>
        <v>22419</v>
      </c>
      <c r="Z45" s="272">
        <f t="shared" si="19"/>
        <v>22419</v>
      </c>
      <c r="AA45" s="272">
        <f t="shared" si="19"/>
        <v>21244</v>
      </c>
      <c r="AB45" s="272">
        <f t="shared" si="19"/>
        <v>21244</v>
      </c>
      <c r="AC45" s="272">
        <f t="shared" si="19"/>
        <v>22419</v>
      </c>
      <c r="AD45" s="272">
        <f t="shared" si="19"/>
        <v>22419</v>
      </c>
      <c r="AE45" s="272">
        <f t="shared" si="19"/>
        <v>22419</v>
      </c>
      <c r="AF45" s="272">
        <f t="shared" si="19"/>
        <v>25551</v>
      </c>
      <c r="AG45" s="272">
        <f t="shared" si="19"/>
        <v>25551</v>
      </c>
      <c r="AH45" s="272">
        <f t="shared" si="19"/>
        <v>23593</v>
      </c>
      <c r="AI45" s="272">
        <f t="shared" si="19"/>
        <v>25159</v>
      </c>
      <c r="AJ45" s="272">
        <f t="shared" si="19"/>
        <v>25159</v>
      </c>
      <c r="AK45" s="272">
        <f t="shared" si="19"/>
        <v>30249</v>
      </c>
      <c r="AL45" s="272">
        <f t="shared" si="19"/>
        <v>34947</v>
      </c>
      <c r="AM45" s="272">
        <f t="shared" si="19"/>
        <v>34947</v>
      </c>
      <c r="AN45" s="272">
        <f t="shared" si="19"/>
        <v>37296</v>
      </c>
      <c r="AO45" s="272">
        <f t="shared" si="19"/>
        <v>34947</v>
      </c>
      <c r="AP45" s="346">
        <f t="shared" si="19"/>
        <v>59533</v>
      </c>
      <c r="AQ45" s="346">
        <f t="shared" si="19"/>
        <v>90853</v>
      </c>
      <c r="AR45" s="346">
        <f t="shared" si="19"/>
        <v>110428</v>
      </c>
      <c r="AS45" s="346">
        <f t="shared" si="19"/>
        <v>110428</v>
      </c>
      <c r="AT45" s="346">
        <f t="shared" si="19"/>
        <v>98683</v>
      </c>
      <c r="AU45" s="346">
        <f t="shared" si="19"/>
        <v>98683</v>
      </c>
      <c r="AV45" s="346">
        <f t="shared" si="19"/>
        <v>98683</v>
      </c>
      <c r="AW45" s="346">
        <f t="shared" si="19"/>
        <v>98683</v>
      </c>
      <c r="AX45" s="346">
        <f t="shared" si="19"/>
        <v>98683</v>
      </c>
      <c r="AY45" s="346">
        <f t="shared" si="19"/>
        <v>79108</v>
      </c>
      <c r="AZ45" s="346">
        <f t="shared" si="19"/>
        <v>71278</v>
      </c>
      <c r="BA45" s="272">
        <f t="shared" si="19"/>
        <v>71278</v>
      </c>
      <c r="BB45" s="272">
        <f t="shared" si="19"/>
        <v>53034</v>
      </c>
      <c r="BC45" s="272">
        <f t="shared" si="19"/>
        <v>34242</v>
      </c>
      <c r="BD45" s="272">
        <f t="shared" si="19"/>
        <v>34242</v>
      </c>
      <c r="BE45" s="272">
        <f t="shared" si="19"/>
        <v>34242</v>
      </c>
      <c r="BF45" s="272">
        <f t="shared" si="19"/>
        <v>34242</v>
      </c>
      <c r="BG45" s="272">
        <f t="shared" si="19"/>
        <v>34242</v>
      </c>
      <c r="BH45" s="272">
        <f t="shared" si="19"/>
        <v>31893</v>
      </c>
      <c r="BI45" s="272">
        <f t="shared" si="17"/>
        <v>31893</v>
      </c>
      <c r="BJ45" s="272">
        <f t="shared" si="17"/>
        <v>31893</v>
      </c>
      <c r="BK45" s="272">
        <f t="shared" si="17"/>
        <v>34242</v>
      </c>
      <c r="BL45" s="272">
        <f t="shared" si="17"/>
        <v>34242</v>
      </c>
      <c r="BM45" s="272">
        <f t="shared" si="17"/>
        <v>34242</v>
      </c>
      <c r="BN45" s="272">
        <f t="shared" si="17"/>
        <v>34242</v>
      </c>
      <c r="BO45" s="272">
        <f t="shared" si="17"/>
        <v>34242</v>
      </c>
      <c r="BP45" s="272">
        <f t="shared" si="17"/>
        <v>34242</v>
      </c>
      <c r="BQ45" s="272">
        <f t="shared" si="17"/>
        <v>34242</v>
      </c>
      <c r="BR45" s="272">
        <f t="shared" si="17"/>
        <v>34242</v>
      </c>
      <c r="BS45" s="272">
        <f t="shared" si="17"/>
        <v>34242</v>
      </c>
      <c r="BT45" s="272">
        <f t="shared" si="17"/>
        <v>38940</v>
      </c>
      <c r="BU45" s="272">
        <f t="shared" si="17"/>
        <v>38940</v>
      </c>
      <c r="BV45" s="272">
        <f t="shared" si="17"/>
        <v>38940</v>
      </c>
      <c r="BW45" s="272">
        <f t="shared" si="17"/>
        <v>38940</v>
      </c>
      <c r="BX45" s="272">
        <f t="shared" si="17"/>
        <v>40506</v>
      </c>
      <c r="BY45" s="272">
        <f t="shared" si="17"/>
        <v>40506</v>
      </c>
      <c r="BZ45" s="272">
        <f t="shared" si="17"/>
        <v>40506</v>
      </c>
      <c r="CA45" s="272">
        <f t="shared" si="17"/>
        <v>40506</v>
      </c>
      <c r="CB45" s="272">
        <f t="shared" si="17"/>
        <v>40506</v>
      </c>
      <c r="CC45" s="272">
        <f t="shared" si="17"/>
        <v>40506</v>
      </c>
      <c r="CD45" s="272">
        <f t="shared" si="17"/>
        <v>40506</v>
      </c>
      <c r="CE45" s="272">
        <f t="shared" si="17"/>
        <v>40506</v>
      </c>
      <c r="CF45" s="272">
        <f t="shared" si="17"/>
        <v>40506</v>
      </c>
      <c r="CG45" s="272">
        <f t="shared" si="17"/>
        <v>40506</v>
      </c>
      <c r="CH45" s="272">
        <f t="shared" si="17"/>
        <v>37374</v>
      </c>
      <c r="CI45" s="272">
        <f t="shared" si="17"/>
        <v>37374</v>
      </c>
      <c r="CJ45" s="272">
        <f t="shared" si="17"/>
        <v>37374</v>
      </c>
      <c r="CK45" s="272">
        <f t="shared" si="17"/>
        <v>37374</v>
      </c>
      <c r="CL45" s="272">
        <f t="shared" si="17"/>
        <v>37374</v>
      </c>
      <c r="CM45" s="272">
        <f t="shared" si="17"/>
        <v>37374</v>
      </c>
      <c r="CN45" s="272">
        <f t="shared" si="17"/>
        <v>37374</v>
      </c>
      <c r="CO45" s="272">
        <f t="shared" si="17"/>
        <v>37374</v>
      </c>
      <c r="CP45" s="272">
        <f t="shared" si="17"/>
        <v>37374</v>
      </c>
      <c r="CQ45" s="272">
        <f t="shared" si="17"/>
        <v>56949</v>
      </c>
      <c r="CR45" s="272">
        <f t="shared" si="17"/>
        <v>62430</v>
      </c>
      <c r="CS45" s="272">
        <f t="shared" si="17"/>
        <v>67911</v>
      </c>
      <c r="CT45" s="272">
        <f t="shared" si="17"/>
        <v>56949</v>
      </c>
      <c r="CU45" s="272">
        <f t="shared" si="17"/>
        <v>56949</v>
      </c>
      <c r="CV45" s="272">
        <f t="shared" si="17"/>
        <v>48336</v>
      </c>
      <c r="CW45" s="272">
        <f t="shared" si="17"/>
        <v>48336</v>
      </c>
      <c r="CX45" s="272">
        <f t="shared" si="17"/>
        <v>48336</v>
      </c>
      <c r="CY45" s="272">
        <f t="shared" si="17"/>
        <v>42072</v>
      </c>
      <c r="CZ45" s="272">
        <f t="shared" si="17"/>
        <v>41289</v>
      </c>
      <c r="DA45" s="272">
        <f t="shared" si="17"/>
        <v>30719</v>
      </c>
      <c r="DB45" s="272">
        <f t="shared" si="17"/>
        <v>30719</v>
      </c>
      <c r="DC45" s="272">
        <f t="shared" si="17"/>
        <v>30719</v>
      </c>
      <c r="DD45" s="272">
        <f t="shared" si="17"/>
        <v>30719</v>
      </c>
      <c r="DE45" s="272">
        <f t="shared" si="17"/>
        <v>31893</v>
      </c>
      <c r="DF45" s="272">
        <f t="shared" si="17"/>
        <v>31893</v>
      </c>
      <c r="DG45" s="272">
        <f t="shared" si="17"/>
        <v>31893</v>
      </c>
      <c r="DH45" s="272">
        <f t="shared" si="17"/>
        <v>30719</v>
      </c>
      <c r="DI45" s="272">
        <f t="shared" si="17"/>
        <v>30719</v>
      </c>
      <c r="DJ45" s="272">
        <f t="shared" si="17"/>
        <v>30719</v>
      </c>
      <c r="DK45" s="272">
        <f t="shared" si="17"/>
        <v>30719</v>
      </c>
      <c r="DL45" s="272">
        <f t="shared" si="17"/>
        <v>30719</v>
      </c>
      <c r="DM45" s="272">
        <f t="shared" si="17"/>
        <v>30719</v>
      </c>
      <c r="DN45" s="272">
        <f t="shared" si="17"/>
        <v>29544</v>
      </c>
      <c r="DO45" s="272">
        <f t="shared" si="17"/>
        <v>29544</v>
      </c>
      <c r="DP45" s="272">
        <f t="shared" si="17"/>
        <v>29544</v>
      </c>
      <c r="DQ45" s="272">
        <f t="shared" si="17"/>
        <v>29544</v>
      </c>
      <c r="DR45" s="272">
        <f t="shared" si="17"/>
        <v>29544</v>
      </c>
      <c r="DS45" s="272">
        <f t="shared" si="17"/>
        <v>29544</v>
      </c>
      <c r="DT45" s="272">
        <f t="shared" si="17"/>
        <v>29544</v>
      </c>
      <c r="DU45" s="272">
        <f t="shared" si="18"/>
        <v>26412</v>
      </c>
      <c r="DV45" s="272">
        <f t="shared" si="18"/>
        <v>26412</v>
      </c>
      <c r="DW45" s="272">
        <f t="shared" si="18"/>
        <v>26412</v>
      </c>
      <c r="DX45" s="272">
        <f t="shared" si="18"/>
        <v>26412</v>
      </c>
      <c r="DY45" s="272">
        <f t="shared" si="18"/>
        <v>26412</v>
      </c>
      <c r="DZ45" s="272">
        <f t="shared" si="18"/>
        <v>27195</v>
      </c>
      <c r="EA45" s="272">
        <f t="shared" si="18"/>
        <v>27195</v>
      </c>
      <c r="EB45" s="272">
        <f t="shared" si="18"/>
        <v>25629</v>
      </c>
      <c r="EC45" s="272">
        <f t="shared" si="18"/>
        <v>25629</v>
      </c>
      <c r="ED45" s="272">
        <f t="shared" si="18"/>
        <v>25629</v>
      </c>
      <c r="EE45" s="272">
        <f t="shared" si="18"/>
        <v>23515</v>
      </c>
      <c r="EF45" s="272">
        <f t="shared" si="18"/>
        <v>23515</v>
      </c>
      <c r="EG45" s="272">
        <f t="shared" si="18"/>
        <v>23515</v>
      </c>
      <c r="EH45" s="272">
        <f t="shared" si="18"/>
        <v>23515</v>
      </c>
      <c r="EI45" s="272">
        <f t="shared" si="18"/>
        <v>21166</v>
      </c>
      <c r="EJ45" s="272">
        <f t="shared" si="18"/>
        <v>21166</v>
      </c>
      <c r="EK45" s="272">
        <f t="shared" si="18"/>
        <v>21166</v>
      </c>
      <c r="EL45" s="272">
        <f t="shared" si="18"/>
        <v>21166</v>
      </c>
      <c r="EM45" s="272">
        <f t="shared" si="18"/>
        <v>21166</v>
      </c>
      <c r="EN45" s="272">
        <f t="shared" si="18"/>
        <v>21166</v>
      </c>
      <c r="EO45" s="272">
        <f t="shared" si="18"/>
        <v>21166</v>
      </c>
      <c r="EP45" s="272">
        <f t="shared" si="18"/>
        <v>19992</v>
      </c>
      <c r="EQ45" s="272">
        <f t="shared" si="18"/>
        <v>19992</v>
      </c>
      <c r="ER45" s="272">
        <f t="shared" si="18"/>
        <v>19992</v>
      </c>
      <c r="ES45" s="272">
        <f t="shared" si="18"/>
        <v>19992</v>
      </c>
      <c r="ET45" s="272">
        <f t="shared" si="18"/>
        <v>19992</v>
      </c>
      <c r="EU45" s="272">
        <f t="shared" si="18"/>
        <v>21166</v>
      </c>
      <c r="EV45" s="272">
        <f t="shared" si="18"/>
        <v>21166</v>
      </c>
      <c r="EW45" s="272">
        <f t="shared" si="18"/>
        <v>19992</v>
      </c>
      <c r="EX45" s="272">
        <f t="shared" si="18"/>
        <v>19992</v>
      </c>
      <c r="EY45" s="272">
        <f t="shared" si="18"/>
        <v>19992</v>
      </c>
      <c r="EZ45" s="272">
        <f t="shared" si="18"/>
        <v>19992</v>
      </c>
      <c r="FA45" s="272">
        <f t="shared" si="18"/>
        <v>19992</v>
      </c>
      <c r="FB45" s="272">
        <f t="shared" si="18"/>
        <v>21166</v>
      </c>
      <c r="FC45" s="272">
        <f t="shared" si="18"/>
        <v>21166</v>
      </c>
      <c r="FD45" s="272">
        <f t="shared" si="18"/>
        <v>19992</v>
      </c>
      <c r="FE45" s="272">
        <f t="shared" si="18"/>
        <v>19992</v>
      </c>
      <c r="FF45" s="272">
        <f t="shared" si="18"/>
        <v>19992</v>
      </c>
      <c r="FG45" s="272">
        <f t="shared" si="18"/>
        <v>19992</v>
      </c>
      <c r="FH45" s="272">
        <f t="shared" si="18"/>
        <v>22341</v>
      </c>
    </row>
    <row r="46" spans="1:164"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346"/>
      <c r="AQ46" s="346"/>
      <c r="AR46" s="346"/>
      <c r="AS46" s="346"/>
      <c r="AT46" s="346"/>
      <c r="AU46" s="346"/>
      <c r="AV46" s="346"/>
      <c r="AW46" s="346"/>
      <c r="AX46" s="346"/>
      <c r="AY46" s="346"/>
      <c r="AZ46" s="346"/>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row>
    <row r="47" spans="1:164" s="72" customFormat="1" x14ac:dyDescent="0.2">
      <c r="A47" s="240">
        <v>1</v>
      </c>
      <c r="B47" s="272">
        <f t="shared" ref="B47:BH47" si="20">ROUND(B20*0.87,)+25</f>
        <v>21949</v>
      </c>
      <c r="C47" s="272">
        <f t="shared" si="20"/>
        <v>21949</v>
      </c>
      <c r="D47" s="272">
        <f t="shared" si="20"/>
        <v>24690</v>
      </c>
      <c r="E47" s="272">
        <f t="shared" si="20"/>
        <v>24690</v>
      </c>
      <c r="F47" s="272">
        <f t="shared" si="20"/>
        <v>19600</v>
      </c>
      <c r="G47" s="272">
        <f t="shared" si="20"/>
        <v>19600</v>
      </c>
      <c r="H47" s="272">
        <f t="shared" si="20"/>
        <v>19600</v>
      </c>
      <c r="I47" s="272">
        <f t="shared" si="20"/>
        <v>19600</v>
      </c>
      <c r="J47" s="272">
        <f t="shared" si="20"/>
        <v>19600</v>
      </c>
      <c r="K47" s="272">
        <f t="shared" si="20"/>
        <v>23124</v>
      </c>
      <c r="L47" s="272">
        <f t="shared" si="20"/>
        <v>23124</v>
      </c>
      <c r="M47" s="272">
        <f t="shared" si="20"/>
        <v>19600</v>
      </c>
      <c r="N47" s="272">
        <f t="shared" si="20"/>
        <v>19600</v>
      </c>
      <c r="O47" s="272">
        <f t="shared" si="20"/>
        <v>19600</v>
      </c>
      <c r="P47" s="272">
        <f t="shared" si="20"/>
        <v>19600</v>
      </c>
      <c r="Q47" s="272">
        <f t="shared" si="20"/>
        <v>19600</v>
      </c>
      <c r="R47" s="272">
        <f t="shared" si="20"/>
        <v>21949</v>
      </c>
      <c r="S47" s="272">
        <f t="shared" si="20"/>
        <v>21949</v>
      </c>
      <c r="T47" s="272">
        <f t="shared" si="20"/>
        <v>20775</v>
      </c>
      <c r="U47" s="272">
        <f t="shared" si="20"/>
        <v>20775</v>
      </c>
      <c r="V47" s="272">
        <f t="shared" si="20"/>
        <v>20775</v>
      </c>
      <c r="W47" s="272">
        <f t="shared" si="20"/>
        <v>20775</v>
      </c>
      <c r="X47" s="272">
        <f t="shared" si="20"/>
        <v>21949</v>
      </c>
      <c r="Y47" s="272">
        <f t="shared" si="20"/>
        <v>21949</v>
      </c>
      <c r="Z47" s="272">
        <f t="shared" si="20"/>
        <v>21949</v>
      </c>
      <c r="AA47" s="272">
        <f t="shared" si="20"/>
        <v>20775</v>
      </c>
      <c r="AB47" s="272">
        <f t="shared" si="20"/>
        <v>20775</v>
      </c>
      <c r="AC47" s="272">
        <f t="shared" si="20"/>
        <v>21949</v>
      </c>
      <c r="AD47" s="272">
        <f t="shared" si="20"/>
        <v>21949</v>
      </c>
      <c r="AE47" s="272">
        <f t="shared" si="20"/>
        <v>21949</v>
      </c>
      <c r="AF47" s="272">
        <f t="shared" si="20"/>
        <v>25081</v>
      </c>
      <c r="AG47" s="272">
        <f t="shared" si="20"/>
        <v>25081</v>
      </c>
      <c r="AH47" s="272">
        <f t="shared" si="20"/>
        <v>23124</v>
      </c>
      <c r="AI47" s="272">
        <f t="shared" si="20"/>
        <v>24690</v>
      </c>
      <c r="AJ47" s="272">
        <f t="shared" si="20"/>
        <v>24690</v>
      </c>
      <c r="AK47" s="272">
        <f t="shared" si="20"/>
        <v>29779</v>
      </c>
      <c r="AL47" s="272">
        <f t="shared" si="20"/>
        <v>34477</v>
      </c>
      <c r="AM47" s="272">
        <f t="shared" si="20"/>
        <v>34477</v>
      </c>
      <c r="AN47" s="272">
        <f t="shared" si="20"/>
        <v>36826</v>
      </c>
      <c r="AO47" s="272">
        <f t="shared" si="20"/>
        <v>34477</v>
      </c>
      <c r="AP47" s="346">
        <f t="shared" si="20"/>
        <v>58750</v>
      </c>
      <c r="AQ47" s="346">
        <f t="shared" si="20"/>
        <v>90070</v>
      </c>
      <c r="AR47" s="346">
        <f t="shared" si="20"/>
        <v>109645</v>
      </c>
      <c r="AS47" s="346">
        <f t="shared" si="20"/>
        <v>109645</v>
      </c>
      <c r="AT47" s="346">
        <f t="shared" si="20"/>
        <v>97900</v>
      </c>
      <c r="AU47" s="346">
        <f t="shared" si="20"/>
        <v>97900</v>
      </c>
      <c r="AV47" s="346">
        <f t="shared" si="20"/>
        <v>97900</v>
      </c>
      <c r="AW47" s="346">
        <f t="shared" si="20"/>
        <v>97900</v>
      </c>
      <c r="AX47" s="346">
        <f t="shared" si="20"/>
        <v>97900</v>
      </c>
      <c r="AY47" s="346">
        <f t="shared" si="20"/>
        <v>78325</v>
      </c>
      <c r="AZ47" s="346">
        <f t="shared" si="20"/>
        <v>70495</v>
      </c>
      <c r="BA47" s="272">
        <f t="shared" si="20"/>
        <v>70495</v>
      </c>
      <c r="BB47" s="272">
        <f t="shared" si="20"/>
        <v>52486</v>
      </c>
      <c r="BC47" s="272">
        <f t="shared" si="20"/>
        <v>33694</v>
      </c>
      <c r="BD47" s="272">
        <f t="shared" si="20"/>
        <v>33694</v>
      </c>
      <c r="BE47" s="272">
        <f t="shared" si="20"/>
        <v>33694</v>
      </c>
      <c r="BF47" s="272">
        <f t="shared" si="20"/>
        <v>33694</v>
      </c>
      <c r="BG47" s="272">
        <f t="shared" si="20"/>
        <v>33694</v>
      </c>
      <c r="BH47" s="272">
        <f t="shared" si="20"/>
        <v>31345</v>
      </c>
      <c r="BI47" s="272">
        <f t="shared" ref="BI47:DT48" si="21">ROUND(BI20*0.87,)+25</f>
        <v>31345</v>
      </c>
      <c r="BJ47" s="272">
        <f t="shared" si="21"/>
        <v>31345</v>
      </c>
      <c r="BK47" s="272">
        <f t="shared" si="21"/>
        <v>33694</v>
      </c>
      <c r="BL47" s="272">
        <f t="shared" si="21"/>
        <v>33694</v>
      </c>
      <c r="BM47" s="272">
        <f t="shared" si="21"/>
        <v>33694</v>
      </c>
      <c r="BN47" s="272">
        <f t="shared" si="21"/>
        <v>33694</v>
      </c>
      <c r="BO47" s="272">
        <f t="shared" si="21"/>
        <v>33694</v>
      </c>
      <c r="BP47" s="272">
        <f t="shared" si="21"/>
        <v>33694</v>
      </c>
      <c r="BQ47" s="272">
        <f t="shared" si="21"/>
        <v>33694</v>
      </c>
      <c r="BR47" s="272">
        <f t="shared" si="21"/>
        <v>33694</v>
      </c>
      <c r="BS47" s="272">
        <f t="shared" si="21"/>
        <v>33694</v>
      </c>
      <c r="BT47" s="272">
        <f t="shared" si="21"/>
        <v>38392</v>
      </c>
      <c r="BU47" s="272">
        <f t="shared" si="21"/>
        <v>38392</v>
      </c>
      <c r="BV47" s="272">
        <f t="shared" si="21"/>
        <v>38392</v>
      </c>
      <c r="BW47" s="272">
        <f t="shared" si="21"/>
        <v>38392</v>
      </c>
      <c r="BX47" s="272">
        <f t="shared" si="21"/>
        <v>39958</v>
      </c>
      <c r="BY47" s="272">
        <f t="shared" si="21"/>
        <v>39958</v>
      </c>
      <c r="BZ47" s="272">
        <f t="shared" si="21"/>
        <v>39958</v>
      </c>
      <c r="CA47" s="272">
        <f t="shared" si="21"/>
        <v>39958</v>
      </c>
      <c r="CB47" s="272">
        <f t="shared" si="21"/>
        <v>39958</v>
      </c>
      <c r="CC47" s="272">
        <f t="shared" si="21"/>
        <v>39958</v>
      </c>
      <c r="CD47" s="272">
        <f t="shared" si="21"/>
        <v>39958</v>
      </c>
      <c r="CE47" s="272">
        <f t="shared" si="21"/>
        <v>39958</v>
      </c>
      <c r="CF47" s="272">
        <f t="shared" si="21"/>
        <v>39958</v>
      </c>
      <c r="CG47" s="272">
        <f t="shared" si="21"/>
        <v>39958</v>
      </c>
      <c r="CH47" s="272">
        <f t="shared" si="21"/>
        <v>36826</v>
      </c>
      <c r="CI47" s="272">
        <f t="shared" si="21"/>
        <v>36826</v>
      </c>
      <c r="CJ47" s="272">
        <f t="shared" si="21"/>
        <v>36826</v>
      </c>
      <c r="CK47" s="272">
        <f t="shared" si="21"/>
        <v>36826</v>
      </c>
      <c r="CL47" s="272">
        <f t="shared" si="21"/>
        <v>36826</v>
      </c>
      <c r="CM47" s="272">
        <f t="shared" si="21"/>
        <v>36826</v>
      </c>
      <c r="CN47" s="272">
        <f t="shared" si="21"/>
        <v>36826</v>
      </c>
      <c r="CO47" s="272">
        <f t="shared" si="21"/>
        <v>36826</v>
      </c>
      <c r="CP47" s="272">
        <f t="shared" si="21"/>
        <v>36826</v>
      </c>
      <c r="CQ47" s="272">
        <f t="shared" si="21"/>
        <v>56401</v>
      </c>
      <c r="CR47" s="272">
        <f t="shared" si="21"/>
        <v>61882</v>
      </c>
      <c r="CS47" s="272">
        <f t="shared" si="21"/>
        <v>67363</v>
      </c>
      <c r="CT47" s="272">
        <f t="shared" si="21"/>
        <v>56401</v>
      </c>
      <c r="CU47" s="272">
        <f t="shared" si="21"/>
        <v>56401</v>
      </c>
      <c r="CV47" s="272">
        <f t="shared" si="21"/>
        <v>47788</v>
      </c>
      <c r="CW47" s="272">
        <f t="shared" si="21"/>
        <v>47788</v>
      </c>
      <c r="CX47" s="272">
        <f t="shared" si="21"/>
        <v>47788</v>
      </c>
      <c r="CY47" s="272">
        <f t="shared" si="21"/>
        <v>41524</v>
      </c>
      <c r="CZ47" s="272">
        <f t="shared" si="21"/>
        <v>40741</v>
      </c>
      <c r="DA47" s="272">
        <f t="shared" si="21"/>
        <v>30171</v>
      </c>
      <c r="DB47" s="272">
        <f t="shared" si="21"/>
        <v>30171</v>
      </c>
      <c r="DC47" s="272">
        <f t="shared" si="21"/>
        <v>30171</v>
      </c>
      <c r="DD47" s="272">
        <f t="shared" si="21"/>
        <v>30171</v>
      </c>
      <c r="DE47" s="272">
        <f t="shared" si="21"/>
        <v>31345</v>
      </c>
      <c r="DF47" s="272">
        <f t="shared" si="21"/>
        <v>31345</v>
      </c>
      <c r="DG47" s="272">
        <f t="shared" si="21"/>
        <v>31345</v>
      </c>
      <c r="DH47" s="272">
        <f t="shared" si="21"/>
        <v>30171</v>
      </c>
      <c r="DI47" s="272">
        <f t="shared" si="21"/>
        <v>30171</v>
      </c>
      <c r="DJ47" s="272">
        <f t="shared" si="21"/>
        <v>30171</v>
      </c>
      <c r="DK47" s="272">
        <f t="shared" si="21"/>
        <v>30171</v>
      </c>
      <c r="DL47" s="272">
        <f t="shared" si="21"/>
        <v>30171</v>
      </c>
      <c r="DM47" s="272">
        <f t="shared" si="21"/>
        <v>30171</v>
      </c>
      <c r="DN47" s="272">
        <f t="shared" si="21"/>
        <v>28996</v>
      </c>
      <c r="DO47" s="272">
        <f t="shared" si="21"/>
        <v>28996</v>
      </c>
      <c r="DP47" s="272">
        <f t="shared" si="21"/>
        <v>28996</v>
      </c>
      <c r="DQ47" s="272">
        <f t="shared" si="21"/>
        <v>28996</v>
      </c>
      <c r="DR47" s="272">
        <f t="shared" si="21"/>
        <v>28996</v>
      </c>
      <c r="DS47" s="272">
        <f t="shared" si="21"/>
        <v>28996</v>
      </c>
      <c r="DT47" s="272">
        <f t="shared" si="21"/>
        <v>28996</v>
      </c>
      <c r="DU47" s="272">
        <f t="shared" ref="DU47:FH48" si="22">ROUND(DU20*0.87,)+25</f>
        <v>25864</v>
      </c>
      <c r="DV47" s="272">
        <f t="shared" si="22"/>
        <v>25864</v>
      </c>
      <c r="DW47" s="272">
        <f t="shared" si="22"/>
        <v>25864</v>
      </c>
      <c r="DX47" s="272">
        <f t="shared" si="22"/>
        <v>25864</v>
      </c>
      <c r="DY47" s="272">
        <f t="shared" si="22"/>
        <v>25864</v>
      </c>
      <c r="DZ47" s="272">
        <f t="shared" si="22"/>
        <v>26647</v>
      </c>
      <c r="EA47" s="272">
        <f t="shared" si="22"/>
        <v>26647</v>
      </c>
      <c r="EB47" s="272">
        <f t="shared" si="22"/>
        <v>25081</v>
      </c>
      <c r="EC47" s="272">
        <f t="shared" si="22"/>
        <v>25081</v>
      </c>
      <c r="ED47" s="272">
        <f t="shared" si="22"/>
        <v>25081</v>
      </c>
      <c r="EE47" s="272">
        <f t="shared" si="22"/>
        <v>22732</v>
      </c>
      <c r="EF47" s="272">
        <f t="shared" si="22"/>
        <v>22732</v>
      </c>
      <c r="EG47" s="272">
        <f t="shared" si="22"/>
        <v>22732</v>
      </c>
      <c r="EH47" s="272">
        <f t="shared" si="22"/>
        <v>22732</v>
      </c>
      <c r="EI47" s="272">
        <f t="shared" si="22"/>
        <v>20383</v>
      </c>
      <c r="EJ47" s="272">
        <f t="shared" si="22"/>
        <v>20383</v>
      </c>
      <c r="EK47" s="272">
        <f t="shared" si="22"/>
        <v>20383</v>
      </c>
      <c r="EL47" s="272">
        <f t="shared" si="22"/>
        <v>20383</v>
      </c>
      <c r="EM47" s="272">
        <f t="shared" si="22"/>
        <v>20383</v>
      </c>
      <c r="EN47" s="272">
        <f t="shared" si="22"/>
        <v>20383</v>
      </c>
      <c r="EO47" s="272">
        <f t="shared" si="22"/>
        <v>20383</v>
      </c>
      <c r="EP47" s="272">
        <f t="shared" si="22"/>
        <v>19209</v>
      </c>
      <c r="EQ47" s="272">
        <f t="shared" si="22"/>
        <v>19209</v>
      </c>
      <c r="ER47" s="272">
        <f t="shared" si="22"/>
        <v>19209</v>
      </c>
      <c r="ES47" s="272">
        <f t="shared" si="22"/>
        <v>19209</v>
      </c>
      <c r="ET47" s="272">
        <f t="shared" si="22"/>
        <v>19209</v>
      </c>
      <c r="EU47" s="272">
        <f t="shared" si="22"/>
        <v>20383</v>
      </c>
      <c r="EV47" s="272">
        <f t="shared" si="22"/>
        <v>20383</v>
      </c>
      <c r="EW47" s="272">
        <f t="shared" si="22"/>
        <v>19209</v>
      </c>
      <c r="EX47" s="272">
        <f t="shared" si="22"/>
        <v>19209</v>
      </c>
      <c r="EY47" s="272">
        <f t="shared" si="22"/>
        <v>19209</v>
      </c>
      <c r="EZ47" s="272">
        <f t="shared" si="22"/>
        <v>19209</v>
      </c>
      <c r="FA47" s="272">
        <f t="shared" si="22"/>
        <v>19209</v>
      </c>
      <c r="FB47" s="272">
        <f t="shared" si="22"/>
        <v>20383</v>
      </c>
      <c r="FC47" s="272">
        <f t="shared" si="22"/>
        <v>20383</v>
      </c>
      <c r="FD47" s="272">
        <f t="shared" si="22"/>
        <v>19209</v>
      </c>
      <c r="FE47" s="272">
        <f t="shared" si="22"/>
        <v>19209</v>
      </c>
      <c r="FF47" s="272">
        <f t="shared" si="22"/>
        <v>19209</v>
      </c>
      <c r="FG47" s="272">
        <f t="shared" si="22"/>
        <v>19209</v>
      </c>
      <c r="FH47" s="272">
        <f t="shared" si="22"/>
        <v>21558</v>
      </c>
    </row>
    <row r="48" spans="1:164" s="72" customFormat="1" x14ac:dyDescent="0.2">
      <c r="A48" s="240">
        <v>2</v>
      </c>
      <c r="B48" s="272">
        <f t="shared" ref="B48:BH48" si="23">ROUND(B21*0.87,)+25</f>
        <v>23985</v>
      </c>
      <c r="C48" s="272">
        <f t="shared" si="23"/>
        <v>23985</v>
      </c>
      <c r="D48" s="272">
        <f t="shared" si="23"/>
        <v>26725</v>
      </c>
      <c r="E48" s="272">
        <f t="shared" si="23"/>
        <v>26725</v>
      </c>
      <c r="F48" s="272">
        <f t="shared" si="23"/>
        <v>21636</v>
      </c>
      <c r="G48" s="272">
        <f t="shared" si="23"/>
        <v>21636</v>
      </c>
      <c r="H48" s="272">
        <f t="shared" si="23"/>
        <v>21636</v>
      </c>
      <c r="I48" s="272">
        <f t="shared" si="23"/>
        <v>21636</v>
      </c>
      <c r="J48" s="272">
        <f t="shared" si="23"/>
        <v>21636</v>
      </c>
      <c r="K48" s="272">
        <f t="shared" si="23"/>
        <v>25159</v>
      </c>
      <c r="L48" s="272">
        <f t="shared" si="23"/>
        <v>25159</v>
      </c>
      <c r="M48" s="272">
        <f t="shared" si="23"/>
        <v>21636</v>
      </c>
      <c r="N48" s="272">
        <f t="shared" si="23"/>
        <v>21636</v>
      </c>
      <c r="O48" s="272">
        <f t="shared" si="23"/>
        <v>21636</v>
      </c>
      <c r="P48" s="272">
        <f t="shared" si="23"/>
        <v>21636</v>
      </c>
      <c r="Q48" s="272">
        <f t="shared" si="23"/>
        <v>21636</v>
      </c>
      <c r="R48" s="272">
        <f t="shared" si="23"/>
        <v>23985</v>
      </c>
      <c r="S48" s="272">
        <f t="shared" si="23"/>
        <v>23985</v>
      </c>
      <c r="T48" s="272">
        <f t="shared" si="23"/>
        <v>22810</v>
      </c>
      <c r="U48" s="272">
        <f t="shared" si="23"/>
        <v>22810</v>
      </c>
      <c r="V48" s="272">
        <f t="shared" si="23"/>
        <v>22810</v>
      </c>
      <c r="W48" s="272">
        <f t="shared" si="23"/>
        <v>22810</v>
      </c>
      <c r="X48" s="272">
        <f t="shared" si="23"/>
        <v>23985</v>
      </c>
      <c r="Y48" s="272">
        <f t="shared" si="23"/>
        <v>23985</v>
      </c>
      <c r="Z48" s="272">
        <f t="shared" si="23"/>
        <v>23985</v>
      </c>
      <c r="AA48" s="272">
        <f t="shared" si="23"/>
        <v>22810</v>
      </c>
      <c r="AB48" s="272">
        <f t="shared" si="23"/>
        <v>22810</v>
      </c>
      <c r="AC48" s="272">
        <f t="shared" si="23"/>
        <v>23985</v>
      </c>
      <c r="AD48" s="272">
        <f t="shared" si="23"/>
        <v>23985</v>
      </c>
      <c r="AE48" s="272">
        <f t="shared" si="23"/>
        <v>23985</v>
      </c>
      <c r="AF48" s="272">
        <f t="shared" si="23"/>
        <v>27117</v>
      </c>
      <c r="AG48" s="272">
        <f t="shared" si="23"/>
        <v>27117</v>
      </c>
      <c r="AH48" s="272">
        <f t="shared" si="23"/>
        <v>25159</v>
      </c>
      <c r="AI48" s="272">
        <f t="shared" si="23"/>
        <v>26725</v>
      </c>
      <c r="AJ48" s="272">
        <f t="shared" si="23"/>
        <v>26725</v>
      </c>
      <c r="AK48" s="272">
        <f t="shared" si="23"/>
        <v>31815</v>
      </c>
      <c r="AL48" s="272">
        <f t="shared" si="23"/>
        <v>36513</v>
      </c>
      <c r="AM48" s="272">
        <f t="shared" si="23"/>
        <v>36513</v>
      </c>
      <c r="AN48" s="272">
        <f t="shared" si="23"/>
        <v>38862</v>
      </c>
      <c r="AO48" s="272">
        <f t="shared" si="23"/>
        <v>36513</v>
      </c>
      <c r="AP48" s="346">
        <f t="shared" si="23"/>
        <v>61491</v>
      </c>
      <c r="AQ48" s="346">
        <f t="shared" si="23"/>
        <v>92811</v>
      </c>
      <c r="AR48" s="346">
        <f t="shared" si="23"/>
        <v>112386</v>
      </c>
      <c r="AS48" s="346">
        <f t="shared" si="23"/>
        <v>112386</v>
      </c>
      <c r="AT48" s="346">
        <f t="shared" si="23"/>
        <v>100641</v>
      </c>
      <c r="AU48" s="346">
        <f t="shared" si="23"/>
        <v>100641</v>
      </c>
      <c r="AV48" s="346">
        <f t="shared" si="23"/>
        <v>100641</v>
      </c>
      <c r="AW48" s="346">
        <f t="shared" si="23"/>
        <v>100641</v>
      </c>
      <c r="AX48" s="346">
        <f t="shared" si="23"/>
        <v>100641</v>
      </c>
      <c r="AY48" s="346">
        <f t="shared" si="23"/>
        <v>81066</v>
      </c>
      <c r="AZ48" s="346">
        <f t="shared" si="23"/>
        <v>73236</v>
      </c>
      <c r="BA48" s="272">
        <f t="shared" si="23"/>
        <v>73236</v>
      </c>
      <c r="BB48" s="272">
        <f t="shared" si="23"/>
        <v>54992</v>
      </c>
      <c r="BC48" s="272">
        <f t="shared" si="23"/>
        <v>36200</v>
      </c>
      <c r="BD48" s="272">
        <f t="shared" si="23"/>
        <v>36200</v>
      </c>
      <c r="BE48" s="272">
        <f t="shared" si="23"/>
        <v>36200</v>
      </c>
      <c r="BF48" s="272">
        <f t="shared" si="23"/>
        <v>36200</v>
      </c>
      <c r="BG48" s="272">
        <f t="shared" si="23"/>
        <v>36200</v>
      </c>
      <c r="BH48" s="272">
        <f t="shared" si="23"/>
        <v>33851</v>
      </c>
      <c r="BI48" s="272">
        <f t="shared" si="21"/>
        <v>33851</v>
      </c>
      <c r="BJ48" s="272">
        <f t="shared" si="21"/>
        <v>33851</v>
      </c>
      <c r="BK48" s="272">
        <f t="shared" si="21"/>
        <v>36200</v>
      </c>
      <c r="BL48" s="272">
        <f t="shared" si="21"/>
        <v>36200</v>
      </c>
      <c r="BM48" s="272">
        <f t="shared" si="21"/>
        <v>36200</v>
      </c>
      <c r="BN48" s="272">
        <f t="shared" si="21"/>
        <v>36200</v>
      </c>
      <c r="BO48" s="272">
        <f t="shared" si="21"/>
        <v>36200</v>
      </c>
      <c r="BP48" s="272">
        <f t="shared" si="21"/>
        <v>36200</v>
      </c>
      <c r="BQ48" s="272">
        <f t="shared" si="21"/>
        <v>36200</v>
      </c>
      <c r="BR48" s="272">
        <f t="shared" si="21"/>
        <v>36200</v>
      </c>
      <c r="BS48" s="272">
        <f t="shared" si="21"/>
        <v>36200</v>
      </c>
      <c r="BT48" s="272">
        <f t="shared" si="21"/>
        <v>40898</v>
      </c>
      <c r="BU48" s="272">
        <f t="shared" si="21"/>
        <v>40898</v>
      </c>
      <c r="BV48" s="272">
        <f t="shared" si="21"/>
        <v>40898</v>
      </c>
      <c r="BW48" s="272">
        <f t="shared" si="21"/>
        <v>40898</v>
      </c>
      <c r="BX48" s="272">
        <f t="shared" si="21"/>
        <v>42464</v>
      </c>
      <c r="BY48" s="272">
        <f t="shared" si="21"/>
        <v>42464</v>
      </c>
      <c r="BZ48" s="272">
        <f t="shared" si="21"/>
        <v>42464</v>
      </c>
      <c r="CA48" s="272">
        <f t="shared" si="21"/>
        <v>42464</v>
      </c>
      <c r="CB48" s="272">
        <f t="shared" si="21"/>
        <v>42464</v>
      </c>
      <c r="CC48" s="272">
        <f t="shared" si="21"/>
        <v>42464</v>
      </c>
      <c r="CD48" s="272">
        <f t="shared" si="21"/>
        <v>42464</v>
      </c>
      <c r="CE48" s="272">
        <f t="shared" si="21"/>
        <v>42464</v>
      </c>
      <c r="CF48" s="272">
        <f t="shared" si="21"/>
        <v>42464</v>
      </c>
      <c r="CG48" s="272">
        <f t="shared" si="21"/>
        <v>42464</v>
      </c>
      <c r="CH48" s="272">
        <f t="shared" si="21"/>
        <v>39332</v>
      </c>
      <c r="CI48" s="272">
        <f t="shared" si="21"/>
        <v>39332</v>
      </c>
      <c r="CJ48" s="272">
        <f t="shared" si="21"/>
        <v>39332</v>
      </c>
      <c r="CK48" s="272">
        <f t="shared" si="21"/>
        <v>39332</v>
      </c>
      <c r="CL48" s="272">
        <f t="shared" si="21"/>
        <v>39332</v>
      </c>
      <c r="CM48" s="272">
        <f t="shared" si="21"/>
        <v>39332</v>
      </c>
      <c r="CN48" s="272">
        <f t="shared" si="21"/>
        <v>39332</v>
      </c>
      <c r="CO48" s="272">
        <f t="shared" si="21"/>
        <v>39332</v>
      </c>
      <c r="CP48" s="272">
        <f t="shared" si="21"/>
        <v>39332</v>
      </c>
      <c r="CQ48" s="272">
        <f t="shared" si="21"/>
        <v>58907</v>
      </c>
      <c r="CR48" s="272">
        <f t="shared" si="21"/>
        <v>64388</v>
      </c>
      <c r="CS48" s="272">
        <f t="shared" si="21"/>
        <v>69869</v>
      </c>
      <c r="CT48" s="272">
        <f t="shared" si="21"/>
        <v>58907</v>
      </c>
      <c r="CU48" s="272">
        <f t="shared" si="21"/>
        <v>58907</v>
      </c>
      <c r="CV48" s="272">
        <f t="shared" si="21"/>
        <v>50294</v>
      </c>
      <c r="CW48" s="272">
        <f t="shared" si="21"/>
        <v>50294</v>
      </c>
      <c r="CX48" s="272">
        <f t="shared" si="21"/>
        <v>50294</v>
      </c>
      <c r="CY48" s="272">
        <f t="shared" si="21"/>
        <v>44030</v>
      </c>
      <c r="CZ48" s="272">
        <f t="shared" si="21"/>
        <v>43247</v>
      </c>
      <c r="DA48" s="272">
        <f t="shared" si="21"/>
        <v>32676</v>
      </c>
      <c r="DB48" s="272">
        <f t="shared" si="21"/>
        <v>32676</v>
      </c>
      <c r="DC48" s="272">
        <f t="shared" si="21"/>
        <v>32676</v>
      </c>
      <c r="DD48" s="272">
        <f t="shared" si="21"/>
        <v>32676</v>
      </c>
      <c r="DE48" s="272">
        <f t="shared" si="21"/>
        <v>33851</v>
      </c>
      <c r="DF48" s="272">
        <f t="shared" si="21"/>
        <v>33851</v>
      </c>
      <c r="DG48" s="272">
        <f t="shared" si="21"/>
        <v>33851</v>
      </c>
      <c r="DH48" s="272">
        <f t="shared" si="21"/>
        <v>32676</v>
      </c>
      <c r="DI48" s="272">
        <f t="shared" si="21"/>
        <v>32676</v>
      </c>
      <c r="DJ48" s="272">
        <f t="shared" si="21"/>
        <v>32676</v>
      </c>
      <c r="DK48" s="272">
        <f t="shared" si="21"/>
        <v>32676</v>
      </c>
      <c r="DL48" s="272">
        <f t="shared" si="21"/>
        <v>32676</v>
      </c>
      <c r="DM48" s="272">
        <f t="shared" si="21"/>
        <v>32676</v>
      </c>
      <c r="DN48" s="272">
        <f t="shared" si="21"/>
        <v>31502</v>
      </c>
      <c r="DO48" s="272">
        <f t="shared" si="21"/>
        <v>31502</v>
      </c>
      <c r="DP48" s="272">
        <f t="shared" si="21"/>
        <v>31502</v>
      </c>
      <c r="DQ48" s="272">
        <f t="shared" si="21"/>
        <v>31502</v>
      </c>
      <c r="DR48" s="272">
        <f t="shared" si="21"/>
        <v>31502</v>
      </c>
      <c r="DS48" s="272">
        <f t="shared" si="21"/>
        <v>31502</v>
      </c>
      <c r="DT48" s="272">
        <f t="shared" si="21"/>
        <v>31502</v>
      </c>
      <c r="DU48" s="272">
        <f t="shared" si="22"/>
        <v>28370</v>
      </c>
      <c r="DV48" s="272">
        <f t="shared" si="22"/>
        <v>28370</v>
      </c>
      <c r="DW48" s="272">
        <f t="shared" si="22"/>
        <v>28370</v>
      </c>
      <c r="DX48" s="272">
        <f t="shared" si="22"/>
        <v>28370</v>
      </c>
      <c r="DY48" s="272">
        <f t="shared" si="22"/>
        <v>28370</v>
      </c>
      <c r="DZ48" s="272">
        <f t="shared" si="22"/>
        <v>29153</v>
      </c>
      <c r="EA48" s="272">
        <f t="shared" si="22"/>
        <v>29153</v>
      </c>
      <c r="EB48" s="272">
        <f t="shared" si="22"/>
        <v>27587</v>
      </c>
      <c r="EC48" s="272">
        <f t="shared" si="22"/>
        <v>27587</v>
      </c>
      <c r="ED48" s="272">
        <f t="shared" si="22"/>
        <v>27587</v>
      </c>
      <c r="EE48" s="272">
        <f t="shared" si="22"/>
        <v>25081</v>
      </c>
      <c r="EF48" s="272">
        <f t="shared" si="22"/>
        <v>25081</v>
      </c>
      <c r="EG48" s="272">
        <f t="shared" si="22"/>
        <v>25081</v>
      </c>
      <c r="EH48" s="272">
        <f t="shared" si="22"/>
        <v>25081</v>
      </c>
      <c r="EI48" s="272">
        <f t="shared" si="22"/>
        <v>22732</v>
      </c>
      <c r="EJ48" s="272">
        <f t="shared" si="22"/>
        <v>22732</v>
      </c>
      <c r="EK48" s="272">
        <f t="shared" si="22"/>
        <v>22732</v>
      </c>
      <c r="EL48" s="272">
        <f t="shared" si="22"/>
        <v>22732</v>
      </c>
      <c r="EM48" s="272">
        <f t="shared" si="22"/>
        <v>22732</v>
      </c>
      <c r="EN48" s="272">
        <f t="shared" si="22"/>
        <v>22732</v>
      </c>
      <c r="EO48" s="272">
        <f t="shared" si="22"/>
        <v>22732</v>
      </c>
      <c r="EP48" s="272">
        <f t="shared" si="22"/>
        <v>21558</v>
      </c>
      <c r="EQ48" s="272">
        <f t="shared" si="22"/>
        <v>21558</v>
      </c>
      <c r="ER48" s="272">
        <f t="shared" si="22"/>
        <v>21558</v>
      </c>
      <c r="ES48" s="272">
        <f t="shared" si="22"/>
        <v>21558</v>
      </c>
      <c r="ET48" s="272">
        <f t="shared" si="22"/>
        <v>21558</v>
      </c>
      <c r="EU48" s="272">
        <f t="shared" si="22"/>
        <v>22732</v>
      </c>
      <c r="EV48" s="272">
        <f t="shared" si="22"/>
        <v>22732</v>
      </c>
      <c r="EW48" s="272">
        <f t="shared" si="22"/>
        <v>21558</v>
      </c>
      <c r="EX48" s="272">
        <f t="shared" si="22"/>
        <v>21558</v>
      </c>
      <c r="EY48" s="272">
        <f t="shared" si="22"/>
        <v>21558</v>
      </c>
      <c r="EZ48" s="272">
        <f t="shared" si="22"/>
        <v>21558</v>
      </c>
      <c r="FA48" s="272">
        <f t="shared" si="22"/>
        <v>21558</v>
      </c>
      <c r="FB48" s="272">
        <f t="shared" si="22"/>
        <v>22732</v>
      </c>
      <c r="FC48" s="272">
        <f t="shared" si="22"/>
        <v>22732</v>
      </c>
      <c r="FD48" s="272">
        <f t="shared" si="22"/>
        <v>21558</v>
      </c>
      <c r="FE48" s="272">
        <f t="shared" si="22"/>
        <v>21558</v>
      </c>
      <c r="FF48" s="272">
        <f t="shared" si="22"/>
        <v>21558</v>
      </c>
      <c r="FG48" s="272">
        <f t="shared" si="22"/>
        <v>21558</v>
      </c>
      <c r="FH48" s="272">
        <f t="shared" si="22"/>
        <v>23907</v>
      </c>
    </row>
    <row r="49" spans="1:164"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346"/>
      <c r="AQ49" s="346"/>
      <c r="AR49" s="346"/>
      <c r="AS49" s="346"/>
      <c r="AT49" s="346"/>
      <c r="AU49" s="346"/>
      <c r="AV49" s="346"/>
      <c r="AW49" s="346"/>
      <c r="AX49" s="346"/>
      <c r="AY49" s="346"/>
      <c r="AZ49" s="346"/>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row>
    <row r="50" spans="1:164" s="72" customFormat="1" x14ac:dyDescent="0.2">
      <c r="A50" s="240" t="s">
        <v>115</v>
      </c>
      <c r="B50" s="272">
        <f t="shared" ref="B50:BH50" si="24">ROUND(B23*0.87,)+25</f>
        <v>41211</v>
      </c>
      <c r="C50" s="272">
        <f t="shared" si="24"/>
        <v>41211</v>
      </c>
      <c r="D50" s="272">
        <f t="shared" si="24"/>
        <v>43951</v>
      </c>
      <c r="E50" s="272">
        <f t="shared" si="24"/>
        <v>43951</v>
      </c>
      <c r="F50" s="272">
        <f t="shared" si="24"/>
        <v>38862</v>
      </c>
      <c r="G50" s="272">
        <f t="shared" si="24"/>
        <v>38862</v>
      </c>
      <c r="H50" s="272">
        <f t="shared" si="24"/>
        <v>38862</v>
      </c>
      <c r="I50" s="272">
        <f t="shared" si="24"/>
        <v>38862</v>
      </c>
      <c r="J50" s="272">
        <f t="shared" si="24"/>
        <v>38862</v>
      </c>
      <c r="K50" s="272">
        <f t="shared" si="24"/>
        <v>42385</v>
      </c>
      <c r="L50" s="272">
        <f t="shared" si="24"/>
        <v>42385</v>
      </c>
      <c r="M50" s="272">
        <f t="shared" si="24"/>
        <v>38862</v>
      </c>
      <c r="N50" s="272">
        <f t="shared" si="24"/>
        <v>38862</v>
      </c>
      <c r="O50" s="272">
        <f t="shared" si="24"/>
        <v>38862</v>
      </c>
      <c r="P50" s="272">
        <f t="shared" si="24"/>
        <v>38862</v>
      </c>
      <c r="Q50" s="272">
        <f t="shared" si="24"/>
        <v>38862</v>
      </c>
      <c r="R50" s="272">
        <f t="shared" si="24"/>
        <v>41211</v>
      </c>
      <c r="S50" s="272">
        <f t="shared" si="24"/>
        <v>41211</v>
      </c>
      <c r="T50" s="272">
        <f t="shared" si="24"/>
        <v>40036</v>
      </c>
      <c r="U50" s="272">
        <f t="shared" si="24"/>
        <v>40036</v>
      </c>
      <c r="V50" s="272">
        <f t="shared" si="24"/>
        <v>40036</v>
      </c>
      <c r="W50" s="272">
        <f t="shared" si="24"/>
        <v>40036</v>
      </c>
      <c r="X50" s="272">
        <f t="shared" si="24"/>
        <v>41211</v>
      </c>
      <c r="Y50" s="272">
        <f t="shared" si="24"/>
        <v>41211</v>
      </c>
      <c r="Z50" s="272">
        <f t="shared" si="24"/>
        <v>41211</v>
      </c>
      <c r="AA50" s="272">
        <f t="shared" si="24"/>
        <v>40036</v>
      </c>
      <c r="AB50" s="272">
        <f t="shared" si="24"/>
        <v>40036</v>
      </c>
      <c r="AC50" s="272">
        <f t="shared" si="24"/>
        <v>41211</v>
      </c>
      <c r="AD50" s="272">
        <f t="shared" si="24"/>
        <v>41211</v>
      </c>
      <c r="AE50" s="272">
        <f t="shared" si="24"/>
        <v>41211</v>
      </c>
      <c r="AF50" s="272">
        <f t="shared" si="24"/>
        <v>44343</v>
      </c>
      <c r="AG50" s="272">
        <f t="shared" si="24"/>
        <v>44343</v>
      </c>
      <c r="AH50" s="272">
        <f t="shared" si="24"/>
        <v>42385</v>
      </c>
      <c r="AI50" s="272">
        <f t="shared" si="24"/>
        <v>43951</v>
      </c>
      <c r="AJ50" s="272">
        <f t="shared" si="24"/>
        <v>43951</v>
      </c>
      <c r="AK50" s="272">
        <f t="shared" si="24"/>
        <v>49041</v>
      </c>
      <c r="AL50" s="272">
        <f t="shared" si="24"/>
        <v>53739</v>
      </c>
      <c r="AM50" s="272">
        <f t="shared" si="24"/>
        <v>53739</v>
      </c>
      <c r="AN50" s="272">
        <f t="shared" si="24"/>
        <v>56088</v>
      </c>
      <c r="AO50" s="272">
        <f t="shared" si="24"/>
        <v>53739</v>
      </c>
      <c r="AP50" s="346">
        <f t="shared" si="24"/>
        <v>128046</v>
      </c>
      <c r="AQ50" s="346">
        <f t="shared" si="24"/>
        <v>159366</v>
      </c>
      <c r="AR50" s="346">
        <f t="shared" si="24"/>
        <v>178941</v>
      </c>
      <c r="AS50" s="346">
        <f t="shared" si="24"/>
        <v>178941</v>
      </c>
      <c r="AT50" s="346">
        <f t="shared" si="24"/>
        <v>167196</v>
      </c>
      <c r="AU50" s="346">
        <f t="shared" si="24"/>
        <v>167196</v>
      </c>
      <c r="AV50" s="346">
        <f t="shared" si="24"/>
        <v>167196</v>
      </c>
      <c r="AW50" s="346">
        <f t="shared" si="24"/>
        <v>167196</v>
      </c>
      <c r="AX50" s="346">
        <f t="shared" si="24"/>
        <v>167196</v>
      </c>
      <c r="AY50" s="346">
        <f t="shared" si="24"/>
        <v>147621</v>
      </c>
      <c r="AZ50" s="346">
        <f t="shared" si="24"/>
        <v>139791</v>
      </c>
      <c r="BA50" s="272">
        <f t="shared" si="24"/>
        <v>139791</v>
      </c>
      <c r="BB50" s="272">
        <f t="shared" si="24"/>
        <v>87095</v>
      </c>
      <c r="BC50" s="272">
        <f t="shared" si="24"/>
        <v>68303</v>
      </c>
      <c r="BD50" s="272">
        <f t="shared" si="24"/>
        <v>68303</v>
      </c>
      <c r="BE50" s="272">
        <f t="shared" si="24"/>
        <v>68303</v>
      </c>
      <c r="BF50" s="272">
        <f t="shared" si="24"/>
        <v>68303</v>
      </c>
      <c r="BG50" s="272">
        <f t="shared" si="24"/>
        <v>68303</v>
      </c>
      <c r="BH50" s="272">
        <f t="shared" si="24"/>
        <v>65954</v>
      </c>
      <c r="BI50" s="272">
        <f t="shared" ref="BI50:DT50" si="25">ROUND(BI23*0.87,)+25</f>
        <v>65954</v>
      </c>
      <c r="BJ50" s="272">
        <f t="shared" si="25"/>
        <v>65954</v>
      </c>
      <c r="BK50" s="272">
        <f t="shared" si="25"/>
        <v>68303</v>
      </c>
      <c r="BL50" s="272">
        <f t="shared" si="25"/>
        <v>68303</v>
      </c>
      <c r="BM50" s="272">
        <f t="shared" si="25"/>
        <v>68303</v>
      </c>
      <c r="BN50" s="272">
        <f t="shared" si="25"/>
        <v>68303</v>
      </c>
      <c r="BO50" s="272">
        <f t="shared" si="25"/>
        <v>68303</v>
      </c>
      <c r="BP50" s="272">
        <f t="shared" si="25"/>
        <v>68303</v>
      </c>
      <c r="BQ50" s="272">
        <f t="shared" si="25"/>
        <v>68303</v>
      </c>
      <c r="BR50" s="272">
        <f t="shared" si="25"/>
        <v>68303</v>
      </c>
      <c r="BS50" s="272">
        <f t="shared" si="25"/>
        <v>68303</v>
      </c>
      <c r="BT50" s="272">
        <f t="shared" si="25"/>
        <v>73001</v>
      </c>
      <c r="BU50" s="272">
        <f t="shared" si="25"/>
        <v>73001</v>
      </c>
      <c r="BV50" s="272">
        <f t="shared" si="25"/>
        <v>73001</v>
      </c>
      <c r="BW50" s="272">
        <f t="shared" si="25"/>
        <v>73001</v>
      </c>
      <c r="BX50" s="272">
        <f t="shared" si="25"/>
        <v>74567</v>
      </c>
      <c r="BY50" s="272">
        <f t="shared" si="25"/>
        <v>74567</v>
      </c>
      <c r="BZ50" s="272">
        <f t="shared" si="25"/>
        <v>74567</v>
      </c>
      <c r="CA50" s="272">
        <f t="shared" si="25"/>
        <v>74567</v>
      </c>
      <c r="CB50" s="272">
        <f t="shared" si="25"/>
        <v>74567</v>
      </c>
      <c r="CC50" s="272">
        <f t="shared" si="25"/>
        <v>74567</v>
      </c>
      <c r="CD50" s="272">
        <f t="shared" si="25"/>
        <v>74567</v>
      </c>
      <c r="CE50" s="272">
        <f t="shared" si="25"/>
        <v>74567</v>
      </c>
      <c r="CF50" s="272">
        <f t="shared" si="25"/>
        <v>74567</v>
      </c>
      <c r="CG50" s="272">
        <f t="shared" si="25"/>
        <v>74567</v>
      </c>
      <c r="CH50" s="272">
        <f t="shared" si="25"/>
        <v>71435</v>
      </c>
      <c r="CI50" s="272">
        <f t="shared" si="25"/>
        <v>71435</v>
      </c>
      <c r="CJ50" s="272">
        <f t="shared" si="25"/>
        <v>71435</v>
      </c>
      <c r="CK50" s="272">
        <f t="shared" si="25"/>
        <v>71435</v>
      </c>
      <c r="CL50" s="272">
        <f t="shared" si="25"/>
        <v>71435</v>
      </c>
      <c r="CM50" s="272">
        <f t="shared" si="25"/>
        <v>71435</v>
      </c>
      <c r="CN50" s="272">
        <f t="shared" si="25"/>
        <v>71435</v>
      </c>
      <c r="CO50" s="272">
        <f t="shared" si="25"/>
        <v>71435</v>
      </c>
      <c r="CP50" s="272">
        <f t="shared" si="25"/>
        <v>71435</v>
      </c>
      <c r="CQ50" s="272">
        <f t="shared" si="25"/>
        <v>91010</v>
      </c>
      <c r="CR50" s="272">
        <f t="shared" si="25"/>
        <v>96491</v>
      </c>
      <c r="CS50" s="272">
        <f t="shared" si="25"/>
        <v>101972</v>
      </c>
      <c r="CT50" s="272">
        <f t="shared" si="25"/>
        <v>91010</v>
      </c>
      <c r="CU50" s="272">
        <f t="shared" si="25"/>
        <v>91010</v>
      </c>
      <c r="CV50" s="272">
        <f t="shared" si="25"/>
        <v>82397</v>
      </c>
      <c r="CW50" s="272">
        <f t="shared" si="25"/>
        <v>82397</v>
      </c>
      <c r="CX50" s="272">
        <f t="shared" si="25"/>
        <v>82397</v>
      </c>
      <c r="CY50" s="272">
        <f t="shared" si="25"/>
        <v>76133</v>
      </c>
      <c r="CZ50" s="272">
        <f t="shared" si="25"/>
        <v>75350</v>
      </c>
      <c r="DA50" s="272">
        <f t="shared" si="25"/>
        <v>64779</v>
      </c>
      <c r="DB50" s="272">
        <f t="shared" si="25"/>
        <v>64779</v>
      </c>
      <c r="DC50" s="272">
        <f t="shared" si="25"/>
        <v>64779</v>
      </c>
      <c r="DD50" s="272">
        <f t="shared" si="25"/>
        <v>64779</v>
      </c>
      <c r="DE50" s="272">
        <f t="shared" si="25"/>
        <v>65954</v>
      </c>
      <c r="DF50" s="272">
        <f t="shared" si="25"/>
        <v>65954</v>
      </c>
      <c r="DG50" s="272">
        <f t="shared" si="25"/>
        <v>65954</v>
      </c>
      <c r="DH50" s="272">
        <f t="shared" si="25"/>
        <v>64779</v>
      </c>
      <c r="DI50" s="272">
        <f t="shared" si="25"/>
        <v>64779</v>
      </c>
      <c r="DJ50" s="272">
        <f t="shared" si="25"/>
        <v>64779</v>
      </c>
      <c r="DK50" s="272">
        <f t="shared" si="25"/>
        <v>64779</v>
      </c>
      <c r="DL50" s="272">
        <f t="shared" si="25"/>
        <v>64779</v>
      </c>
      <c r="DM50" s="272">
        <f t="shared" si="25"/>
        <v>64779</v>
      </c>
      <c r="DN50" s="272">
        <f t="shared" si="25"/>
        <v>63605</v>
      </c>
      <c r="DO50" s="272">
        <f t="shared" si="25"/>
        <v>63605</v>
      </c>
      <c r="DP50" s="272">
        <f t="shared" si="25"/>
        <v>63605</v>
      </c>
      <c r="DQ50" s="272">
        <f t="shared" si="25"/>
        <v>63605</v>
      </c>
      <c r="DR50" s="272">
        <f t="shared" si="25"/>
        <v>63605</v>
      </c>
      <c r="DS50" s="272">
        <f t="shared" si="25"/>
        <v>63605</v>
      </c>
      <c r="DT50" s="272">
        <f t="shared" si="25"/>
        <v>63605</v>
      </c>
      <c r="DU50" s="272">
        <f t="shared" ref="DU50:FH50" si="26">ROUND(DU23*0.87,)+25</f>
        <v>60473</v>
      </c>
      <c r="DV50" s="272">
        <f t="shared" si="26"/>
        <v>60473</v>
      </c>
      <c r="DW50" s="272">
        <f t="shared" si="26"/>
        <v>60473</v>
      </c>
      <c r="DX50" s="272">
        <f t="shared" si="26"/>
        <v>60473</v>
      </c>
      <c r="DY50" s="272">
        <f t="shared" si="26"/>
        <v>60473</v>
      </c>
      <c r="DZ50" s="272">
        <f t="shared" si="26"/>
        <v>61256</v>
      </c>
      <c r="EA50" s="272">
        <f t="shared" si="26"/>
        <v>61256</v>
      </c>
      <c r="EB50" s="272">
        <f t="shared" si="26"/>
        <v>59690</v>
      </c>
      <c r="EC50" s="272">
        <f t="shared" si="26"/>
        <v>59690</v>
      </c>
      <c r="ED50" s="272">
        <f t="shared" si="26"/>
        <v>59690</v>
      </c>
      <c r="EE50" s="272">
        <f t="shared" si="26"/>
        <v>42307</v>
      </c>
      <c r="EF50" s="272">
        <f t="shared" si="26"/>
        <v>42307</v>
      </c>
      <c r="EG50" s="272">
        <f t="shared" si="26"/>
        <v>42307</v>
      </c>
      <c r="EH50" s="272">
        <f t="shared" si="26"/>
        <v>42307</v>
      </c>
      <c r="EI50" s="272">
        <f t="shared" si="26"/>
        <v>39958</v>
      </c>
      <c r="EJ50" s="272">
        <f t="shared" si="26"/>
        <v>39958</v>
      </c>
      <c r="EK50" s="272">
        <f t="shared" si="26"/>
        <v>39958</v>
      </c>
      <c r="EL50" s="272">
        <f t="shared" si="26"/>
        <v>39958</v>
      </c>
      <c r="EM50" s="272">
        <f t="shared" si="26"/>
        <v>39958</v>
      </c>
      <c r="EN50" s="272">
        <f t="shared" si="26"/>
        <v>39958</v>
      </c>
      <c r="EO50" s="272">
        <f t="shared" si="26"/>
        <v>39958</v>
      </c>
      <c r="EP50" s="272">
        <f t="shared" si="26"/>
        <v>38784</v>
      </c>
      <c r="EQ50" s="272">
        <f t="shared" si="26"/>
        <v>38784</v>
      </c>
      <c r="ER50" s="272">
        <f t="shared" si="26"/>
        <v>38784</v>
      </c>
      <c r="ES50" s="272">
        <f t="shared" si="26"/>
        <v>38784</v>
      </c>
      <c r="ET50" s="272">
        <f t="shared" si="26"/>
        <v>38784</v>
      </c>
      <c r="EU50" s="272">
        <f t="shared" si="26"/>
        <v>39958</v>
      </c>
      <c r="EV50" s="272">
        <f t="shared" si="26"/>
        <v>39958</v>
      </c>
      <c r="EW50" s="272">
        <f t="shared" si="26"/>
        <v>38784</v>
      </c>
      <c r="EX50" s="272">
        <f t="shared" si="26"/>
        <v>38784</v>
      </c>
      <c r="EY50" s="272">
        <f t="shared" si="26"/>
        <v>38784</v>
      </c>
      <c r="EZ50" s="272">
        <f t="shared" si="26"/>
        <v>38784</v>
      </c>
      <c r="FA50" s="272">
        <f t="shared" si="26"/>
        <v>38784</v>
      </c>
      <c r="FB50" s="272">
        <f t="shared" si="26"/>
        <v>39958</v>
      </c>
      <c r="FC50" s="272">
        <f t="shared" si="26"/>
        <v>39958</v>
      </c>
      <c r="FD50" s="272">
        <f t="shared" si="26"/>
        <v>38784</v>
      </c>
      <c r="FE50" s="272">
        <f t="shared" si="26"/>
        <v>38784</v>
      </c>
      <c r="FF50" s="272">
        <f t="shared" si="26"/>
        <v>38784</v>
      </c>
      <c r="FG50" s="272">
        <f t="shared" si="26"/>
        <v>38784</v>
      </c>
      <c r="FH50" s="272">
        <f t="shared" si="26"/>
        <v>41133</v>
      </c>
    </row>
    <row r="51" spans="1:164"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346"/>
      <c r="AQ51" s="346"/>
      <c r="AR51" s="346"/>
      <c r="AS51" s="346"/>
      <c r="AT51" s="346"/>
      <c r="AU51" s="346"/>
      <c r="AV51" s="346"/>
      <c r="AW51" s="346"/>
      <c r="AX51" s="346"/>
      <c r="AY51" s="346"/>
      <c r="AZ51" s="346"/>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row>
    <row r="52" spans="1:164" s="72" customFormat="1" x14ac:dyDescent="0.2">
      <c r="A52" s="240" t="s">
        <v>115</v>
      </c>
      <c r="B52" s="272">
        <f t="shared" ref="B52:BH52" si="27">ROUND(B25*0.87,)+25</f>
        <v>52956</v>
      </c>
      <c r="C52" s="272">
        <f t="shared" si="27"/>
        <v>52956</v>
      </c>
      <c r="D52" s="272">
        <f t="shared" si="27"/>
        <v>55696</v>
      </c>
      <c r="E52" s="272">
        <f t="shared" si="27"/>
        <v>55696</v>
      </c>
      <c r="F52" s="272">
        <f t="shared" si="27"/>
        <v>50607</v>
      </c>
      <c r="G52" s="272">
        <f t="shared" si="27"/>
        <v>50607</v>
      </c>
      <c r="H52" s="272">
        <f t="shared" si="27"/>
        <v>50607</v>
      </c>
      <c r="I52" s="272">
        <f t="shared" si="27"/>
        <v>50607</v>
      </c>
      <c r="J52" s="272">
        <f t="shared" si="27"/>
        <v>50607</v>
      </c>
      <c r="K52" s="272">
        <f t="shared" si="27"/>
        <v>54130</v>
      </c>
      <c r="L52" s="272">
        <f t="shared" si="27"/>
        <v>54130</v>
      </c>
      <c r="M52" s="272">
        <f t="shared" si="27"/>
        <v>50607</v>
      </c>
      <c r="N52" s="272">
        <f t="shared" si="27"/>
        <v>50607</v>
      </c>
      <c r="O52" s="272">
        <f t="shared" si="27"/>
        <v>50607</v>
      </c>
      <c r="P52" s="272">
        <f t="shared" si="27"/>
        <v>50607</v>
      </c>
      <c r="Q52" s="272">
        <f t="shared" si="27"/>
        <v>50607</v>
      </c>
      <c r="R52" s="272">
        <f t="shared" si="27"/>
        <v>52956</v>
      </c>
      <c r="S52" s="272">
        <f t="shared" si="27"/>
        <v>52956</v>
      </c>
      <c r="T52" s="272">
        <f t="shared" si="27"/>
        <v>51781</v>
      </c>
      <c r="U52" s="272">
        <f t="shared" si="27"/>
        <v>51781</v>
      </c>
      <c r="V52" s="272">
        <f t="shared" si="27"/>
        <v>51781</v>
      </c>
      <c r="W52" s="272">
        <f t="shared" si="27"/>
        <v>51781</v>
      </c>
      <c r="X52" s="272">
        <f t="shared" si="27"/>
        <v>52956</v>
      </c>
      <c r="Y52" s="272">
        <f t="shared" si="27"/>
        <v>52956</v>
      </c>
      <c r="Z52" s="272">
        <f t="shared" si="27"/>
        <v>52956</v>
      </c>
      <c r="AA52" s="272">
        <f t="shared" si="27"/>
        <v>51781</v>
      </c>
      <c r="AB52" s="272">
        <f t="shared" si="27"/>
        <v>51781</v>
      </c>
      <c r="AC52" s="272">
        <f t="shared" si="27"/>
        <v>52956</v>
      </c>
      <c r="AD52" s="272">
        <f t="shared" si="27"/>
        <v>52956</v>
      </c>
      <c r="AE52" s="272">
        <f t="shared" si="27"/>
        <v>52956</v>
      </c>
      <c r="AF52" s="272">
        <f t="shared" si="27"/>
        <v>56088</v>
      </c>
      <c r="AG52" s="272">
        <f t="shared" si="27"/>
        <v>56088</v>
      </c>
      <c r="AH52" s="272">
        <f t="shared" si="27"/>
        <v>54130</v>
      </c>
      <c r="AI52" s="272">
        <f t="shared" si="27"/>
        <v>55696</v>
      </c>
      <c r="AJ52" s="272">
        <f t="shared" si="27"/>
        <v>55696</v>
      </c>
      <c r="AK52" s="272">
        <f t="shared" si="27"/>
        <v>60786</v>
      </c>
      <c r="AL52" s="272">
        <f t="shared" si="27"/>
        <v>65484</v>
      </c>
      <c r="AM52" s="272">
        <f t="shared" si="27"/>
        <v>65484</v>
      </c>
      <c r="AN52" s="272">
        <f t="shared" si="27"/>
        <v>67833</v>
      </c>
      <c r="AO52" s="272">
        <f t="shared" si="27"/>
        <v>65484</v>
      </c>
      <c r="AP52" s="346">
        <f t="shared" si="27"/>
        <v>151536</v>
      </c>
      <c r="AQ52" s="346">
        <f t="shared" si="27"/>
        <v>182856</v>
      </c>
      <c r="AR52" s="346">
        <f t="shared" si="27"/>
        <v>202431</v>
      </c>
      <c r="AS52" s="346">
        <f t="shared" si="27"/>
        <v>202431</v>
      </c>
      <c r="AT52" s="346">
        <f t="shared" si="27"/>
        <v>190686</v>
      </c>
      <c r="AU52" s="346">
        <f t="shared" si="27"/>
        <v>190686</v>
      </c>
      <c r="AV52" s="346">
        <f t="shared" si="27"/>
        <v>190686</v>
      </c>
      <c r="AW52" s="346">
        <f t="shared" si="27"/>
        <v>190686</v>
      </c>
      <c r="AX52" s="346">
        <f t="shared" si="27"/>
        <v>190686</v>
      </c>
      <c r="AY52" s="346">
        <f t="shared" si="27"/>
        <v>171111</v>
      </c>
      <c r="AZ52" s="346">
        <f t="shared" si="27"/>
        <v>163281</v>
      </c>
      <c r="BA52" s="272">
        <f t="shared" si="27"/>
        <v>163281</v>
      </c>
      <c r="BB52" s="272">
        <f t="shared" si="27"/>
        <v>109802</v>
      </c>
      <c r="BC52" s="272">
        <f t="shared" si="27"/>
        <v>91010</v>
      </c>
      <c r="BD52" s="272">
        <f t="shared" si="27"/>
        <v>91010</v>
      </c>
      <c r="BE52" s="272">
        <f t="shared" si="27"/>
        <v>91010</v>
      </c>
      <c r="BF52" s="272">
        <f t="shared" si="27"/>
        <v>91010</v>
      </c>
      <c r="BG52" s="272">
        <f t="shared" si="27"/>
        <v>91010</v>
      </c>
      <c r="BH52" s="272">
        <f t="shared" si="27"/>
        <v>88661</v>
      </c>
      <c r="BI52" s="272">
        <f t="shared" ref="BI52:DT52" si="28">ROUND(BI25*0.87,)+25</f>
        <v>88661</v>
      </c>
      <c r="BJ52" s="272">
        <f t="shared" si="28"/>
        <v>88661</v>
      </c>
      <c r="BK52" s="272">
        <f t="shared" si="28"/>
        <v>91010</v>
      </c>
      <c r="BL52" s="272">
        <f t="shared" si="28"/>
        <v>91010</v>
      </c>
      <c r="BM52" s="272">
        <f t="shared" si="28"/>
        <v>91010</v>
      </c>
      <c r="BN52" s="272">
        <f t="shared" si="28"/>
        <v>91010</v>
      </c>
      <c r="BO52" s="272">
        <f t="shared" si="28"/>
        <v>91010</v>
      </c>
      <c r="BP52" s="272">
        <f t="shared" si="28"/>
        <v>91010</v>
      </c>
      <c r="BQ52" s="272">
        <f t="shared" si="28"/>
        <v>91010</v>
      </c>
      <c r="BR52" s="272">
        <f t="shared" si="28"/>
        <v>91010</v>
      </c>
      <c r="BS52" s="272">
        <f t="shared" si="28"/>
        <v>91010</v>
      </c>
      <c r="BT52" s="272">
        <f t="shared" si="28"/>
        <v>95708</v>
      </c>
      <c r="BU52" s="272">
        <f t="shared" si="28"/>
        <v>95708</v>
      </c>
      <c r="BV52" s="272">
        <f t="shared" si="28"/>
        <v>95708</v>
      </c>
      <c r="BW52" s="272">
        <f t="shared" si="28"/>
        <v>95708</v>
      </c>
      <c r="BX52" s="272">
        <f t="shared" si="28"/>
        <v>97274</v>
      </c>
      <c r="BY52" s="272">
        <f t="shared" si="28"/>
        <v>97274</v>
      </c>
      <c r="BZ52" s="272">
        <f t="shared" si="28"/>
        <v>97274</v>
      </c>
      <c r="CA52" s="272">
        <f t="shared" si="28"/>
        <v>97274</v>
      </c>
      <c r="CB52" s="272">
        <f t="shared" si="28"/>
        <v>97274</v>
      </c>
      <c r="CC52" s="272">
        <f t="shared" si="28"/>
        <v>97274</v>
      </c>
      <c r="CD52" s="272">
        <f t="shared" si="28"/>
        <v>97274</v>
      </c>
      <c r="CE52" s="272">
        <f t="shared" si="28"/>
        <v>97274</v>
      </c>
      <c r="CF52" s="272">
        <f t="shared" si="28"/>
        <v>97274</v>
      </c>
      <c r="CG52" s="272">
        <f t="shared" si="28"/>
        <v>97274</v>
      </c>
      <c r="CH52" s="272">
        <f t="shared" si="28"/>
        <v>94142</v>
      </c>
      <c r="CI52" s="272">
        <f t="shared" si="28"/>
        <v>94142</v>
      </c>
      <c r="CJ52" s="272">
        <f t="shared" si="28"/>
        <v>94142</v>
      </c>
      <c r="CK52" s="272">
        <f t="shared" si="28"/>
        <v>94142</v>
      </c>
      <c r="CL52" s="272">
        <f t="shared" si="28"/>
        <v>94142</v>
      </c>
      <c r="CM52" s="272">
        <f t="shared" si="28"/>
        <v>94142</v>
      </c>
      <c r="CN52" s="272">
        <f t="shared" si="28"/>
        <v>94142</v>
      </c>
      <c r="CO52" s="272">
        <f t="shared" si="28"/>
        <v>94142</v>
      </c>
      <c r="CP52" s="272">
        <f t="shared" si="28"/>
        <v>94142</v>
      </c>
      <c r="CQ52" s="272">
        <f t="shared" si="28"/>
        <v>113717</v>
      </c>
      <c r="CR52" s="272">
        <f t="shared" si="28"/>
        <v>119198</v>
      </c>
      <c r="CS52" s="272">
        <f t="shared" si="28"/>
        <v>124679</v>
      </c>
      <c r="CT52" s="272">
        <f t="shared" si="28"/>
        <v>113717</v>
      </c>
      <c r="CU52" s="272">
        <f t="shared" si="28"/>
        <v>113717</v>
      </c>
      <c r="CV52" s="272">
        <f t="shared" si="28"/>
        <v>105104</v>
      </c>
      <c r="CW52" s="272">
        <f t="shared" si="28"/>
        <v>105104</v>
      </c>
      <c r="CX52" s="272">
        <f t="shared" si="28"/>
        <v>105104</v>
      </c>
      <c r="CY52" s="272">
        <f t="shared" si="28"/>
        <v>98840</v>
      </c>
      <c r="CZ52" s="272">
        <f t="shared" si="28"/>
        <v>98057</v>
      </c>
      <c r="DA52" s="272">
        <f t="shared" si="28"/>
        <v>87486</v>
      </c>
      <c r="DB52" s="272">
        <f t="shared" si="28"/>
        <v>87486</v>
      </c>
      <c r="DC52" s="272">
        <f t="shared" si="28"/>
        <v>87486</v>
      </c>
      <c r="DD52" s="272">
        <f t="shared" si="28"/>
        <v>87486</v>
      </c>
      <c r="DE52" s="272">
        <f t="shared" si="28"/>
        <v>88661</v>
      </c>
      <c r="DF52" s="272">
        <f t="shared" si="28"/>
        <v>88661</v>
      </c>
      <c r="DG52" s="272">
        <f t="shared" si="28"/>
        <v>88661</v>
      </c>
      <c r="DH52" s="272">
        <f t="shared" si="28"/>
        <v>87486</v>
      </c>
      <c r="DI52" s="272">
        <f t="shared" si="28"/>
        <v>87486</v>
      </c>
      <c r="DJ52" s="272">
        <f t="shared" si="28"/>
        <v>87486</v>
      </c>
      <c r="DK52" s="272">
        <f t="shared" si="28"/>
        <v>87486</v>
      </c>
      <c r="DL52" s="272">
        <f t="shared" si="28"/>
        <v>87486</v>
      </c>
      <c r="DM52" s="272">
        <f t="shared" si="28"/>
        <v>87486</v>
      </c>
      <c r="DN52" s="272">
        <f t="shared" si="28"/>
        <v>86312</v>
      </c>
      <c r="DO52" s="272">
        <f t="shared" si="28"/>
        <v>86312</v>
      </c>
      <c r="DP52" s="272">
        <f t="shared" si="28"/>
        <v>86312</v>
      </c>
      <c r="DQ52" s="272">
        <f t="shared" si="28"/>
        <v>86312</v>
      </c>
      <c r="DR52" s="272">
        <f t="shared" si="28"/>
        <v>86312</v>
      </c>
      <c r="DS52" s="272">
        <f t="shared" si="28"/>
        <v>86312</v>
      </c>
      <c r="DT52" s="272">
        <f t="shared" si="28"/>
        <v>86312</v>
      </c>
      <c r="DU52" s="272">
        <f t="shared" ref="DU52:FH52" si="29">ROUND(DU25*0.87,)+25</f>
        <v>83180</v>
      </c>
      <c r="DV52" s="272">
        <f t="shared" si="29"/>
        <v>83180</v>
      </c>
      <c r="DW52" s="272">
        <f t="shared" si="29"/>
        <v>83180</v>
      </c>
      <c r="DX52" s="272">
        <f t="shared" si="29"/>
        <v>83180</v>
      </c>
      <c r="DY52" s="272">
        <f t="shared" si="29"/>
        <v>83180</v>
      </c>
      <c r="DZ52" s="272">
        <f t="shared" si="29"/>
        <v>83963</v>
      </c>
      <c r="EA52" s="272">
        <f t="shared" si="29"/>
        <v>83963</v>
      </c>
      <c r="EB52" s="272">
        <f t="shared" si="29"/>
        <v>82397</v>
      </c>
      <c r="EC52" s="272">
        <f t="shared" si="29"/>
        <v>82397</v>
      </c>
      <c r="ED52" s="272">
        <f t="shared" si="29"/>
        <v>82397</v>
      </c>
      <c r="EE52" s="272">
        <f t="shared" si="29"/>
        <v>54052</v>
      </c>
      <c r="EF52" s="272">
        <f t="shared" si="29"/>
        <v>54052</v>
      </c>
      <c r="EG52" s="272">
        <f t="shared" si="29"/>
        <v>54052</v>
      </c>
      <c r="EH52" s="272">
        <f t="shared" si="29"/>
        <v>54052</v>
      </c>
      <c r="EI52" s="272">
        <f t="shared" si="29"/>
        <v>51703</v>
      </c>
      <c r="EJ52" s="272">
        <f t="shared" si="29"/>
        <v>51703</v>
      </c>
      <c r="EK52" s="272">
        <f t="shared" si="29"/>
        <v>51703</v>
      </c>
      <c r="EL52" s="272">
        <f t="shared" si="29"/>
        <v>51703</v>
      </c>
      <c r="EM52" s="272">
        <f t="shared" si="29"/>
        <v>51703</v>
      </c>
      <c r="EN52" s="272">
        <f t="shared" si="29"/>
        <v>51703</v>
      </c>
      <c r="EO52" s="272">
        <f t="shared" si="29"/>
        <v>51703</v>
      </c>
      <c r="EP52" s="272">
        <f t="shared" si="29"/>
        <v>50529</v>
      </c>
      <c r="EQ52" s="272">
        <f t="shared" si="29"/>
        <v>50529</v>
      </c>
      <c r="ER52" s="272">
        <f t="shared" si="29"/>
        <v>50529</v>
      </c>
      <c r="ES52" s="272">
        <f t="shared" si="29"/>
        <v>50529</v>
      </c>
      <c r="ET52" s="272">
        <f t="shared" si="29"/>
        <v>50529</v>
      </c>
      <c r="EU52" s="272">
        <f t="shared" si="29"/>
        <v>51703</v>
      </c>
      <c r="EV52" s="272">
        <f t="shared" si="29"/>
        <v>51703</v>
      </c>
      <c r="EW52" s="272">
        <f t="shared" si="29"/>
        <v>50529</v>
      </c>
      <c r="EX52" s="272">
        <f t="shared" si="29"/>
        <v>50529</v>
      </c>
      <c r="EY52" s="272">
        <f t="shared" si="29"/>
        <v>50529</v>
      </c>
      <c r="EZ52" s="272">
        <f t="shared" si="29"/>
        <v>50529</v>
      </c>
      <c r="FA52" s="272">
        <f t="shared" si="29"/>
        <v>50529</v>
      </c>
      <c r="FB52" s="272">
        <f t="shared" si="29"/>
        <v>51703</v>
      </c>
      <c r="FC52" s="272">
        <f t="shared" si="29"/>
        <v>51703</v>
      </c>
      <c r="FD52" s="272">
        <f t="shared" si="29"/>
        <v>50529</v>
      </c>
      <c r="FE52" s="272">
        <f t="shared" si="29"/>
        <v>50529</v>
      </c>
      <c r="FF52" s="272">
        <f t="shared" si="29"/>
        <v>50529</v>
      </c>
      <c r="FG52" s="272">
        <f t="shared" si="29"/>
        <v>50529</v>
      </c>
      <c r="FH52" s="272">
        <f t="shared" si="29"/>
        <v>52878</v>
      </c>
    </row>
    <row r="53" spans="1:164"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346"/>
      <c r="AQ53" s="346"/>
      <c r="AR53" s="346"/>
      <c r="AS53" s="346"/>
      <c r="AT53" s="346"/>
      <c r="AU53" s="346"/>
      <c r="AV53" s="346"/>
      <c r="AW53" s="346"/>
      <c r="AX53" s="346"/>
      <c r="AY53" s="346"/>
      <c r="AZ53" s="346"/>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row>
    <row r="54" spans="1:164" s="72" customFormat="1" x14ac:dyDescent="0.2">
      <c r="A54" s="240" t="s">
        <v>115</v>
      </c>
      <c r="B54" s="272">
        <f t="shared" ref="B54:BH54" si="30">ROUND(B27*0.87,)+25</f>
        <v>76446</v>
      </c>
      <c r="C54" s="272">
        <f t="shared" si="30"/>
        <v>76446</v>
      </c>
      <c r="D54" s="272">
        <f t="shared" si="30"/>
        <v>79186</v>
      </c>
      <c r="E54" s="272">
        <f t="shared" si="30"/>
        <v>79186</v>
      </c>
      <c r="F54" s="272">
        <f t="shared" si="30"/>
        <v>74097</v>
      </c>
      <c r="G54" s="272">
        <f t="shared" si="30"/>
        <v>74097</v>
      </c>
      <c r="H54" s="272">
        <f t="shared" si="30"/>
        <v>74097</v>
      </c>
      <c r="I54" s="272">
        <f t="shared" si="30"/>
        <v>74097</v>
      </c>
      <c r="J54" s="272">
        <f t="shared" si="30"/>
        <v>74097</v>
      </c>
      <c r="K54" s="272">
        <f t="shared" si="30"/>
        <v>77620</v>
      </c>
      <c r="L54" s="272">
        <f t="shared" si="30"/>
        <v>77620</v>
      </c>
      <c r="M54" s="272">
        <f t="shared" si="30"/>
        <v>74097</v>
      </c>
      <c r="N54" s="272">
        <f t="shared" si="30"/>
        <v>74097</v>
      </c>
      <c r="O54" s="272">
        <f t="shared" si="30"/>
        <v>74097</v>
      </c>
      <c r="P54" s="272">
        <f t="shared" si="30"/>
        <v>74097</v>
      </c>
      <c r="Q54" s="272">
        <f t="shared" si="30"/>
        <v>74097</v>
      </c>
      <c r="R54" s="272">
        <f t="shared" si="30"/>
        <v>76446</v>
      </c>
      <c r="S54" s="272">
        <f t="shared" si="30"/>
        <v>76446</v>
      </c>
      <c r="T54" s="272">
        <f t="shared" si="30"/>
        <v>75271</v>
      </c>
      <c r="U54" s="272">
        <f t="shared" si="30"/>
        <v>75271</v>
      </c>
      <c r="V54" s="272">
        <f t="shared" si="30"/>
        <v>75271</v>
      </c>
      <c r="W54" s="272">
        <f t="shared" si="30"/>
        <v>75271</v>
      </c>
      <c r="X54" s="272">
        <f t="shared" si="30"/>
        <v>76446</v>
      </c>
      <c r="Y54" s="272">
        <f t="shared" si="30"/>
        <v>76446</v>
      </c>
      <c r="Z54" s="272">
        <f t="shared" si="30"/>
        <v>76446</v>
      </c>
      <c r="AA54" s="272">
        <f t="shared" si="30"/>
        <v>75271</v>
      </c>
      <c r="AB54" s="272">
        <f t="shared" si="30"/>
        <v>75271</v>
      </c>
      <c r="AC54" s="272">
        <f t="shared" si="30"/>
        <v>76446</v>
      </c>
      <c r="AD54" s="272">
        <f t="shared" si="30"/>
        <v>76446</v>
      </c>
      <c r="AE54" s="272">
        <f t="shared" si="30"/>
        <v>76446</v>
      </c>
      <c r="AF54" s="272">
        <f t="shared" si="30"/>
        <v>79578</v>
      </c>
      <c r="AG54" s="272">
        <f t="shared" si="30"/>
        <v>79578</v>
      </c>
      <c r="AH54" s="272">
        <f t="shared" si="30"/>
        <v>77620</v>
      </c>
      <c r="AI54" s="272">
        <f t="shared" si="30"/>
        <v>79186</v>
      </c>
      <c r="AJ54" s="272">
        <f t="shared" si="30"/>
        <v>79186</v>
      </c>
      <c r="AK54" s="272">
        <f t="shared" si="30"/>
        <v>84276</v>
      </c>
      <c r="AL54" s="272">
        <f t="shared" si="30"/>
        <v>88974</v>
      </c>
      <c r="AM54" s="272">
        <f t="shared" si="30"/>
        <v>88974</v>
      </c>
      <c r="AN54" s="272">
        <f t="shared" si="30"/>
        <v>91323</v>
      </c>
      <c r="AO54" s="272">
        <f t="shared" si="30"/>
        <v>88974</v>
      </c>
      <c r="AP54" s="346">
        <f t="shared" si="30"/>
        <v>182856</v>
      </c>
      <c r="AQ54" s="346">
        <f t="shared" si="30"/>
        <v>214176</v>
      </c>
      <c r="AR54" s="346">
        <f t="shared" si="30"/>
        <v>233751</v>
      </c>
      <c r="AS54" s="346">
        <f t="shared" si="30"/>
        <v>233751</v>
      </c>
      <c r="AT54" s="346">
        <f t="shared" si="30"/>
        <v>222006</v>
      </c>
      <c r="AU54" s="346">
        <f t="shared" si="30"/>
        <v>222006</v>
      </c>
      <c r="AV54" s="346">
        <f t="shared" si="30"/>
        <v>222006</v>
      </c>
      <c r="AW54" s="346">
        <f t="shared" si="30"/>
        <v>222006</v>
      </c>
      <c r="AX54" s="346">
        <f t="shared" si="30"/>
        <v>222006</v>
      </c>
      <c r="AY54" s="346">
        <f t="shared" si="30"/>
        <v>202431</v>
      </c>
      <c r="AZ54" s="346">
        <f t="shared" si="30"/>
        <v>194601</v>
      </c>
      <c r="BA54" s="272">
        <f t="shared" si="30"/>
        <v>194601</v>
      </c>
      <c r="BB54" s="272">
        <f t="shared" si="30"/>
        <v>129377</v>
      </c>
      <c r="BC54" s="272">
        <f t="shared" si="30"/>
        <v>110585</v>
      </c>
      <c r="BD54" s="272">
        <f t="shared" si="30"/>
        <v>110585</v>
      </c>
      <c r="BE54" s="272">
        <f t="shared" si="30"/>
        <v>110585</v>
      </c>
      <c r="BF54" s="272">
        <f t="shared" si="30"/>
        <v>110585</v>
      </c>
      <c r="BG54" s="272">
        <f t="shared" si="30"/>
        <v>110585</v>
      </c>
      <c r="BH54" s="272">
        <f t="shared" si="30"/>
        <v>108236</v>
      </c>
      <c r="BI54" s="272">
        <f t="shared" ref="BI54:DT54" si="31">ROUND(BI27*0.87,)+25</f>
        <v>108236</v>
      </c>
      <c r="BJ54" s="272">
        <f t="shared" si="31"/>
        <v>108236</v>
      </c>
      <c r="BK54" s="272">
        <f t="shared" si="31"/>
        <v>110585</v>
      </c>
      <c r="BL54" s="272">
        <f t="shared" si="31"/>
        <v>110585</v>
      </c>
      <c r="BM54" s="272">
        <f t="shared" si="31"/>
        <v>110585</v>
      </c>
      <c r="BN54" s="272">
        <f t="shared" si="31"/>
        <v>110585</v>
      </c>
      <c r="BO54" s="272">
        <f t="shared" si="31"/>
        <v>110585</v>
      </c>
      <c r="BP54" s="272">
        <f t="shared" si="31"/>
        <v>110585</v>
      </c>
      <c r="BQ54" s="272">
        <f t="shared" si="31"/>
        <v>110585</v>
      </c>
      <c r="BR54" s="272">
        <f t="shared" si="31"/>
        <v>110585</v>
      </c>
      <c r="BS54" s="272">
        <f t="shared" si="31"/>
        <v>110585</v>
      </c>
      <c r="BT54" s="272">
        <f t="shared" si="31"/>
        <v>115283</v>
      </c>
      <c r="BU54" s="272">
        <f t="shared" si="31"/>
        <v>115283</v>
      </c>
      <c r="BV54" s="272">
        <f t="shared" si="31"/>
        <v>115283</v>
      </c>
      <c r="BW54" s="272">
        <f t="shared" si="31"/>
        <v>115283</v>
      </c>
      <c r="BX54" s="272">
        <f t="shared" si="31"/>
        <v>136424</v>
      </c>
      <c r="BY54" s="272">
        <f t="shared" si="31"/>
        <v>136424</v>
      </c>
      <c r="BZ54" s="272">
        <f t="shared" si="31"/>
        <v>136424</v>
      </c>
      <c r="CA54" s="272">
        <f t="shared" si="31"/>
        <v>136424</v>
      </c>
      <c r="CB54" s="272">
        <f t="shared" si="31"/>
        <v>136424</v>
      </c>
      <c r="CC54" s="272">
        <f t="shared" si="31"/>
        <v>136424</v>
      </c>
      <c r="CD54" s="272">
        <f t="shared" si="31"/>
        <v>136424</v>
      </c>
      <c r="CE54" s="272">
        <f t="shared" si="31"/>
        <v>136424</v>
      </c>
      <c r="CF54" s="272">
        <f t="shared" si="31"/>
        <v>136424</v>
      </c>
      <c r="CG54" s="272">
        <f t="shared" si="31"/>
        <v>136424</v>
      </c>
      <c r="CH54" s="272">
        <f t="shared" si="31"/>
        <v>133292</v>
      </c>
      <c r="CI54" s="272">
        <f t="shared" si="31"/>
        <v>133292</v>
      </c>
      <c r="CJ54" s="272">
        <f t="shared" si="31"/>
        <v>133292</v>
      </c>
      <c r="CK54" s="272">
        <f t="shared" si="31"/>
        <v>133292</v>
      </c>
      <c r="CL54" s="272">
        <f t="shared" si="31"/>
        <v>133292</v>
      </c>
      <c r="CM54" s="272">
        <f t="shared" si="31"/>
        <v>133292</v>
      </c>
      <c r="CN54" s="272">
        <f t="shared" si="31"/>
        <v>133292</v>
      </c>
      <c r="CO54" s="272">
        <f t="shared" si="31"/>
        <v>133292</v>
      </c>
      <c r="CP54" s="272">
        <f t="shared" si="31"/>
        <v>133292</v>
      </c>
      <c r="CQ54" s="272">
        <f t="shared" si="31"/>
        <v>152867</v>
      </c>
      <c r="CR54" s="272">
        <f t="shared" si="31"/>
        <v>158348</v>
      </c>
      <c r="CS54" s="272">
        <f t="shared" si="31"/>
        <v>163829</v>
      </c>
      <c r="CT54" s="272">
        <f t="shared" si="31"/>
        <v>152867</v>
      </c>
      <c r="CU54" s="272">
        <f t="shared" si="31"/>
        <v>152867</v>
      </c>
      <c r="CV54" s="272">
        <f t="shared" si="31"/>
        <v>144254</v>
      </c>
      <c r="CW54" s="272">
        <f t="shared" si="31"/>
        <v>144254</v>
      </c>
      <c r="CX54" s="272">
        <f t="shared" si="31"/>
        <v>144254</v>
      </c>
      <c r="CY54" s="272">
        <f t="shared" si="31"/>
        <v>137990</v>
      </c>
      <c r="CZ54" s="272">
        <f t="shared" si="31"/>
        <v>117632</v>
      </c>
      <c r="DA54" s="272">
        <f t="shared" si="31"/>
        <v>107061</v>
      </c>
      <c r="DB54" s="272">
        <f t="shared" si="31"/>
        <v>107061</v>
      </c>
      <c r="DC54" s="272">
        <f t="shared" si="31"/>
        <v>107061</v>
      </c>
      <c r="DD54" s="272">
        <f t="shared" si="31"/>
        <v>107061</v>
      </c>
      <c r="DE54" s="272">
        <f t="shared" si="31"/>
        <v>108236</v>
      </c>
      <c r="DF54" s="272">
        <f t="shared" si="31"/>
        <v>108236</v>
      </c>
      <c r="DG54" s="272">
        <f t="shared" si="31"/>
        <v>108236</v>
      </c>
      <c r="DH54" s="272">
        <f t="shared" si="31"/>
        <v>107061</v>
      </c>
      <c r="DI54" s="272">
        <f t="shared" si="31"/>
        <v>107061</v>
      </c>
      <c r="DJ54" s="272">
        <f t="shared" si="31"/>
        <v>107061</v>
      </c>
      <c r="DK54" s="272">
        <f t="shared" si="31"/>
        <v>107061</v>
      </c>
      <c r="DL54" s="272">
        <f t="shared" si="31"/>
        <v>107061</v>
      </c>
      <c r="DM54" s="272">
        <f t="shared" si="31"/>
        <v>107061</v>
      </c>
      <c r="DN54" s="272">
        <f t="shared" si="31"/>
        <v>105887</v>
      </c>
      <c r="DO54" s="272">
        <f t="shared" si="31"/>
        <v>105887</v>
      </c>
      <c r="DP54" s="272">
        <f t="shared" si="31"/>
        <v>105887</v>
      </c>
      <c r="DQ54" s="272">
        <f t="shared" si="31"/>
        <v>105887</v>
      </c>
      <c r="DR54" s="272">
        <f t="shared" si="31"/>
        <v>105887</v>
      </c>
      <c r="DS54" s="272">
        <f t="shared" si="31"/>
        <v>105887</v>
      </c>
      <c r="DT54" s="272">
        <f t="shared" si="31"/>
        <v>105887</v>
      </c>
      <c r="DU54" s="272">
        <f t="shared" ref="DU54:FH54" si="32">ROUND(DU27*0.87,)+25</f>
        <v>102755</v>
      </c>
      <c r="DV54" s="272">
        <f t="shared" si="32"/>
        <v>102755</v>
      </c>
      <c r="DW54" s="272">
        <f t="shared" si="32"/>
        <v>102755</v>
      </c>
      <c r="DX54" s="272">
        <f t="shared" si="32"/>
        <v>102755</v>
      </c>
      <c r="DY54" s="272">
        <f t="shared" si="32"/>
        <v>102755</v>
      </c>
      <c r="DZ54" s="272">
        <f t="shared" si="32"/>
        <v>103538</v>
      </c>
      <c r="EA54" s="272">
        <f t="shared" si="32"/>
        <v>103538</v>
      </c>
      <c r="EB54" s="272">
        <f t="shared" si="32"/>
        <v>101972</v>
      </c>
      <c r="EC54" s="272">
        <f t="shared" si="32"/>
        <v>101972</v>
      </c>
      <c r="ED54" s="272">
        <f t="shared" si="32"/>
        <v>101972</v>
      </c>
      <c r="EE54" s="272">
        <f t="shared" si="32"/>
        <v>77542</v>
      </c>
      <c r="EF54" s="272">
        <f t="shared" si="32"/>
        <v>77542</v>
      </c>
      <c r="EG54" s="272">
        <f t="shared" si="32"/>
        <v>77542</v>
      </c>
      <c r="EH54" s="272">
        <f t="shared" si="32"/>
        <v>77542</v>
      </c>
      <c r="EI54" s="272">
        <f t="shared" si="32"/>
        <v>75193</v>
      </c>
      <c r="EJ54" s="272">
        <f t="shared" si="32"/>
        <v>75193</v>
      </c>
      <c r="EK54" s="272">
        <f t="shared" si="32"/>
        <v>75193</v>
      </c>
      <c r="EL54" s="272">
        <f t="shared" si="32"/>
        <v>75193</v>
      </c>
      <c r="EM54" s="272">
        <f t="shared" si="32"/>
        <v>75193</v>
      </c>
      <c r="EN54" s="272">
        <f t="shared" si="32"/>
        <v>75193</v>
      </c>
      <c r="EO54" s="272">
        <f t="shared" si="32"/>
        <v>75193</v>
      </c>
      <c r="EP54" s="272">
        <f t="shared" si="32"/>
        <v>74019</v>
      </c>
      <c r="EQ54" s="272">
        <f t="shared" si="32"/>
        <v>74019</v>
      </c>
      <c r="ER54" s="272">
        <f t="shared" si="32"/>
        <v>74019</v>
      </c>
      <c r="ES54" s="272">
        <f t="shared" si="32"/>
        <v>74019</v>
      </c>
      <c r="ET54" s="272">
        <f t="shared" si="32"/>
        <v>74019</v>
      </c>
      <c r="EU54" s="272">
        <f t="shared" si="32"/>
        <v>75193</v>
      </c>
      <c r="EV54" s="272">
        <f t="shared" si="32"/>
        <v>75193</v>
      </c>
      <c r="EW54" s="272">
        <f t="shared" si="32"/>
        <v>74019</v>
      </c>
      <c r="EX54" s="272">
        <f t="shared" si="32"/>
        <v>74019</v>
      </c>
      <c r="EY54" s="272">
        <f t="shared" si="32"/>
        <v>74019</v>
      </c>
      <c r="EZ54" s="272">
        <f t="shared" si="32"/>
        <v>74019</v>
      </c>
      <c r="FA54" s="272">
        <f t="shared" si="32"/>
        <v>74019</v>
      </c>
      <c r="FB54" s="272">
        <f t="shared" si="32"/>
        <v>75193</v>
      </c>
      <c r="FC54" s="272">
        <f t="shared" si="32"/>
        <v>75193</v>
      </c>
      <c r="FD54" s="272">
        <f t="shared" si="32"/>
        <v>74019</v>
      </c>
      <c r="FE54" s="272">
        <f t="shared" si="32"/>
        <v>74019</v>
      </c>
      <c r="FF54" s="272">
        <f t="shared" si="32"/>
        <v>74019</v>
      </c>
      <c r="FG54" s="272">
        <f t="shared" si="32"/>
        <v>74019</v>
      </c>
      <c r="FH54" s="272">
        <f t="shared" si="32"/>
        <v>76368</v>
      </c>
    </row>
    <row r="55" spans="1:164"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346"/>
      <c r="AQ55" s="346"/>
      <c r="AR55" s="346"/>
      <c r="AS55" s="346"/>
      <c r="AT55" s="346"/>
      <c r="AU55" s="346"/>
      <c r="AV55" s="346"/>
      <c r="AW55" s="346"/>
      <c r="AX55" s="346"/>
      <c r="AY55" s="346"/>
      <c r="AZ55" s="346"/>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row>
    <row r="56" spans="1:164" s="72" customFormat="1" x14ac:dyDescent="0.2">
      <c r="A56" s="240" t="s">
        <v>115</v>
      </c>
      <c r="B56" s="272">
        <f t="shared" ref="B56:BH56" si="33">ROUND(B29*0.87,)+25</f>
        <v>92106</v>
      </c>
      <c r="C56" s="272">
        <f t="shared" si="33"/>
        <v>92106</v>
      </c>
      <c r="D56" s="272">
        <f t="shared" si="33"/>
        <v>94846</v>
      </c>
      <c r="E56" s="272">
        <f t="shared" si="33"/>
        <v>94846</v>
      </c>
      <c r="F56" s="272">
        <f t="shared" si="33"/>
        <v>89757</v>
      </c>
      <c r="G56" s="272">
        <f t="shared" si="33"/>
        <v>89757</v>
      </c>
      <c r="H56" s="272">
        <f t="shared" si="33"/>
        <v>89757</v>
      </c>
      <c r="I56" s="272">
        <f t="shared" si="33"/>
        <v>89757</v>
      </c>
      <c r="J56" s="272">
        <f t="shared" si="33"/>
        <v>89757</v>
      </c>
      <c r="K56" s="272">
        <f t="shared" si="33"/>
        <v>93280</v>
      </c>
      <c r="L56" s="272">
        <f t="shared" si="33"/>
        <v>93280</v>
      </c>
      <c r="M56" s="272">
        <f t="shared" si="33"/>
        <v>89757</v>
      </c>
      <c r="N56" s="272">
        <f t="shared" si="33"/>
        <v>89757</v>
      </c>
      <c r="O56" s="272">
        <f t="shared" si="33"/>
        <v>89757</v>
      </c>
      <c r="P56" s="272">
        <f t="shared" si="33"/>
        <v>89757</v>
      </c>
      <c r="Q56" s="272">
        <f t="shared" si="33"/>
        <v>89757</v>
      </c>
      <c r="R56" s="272">
        <f t="shared" si="33"/>
        <v>92106</v>
      </c>
      <c r="S56" s="272">
        <f t="shared" si="33"/>
        <v>92106</v>
      </c>
      <c r="T56" s="272">
        <f t="shared" si="33"/>
        <v>90931</v>
      </c>
      <c r="U56" s="272">
        <f t="shared" si="33"/>
        <v>90931</v>
      </c>
      <c r="V56" s="272">
        <f t="shared" si="33"/>
        <v>90931</v>
      </c>
      <c r="W56" s="272">
        <f t="shared" si="33"/>
        <v>90931</v>
      </c>
      <c r="X56" s="272">
        <f t="shared" si="33"/>
        <v>92106</v>
      </c>
      <c r="Y56" s="272">
        <f t="shared" si="33"/>
        <v>92106</v>
      </c>
      <c r="Z56" s="272">
        <f t="shared" si="33"/>
        <v>92106</v>
      </c>
      <c r="AA56" s="272">
        <f t="shared" si="33"/>
        <v>90931</v>
      </c>
      <c r="AB56" s="272">
        <f t="shared" si="33"/>
        <v>90931</v>
      </c>
      <c r="AC56" s="272">
        <f t="shared" si="33"/>
        <v>92106</v>
      </c>
      <c r="AD56" s="272">
        <f t="shared" si="33"/>
        <v>92106</v>
      </c>
      <c r="AE56" s="272">
        <f t="shared" si="33"/>
        <v>92106</v>
      </c>
      <c r="AF56" s="272">
        <f t="shared" si="33"/>
        <v>95238</v>
      </c>
      <c r="AG56" s="272">
        <f t="shared" si="33"/>
        <v>95238</v>
      </c>
      <c r="AH56" s="272">
        <f t="shared" si="33"/>
        <v>93280</v>
      </c>
      <c r="AI56" s="272">
        <f t="shared" si="33"/>
        <v>94846</v>
      </c>
      <c r="AJ56" s="272">
        <f t="shared" si="33"/>
        <v>94846</v>
      </c>
      <c r="AK56" s="272">
        <f t="shared" si="33"/>
        <v>99936</v>
      </c>
      <c r="AL56" s="272">
        <f t="shared" si="33"/>
        <v>104634</v>
      </c>
      <c r="AM56" s="272">
        <f t="shared" si="33"/>
        <v>104634</v>
      </c>
      <c r="AN56" s="272">
        <f t="shared" si="33"/>
        <v>106983</v>
      </c>
      <c r="AO56" s="272">
        <f t="shared" si="33"/>
        <v>104634</v>
      </c>
      <c r="AP56" s="346">
        <f t="shared" si="33"/>
        <v>233751</v>
      </c>
      <c r="AQ56" s="346">
        <f t="shared" si="33"/>
        <v>265071</v>
      </c>
      <c r="AR56" s="346">
        <f t="shared" si="33"/>
        <v>284646</v>
      </c>
      <c r="AS56" s="346">
        <f t="shared" si="33"/>
        <v>284646</v>
      </c>
      <c r="AT56" s="346">
        <f t="shared" si="33"/>
        <v>272901</v>
      </c>
      <c r="AU56" s="346">
        <f t="shared" si="33"/>
        <v>272901</v>
      </c>
      <c r="AV56" s="346">
        <f t="shared" si="33"/>
        <v>272901</v>
      </c>
      <c r="AW56" s="346">
        <f t="shared" si="33"/>
        <v>272901</v>
      </c>
      <c r="AX56" s="346">
        <f t="shared" si="33"/>
        <v>272901</v>
      </c>
      <c r="AY56" s="346">
        <f t="shared" si="33"/>
        <v>253326</v>
      </c>
      <c r="AZ56" s="346">
        <f t="shared" si="33"/>
        <v>245496</v>
      </c>
      <c r="BA56" s="272">
        <f t="shared" si="33"/>
        <v>245496</v>
      </c>
      <c r="BB56" s="272">
        <f t="shared" si="33"/>
        <v>141122</v>
      </c>
      <c r="BC56" s="272">
        <f t="shared" si="33"/>
        <v>122330</v>
      </c>
      <c r="BD56" s="272">
        <f t="shared" si="33"/>
        <v>122330</v>
      </c>
      <c r="BE56" s="272">
        <f t="shared" si="33"/>
        <v>122330</v>
      </c>
      <c r="BF56" s="272">
        <f t="shared" si="33"/>
        <v>122330</v>
      </c>
      <c r="BG56" s="272">
        <f t="shared" si="33"/>
        <v>122330</v>
      </c>
      <c r="BH56" s="272">
        <f t="shared" si="33"/>
        <v>119981</v>
      </c>
      <c r="BI56" s="272">
        <f t="shared" ref="BI56:DT56" si="34">ROUND(BI29*0.87,)+25</f>
        <v>119981</v>
      </c>
      <c r="BJ56" s="272">
        <f t="shared" si="34"/>
        <v>119981</v>
      </c>
      <c r="BK56" s="272">
        <f t="shared" si="34"/>
        <v>122330</v>
      </c>
      <c r="BL56" s="272">
        <f t="shared" si="34"/>
        <v>122330</v>
      </c>
      <c r="BM56" s="272">
        <f t="shared" si="34"/>
        <v>122330</v>
      </c>
      <c r="BN56" s="272">
        <f t="shared" si="34"/>
        <v>122330</v>
      </c>
      <c r="BO56" s="272">
        <f t="shared" si="34"/>
        <v>122330</v>
      </c>
      <c r="BP56" s="272">
        <f t="shared" si="34"/>
        <v>122330</v>
      </c>
      <c r="BQ56" s="272">
        <f t="shared" si="34"/>
        <v>122330</v>
      </c>
      <c r="BR56" s="272">
        <f t="shared" si="34"/>
        <v>122330</v>
      </c>
      <c r="BS56" s="272">
        <f t="shared" si="34"/>
        <v>122330</v>
      </c>
      <c r="BT56" s="272">
        <f t="shared" si="34"/>
        <v>127028</v>
      </c>
      <c r="BU56" s="272">
        <f t="shared" si="34"/>
        <v>127028</v>
      </c>
      <c r="BV56" s="272">
        <f t="shared" si="34"/>
        <v>127028</v>
      </c>
      <c r="BW56" s="272">
        <f t="shared" si="34"/>
        <v>127028</v>
      </c>
      <c r="BX56" s="272">
        <f t="shared" si="34"/>
        <v>152084</v>
      </c>
      <c r="BY56" s="272">
        <f t="shared" si="34"/>
        <v>152084</v>
      </c>
      <c r="BZ56" s="272">
        <f t="shared" si="34"/>
        <v>152084</v>
      </c>
      <c r="CA56" s="272">
        <f t="shared" si="34"/>
        <v>152084</v>
      </c>
      <c r="CB56" s="272">
        <f t="shared" si="34"/>
        <v>152084</v>
      </c>
      <c r="CC56" s="272">
        <f t="shared" si="34"/>
        <v>152084</v>
      </c>
      <c r="CD56" s="272">
        <f t="shared" si="34"/>
        <v>152084</v>
      </c>
      <c r="CE56" s="272">
        <f t="shared" si="34"/>
        <v>152084</v>
      </c>
      <c r="CF56" s="272">
        <f t="shared" si="34"/>
        <v>152084</v>
      </c>
      <c r="CG56" s="272">
        <f t="shared" si="34"/>
        <v>152084</v>
      </c>
      <c r="CH56" s="272">
        <f t="shared" si="34"/>
        <v>148952</v>
      </c>
      <c r="CI56" s="272">
        <f t="shared" si="34"/>
        <v>148952</v>
      </c>
      <c r="CJ56" s="272">
        <f t="shared" si="34"/>
        <v>148952</v>
      </c>
      <c r="CK56" s="272">
        <f t="shared" si="34"/>
        <v>148952</v>
      </c>
      <c r="CL56" s="272">
        <f t="shared" si="34"/>
        <v>148952</v>
      </c>
      <c r="CM56" s="272">
        <f t="shared" si="34"/>
        <v>148952</v>
      </c>
      <c r="CN56" s="272">
        <f t="shared" si="34"/>
        <v>148952</v>
      </c>
      <c r="CO56" s="272">
        <f t="shared" si="34"/>
        <v>148952</v>
      </c>
      <c r="CP56" s="272">
        <f t="shared" si="34"/>
        <v>148952</v>
      </c>
      <c r="CQ56" s="272">
        <f t="shared" si="34"/>
        <v>168527</v>
      </c>
      <c r="CR56" s="272">
        <f t="shared" si="34"/>
        <v>174008</v>
      </c>
      <c r="CS56" s="272">
        <f t="shared" si="34"/>
        <v>179489</v>
      </c>
      <c r="CT56" s="272">
        <f t="shared" si="34"/>
        <v>168527</v>
      </c>
      <c r="CU56" s="272">
        <f t="shared" si="34"/>
        <v>168527</v>
      </c>
      <c r="CV56" s="272">
        <f t="shared" si="34"/>
        <v>159914</v>
      </c>
      <c r="CW56" s="272">
        <f t="shared" si="34"/>
        <v>159914</v>
      </c>
      <c r="CX56" s="272">
        <f t="shared" si="34"/>
        <v>159914</v>
      </c>
      <c r="CY56" s="272">
        <f t="shared" si="34"/>
        <v>153650</v>
      </c>
      <c r="CZ56" s="272">
        <f t="shared" si="34"/>
        <v>129377</v>
      </c>
      <c r="DA56" s="272">
        <f t="shared" si="34"/>
        <v>118806</v>
      </c>
      <c r="DB56" s="272">
        <f t="shared" si="34"/>
        <v>118806</v>
      </c>
      <c r="DC56" s="272">
        <f t="shared" si="34"/>
        <v>118806</v>
      </c>
      <c r="DD56" s="272">
        <f t="shared" si="34"/>
        <v>118806</v>
      </c>
      <c r="DE56" s="272">
        <f t="shared" si="34"/>
        <v>119981</v>
      </c>
      <c r="DF56" s="272">
        <f t="shared" si="34"/>
        <v>119981</v>
      </c>
      <c r="DG56" s="272">
        <f t="shared" si="34"/>
        <v>119981</v>
      </c>
      <c r="DH56" s="272">
        <f t="shared" si="34"/>
        <v>118806</v>
      </c>
      <c r="DI56" s="272">
        <f t="shared" si="34"/>
        <v>118806</v>
      </c>
      <c r="DJ56" s="272">
        <f t="shared" si="34"/>
        <v>118806</v>
      </c>
      <c r="DK56" s="272">
        <f t="shared" si="34"/>
        <v>118806</v>
      </c>
      <c r="DL56" s="272">
        <f t="shared" si="34"/>
        <v>118806</v>
      </c>
      <c r="DM56" s="272">
        <f t="shared" si="34"/>
        <v>118806</v>
      </c>
      <c r="DN56" s="272">
        <f t="shared" si="34"/>
        <v>117632</v>
      </c>
      <c r="DO56" s="272">
        <f t="shared" si="34"/>
        <v>117632</v>
      </c>
      <c r="DP56" s="272">
        <f t="shared" si="34"/>
        <v>117632</v>
      </c>
      <c r="DQ56" s="272">
        <f t="shared" si="34"/>
        <v>117632</v>
      </c>
      <c r="DR56" s="272">
        <f t="shared" si="34"/>
        <v>117632</v>
      </c>
      <c r="DS56" s="272">
        <f t="shared" si="34"/>
        <v>117632</v>
      </c>
      <c r="DT56" s="272">
        <f t="shared" si="34"/>
        <v>117632</v>
      </c>
      <c r="DU56" s="272">
        <f t="shared" ref="DU56:FH56" si="35">ROUND(DU29*0.87,)+25</f>
        <v>114500</v>
      </c>
      <c r="DV56" s="272">
        <f t="shared" si="35"/>
        <v>114500</v>
      </c>
      <c r="DW56" s="272">
        <f t="shared" si="35"/>
        <v>114500</v>
      </c>
      <c r="DX56" s="272">
        <f t="shared" si="35"/>
        <v>114500</v>
      </c>
      <c r="DY56" s="272">
        <f t="shared" si="35"/>
        <v>114500</v>
      </c>
      <c r="DZ56" s="272">
        <f t="shared" si="35"/>
        <v>115283</v>
      </c>
      <c r="EA56" s="272">
        <f t="shared" si="35"/>
        <v>115283</v>
      </c>
      <c r="EB56" s="272">
        <f t="shared" si="35"/>
        <v>113717</v>
      </c>
      <c r="EC56" s="272">
        <f t="shared" si="35"/>
        <v>113717</v>
      </c>
      <c r="ED56" s="272">
        <f t="shared" si="35"/>
        <v>113717</v>
      </c>
      <c r="EE56" s="272">
        <f t="shared" si="35"/>
        <v>93202</v>
      </c>
      <c r="EF56" s="272">
        <f t="shared" si="35"/>
        <v>93202</v>
      </c>
      <c r="EG56" s="272">
        <f t="shared" si="35"/>
        <v>93202</v>
      </c>
      <c r="EH56" s="272">
        <f t="shared" si="35"/>
        <v>93202</v>
      </c>
      <c r="EI56" s="272">
        <f t="shared" si="35"/>
        <v>90853</v>
      </c>
      <c r="EJ56" s="272">
        <f t="shared" si="35"/>
        <v>90853</v>
      </c>
      <c r="EK56" s="272">
        <f t="shared" si="35"/>
        <v>90853</v>
      </c>
      <c r="EL56" s="272">
        <f t="shared" si="35"/>
        <v>90853</v>
      </c>
      <c r="EM56" s="272">
        <f t="shared" si="35"/>
        <v>90853</v>
      </c>
      <c r="EN56" s="272">
        <f t="shared" si="35"/>
        <v>90853</v>
      </c>
      <c r="EO56" s="272">
        <f t="shared" si="35"/>
        <v>90853</v>
      </c>
      <c r="EP56" s="272">
        <f t="shared" si="35"/>
        <v>89679</v>
      </c>
      <c r="EQ56" s="272">
        <f t="shared" si="35"/>
        <v>89679</v>
      </c>
      <c r="ER56" s="272">
        <f t="shared" si="35"/>
        <v>89679</v>
      </c>
      <c r="ES56" s="272">
        <f t="shared" si="35"/>
        <v>89679</v>
      </c>
      <c r="ET56" s="272">
        <f t="shared" si="35"/>
        <v>89679</v>
      </c>
      <c r="EU56" s="272">
        <f t="shared" si="35"/>
        <v>90853</v>
      </c>
      <c r="EV56" s="272">
        <f t="shared" si="35"/>
        <v>90853</v>
      </c>
      <c r="EW56" s="272">
        <f t="shared" si="35"/>
        <v>89679</v>
      </c>
      <c r="EX56" s="272">
        <f t="shared" si="35"/>
        <v>89679</v>
      </c>
      <c r="EY56" s="272">
        <f t="shared" si="35"/>
        <v>89679</v>
      </c>
      <c r="EZ56" s="272">
        <f t="shared" si="35"/>
        <v>89679</v>
      </c>
      <c r="FA56" s="272">
        <f t="shared" si="35"/>
        <v>89679</v>
      </c>
      <c r="FB56" s="272">
        <f t="shared" si="35"/>
        <v>90853</v>
      </c>
      <c r="FC56" s="272">
        <f t="shared" si="35"/>
        <v>90853</v>
      </c>
      <c r="FD56" s="272">
        <f t="shared" si="35"/>
        <v>89679</v>
      </c>
      <c r="FE56" s="272">
        <f t="shared" si="35"/>
        <v>89679</v>
      </c>
      <c r="FF56" s="272">
        <f t="shared" si="35"/>
        <v>89679</v>
      </c>
      <c r="FG56" s="272">
        <f t="shared" si="35"/>
        <v>89679</v>
      </c>
      <c r="FH56" s="272">
        <f t="shared" si="35"/>
        <v>92028</v>
      </c>
    </row>
    <row r="57" spans="1:164" s="72" customFormat="1" ht="12.75" thickBot="1" x14ac:dyDescent="0.25">
      <c r="A57" s="85"/>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P57" s="350"/>
      <c r="AQ57" s="350"/>
      <c r="AR57" s="350"/>
      <c r="AS57" s="350"/>
      <c r="AT57" s="350"/>
      <c r="AU57" s="350"/>
      <c r="AV57" s="350"/>
      <c r="AW57" s="350"/>
      <c r="AX57" s="350"/>
      <c r="AY57" s="350"/>
      <c r="AZ57" s="350"/>
    </row>
    <row r="58" spans="1:164" ht="12.75" thickBot="1" x14ac:dyDescent="0.25">
      <c r="A58" s="136" t="s">
        <v>133</v>
      </c>
    </row>
    <row r="59" spans="1:164" ht="48.75" thickBot="1" x14ac:dyDescent="0.25">
      <c r="A59" s="355" t="s">
        <v>396</v>
      </c>
    </row>
    <row r="60" spans="1:164" x14ac:dyDescent="0.2">
      <c r="A60" s="76"/>
    </row>
    <row r="61" spans="1:164" x14ac:dyDescent="0.2">
      <c r="A61" s="186" t="s">
        <v>130</v>
      </c>
    </row>
    <row r="62" spans="1:164" ht="12" customHeight="1" x14ac:dyDescent="0.2">
      <c r="A62" s="378" t="s">
        <v>295</v>
      </c>
    </row>
    <row r="63" spans="1:164" ht="12" customHeight="1" x14ac:dyDescent="0.2">
      <c r="A63" s="385"/>
    </row>
    <row r="64" spans="1:164" s="82" customFormat="1" ht="12" customHeight="1" x14ac:dyDescent="0.2">
      <c r="A64" s="38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P64" s="351"/>
      <c r="AQ64" s="351"/>
      <c r="AR64" s="351"/>
      <c r="AS64" s="351"/>
      <c r="AT64" s="351"/>
      <c r="AU64" s="351"/>
      <c r="AV64" s="351"/>
      <c r="AW64" s="351"/>
      <c r="AX64" s="351"/>
      <c r="AY64" s="351"/>
      <c r="AZ64" s="351"/>
    </row>
    <row r="65" spans="1:1" ht="85.5"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41" t="s">
        <v>395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FH72"/>
  <sheetViews>
    <sheetView zoomScale="90" zoomScaleNormal="90" workbookViewId="0">
      <selection activeCell="B16" sqref="B16"/>
    </sheetView>
  </sheetViews>
  <sheetFormatPr defaultColWidth="9" defaultRowHeight="12" x14ac:dyDescent="0.2"/>
  <cols>
    <col min="1" max="1" width="83.85546875" style="194" customWidth="1"/>
    <col min="2" max="34" width="9.7109375" style="343" bestFit="1" customWidth="1"/>
    <col min="35" max="41" width="9.7109375" style="194" bestFit="1" customWidth="1"/>
    <col min="42" max="52" width="9.7109375" style="343" bestFit="1" customWidth="1"/>
    <col min="53" max="164" width="9.7109375" style="194" bestFit="1" customWidth="1"/>
    <col min="165" max="16384" width="9" style="194"/>
  </cols>
  <sheetData>
    <row r="1" spans="1:164" s="10" customFormat="1" ht="12" customHeight="1" x14ac:dyDescent="0.2">
      <c r="A1" s="97" t="s">
        <v>127</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P1" s="342"/>
      <c r="AQ1" s="342"/>
      <c r="AR1" s="342"/>
      <c r="AS1" s="342"/>
      <c r="AT1" s="342"/>
      <c r="AU1" s="342"/>
      <c r="AV1" s="342"/>
      <c r="AW1" s="342"/>
      <c r="AX1" s="342"/>
      <c r="AY1" s="342"/>
      <c r="AZ1" s="342"/>
    </row>
    <row r="2" spans="1:164" s="10" customFormat="1" ht="12" customHeight="1" x14ac:dyDescent="0.2">
      <c r="A2" s="83" t="s">
        <v>225</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P2" s="342"/>
      <c r="AQ2" s="342"/>
      <c r="AR2" s="342"/>
      <c r="AS2" s="342"/>
      <c r="AT2" s="342"/>
      <c r="AU2" s="342"/>
      <c r="AV2" s="342"/>
      <c r="AW2" s="342"/>
      <c r="AX2" s="342"/>
      <c r="AY2" s="342"/>
      <c r="AZ2" s="342"/>
    </row>
    <row r="3" spans="1:164" ht="8.4499999999999993" customHeight="1" x14ac:dyDescent="0.2">
      <c r="A3" s="69"/>
    </row>
    <row r="4" spans="1:164" s="10" customFormat="1" ht="32.450000000000003" customHeight="1" x14ac:dyDescent="0.2">
      <c r="A4" s="296" t="s">
        <v>132</v>
      </c>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P4" s="342"/>
      <c r="AQ4" s="342"/>
      <c r="AR4" s="342"/>
      <c r="AS4" s="342"/>
      <c r="AT4" s="342"/>
      <c r="AU4" s="342"/>
      <c r="AV4" s="342"/>
      <c r="AW4" s="342"/>
      <c r="AX4" s="342"/>
      <c r="AY4" s="342"/>
      <c r="AZ4" s="342"/>
    </row>
    <row r="5" spans="1:164"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c r="AP5" s="344">
        <f>'C завтраками| Bed and breakfast'!AP4</f>
        <v>46020</v>
      </c>
      <c r="AQ5" s="344">
        <f>'C завтраками| Bed and breakfast'!AQ4</f>
        <v>46021</v>
      </c>
      <c r="AR5" s="344">
        <f>'C завтраками| Bed and breakfast'!AR4</f>
        <v>46022</v>
      </c>
      <c r="AS5" s="344">
        <f>'C завтраками| Bed and breakfast'!AS4</f>
        <v>46023</v>
      </c>
      <c r="AT5" s="344">
        <f>'C завтраками| Bed and breakfast'!AT4</f>
        <v>46024</v>
      </c>
      <c r="AU5" s="344">
        <f>'C завтраками| Bed and breakfast'!AU4</f>
        <v>46025</v>
      </c>
      <c r="AV5" s="344">
        <f>'C завтраками| Bed and breakfast'!AV4</f>
        <v>46026</v>
      </c>
      <c r="AW5" s="344">
        <f>'C завтраками| Bed and breakfast'!AW4</f>
        <v>46027</v>
      </c>
      <c r="AX5" s="344">
        <f>'C завтраками| Bed and breakfast'!AX4</f>
        <v>46028</v>
      </c>
      <c r="AY5" s="344">
        <f>'C завтраками| Bed and breakfast'!AY4</f>
        <v>46029</v>
      </c>
      <c r="AZ5" s="344">
        <f>'C завтраками| Bed and breakfast'!AZ4</f>
        <v>46030</v>
      </c>
      <c r="BA5" s="289">
        <f>'C завтраками| Bed and breakfast'!BA4</f>
        <v>46031</v>
      </c>
      <c r="BB5" s="289">
        <f>'C завтраками| Bed and breakfast'!BB4</f>
        <v>46032</v>
      </c>
      <c r="BC5" s="289">
        <f>'C завтраками| Bed and breakfast'!BC4</f>
        <v>46033</v>
      </c>
      <c r="BD5" s="289">
        <f>'C завтраками| Bed and breakfast'!BD4</f>
        <v>46034</v>
      </c>
      <c r="BE5" s="289">
        <f>'C завтраками| Bed and breakfast'!BE4</f>
        <v>46035</v>
      </c>
      <c r="BF5" s="289">
        <f>'C завтраками| Bed and breakfast'!BF4</f>
        <v>46036</v>
      </c>
      <c r="BG5" s="289">
        <f>'C завтраками| Bed and breakfast'!BG4</f>
        <v>46037</v>
      </c>
      <c r="BH5" s="289">
        <f>'C завтраками| Bed and breakfast'!BH4</f>
        <v>46038</v>
      </c>
      <c r="BI5" s="289">
        <f>'C завтраками| Bed and breakfast'!BI4</f>
        <v>46039</v>
      </c>
      <c r="BJ5" s="289">
        <f>'C завтраками| Bed and breakfast'!BJ4</f>
        <v>46040</v>
      </c>
      <c r="BK5" s="289">
        <f>'C завтраками| Bed and breakfast'!BK4</f>
        <v>46041</v>
      </c>
      <c r="BL5" s="289">
        <f>'C завтраками| Bed and breakfast'!BL4</f>
        <v>46042</v>
      </c>
      <c r="BM5" s="289">
        <f>'C завтраками| Bed and breakfast'!BM4</f>
        <v>46043</v>
      </c>
      <c r="BN5" s="289">
        <f>'C завтраками| Bed and breakfast'!BN4</f>
        <v>46044</v>
      </c>
      <c r="BO5" s="289">
        <f>'C завтраками| Bed and breakfast'!BO4</f>
        <v>46045</v>
      </c>
      <c r="BP5" s="289">
        <f>'C завтраками| Bed and breakfast'!BP4</f>
        <v>46046</v>
      </c>
      <c r="BQ5" s="289">
        <f>'C завтраками| Bed and breakfast'!BQ4</f>
        <v>46047</v>
      </c>
      <c r="BR5" s="289">
        <f>'C завтраками| Bed and breakfast'!BR4</f>
        <v>46048</v>
      </c>
      <c r="BS5" s="289">
        <f>'C завтраками| Bed and breakfast'!BS4</f>
        <v>46049</v>
      </c>
      <c r="BT5" s="289">
        <f>'C завтраками| Bed and breakfast'!BT4</f>
        <v>46050</v>
      </c>
      <c r="BU5" s="289">
        <f>'C завтраками| Bed and breakfast'!BU4</f>
        <v>46051</v>
      </c>
      <c r="BV5" s="289">
        <f>'C завтраками| Bed and breakfast'!BV4</f>
        <v>46052</v>
      </c>
      <c r="BW5" s="289">
        <f>'C завтраками| Bed and breakfast'!BW4</f>
        <v>46053</v>
      </c>
      <c r="BX5" s="289">
        <f>'C завтраками| Bed and breakfast'!BX4</f>
        <v>46054</v>
      </c>
      <c r="BY5" s="289">
        <f>'C завтраками| Bed and breakfast'!BY4</f>
        <v>46055</v>
      </c>
      <c r="BZ5" s="289">
        <f>'C завтраками| Bed and breakfast'!BZ4</f>
        <v>46056</v>
      </c>
      <c r="CA5" s="289">
        <f>'C завтраками| Bed and breakfast'!CA4</f>
        <v>46057</v>
      </c>
      <c r="CB5" s="289">
        <f>'C завтраками| Bed and breakfast'!CB4</f>
        <v>46058</v>
      </c>
      <c r="CC5" s="289">
        <f>'C завтраками| Bed and breakfast'!CC4</f>
        <v>46059</v>
      </c>
      <c r="CD5" s="289">
        <f>'C завтраками| Bed and breakfast'!CD4</f>
        <v>46060</v>
      </c>
      <c r="CE5" s="289">
        <f>'C завтраками| Bed and breakfast'!CE4</f>
        <v>46061</v>
      </c>
      <c r="CF5" s="289">
        <f>'C завтраками| Bed and breakfast'!CF4</f>
        <v>46062</v>
      </c>
      <c r="CG5" s="289">
        <f>'C завтраками| Bed and breakfast'!CG4</f>
        <v>46063</v>
      </c>
      <c r="CH5" s="289">
        <f>'C завтраками| Bed and breakfast'!CH4</f>
        <v>46064</v>
      </c>
      <c r="CI5" s="289">
        <f>'C завтраками| Bed and breakfast'!CI4</f>
        <v>46065</v>
      </c>
      <c r="CJ5" s="289">
        <f>'C завтраками| Bed and breakfast'!CJ4</f>
        <v>46066</v>
      </c>
      <c r="CK5" s="289">
        <f>'C завтраками| Bed and breakfast'!CK4</f>
        <v>46067</v>
      </c>
      <c r="CL5" s="289">
        <f>'C завтраками| Bed and breakfast'!CL4</f>
        <v>46068</v>
      </c>
      <c r="CM5" s="289">
        <f>'C завтраками| Bed and breakfast'!CM4</f>
        <v>46069</v>
      </c>
      <c r="CN5" s="289">
        <f>'C завтраками| Bed and breakfast'!CN4</f>
        <v>46070</v>
      </c>
      <c r="CO5" s="289">
        <f>'C завтраками| Bed and breakfast'!CO4</f>
        <v>46071</v>
      </c>
      <c r="CP5" s="289">
        <f>'C завтраками| Bed and breakfast'!CP4</f>
        <v>46072</v>
      </c>
      <c r="CQ5" s="289">
        <f>'C завтраками| Bed and breakfast'!CQ4</f>
        <v>46073</v>
      </c>
      <c r="CR5" s="289">
        <f>'C завтраками| Bed and breakfast'!CR4</f>
        <v>46074</v>
      </c>
      <c r="CS5" s="289">
        <f>'C завтраками| Bed and breakfast'!CS4</f>
        <v>46075</v>
      </c>
      <c r="CT5" s="289">
        <f>'C завтраками| Bed and breakfast'!CT4</f>
        <v>46076</v>
      </c>
      <c r="CU5" s="289">
        <f>'C завтраками| Bed and breakfast'!CU4</f>
        <v>46077</v>
      </c>
      <c r="CV5" s="289">
        <f>'C завтраками| Bed and breakfast'!CV4</f>
        <v>46078</v>
      </c>
      <c r="CW5" s="289">
        <f>'C завтраками| Bed and breakfast'!CW4</f>
        <v>46079</v>
      </c>
      <c r="CX5" s="289">
        <f>'C завтраками| Bed and breakfast'!CX4</f>
        <v>46080</v>
      </c>
      <c r="CY5" s="289">
        <f>'C завтраками| Bed and breakfast'!CY4</f>
        <v>46081</v>
      </c>
      <c r="CZ5" s="289">
        <f>'C завтраками| Bed and breakfast'!CZ4</f>
        <v>46082</v>
      </c>
      <c r="DA5" s="289">
        <f>'C завтраками| Bed and breakfast'!DA4</f>
        <v>46083</v>
      </c>
      <c r="DB5" s="289">
        <f>'C завтраками| Bed and breakfast'!DB4</f>
        <v>46084</v>
      </c>
      <c r="DC5" s="289">
        <f>'C завтраками| Bed and breakfast'!DC4</f>
        <v>46085</v>
      </c>
      <c r="DD5" s="289">
        <f>'C завтраками| Bed and breakfast'!DD4</f>
        <v>46086</v>
      </c>
      <c r="DE5" s="289">
        <f>'C завтраками| Bed and breakfast'!DE4</f>
        <v>46087</v>
      </c>
      <c r="DF5" s="289">
        <f>'C завтраками| Bed and breakfast'!DF4</f>
        <v>46088</v>
      </c>
      <c r="DG5" s="289">
        <f>'C завтраками| Bed and breakfast'!DG4</f>
        <v>46089</v>
      </c>
      <c r="DH5" s="289">
        <f>'C завтраками| Bed and breakfast'!DH4</f>
        <v>46090</v>
      </c>
      <c r="DI5" s="289">
        <f>'C завтраками| Bed and breakfast'!DI4</f>
        <v>46091</v>
      </c>
      <c r="DJ5" s="289">
        <f>'C завтраками| Bed and breakfast'!DJ4</f>
        <v>46092</v>
      </c>
      <c r="DK5" s="289">
        <f>'C завтраками| Bed and breakfast'!DK4</f>
        <v>46093</v>
      </c>
      <c r="DL5" s="289">
        <f>'C завтраками| Bed and breakfast'!DL4</f>
        <v>46094</v>
      </c>
      <c r="DM5" s="289">
        <f>'C завтраками| Bed and breakfast'!DM4</f>
        <v>46095</v>
      </c>
      <c r="DN5" s="289">
        <f>'C завтраками| Bed and breakfast'!DN4</f>
        <v>46096</v>
      </c>
      <c r="DO5" s="289">
        <f>'C завтраками| Bed and breakfast'!DO4</f>
        <v>46097</v>
      </c>
      <c r="DP5" s="289">
        <f>'C завтраками| Bed and breakfast'!DP4</f>
        <v>46098</v>
      </c>
      <c r="DQ5" s="289">
        <f>'C завтраками| Bed and breakfast'!DQ4</f>
        <v>46099</v>
      </c>
      <c r="DR5" s="289">
        <f>'C завтраками| Bed and breakfast'!DR4</f>
        <v>46100</v>
      </c>
      <c r="DS5" s="289">
        <f>'C завтраками| Bed and breakfast'!DS4</f>
        <v>46101</v>
      </c>
      <c r="DT5" s="289">
        <f>'C завтраками| Bed and breakfast'!DT4</f>
        <v>46102</v>
      </c>
      <c r="DU5" s="289">
        <f>'C завтраками| Bed and breakfast'!DU4</f>
        <v>46103</v>
      </c>
      <c r="DV5" s="289">
        <f>'C завтраками| Bed and breakfast'!DV4</f>
        <v>46104</v>
      </c>
      <c r="DW5" s="289">
        <f>'C завтраками| Bed and breakfast'!DW4</f>
        <v>46105</v>
      </c>
      <c r="DX5" s="289">
        <f>'C завтраками| Bed and breakfast'!DX4</f>
        <v>46106</v>
      </c>
      <c r="DY5" s="289">
        <f>'C завтраками| Bed and breakfast'!DY4</f>
        <v>46107</v>
      </c>
      <c r="DZ5" s="289">
        <f>'C завтраками| Bed and breakfast'!DZ4</f>
        <v>46108</v>
      </c>
      <c r="EA5" s="289">
        <f>'C завтраками| Bed and breakfast'!EA4</f>
        <v>46109</v>
      </c>
      <c r="EB5" s="289">
        <f>'C завтраками| Bed and breakfast'!EB4</f>
        <v>46110</v>
      </c>
      <c r="EC5" s="289">
        <f>'C завтраками| Bed and breakfast'!EC4</f>
        <v>46111</v>
      </c>
      <c r="ED5" s="289">
        <f>'C завтраками| Bed and breakfast'!ED4</f>
        <v>46112</v>
      </c>
      <c r="EE5" s="289">
        <f>'C завтраками| Bed and breakfast'!EE4</f>
        <v>46113</v>
      </c>
      <c r="EF5" s="289">
        <f>'C завтраками| Bed and breakfast'!EF4</f>
        <v>46114</v>
      </c>
      <c r="EG5" s="289">
        <f>'C завтраками| Bed and breakfast'!EG4</f>
        <v>46115</v>
      </c>
      <c r="EH5" s="289">
        <f>'C завтраками| Bed and breakfast'!EH4</f>
        <v>46116</v>
      </c>
      <c r="EI5" s="289">
        <f>'C завтраками| Bed and breakfast'!EI4</f>
        <v>46117</v>
      </c>
      <c r="EJ5" s="289">
        <f>'C завтраками| Bed and breakfast'!EJ4</f>
        <v>46118</v>
      </c>
      <c r="EK5" s="289">
        <f>'C завтраками| Bed and breakfast'!EK4</f>
        <v>46119</v>
      </c>
      <c r="EL5" s="289">
        <f>'C завтраками| Bed and breakfast'!EL4</f>
        <v>46120</v>
      </c>
      <c r="EM5" s="289">
        <f>'C завтраками| Bed and breakfast'!EM4</f>
        <v>46121</v>
      </c>
      <c r="EN5" s="289">
        <f>'C завтраками| Bed and breakfast'!EN4</f>
        <v>46122</v>
      </c>
      <c r="EO5" s="289">
        <f>'C завтраками| Bed and breakfast'!EO4</f>
        <v>46123</v>
      </c>
      <c r="EP5" s="289">
        <f>'C завтраками| Bed and breakfast'!EP4</f>
        <v>46124</v>
      </c>
      <c r="EQ5" s="289">
        <f>'C завтраками| Bed and breakfast'!EQ4</f>
        <v>46125</v>
      </c>
      <c r="ER5" s="289">
        <f>'C завтраками| Bed and breakfast'!ER4</f>
        <v>46126</v>
      </c>
      <c r="ES5" s="289">
        <f>'C завтраками| Bed and breakfast'!ES4</f>
        <v>46127</v>
      </c>
      <c r="ET5" s="289">
        <f>'C завтраками| Bed and breakfast'!ET4</f>
        <v>46128</v>
      </c>
      <c r="EU5" s="289">
        <f>'C завтраками| Bed and breakfast'!EU4</f>
        <v>46129</v>
      </c>
      <c r="EV5" s="289">
        <f>'C завтраками| Bed and breakfast'!EV4</f>
        <v>46130</v>
      </c>
      <c r="EW5" s="289">
        <f>'C завтраками| Bed and breakfast'!EW4</f>
        <v>46131</v>
      </c>
      <c r="EX5" s="289">
        <f>'C завтраками| Bed and breakfast'!EX4</f>
        <v>46132</v>
      </c>
      <c r="EY5" s="289">
        <f>'C завтраками| Bed and breakfast'!EY4</f>
        <v>46133</v>
      </c>
      <c r="EZ5" s="289">
        <f>'C завтраками| Bed and breakfast'!EZ4</f>
        <v>46134</v>
      </c>
      <c r="FA5" s="289">
        <f>'C завтраками| Bed and breakfast'!FA4</f>
        <v>46135</v>
      </c>
      <c r="FB5" s="289">
        <f>'C завтраками| Bed and breakfast'!FB4</f>
        <v>46136</v>
      </c>
      <c r="FC5" s="289">
        <f>'C завтраками| Bed and breakfast'!FC4</f>
        <v>46137</v>
      </c>
      <c r="FD5" s="289">
        <f>'C завтраками| Bed and breakfast'!FD4</f>
        <v>46138</v>
      </c>
      <c r="FE5" s="289">
        <f>'C завтраками| Bed and breakfast'!FE4</f>
        <v>46139</v>
      </c>
      <c r="FF5" s="289">
        <f>'C завтраками| Bed and breakfast'!FF4</f>
        <v>46140</v>
      </c>
      <c r="FG5" s="289">
        <f>'C завтраками| Bed and breakfast'!FG4</f>
        <v>46141</v>
      </c>
      <c r="FH5" s="289">
        <f>'C завтраками| Bed and breakfast'!FH4</f>
        <v>46142</v>
      </c>
    </row>
    <row r="6" spans="1:164"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c r="AP6" s="344">
        <f>'C завтраками| Bed and breakfast'!AP5</f>
        <v>46020</v>
      </c>
      <c r="AQ6" s="344">
        <f>'C завтраками| Bed and breakfast'!AQ5</f>
        <v>46021</v>
      </c>
      <c r="AR6" s="344">
        <f>'C завтраками| Bed and breakfast'!AR5</f>
        <v>46022</v>
      </c>
      <c r="AS6" s="344">
        <f>'C завтраками| Bed and breakfast'!AS5</f>
        <v>46023</v>
      </c>
      <c r="AT6" s="344">
        <f>'C завтраками| Bed and breakfast'!AT5</f>
        <v>46024</v>
      </c>
      <c r="AU6" s="344">
        <f>'C завтраками| Bed and breakfast'!AU5</f>
        <v>46025</v>
      </c>
      <c r="AV6" s="344">
        <f>'C завтраками| Bed and breakfast'!AV5</f>
        <v>46026</v>
      </c>
      <c r="AW6" s="344">
        <f>'C завтраками| Bed and breakfast'!AW5</f>
        <v>46027</v>
      </c>
      <c r="AX6" s="344">
        <f>'C завтраками| Bed and breakfast'!AX5</f>
        <v>46028</v>
      </c>
      <c r="AY6" s="344">
        <f>'C завтраками| Bed and breakfast'!AY5</f>
        <v>46029</v>
      </c>
      <c r="AZ6" s="344">
        <f>'C завтраками| Bed and breakfast'!AZ5</f>
        <v>46030</v>
      </c>
      <c r="BA6" s="289">
        <f>'C завтраками| Bed and breakfast'!BA5</f>
        <v>46031</v>
      </c>
      <c r="BB6" s="289">
        <f>'C завтраками| Bed and breakfast'!BB5</f>
        <v>46032</v>
      </c>
      <c r="BC6" s="289">
        <f>'C завтраками| Bed and breakfast'!BC5</f>
        <v>46033</v>
      </c>
      <c r="BD6" s="289">
        <f>'C завтраками| Bed and breakfast'!BD5</f>
        <v>46034</v>
      </c>
      <c r="BE6" s="289">
        <f>'C завтраками| Bed and breakfast'!BE5</f>
        <v>46035</v>
      </c>
      <c r="BF6" s="289">
        <f>'C завтраками| Bed and breakfast'!BF5</f>
        <v>46036</v>
      </c>
      <c r="BG6" s="289">
        <f>'C завтраками| Bed and breakfast'!BG5</f>
        <v>46037</v>
      </c>
      <c r="BH6" s="289">
        <f>'C завтраками| Bed and breakfast'!BH5</f>
        <v>46038</v>
      </c>
      <c r="BI6" s="289">
        <f>'C завтраками| Bed and breakfast'!BI5</f>
        <v>46039</v>
      </c>
      <c r="BJ6" s="289">
        <f>'C завтраками| Bed and breakfast'!BJ5</f>
        <v>46040</v>
      </c>
      <c r="BK6" s="289">
        <f>'C завтраками| Bed and breakfast'!BK5</f>
        <v>46041</v>
      </c>
      <c r="BL6" s="289">
        <f>'C завтраками| Bed and breakfast'!BL5</f>
        <v>46042</v>
      </c>
      <c r="BM6" s="289">
        <f>'C завтраками| Bed and breakfast'!BM5</f>
        <v>46043</v>
      </c>
      <c r="BN6" s="289">
        <f>'C завтраками| Bed and breakfast'!BN5</f>
        <v>46044</v>
      </c>
      <c r="BO6" s="289">
        <f>'C завтраками| Bed and breakfast'!BO5</f>
        <v>46045</v>
      </c>
      <c r="BP6" s="289">
        <f>'C завтраками| Bed and breakfast'!BP5</f>
        <v>46046</v>
      </c>
      <c r="BQ6" s="289">
        <f>'C завтраками| Bed and breakfast'!BQ5</f>
        <v>46047</v>
      </c>
      <c r="BR6" s="289">
        <f>'C завтраками| Bed and breakfast'!BR5</f>
        <v>46048</v>
      </c>
      <c r="BS6" s="289">
        <f>'C завтраками| Bed and breakfast'!BS5</f>
        <v>46049</v>
      </c>
      <c r="BT6" s="289">
        <f>'C завтраками| Bed and breakfast'!BT5</f>
        <v>46050</v>
      </c>
      <c r="BU6" s="289">
        <f>'C завтраками| Bed and breakfast'!BU5</f>
        <v>46051</v>
      </c>
      <c r="BV6" s="289">
        <f>'C завтраками| Bed and breakfast'!BV5</f>
        <v>46052</v>
      </c>
      <c r="BW6" s="289">
        <f>'C завтраками| Bed and breakfast'!BW5</f>
        <v>46053</v>
      </c>
      <c r="BX6" s="289">
        <f>'C завтраками| Bed and breakfast'!BX5</f>
        <v>46054</v>
      </c>
      <c r="BY6" s="289">
        <f>'C завтраками| Bed and breakfast'!BY5</f>
        <v>46055</v>
      </c>
      <c r="BZ6" s="289">
        <f>'C завтраками| Bed and breakfast'!BZ5</f>
        <v>46056</v>
      </c>
      <c r="CA6" s="289">
        <f>'C завтраками| Bed and breakfast'!CA5</f>
        <v>46057</v>
      </c>
      <c r="CB6" s="289">
        <f>'C завтраками| Bed and breakfast'!CB5</f>
        <v>46058</v>
      </c>
      <c r="CC6" s="289">
        <f>'C завтраками| Bed and breakfast'!CC5</f>
        <v>46059</v>
      </c>
      <c r="CD6" s="289">
        <f>'C завтраками| Bed and breakfast'!CD5</f>
        <v>46060</v>
      </c>
      <c r="CE6" s="289">
        <f>'C завтраками| Bed and breakfast'!CE5</f>
        <v>46061</v>
      </c>
      <c r="CF6" s="289">
        <f>'C завтраками| Bed and breakfast'!CF5</f>
        <v>46062</v>
      </c>
      <c r="CG6" s="289">
        <f>'C завтраками| Bed and breakfast'!CG5</f>
        <v>46063</v>
      </c>
      <c r="CH6" s="289">
        <f>'C завтраками| Bed and breakfast'!CH5</f>
        <v>46064</v>
      </c>
      <c r="CI6" s="289">
        <f>'C завтраками| Bed and breakfast'!CI5</f>
        <v>46065</v>
      </c>
      <c r="CJ6" s="289">
        <f>'C завтраками| Bed and breakfast'!CJ5</f>
        <v>46066</v>
      </c>
      <c r="CK6" s="289">
        <f>'C завтраками| Bed and breakfast'!CK5</f>
        <v>46067</v>
      </c>
      <c r="CL6" s="289">
        <f>'C завтраками| Bed and breakfast'!CL5</f>
        <v>46068</v>
      </c>
      <c r="CM6" s="289">
        <f>'C завтраками| Bed and breakfast'!CM5</f>
        <v>46069</v>
      </c>
      <c r="CN6" s="289">
        <f>'C завтраками| Bed and breakfast'!CN5</f>
        <v>46070</v>
      </c>
      <c r="CO6" s="289">
        <f>'C завтраками| Bed and breakfast'!CO5</f>
        <v>46071</v>
      </c>
      <c r="CP6" s="289">
        <f>'C завтраками| Bed and breakfast'!CP5</f>
        <v>46072</v>
      </c>
      <c r="CQ6" s="289">
        <f>'C завтраками| Bed and breakfast'!CQ5</f>
        <v>46073</v>
      </c>
      <c r="CR6" s="289">
        <f>'C завтраками| Bed and breakfast'!CR5</f>
        <v>46074</v>
      </c>
      <c r="CS6" s="289">
        <f>'C завтраками| Bed and breakfast'!CS5</f>
        <v>46075</v>
      </c>
      <c r="CT6" s="289">
        <f>'C завтраками| Bed and breakfast'!CT5</f>
        <v>46076</v>
      </c>
      <c r="CU6" s="289">
        <f>'C завтраками| Bed and breakfast'!CU5</f>
        <v>46077</v>
      </c>
      <c r="CV6" s="289">
        <f>'C завтраками| Bed and breakfast'!CV5</f>
        <v>46078</v>
      </c>
      <c r="CW6" s="289">
        <f>'C завтраками| Bed and breakfast'!CW5</f>
        <v>46079</v>
      </c>
      <c r="CX6" s="289">
        <f>'C завтраками| Bed and breakfast'!CX5</f>
        <v>46080</v>
      </c>
      <c r="CY6" s="289">
        <f>'C завтраками| Bed and breakfast'!CY5</f>
        <v>46081</v>
      </c>
      <c r="CZ6" s="289">
        <f>'C завтраками| Bed and breakfast'!CZ5</f>
        <v>46082</v>
      </c>
      <c r="DA6" s="289">
        <f>'C завтраками| Bed and breakfast'!DA5</f>
        <v>46083</v>
      </c>
      <c r="DB6" s="289">
        <f>'C завтраками| Bed and breakfast'!DB5</f>
        <v>46084</v>
      </c>
      <c r="DC6" s="289">
        <f>'C завтраками| Bed and breakfast'!DC5</f>
        <v>46085</v>
      </c>
      <c r="DD6" s="289">
        <f>'C завтраками| Bed and breakfast'!DD5</f>
        <v>46086</v>
      </c>
      <c r="DE6" s="289">
        <f>'C завтраками| Bed and breakfast'!DE5</f>
        <v>46087</v>
      </c>
      <c r="DF6" s="289">
        <f>'C завтраками| Bed and breakfast'!DF5</f>
        <v>46088</v>
      </c>
      <c r="DG6" s="289">
        <f>'C завтраками| Bed and breakfast'!DG5</f>
        <v>46089</v>
      </c>
      <c r="DH6" s="289">
        <f>'C завтраками| Bed and breakfast'!DH5</f>
        <v>46090</v>
      </c>
      <c r="DI6" s="289">
        <f>'C завтраками| Bed and breakfast'!DI5</f>
        <v>46091</v>
      </c>
      <c r="DJ6" s="289">
        <f>'C завтраками| Bed and breakfast'!DJ5</f>
        <v>46092</v>
      </c>
      <c r="DK6" s="289">
        <f>'C завтраками| Bed and breakfast'!DK5</f>
        <v>46093</v>
      </c>
      <c r="DL6" s="289">
        <f>'C завтраками| Bed and breakfast'!DL5</f>
        <v>46094</v>
      </c>
      <c r="DM6" s="289">
        <f>'C завтраками| Bed and breakfast'!DM5</f>
        <v>46095</v>
      </c>
      <c r="DN6" s="289">
        <f>'C завтраками| Bed and breakfast'!DN5</f>
        <v>46096</v>
      </c>
      <c r="DO6" s="289">
        <f>'C завтраками| Bed and breakfast'!DO5</f>
        <v>46097</v>
      </c>
      <c r="DP6" s="289">
        <f>'C завтраками| Bed and breakfast'!DP5</f>
        <v>46098</v>
      </c>
      <c r="DQ6" s="289">
        <f>'C завтраками| Bed and breakfast'!DQ5</f>
        <v>46099</v>
      </c>
      <c r="DR6" s="289">
        <f>'C завтраками| Bed and breakfast'!DR5</f>
        <v>46100</v>
      </c>
      <c r="DS6" s="289">
        <f>'C завтраками| Bed and breakfast'!DS5</f>
        <v>46101</v>
      </c>
      <c r="DT6" s="289">
        <f>'C завтраками| Bed and breakfast'!DT5</f>
        <v>46102</v>
      </c>
      <c r="DU6" s="289">
        <f>'C завтраками| Bed and breakfast'!DU5</f>
        <v>46103</v>
      </c>
      <c r="DV6" s="289">
        <f>'C завтраками| Bed and breakfast'!DV5</f>
        <v>46104</v>
      </c>
      <c r="DW6" s="289">
        <f>'C завтраками| Bed and breakfast'!DW5</f>
        <v>46105</v>
      </c>
      <c r="DX6" s="289">
        <f>'C завтраками| Bed and breakfast'!DX5</f>
        <v>46106</v>
      </c>
      <c r="DY6" s="289">
        <f>'C завтраками| Bed and breakfast'!DY5</f>
        <v>46107</v>
      </c>
      <c r="DZ6" s="289">
        <f>'C завтраками| Bed and breakfast'!DZ5</f>
        <v>46108</v>
      </c>
      <c r="EA6" s="289">
        <f>'C завтраками| Bed and breakfast'!EA5</f>
        <v>46109</v>
      </c>
      <c r="EB6" s="289">
        <f>'C завтраками| Bed and breakfast'!EB5</f>
        <v>46110</v>
      </c>
      <c r="EC6" s="289">
        <f>'C завтраками| Bed and breakfast'!EC5</f>
        <v>46111</v>
      </c>
      <c r="ED6" s="289">
        <f>'C завтраками| Bed and breakfast'!ED5</f>
        <v>46112</v>
      </c>
      <c r="EE6" s="289">
        <f>'C завтраками| Bed and breakfast'!EE5</f>
        <v>46113</v>
      </c>
      <c r="EF6" s="289">
        <f>'C завтраками| Bed and breakfast'!EF5</f>
        <v>46114</v>
      </c>
      <c r="EG6" s="289">
        <f>'C завтраками| Bed and breakfast'!EG5</f>
        <v>46115</v>
      </c>
      <c r="EH6" s="289">
        <f>'C завтраками| Bed and breakfast'!EH5</f>
        <v>46116</v>
      </c>
      <c r="EI6" s="289">
        <f>'C завтраками| Bed and breakfast'!EI5</f>
        <v>46117</v>
      </c>
      <c r="EJ6" s="289">
        <f>'C завтраками| Bed and breakfast'!EJ5</f>
        <v>46118</v>
      </c>
      <c r="EK6" s="289">
        <f>'C завтраками| Bed and breakfast'!EK5</f>
        <v>46119</v>
      </c>
      <c r="EL6" s="289">
        <f>'C завтраками| Bed and breakfast'!EL5</f>
        <v>46120</v>
      </c>
      <c r="EM6" s="289">
        <f>'C завтраками| Bed and breakfast'!EM5</f>
        <v>46121</v>
      </c>
      <c r="EN6" s="289">
        <f>'C завтраками| Bed and breakfast'!EN5</f>
        <v>46122</v>
      </c>
      <c r="EO6" s="289">
        <f>'C завтраками| Bed and breakfast'!EO5</f>
        <v>46123</v>
      </c>
      <c r="EP6" s="289">
        <f>'C завтраками| Bed and breakfast'!EP5</f>
        <v>46124</v>
      </c>
      <c r="EQ6" s="289">
        <f>'C завтраками| Bed and breakfast'!EQ5</f>
        <v>46125</v>
      </c>
      <c r="ER6" s="289">
        <f>'C завтраками| Bed and breakfast'!ER5</f>
        <v>46126</v>
      </c>
      <c r="ES6" s="289">
        <f>'C завтраками| Bed and breakfast'!ES5</f>
        <v>46127</v>
      </c>
      <c r="ET6" s="289">
        <f>'C завтраками| Bed and breakfast'!ET5</f>
        <v>46128</v>
      </c>
      <c r="EU6" s="289">
        <f>'C завтраками| Bed and breakfast'!EU5</f>
        <v>46129</v>
      </c>
      <c r="EV6" s="289">
        <f>'C завтраками| Bed and breakfast'!EV5</f>
        <v>46130</v>
      </c>
      <c r="EW6" s="289">
        <f>'C завтраками| Bed and breakfast'!EW5</f>
        <v>46131</v>
      </c>
      <c r="EX6" s="289">
        <f>'C завтраками| Bed and breakfast'!EX5</f>
        <v>46132</v>
      </c>
      <c r="EY6" s="289">
        <f>'C завтраками| Bed and breakfast'!EY5</f>
        <v>46133</v>
      </c>
      <c r="EZ6" s="289">
        <f>'C завтраками| Bed and breakfast'!EZ5</f>
        <v>46134</v>
      </c>
      <c r="FA6" s="289">
        <f>'C завтраками| Bed and breakfast'!FA5</f>
        <v>46135</v>
      </c>
      <c r="FB6" s="289">
        <f>'C завтраками| Bed and breakfast'!FB5</f>
        <v>46136</v>
      </c>
      <c r="FC6" s="289">
        <f>'C завтраками| Bed and breakfast'!FC5</f>
        <v>46137</v>
      </c>
      <c r="FD6" s="289">
        <f>'C завтраками| Bed and breakfast'!FD5</f>
        <v>46138</v>
      </c>
      <c r="FE6" s="289">
        <f>'C завтраками| Bed and breakfast'!FE5</f>
        <v>46139</v>
      </c>
      <c r="FF6" s="289">
        <f>'C завтраками| Bed and breakfast'!FF5</f>
        <v>46140</v>
      </c>
      <c r="FG6" s="289">
        <f>'C завтраками| Bed and breakfast'!FG5</f>
        <v>46141</v>
      </c>
      <c r="FH6" s="289">
        <f>'C завтраками| Bed and breakfast'!FH5</f>
        <v>46142</v>
      </c>
    </row>
    <row r="7" spans="1:164" s="72" customFormat="1" x14ac:dyDescent="0.2">
      <c r="A7" s="239" t="s">
        <v>138</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45"/>
      <c r="AQ7" s="345"/>
      <c r="AR7" s="345"/>
      <c r="AS7" s="345"/>
      <c r="AT7" s="345"/>
      <c r="AU7" s="345"/>
      <c r="AV7" s="345"/>
      <c r="AW7" s="345"/>
      <c r="AX7" s="345"/>
      <c r="AY7" s="345"/>
      <c r="AZ7" s="345"/>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1"/>
      <c r="EU7" s="301"/>
      <c r="EV7" s="301"/>
      <c r="EW7" s="301"/>
      <c r="EX7" s="301"/>
      <c r="EY7" s="301"/>
      <c r="EZ7" s="301"/>
      <c r="FA7" s="301"/>
      <c r="FB7" s="301"/>
      <c r="FC7" s="301"/>
      <c r="FD7" s="301"/>
      <c r="FE7" s="301"/>
      <c r="FF7" s="301"/>
      <c r="FG7" s="301"/>
      <c r="FH7" s="301"/>
    </row>
    <row r="8" spans="1:164" s="72" customFormat="1" x14ac:dyDescent="0.2">
      <c r="A8" s="240">
        <v>1</v>
      </c>
      <c r="B8" s="302">
        <f>'C завтраками| Bed and breakfast'!B7*0.9</f>
        <v>18000</v>
      </c>
      <c r="C8" s="302">
        <f>'C завтраками| Bed and breakfast'!C7*0.9</f>
        <v>18000</v>
      </c>
      <c r="D8" s="302">
        <f>'C завтраками| Bed and breakfast'!D7*0.9</f>
        <v>21150</v>
      </c>
      <c r="E8" s="302">
        <f>'C завтраками| Bed and breakfast'!E7*0.9</f>
        <v>21150</v>
      </c>
      <c r="F8" s="302">
        <f>'C завтраками| Bed and breakfast'!F7*0.9</f>
        <v>15300</v>
      </c>
      <c r="G8" s="302">
        <f>'C завтраками| Bed and breakfast'!G7*0.9</f>
        <v>15300</v>
      </c>
      <c r="H8" s="302">
        <f>'C завтраками| Bed and breakfast'!H7*0.9</f>
        <v>15300</v>
      </c>
      <c r="I8" s="302">
        <f>'C завтраками| Bed and breakfast'!I7*0.9</f>
        <v>15300</v>
      </c>
      <c r="J8" s="302">
        <f>'C завтраками| Bed and breakfast'!J7*0.9</f>
        <v>15300</v>
      </c>
      <c r="K8" s="302">
        <f>'C завтраками| Bed and breakfast'!K7*0.9</f>
        <v>19350</v>
      </c>
      <c r="L8" s="302">
        <f>'C завтраками| Bed and breakfast'!L7*0.9</f>
        <v>19350</v>
      </c>
      <c r="M8" s="302">
        <f>'C завтраками| Bed and breakfast'!M7*0.9</f>
        <v>15300</v>
      </c>
      <c r="N8" s="302">
        <f>'C завтраками| Bed and breakfast'!N7*0.9</f>
        <v>15300</v>
      </c>
      <c r="O8" s="302">
        <f>'C завтраками| Bed and breakfast'!O7*0.9</f>
        <v>15300</v>
      </c>
      <c r="P8" s="302">
        <f>'C завтраками| Bed and breakfast'!P7*0.9</f>
        <v>15300</v>
      </c>
      <c r="Q8" s="302">
        <f>'C завтраками| Bed and breakfast'!Q7*0.9</f>
        <v>15300</v>
      </c>
      <c r="R8" s="302">
        <f>'C завтраками| Bed and breakfast'!R7*0.9</f>
        <v>18000</v>
      </c>
      <c r="S8" s="302">
        <f>'C завтраками| Bed and breakfast'!S7*0.9</f>
        <v>18000</v>
      </c>
      <c r="T8" s="302">
        <f>'C завтраками| Bed and breakfast'!T7*0.9</f>
        <v>16650</v>
      </c>
      <c r="U8" s="302">
        <f>'C завтраками| Bed and breakfast'!U7*0.9</f>
        <v>16650</v>
      </c>
      <c r="V8" s="302">
        <f>'C завтраками| Bed and breakfast'!V7*0.9</f>
        <v>16650</v>
      </c>
      <c r="W8" s="302">
        <f>'C завтраками| Bed and breakfast'!W7*0.9</f>
        <v>16650</v>
      </c>
      <c r="X8" s="302">
        <f>'C завтраками| Bed and breakfast'!X7*0.9</f>
        <v>18000</v>
      </c>
      <c r="Y8" s="302">
        <f>'C завтраками| Bed and breakfast'!Y7*0.9</f>
        <v>18000</v>
      </c>
      <c r="Z8" s="302">
        <f>'C завтраками| Bed and breakfast'!Z7*0.9</f>
        <v>18000</v>
      </c>
      <c r="AA8" s="302">
        <f>'C завтраками| Bed and breakfast'!AA7*0.9</f>
        <v>16650</v>
      </c>
      <c r="AB8" s="302">
        <f>'C завтраками| Bed and breakfast'!AB7*0.9</f>
        <v>16650</v>
      </c>
      <c r="AC8" s="302">
        <f>'C завтраками| Bed and breakfast'!AC7*0.9</f>
        <v>18000</v>
      </c>
      <c r="AD8" s="302">
        <f>'C завтраками| Bed and breakfast'!AD7*0.9</f>
        <v>18000</v>
      </c>
      <c r="AE8" s="302">
        <f>'C завтраками| Bed and breakfast'!AE7*0.9</f>
        <v>18000</v>
      </c>
      <c r="AF8" s="302">
        <f>'C завтраками| Bed and breakfast'!AF7*0.9</f>
        <v>21600</v>
      </c>
      <c r="AG8" s="302">
        <f>'C завтраками| Bed and breakfast'!AG7*0.9</f>
        <v>21600</v>
      </c>
      <c r="AH8" s="302">
        <f>'C завтраками| Bed and breakfast'!AH7*0.9</f>
        <v>19350</v>
      </c>
      <c r="AI8" s="302">
        <f>'C завтраками| Bed and breakfast'!AI7*0.9</f>
        <v>21150</v>
      </c>
      <c r="AJ8" s="302">
        <f>'C завтраками| Bed and breakfast'!AJ7*0.9</f>
        <v>21150</v>
      </c>
      <c r="AK8" s="302">
        <f>'C завтраками| Bed and breakfast'!AK7*0.9</f>
        <v>27000</v>
      </c>
      <c r="AL8" s="302">
        <f>'C завтраками| Bed and breakfast'!AL7*0.9</f>
        <v>32400</v>
      </c>
      <c r="AM8" s="302">
        <f>'C завтраками| Bed and breakfast'!AM7*0.9</f>
        <v>32400</v>
      </c>
      <c r="AN8" s="302">
        <f>'C завтраками| Bed and breakfast'!AN7*0.9</f>
        <v>35100</v>
      </c>
      <c r="AO8" s="302">
        <f>'C завтраками| Bed and breakfast'!AO7*0.9</f>
        <v>32400</v>
      </c>
      <c r="AP8" s="346">
        <f>'C завтраками| Bed and breakfast'!AP7*0.9</f>
        <v>58500</v>
      </c>
      <c r="AQ8" s="346">
        <f>'C завтраками| Bed and breakfast'!AQ7*0.9</f>
        <v>94500</v>
      </c>
      <c r="AR8" s="346">
        <f>'C завтраками| Bed and breakfast'!AR7*0.9</f>
        <v>117000</v>
      </c>
      <c r="AS8" s="346">
        <f>'C завтраками| Bed and breakfast'!AS7*0.9</f>
        <v>117000</v>
      </c>
      <c r="AT8" s="346">
        <f>'C завтраками| Bed and breakfast'!AT7*0.9</f>
        <v>103500</v>
      </c>
      <c r="AU8" s="346">
        <f>'C завтраками| Bed and breakfast'!AU7*0.9</f>
        <v>103500</v>
      </c>
      <c r="AV8" s="346">
        <f>'C завтраками| Bed and breakfast'!AV7*0.9</f>
        <v>103500</v>
      </c>
      <c r="AW8" s="346">
        <f>'C завтраками| Bed and breakfast'!AW7*0.9</f>
        <v>103500</v>
      </c>
      <c r="AX8" s="346">
        <f>'C завтраками| Bed and breakfast'!AX7*0.9</f>
        <v>103500</v>
      </c>
      <c r="AY8" s="346">
        <f>'C завтраками| Bed and breakfast'!AY7*0.9</f>
        <v>81000</v>
      </c>
      <c r="AZ8" s="346">
        <f>'C завтраками| Bed and breakfast'!AZ7*0.9</f>
        <v>72000</v>
      </c>
      <c r="BA8" s="302">
        <f>'C завтраками| Bed and breakfast'!BA7*0.9</f>
        <v>72000</v>
      </c>
      <c r="BB8" s="302">
        <f>'C завтраками| Bed and breakfast'!BB7*0.9</f>
        <v>51300</v>
      </c>
      <c r="BC8" s="302">
        <f>'C завтраками| Bed and breakfast'!BC7*0.9</f>
        <v>29700</v>
      </c>
      <c r="BD8" s="302">
        <f>'C завтраками| Bed and breakfast'!BD7*0.9</f>
        <v>29700</v>
      </c>
      <c r="BE8" s="302">
        <f>'C завтраками| Bed and breakfast'!BE7*0.9</f>
        <v>29700</v>
      </c>
      <c r="BF8" s="302">
        <f>'C завтраками| Bed and breakfast'!BF7*0.9</f>
        <v>29700</v>
      </c>
      <c r="BG8" s="302">
        <f>'C завтраками| Bed and breakfast'!BG7*0.9</f>
        <v>29700</v>
      </c>
      <c r="BH8" s="302">
        <f>'C завтраками| Bed and breakfast'!BH7*0.9</f>
        <v>27000</v>
      </c>
      <c r="BI8" s="302">
        <f>'C завтраками| Bed and breakfast'!BI7*0.9</f>
        <v>27000</v>
      </c>
      <c r="BJ8" s="302">
        <f>'C завтраками| Bed and breakfast'!BJ7*0.9</f>
        <v>27000</v>
      </c>
      <c r="BK8" s="302">
        <f>'C завтраками| Bed and breakfast'!BK7*0.9</f>
        <v>29700</v>
      </c>
      <c r="BL8" s="302">
        <f>'C завтраками| Bed and breakfast'!BL7*0.9</f>
        <v>29700</v>
      </c>
      <c r="BM8" s="302">
        <f>'C завтраками| Bed and breakfast'!BM7*0.9</f>
        <v>29700</v>
      </c>
      <c r="BN8" s="302">
        <f>'C завтраками| Bed and breakfast'!BN7*0.9</f>
        <v>29700</v>
      </c>
      <c r="BO8" s="302">
        <f>'C завтраками| Bed and breakfast'!BO7*0.9</f>
        <v>29700</v>
      </c>
      <c r="BP8" s="302">
        <f>'C завтраками| Bed and breakfast'!BP7*0.9</f>
        <v>29700</v>
      </c>
      <c r="BQ8" s="302">
        <f>'C завтраками| Bed and breakfast'!BQ7*0.9</f>
        <v>29700</v>
      </c>
      <c r="BR8" s="302">
        <f>'C завтраками| Bed and breakfast'!BR7*0.9</f>
        <v>29700</v>
      </c>
      <c r="BS8" s="302">
        <f>'C завтраками| Bed and breakfast'!BS7*0.9</f>
        <v>29700</v>
      </c>
      <c r="BT8" s="302">
        <f>'C завтраками| Bed and breakfast'!BT7*0.9</f>
        <v>35100</v>
      </c>
      <c r="BU8" s="302">
        <f>'C завтраками| Bed and breakfast'!BU7*0.9</f>
        <v>35100</v>
      </c>
      <c r="BV8" s="302">
        <f>'C завтраками| Bed and breakfast'!BV7*0.9</f>
        <v>35100</v>
      </c>
      <c r="BW8" s="302">
        <f>'C завтраками| Bed and breakfast'!BW7*0.9</f>
        <v>35100</v>
      </c>
      <c r="BX8" s="302">
        <f>'C завтраками| Bed and breakfast'!BX7*0.9</f>
        <v>36900</v>
      </c>
      <c r="BY8" s="302">
        <f>'C завтраками| Bed and breakfast'!BY7*0.9</f>
        <v>36900</v>
      </c>
      <c r="BZ8" s="302">
        <f>'C завтраками| Bed and breakfast'!BZ7*0.9</f>
        <v>36900</v>
      </c>
      <c r="CA8" s="302">
        <f>'C завтраками| Bed and breakfast'!CA7*0.9</f>
        <v>36900</v>
      </c>
      <c r="CB8" s="302">
        <f>'C завтраками| Bed and breakfast'!CB7*0.9</f>
        <v>36900</v>
      </c>
      <c r="CC8" s="302">
        <f>'C завтраками| Bed and breakfast'!CC7*0.9</f>
        <v>36900</v>
      </c>
      <c r="CD8" s="302">
        <f>'C завтраками| Bed and breakfast'!CD7*0.9</f>
        <v>36900</v>
      </c>
      <c r="CE8" s="302">
        <f>'C завтраками| Bed and breakfast'!CE7*0.9</f>
        <v>36900</v>
      </c>
      <c r="CF8" s="302">
        <f>'C завтраками| Bed and breakfast'!CF7*0.9</f>
        <v>36900</v>
      </c>
      <c r="CG8" s="302">
        <f>'C завтраками| Bed and breakfast'!CG7*0.9</f>
        <v>36900</v>
      </c>
      <c r="CH8" s="302">
        <f>'C завтраками| Bed and breakfast'!CH7*0.9</f>
        <v>33300</v>
      </c>
      <c r="CI8" s="302">
        <f>'C завтраками| Bed and breakfast'!CI7*0.9</f>
        <v>33300</v>
      </c>
      <c r="CJ8" s="302">
        <f>'C завтраками| Bed and breakfast'!CJ7*0.9</f>
        <v>33300</v>
      </c>
      <c r="CK8" s="302">
        <f>'C завтраками| Bed and breakfast'!CK7*0.9</f>
        <v>33300</v>
      </c>
      <c r="CL8" s="302">
        <f>'C завтраками| Bed and breakfast'!CL7*0.9</f>
        <v>33300</v>
      </c>
      <c r="CM8" s="302">
        <f>'C завтраками| Bed and breakfast'!CM7*0.9</f>
        <v>33300</v>
      </c>
      <c r="CN8" s="302">
        <f>'C завтраками| Bed and breakfast'!CN7*0.9</f>
        <v>33300</v>
      </c>
      <c r="CO8" s="302">
        <f>'C завтраками| Bed and breakfast'!CO7*0.9</f>
        <v>33300</v>
      </c>
      <c r="CP8" s="302">
        <f>'C завтраками| Bed and breakfast'!CP7*0.9</f>
        <v>33300</v>
      </c>
      <c r="CQ8" s="302">
        <f>'C завтраками| Bed and breakfast'!CQ7*0.9</f>
        <v>55800</v>
      </c>
      <c r="CR8" s="302">
        <f>'C завтраками| Bed and breakfast'!CR7*0.9</f>
        <v>62100</v>
      </c>
      <c r="CS8" s="302">
        <f>'C завтраками| Bed and breakfast'!CS7*0.9</f>
        <v>68400</v>
      </c>
      <c r="CT8" s="302">
        <f>'C завтраками| Bed and breakfast'!CT7*0.9</f>
        <v>55800</v>
      </c>
      <c r="CU8" s="302">
        <f>'C завтраками| Bed and breakfast'!CU7*0.9</f>
        <v>55800</v>
      </c>
      <c r="CV8" s="302">
        <f>'C завтраками| Bed and breakfast'!CV7*0.9</f>
        <v>45900</v>
      </c>
      <c r="CW8" s="302">
        <f>'C завтраками| Bed and breakfast'!CW7*0.9</f>
        <v>45900</v>
      </c>
      <c r="CX8" s="302">
        <f>'C завтраками| Bed and breakfast'!CX7*0.9</f>
        <v>45900</v>
      </c>
      <c r="CY8" s="302">
        <f>'C завтраками| Bed and breakfast'!CY7*0.9</f>
        <v>38700</v>
      </c>
      <c r="CZ8" s="302">
        <f>'C завтраками| Bed and breakfast'!CZ7*0.9</f>
        <v>37800</v>
      </c>
      <c r="DA8" s="302">
        <f>'C завтраками| Bed and breakfast'!DA7*0.9</f>
        <v>25650</v>
      </c>
      <c r="DB8" s="302">
        <f>'C завтраками| Bed and breakfast'!DB7*0.9</f>
        <v>25650</v>
      </c>
      <c r="DC8" s="302">
        <f>'C завтраками| Bed and breakfast'!DC7*0.9</f>
        <v>25650</v>
      </c>
      <c r="DD8" s="302">
        <f>'C завтраками| Bed and breakfast'!DD7*0.9</f>
        <v>25650</v>
      </c>
      <c r="DE8" s="302">
        <f>'C завтраками| Bed and breakfast'!DE7*0.9</f>
        <v>27000</v>
      </c>
      <c r="DF8" s="302">
        <f>'C завтраками| Bed and breakfast'!DF7*0.9</f>
        <v>27000</v>
      </c>
      <c r="DG8" s="302">
        <f>'C завтраками| Bed and breakfast'!DG7*0.9</f>
        <v>27000</v>
      </c>
      <c r="DH8" s="302">
        <f>'C завтраками| Bed and breakfast'!DH7*0.9</f>
        <v>25650</v>
      </c>
      <c r="DI8" s="302">
        <f>'C завтраками| Bed and breakfast'!DI7*0.9</f>
        <v>25650</v>
      </c>
      <c r="DJ8" s="302">
        <f>'C завтраками| Bed and breakfast'!DJ7*0.9</f>
        <v>25650</v>
      </c>
      <c r="DK8" s="302">
        <f>'C завтраками| Bed and breakfast'!DK7*0.9</f>
        <v>25650</v>
      </c>
      <c r="DL8" s="302">
        <f>'C завтраками| Bed and breakfast'!DL7*0.9</f>
        <v>25650</v>
      </c>
      <c r="DM8" s="302">
        <f>'C завтраками| Bed and breakfast'!DM7*0.9</f>
        <v>25650</v>
      </c>
      <c r="DN8" s="302">
        <f>'C завтраками| Bed and breakfast'!DN7*0.9</f>
        <v>24300</v>
      </c>
      <c r="DO8" s="302">
        <f>'C завтраками| Bed and breakfast'!DO7*0.9</f>
        <v>24300</v>
      </c>
      <c r="DP8" s="302">
        <f>'C завтраками| Bed and breakfast'!DP7*0.9</f>
        <v>24300</v>
      </c>
      <c r="DQ8" s="302">
        <f>'C завтраками| Bed and breakfast'!DQ7*0.9</f>
        <v>24300</v>
      </c>
      <c r="DR8" s="302">
        <f>'C завтраками| Bed and breakfast'!DR7*0.9</f>
        <v>24300</v>
      </c>
      <c r="DS8" s="302">
        <f>'C завтраками| Bed and breakfast'!DS7*0.9</f>
        <v>24300</v>
      </c>
      <c r="DT8" s="302">
        <f>'C завтраками| Bed and breakfast'!DT7*0.9</f>
        <v>24300</v>
      </c>
      <c r="DU8" s="302">
        <f>'C завтраками| Bed and breakfast'!DU7*0.9</f>
        <v>20700</v>
      </c>
      <c r="DV8" s="302">
        <f>'C завтраками| Bed and breakfast'!DV7*0.9</f>
        <v>20700</v>
      </c>
      <c r="DW8" s="302">
        <f>'C завтраками| Bed and breakfast'!DW7*0.9</f>
        <v>20700</v>
      </c>
      <c r="DX8" s="302">
        <f>'C завтраками| Bed and breakfast'!DX7*0.9</f>
        <v>20700</v>
      </c>
      <c r="DY8" s="302">
        <f>'C завтраками| Bed and breakfast'!DY7*0.9</f>
        <v>20700</v>
      </c>
      <c r="DZ8" s="302">
        <f>'C завтраками| Bed and breakfast'!DZ7*0.9</f>
        <v>21600</v>
      </c>
      <c r="EA8" s="302">
        <f>'C завтраками| Bed and breakfast'!EA7*0.9</f>
        <v>21600</v>
      </c>
      <c r="EB8" s="302">
        <f>'C завтраками| Bed and breakfast'!EB7*0.9</f>
        <v>19800</v>
      </c>
      <c r="EC8" s="302">
        <f>'C завтраками| Bed and breakfast'!EC7*0.9</f>
        <v>19800</v>
      </c>
      <c r="ED8" s="302">
        <f>'C завтраками| Bed and breakfast'!ED7*0.9</f>
        <v>19800</v>
      </c>
      <c r="EE8" s="302">
        <f>'C завтраками| Bed and breakfast'!EE7*0.9</f>
        <v>18900</v>
      </c>
      <c r="EF8" s="302">
        <f>'C завтраками| Bed and breakfast'!EF7*0.9</f>
        <v>18900</v>
      </c>
      <c r="EG8" s="302">
        <f>'C завтраками| Bed and breakfast'!EG7*0.9</f>
        <v>18900</v>
      </c>
      <c r="EH8" s="302">
        <f>'C завтраками| Bed and breakfast'!EH7*0.9</f>
        <v>18900</v>
      </c>
      <c r="EI8" s="302">
        <f>'C завтраками| Bed and breakfast'!EI7*0.9</f>
        <v>16200</v>
      </c>
      <c r="EJ8" s="302">
        <f>'C завтраками| Bed and breakfast'!EJ7*0.9</f>
        <v>16200</v>
      </c>
      <c r="EK8" s="302">
        <f>'C завтраками| Bed and breakfast'!EK7*0.9</f>
        <v>16200</v>
      </c>
      <c r="EL8" s="302">
        <f>'C завтраками| Bed and breakfast'!EL7*0.9</f>
        <v>16200</v>
      </c>
      <c r="EM8" s="302">
        <f>'C завтраками| Bed and breakfast'!EM7*0.9</f>
        <v>16200</v>
      </c>
      <c r="EN8" s="302">
        <f>'C завтраками| Bed and breakfast'!EN7*0.9</f>
        <v>16200</v>
      </c>
      <c r="EO8" s="302">
        <f>'C завтраками| Bed and breakfast'!EO7*0.9</f>
        <v>16200</v>
      </c>
      <c r="EP8" s="302">
        <f>'C завтраками| Bed and breakfast'!EP7*0.9</f>
        <v>14850</v>
      </c>
      <c r="EQ8" s="302">
        <f>'C завтраками| Bed and breakfast'!EQ7*0.9</f>
        <v>14850</v>
      </c>
      <c r="ER8" s="302">
        <f>'C завтраками| Bed and breakfast'!ER7*0.9</f>
        <v>14850</v>
      </c>
      <c r="ES8" s="302">
        <f>'C завтраками| Bed and breakfast'!ES7*0.9</f>
        <v>14850</v>
      </c>
      <c r="ET8" s="302">
        <f>'C завтраками| Bed and breakfast'!ET7*0.9</f>
        <v>14850</v>
      </c>
      <c r="EU8" s="302">
        <f>'C завтраками| Bed and breakfast'!EU7*0.9</f>
        <v>16200</v>
      </c>
      <c r="EV8" s="302">
        <f>'C завтраками| Bed and breakfast'!EV7*0.9</f>
        <v>16200</v>
      </c>
      <c r="EW8" s="302">
        <f>'C завтраками| Bed and breakfast'!EW7*0.9</f>
        <v>14850</v>
      </c>
      <c r="EX8" s="302">
        <f>'C завтраками| Bed and breakfast'!EX7*0.9</f>
        <v>14850</v>
      </c>
      <c r="EY8" s="302">
        <f>'C завтраками| Bed and breakfast'!EY7*0.9</f>
        <v>14850</v>
      </c>
      <c r="EZ8" s="302">
        <f>'C завтраками| Bed and breakfast'!EZ7*0.9</f>
        <v>14850</v>
      </c>
      <c r="FA8" s="302">
        <f>'C завтраками| Bed and breakfast'!FA7*0.9</f>
        <v>14850</v>
      </c>
      <c r="FB8" s="302">
        <f>'C завтраками| Bed and breakfast'!FB7*0.9</f>
        <v>16200</v>
      </c>
      <c r="FC8" s="302">
        <f>'C завтраками| Bed and breakfast'!FC7*0.9</f>
        <v>16200</v>
      </c>
      <c r="FD8" s="302">
        <f>'C завтраками| Bed and breakfast'!FD7*0.9</f>
        <v>14850</v>
      </c>
      <c r="FE8" s="302">
        <f>'C завтраками| Bed and breakfast'!FE7*0.9</f>
        <v>14850</v>
      </c>
      <c r="FF8" s="302">
        <f>'C завтраками| Bed and breakfast'!FF7*0.9</f>
        <v>14850</v>
      </c>
      <c r="FG8" s="302">
        <f>'C завтраками| Bed and breakfast'!FG7*0.9</f>
        <v>14850</v>
      </c>
      <c r="FH8" s="302">
        <f>'C завтраками| Bed and breakfast'!FH7*0.9</f>
        <v>17550</v>
      </c>
    </row>
    <row r="9" spans="1:164" s="72" customFormat="1" x14ac:dyDescent="0.2">
      <c r="A9" s="240">
        <v>2</v>
      </c>
      <c r="B9" s="303">
        <f>'C завтраками| Bed and breakfast'!B8*0.9</f>
        <v>20340</v>
      </c>
      <c r="C9" s="303">
        <f>'C завтраками| Bed and breakfast'!C8*0.9</f>
        <v>20340</v>
      </c>
      <c r="D9" s="303">
        <f>'C завтраками| Bed and breakfast'!D8*0.9</f>
        <v>23490</v>
      </c>
      <c r="E9" s="303">
        <f>'C завтраками| Bed and breakfast'!E8*0.9</f>
        <v>23490</v>
      </c>
      <c r="F9" s="303">
        <f>'C завтраками| Bed and breakfast'!F8*0.9</f>
        <v>17640</v>
      </c>
      <c r="G9" s="303">
        <f>'C завтраками| Bed and breakfast'!G8*0.9</f>
        <v>17640</v>
      </c>
      <c r="H9" s="303">
        <f>'C завтраками| Bed and breakfast'!H8*0.9</f>
        <v>17640</v>
      </c>
      <c r="I9" s="303">
        <f>'C завтраками| Bed and breakfast'!I8*0.9</f>
        <v>17640</v>
      </c>
      <c r="J9" s="303">
        <f>'C завтраками| Bed and breakfast'!J8*0.9</f>
        <v>17640</v>
      </c>
      <c r="K9" s="303">
        <f>'C завтраками| Bed and breakfast'!K8*0.9</f>
        <v>21690</v>
      </c>
      <c r="L9" s="303">
        <f>'C завтраками| Bed and breakfast'!L8*0.9</f>
        <v>21690</v>
      </c>
      <c r="M9" s="303">
        <f>'C завтраками| Bed and breakfast'!M8*0.9</f>
        <v>17640</v>
      </c>
      <c r="N9" s="303">
        <f>'C завтраками| Bed and breakfast'!N8*0.9</f>
        <v>17640</v>
      </c>
      <c r="O9" s="303">
        <f>'C завтраками| Bed and breakfast'!O8*0.9</f>
        <v>17640</v>
      </c>
      <c r="P9" s="303">
        <f>'C завтраками| Bed and breakfast'!P8*0.9</f>
        <v>17640</v>
      </c>
      <c r="Q9" s="303">
        <f>'C завтраками| Bed and breakfast'!Q8*0.9</f>
        <v>17640</v>
      </c>
      <c r="R9" s="303">
        <f>'C завтраками| Bed and breakfast'!R8*0.9</f>
        <v>20340</v>
      </c>
      <c r="S9" s="303">
        <f>'C завтраками| Bed and breakfast'!S8*0.9</f>
        <v>20340</v>
      </c>
      <c r="T9" s="303">
        <f>'C завтраками| Bed and breakfast'!T8*0.9</f>
        <v>18990</v>
      </c>
      <c r="U9" s="303">
        <f>'C завтраками| Bed and breakfast'!U8*0.9</f>
        <v>18990</v>
      </c>
      <c r="V9" s="303">
        <f>'C завтраками| Bed and breakfast'!V8*0.9</f>
        <v>18990</v>
      </c>
      <c r="W9" s="303">
        <f>'C завтраками| Bed and breakfast'!W8*0.9</f>
        <v>18990</v>
      </c>
      <c r="X9" s="303">
        <f>'C завтраками| Bed and breakfast'!X8*0.9</f>
        <v>20340</v>
      </c>
      <c r="Y9" s="303">
        <f>'C завтраками| Bed and breakfast'!Y8*0.9</f>
        <v>20340</v>
      </c>
      <c r="Z9" s="303">
        <f>'C завтраками| Bed and breakfast'!Z8*0.9</f>
        <v>20340</v>
      </c>
      <c r="AA9" s="303">
        <f>'C завтраками| Bed and breakfast'!AA8*0.9</f>
        <v>18990</v>
      </c>
      <c r="AB9" s="303">
        <f>'C завтраками| Bed and breakfast'!AB8*0.9</f>
        <v>18990</v>
      </c>
      <c r="AC9" s="303">
        <f>'C завтраками| Bed and breakfast'!AC8*0.9</f>
        <v>20340</v>
      </c>
      <c r="AD9" s="303">
        <f>'C завтраками| Bed and breakfast'!AD8*0.9</f>
        <v>20340</v>
      </c>
      <c r="AE9" s="303">
        <f>'C завтраками| Bed and breakfast'!AE8*0.9</f>
        <v>20340</v>
      </c>
      <c r="AF9" s="303">
        <f>'C завтраками| Bed and breakfast'!AF8*0.9</f>
        <v>23940</v>
      </c>
      <c r="AG9" s="303">
        <f>'C завтраками| Bed and breakfast'!AG8*0.9</f>
        <v>23940</v>
      </c>
      <c r="AH9" s="303">
        <f>'C завтраками| Bed and breakfast'!AH8*0.9</f>
        <v>21690</v>
      </c>
      <c r="AI9" s="303">
        <f>'C завтраками| Bed and breakfast'!AI8*0.9</f>
        <v>23490</v>
      </c>
      <c r="AJ9" s="303">
        <f>'C завтраками| Bed and breakfast'!AJ8*0.9</f>
        <v>23490</v>
      </c>
      <c r="AK9" s="303">
        <f>'C завтраками| Bed and breakfast'!AK8*0.9</f>
        <v>29340</v>
      </c>
      <c r="AL9" s="303">
        <f>'C завтраками| Bed and breakfast'!AL8*0.9</f>
        <v>34740</v>
      </c>
      <c r="AM9" s="303">
        <f>'C завтраками| Bed and breakfast'!AM8*0.9</f>
        <v>34740</v>
      </c>
      <c r="AN9" s="303">
        <f>'C завтраками| Bed and breakfast'!AN8*0.9</f>
        <v>37440</v>
      </c>
      <c r="AO9" s="303">
        <f>'C завтраками| Bed and breakfast'!AO8*0.9</f>
        <v>34740</v>
      </c>
      <c r="AP9" s="347">
        <f>'C завтраками| Bed and breakfast'!AP8*0.9</f>
        <v>61650</v>
      </c>
      <c r="AQ9" s="347">
        <f>'C завтраками| Bed and breakfast'!AQ8*0.9</f>
        <v>97650</v>
      </c>
      <c r="AR9" s="347">
        <f>'C завтраками| Bed and breakfast'!AR8*0.9</f>
        <v>120150</v>
      </c>
      <c r="AS9" s="347">
        <f>'C завтраками| Bed and breakfast'!AS8*0.9</f>
        <v>120150</v>
      </c>
      <c r="AT9" s="347">
        <f>'C завтраками| Bed and breakfast'!AT8*0.9</f>
        <v>106650</v>
      </c>
      <c r="AU9" s="347">
        <f>'C завтраками| Bed and breakfast'!AU8*0.9</f>
        <v>106650</v>
      </c>
      <c r="AV9" s="347">
        <f>'C завтраками| Bed and breakfast'!AV8*0.9</f>
        <v>106650</v>
      </c>
      <c r="AW9" s="347">
        <f>'C завтраками| Bed and breakfast'!AW8*0.9</f>
        <v>106650</v>
      </c>
      <c r="AX9" s="347">
        <f>'C завтраками| Bed and breakfast'!AX8*0.9</f>
        <v>106650</v>
      </c>
      <c r="AY9" s="347">
        <f>'C завтраками| Bed and breakfast'!AY8*0.9</f>
        <v>84150</v>
      </c>
      <c r="AZ9" s="347">
        <f>'C завтраками| Bed and breakfast'!AZ8*0.9</f>
        <v>75150</v>
      </c>
      <c r="BA9" s="303">
        <f>'C завтраками| Bed and breakfast'!BA8*0.9</f>
        <v>75150</v>
      </c>
      <c r="BB9" s="303">
        <f>'C завтраками| Bed and breakfast'!BB8*0.9</f>
        <v>54180</v>
      </c>
      <c r="BC9" s="303">
        <f>'C завтраками| Bed and breakfast'!BC8*0.9</f>
        <v>32580</v>
      </c>
      <c r="BD9" s="303">
        <f>'C завтраками| Bed and breakfast'!BD8*0.9</f>
        <v>32580</v>
      </c>
      <c r="BE9" s="303">
        <f>'C завтраками| Bed and breakfast'!BE8*0.9</f>
        <v>32580</v>
      </c>
      <c r="BF9" s="303">
        <f>'C завтраками| Bed and breakfast'!BF8*0.9</f>
        <v>32580</v>
      </c>
      <c r="BG9" s="303">
        <f>'C завтраками| Bed and breakfast'!BG8*0.9</f>
        <v>32580</v>
      </c>
      <c r="BH9" s="303">
        <f>'C завтраками| Bed and breakfast'!BH8*0.9</f>
        <v>29880</v>
      </c>
      <c r="BI9" s="303">
        <f>'C завтраками| Bed and breakfast'!BI8*0.9</f>
        <v>29880</v>
      </c>
      <c r="BJ9" s="303">
        <f>'C завтраками| Bed and breakfast'!BJ8*0.9</f>
        <v>29880</v>
      </c>
      <c r="BK9" s="303">
        <f>'C завтраками| Bed and breakfast'!BK8*0.9</f>
        <v>32580</v>
      </c>
      <c r="BL9" s="303">
        <f>'C завтраками| Bed and breakfast'!BL8*0.9</f>
        <v>32580</v>
      </c>
      <c r="BM9" s="303">
        <f>'C завтраками| Bed and breakfast'!BM8*0.9</f>
        <v>32580</v>
      </c>
      <c r="BN9" s="303">
        <f>'C завтраками| Bed and breakfast'!BN8*0.9</f>
        <v>32580</v>
      </c>
      <c r="BO9" s="303">
        <f>'C завтраками| Bed and breakfast'!BO8*0.9</f>
        <v>32580</v>
      </c>
      <c r="BP9" s="303">
        <f>'C завтраками| Bed and breakfast'!BP8*0.9</f>
        <v>32580</v>
      </c>
      <c r="BQ9" s="303">
        <f>'C завтраками| Bed and breakfast'!BQ8*0.9</f>
        <v>32580</v>
      </c>
      <c r="BR9" s="303">
        <f>'C завтраками| Bed and breakfast'!BR8*0.9</f>
        <v>32580</v>
      </c>
      <c r="BS9" s="303">
        <f>'C завтраками| Bed and breakfast'!BS8*0.9</f>
        <v>32580</v>
      </c>
      <c r="BT9" s="303">
        <f>'C завтраками| Bed and breakfast'!BT8*0.9</f>
        <v>37980</v>
      </c>
      <c r="BU9" s="303">
        <f>'C завтраками| Bed and breakfast'!BU8*0.9</f>
        <v>37980</v>
      </c>
      <c r="BV9" s="303">
        <f>'C завтраками| Bed and breakfast'!BV8*0.9</f>
        <v>37980</v>
      </c>
      <c r="BW9" s="303">
        <f>'C завтраками| Bed and breakfast'!BW8*0.9</f>
        <v>37980</v>
      </c>
      <c r="BX9" s="303">
        <f>'C завтраками| Bed and breakfast'!BX8*0.9</f>
        <v>39780</v>
      </c>
      <c r="BY9" s="303">
        <f>'C завтраками| Bed and breakfast'!BY8*0.9</f>
        <v>39780</v>
      </c>
      <c r="BZ9" s="303">
        <f>'C завтраками| Bed and breakfast'!BZ8*0.9</f>
        <v>39780</v>
      </c>
      <c r="CA9" s="303">
        <f>'C завтраками| Bed and breakfast'!CA8*0.9</f>
        <v>39780</v>
      </c>
      <c r="CB9" s="303">
        <f>'C завтраками| Bed and breakfast'!CB8*0.9</f>
        <v>39780</v>
      </c>
      <c r="CC9" s="303">
        <f>'C завтраками| Bed and breakfast'!CC8*0.9</f>
        <v>39780</v>
      </c>
      <c r="CD9" s="303">
        <f>'C завтраками| Bed and breakfast'!CD8*0.9</f>
        <v>39780</v>
      </c>
      <c r="CE9" s="303">
        <f>'C завтраками| Bed and breakfast'!CE8*0.9</f>
        <v>39780</v>
      </c>
      <c r="CF9" s="303">
        <f>'C завтраками| Bed and breakfast'!CF8*0.9</f>
        <v>39780</v>
      </c>
      <c r="CG9" s="303">
        <f>'C завтраками| Bed and breakfast'!CG8*0.9</f>
        <v>39780</v>
      </c>
      <c r="CH9" s="303">
        <f>'C завтраками| Bed and breakfast'!CH8*0.9</f>
        <v>36180</v>
      </c>
      <c r="CI9" s="303">
        <f>'C завтраками| Bed and breakfast'!CI8*0.9</f>
        <v>36180</v>
      </c>
      <c r="CJ9" s="303">
        <f>'C завтраками| Bed and breakfast'!CJ8*0.9</f>
        <v>36180</v>
      </c>
      <c r="CK9" s="303">
        <f>'C завтраками| Bed and breakfast'!CK8*0.9</f>
        <v>36180</v>
      </c>
      <c r="CL9" s="303">
        <f>'C завтраками| Bed and breakfast'!CL8*0.9</f>
        <v>36180</v>
      </c>
      <c r="CM9" s="303">
        <f>'C завтраками| Bed and breakfast'!CM8*0.9</f>
        <v>36180</v>
      </c>
      <c r="CN9" s="303">
        <f>'C завтраками| Bed and breakfast'!CN8*0.9</f>
        <v>36180</v>
      </c>
      <c r="CO9" s="303">
        <f>'C завтраками| Bed and breakfast'!CO8*0.9</f>
        <v>36180</v>
      </c>
      <c r="CP9" s="303">
        <f>'C завтраками| Bed and breakfast'!CP8*0.9</f>
        <v>36180</v>
      </c>
      <c r="CQ9" s="303">
        <f>'C завтраками| Bed and breakfast'!CQ8*0.9</f>
        <v>58680</v>
      </c>
      <c r="CR9" s="303">
        <f>'C завтраками| Bed and breakfast'!CR8*0.9</f>
        <v>64980</v>
      </c>
      <c r="CS9" s="303">
        <f>'C завтраками| Bed and breakfast'!CS8*0.9</f>
        <v>71280</v>
      </c>
      <c r="CT9" s="303">
        <f>'C завтраками| Bed and breakfast'!CT8*0.9</f>
        <v>58680</v>
      </c>
      <c r="CU9" s="303">
        <f>'C завтраками| Bed and breakfast'!CU8*0.9</f>
        <v>58680</v>
      </c>
      <c r="CV9" s="303">
        <f>'C завтраками| Bed and breakfast'!CV8*0.9</f>
        <v>48780</v>
      </c>
      <c r="CW9" s="303">
        <f>'C завтраками| Bed and breakfast'!CW8*0.9</f>
        <v>48780</v>
      </c>
      <c r="CX9" s="303">
        <f>'C завтраками| Bed and breakfast'!CX8*0.9</f>
        <v>48780</v>
      </c>
      <c r="CY9" s="303">
        <f>'C завтраками| Bed and breakfast'!CY8*0.9</f>
        <v>41580</v>
      </c>
      <c r="CZ9" s="303">
        <f>'C завтраками| Bed and breakfast'!CZ8*0.9</f>
        <v>40680</v>
      </c>
      <c r="DA9" s="303">
        <f>'C завтраками| Bed and breakfast'!DA8*0.9</f>
        <v>28530</v>
      </c>
      <c r="DB9" s="303">
        <f>'C завтраками| Bed and breakfast'!DB8*0.9</f>
        <v>28530</v>
      </c>
      <c r="DC9" s="303">
        <f>'C завтраками| Bed and breakfast'!DC8*0.9</f>
        <v>28530</v>
      </c>
      <c r="DD9" s="303">
        <f>'C завтраками| Bed and breakfast'!DD8*0.9</f>
        <v>28530</v>
      </c>
      <c r="DE9" s="303">
        <f>'C завтраками| Bed and breakfast'!DE8*0.9</f>
        <v>29880</v>
      </c>
      <c r="DF9" s="303">
        <f>'C завтраками| Bed and breakfast'!DF8*0.9</f>
        <v>29880</v>
      </c>
      <c r="DG9" s="303">
        <f>'C завтраками| Bed and breakfast'!DG8*0.9</f>
        <v>29880</v>
      </c>
      <c r="DH9" s="303">
        <f>'C завтраками| Bed and breakfast'!DH8*0.9</f>
        <v>28530</v>
      </c>
      <c r="DI9" s="303">
        <f>'C завтраками| Bed and breakfast'!DI8*0.9</f>
        <v>28530</v>
      </c>
      <c r="DJ9" s="303">
        <f>'C завтраками| Bed and breakfast'!DJ8*0.9</f>
        <v>28530</v>
      </c>
      <c r="DK9" s="303">
        <f>'C завтраками| Bed and breakfast'!DK8*0.9</f>
        <v>28530</v>
      </c>
      <c r="DL9" s="303">
        <f>'C завтраками| Bed and breakfast'!DL8*0.9</f>
        <v>28530</v>
      </c>
      <c r="DM9" s="303">
        <f>'C завтраками| Bed and breakfast'!DM8*0.9</f>
        <v>28530</v>
      </c>
      <c r="DN9" s="303">
        <f>'C завтраками| Bed and breakfast'!DN8*0.9</f>
        <v>27180</v>
      </c>
      <c r="DO9" s="303">
        <f>'C завтраками| Bed and breakfast'!DO8*0.9</f>
        <v>27180</v>
      </c>
      <c r="DP9" s="303">
        <f>'C завтраками| Bed and breakfast'!DP8*0.9</f>
        <v>27180</v>
      </c>
      <c r="DQ9" s="303">
        <f>'C завтраками| Bed and breakfast'!DQ8*0.9</f>
        <v>27180</v>
      </c>
      <c r="DR9" s="303">
        <f>'C завтраками| Bed and breakfast'!DR8*0.9</f>
        <v>27180</v>
      </c>
      <c r="DS9" s="303">
        <f>'C завтраками| Bed and breakfast'!DS8*0.9</f>
        <v>27180</v>
      </c>
      <c r="DT9" s="303">
        <f>'C завтраками| Bed and breakfast'!DT8*0.9</f>
        <v>27180</v>
      </c>
      <c r="DU9" s="303">
        <f>'C завтраками| Bed and breakfast'!DU8*0.9</f>
        <v>23580</v>
      </c>
      <c r="DV9" s="303">
        <f>'C завтраками| Bed and breakfast'!DV8*0.9</f>
        <v>23580</v>
      </c>
      <c r="DW9" s="303">
        <f>'C завтраками| Bed and breakfast'!DW8*0.9</f>
        <v>23580</v>
      </c>
      <c r="DX9" s="303">
        <f>'C завтраками| Bed and breakfast'!DX8*0.9</f>
        <v>23580</v>
      </c>
      <c r="DY9" s="303">
        <f>'C завтраками| Bed and breakfast'!DY8*0.9</f>
        <v>23580</v>
      </c>
      <c r="DZ9" s="303">
        <f>'C завтраками| Bed and breakfast'!DZ8*0.9</f>
        <v>24480</v>
      </c>
      <c r="EA9" s="303">
        <f>'C завтраками| Bed and breakfast'!EA8*0.9</f>
        <v>24480</v>
      </c>
      <c r="EB9" s="303">
        <f>'C завтраками| Bed and breakfast'!EB8*0.9</f>
        <v>22680</v>
      </c>
      <c r="EC9" s="303">
        <f>'C завтраками| Bed and breakfast'!EC8*0.9</f>
        <v>22680</v>
      </c>
      <c r="ED9" s="303">
        <f>'C завтраками| Bed and breakfast'!ED8*0.9</f>
        <v>22680</v>
      </c>
      <c r="EE9" s="303">
        <f>'C завтраками| Bed and breakfast'!EE8*0.9</f>
        <v>21600</v>
      </c>
      <c r="EF9" s="303">
        <f>'C завтраками| Bed and breakfast'!EF8*0.9</f>
        <v>21600</v>
      </c>
      <c r="EG9" s="303">
        <f>'C завтраками| Bed and breakfast'!EG8*0.9</f>
        <v>21600</v>
      </c>
      <c r="EH9" s="303">
        <f>'C завтраками| Bed and breakfast'!EH8*0.9</f>
        <v>21600</v>
      </c>
      <c r="EI9" s="303">
        <f>'C завтраками| Bed and breakfast'!EI8*0.9</f>
        <v>18900</v>
      </c>
      <c r="EJ9" s="303">
        <f>'C завтраками| Bed and breakfast'!EJ8*0.9</f>
        <v>18900</v>
      </c>
      <c r="EK9" s="303">
        <f>'C завтраками| Bed and breakfast'!EK8*0.9</f>
        <v>18900</v>
      </c>
      <c r="EL9" s="303">
        <f>'C завтраками| Bed and breakfast'!EL8*0.9</f>
        <v>18900</v>
      </c>
      <c r="EM9" s="303">
        <f>'C завтраками| Bed and breakfast'!EM8*0.9</f>
        <v>18900</v>
      </c>
      <c r="EN9" s="303">
        <f>'C завтраками| Bed and breakfast'!EN8*0.9</f>
        <v>18900</v>
      </c>
      <c r="EO9" s="303">
        <f>'C завтраками| Bed and breakfast'!EO8*0.9</f>
        <v>18900</v>
      </c>
      <c r="EP9" s="303">
        <f>'C завтраками| Bed and breakfast'!EP8*0.9</f>
        <v>17550</v>
      </c>
      <c r="EQ9" s="303">
        <f>'C завтраками| Bed and breakfast'!EQ8*0.9</f>
        <v>17550</v>
      </c>
      <c r="ER9" s="303">
        <f>'C завтраками| Bed and breakfast'!ER8*0.9</f>
        <v>17550</v>
      </c>
      <c r="ES9" s="303">
        <f>'C завтраками| Bed and breakfast'!ES8*0.9</f>
        <v>17550</v>
      </c>
      <c r="ET9" s="303">
        <f>'C завтраками| Bed and breakfast'!ET8*0.9</f>
        <v>17550</v>
      </c>
      <c r="EU9" s="303">
        <f>'C завтраками| Bed and breakfast'!EU8*0.9</f>
        <v>18900</v>
      </c>
      <c r="EV9" s="303">
        <f>'C завтраками| Bed and breakfast'!EV8*0.9</f>
        <v>18900</v>
      </c>
      <c r="EW9" s="303">
        <f>'C завтраками| Bed and breakfast'!EW8*0.9</f>
        <v>17550</v>
      </c>
      <c r="EX9" s="303">
        <f>'C завтраками| Bed and breakfast'!EX8*0.9</f>
        <v>17550</v>
      </c>
      <c r="EY9" s="303">
        <f>'C завтраками| Bed and breakfast'!EY8*0.9</f>
        <v>17550</v>
      </c>
      <c r="EZ9" s="303">
        <f>'C завтраками| Bed and breakfast'!EZ8*0.9</f>
        <v>17550</v>
      </c>
      <c r="FA9" s="303">
        <f>'C завтраками| Bed and breakfast'!FA8*0.9</f>
        <v>17550</v>
      </c>
      <c r="FB9" s="303">
        <f>'C завтраками| Bed and breakfast'!FB8*0.9</f>
        <v>18900</v>
      </c>
      <c r="FC9" s="303">
        <f>'C завтраками| Bed and breakfast'!FC8*0.9</f>
        <v>18900</v>
      </c>
      <c r="FD9" s="303">
        <f>'C завтраками| Bed and breakfast'!FD8*0.9</f>
        <v>17550</v>
      </c>
      <c r="FE9" s="303">
        <f>'C завтраками| Bed and breakfast'!FE8*0.9</f>
        <v>17550</v>
      </c>
      <c r="FF9" s="303">
        <f>'C завтраками| Bed and breakfast'!FF8*0.9</f>
        <v>17550</v>
      </c>
      <c r="FG9" s="303">
        <f>'C завтраками| Bed and breakfast'!FG8*0.9</f>
        <v>17550</v>
      </c>
      <c r="FH9" s="303">
        <f>'C завтраками| Bed and breakfast'!FH8*0.9</f>
        <v>20250</v>
      </c>
    </row>
    <row r="10" spans="1:164" s="72" customFormat="1" x14ac:dyDescent="0.2">
      <c r="A10" s="239" t="s">
        <v>140</v>
      </c>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46"/>
      <c r="AQ10" s="346"/>
      <c r="AR10" s="346"/>
      <c r="AS10" s="346"/>
      <c r="AT10" s="346"/>
      <c r="AU10" s="346"/>
      <c r="AV10" s="346"/>
      <c r="AW10" s="346"/>
      <c r="AX10" s="346"/>
      <c r="AY10" s="346"/>
      <c r="AZ10" s="346"/>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c r="FF10" s="302"/>
      <c r="FG10" s="302"/>
      <c r="FH10" s="302"/>
    </row>
    <row r="11" spans="1:164" s="72" customFormat="1" x14ac:dyDescent="0.2">
      <c r="A11" s="240">
        <v>1</v>
      </c>
      <c r="B11" s="303">
        <f>'C завтраками| Bed and breakfast'!B10*0.9</f>
        <v>20700</v>
      </c>
      <c r="C11" s="303">
        <f>'C завтраками| Bed and breakfast'!C10*0.9</f>
        <v>20700</v>
      </c>
      <c r="D11" s="303">
        <f>'C завтраками| Bed and breakfast'!D10*0.9</f>
        <v>23850</v>
      </c>
      <c r="E11" s="303">
        <f>'C завтраками| Bed and breakfast'!E10*0.9</f>
        <v>23850</v>
      </c>
      <c r="F11" s="303">
        <f>'C завтраками| Bed and breakfast'!F10*0.9</f>
        <v>18000</v>
      </c>
      <c r="G11" s="303">
        <f>'C завтраками| Bed and breakfast'!G10*0.9</f>
        <v>18000</v>
      </c>
      <c r="H11" s="303">
        <f>'C завтраками| Bed and breakfast'!H10*0.9</f>
        <v>18000</v>
      </c>
      <c r="I11" s="303">
        <f>'C завтраками| Bed and breakfast'!I10*0.9</f>
        <v>18000</v>
      </c>
      <c r="J11" s="303">
        <f>'C завтраками| Bed and breakfast'!J10*0.9</f>
        <v>18000</v>
      </c>
      <c r="K11" s="303">
        <f>'C завтраками| Bed and breakfast'!K10*0.9</f>
        <v>22050</v>
      </c>
      <c r="L11" s="303">
        <f>'C завтраками| Bed and breakfast'!L10*0.9</f>
        <v>22050</v>
      </c>
      <c r="M11" s="303">
        <f>'C завтраками| Bed and breakfast'!M10*0.9</f>
        <v>18000</v>
      </c>
      <c r="N11" s="303">
        <f>'C завтраками| Bed and breakfast'!N10*0.9</f>
        <v>18000</v>
      </c>
      <c r="O11" s="303">
        <f>'C завтраками| Bed and breakfast'!O10*0.9</f>
        <v>18000</v>
      </c>
      <c r="P11" s="303">
        <f>'C завтраками| Bed and breakfast'!P10*0.9</f>
        <v>18000</v>
      </c>
      <c r="Q11" s="303">
        <f>'C завтраками| Bed and breakfast'!Q10*0.9</f>
        <v>18000</v>
      </c>
      <c r="R11" s="303">
        <f>'C завтраками| Bed and breakfast'!R10*0.9</f>
        <v>20700</v>
      </c>
      <c r="S11" s="303">
        <f>'C завтраками| Bed and breakfast'!S10*0.9</f>
        <v>20700</v>
      </c>
      <c r="T11" s="303">
        <f>'C завтраками| Bed and breakfast'!T10*0.9</f>
        <v>19350</v>
      </c>
      <c r="U11" s="303">
        <f>'C завтраками| Bed and breakfast'!U10*0.9</f>
        <v>19350</v>
      </c>
      <c r="V11" s="303">
        <f>'C завтраками| Bed and breakfast'!V10*0.9</f>
        <v>19350</v>
      </c>
      <c r="W11" s="303">
        <f>'C завтраками| Bed and breakfast'!W10*0.9</f>
        <v>19350</v>
      </c>
      <c r="X11" s="303">
        <f>'C завтраками| Bed and breakfast'!X10*0.9</f>
        <v>20700</v>
      </c>
      <c r="Y11" s="303">
        <f>'C завтраками| Bed and breakfast'!Y10*0.9</f>
        <v>20700</v>
      </c>
      <c r="Z11" s="303">
        <f>'C завтраками| Bed and breakfast'!Z10*0.9</f>
        <v>20700</v>
      </c>
      <c r="AA11" s="303">
        <f>'C завтраками| Bed and breakfast'!AA10*0.9</f>
        <v>19350</v>
      </c>
      <c r="AB11" s="303">
        <f>'C завтраками| Bed and breakfast'!AB10*0.9</f>
        <v>19350</v>
      </c>
      <c r="AC11" s="303">
        <f>'C завтраками| Bed and breakfast'!AC10*0.9</f>
        <v>20700</v>
      </c>
      <c r="AD11" s="303">
        <f>'C завтраками| Bed and breakfast'!AD10*0.9</f>
        <v>20700</v>
      </c>
      <c r="AE11" s="303">
        <f>'C завтраками| Bed and breakfast'!AE10*0.9</f>
        <v>20700</v>
      </c>
      <c r="AF11" s="303">
        <f>'C завтраками| Bed and breakfast'!AF10*0.9</f>
        <v>24300</v>
      </c>
      <c r="AG11" s="303">
        <f>'C завтраками| Bed and breakfast'!AG10*0.9</f>
        <v>24300</v>
      </c>
      <c r="AH11" s="303">
        <f>'C завтраками| Bed and breakfast'!AH10*0.9</f>
        <v>22050</v>
      </c>
      <c r="AI11" s="303">
        <f>'C завтраками| Bed and breakfast'!AI10*0.9</f>
        <v>23850</v>
      </c>
      <c r="AJ11" s="303">
        <f>'C завтраками| Bed and breakfast'!AJ10*0.9</f>
        <v>23850</v>
      </c>
      <c r="AK11" s="303">
        <f>'C завтраками| Bed and breakfast'!AK10*0.9</f>
        <v>29700</v>
      </c>
      <c r="AL11" s="303">
        <f>'C завтраками| Bed and breakfast'!AL10*0.9</f>
        <v>35100</v>
      </c>
      <c r="AM11" s="303">
        <f>'C завтраками| Bed and breakfast'!AM10*0.9</f>
        <v>35100</v>
      </c>
      <c r="AN11" s="303">
        <f>'C завтраками| Bed and breakfast'!AN10*0.9</f>
        <v>37800</v>
      </c>
      <c r="AO11" s="303">
        <f>'C завтраками| Bed and breakfast'!AO10*0.9</f>
        <v>35100</v>
      </c>
      <c r="AP11" s="347">
        <f>'C завтраками| Bed and breakfast'!AP10*0.9</f>
        <v>63000</v>
      </c>
      <c r="AQ11" s="347">
        <f>'C завтраками| Bed and breakfast'!AQ10*0.9</f>
        <v>99000</v>
      </c>
      <c r="AR11" s="347">
        <f>'C завтраками| Bed and breakfast'!AR10*0.9</f>
        <v>121500</v>
      </c>
      <c r="AS11" s="347">
        <f>'C завтраками| Bed and breakfast'!AS10*0.9</f>
        <v>121500</v>
      </c>
      <c r="AT11" s="347">
        <f>'C завтраками| Bed and breakfast'!AT10*0.9</f>
        <v>108000</v>
      </c>
      <c r="AU11" s="347">
        <f>'C завтраками| Bed and breakfast'!AU10*0.9</f>
        <v>108000</v>
      </c>
      <c r="AV11" s="347">
        <f>'C завтраками| Bed and breakfast'!AV10*0.9</f>
        <v>108000</v>
      </c>
      <c r="AW11" s="347">
        <f>'C завтраками| Bed and breakfast'!AW10*0.9</f>
        <v>108000</v>
      </c>
      <c r="AX11" s="347">
        <f>'C завтраками| Bed and breakfast'!AX10*0.9</f>
        <v>108000</v>
      </c>
      <c r="AY11" s="347">
        <f>'C завтраками| Bed and breakfast'!AY10*0.9</f>
        <v>85500</v>
      </c>
      <c r="AZ11" s="347">
        <f>'C завтраками| Bed and breakfast'!AZ10*0.9</f>
        <v>76500</v>
      </c>
      <c r="BA11" s="303">
        <f>'C завтраками| Bed and breakfast'!BA10*0.9</f>
        <v>76500</v>
      </c>
      <c r="BB11" s="303">
        <f>'C завтраками| Bed and breakfast'!BB10*0.9</f>
        <v>54900</v>
      </c>
      <c r="BC11" s="303">
        <f>'C завтраками| Bed and breakfast'!BC10*0.9</f>
        <v>33300</v>
      </c>
      <c r="BD11" s="303">
        <f>'C завтраками| Bed and breakfast'!BD10*0.9</f>
        <v>33300</v>
      </c>
      <c r="BE11" s="303">
        <f>'C завтраками| Bed and breakfast'!BE10*0.9</f>
        <v>33300</v>
      </c>
      <c r="BF11" s="303">
        <f>'C завтраками| Bed and breakfast'!BF10*0.9</f>
        <v>33300</v>
      </c>
      <c r="BG11" s="303">
        <f>'C завтраками| Bed and breakfast'!BG10*0.9</f>
        <v>33300</v>
      </c>
      <c r="BH11" s="303">
        <f>'C завтраками| Bed and breakfast'!BH10*0.9</f>
        <v>30600</v>
      </c>
      <c r="BI11" s="303">
        <f>'C завтраками| Bed and breakfast'!BI10*0.9</f>
        <v>30600</v>
      </c>
      <c r="BJ11" s="303">
        <f>'C завтраками| Bed and breakfast'!BJ10*0.9</f>
        <v>30600</v>
      </c>
      <c r="BK11" s="303">
        <f>'C завтраками| Bed and breakfast'!BK10*0.9</f>
        <v>33300</v>
      </c>
      <c r="BL11" s="303">
        <f>'C завтраками| Bed and breakfast'!BL10*0.9</f>
        <v>33300</v>
      </c>
      <c r="BM11" s="303">
        <f>'C завтраками| Bed and breakfast'!BM10*0.9</f>
        <v>33300</v>
      </c>
      <c r="BN11" s="303">
        <f>'C завтраками| Bed and breakfast'!BN10*0.9</f>
        <v>33300</v>
      </c>
      <c r="BO11" s="303">
        <f>'C завтраками| Bed and breakfast'!BO10*0.9</f>
        <v>33300</v>
      </c>
      <c r="BP11" s="303">
        <f>'C завтраками| Bed and breakfast'!BP10*0.9</f>
        <v>33300</v>
      </c>
      <c r="BQ11" s="303">
        <f>'C завтраками| Bed and breakfast'!BQ10*0.9</f>
        <v>33300</v>
      </c>
      <c r="BR11" s="303">
        <f>'C завтраками| Bed and breakfast'!BR10*0.9</f>
        <v>33300</v>
      </c>
      <c r="BS11" s="303">
        <f>'C завтраками| Bed and breakfast'!BS10*0.9</f>
        <v>33300</v>
      </c>
      <c r="BT11" s="303">
        <f>'C завтраками| Bed and breakfast'!BT10*0.9</f>
        <v>38700</v>
      </c>
      <c r="BU11" s="303">
        <f>'C завтраками| Bed and breakfast'!BU10*0.9</f>
        <v>38700</v>
      </c>
      <c r="BV11" s="303">
        <f>'C завтраками| Bed and breakfast'!BV10*0.9</f>
        <v>38700</v>
      </c>
      <c r="BW11" s="303">
        <f>'C завтраками| Bed and breakfast'!BW10*0.9</f>
        <v>38700</v>
      </c>
      <c r="BX11" s="303">
        <f>'C завтраками| Bed and breakfast'!BX10*0.9</f>
        <v>40500</v>
      </c>
      <c r="BY11" s="303">
        <f>'C завтраками| Bed and breakfast'!BY10*0.9</f>
        <v>40500</v>
      </c>
      <c r="BZ11" s="303">
        <f>'C завтраками| Bed and breakfast'!BZ10*0.9</f>
        <v>40500</v>
      </c>
      <c r="CA11" s="303">
        <f>'C завтраками| Bed and breakfast'!CA10*0.9</f>
        <v>40500</v>
      </c>
      <c r="CB11" s="303">
        <f>'C завтраками| Bed and breakfast'!CB10*0.9</f>
        <v>40500</v>
      </c>
      <c r="CC11" s="303">
        <f>'C завтраками| Bed and breakfast'!CC10*0.9</f>
        <v>40500</v>
      </c>
      <c r="CD11" s="303">
        <f>'C завтраками| Bed and breakfast'!CD10*0.9</f>
        <v>40500</v>
      </c>
      <c r="CE11" s="303">
        <f>'C завтраками| Bed and breakfast'!CE10*0.9</f>
        <v>40500</v>
      </c>
      <c r="CF11" s="303">
        <f>'C завтраками| Bed and breakfast'!CF10*0.9</f>
        <v>40500</v>
      </c>
      <c r="CG11" s="303">
        <f>'C завтраками| Bed and breakfast'!CG10*0.9</f>
        <v>40500</v>
      </c>
      <c r="CH11" s="303">
        <f>'C завтраками| Bed and breakfast'!CH10*0.9</f>
        <v>36900</v>
      </c>
      <c r="CI11" s="303">
        <f>'C завтраками| Bed and breakfast'!CI10*0.9</f>
        <v>36900</v>
      </c>
      <c r="CJ11" s="303">
        <f>'C завтраками| Bed and breakfast'!CJ10*0.9</f>
        <v>36900</v>
      </c>
      <c r="CK11" s="303">
        <f>'C завтраками| Bed and breakfast'!CK10*0.9</f>
        <v>36900</v>
      </c>
      <c r="CL11" s="303">
        <f>'C завтраками| Bed and breakfast'!CL10*0.9</f>
        <v>36900</v>
      </c>
      <c r="CM11" s="303">
        <f>'C завтраками| Bed and breakfast'!CM10*0.9</f>
        <v>36900</v>
      </c>
      <c r="CN11" s="303">
        <f>'C завтраками| Bed and breakfast'!CN10*0.9</f>
        <v>36900</v>
      </c>
      <c r="CO11" s="303">
        <f>'C завтраками| Bed and breakfast'!CO10*0.9</f>
        <v>36900</v>
      </c>
      <c r="CP11" s="303">
        <f>'C завтраками| Bed and breakfast'!CP10*0.9</f>
        <v>36900</v>
      </c>
      <c r="CQ11" s="303">
        <f>'C завтраками| Bed and breakfast'!CQ10*0.9</f>
        <v>59400</v>
      </c>
      <c r="CR11" s="303">
        <f>'C завтраками| Bed and breakfast'!CR10*0.9</f>
        <v>65700</v>
      </c>
      <c r="CS11" s="303">
        <f>'C завтраками| Bed and breakfast'!CS10*0.9</f>
        <v>72000</v>
      </c>
      <c r="CT11" s="303">
        <f>'C завтраками| Bed and breakfast'!CT10*0.9</f>
        <v>59400</v>
      </c>
      <c r="CU11" s="303">
        <f>'C завтраками| Bed and breakfast'!CU10*0.9</f>
        <v>59400</v>
      </c>
      <c r="CV11" s="303">
        <f>'C завтраками| Bed and breakfast'!CV10*0.9</f>
        <v>49500</v>
      </c>
      <c r="CW11" s="303">
        <f>'C завтраками| Bed and breakfast'!CW10*0.9</f>
        <v>49500</v>
      </c>
      <c r="CX11" s="303">
        <f>'C завтраками| Bed and breakfast'!CX10*0.9</f>
        <v>49500</v>
      </c>
      <c r="CY11" s="303">
        <f>'C завтраками| Bed and breakfast'!CY10*0.9</f>
        <v>42300</v>
      </c>
      <c r="CZ11" s="303">
        <f>'C завтраками| Bed and breakfast'!CZ10*0.9</f>
        <v>41400</v>
      </c>
      <c r="DA11" s="303">
        <f>'C завтраками| Bed and breakfast'!DA10*0.9</f>
        <v>29250</v>
      </c>
      <c r="DB11" s="303">
        <f>'C завтраками| Bed and breakfast'!DB10*0.9</f>
        <v>29250</v>
      </c>
      <c r="DC11" s="303">
        <f>'C завтраками| Bed and breakfast'!DC10*0.9</f>
        <v>29250</v>
      </c>
      <c r="DD11" s="303">
        <f>'C завтраками| Bed and breakfast'!DD10*0.9</f>
        <v>29250</v>
      </c>
      <c r="DE11" s="303">
        <f>'C завтраками| Bed and breakfast'!DE10*0.9</f>
        <v>30600</v>
      </c>
      <c r="DF11" s="303">
        <f>'C завтраками| Bed and breakfast'!DF10*0.9</f>
        <v>30600</v>
      </c>
      <c r="DG11" s="303">
        <f>'C завтраками| Bed and breakfast'!DG10*0.9</f>
        <v>30600</v>
      </c>
      <c r="DH11" s="303">
        <f>'C завтраками| Bed and breakfast'!DH10*0.9</f>
        <v>29250</v>
      </c>
      <c r="DI11" s="303">
        <f>'C завтраками| Bed and breakfast'!DI10*0.9</f>
        <v>29250</v>
      </c>
      <c r="DJ11" s="303">
        <f>'C завтраками| Bed and breakfast'!DJ10*0.9</f>
        <v>29250</v>
      </c>
      <c r="DK11" s="303">
        <f>'C завтраками| Bed and breakfast'!DK10*0.9</f>
        <v>29250</v>
      </c>
      <c r="DL11" s="303">
        <f>'C завтраками| Bed and breakfast'!DL10*0.9</f>
        <v>29250</v>
      </c>
      <c r="DM11" s="303">
        <f>'C завтраками| Bed and breakfast'!DM10*0.9</f>
        <v>29250</v>
      </c>
      <c r="DN11" s="303">
        <f>'C завтраками| Bed and breakfast'!DN10*0.9</f>
        <v>27900</v>
      </c>
      <c r="DO11" s="303">
        <f>'C завтраками| Bed and breakfast'!DO10*0.9</f>
        <v>27900</v>
      </c>
      <c r="DP11" s="303">
        <f>'C завтраками| Bed and breakfast'!DP10*0.9</f>
        <v>27900</v>
      </c>
      <c r="DQ11" s="303">
        <f>'C завтраками| Bed and breakfast'!DQ10*0.9</f>
        <v>27900</v>
      </c>
      <c r="DR11" s="303">
        <f>'C завтраками| Bed and breakfast'!DR10*0.9</f>
        <v>27900</v>
      </c>
      <c r="DS11" s="303">
        <f>'C завтраками| Bed and breakfast'!DS10*0.9</f>
        <v>27900</v>
      </c>
      <c r="DT11" s="303">
        <f>'C завтраками| Bed and breakfast'!DT10*0.9</f>
        <v>27900</v>
      </c>
      <c r="DU11" s="303">
        <f>'C завтраками| Bed and breakfast'!DU10*0.9</f>
        <v>24300</v>
      </c>
      <c r="DV11" s="303">
        <f>'C завтраками| Bed and breakfast'!DV10*0.9</f>
        <v>24300</v>
      </c>
      <c r="DW11" s="303">
        <f>'C завтраками| Bed and breakfast'!DW10*0.9</f>
        <v>24300</v>
      </c>
      <c r="DX11" s="303">
        <f>'C завтраками| Bed and breakfast'!DX10*0.9</f>
        <v>24300</v>
      </c>
      <c r="DY11" s="303">
        <f>'C завтраками| Bed and breakfast'!DY10*0.9</f>
        <v>24300</v>
      </c>
      <c r="DZ11" s="303">
        <f>'C завтраками| Bed and breakfast'!DZ10*0.9</f>
        <v>25200</v>
      </c>
      <c r="EA11" s="303">
        <f>'C завтраками| Bed and breakfast'!EA10*0.9</f>
        <v>25200</v>
      </c>
      <c r="EB11" s="303">
        <f>'C завтраками| Bed and breakfast'!EB10*0.9</f>
        <v>23400</v>
      </c>
      <c r="EC11" s="303">
        <f>'C завтраками| Bed and breakfast'!EC10*0.9</f>
        <v>23400</v>
      </c>
      <c r="ED11" s="303">
        <f>'C завтраками| Bed and breakfast'!ED10*0.9</f>
        <v>23400</v>
      </c>
      <c r="EE11" s="303">
        <f>'C завтраками| Bed and breakfast'!EE10*0.9</f>
        <v>21600</v>
      </c>
      <c r="EF11" s="303">
        <f>'C завтраками| Bed and breakfast'!EF10*0.9</f>
        <v>21600</v>
      </c>
      <c r="EG11" s="303">
        <f>'C завтраками| Bed and breakfast'!EG10*0.9</f>
        <v>21600</v>
      </c>
      <c r="EH11" s="303">
        <f>'C завтраками| Bed and breakfast'!EH10*0.9</f>
        <v>21600</v>
      </c>
      <c r="EI11" s="303">
        <f>'C завтраками| Bed and breakfast'!EI10*0.9</f>
        <v>18900</v>
      </c>
      <c r="EJ11" s="303">
        <f>'C завтраками| Bed and breakfast'!EJ10*0.9</f>
        <v>18900</v>
      </c>
      <c r="EK11" s="303">
        <f>'C завтраками| Bed and breakfast'!EK10*0.9</f>
        <v>18900</v>
      </c>
      <c r="EL11" s="303">
        <f>'C завтраками| Bed and breakfast'!EL10*0.9</f>
        <v>18900</v>
      </c>
      <c r="EM11" s="303">
        <f>'C завтраками| Bed and breakfast'!EM10*0.9</f>
        <v>18900</v>
      </c>
      <c r="EN11" s="303">
        <f>'C завтраками| Bed and breakfast'!EN10*0.9</f>
        <v>18900</v>
      </c>
      <c r="EO11" s="303">
        <f>'C завтраками| Bed and breakfast'!EO10*0.9</f>
        <v>18900</v>
      </c>
      <c r="EP11" s="303">
        <f>'C завтраками| Bed and breakfast'!EP10*0.9</f>
        <v>17550</v>
      </c>
      <c r="EQ11" s="303">
        <f>'C завтраками| Bed and breakfast'!EQ10*0.9</f>
        <v>17550</v>
      </c>
      <c r="ER11" s="303">
        <f>'C завтраками| Bed and breakfast'!ER10*0.9</f>
        <v>17550</v>
      </c>
      <c r="ES11" s="303">
        <f>'C завтраками| Bed and breakfast'!ES10*0.9</f>
        <v>17550</v>
      </c>
      <c r="ET11" s="303">
        <f>'C завтраками| Bed and breakfast'!ET10*0.9</f>
        <v>17550</v>
      </c>
      <c r="EU11" s="303">
        <f>'C завтраками| Bed and breakfast'!EU10*0.9</f>
        <v>18900</v>
      </c>
      <c r="EV11" s="303">
        <f>'C завтраками| Bed and breakfast'!EV10*0.9</f>
        <v>18900</v>
      </c>
      <c r="EW11" s="303">
        <f>'C завтраками| Bed and breakfast'!EW10*0.9</f>
        <v>17550</v>
      </c>
      <c r="EX11" s="303">
        <f>'C завтраками| Bed and breakfast'!EX10*0.9</f>
        <v>17550</v>
      </c>
      <c r="EY11" s="303">
        <f>'C завтраками| Bed and breakfast'!EY10*0.9</f>
        <v>17550</v>
      </c>
      <c r="EZ11" s="303">
        <f>'C завтраками| Bed and breakfast'!EZ10*0.9</f>
        <v>17550</v>
      </c>
      <c r="FA11" s="303">
        <f>'C завтраками| Bed and breakfast'!FA10*0.9</f>
        <v>17550</v>
      </c>
      <c r="FB11" s="303">
        <f>'C завтраками| Bed and breakfast'!FB10*0.9</f>
        <v>18900</v>
      </c>
      <c r="FC11" s="303">
        <f>'C завтраками| Bed and breakfast'!FC10*0.9</f>
        <v>18900</v>
      </c>
      <c r="FD11" s="303">
        <f>'C завтраками| Bed and breakfast'!FD10*0.9</f>
        <v>17550</v>
      </c>
      <c r="FE11" s="303">
        <f>'C завтраками| Bed and breakfast'!FE10*0.9</f>
        <v>17550</v>
      </c>
      <c r="FF11" s="303">
        <f>'C завтраками| Bed and breakfast'!FF10*0.9</f>
        <v>17550</v>
      </c>
      <c r="FG11" s="303">
        <f>'C завтраками| Bed and breakfast'!FG10*0.9</f>
        <v>17550</v>
      </c>
      <c r="FH11" s="303">
        <f>'C завтраками| Bed and breakfast'!FH10*0.9</f>
        <v>20250</v>
      </c>
    </row>
    <row r="12" spans="1:164" s="72" customFormat="1" x14ac:dyDescent="0.2">
      <c r="A12" s="240">
        <v>2</v>
      </c>
      <c r="B12" s="303">
        <f>'C завтраками| Bed and breakfast'!B11*0.9</f>
        <v>23040</v>
      </c>
      <c r="C12" s="303">
        <f>'C завтраками| Bed and breakfast'!C11*0.9</f>
        <v>23040</v>
      </c>
      <c r="D12" s="303">
        <f>'C завтраками| Bed and breakfast'!D11*0.9</f>
        <v>26190</v>
      </c>
      <c r="E12" s="303">
        <f>'C завтраками| Bed and breakfast'!E11*0.9</f>
        <v>26190</v>
      </c>
      <c r="F12" s="303">
        <f>'C завтраками| Bed and breakfast'!F11*0.9</f>
        <v>20340</v>
      </c>
      <c r="G12" s="303">
        <f>'C завтраками| Bed and breakfast'!G11*0.9</f>
        <v>20340</v>
      </c>
      <c r="H12" s="303">
        <f>'C завтраками| Bed and breakfast'!H11*0.9</f>
        <v>20340</v>
      </c>
      <c r="I12" s="303">
        <f>'C завтраками| Bed and breakfast'!I11*0.9</f>
        <v>20340</v>
      </c>
      <c r="J12" s="303">
        <f>'C завтраками| Bed and breakfast'!J11*0.9</f>
        <v>20340</v>
      </c>
      <c r="K12" s="303">
        <f>'C завтраками| Bed and breakfast'!K11*0.9</f>
        <v>24390</v>
      </c>
      <c r="L12" s="303">
        <f>'C завтраками| Bed and breakfast'!L11*0.9</f>
        <v>24390</v>
      </c>
      <c r="M12" s="303">
        <f>'C завтраками| Bed and breakfast'!M11*0.9</f>
        <v>20340</v>
      </c>
      <c r="N12" s="303">
        <f>'C завтраками| Bed and breakfast'!N11*0.9</f>
        <v>20340</v>
      </c>
      <c r="O12" s="303">
        <f>'C завтраками| Bed and breakfast'!O11*0.9</f>
        <v>20340</v>
      </c>
      <c r="P12" s="303">
        <f>'C завтраками| Bed and breakfast'!P11*0.9</f>
        <v>20340</v>
      </c>
      <c r="Q12" s="303">
        <f>'C завтраками| Bed and breakfast'!Q11*0.9</f>
        <v>20340</v>
      </c>
      <c r="R12" s="303">
        <f>'C завтраками| Bed and breakfast'!R11*0.9</f>
        <v>23040</v>
      </c>
      <c r="S12" s="303">
        <f>'C завтраками| Bed and breakfast'!S11*0.9</f>
        <v>23040</v>
      </c>
      <c r="T12" s="303">
        <f>'C завтраками| Bed and breakfast'!T11*0.9</f>
        <v>21690</v>
      </c>
      <c r="U12" s="303">
        <f>'C завтраками| Bed and breakfast'!U11*0.9</f>
        <v>21690</v>
      </c>
      <c r="V12" s="303">
        <f>'C завтраками| Bed and breakfast'!V11*0.9</f>
        <v>21690</v>
      </c>
      <c r="W12" s="303">
        <f>'C завтраками| Bed and breakfast'!W11*0.9</f>
        <v>21690</v>
      </c>
      <c r="X12" s="303">
        <f>'C завтраками| Bed and breakfast'!X11*0.9</f>
        <v>23040</v>
      </c>
      <c r="Y12" s="303">
        <f>'C завтраками| Bed and breakfast'!Y11*0.9</f>
        <v>23040</v>
      </c>
      <c r="Z12" s="303">
        <f>'C завтраками| Bed and breakfast'!Z11*0.9</f>
        <v>23040</v>
      </c>
      <c r="AA12" s="303">
        <f>'C завтраками| Bed and breakfast'!AA11*0.9</f>
        <v>21690</v>
      </c>
      <c r="AB12" s="303">
        <f>'C завтраками| Bed and breakfast'!AB11*0.9</f>
        <v>21690</v>
      </c>
      <c r="AC12" s="303">
        <f>'C завтраками| Bed and breakfast'!AC11*0.9</f>
        <v>23040</v>
      </c>
      <c r="AD12" s="303">
        <f>'C завтраками| Bed and breakfast'!AD11*0.9</f>
        <v>23040</v>
      </c>
      <c r="AE12" s="303">
        <f>'C завтраками| Bed and breakfast'!AE11*0.9</f>
        <v>23040</v>
      </c>
      <c r="AF12" s="303">
        <f>'C завтраками| Bed and breakfast'!AF11*0.9</f>
        <v>26640</v>
      </c>
      <c r="AG12" s="303">
        <f>'C завтраками| Bed and breakfast'!AG11*0.9</f>
        <v>26640</v>
      </c>
      <c r="AH12" s="303">
        <f>'C завтраками| Bed and breakfast'!AH11*0.9</f>
        <v>24390</v>
      </c>
      <c r="AI12" s="303">
        <f>'C завтраками| Bed and breakfast'!AI11*0.9</f>
        <v>26190</v>
      </c>
      <c r="AJ12" s="303">
        <f>'C завтраками| Bed and breakfast'!AJ11*0.9</f>
        <v>26190</v>
      </c>
      <c r="AK12" s="303">
        <f>'C завтраками| Bed and breakfast'!AK11*0.9</f>
        <v>32040</v>
      </c>
      <c r="AL12" s="303">
        <f>'C завтраками| Bed and breakfast'!AL11*0.9</f>
        <v>37440</v>
      </c>
      <c r="AM12" s="303">
        <f>'C завтраками| Bed and breakfast'!AM11*0.9</f>
        <v>37440</v>
      </c>
      <c r="AN12" s="303">
        <f>'C завтраками| Bed and breakfast'!AN11*0.9</f>
        <v>40140</v>
      </c>
      <c r="AO12" s="303">
        <f>'C завтраками| Bed and breakfast'!AO11*0.9</f>
        <v>37440</v>
      </c>
      <c r="AP12" s="347">
        <f>'C завтраками| Bed and breakfast'!AP11*0.9</f>
        <v>66150</v>
      </c>
      <c r="AQ12" s="347">
        <f>'C завтраками| Bed and breakfast'!AQ11*0.9</f>
        <v>102150</v>
      </c>
      <c r="AR12" s="347">
        <f>'C завтраками| Bed and breakfast'!AR11*0.9</f>
        <v>124650</v>
      </c>
      <c r="AS12" s="347">
        <f>'C завтраками| Bed and breakfast'!AS11*0.9</f>
        <v>124650</v>
      </c>
      <c r="AT12" s="347">
        <f>'C завтраками| Bed and breakfast'!AT11*0.9</f>
        <v>111150</v>
      </c>
      <c r="AU12" s="347">
        <f>'C завтраками| Bed and breakfast'!AU11*0.9</f>
        <v>111150</v>
      </c>
      <c r="AV12" s="347">
        <f>'C завтраками| Bed and breakfast'!AV11*0.9</f>
        <v>111150</v>
      </c>
      <c r="AW12" s="347">
        <f>'C завтраками| Bed and breakfast'!AW11*0.9</f>
        <v>111150</v>
      </c>
      <c r="AX12" s="347">
        <f>'C завтраками| Bed and breakfast'!AX11*0.9</f>
        <v>111150</v>
      </c>
      <c r="AY12" s="347">
        <f>'C завтраками| Bed and breakfast'!AY11*0.9</f>
        <v>88650</v>
      </c>
      <c r="AZ12" s="347">
        <f>'C завтраками| Bed and breakfast'!AZ11*0.9</f>
        <v>79650</v>
      </c>
      <c r="BA12" s="303">
        <f>'C завтраками| Bed and breakfast'!BA11*0.9</f>
        <v>79650</v>
      </c>
      <c r="BB12" s="303">
        <f>'C завтраками| Bed and breakfast'!BB11*0.9</f>
        <v>57780</v>
      </c>
      <c r="BC12" s="303">
        <f>'C завтраками| Bed and breakfast'!BC11*0.9</f>
        <v>36180</v>
      </c>
      <c r="BD12" s="303">
        <f>'C завтраками| Bed and breakfast'!BD11*0.9</f>
        <v>36180</v>
      </c>
      <c r="BE12" s="303">
        <f>'C завтраками| Bed and breakfast'!BE11*0.9</f>
        <v>36180</v>
      </c>
      <c r="BF12" s="303">
        <f>'C завтраками| Bed and breakfast'!BF11*0.9</f>
        <v>36180</v>
      </c>
      <c r="BG12" s="303">
        <f>'C завтраками| Bed and breakfast'!BG11*0.9</f>
        <v>36180</v>
      </c>
      <c r="BH12" s="303">
        <f>'C завтраками| Bed and breakfast'!BH11*0.9</f>
        <v>33480</v>
      </c>
      <c r="BI12" s="303">
        <f>'C завтраками| Bed and breakfast'!BI11*0.9</f>
        <v>33480</v>
      </c>
      <c r="BJ12" s="303">
        <f>'C завтраками| Bed and breakfast'!BJ11*0.9</f>
        <v>33480</v>
      </c>
      <c r="BK12" s="303">
        <f>'C завтраками| Bed and breakfast'!BK11*0.9</f>
        <v>36180</v>
      </c>
      <c r="BL12" s="303">
        <f>'C завтраками| Bed and breakfast'!BL11*0.9</f>
        <v>36180</v>
      </c>
      <c r="BM12" s="303">
        <f>'C завтраками| Bed and breakfast'!BM11*0.9</f>
        <v>36180</v>
      </c>
      <c r="BN12" s="303">
        <f>'C завтраками| Bed and breakfast'!BN11*0.9</f>
        <v>36180</v>
      </c>
      <c r="BO12" s="303">
        <f>'C завтраками| Bed and breakfast'!BO11*0.9</f>
        <v>36180</v>
      </c>
      <c r="BP12" s="303">
        <f>'C завтраками| Bed and breakfast'!BP11*0.9</f>
        <v>36180</v>
      </c>
      <c r="BQ12" s="303">
        <f>'C завтраками| Bed and breakfast'!BQ11*0.9</f>
        <v>36180</v>
      </c>
      <c r="BR12" s="303">
        <f>'C завтраками| Bed and breakfast'!BR11*0.9</f>
        <v>36180</v>
      </c>
      <c r="BS12" s="303">
        <f>'C завтраками| Bed and breakfast'!BS11*0.9</f>
        <v>36180</v>
      </c>
      <c r="BT12" s="303">
        <f>'C завтраками| Bed and breakfast'!BT11*0.9</f>
        <v>41580</v>
      </c>
      <c r="BU12" s="303">
        <f>'C завтраками| Bed and breakfast'!BU11*0.9</f>
        <v>41580</v>
      </c>
      <c r="BV12" s="303">
        <f>'C завтраками| Bed and breakfast'!BV11*0.9</f>
        <v>41580</v>
      </c>
      <c r="BW12" s="303">
        <f>'C завтраками| Bed and breakfast'!BW11*0.9</f>
        <v>41580</v>
      </c>
      <c r="BX12" s="303">
        <f>'C завтраками| Bed and breakfast'!BX11*0.9</f>
        <v>43380</v>
      </c>
      <c r="BY12" s="303">
        <f>'C завтраками| Bed and breakfast'!BY11*0.9</f>
        <v>43380</v>
      </c>
      <c r="BZ12" s="303">
        <f>'C завтраками| Bed and breakfast'!BZ11*0.9</f>
        <v>43380</v>
      </c>
      <c r="CA12" s="303">
        <f>'C завтраками| Bed and breakfast'!CA11*0.9</f>
        <v>43380</v>
      </c>
      <c r="CB12" s="303">
        <f>'C завтраками| Bed and breakfast'!CB11*0.9</f>
        <v>43380</v>
      </c>
      <c r="CC12" s="303">
        <f>'C завтраками| Bed and breakfast'!CC11*0.9</f>
        <v>43380</v>
      </c>
      <c r="CD12" s="303">
        <f>'C завтраками| Bed and breakfast'!CD11*0.9</f>
        <v>43380</v>
      </c>
      <c r="CE12" s="303">
        <f>'C завтраками| Bed and breakfast'!CE11*0.9</f>
        <v>43380</v>
      </c>
      <c r="CF12" s="303">
        <f>'C завтраками| Bed and breakfast'!CF11*0.9</f>
        <v>43380</v>
      </c>
      <c r="CG12" s="303">
        <f>'C завтраками| Bed and breakfast'!CG11*0.9</f>
        <v>43380</v>
      </c>
      <c r="CH12" s="303">
        <f>'C завтраками| Bed and breakfast'!CH11*0.9</f>
        <v>39780</v>
      </c>
      <c r="CI12" s="303">
        <f>'C завтраками| Bed and breakfast'!CI11*0.9</f>
        <v>39780</v>
      </c>
      <c r="CJ12" s="303">
        <f>'C завтраками| Bed and breakfast'!CJ11*0.9</f>
        <v>39780</v>
      </c>
      <c r="CK12" s="303">
        <f>'C завтраками| Bed and breakfast'!CK11*0.9</f>
        <v>39780</v>
      </c>
      <c r="CL12" s="303">
        <f>'C завтраками| Bed and breakfast'!CL11*0.9</f>
        <v>39780</v>
      </c>
      <c r="CM12" s="303">
        <f>'C завтраками| Bed and breakfast'!CM11*0.9</f>
        <v>39780</v>
      </c>
      <c r="CN12" s="303">
        <f>'C завтраками| Bed and breakfast'!CN11*0.9</f>
        <v>39780</v>
      </c>
      <c r="CO12" s="303">
        <f>'C завтраками| Bed and breakfast'!CO11*0.9</f>
        <v>39780</v>
      </c>
      <c r="CP12" s="303">
        <f>'C завтраками| Bed and breakfast'!CP11*0.9</f>
        <v>39780</v>
      </c>
      <c r="CQ12" s="303">
        <f>'C завтраками| Bed and breakfast'!CQ11*0.9</f>
        <v>62280</v>
      </c>
      <c r="CR12" s="303">
        <f>'C завтраками| Bed and breakfast'!CR11*0.9</f>
        <v>68580</v>
      </c>
      <c r="CS12" s="303">
        <f>'C завтраками| Bed and breakfast'!CS11*0.9</f>
        <v>74880</v>
      </c>
      <c r="CT12" s="303">
        <f>'C завтраками| Bed and breakfast'!CT11*0.9</f>
        <v>62280</v>
      </c>
      <c r="CU12" s="303">
        <f>'C завтраками| Bed and breakfast'!CU11*0.9</f>
        <v>62280</v>
      </c>
      <c r="CV12" s="303">
        <f>'C завтраками| Bed and breakfast'!CV11*0.9</f>
        <v>52380</v>
      </c>
      <c r="CW12" s="303">
        <f>'C завтраками| Bed and breakfast'!CW11*0.9</f>
        <v>52380</v>
      </c>
      <c r="CX12" s="303">
        <f>'C завтраками| Bed and breakfast'!CX11*0.9</f>
        <v>52380</v>
      </c>
      <c r="CY12" s="303">
        <f>'C завтраками| Bed and breakfast'!CY11*0.9</f>
        <v>45180</v>
      </c>
      <c r="CZ12" s="303">
        <f>'C завтраками| Bed and breakfast'!CZ11*0.9</f>
        <v>44280</v>
      </c>
      <c r="DA12" s="303">
        <f>'C завтраками| Bed and breakfast'!DA11*0.9</f>
        <v>32130</v>
      </c>
      <c r="DB12" s="303">
        <f>'C завтраками| Bed and breakfast'!DB11*0.9</f>
        <v>32130</v>
      </c>
      <c r="DC12" s="303">
        <f>'C завтраками| Bed and breakfast'!DC11*0.9</f>
        <v>32130</v>
      </c>
      <c r="DD12" s="303">
        <f>'C завтраками| Bed and breakfast'!DD11*0.9</f>
        <v>32130</v>
      </c>
      <c r="DE12" s="303">
        <f>'C завтраками| Bed and breakfast'!DE11*0.9</f>
        <v>33480</v>
      </c>
      <c r="DF12" s="303">
        <f>'C завтраками| Bed and breakfast'!DF11*0.9</f>
        <v>33480</v>
      </c>
      <c r="DG12" s="303">
        <f>'C завтраками| Bed and breakfast'!DG11*0.9</f>
        <v>33480</v>
      </c>
      <c r="DH12" s="303">
        <f>'C завтраками| Bed and breakfast'!DH11*0.9</f>
        <v>32130</v>
      </c>
      <c r="DI12" s="303">
        <f>'C завтраками| Bed and breakfast'!DI11*0.9</f>
        <v>32130</v>
      </c>
      <c r="DJ12" s="303">
        <f>'C завтраками| Bed and breakfast'!DJ11*0.9</f>
        <v>32130</v>
      </c>
      <c r="DK12" s="303">
        <f>'C завтраками| Bed and breakfast'!DK11*0.9</f>
        <v>32130</v>
      </c>
      <c r="DL12" s="303">
        <f>'C завтраками| Bed and breakfast'!DL11*0.9</f>
        <v>32130</v>
      </c>
      <c r="DM12" s="303">
        <f>'C завтраками| Bed and breakfast'!DM11*0.9</f>
        <v>32130</v>
      </c>
      <c r="DN12" s="303">
        <f>'C завтраками| Bed and breakfast'!DN11*0.9</f>
        <v>30780</v>
      </c>
      <c r="DO12" s="303">
        <f>'C завтраками| Bed and breakfast'!DO11*0.9</f>
        <v>30780</v>
      </c>
      <c r="DP12" s="303">
        <f>'C завтраками| Bed and breakfast'!DP11*0.9</f>
        <v>30780</v>
      </c>
      <c r="DQ12" s="303">
        <f>'C завтраками| Bed and breakfast'!DQ11*0.9</f>
        <v>30780</v>
      </c>
      <c r="DR12" s="303">
        <f>'C завтраками| Bed and breakfast'!DR11*0.9</f>
        <v>30780</v>
      </c>
      <c r="DS12" s="303">
        <f>'C завтраками| Bed and breakfast'!DS11*0.9</f>
        <v>30780</v>
      </c>
      <c r="DT12" s="303">
        <f>'C завтраками| Bed and breakfast'!DT11*0.9</f>
        <v>30780</v>
      </c>
      <c r="DU12" s="303">
        <f>'C завтраками| Bed and breakfast'!DU11*0.9</f>
        <v>27180</v>
      </c>
      <c r="DV12" s="303">
        <f>'C завтраками| Bed and breakfast'!DV11*0.9</f>
        <v>27180</v>
      </c>
      <c r="DW12" s="303">
        <f>'C завтраками| Bed and breakfast'!DW11*0.9</f>
        <v>27180</v>
      </c>
      <c r="DX12" s="303">
        <f>'C завтраками| Bed and breakfast'!DX11*0.9</f>
        <v>27180</v>
      </c>
      <c r="DY12" s="303">
        <f>'C завтраками| Bed and breakfast'!DY11*0.9</f>
        <v>27180</v>
      </c>
      <c r="DZ12" s="303">
        <f>'C завтраками| Bed and breakfast'!DZ11*0.9</f>
        <v>28080</v>
      </c>
      <c r="EA12" s="303">
        <f>'C завтраками| Bed and breakfast'!EA11*0.9</f>
        <v>28080</v>
      </c>
      <c r="EB12" s="303">
        <f>'C завтраками| Bed and breakfast'!EB11*0.9</f>
        <v>26280</v>
      </c>
      <c r="EC12" s="303">
        <f>'C завтраками| Bed and breakfast'!EC11*0.9</f>
        <v>26280</v>
      </c>
      <c r="ED12" s="303">
        <f>'C завтраками| Bed and breakfast'!ED11*0.9</f>
        <v>26280</v>
      </c>
      <c r="EE12" s="303">
        <f>'C завтраками| Bed and breakfast'!EE11*0.9</f>
        <v>24300</v>
      </c>
      <c r="EF12" s="303">
        <f>'C завтраками| Bed and breakfast'!EF11*0.9</f>
        <v>24300</v>
      </c>
      <c r="EG12" s="303">
        <f>'C завтраками| Bed and breakfast'!EG11*0.9</f>
        <v>24300</v>
      </c>
      <c r="EH12" s="303">
        <f>'C завтраками| Bed and breakfast'!EH11*0.9</f>
        <v>24300</v>
      </c>
      <c r="EI12" s="303">
        <f>'C завтраками| Bed and breakfast'!EI11*0.9</f>
        <v>21600</v>
      </c>
      <c r="EJ12" s="303">
        <f>'C завтраками| Bed and breakfast'!EJ11*0.9</f>
        <v>21600</v>
      </c>
      <c r="EK12" s="303">
        <f>'C завтраками| Bed and breakfast'!EK11*0.9</f>
        <v>21600</v>
      </c>
      <c r="EL12" s="303">
        <f>'C завтраками| Bed and breakfast'!EL11*0.9</f>
        <v>21600</v>
      </c>
      <c r="EM12" s="303">
        <f>'C завтраками| Bed and breakfast'!EM11*0.9</f>
        <v>21600</v>
      </c>
      <c r="EN12" s="303">
        <f>'C завтраками| Bed and breakfast'!EN11*0.9</f>
        <v>21600</v>
      </c>
      <c r="EO12" s="303">
        <f>'C завтраками| Bed and breakfast'!EO11*0.9</f>
        <v>21600</v>
      </c>
      <c r="EP12" s="303">
        <f>'C завтраками| Bed and breakfast'!EP11*0.9</f>
        <v>20250</v>
      </c>
      <c r="EQ12" s="303">
        <f>'C завтраками| Bed and breakfast'!EQ11*0.9</f>
        <v>20250</v>
      </c>
      <c r="ER12" s="303">
        <f>'C завтраками| Bed and breakfast'!ER11*0.9</f>
        <v>20250</v>
      </c>
      <c r="ES12" s="303">
        <f>'C завтраками| Bed and breakfast'!ES11*0.9</f>
        <v>20250</v>
      </c>
      <c r="ET12" s="303">
        <f>'C завтраками| Bed and breakfast'!ET11*0.9</f>
        <v>20250</v>
      </c>
      <c r="EU12" s="303">
        <f>'C завтраками| Bed and breakfast'!EU11*0.9</f>
        <v>21600</v>
      </c>
      <c r="EV12" s="303">
        <f>'C завтраками| Bed and breakfast'!EV11*0.9</f>
        <v>21600</v>
      </c>
      <c r="EW12" s="303">
        <f>'C завтраками| Bed and breakfast'!EW11*0.9</f>
        <v>20250</v>
      </c>
      <c r="EX12" s="303">
        <f>'C завтраками| Bed and breakfast'!EX11*0.9</f>
        <v>20250</v>
      </c>
      <c r="EY12" s="303">
        <f>'C завтраками| Bed and breakfast'!EY11*0.9</f>
        <v>20250</v>
      </c>
      <c r="EZ12" s="303">
        <f>'C завтраками| Bed and breakfast'!EZ11*0.9</f>
        <v>20250</v>
      </c>
      <c r="FA12" s="303">
        <f>'C завтраками| Bed and breakfast'!FA11*0.9</f>
        <v>20250</v>
      </c>
      <c r="FB12" s="303">
        <f>'C завтраками| Bed and breakfast'!FB11*0.9</f>
        <v>21600</v>
      </c>
      <c r="FC12" s="303">
        <f>'C завтраками| Bed and breakfast'!FC11*0.9</f>
        <v>21600</v>
      </c>
      <c r="FD12" s="303">
        <f>'C завтраками| Bed and breakfast'!FD11*0.9</f>
        <v>20250</v>
      </c>
      <c r="FE12" s="303">
        <f>'C завтраками| Bed and breakfast'!FE11*0.9</f>
        <v>20250</v>
      </c>
      <c r="FF12" s="303">
        <f>'C завтраками| Bed and breakfast'!FF11*0.9</f>
        <v>20250</v>
      </c>
      <c r="FG12" s="303">
        <f>'C завтраками| Bed and breakfast'!FG11*0.9</f>
        <v>20250</v>
      </c>
      <c r="FH12" s="303">
        <f>'C завтраками| Bed and breakfast'!FH11*0.9</f>
        <v>22950</v>
      </c>
    </row>
    <row r="13" spans="1:164" s="72" customFormat="1" x14ac:dyDescent="0.2">
      <c r="A13" s="239" t="s">
        <v>139</v>
      </c>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46"/>
      <c r="AQ13" s="346"/>
      <c r="AR13" s="346"/>
      <c r="AS13" s="346"/>
      <c r="AT13" s="346"/>
      <c r="AU13" s="346"/>
      <c r="AV13" s="346"/>
      <c r="AW13" s="346"/>
      <c r="AX13" s="346"/>
      <c r="AY13" s="346"/>
      <c r="AZ13" s="346"/>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c r="DY13" s="302"/>
      <c r="DZ13" s="302"/>
      <c r="EA13" s="302"/>
      <c r="EB13" s="302"/>
      <c r="EC13" s="302"/>
      <c r="ED13" s="302"/>
      <c r="EE13" s="302"/>
      <c r="EF13" s="302"/>
      <c r="EG13" s="302"/>
      <c r="EH13" s="302"/>
      <c r="EI13" s="302"/>
      <c r="EJ13" s="302"/>
      <c r="EK13" s="302"/>
      <c r="EL13" s="302"/>
      <c r="EM13" s="302"/>
      <c r="EN13" s="302"/>
      <c r="EO13" s="302"/>
      <c r="EP13" s="302"/>
      <c r="EQ13" s="302"/>
      <c r="ER13" s="302"/>
      <c r="ES13" s="302"/>
      <c r="ET13" s="302"/>
      <c r="EU13" s="302"/>
      <c r="EV13" s="302"/>
      <c r="EW13" s="302"/>
      <c r="EX13" s="302"/>
      <c r="EY13" s="302"/>
      <c r="EZ13" s="302"/>
      <c r="FA13" s="302"/>
      <c r="FB13" s="302"/>
      <c r="FC13" s="302"/>
      <c r="FD13" s="302"/>
      <c r="FE13" s="302"/>
      <c r="FF13" s="302"/>
      <c r="FG13" s="302"/>
      <c r="FH13" s="302"/>
    </row>
    <row r="14" spans="1:164" s="72" customFormat="1" x14ac:dyDescent="0.2">
      <c r="A14" s="240">
        <v>1</v>
      </c>
      <c r="B14" s="303">
        <f>'C завтраками| Bed and breakfast'!B13*0.9</f>
        <v>21600</v>
      </c>
      <c r="C14" s="303">
        <f>'C завтраками| Bed and breakfast'!C13*0.9</f>
        <v>21600</v>
      </c>
      <c r="D14" s="303">
        <f>'C завтраками| Bed and breakfast'!D13*0.9</f>
        <v>24750</v>
      </c>
      <c r="E14" s="303">
        <f>'C завтраками| Bed and breakfast'!E13*0.9</f>
        <v>24750</v>
      </c>
      <c r="F14" s="303">
        <f>'C завтраками| Bed and breakfast'!F13*0.9</f>
        <v>18900</v>
      </c>
      <c r="G14" s="303">
        <f>'C завтраками| Bed and breakfast'!G13*0.9</f>
        <v>18900</v>
      </c>
      <c r="H14" s="303">
        <f>'C завтраками| Bed and breakfast'!H13*0.9</f>
        <v>18900</v>
      </c>
      <c r="I14" s="303">
        <f>'C завтраками| Bed and breakfast'!I13*0.9</f>
        <v>18900</v>
      </c>
      <c r="J14" s="303">
        <f>'C завтраками| Bed and breakfast'!J13*0.9</f>
        <v>18900</v>
      </c>
      <c r="K14" s="303">
        <f>'C завтраками| Bed and breakfast'!K13*0.9</f>
        <v>22950</v>
      </c>
      <c r="L14" s="303">
        <f>'C завтраками| Bed and breakfast'!L13*0.9</f>
        <v>22950</v>
      </c>
      <c r="M14" s="303">
        <f>'C завтраками| Bed and breakfast'!M13*0.9</f>
        <v>18900</v>
      </c>
      <c r="N14" s="303">
        <f>'C завтраками| Bed and breakfast'!N13*0.9</f>
        <v>18900</v>
      </c>
      <c r="O14" s="303">
        <f>'C завтраками| Bed and breakfast'!O13*0.9</f>
        <v>18900</v>
      </c>
      <c r="P14" s="303">
        <f>'C завтраками| Bed and breakfast'!P13*0.9</f>
        <v>18900</v>
      </c>
      <c r="Q14" s="303">
        <f>'C завтраками| Bed and breakfast'!Q13*0.9</f>
        <v>18900</v>
      </c>
      <c r="R14" s="303">
        <f>'C завтраками| Bed and breakfast'!R13*0.9</f>
        <v>21600</v>
      </c>
      <c r="S14" s="303">
        <f>'C завтраками| Bed and breakfast'!S13*0.9</f>
        <v>21600</v>
      </c>
      <c r="T14" s="303">
        <f>'C завтраками| Bed and breakfast'!T13*0.9</f>
        <v>20250</v>
      </c>
      <c r="U14" s="303">
        <f>'C завтраками| Bed and breakfast'!U13*0.9</f>
        <v>20250</v>
      </c>
      <c r="V14" s="303">
        <f>'C завтраками| Bed and breakfast'!V13*0.9</f>
        <v>20250</v>
      </c>
      <c r="W14" s="303">
        <f>'C завтраками| Bed and breakfast'!W13*0.9</f>
        <v>20250</v>
      </c>
      <c r="X14" s="303">
        <f>'C завтраками| Bed and breakfast'!X13*0.9</f>
        <v>21600</v>
      </c>
      <c r="Y14" s="303">
        <f>'C завтраками| Bed and breakfast'!Y13*0.9</f>
        <v>21600</v>
      </c>
      <c r="Z14" s="303">
        <f>'C завтраками| Bed and breakfast'!Z13*0.9</f>
        <v>21600</v>
      </c>
      <c r="AA14" s="303">
        <f>'C завтраками| Bed and breakfast'!AA13*0.9</f>
        <v>20250</v>
      </c>
      <c r="AB14" s="303">
        <f>'C завтраками| Bed and breakfast'!AB13*0.9</f>
        <v>20250</v>
      </c>
      <c r="AC14" s="303">
        <f>'C завтраками| Bed and breakfast'!AC13*0.9</f>
        <v>21600</v>
      </c>
      <c r="AD14" s="303">
        <f>'C завтраками| Bed and breakfast'!AD13*0.9</f>
        <v>21600</v>
      </c>
      <c r="AE14" s="303">
        <f>'C завтраками| Bed and breakfast'!AE13*0.9</f>
        <v>21600</v>
      </c>
      <c r="AF14" s="303">
        <f>'C завтраками| Bed and breakfast'!AF13*0.9</f>
        <v>25200</v>
      </c>
      <c r="AG14" s="303">
        <f>'C завтраками| Bed and breakfast'!AG13*0.9</f>
        <v>25200</v>
      </c>
      <c r="AH14" s="303">
        <f>'C завтраками| Bed and breakfast'!AH13*0.9</f>
        <v>22950</v>
      </c>
      <c r="AI14" s="303">
        <f>'C завтраками| Bed and breakfast'!AI13*0.9</f>
        <v>24750</v>
      </c>
      <c r="AJ14" s="303">
        <f>'C завтраками| Bed and breakfast'!AJ13*0.9</f>
        <v>24750</v>
      </c>
      <c r="AK14" s="303">
        <f>'C завтраками| Bed and breakfast'!AK13*0.9</f>
        <v>30600</v>
      </c>
      <c r="AL14" s="303">
        <f>'C завтраками| Bed and breakfast'!AL13*0.9</f>
        <v>36000</v>
      </c>
      <c r="AM14" s="303">
        <f>'C завтраками| Bed and breakfast'!AM13*0.9</f>
        <v>36000</v>
      </c>
      <c r="AN14" s="303">
        <f>'C завтраками| Bed and breakfast'!AN13*0.9</f>
        <v>38700</v>
      </c>
      <c r="AO14" s="303">
        <f>'C завтраками| Bed and breakfast'!AO13*0.9</f>
        <v>36000</v>
      </c>
      <c r="AP14" s="347">
        <f>'C завтраками| Bed and breakfast'!AP13*0.9</f>
        <v>64350</v>
      </c>
      <c r="AQ14" s="347">
        <f>'C завтраками| Bed and breakfast'!AQ13*0.9</f>
        <v>100350</v>
      </c>
      <c r="AR14" s="347">
        <f>'C завтраками| Bed and breakfast'!AR13*0.9</f>
        <v>122850</v>
      </c>
      <c r="AS14" s="347">
        <f>'C завтраками| Bed and breakfast'!AS13*0.9</f>
        <v>122850</v>
      </c>
      <c r="AT14" s="347">
        <f>'C завтраками| Bed and breakfast'!AT13*0.9</f>
        <v>109350</v>
      </c>
      <c r="AU14" s="347">
        <f>'C завтраками| Bed and breakfast'!AU13*0.9</f>
        <v>109350</v>
      </c>
      <c r="AV14" s="347">
        <f>'C завтраками| Bed and breakfast'!AV13*0.9</f>
        <v>109350</v>
      </c>
      <c r="AW14" s="347">
        <f>'C завтраками| Bed and breakfast'!AW13*0.9</f>
        <v>109350</v>
      </c>
      <c r="AX14" s="347">
        <f>'C завтраками| Bed and breakfast'!AX13*0.9</f>
        <v>109350</v>
      </c>
      <c r="AY14" s="347">
        <f>'C завтраками| Bed and breakfast'!AY13*0.9</f>
        <v>86850</v>
      </c>
      <c r="AZ14" s="347">
        <f>'C завтраками| Bed and breakfast'!AZ13*0.9</f>
        <v>77850</v>
      </c>
      <c r="BA14" s="303">
        <f>'C завтраками| Bed and breakfast'!BA13*0.9</f>
        <v>77850</v>
      </c>
      <c r="BB14" s="303">
        <f>'C завтраками| Bed and breakfast'!BB13*0.9</f>
        <v>55800</v>
      </c>
      <c r="BC14" s="303">
        <f>'C завтраками| Bed and breakfast'!BC13*0.9</f>
        <v>34200</v>
      </c>
      <c r="BD14" s="303">
        <f>'C завтраками| Bed and breakfast'!BD13*0.9</f>
        <v>34200</v>
      </c>
      <c r="BE14" s="303">
        <f>'C завтраками| Bed and breakfast'!BE13*0.9</f>
        <v>34200</v>
      </c>
      <c r="BF14" s="303">
        <f>'C завтраками| Bed and breakfast'!BF13*0.9</f>
        <v>34200</v>
      </c>
      <c r="BG14" s="303">
        <f>'C завтраками| Bed and breakfast'!BG13*0.9</f>
        <v>34200</v>
      </c>
      <c r="BH14" s="303">
        <f>'C завтраками| Bed and breakfast'!BH13*0.9</f>
        <v>31500</v>
      </c>
      <c r="BI14" s="303">
        <f>'C завтраками| Bed and breakfast'!BI13*0.9</f>
        <v>31500</v>
      </c>
      <c r="BJ14" s="303">
        <f>'C завтраками| Bed and breakfast'!BJ13*0.9</f>
        <v>31500</v>
      </c>
      <c r="BK14" s="303">
        <f>'C завтраками| Bed and breakfast'!BK13*0.9</f>
        <v>34200</v>
      </c>
      <c r="BL14" s="303">
        <f>'C завтраками| Bed and breakfast'!BL13*0.9</f>
        <v>34200</v>
      </c>
      <c r="BM14" s="303">
        <f>'C завтраками| Bed and breakfast'!BM13*0.9</f>
        <v>34200</v>
      </c>
      <c r="BN14" s="303">
        <f>'C завтраками| Bed and breakfast'!BN13*0.9</f>
        <v>34200</v>
      </c>
      <c r="BO14" s="303">
        <f>'C завтраками| Bed and breakfast'!BO13*0.9</f>
        <v>34200</v>
      </c>
      <c r="BP14" s="303">
        <f>'C завтраками| Bed and breakfast'!BP13*0.9</f>
        <v>34200</v>
      </c>
      <c r="BQ14" s="303">
        <f>'C завтраками| Bed and breakfast'!BQ13*0.9</f>
        <v>34200</v>
      </c>
      <c r="BR14" s="303">
        <f>'C завтраками| Bed and breakfast'!BR13*0.9</f>
        <v>34200</v>
      </c>
      <c r="BS14" s="303">
        <f>'C завтраками| Bed and breakfast'!BS13*0.9</f>
        <v>34200</v>
      </c>
      <c r="BT14" s="303">
        <f>'C завтраками| Bed and breakfast'!BT13*0.9</f>
        <v>39600</v>
      </c>
      <c r="BU14" s="303">
        <f>'C завтраками| Bed and breakfast'!BU13*0.9</f>
        <v>39600</v>
      </c>
      <c r="BV14" s="303">
        <f>'C завтраками| Bed and breakfast'!BV13*0.9</f>
        <v>39600</v>
      </c>
      <c r="BW14" s="303">
        <f>'C завтраками| Bed and breakfast'!BW13*0.9</f>
        <v>39600</v>
      </c>
      <c r="BX14" s="303">
        <f>'C завтраками| Bed and breakfast'!BX13*0.9</f>
        <v>41400</v>
      </c>
      <c r="BY14" s="303">
        <f>'C завтраками| Bed and breakfast'!BY13*0.9</f>
        <v>41400</v>
      </c>
      <c r="BZ14" s="303">
        <f>'C завтраками| Bed and breakfast'!BZ13*0.9</f>
        <v>41400</v>
      </c>
      <c r="CA14" s="303">
        <f>'C завтраками| Bed and breakfast'!CA13*0.9</f>
        <v>41400</v>
      </c>
      <c r="CB14" s="303">
        <f>'C завтраками| Bed and breakfast'!CB13*0.9</f>
        <v>41400</v>
      </c>
      <c r="CC14" s="303">
        <f>'C завтраками| Bed and breakfast'!CC13*0.9</f>
        <v>41400</v>
      </c>
      <c r="CD14" s="303">
        <f>'C завтраками| Bed and breakfast'!CD13*0.9</f>
        <v>41400</v>
      </c>
      <c r="CE14" s="303">
        <f>'C завтраками| Bed and breakfast'!CE13*0.9</f>
        <v>41400</v>
      </c>
      <c r="CF14" s="303">
        <f>'C завтраками| Bed and breakfast'!CF13*0.9</f>
        <v>41400</v>
      </c>
      <c r="CG14" s="303">
        <f>'C завтраками| Bed and breakfast'!CG13*0.9</f>
        <v>41400</v>
      </c>
      <c r="CH14" s="303">
        <f>'C завтраками| Bed and breakfast'!CH13*0.9</f>
        <v>37800</v>
      </c>
      <c r="CI14" s="303">
        <f>'C завтраками| Bed and breakfast'!CI13*0.9</f>
        <v>37800</v>
      </c>
      <c r="CJ14" s="303">
        <f>'C завтраками| Bed and breakfast'!CJ13*0.9</f>
        <v>37800</v>
      </c>
      <c r="CK14" s="303">
        <f>'C завтраками| Bed and breakfast'!CK13*0.9</f>
        <v>37800</v>
      </c>
      <c r="CL14" s="303">
        <f>'C завтраками| Bed and breakfast'!CL13*0.9</f>
        <v>37800</v>
      </c>
      <c r="CM14" s="303">
        <f>'C завтраками| Bed and breakfast'!CM13*0.9</f>
        <v>37800</v>
      </c>
      <c r="CN14" s="303">
        <f>'C завтраками| Bed and breakfast'!CN13*0.9</f>
        <v>37800</v>
      </c>
      <c r="CO14" s="303">
        <f>'C завтраками| Bed and breakfast'!CO13*0.9</f>
        <v>37800</v>
      </c>
      <c r="CP14" s="303">
        <f>'C завтраками| Bed and breakfast'!CP13*0.9</f>
        <v>37800</v>
      </c>
      <c r="CQ14" s="303">
        <f>'C завтраками| Bed and breakfast'!CQ13*0.9</f>
        <v>60300</v>
      </c>
      <c r="CR14" s="303">
        <f>'C завтраками| Bed and breakfast'!CR13*0.9</f>
        <v>66600</v>
      </c>
      <c r="CS14" s="303">
        <f>'C завтраками| Bed and breakfast'!CS13*0.9</f>
        <v>72900</v>
      </c>
      <c r="CT14" s="303">
        <f>'C завтраками| Bed and breakfast'!CT13*0.9</f>
        <v>60300</v>
      </c>
      <c r="CU14" s="303">
        <f>'C завтраками| Bed and breakfast'!CU13*0.9</f>
        <v>60300</v>
      </c>
      <c r="CV14" s="303">
        <f>'C завтраками| Bed and breakfast'!CV13*0.9</f>
        <v>50400</v>
      </c>
      <c r="CW14" s="303">
        <f>'C завтраками| Bed and breakfast'!CW13*0.9</f>
        <v>50400</v>
      </c>
      <c r="CX14" s="303">
        <f>'C завтраками| Bed and breakfast'!CX13*0.9</f>
        <v>50400</v>
      </c>
      <c r="CY14" s="303">
        <f>'C завтраками| Bed and breakfast'!CY13*0.9</f>
        <v>43200</v>
      </c>
      <c r="CZ14" s="303">
        <f>'C завтраками| Bed and breakfast'!CZ13*0.9</f>
        <v>42300</v>
      </c>
      <c r="DA14" s="303">
        <f>'C завтраками| Bed and breakfast'!DA13*0.9</f>
        <v>30150</v>
      </c>
      <c r="DB14" s="303">
        <f>'C завтраками| Bed and breakfast'!DB13*0.9</f>
        <v>30150</v>
      </c>
      <c r="DC14" s="303">
        <f>'C завтраками| Bed and breakfast'!DC13*0.9</f>
        <v>30150</v>
      </c>
      <c r="DD14" s="303">
        <f>'C завтраками| Bed and breakfast'!DD13*0.9</f>
        <v>30150</v>
      </c>
      <c r="DE14" s="303">
        <f>'C завтраками| Bed and breakfast'!DE13*0.9</f>
        <v>31500</v>
      </c>
      <c r="DF14" s="303">
        <f>'C завтраками| Bed and breakfast'!DF13*0.9</f>
        <v>31500</v>
      </c>
      <c r="DG14" s="303">
        <f>'C завтраками| Bed and breakfast'!DG13*0.9</f>
        <v>31500</v>
      </c>
      <c r="DH14" s="303">
        <f>'C завтраками| Bed and breakfast'!DH13*0.9</f>
        <v>30150</v>
      </c>
      <c r="DI14" s="303">
        <f>'C завтраками| Bed and breakfast'!DI13*0.9</f>
        <v>30150</v>
      </c>
      <c r="DJ14" s="303">
        <f>'C завтраками| Bed and breakfast'!DJ13*0.9</f>
        <v>30150</v>
      </c>
      <c r="DK14" s="303">
        <f>'C завтраками| Bed and breakfast'!DK13*0.9</f>
        <v>30150</v>
      </c>
      <c r="DL14" s="303">
        <f>'C завтраками| Bed and breakfast'!DL13*0.9</f>
        <v>30150</v>
      </c>
      <c r="DM14" s="303">
        <f>'C завтраками| Bed and breakfast'!DM13*0.9</f>
        <v>30150</v>
      </c>
      <c r="DN14" s="303">
        <f>'C завтраками| Bed and breakfast'!DN13*0.9</f>
        <v>28800</v>
      </c>
      <c r="DO14" s="303">
        <f>'C завтраками| Bed and breakfast'!DO13*0.9</f>
        <v>28800</v>
      </c>
      <c r="DP14" s="303">
        <f>'C завтраками| Bed and breakfast'!DP13*0.9</f>
        <v>28800</v>
      </c>
      <c r="DQ14" s="303">
        <f>'C завтраками| Bed and breakfast'!DQ13*0.9</f>
        <v>28800</v>
      </c>
      <c r="DR14" s="303">
        <f>'C завтраками| Bed and breakfast'!DR13*0.9</f>
        <v>28800</v>
      </c>
      <c r="DS14" s="303">
        <f>'C завтраками| Bed and breakfast'!DS13*0.9</f>
        <v>28800</v>
      </c>
      <c r="DT14" s="303">
        <f>'C завтраками| Bed and breakfast'!DT13*0.9</f>
        <v>28800</v>
      </c>
      <c r="DU14" s="303">
        <f>'C завтраками| Bed and breakfast'!DU13*0.9</f>
        <v>25200</v>
      </c>
      <c r="DV14" s="303">
        <f>'C завтраками| Bed and breakfast'!DV13*0.9</f>
        <v>25200</v>
      </c>
      <c r="DW14" s="303">
        <f>'C завтраками| Bed and breakfast'!DW13*0.9</f>
        <v>25200</v>
      </c>
      <c r="DX14" s="303">
        <f>'C завтраками| Bed and breakfast'!DX13*0.9</f>
        <v>25200</v>
      </c>
      <c r="DY14" s="303">
        <f>'C завтраками| Bed and breakfast'!DY13*0.9</f>
        <v>25200</v>
      </c>
      <c r="DZ14" s="303">
        <f>'C завтраками| Bed and breakfast'!DZ13*0.9</f>
        <v>26100</v>
      </c>
      <c r="EA14" s="303">
        <f>'C завтраками| Bed and breakfast'!EA13*0.9</f>
        <v>26100</v>
      </c>
      <c r="EB14" s="303">
        <f>'C завтраками| Bed and breakfast'!EB13*0.9</f>
        <v>24300</v>
      </c>
      <c r="EC14" s="303">
        <f>'C завтраками| Bed and breakfast'!EC13*0.9</f>
        <v>24300</v>
      </c>
      <c r="ED14" s="303">
        <f>'C завтраками| Bed and breakfast'!ED13*0.9</f>
        <v>24300</v>
      </c>
      <c r="EE14" s="303">
        <f>'C завтраками| Bed and breakfast'!EE13*0.9</f>
        <v>22500</v>
      </c>
      <c r="EF14" s="303">
        <f>'C завтраками| Bed and breakfast'!EF13*0.9</f>
        <v>22500</v>
      </c>
      <c r="EG14" s="303">
        <f>'C завтраками| Bed and breakfast'!EG13*0.9</f>
        <v>22500</v>
      </c>
      <c r="EH14" s="303">
        <f>'C завтраками| Bed and breakfast'!EH13*0.9</f>
        <v>22500</v>
      </c>
      <c r="EI14" s="303">
        <f>'C завтраками| Bed and breakfast'!EI13*0.9</f>
        <v>19800</v>
      </c>
      <c r="EJ14" s="303">
        <f>'C завтраками| Bed and breakfast'!EJ13*0.9</f>
        <v>19800</v>
      </c>
      <c r="EK14" s="303">
        <f>'C завтраками| Bed and breakfast'!EK13*0.9</f>
        <v>19800</v>
      </c>
      <c r="EL14" s="303">
        <f>'C завтраками| Bed and breakfast'!EL13*0.9</f>
        <v>19800</v>
      </c>
      <c r="EM14" s="303">
        <f>'C завтраками| Bed and breakfast'!EM13*0.9</f>
        <v>19800</v>
      </c>
      <c r="EN14" s="303">
        <f>'C завтраками| Bed and breakfast'!EN13*0.9</f>
        <v>19800</v>
      </c>
      <c r="EO14" s="303">
        <f>'C завтраками| Bed and breakfast'!EO13*0.9</f>
        <v>19800</v>
      </c>
      <c r="EP14" s="303">
        <f>'C завтраками| Bed and breakfast'!EP13*0.9</f>
        <v>18450</v>
      </c>
      <c r="EQ14" s="303">
        <f>'C завтраками| Bed and breakfast'!EQ13*0.9</f>
        <v>18450</v>
      </c>
      <c r="ER14" s="303">
        <f>'C завтраками| Bed and breakfast'!ER13*0.9</f>
        <v>18450</v>
      </c>
      <c r="ES14" s="303">
        <f>'C завтраками| Bed and breakfast'!ES13*0.9</f>
        <v>18450</v>
      </c>
      <c r="ET14" s="303">
        <f>'C завтраками| Bed and breakfast'!ET13*0.9</f>
        <v>18450</v>
      </c>
      <c r="EU14" s="303">
        <f>'C завтраками| Bed and breakfast'!EU13*0.9</f>
        <v>19800</v>
      </c>
      <c r="EV14" s="303">
        <f>'C завтраками| Bed and breakfast'!EV13*0.9</f>
        <v>19800</v>
      </c>
      <c r="EW14" s="303">
        <f>'C завтраками| Bed and breakfast'!EW13*0.9</f>
        <v>18450</v>
      </c>
      <c r="EX14" s="303">
        <f>'C завтраками| Bed and breakfast'!EX13*0.9</f>
        <v>18450</v>
      </c>
      <c r="EY14" s="303">
        <f>'C завтраками| Bed and breakfast'!EY13*0.9</f>
        <v>18450</v>
      </c>
      <c r="EZ14" s="303">
        <f>'C завтраками| Bed and breakfast'!EZ13*0.9</f>
        <v>18450</v>
      </c>
      <c r="FA14" s="303">
        <f>'C завтраками| Bed and breakfast'!FA13*0.9</f>
        <v>18450</v>
      </c>
      <c r="FB14" s="303">
        <f>'C завтраками| Bed and breakfast'!FB13*0.9</f>
        <v>19800</v>
      </c>
      <c r="FC14" s="303">
        <f>'C завтраками| Bed and breakfast'!FC13*0.9</f>
        <v>19800</v>
      </c>
      <c r="FD14" s="303">
        <f>'C завтраками| Bed and breakfast'!FD13*0.9</f>
        <v>18450</v>
      </c>
      <c r="FE14" s="303">
        <f>'C завтраками| Bed and breakfast'!FE13*0.9</f>
        <v>18450</v>
      </c>
      <c r="FF14" s="303">
        <f>'C завтраками| Bed and breakfast'!FF13*0.9</f>
        <v>18450</v>
      </c>
      <c r="FG14" s="303">
        <f>'C завтраками| Bed and breakfast'!FG13*0.9</f>
        <v>18450</v>
      </c>
      <c r="FH14" s="303">
        <f>'C завтраками| Bed and breakfast'!FH13*0.9</f>
        <v>21150</v>
      </c>
    </row>
    <row r="15" spans="1:164" s="72" customFormat="1" x14ac:dyDescent="0.2">
      <c r="A15" s="240">
        <v>2</v>
      </c>
      <c r="B15" s="303">
        <f>'C завтраками| Bed and breakfast'!B14*0.9</f>
        <v>23940</v>
      </c>
      <c r="C15" s="303">
        <f>'C завтраками| Bed and breakfast'!C14*0.9</f>
        <v>23940</v>
      </c>
      <c r="D15" s="303">
        <f>'C завтраками| Bed and breakfast'!D14*0.9</f>
        <v>27090</v>
      </c>
      <c r="E15" s="303">
        <f>'C завтраками| Bed and breakfast'!E14*0.9</f>
        <v>27090</v>
      </c>
      <c r="F15" s="303">
        <f>'C завтраками| Bed and breakfast'!F14*0.9</f>
        <v>21240</v>
      </c>
      <c r="G15" s="303">
        <f>'C завтраками| Bed and breakfast'!G14*0.9</f>
        <v>21240</v>
      </c>
      <c r="H15" s="303">
        <f>'C завтраками| Bed and breakfast'!H14*0.9</f>
        <v>21240</v>
      </c>
      <c r="I15" s="303">
        <f>'C завтраками| Bed and breakfast'!I14*0.9</f>
        <v>21240</v>
      </c>
      <c r="J15" s="303">
        <f>'C завтраками| Bed and breakfast'!J14*0.9</f>
        <v>21240</v>
      </c>
      <c r="K15" s="303">
        <f>'C завтраками| Bed and breakfast'!K14*0.9</f>
        <v>25290</v>
      </c>
      <c r="L15" s="303">
        <f>'C завтраками| Bed and breakfast'!L14*0.9</f>
        <v>25290</v>
      </c>
      <c r="M15" s="303">
        <f>'C завтраками| Bed and breakfast'!M14*0.9</f>
        <v>21240</v>
      </c>
      <c r="N15" s="303">
        <f>'C завтраками| Bed and breakfast'!N14*0.9</f>
        <v>21240</v>
      </c>
      <c r="O15" s="303">
        <f>'C завтраками| Bed and breakfast'!O14*0.9</f>
        <v>21240</v>
      </c>
      <c r="P15" s="303">
        <f>'C завтраками| Bed and breakfast'!P14*0.9</f>
        <v>21240</v>
      </c>
      <c r="Q15" s="303">
        <f>'C завтраками| Bed and breakfast'!Q14*0.9</f>
        <v>21240</v>
      </c>
      <c r="R15" s="303">
        <f>'C завтраками| Bed and breakfast'!R14*0.9</f>
        <v>23940</v>
      </c>
      <c r="S15" s="303">
        <f>'C завтраками| Bed and breakfast'!S14*0.9</f>
        <v>23940</v>
      </c>
      <c r="T15" s="303">
        <f>'C завтраками| Bed and breakfast'!T14*0.9</f>
        <v>22590</v>
      </c>
      <c r="U15" s="303">
        <f>'C завтраками| Bed and breakfast'!U14*0.9</f>
        <v>22590</v>
      </c>
      <c r="V15" s="303">
        <f>'C завтраками| Bed and breakfast'!V14*0.9</f>
        <v>22590</v>
      </c>
      <c r="W15" s="303">
        <f>'C завтраками| Bed and breakfast'!W14*0.9</f>
        <v>22590</v>
      </c>
      <c r="X15" s="303">
        <f>'C завтраками| Bed and breakfast'!X14*0.9</f>
        <v>23940</v>
      </c>
      <c r="Y15" s="303">
        <f>'C завтраками| Bed and breakfast'!Y14*0.9</f>
        <v>23940</v>
      </c>
      <c r="Z15" s="303">
        <f>'C завтраками| Bed and breakfast'!Z14*0.9</f>
        <v>23940</v>
      </c>
      <c r="AA15" s="303">
        <f>'C завтраками| Bed and breakfast'!AA14*0.9</f>
        <v>22590</v>
      </c>
      <c r="AB15" s="303">
        <f>'C завтраками| Bed and breakfast'!AB14*0.9</f>
        <v>22590</v>
      </c>
      <c r="AC15" s="303">
        <f>'C завтраками| Bed and breakfast'!AC14*0.9</f>
        <v>23940</v>
      </c>
      <c r="AD15" s="303">
        <f>'C завтраками| Bed and breakfast'!AD14*0.9</f>
        <v>23940</v>
      </c>
      <c r="AE15" s="303">
        <f>'C завтраками| Bed and breakfast'!AE14*0.9</f>
        <v>23940</v>
      </c>
      <c r="AF15" s="303">
        <f>'C завтраками| Bed and breakfast'!AF14*0.9</f>
        <v>27540</v>
      </c>
      <c r="AG15" s="303">
        <f>'C завтраками| Bed and breakfast'!AG14*0.9</f>
        <v>27540</v>
      </c>
      <c r="AH15" s="303">
        <f>'C завтраками| Bed and breakfast'!AH14*0.9</f>
        <v>25290</v>
      </c>
      <c r="AI15" s="303">
        <f>'C завтраками| Bed and breakfast'!AI14*0.9</f>
        <v>27090</v>
      </c>
      <c r="AJ15" s="303">
        <f>'C завтраками| Bed and breakfast'!AJ14*0.9</f>
        <v>27090</v>
      </c>
      <c r="AK15" s="303">
        <f>'C завтраками| Bed and breakfast'!AK14*0.9</f>
        <v>32940</v>
      </c>
      <c r="AL15" s="303">
        <f>'C завтраками| Bed and breakfast'!AL14*0.9</f>
        <v>38340</v>
      </c>
      <c r="AM15" s="303">
        <f>'C завтраками| Bed and breakfast'!AM14*0.9</f>
        <v>38340</v>
      </c>
      <c r="AN15" s="303">
        <f>'C завтраками| Bed and breakfast'!AN14*0.9</f>
        <v>41040</v>
      </c>
      <c r="AO15" s="303">
        <f>'C завтраками| Bed and breakfast'!AO14*0.9</f>
        <v>38340</v>
      </c>
      <c r="AP15" s="347">
        <f>'C завтраками| Bed and breakfast'!AP14*0.9</f>
        <v>67500</v>
      </c>
      <c r="AQ15" s="347">
        <f>'C завтраками| Bed and breakfast'!AQ14*0.9</f>
        <v>103500</v>
      </c>
      <c r="AR15" s="347">
        <f>'C завтраками| Bed and breakfast'!AR14*0.9</f>
        <v>126000</v>
      </c>
      <c r="AS15" s="347">
        <f>'C завтраками| Bed and breakfast'!AS14*0.9</f>
        <v>126000</v>
      </c>
      <c r="AT15" s="347">
        <f>'C завтраками| Bed and breakfast'!AT14*0.9</f>
        <v>112500</v>
      </c>
      <c r="AU15" s="347">
        <f>'C завтраками| Bed and breakfast'!AU14*0.9</f>
        <v>112500</v>
      </c>
      <c r="AV15" s="347">
        <f>'C завтраками| Bed and breakfast'!AV14*0.9</f>
        <v>112500</v>
      </c>
      <c r="AW15" s="347">
        <f>'C завтраками| Bed and breakfast'!AW14*0.9</f>
        <v>112500</v>
      </c>
      <c r="AX15" s="347">
        <f>'C завтраками| Bed and breakfast'!AX14*0.9</f>
        <v>112500</v>
      </c>
      <c r="AY15" s="347">
        <f>'C завтраками| Bed and breakfast'!AY14*0.9</f>
        <v>90000</v>
      </c>
      <c r="AZ15" s="347">
        <f>'C завтраками| Bed and breakfast'!AZ14*0.9</f>
        <v>81000</v>
      </c>
      <c r="BA15" s="303">
        <f>'C завтраками| Bed and breakfast'!BA14*0.9</f>
        <v>81000</v>
      </c>
      <c r="BB15" s="303">
        <f>'C завтраками| Bed and breakfast'!BB14*0.9</f>
        <v>58680</v>
      </c>
      <c r="BC15" s="303">
        <f>'C завтраками| Bed and breakfast'!BC14*0.9</f>
        <v>37080</v>
      </c>
      <c r="BD15" s="303">
        <f>'C завтраками| Bed and breakfast'!BD14*0.9</f>
        <v>37080</v>
      </c>
      <c r="BE15" s="303">
        <f>'C завтраками| Bed and breakfast'!BE14*0.9</f>
        <v>37080</v>
      </c>
      <c r="BF15" s="303">
        <f>'C завтраками| Bed and breakfast'!BF14*0.9</f>
        <v>37080</v>
      </c>
      <c r="BG15" s="303">
        <f>'C завтраками| Bed and breakfast'!BG14*0.9</f>
        <v>37080</v>
      </c>
      <c r="BH15" s="303">
        <f>'C завтраками| Bed and breakfast'!BH14*0.9</f>
        <v>34380</v>
      </c>
      <c r="BI15" s="303">
        <f>'C завтраками| Bed and breakfast'!BI14*0.9</f>
        <v>34380</v>
      </c>
      <c r="BJ15" s="303">
        <f>'C завтраками| Bed and breakfast'!BJ14*0.9</f>
        <v>34380</v>
      </c>
      <c r="BK15" s="303">
        <f>'C завтраками| Bed and breakfast'!BK14*0.9</f>
        <v>37080</v>
      </c>
      <c r="BL15" s="303">
        <f>'C завтраками| Bed and breakfast'!BL14*0.9</f>
        <v>37080</v>
      </c>
      <c r="BM15" s="303">
        <f>'C завтраками| Bed and breakfast'!BM14*0.9</f>
        <v>37080</v>
      </c>
      <c r="BN15" s="303">
        <f>'C завтраками| Bed and breakfast'!BN14*0.9</f>
        <v>37080</v>
      </c>
      <c r="BO15" s="303">
        <f>'C завтраками| Bed and breakfast'!BO14*0.9</f>
        <v>37080</v>
      </c>
      <c r="BP15" s="303">
        <f>'C завтраками| Bed and breakfast'!BP14*0.9</f>
        <v>37080</v>
      </c>
      <c r="BQ15" s="303">
        <f>'C завтраками| Bed and breakfast'!BQ14*0.9</f>
        <v>37080</v>
      </c>
      <c r="BR15" s="303">
        <f>'C завтраками| Bed and breakfast'!BR14*0.9</f>
        <v>37080</v>
      </c>
      <c r="BS15" s="303">
        <f>'C завтраками| Bed and breakfast'!BS14*0.9</f>
        <v>37080</v>
      </c>
      <c r="BT15" s="303">
        <f>'C завтраками| Bed and breakfast'!BT14*0.9</f>
        <v>42480</v>
      </c>
      <c r="BU15" s="303">
        <f>'C завтраками| Bed and breakfast'!BU14*0.9</f>
        <v>42480</v>
      </c>
      <c r="BV15" s="303">
        <f>'C завтраками| Bed and breakfast'!BV14*0.9</f>
        <v>42480</v>
      </c>
      <c r="BW15" s="303">
        <f>'C завтраками| Bed and breakfast'!BW14*0.9</f>
        <v>42480</v>
      </c>
      <c r="BX15" s="303">
        <f>'C завтраками| Bed and breakfast'!BX14*0.9</f>
        <v>44280</v>
      </c>
      <c r="BY15" s="303">
        <f>'C завтраками| Bed and breakfast'!BY14*0.9</f>
        <v>44280</v>
      </c>
      <c r="BZ15" s="303">
        <f>'C завтраками| Bed and breakfast'!BZ14*0.9</f>
        <v>44280</v>
      </c>
      <c r="CA15" s="303">
        <f>'C завтраками| Bed and breakfast'!CA14*0.9</f>
        <v>44280</v>
      </c>
      <c r="CB15" s="303">
        <f>'C завтраками| Bed and breakfast'!CB14*0.9</f>
        <v>44280</v>
      </c>
      <c r="CC15" s="303">
        <f>'C завтраками| Bed and breakfast'!CC14*0.9</f>
        <v>44280</v>
      </c>
      <c r="CD15" s="303">
        <f>'C завтраками| Bed and breakfast'!CD14*0.9</f>
        <v>44280</v>
      </c>
      <c r="CE15" s="303">
        <f>'C завтраками| Bed and breakfast'!CE14*0.9</f>
        <v>44280</v>
      </c>
      <c r="CF15" s="303">
        <f>'C завтраками| Bed and breakfast'!CF14*0.9</f>
        <v>44280</v>
      </c>
      <c r="CG15" s="303">
        <f>'C завтраками| Bed and breakfast'!CG14*0.9</f>
        <v>44280</v>
      </c>
      <c r="CH15" s="303">
        <f>'C завтраками| Bed and breakfast'!CH14*0.9</f>
        <v>40680</v>
      </c>
      <c r="CI15" s="303">
        <f>'C завтраками| Bed and breakfast'!CI14*0.9</f>
        <v>40680</v>
      </c>
      <c r="CJ15" s="303">
        <f>'C завтраками| Bed and breakfast'!CJ14*0.9</f>
        <v>40680</v>
      </c>
      <c r="CK15" s="303">
        <f>'C завтраками| Bed and breakfast'!CK14*0.9</f>
        <v>40680</v>
      </c>
      <c r="CL15" s="303">
        <f>'C завтраками| Bed and breakfast'!CL14*0.9</f>
        <v>40680</v>
      </c>
      <c r="CM15" s="303">
        <f>'C завтраками| Bed and breakfast'!CM14*0.9</f>
        <v>40680</v>
      </c>
      <c r="CN15" s="303">
        <f>'C завтраками| Bed and breakfast'!CN14*0.9</f>
        <v>40680</v>
      </c>
      <c r="CO15" s="303">
        <f>'C завтраками| Bed and breakfast'!CO14*0.9</f>
        <v>40680</v>
      </c>
      <c r="CP15" s="303">
        <f>'C завтраками| Bed and breakfast'!CP14*0.9</f>
        <v>40680</v>
      </c>
      <c r="CQ15" s="303">
        <f>'C завтраками| Bed and breakfast'!CQ14*0.9</f>
        <v>63180</v>
      </c>
      <c r="CR15" s="303">
        <f>'C завтраками| Bed and breakfast'!CR14*0.9</f>
        <v>69480</v>
      </c>
      <c r="CS15" s="303">
        <f>'C завтраками| Bed and breakfast'!CS14*0.9</f>
        <v>75780</v>
      </c>
      <c r="CT15" s="303">
        <f>'C завтраками| Bed and breakfast'!CT14*0.9</f>
        <v>63180</v>
      </c>
      <c r="CU15" s="303">
        <f>'C завтраками| Bed and breakfast'!CU14*0.9</f>
        <v>63180</v>
      </c>
      <c r="CV15" s="303">
        <f>'C завтраками| Bed and breakfast'!CV14*0.9</f>
        <v>53280</v>
      </c>
      <c r="CW15" s="303">
        <f>'C завтраками| Bed and breakfast'!CW14*0.9</f>
        <v>53280</v>
      </c>
      <c r="CX15" s="303">
        <f>'C завтраками| Bed and breakfast'!CX14*0.9</f>
        <v>53280</v>
      </c>
      <c r="CY15" s="303">
        <f>'C завтраками| Bed and breakfast'!CY14*0.9</f>
        <v>46080</v>
      </c>
      <c r="CZ15" s="303">
        <f>'C завтраками| Bed and breakfast'!CZ14*0.9</f>
        <v>45180</v>
      </c>
      <c r="DA15" s="303">
        <f>'C завтраками| Bed and breakfast'!DA14*0.9</f>
        <v>33030</v>
      </c>
      <c r="DB15" s="303">
        <f>'C завтраками| Bed and breakfast'!DB14*0.9</f>
        <v>33030</v>
      </c>
      <c r="DC15" s="303">
        <f>'C завтраками| Bed and breakfast'!DC14*0.9</f>
        <v>33030</v>
      </c>
      <c r="DD15" s="303">
        <f>'C завтраками| Bed and breakfast'!DD14*0.9</f>
        <v>33030</v>
      </c>
      <c r="DE15" s="303">
        <f>'C завтраками| Bed and breakfast'!DE14*0.9</f>
        <v>34380</v>
      </c>
      <c r="DF15" s="303">
        <f>'C завтраками| Bed and breakfast'!DF14*0.9</f>
        <v>34380</v>
      </c>
      <c r="DG15" s="303">
        <f>'C завтраками| Bed and breakfast'!DG14*0.9</f>
        <v>34380</v>
      </c>
      <c r="DH15" s="303">
        <f>'C завтраками| Bed and breakfast'!DH14*0.9</f>
        <v>33030</v>
      </c>
      <c r="DI15" s="303">
        <f>'C завтраками| Bed and breakfast'!DI14*0.9</f>
        <v>33030</v>
      </c>
      <c r="DJ15" s="303">
        <f>'C завтраками| Bed and breakfast'!DJ14*0.9</f>
        <v>33030</v>
      </c>
      <c r="DK15" s="303">
        <f>'C завтраками| Bed and breakfast'!DK14*0.9</f>
        <v>33030</v>
      </c>
      <c r="DL15" s="303">
        <f>'C завтраками| Bed and breakfast'!DL14*0.9</f>
        <v>33030</v>
      </c>
      <c r="DM15" s="303">
        <f>'C завтраками| Bed and breakfast'!DM14*0.9</f>
        <v>33030</v>
      </c>
      <c r="DN15" s="303">
        <f>'C завтраками| Bed and breakfast'!DN14*0.9</f>
        <v>31680</v>
      </c>
      <c r="DO15" s="303">
        <f>'C завтраками| Bed and breakfast'!DO14*0.9</f>
        <v>31680</v>
      </c>
      <c r="DP15" s="303">
        <f>'C завтраками| Bed and breakfast'!DP14*0.9</f>
        <v>31680</v>
      </c>
      <c r="DQ15" s="303">
        <f>'C завтраками| Bed and breakfast'!DQ14*0.9</f>
        <v>31680</v>
      </c>
      <c r="DR15" s="303">
        <f>'C завтраками| Bed and breakfast'!DR14*0.9</f>
        <v>31680</v>
      </c>
      <c r="DS15" s="303">
        <f>'C завтраками| Bed and breakfast'!DS14*0.9</f>
        <v>31680</v>
      </c>
      <c r="DT15" s="303">
        <f>'C завтраками| Bed and breakfast'!DT14*0.9</f>
        <v>31680</v>
      </c>
      <c r="DU15" s="303">
        <f>'C завтраками| Bed and breakfast'!DU14*0.9</f>
        <v>28080</v>
      </c>
      <c r="DV15" s="303">
        <f>'C завтраками| Bed and breakfast'!DV14*0.9</f>
        <v>28080</v>
      </c>
      <c r="DW15" s="303">
        <f>'C завтраками| Bed and breakfast'!DW14*0.9</f>
        <v>28080</v>
      </c>
      <c r="DX15" s="303">
        <f>'C завтраками| Bed and breakfast'!DX14*0.9</f>
        <v>28080</v>
      </c>
      <c r="DY15" s="303">
        <f>'C завтраками| Bed and breakfast'!DY14*0.9</f>
        <v>28080</v>
      </c>
      <c r="DZ15" s="303">
        <f>'C завтраками| Bed and breakfast'!DZ14*0.9</f>
        <v>28980</v>
      </c>
      <c r="EA15" s="303">
        <f>'C завтраками| Bed and breakfast'!EA14*0.9</f>
        <v>28980</v>
      </c>
      <c r="EB15" s="303">
        <f>'C завтраками| Bed and breakfast'!EB14*0.9</f>
        <v>27180</v>
      </c>
      <c r="EC15" s="303">
        <f>'C завтраками| Bed and breakfast'!EC14*0.9</f>
        <v>27180</v>
      </c>
      <c r="ED15" s="303">
        <f>'C завтраками| Bed and breakfast'!ED14*0.9</f>
        <v>27180</v>
      </c>
      <c r="EE15" s="303">
        <f>'C завтраками| Bed and breakfast'!EE14*0.9</f>
        <v>25200</v>
      </c>
      <c r="EF15" s="303">
        <f>'C завтраками| Bed and breakfast'!EF14*0.9</f>
        <v>25200</v>
      </c>
      <c r="EG15" s="303">
        <f>'C завтраками| Bed and breakfast'!EG14*0.9</f>
        <v>25200</v>
      </c>
      <c r="EH15" s="303">
        <f>'C завтраками| Bed and breakfast'!EH14*0.9</f>
        <v>25200</v>
      </c>
      <c r="EI15" s="303">
        <f>'C завтраками| Bed and breakfast'!EI14*0.9</f>
        <v>22500</v>
      </c>
      <c r="EJ15" s="303">
        <f>'C завтраками| Bed and breakfast'!EJ14*0.9</f>
        <v>22500</v>
      </c>
      <c r="EK15" s="303">
        <f>'C завтраками| Bed and breakfast'!EK14*0.9</f>
        <v>22500</v>
      </c>
      <c r="EL15" s="303">
        <f>'C завтраками| Bed and breakfast'!EL14*0.9</f>
        <v>22500</v>
      </c>
      <c r="EM15" s="303">
        <f>'C завтраками| Bed and breakfast'!EM14*0.9</f>
        <v>22500</v>
      </c>
      <c r="EN15" s="303">
        <f>'C завтраками| Bed and breakfast'!EN14*0.9</f>
        <v>22500</v>
      </c>
      <c r="EO15" s="303">
        <f>'C завтраками| Bed and breakfast'!EO14*0.9</f>
        <v>22500</v>
      </c>
      <c r="EP15" s="303">
        <f>'C завтраками| Bed and breakfast'!EP14*0.9</f>
        <v>21150</v>
      </c>
      <c r="EQ15" s="303">
        <f>'C завтраками| Bed and breakfast'!EQ14*0.9</f>
        <v>21150</v>
      </c>
      <c r="ER15" s="303">
        <f>'C завтраками| Bed and breakfast'!ER14*0.9</f>
        <v>21150</v>
      </c>
      <c r="ES15" s="303">
        <f>'C завтраками| Bed and breakfast'!ES14*0.9</f>
        <v>21150</v>
      </c>
      <c r="ET15" s="303">
        <f>'C завтраками| Bed and breakfast'!ET14*0.9</f>
        <v>21150</v>
      </c>
      <c r="EU15" s="303">
        <f>'C завтраками| Bed and breakfast'!EU14*0.9</f>
        <v>22500</v>
      </c>
      <c r="EV15" s="303">
        <f>'C завтраками| Bed and breakfast'!EV14*0.9</f>
        <v>22500</v>
      </c>
      <c r="EW15" s="303">
        <f>'C завтраками| Bed and breakfast'!EW14*0.9</f>
        <v>21150</v>
      </c>
      <c r="EX15" s="303">
        <f>'C завтраками| Bed and breakfast'!EX14*0.9</f>
        <v>21150</v>
      </c>
      <c r="EY15" s="303">
        <f>'C завтраками| Bed and breakfast'!EY14*0.9</f>
        <v>21150</v>
      </c>
      <c r="EZ15" s="303">
        <f>'C завтраками| Bed and breakfast'!EZ14*0.9</f>
        <v>21150</v>
      </c>
      <c r="FA15" s="303">
        <f>'C завтраками| Bed and breakfast'!FA14*0.9</f>
        <v>21150</v>
      </c>
      <c r="FB15" s="303">
        <f>'C завтраками| Bed and breakfast'!FB14*0.9</f>
        <v>22500</v>
      </c>
      <c r="FC15" s="303">
        <f>'C завтраками| Bed and breakfast'!FC14*0.9</f>
        <v>22500</v>
      </c>
      <c r="FD15" s="303">
        <f>'C завтраками| Bed and breakfast'!FD14*0.9</f>
        <v>21150</v>
      </c>
      <c r="FE15" s="303">
        <f>'C завтраками| Bed and breakfast'!FE14*0.9</f>
        <v>21150</v>
      </c>
      <c r="FF15" s="303">
        <f>'C завтраками| Bed and breakfast'!FF14*0.9</f>
        <v>21150</v>
      </c>
      <c r="FG15" s="303">
        <f>'C завтраками| Bed and breakfast'!FG14*0.9</f>
        <v>21150</v>
      </c>
      <c r="FH15" s="303">
        <f>'C завтраками| Bed and breakfast'!FH14*0.9</f>
        <v>23850</v>
      </c>
    </row>
    <row r="16" spans="1:164" s="72" customFormat="1" x14ac:dyDescent="0.2">
      <c r="A16" s="239" t="s">
        <v>141</v>
      </c>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46"/>
      <c r="AQ16" s="346"/>
      <c r="AR16" s="346"/>
      <c r="AS16" s="346"/>
      <c r="AT16" s="346"/>
      <c r="AU16" s="346"/>
      <c r="AV16" s="346"/>
      <c r="AW16" s="346"/>
      <c r="AX16" s="346"/>
      <c r="AY16" s="346"/>
      <c r="AZ16" s="346"/>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row>
    <row r="17" spans="1:164" s="72" customFormat="1" x14ac:dyDescent="0.2">
      <c r="A17" s="240">
        <v>1</v>
      </c>
      <c r="B17" s="303">
        <f>'C завтраками| Bed and breakfast'!B16*0.9</f>
        <v>23400</v>
      </c>
      <c r="C17" s="303">
        <f>'C завтраками| Bed and breakfast'!C16*0.9</f>
        <v>23400</v>
      </c>
      <c r="D17" s="303">
        <f>'C завтраками| Bed and breakfast'!D16*0.9</f>
        <v>26550</v>
      </c>
      <c r="E17" s="303">
        <f>'C завтраками| Bed and breakfast'!E16*0.9</f>
        <v>26550</v>
      </c>
      <c r="F17" s="303">
        <f>'C завтраками| Bed and breakfast'!F16*0.9</f>
        <v>20700</v>
      </c>
      <c r="G17" s="303">
        <f>'C завтраками| Bed and breakfast'!G16*0.9</f>
        <v>20700</v>
      </c>
      <c r="H17" s="303">
        <f>'C завтраками| Bed and breakfast'!H16*0.9</f>
        <v>20700</v>
      </c>
      <c r="I17" s="303">
        <f>'C завтраками| Bed and breakfast'!I16*0.9</f>
        <v>20700</v>
      </c>
      <c r="J17" s="303">
        <f>'C завтраками| Bed and breakfast'!J16*0.9</f>
        <v>20700</v>
      </c>
      <c r="K17" s="303">
        <f>'C завтраками| Bed and breakfast'!K16*0.9</f>
        <v>24750</v>
      </c>
      <c r="L17" s="303">
        <f>'C завтраками| Bed and breakfast'!L16*0.9</f>
        <v>24750</v>
      </c>
      <c r="M17" s="303">
        <f>'C завтраками| Bed and breakfast'!M16*0.9</f>
        <v>20700</v>
      </c>
      <c r="N17" s="303">
        <f>'C завтраками| Bed and breakfast'!N16*0.9</f>
        <v>20700</v>
      </c>
      <c r="O17" s="303">
        <f>'C завтраками| Bed and breakfast'!O16*0.9</f>
        <v>20700</v>
      </c>
      <c r="P17" s="303">
        <f>'C завтраками| Bed and breakfast'!P16*0.9</f>
        <v>20700</v>
      </c>
      <c r="Q17" s="303">
        <f>'C завтраками| Bed and breakfast'!Q16*0.9</f>
        <v>20700</v>
      </c>
      <c r="R17" s="303">
        <f>'C завтраками| Bed and breakfast'!R16*0.9</f>
        <v>23400</v>
      </c>
      <c r="S17" s="303">
        <f>'C завтраками| Bed and breakfast'!S16*0.9</f>
        <v>23400</v>
      </c>
      <c r="T17" s="303">
        <f>'C завтраками| Bed and breakfast'!T16*0.9</f>
        <v>22050</v>
      </c>
      <c r="U17" s="303">
        <f>'C завтраками| Bed and breakfast'!U16*0.9</f>
        <v>22050</v>
      </c>
      <c r="V17" s="303">
        <f>'C завтраками| Bed and breakfast'!V16*0.9</f>
        <v>22050</v>
      </c>
      <c r="W17" s="303">
        <f>'C завтраками| Bed and breakfast'!W16*0.9</f>
        <v>22050</v>
      </c>
      <c r="X17" s="303">
        <f>'C завтраками| Bed and breakfast'!X16*0.9</f>
        <v>23400</v>
      </c>
      <c r="Y17" s="303">
        <f>'C завтраками| Bed and breakfast'!Y16*0.9</f>
        <v>23400</v>
      </c>
      <c r="Z17" s="303">
        <f>'C завтраками| Bed and breakfast'!Z16*0.9</f>
        <v>23400</v>
      </c>
      <c r="AA17" s="303">
        <f>'C завтраками| Bed and breakfast'!AA16*0.9</f>
        <v>22050</v>
      </c>
      <c r="AB17" s="303">
        <f>'C завтраками| Bed and breakfast'!AB16*0.9</f>
        <v>22050</v>
      </c>
      <c r="AC17" s="303">
        <f>'C завтраками| Bed and breakfast'!AC16*0.9</f>
        <v>23400</v>
      </c>
      <c r="AD17" s="303">
        <f>'C завтраками| Bed and breakfast'!AD16*0.9</f>
        <v>23400</v>
      </c>
      <c r="AE17" s="303">
        <f>'C завтраками| Bed and breakfast'!AE16*0.9</f>
        <v>23400</v>
      </c>
      <c r="AF17" s="303">
        <f>'C завтраками| Bed and breakfast'!AF16*0.9</f>
        <v>27000</v>
      </c>
      <c r="AG17" s="303">
        <f>'C завтраками| Bed and breakfast'!AG16*0.9</f>
        <v>27000</v>
      </c>
      <c r="AH17" s="303">
        <f>'C завтраками| Bed and breakfast'!AH16*0.9</f>
        <v>24750</v>
      </c>
      <c r="AI17" s="303">
        <f>'C завтраками| Bed and breakfast'!AI16*0.9</f>
        <v>26550</v>
      </c>
      <c r="AJ17" s="303">
        <f>'C завтраками| Bed and breakfast'!AJ16*0.9</f>
        <v>26550</v>
      </c>
      <c r="AK17" s="303">
        <f>'C завтраками| Bed and breakfast'!AK16*0.9</f>
        <v>32400</v>
      </c>
      <c r="AL17" s="303">
        <f>'C завтраками| Bed and breakfast'!AL16*0.9</f>
        <v>37800</v>
      </c>
      <c r="AM17" s="303">
        <f>'C завтраками| Bed and breakfast'!AM16*0.9</f>
        <v>37800</v>
      </c>
      <c r="AN17" s="303">
        <f>'C завтраками| Bed and breakfast'!AN16*0.9</f>
        <v>40500</v>
      </c>
      <c r="AO17" s="303">
        <f>'C завтраками| Bed and breakfast'!AO16*0.9</f>
        <v>37800</v>
      </c>
      <c r="AP17" s="347">
        <f>'C завтраками| Bed and breakfast'!AP16*0.9</f>
        <v>65250</v>
      </c>
      <c r="AQ17" s="347">
        <f>'C завтраками| Bed and breakfast'!AQ16*0.9</f>
        <v>101250</v>
      </c>
      <c r="AR17" s="347">
        <f>'C завтраками| Bed and breakfast'!AR16*0.9</f>
        <v>123750</v>
      </c>
      <c r="AS17" s="347">
        <f>'C завтраками| Bed and breakfast'!AS16*0.9</f>
        <v>123750</v>
      </c>
      <c r="AT17" s="347">
        <f>'C завтраками| Bed and breakfast'!AT16*0.9</f>
        <v>110250</v>
      </c>
      <c r="AU17" s="347">
        <f>'C завтраками| Bed and breakfast'!AU16*0.9</f>
        <v>110250</v>
      </c>
      <c r="AV17" s="347">
        <f>'C завтраками| Bed and breakfast'!AV16*0.9</f>
        <v>110250</v>
      </c>
      <c r="AW17" s="347">
        <f>'C завтраками| Bed and breakfast'!AW16*0.9</f>
        <v>110250</v>
      </c>
      <c r="AX17" s="347">
        <f>'C завтраками| Bed and breakfast'!AX16*0.9</f>
        <v>110250</v>
      </c>
      <c r="AY17" s="347">
        <f>'C завтраками| Bed and breakfast'!AY16*0.9</f>
        <v>87750</v>
      </c>
      <c r="AZ17" s="347">
        <f>'C завтраками| Bed and breakfast'!AZ16*0.9</f>
        <v>78750</v>
      </c>
      <c r="BA17" s="303">
        <f>'C завтраками| Bed and breakfast'!BA16*0.9</f>
        <v>78750</v>
      </c>
      <c r="BB17" s="303">
        <f>'C завтраками| Bed and breakfast'!BB16*0.9</f>
        <v>58050</v>
      </c>
      <c r="BC17" s="303">
        <f>'C завтраками| Bed and breakfast'!BC16*0.9</f>
        <v>36450</v>
      </c>
      <c r="BD17" s="303">
        <f>'C завтраками| Bed and breakfast'!BD16*0.9</f>
        <v>36450</v>
      </c>
      <c r="BE17" s="303">
        <f>'C завтраками| Bed and breakfast'!BE16*0.9</f>
        <v>36450</v>
      </c>
      <c r="BF17" s="303">
        <f>'C завтраками| Bed and breakfast'!BF16*0.9</f>
        <v>36450</v>
      </c>
      <c r="BG17" s="303">
        <f>'C завтраками| Bed and breakfast'!BG16*0.9</f>
        <v>36450</v>
      </c>
      <c r="BH17" s="303">
        <f>'C завтраками| Bed and breakfast'!BH16*0.9</f>
        <v>33750</v>
      </c>
      <c r="BI17" s="303">
        <f>'C завтраками| Bed and breakfast'!BI16*0.9</f>
        <v>33750</v>
      </c>
      <c r="BJ17" s="303">
        <f>'C завтраками| Bed and breakfast'!BJ16*0.9</f>
        <v>33750</v>
      </c>
      <c r="BK17" s="303">
        <f>'C завтраками| Bed and breakfast'!BK16*0.9</f>
        <v>36450</v>
      </c>
      <c r="BL17" s="303">
        <f>'C завтраками| Bed and breakfast'!BL16*0.9</f>
        <v>36450</v>
      </c>
      <c r="BM17" s="303">
        <f>'C завтраками| Bed and breakfast'!BM16*0.9</f>
        <v>36450</v>
      </c>
      <c r="BN17" s="303">
        <f>'C завтраками| Bed and breakfast'!BN16*0.9</f>
        <v>36450</v>
      </c>
      <c r="BO17" s="303">
        <f>'C завтраками| Bed and breakfast'!BO16*0.9</f>
        <v>36450</v>
      </c>
      <c r="BP17" s="303">
        <f>'C завтраками| Bed and breakfast'!BP16*0.9</f>
        <v>36450</v>
      </c>
      <c r="BQ17" s="303">
        <f>'C завтраками| Bed and breakfast'!BQ16*0.9</f>
        <v>36450</v>
      </c>
      <c r="BR17" s="303">
        <f>'C завтраками| Bed and breakfast'!BR16*0.9</f>
        <v>36450</v>
      </c>
      <c r="BS17" s="303">
        <f>'C завтраками| Bed and breakfast'!BS16*0.9</f>
        <v>36450</v>
      </c>
      <c r="BT17" s="303">
        <f>'C завтраками| Bed and breakfast'!BT16*0.9</f>
        <v>41850</v>
      </c>
      <c r="BU17" s="303">
        <f>'C завтраками| Bed and breakfast'!BU16*0.9</f>
        <v>41850</v>
      </c>
      <c r="BV17" s="303">
        <f>'C завтраками| Bed and breakfast'!BV16*0.9</f>
        <v>41850</v>
      </c>
      <c r="BW17" s="303">
        <f>'C завтраками| Bed and breakfast'!BW16*0.9</f>
        <v>41850</v>
      </c>
      <c r="BX17" s="303">
        <f>'C завтраками| Bed and breakfast'!BX16*0.9</f>
        <v>43650</v>
      </c>
      <c r="BY17" s="303">
        <f>'C завтраками| Bed and breakfast'!BY16*0.9</f>
        <v>43650</v>
      </c>
      <c r="BZ17" s="303">
        <f>'C завтраками| Bed and breakfast'!BZ16*0.9</f>
        <v>43650</v>
      </c>
      <c r="CA17" s="303">
        <f>'C завтраками| Bed and breakfast'!CA16*0.9</f>
        <v>43650</v>
      </c>
      <c r="CB17" s="303">
        <f>'C завтраками| Bed and breakfast'!CB16*0.9</f>
        <v>43650</v>
      </c>
      <c r="CC17" s="303">
        <f>'C завтраками| Bed and breakfast'!CC16*0.9</f>
        <v>43650</v>
      </c>
      <c r="CD17" s="303">
        <f>'C завтраками| Bed and breakfast'!CD16*0.9</f>
        <v>43650</v>
      </c>
      <c r="CE17" s="303">
        <f>'C завтраками| Bed and breakfast'!CE16*0.9</f>
        <v>43650</v>
      </c>
      <c r="CF17" s="303">
        <f>'C завтраками| Bed and breakfast'!CF16*0.9</f>
        <v>43650</v>
      </c>
      <c r="CG17" s="303">
        <f>'C завтраками| Bed and breakfast'!CG16*0.9</f>
        <v>43650</v>
      </c>
      <c r="CH17" s="303">
        <f>'C завтраками| Bed and breakfast'!CH16*0.9</f>
        <v>40050</v>
      </c>
      <c r="CI17" s="303">
        <f>'C завтраками| Bed and breakfast'!CI16*0.9</f>
        <v>40050</v>
      </c>
      <c r="CJ17" s="303">
        <f>'C завтраками| Bed and breakfast'!CJ16*0.9</f>
        <v>40050</v>
      </c>
      <c r="CK17" s="303">
        <f>'C завтраками| Bed and breakfast'!CK16*0.9</f>
        <v>40050</v>
      </c>
      <c r="CL17" s="303">
        <f>'C завтраками| Bed and breakfast'!CL16*0.9</f>
        <v>40050</v>
      </c>
      <c r="CM17" s="303">
        <f>'C завтраками| Bed and breakfast'!CM16*0.9</f>
        <v>40050</v>
      </c>
      <c r="CN17" s="303">
        <f>'C завтраками| Bed and breakfast'!CN16*0.9</f>
        <v>40050</v>
      </c>
      <c r="CO17" s="303">
        <f>'C завтраками| Bed and breakfast'!CO16*0.9</f>
        <v>40050</v>
      </c>
      <c r="CP17" s="303">
        <f>'C завтраками| Bed and breakfast'!CP16*0.9</f>
        <v>40050</v>
      </c>
      <c r="CQ17" s="303">
        <f>'C завтраками| Bed and breakfast'!CQ16*0.9</f>
        <v>62550</v>
      </c>
      <c r="CR17" s="303">
        <f>'C завтраками| Bed and breakfast'!CR16*0.9</f>
        <v>68850</v>
      </c>
      <c r="CS17" s="303">
        <f>'C завтраками| Bed and breakfast'!CS16*0.9</f>
        <v>75150</v>
      </c>
      <c r="CT17" s="303">
        <f>'C завтраками| Bed and breakfast'!CT16*0.9</f>
        <v>62550</v>
      </c>
      <c r="CU17" s="303">
        <f>'C завтраками| Bed and breakfast'!CU16*0.9</f>
        <v>62550</v>
      </c>
      <c r="CV17" s="303">
        <f>'C завтраками| Bed and breakfast'!CV16*0.9</f>
        <v>52650</v>
      </c>
      <c r="CW17" s="303">
        <f>'C завтраками| Bed and breakfast'!CW16*0.9</f>
        <v>52650</v>
      </c>
      <c r="CX17" s="303">
        <f>'C завтраками| Bed and breakfast'!CX16*0.9</f>
        <v>52650</v>
      </c>
      <c r="CY17" s="303">
        <f>'C завтраками| Bed and breakfast'!CY16*0.9</f>
        <v>45450</v>
      </c>
      <c r="CZ17" s="303">
        <f>'C завтраками| Bed and breakfast'!CZ16*0.9</f>
        <v>44550</v>
      </c>
      <c r="DA17" s="303">
        <f>'C завтраками| Bed and breakfast'!DA16*0.9</f>
        <v>32400</v>
      </c>
      <c r="DB17" s="303">
        <f>'C завтраками| Bed and breakfast'!DB16*0.9</f>
        <v>32400</v>
      </c>
      <c r="DC17" s="303">
        <f>'C завтраками| Bed and breakfast'!DC16*0.9</f>
        <v>32400</v>
      </c>
      <c r="DD17" s="303">
        <f>'C завтраками| Bed and breakfast'!DD16*0.9</f>
        <v>32400</v>
      </c>
      <c r="DE17" s="303">
        <f>'C завтраками| Bed and breakfast'!DE16*0.9</f>
        <v>33750</v>
      </c>
      <c r="DF17" s="303">
        <f>'C завтраками| Bed and breakfast'!DF16*0.9</f>
        <v>33750</v>
      </c>
      <c r="DG17" s="303">
        <f>'C завтраками| Bed and breakfast'!DG16*0.9</f>
        <v>33750</v>
      </c>
      <c r="DH17" s="303">
        <f>'C завтраками| Bed and breakfast'!DH16*0.9</f>
        <v>32400</v>
      </c>
      <c r="DI17" s="303">
        <f>'C завтраками| Bed and breakfast'!DI16*0.9</f>
        <v>32400</v>
      </c>
      <c r="DJ17" s="303">
        <f>'C завтраками| Bed and breakfast'!DJ16*0.9</f>
        <v>32400</v>
      </c>
      <c r="DK17" s="303">
        <f>'C завтраками| Bed and breakfast'!DK16*0.9</f>
        <v>32400</v>
      </c>
      <c r="DL17" s="303">
        <f>'C завтраками| Bed and breakfast'!DL16*0.9</f>
        <v>32400</v>
      </c>
      <c r="DM17" s="303">
        <f>'C завтраками| Bed and breakfast'!DM16*0.9</f>
        <v>32400</v>
      </c>
      <c r="DN17" s="303">
        <f>'C завтраками| Bed and breakfast'!DN16*0.9</f>
        <v>31050</v>
      </c>
      <c r="DO17" s="303">
        <f>'C завтраками| Bed and breakfast'!DO16*0.9</f>
        <v>31050</v>
      </c>
      <c r="DP17" s="303">
        <f>'C завтраками| Bed and breakfast'!DP16*0.9</f>
        <v>31050</v>
      </c>
      <c r="DQ17" s="303">
        <f>'C завтраками| Bed and breakfast'!DQ16*0.9</f>
        <v>31050</v>
      </c>
      <c r="DR17" s="303">
        <f>'C завтраками| Bed and breakfast'!DR16*0.9</f>
        <v>31050</v>
      </c>
      <c r="DS17" s="303">
        <f>'C завтраками| Bed and breakfast'!DS16*0.9</f>
        <v>31050</v>
      </c>
      <c r="DT17" s="303">
        <f>'C завтраками| Bed and breakfast'!DT16*0.9</f>
        <v>31050</v>
      </c>
      <c r="DU17" s="303">
        <f>'C завтраками| Bed and breakfast'!DU16*0.9</f>
        <v>27450</v>
      </c>
      <c r="DV17" s="303">
        <f>'C завтраками| Bed and breakfast'!DV16*0.9</f>
        <v>27450</v>
      </c>
      <c r="DW17" s="303">
        <f>'C завтраками| Bed and breakfast'!DW16*0.9</f>
        <v>27450</v>
      </c>
      <c r="DX17" s="303">
        <f>'C завтраками| Bed and breakfast'!DX16*0.9</f>
        <v>27450</v>
      </c>
      <c r="DY17" s="303">
        <f>'C завтраками| Bed and breakfast'!DY16*0.9</f>
        <v>27450</v>
      </c>
      <c r="DZ17" s="303">
        <f>'C завтраками| Bed and breakfast'!DZ16*0.9</f>
        <v>28350</v>
      </c>
      <c r="EA17" s="303">
        <f>'C завтраками| Bed and breakfast'!EA16*0.9</f>
        <v>28350</v>
      </c>
      <c r="EB17" s="303">
        <f>'C завтраками| Bed and breakfast'!EB16*0.9</f>
        <v>26550</v>
      </c>
      <c r="EC17" s="303">
        <f>'C завтраками| Bed and breakfast'!EC16*0.9</f>
        <v>26550</v>
      </c>
      <c r="ED17" s="303">
        <f>'C завтраками| Bed and breakfast'!ED16*0.9</f>
        <v>26550</v>
      </c>
      <c r="EE17" s="303">
        <f>'C завтраками| Bed and breakfast'!EE16*0.9</f>
        <v>24300</v>
      </c>
      <c r="EF17" s="303">
        <f>'C завтраками| Bed and breakfast'!EF16*0.9</f>
        <v>24300</v>
      </c>
      <c r="EG17" s="303">
        <f>'C завтраками| Bed and breakfast'!EG16*0.9</f>
        <v>24300</v>
      </c>
      <c r="EH17" s="303">
        <f>'C завтраками| Bed and breakfast'!EH16*0.9</f>
        <v>24300</v>
      </c>
      <c r="EI17" s="303">
        <f>'C завтраками| Bed and breakfast'!EI16*0.9</f>
        <v>21600</v>
      </c>
      <c r="EJ17" s="303">
        <f>'C завтраками| Bed and breakfast'!EJ16*0.9</f>
        <v>21600</v>
      </c>
      <c r="EK17" s="303">
        <f>'C завтраками| Bed and breakfast'!EK16*0.9</f>
        <v>21600</v>
      </c>
      <c r="EL17" s="303">
        <f>'C завтраками| Bed and breakfast'!EL16*0.9</f>
        <v>21600</v>
      </c>
      <c r="EM17" s="303">
        <f>'C завтраками| Bed and breakfast'!EM16*0.9</f>
        <v>21600</v>
      </c>
      <c r="EN17" s="303">
        <f>'C завтраками| Bed and breakfast'!EN16*0.9</f>
        <v>21600</v>
      </c>
      <c r="EO17" s="303">
        <f>'C завтраками| Bed and breakfast'!EO16*0.9</f>
        <v>21600</v>
      </c>
      <c r="EP17" s="303">
        <f>'C завтраками| Bed and breakfast'!EP16*0.9</f>
        <v>20250</v>
      </c>
      <c r="EQ17" s="303">
        <f>'C завтраками| Bed and breakfast'!EQ16*0.9</f>
        <v>20250</v>
      </c>
      <c r="ER17" s="303">
        <f>'C завтраками| Bed and breakfast'!ER16*0.9</f>
        <v>20250</v>
      </c>
      <c r="ES17" s="303">
        <f>'C завтраками| Bed and breakfast'!ES16*0.9</f>
        <v>20250</v>
      </c>
      <c r="ET17" s="303">
        <f>'C завтраками| Bed and breakfast'!ET16*0.9</f>
        <v>20250</v>
      </c>
      <c r="EU17" s="303">
        <f>'C завтраками| Bed and breakfast'!EU16*0.9</f>
        <v>21600</v>
      </c>
      <c r="EV17" s="303">
        <f>'C завтраками| Bed and breakfast'!EV16*0.9</f>
        <v>21600</v>
      </c>
      <c r="EW17" s="303">
        <f>'C завтраками| Bed and breakfast'!EW16*0.9</f>
        <v>20250</v>
      </c>
      <c r="EX17" s="303">
        <f>'C завтраками| Bed and breakfast'!EX16*0.9</f>
        <v>20250</v>
      </c>
      <c r="EY17" s="303">
        <f>'C завтраками| Bed and breakfast'!EY16*0.9</f>
        <v>20250</v>
      </c>
      <c r="EZ17" s="303">
        <f>'C завтраками| Bed and breakfast'!EZ16*0.9</f>
        <v>20250</v>
      </c>
      <c r="FA17" s="303">
        <f>'C завтраками| Bed and breakfast'!FA16*0.9</f>
        <v>20250</v>
      </c>
      <c r="FB17" s="303">
        <f>'C завтраками| Bed and breakfast'!FB16*0.9</f>
        <v>21600</v>
      </c>
      <c r="FC17" s="303">
        <f>'C завтраками| Bed and breakfast'!FC16*0.9</f>
        <v>21600</v>
      </c>
      <c r="FD17" s="303">
        <f>'C завтраками| Bed and breakfast'!FD16*0.9</f>
        <v>20250</v>
      </c>
      <c r="FE17" s="303">
        <f>'C завтраками| Bed and breakfast'!FE16*0.9</f>
        <v>20250</v>
      </c>
      <c r="FF17" s="303">
        <f>'C завтраками| Bed and breakfast'!FF16*0.9</f>
        <v>20250</v>
      </c>
      <c r="FG17" s="303">
        <f>'C завтраками| Bed and breakfast'!FG16*0.9</f>
        <v>20250</v>
      </c>
      <c r="FH17" s="303">
        <f>'C завтраками| Bed and breakfast'!FH16*0.9</f>
        <v>22950</v>
      </c>
    </row>
    <row r="18" spans="1:164" s="72" customFormat="1" x14ac:dyDescent="0.2">
      <c r="A18" s="240">
        <v>2</v>
      </c>
      <c r="B18" s="303">
        <f>'C завтраками| Bed and breakfast'!B17*0.9</f>
        <v>25740</v>
      </c>
      <c r="C18" s="303">
        <f>'C завтраками| Bed and breakfast'!C17*0.9</f>
        <v>25740</v>
      </c>
      <c r="D18" s="303">
        <f>'C завтраками| Bed and breakfast'!D17*0.9</f>
        <v>28890</v>
      </c>
      <c r="E18" s="303">
        <f>'C завтраками| Bed and breakfast'!E17*0.9</f>
        <v>28890</v>
      </c>
      <c r="F18" s="303">
        <f>'C завтраками| Bed and breakfast'!F17*0.9</f>
        <v>23040</v>
      </c>
      <c r="G18" s="303">
        <f>'C завтраками| Bed and breakfast'!G17*0.9</f>
        <v>23040</v>
      </c>
      <c r="H18" s="303">
        <f>'C завтраками| Bed and breakfast'!H17*0.9</f>
        <v>23040</v>
      </c>
      <c r="I18" s="303">
        <f>'C завтраками| Bed and breakfast'!I17*0.9</f>
        <v>23040</v>
      </c>
      <c r="J18" s="303">
        <f>'C завтраками| Bed and breakfast'!J17*0.9</f>
        <v>23040</v>
      </c>
      <c r="K18" s="303">
        <f>'C завтраками| Bed and breakfast'!K17*0.9</f>
        <v>27090</v>
      </c>
      <c r="L18" s="303">
        <f>'C завтраками| Bed and breakfast'!L17*0.9</f>
        <v>27090</v>
      </c>
      <c r="M18" s="303">
        <f>'C завтраками| Bed and breakfast'!M17*0.9</f>
        <v>23040</v>
      </c>
      <c r="N18" s="303">
        <f>'C завтраками| Bed and breakfast'!N17*0.9</f>
        <v>23040</v>
      </c>
      <c r="O18" s="303">
        <f>'C завтраками| Bed and breakfast'!O17*0.9</f>
        <v>23040</v>
      </c>
      <c r="P18" s="303">
        <f>'C завтраками| Bed and breakfast'!P17*0.9</f>
        <v>23040</v>
      </c>
      <c r="Q18" s="303">
        <f>'C завтраками| Bed and breakfast'!Q17*0.9</f>
        <v>23040</v>
      </c>
      <c r="R18" s="303">
        <f>'C завтраками| Bed and breakfast'!R17*0.9</f>
        <v>25740</v>
      </c>
      <c r="S18" s="303">
        <f>'C завтраками| Bed and breakfast'!S17*0.9</f>
        <v>25740</v>
      </c>
      <c r="T18" s="303">
        <f>'C завтраками| Bed and breakfast'!T17*0.9</f>
        <v>24390</v>
      </c>
      <c r="U18" s="303">
        <f>'C завтраками| Bed and breakfast'!U17*0.9</f>
        <v>24390</v>
      </c>
      <c r="V18" s="303">
        <f>'C завтраками| Bed and breakfast'!V17*0.9</f>
        <v>24390</v>
      </c>
      <c r="W18" s="303">
        <f>'C завтраками| Bed and breakfast'!W17*0.9</f>
        <v>24390</v>
      </c>
      <c r="X18" s="303">
        <f>'C завтраками| Bed and breakfast'!X17*0.9</f>
        <v>25740</v>
      </c>
      <c r="Y18" s="303">
        <f>'C завтраками| Bed and breakfast'!Y17*0.9</f>
        <v>25740</v>
      </c>
      <c r="Z18" s="303">
        <f>'C завтраками| Bed and breakfast'!Z17*0.9</f>
        <v>25740</v>
      </c>
      <c r="AA18" s="303">
        <f>'C завтраками| Bed and breakfast'!AA17*0.9</f>
        <v>24390</v>
      </c>
      <c r="AB18" s="303">
        <f>'C завтраками| Bed and breakfast'!AB17*0.9</f>
        <v>24390</v>
      </c>
      <c r="AC18" s="303">
        <f>'C завтраками| Bed and breakfast'!AC17*0.9</f>
        <v>25740</v>
      </c>
      <c r="AD18" s="303">
        <f>'C завтраками| Bed and breakfast'!AD17*0.9</f>
        <v>25740</v>
      </c>
      <c r="AE18" s="303">
        <f>'C завтраками| Bed and breakfast'!AE17*0.9</f>
        <v>25740</v>
      </c>
      <c r="AF18" s="303">
        <f>'C завтраками| Bed and breakfast'!AF17*0.9</f>
        <v>29340</v>
      </c>
      <c r="AG18" s="303">
        <f>'C завтраками| Bed and breakfast'!AG17*0.9</f>
        <v>29340</v>
      </c>
      <c r="AH18" s="303">
        <f>'C завтраками| Bed and breakfast'!AH17*0.9</f>
        <v>27090</v>
      </c>
      <c r="AI18" s="303">
        <f>'C завтраками| Bed and breakfast'!AI17*0.9</f>
        <v>28890</v>
      </c>
      <c r="AJ18" s="303">
        <f>'C завтраками| Bed and breakfast'!AJ17*0.9</f>
        <v>28890</v>
      </c>
      <c r="AK18" s="303">
        <f>'C завтраками| Bed and breakfast'!AK17*0.9</f>
        <v>34740</v>
      </c>
      <c r="AL18" s="303">
        <f>'C завтраками| Bed and breakfast'!AL17*0.9</f>
        <v>40140</v>
      </c>
      <c r="AM18" s="303">
        <f>'C завтраками| Bed and breakfast'!AM17*0.9</f>
        <v>40140</v>
      </c>
      <c r="AN18" s="303">
        <f>'C завтраками| Bed and breakfast'!AN17*0.9</f>
        <v>42840</v>
      </c>
      <c r="AO18" s="303">
        <f>'C завтраками| Bed and breakfast'!AO17*0.9</f>
        <v>40140</v>
      </c>
      <c r="AP18" s="347">
        <f>'C завтраками| Bed and breakfast'!AP17*0.9</f>
        <v>68400</v>
      </c>
      <c r="AQ18" s="347">
        <f>'C завтраками| Bed and breakfast'!AQ17*0.9</f>
        <v>104400</v>
      </c>
      <c r="AR18" s="347">
        <f>'C завтраками| Bed and breakfast'!AR17*0.9</f>
        <v>126900</v>
      </c>
      <c r="AS18" s="347">
        <f>'C завтраками| Bed and breakfast'!AS17*0.9</f>
        <v>126900</v>
      </c>
      <c r="AT18" s="347">
        <f>'C завтраками| Bed and breakfast'!AT17*0.9</f>
        <v>113400</v>
      </c>
      <c r="AU18" s="347">
        <f>'C завтраками| Bed and breakfast'!AU17*0.9</f>
        <v>113400</v>
      </c>
      <c r="AV18" s="347">
        <f>'C завтраками| Bed and breakfast'!AV17*0.9</f>
        <v>113400</v>
      </c>
      <c r="AW18" s="347">
        <f>'C завтраками| Bed and breakfast'!AW17*0.9</f>
        <v>113400</v>
      </c>
      <c r="AX18" s="347">
        <f>'C завтраками| Bed and breakfast'!AX17*0.9</f>
        <v>113400</v>
      </c>
      <c r="AY18" s="347">
        <f>'C завтраками| Bed and breakfast'!AY17*0.9</f>
        <v>90900</v>
      </c>
      <c r="AZ18" s="347">
        <f>'C завтраками| Bed and breakfast'!AZ17*0.9</f>
        <v>81900</v>
      </c>
      <c r="BA18" s="303">
        <f>'C завтраками| Bed and breakfast'!BA17*0.9</f>
        <v>81900</v>
      </c>
      <c r="BB18" s="303">
        <f>'C завтраками| Bed and breakfast'!BB17*0.9</f>
        <v>60930</v>
      </c>
      <c r="BC18" s="303">
        <f>'C завтраками| Bed and breakfast'!BC17*0.9</f>
        <v>39330</v>
      </c>
      <c r="BD18" s="303">
        <f>'C завтраками| Bed and breakfast'!BD17*0.9</f>
        <v>39330</v>
      </c>
      <c r="BE18" s="303">
        <f>'C завтраками| Bed and breakfast'!BE17*0.9</f>
        <v>39330</v>
      </c>
      <c r="BF18" s="303">
        <f>'C завтраками| Bed and breakfast'!BF17*0.9</f>
        <v>39330</v>
      </c>
      <c r="BG18" s="303">
        <f>'C завтраками| Bed and breakfast'!BG17*0.9</f>
        <v>39330</v>
      </c>
      <c r="BH18" s="303">
        <f>'C завтраками| Bed and breakfast'!BH17*0.9</f>
        <v>36630</v>
      </c>
      <c r="BI18" s="303">
        <f>'C завтраками| Bed and breakfast'!BI17*0.9</f>
        <v>36630</v>
      </c>
      <c r="BJ18" s="303">
        <f>'C завтраками| Bed and breakfast'!BJ17*0.9</f>
        <v>36630</v>
      </c>
      <c r="BK18" s="303">
        <f>'C завтраками| Bed and breakfast'!BK17*0.9</f>
        <v>39330</v>
      </c>
      <c r="BL18" s="303">
        <f>'C завтраками| Bed and breakfast'!BL17*0.9</f>
        <v>39330</v>
      </c>
      <c r="BM18" s="303">
        <f>'C завтраками| Bed and breakfast'!BM17*0.9</f>
        <v>39330</v>
      </c>
      <c r="BN18" s="303">
        <f>'C завтраками| Bed and breakfast'!BN17*0.9</f>
        <v>39330</v>
      </c>
      <c r="BO18" s="303">
        <f>'C завтраками| Bed and breakfast'!BO17*0.9</f>
        <v>39330</v>
      </c>
      <c r="BP18" s="303">
        <f>'C завтраками| Bed and breakfast'!BP17*0.9</f>
        <v>39330</v>
      </c>
      <c r="BQ18" s="303">
        <f>'C завтраками| Bed and breakfast'!BQ17*0.9</f>
        <v>39330</v>
      </c>
      <c r="BR18" s="303">
        <f>'C завтраками| Bed and breakfast'!BR17*0.9</f>
        <v>39330</v>
      </c>
      <c r="BS18" s="303">
        <f>'C завтраками| Bed and breakfast'!BS17*0.9</f>
        <v>39330</v>
      </c>
      <c r="BT18" s="303">
        <f>'C завтраками| Bed and breakfast'!BT17*0.9</f>
        <v>44730</v>
      </c>
      <c r="BU18" s="303">
        <f>'C завтраками| Bed and breakfast'!BU17*0.9</f>
        <v>44730</v>
      </c>
      <c r="BV18" s="303">
        <f>'C завтраками| Bed and breakfast'!BV17*0.9</f>
        <v>44730</v>
      </c>
      <c r="BW18" s="303">
        <f>'C завтраками| Bed and breakfast'!BW17*0.9</f>
        <v>44730</v>
      </c>
      <c r="BX18" s="303">
        <f>'C завтраками| Bed and breakfast'!BX17*0.9</f>
        <v>46530</v>
      </c>
      <c r="BY18" s="303">
        <f>'C завтраками| Bed and breakfast'!BY17*0.9</f>
        <v>46530</v>
      </c>
      <c r="BZ18" s="303">
        <f>'C завтраками| Bed and breakfast'!BZ17*0.9</f>
        <v>46530</v>
      </c>
      <c r="CA18" s="303">
        <f>'C завтраками| Bed and breakfast'!CA17*0.9</f>
        <v>46530</v>
      </c>
      <c r="CB18" s="303">
        <f>'C завтраками| Bed and breakfast'!CB17*0.9</f>
        <v>46530</v>
      </c>
      <c r="CC18" s="303">
        <f>'C завтраками| Bed and breakfast'!CC17*0.9</f>
        <v>46530</v>
      </c>
      <c r="CD18" s="303">
        <f>'C завтраками| Bed and breakfast'!CD17*0.9</f>
        <v>46530</v>
      </c>
      <c r="CE18" s="303">
        <f>'C завтраками| Bed and breakfast'!CE17*0.9</f>
        <v>46530</v>
      </c>
      <c r="CF18" s="303">
        <f>'C завтраками| Bed and breakfast'!CF17*0.9</f>
        <v>46530</v>
      </c>
      <c r="CG18" s="303">
        <f>'C завтраками| Bed and breakfast'!CG17*0.9</f>
        <v>46530</v>
      </c>
      <c r="CH18" s="303">
        <f>'C завтраками| Bed and breakfast'!CH17*0.9</f>
        <v>42930</v>
      </c>
      <c r="CI18" s="303">
        <f>'C завтраками| Bed and breakfast'!CI17*0.9</f>
        <v>42930</v>
      </c>
      <c r="CJ18" s="303">
        <f>'C завтраками| Bed and breakfast'!CJ17*0.9</f>
        <v>42930</v>
      </c>
      <c r="CK18" s="303">
        <f>'C завтраками| Bed and breakfast'!CK17*0.9</f>
        <v>42930</v>
      </c>
      <c r="CL18" s="303">
        <f>'C завтраками| Bed and breakfast'!CL17*0.9</f>
        <v>42930</v>
      </c>
      <c r="CM18" s="303">
        <f>'C завтраками| Bed and breakfast'!CM17*0.9</f>
        <v>42930</v>
      </c>
      <c r="CN18" s="303">
        <f>'C завтраками| Bed and breakfast'!CN17*0.9</f>
        <v>42930</v>
      </c>
      <c r="CO18" s="303">
        <f>'C завтраками| Bed and breakfast'!CO17*0.9</f>
        <v>42930</v>
      </c>
      <c r="CP18" s="303">
        <f>'C завтраками| Bed and breakfast'!CP17*0.9</f>
        <v>42930</v>
      </c>
      <c r="CQ18" s="303">
        <f>'C завтраками| Bed and breakfast'!CQ17*0.9</f>
        <v>65430</v>
      </c>
      <c r="CR18" s="303">
        <f>'C завтраками| Bed and breakfast'!CR17*0.9</f>
        <v>71730</v>
      </c>
      <c r="CS18" s="303">
        <f>'C завтраками| Bed and breakfast'!CS17*0.9</f>
        <v>78030</v>
      </c>
      <c r="CT18" s="303">
        <f>'C завтраками| Bed and breakfast'!CT17*0.9</f>
        <v>65430</v>
      </c>
      <c r="CU18" s="303">
        <f>'C завтраками| Bed and breakfast'!CU17*0.9</f>
        <v>65430</v>
      </c>
      <c r="CV18" s="303">
        <f>'C завтраками| Bed and breakfast'!CV17*0.9</f>
        <v>55530</v>
      </c>
      <c r="CW18" s="303">
        <f>'C завтраками| Bed and breakfast'!CW17*0.9</f>
        <v>55530</v>
      </c>
      <c r="CX18" s="303">
        <f>'C завтраками| Bed and breakfast'!CX17*0.9</f>
        <v>55530</v>
      </c>
      <c r="CY18" s="303">
        <f>'C завтраками| Bed and breakfast'!CY17*0.9</f>
        <v>48330</v>
      </c>
      <c r="CZ18" s="303">
        <f>'C завтраками| Bed and breakfast'!CZ17*0.9</f>
        <v>47430</v>
      </c>
      <c r="DA18" s="303">
        <f>'C завтраками| Bed and breakfast'!DA17*0.9</f>
        <v>35280</v>
      </c>
      <c r="DB18" s="303">
        <f>'C завтраками| Bed and breakfast'!DB17*0.9</f>
        <v>35280</v>
      </c>
      <c r="DC18" s="303">
        <f>'C завтраками| Bed and breakfast'!DC17*0.9</f>
        <v>35280</v>
      </c>
      <c r="DD18" s="303">
        <f>'C завтраками| Bed and breakfast'!DD17*0.9</f>
        <v>35280</v>
      </c>
      <c r="DE18" s="303">
        <f>'C завтраками| Bed and breakfast'!DE17*0.9</f>
        <v>36630</v>
      </c>
      <c r="DF18" s="303">
        <f>'C завтраками| Bed and breakfast'!DF17*0.9</f>
        <v>36630</v>
      </c>
      <c r="DG18" s="303">
        <f>'C завтраками| Bed and breakfast'!DG17*0.9</f>
        <v>36630</v>
      </c>
      <c r="DH18" s="303">
        <f>'C завтраками| Bed and breakfast'!DH17*0.9</f>
        <v>35280</v>
      </c>
      <c r="DI18" s="303">
        <f>'C завтраками| Bed and breakfast'!DI17*0.9</f>
        <v>35280</v>
      </c>
      <c r="DJ18" s="303">
        <f>'C завтраками| Bed and breakfast'!DJ17*0.9</f>
        <v>35280</v>
      </c>
      <c r="DK18" s="303">
        <f>'C завтраками| Bed and breakfast'!DK17*0.9</f>
        <v>35280</v>
      </c>
      <c r="DL18" s="303">
        <f>'C завтраками| Bed and breakfast'!DL17*0.9</f>
        <v>35280</v>
      </c>
      <c r="DM18" s="303">
        <f>'C завтраками| Bed and breakfast'!DM17*0.9</f>
        <v>35280</v>
      </c>
      <c r="DN18" s="303">
        <f>'C завтраками| Bed and breakfast'!DN17*0.9</f>
        <v>33930</v>
      </c>
      <c r="DO18" s="303">
        <f>'C завтраками| Bed and breakfast'!DO17*0.9</f>
        <v>33930</v>
      </c>
      <c r="DP18" s="303">
        <f>'C завтраками| Bed and breakfast'!DP17*0.9</f>
        <v>33930</v>
      </c>
      <c r="DQ18" s="303">
        <f>'C завтраками| Bed and breakfast'!DQ17*0.9</f>
        <v>33930</v>
      </c>
      <c r="DR18" s="303">
        <f>'C завтраками| Bed and breakfast'!DR17*0.9</f>
        <v>33930</v>
      </c>
      <c r="DS18" s="303">
        <f>'C завтраками| Bed and breakfast'!DS17*0.9</f>
        <v>33930</v>
      </c>
      <c r="DT18" s="303">
        <f>'C завтраками| Bed and breakfast'!DT17*0.9</f>
        <v>33930</v>
      </c>
      <c r="DU18" s="303">
        <f>'C завтраками| Bed and breakfast'!DU17*0.9</f>
        <v>30330</v>
      </c>
      <c r="DV18" s="303">
        <f>'C завтраками| Bed and breakfast'!DV17*0.9</f>
        <v>30330</v>
      </c>
      <c r="DW18" s="303">
        <f>'C завтраками| Bed and breakfast'!DW17*0.9</f>
        <v>30330</v>
      </c>
      <c r="DX18" s="303">
        <f>'C завтраками| Bed and breakfast'!DX17*0.9</f>
        <v>30330</v>
      </c>
      <c r="DY18" s="303">
        <f>'C завтраками| Bed and breakfast'!DY17*0.9</f>
        <v>30330</v>
      </c>
      <c r="DZ18" s="303">
        <f>'C завтраками| Bed and breakfast'!DZ17*0.9</f>
        <v>31230</v>
      </c>
      <c r="EA18" s="303">
        <f>'C завтраками| Bed and breakfast'!EA17*0.9</f>
        <v>31230</v>
      </c>
      <c r="EB18" s="303">
        <f>'C завтраками| Bed and breakfast'!EB17*0.9</f>
        <v>29430</v>
      </c>
      <c r="EC18" s="303">
        <f>'C завтраками| Bed and breakfast'!EC17*0.9</f>
        <v>29430</v>
      </c>
      <c r="ED18" s="303">
        <f>'C завтраками| Bed and breakfast'!ED17*0.9</f>
        <v>29430</v>
      </c>
      <c r="EE18" s="303">
        <f>'C завтраками| Bed and breakfast'!EE17*0.9</f>
        <v>27000</v>
      </c>
      <c r="EF18" s="303">
        <f>'C завтраками| Bed and breakfast'!EF17*0.9</f>
        <v>27000</v>
      </c>
      <c r="EG18" s="303">
        <f>'C завтраками| Bed and breakfast'!EG17*0.9</f>
        <v>27000</v>
      </c>
      <c r="EH18" s="303">
        <f>'C завтраками| Bed and breakfast'!EH17*0.9</f>
        <v>27000</v>
      </c>
      <c r="EI18" s="303">
        <f>'C завтраками| Bed and breakfast'!EI17*0.9</f>
        <v>24300</v>
      </c>
      <c r="EJ18" s="303">
        <f>'C завтраками| Bed and breakfast'!EJ17*0.9</f>
        <v>24300</v>
      </c>
      <c r="EK18" s="303">
        <f>'C завтраками| Bed and breakfast'!EK17*0.9</f>
        <v>24300</v>
      </c>
      <c r="EL18" s="303">
        <f>'C завтраками| Bed and breakfast'!EL17*0.9</f>
        <v>24300</v>
      </c>
      <c r="EM18" s="303">
        <f>'C завтраками| Bed and breakfast'!EM17*0.9</f>
        <v>24300</v>
      </c>
      <c r="EN18" s="303">
        <f>'C завтраками| Bed and breakfast'!EN17*0.9</f>
        <v>24300</v>
      </c>
      <c r="EO18" s="303">
        <f>'C завтраками| Bed and breakfast'!EO17*0.9</f>
        <v>24300</v>
      </c>
      <c r="EP18" s="303">
        <f>'C завтраками| Bed and breakfast'!EP17*0.9</f>
        <v>22950</v>
      </c>
      <c r="EQ18" s="303">
        <f>'C завтраками| Bed and breakfast'!EQ17*0.9</f>
        <v>22950</v>
      </c>
      <c r="ER18" s="303">
        <f>'C завтраками| Bed and breakfast'!ER17*0.9</f>
        <v>22950</v>
      </c>
      <c r="ES18" s="303">
        <f>'C завтраками| Bed and breakfast'!ES17*0.9</f>
        <v>22950</v>
      </c>
      <c r="ET18" s="303">
        <f>'C завтраками| Bed and breakfast'!ET17*0.9</f>
        <v>22950</v>
      </c>
      <c r="EU18" s="303">
        <f>'C завтраками| Bed and breakfast'!EU17*0.9</f>
        <v>24300</v>
      </c>
      <c r="EV18" s="303">
        <f>'C завтраками| Bed and breakfast'!EV17*0.9</f>
        <v>24300</v>
      </c>
      <c r="EW18" s="303">
        <f>'C завтраками| Bed and breakfast'!EW17*0.9</f>
        <v>22950</v>
      </c>
      <c r="EX18" s="303">
        <f>'C завтраками| Bed and breakfast'!EX17*0.9</f>
        <v>22950</v>
      </c>
      <c r="EY18" s="303">
        <f>'C завтраками| Bed and breakfast'!EY17*0.9</f>
        <v>22950</v>
      </c>
      <c r="EZ18" s="303">
        <f>'C завтраками| Bed and breakfast'!EZ17*0.9</f>
        <v>22950</v>
      </c>
      <c r="FA18" s="303">
        <f>'C завтраками| Bed and breakfast'!FA17*0.9</f>
        <v>22950</v>
      </c>
      <c r="FB18" s="303">
        <f>'C завтраками| Bed and breakfast'!FB17*0.9</f>
        <v>24300</v>
      </c>
      <c r="FC18" s="303">
        <f>'C завтраками| Bed and breakfast'!FC17*0.9</f>
        <v>24300</v>
      </c>
      <c r="FD18" s="303">
        <f>'C завтраками| Bed and breakfast'!FD17*0.9</f>
        <v>22950</v>
      </c>
      <c r="FE18" s="303">
        <f>'C завтраками| Bed and breakfast'!FE17*0.9</f>
        <v>22950</v>
      </c>
      <c r="FF18" s="303">
        <f>'C завтраками| Bed and breakfast'!FF17*0.9</f>
        <v>22950</v>
      </c>
      <c r="FG18" s="303">
        <f>'C завтраками| Bed and breakfast'!FG17*0.9</f>
        <v>22950</v>
      </c>
      <c r="FH18" s="303">
        <f>'C завтраками| Bed and breakfast'!FH17*0.9</f>
        <v>25650</v>
      </c>
    </row>
    <row r="19" spans="1:164" s="72" customFormat="1" x14ac:dyDescent="0.2">
      <c r="A19" s="239" t="s">
        <v>122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46"/>
      <c r="AQ19" s="346"/>
      <c r="AR19" s="346"/>
      <c r="AS19" s="346"/>
      <c r="AT19" s="346"/>
      <c r="AU19" s="346"/>
      <c r="AV19" s="346"/>
      <c r="AW19" s="346"/>
      <c r="AX19" s="346"/>
      <c r="AY19" s="346"/>
      <c r="AZ19" s="346"/>
      <c r="BA19" s="302"/>
      <c r="BB19" s="302"/>
      <c r="BC19" s="302"/>
      <c r="BD19" s="302"/>
      <c r="BE19" s="302"/>
      <c r="BF19" s="302"/>
      <c r="BG19" s="302"/>
      <c r="BH19" s="302"/>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2"/>
      <c r="CJ19" s="302"/>
      <c r="CK19" s="302"/>
      <c r="CL19" s="302"/>
      <c r="CM19" s="302"/>
      <c r="CN19" s="302"/>
      <c r="CO19" s="302"/>
      <c r="CP19" s="302"/>
      <c r="CQ19" s="302"/>
      <c r="CR19" s="302"/>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302"/>
      <c r="ET19" s="302"/>
      <c r="EU19" s="302"/>
      <c r="EV19" s="302"/>
      <c r="EW19" s="302"/>
      <c r="EX19" s="302"/>
      <c r="EY19" s="302"/>
      <c r="EZ19" s="302"/>
      <c r="FA19" s="302"/>
      <c r="FB19" s="302"/>
      <c r="FC19" s="302"/>
      <c r="FD19" s="302"/>
      <c r="FE19" s="302"/>
      <c r="FF19" s="302"/>
      <c r="FG19" s="302"/>
      <c r="FH19" s="302"/>
    </row>
    <row r="20" spans="1:164" s="72" customFormat="1" x14ac:dyDescent="0.2">
      <c r="A20" s="240">
        <v>1</v>
      </c>
      <c r="B20" s="303">
        <f>'C завтраками| Bed and breakfast'!B19*0.9</f>
        <v>25200</v>
      </c>
      <c r="C20" s="303">
        <f>'C завтраками| Bed and breakfast'!C19*0.9</f>
        <v>25200</v>
      </c>
      <c r="D20" s="303">
        <f>'C завтраками| Bed and breakfast'!D19*0.9</f>
        <v>28350</v>
      </c>
      <c r="E20" s="303">
        <f>'C завтраками| Bed and breakfast'!E19*0.9</f>
        <v>28350</v>
      </c>
      <c r="F20" s="303">
        <f>'C завтраками| Bed and breakfast'!F19*0.9</f>
        <v>22500</v>
      </c>
      <c r="G20" s="303">
        <f>'C завтраками| Bed and breakfast'!G19*0.9</f>
        <v>22500</v>
      </c>
      <c r="H20" s="303">
        <f>'C завтраками| Bed and breakfast'!H19*0.9</f>
        <v>22500</v>
      </c>
      <c r="I20" s="303">
        <f>'C завтраками| Bed and breakfast'!I19*0.9</f>
        <v>22500</v>
      </c>
      <c r="J20" s="303">
        <f>'C завтраками| Bed and breakfast'!J19*0.9</f>
        <v>22500</v>
      </c>
      <c r="K20" s="303">
        <f>'C завтраками| Bed and breakfast'!K19*0.9</f>
        <v>26550</v>
      </c>
      <c r="L20" s="303">
        <f>'C завтраками| Bed and breakfast'!L19*0.9</f>
        <v>26550</v>
      </c>
      <c r="M20" s="303">
        <f>'C завтраками| Bed and breakfast'!M19*0.9</f>
        <v>22500</v>
      </c>
      <c r="N20" s="303">
        <f>'C завтраками| Bed and breakfast'!N19*0.9</f>
        <v>22500</v>
      </c>
      <c r="O20" s="303">
        <f>'C завтраками| Bed and breakfast'!O19*0.9</f>
        <v>22500</v>
      </c>
      <c r="P20" s="303">
        <f>'C завтраками| Bed and breakfast'!P19*0.9</f>
        <v>22500</v>
      </c>
      <c r="Q20" s="303">
        <f>'C завтраками| Bed and breakfast'!Q19*0.9</f>
        <v>22500</v>
      </c>
      <c r="R20" s="303">
        <f>'C завтраками| Bed and breakfast'!R19*0.9</f>
        <v>25200</v>
      </c>
      <c r="S20" s="303">
        <f>'C завтраками| Bed and breakfast'!S19*0.9</f>
        <v>25200</v>
      </c>
      <c r="T20" s="303">
        <f>'C завтраками| Bed and breakfast'!T19*0.9</f>
        <v>23850</v>
      </c>
      <c r="U20" s="303">
        <f>'C завтраками| Bed and breakfast'!U19*0.9</f>
        <v>23850</v>
      </c>
      <c r="V20" s="303">
        <f>'C завтраками| Bed and breakfast'!V19*0.9</f>
        <v>23850</v>
      </c>
      <c r="W20" s="303">
        <f>'C завтраками| Bed and breakfast'!W19*0.9</f>
        <v>23850</v>
      </c>
      <c r="X20" s="303">
        <f>'C завтраками| Bed and breakfast'!X19*0.9</f>
        <v>25200</v>
      </c>
      <c r="Y20" s="303">
        <f>'C завтраками| Bed and breakfast'!Y19*0.9</f>
        <v>25200</v>
      </c>
      <c r="Z20" s="303">
        <f>'C завтраками| Bed and breakfast'!Z19*0.9</f>
        <v>25200</v>
      </c>
      <c r="AA20" s="303">
        <f>'C завтраками| Bed and breakfast'!AA19*0.9</f>
        <v>23850</v>
      </c>
      <c r="AB20" s="303">
        <f>'C завтраками| Bed and breakfast'!AB19*0.9</f>
        <v>23850</v>
      </c>
      <c r="AC20" s="303">
        <f>'C завтраками| Bed and breakfast'!AC19*0.9</f>
        <v>25200</v>
      </c>
      <c r="AD20" s="303">
        <f>'C завтраками| Bed and breakfast'!AD19*0.9</f>
        <v>25200</v>
      </c>
      <c r="AE20" s="303">
        <f>'C завтраками| Bed and breakfast'!AE19*0.9</f>
        <v>25200</v>
      </c>
      <c r="AF20" s="303">
        <f>'C завтраками| Bed and breakfast'!AF19*0.9</f>
        <v>28800</v>
      </c>
      <c r="AG20" s="303">
        <f>'C завтраками| Bed and breakfast'!AG19*0.9</f>
        <v>28800</v>
      </c>
      <c r="AH20" s="303">
        <f>'C завтраками| Bed and breakfast'!AH19*0.9</f>
        <v>26550</v>
      </c>
      <c r="AI20" s="303">
        <f>'C завтраками| Bed and breakfast'!AI19*0.9</f>
        <v>28350</v>
      </c>
      <c r="AJ20" s="303">
        <f>'C завтраками| Bed and breakfast'!AJ19*0.9</f>
        <v>28350</v>
      </c>
      <c r="AK20" s="303">
        <f>'C завтраками| Bed and breakfast'!AK19*0.9</f>
        <v>34200</v>
      </c>
      <c r="AL20" s="303">
        <f>'C завтраками| Bed and breakfast'!AL19*0.9</f>
        <v>39600</v>
      </c>
      <c r="AM20" s="303">
        <f>'C завтраками| Bed and breakfast'!AM19*0.9</f>
        <v>39600</v>
      </c>
      <c r="AN20" s="303">
        <f>'C завтраками| Bed and breakfast'!AN19*0.9</f>
        <v>42300</v>
      </c>
      <c r="AO20" s="303">
        <f>'C завтраками| Bed and breakfast'!AO19*0.9</f>
        <v>39600</v>
      </c>
      <c r="AP20" s="347">
        <f>'C завтраками| Bed and breakfast'!AP19*0.9</f>
        <v>67500</v>
      </c>
      <c r="AQ20" s="347">
        <f>'C завтраками| Bed and breakfast'!AQ19*0.9</f>
        <v>103500</v>
      </c>
      <c r="AR20" s="347">
        <f>'C завтраками| Bed and breakfast'!AR19*0.9</f>
        <v>126000</v>
      </c>
      <c r="AS20" s="347">
        <f>'C завтраками| Bed and breakfast'!AS19*0.9</f>
        <v>126000</v>
      </c>
      <c r="AT20" s="347">
        <f>'C завтраками| Bed and breakfast'!AT19*0.9</f>
        <v>112500</v>
      </c>
      <c r="AU20" s="347">
        <f>'C завтраками| Bed and breakfast'!AU19*0.9</f>
        <v>112500</v>
      </c>
      <c r="AV20" s="347">
        <f>'C завтраками| Bed and breakfast'!AV19*0.9</f>
        <v>112500</v>
      </c>
      <c r="AW20" s="347">
        <f>'C завтраками| Bed and breakfast'!AW19*0.9</f>
        <v>112500</v>
      </c>
      <c r="AX20" s="347">
        <f>'C завтраками| Bed and breakfast'!AX19*0.9</f>
        <v>112500</v>
      </c>
      <c r="AY20" s="347">
        <f>'C завтраками| Bed and breakfast'!AY19*0.9</f>
        <v>90000</v>
      </c>
      <c r="AZ20" s="347">
        <f>'C завтраками| Bed and breakfast'!AZ19*0.9</f>
        <v>81000</v>
      </c>
      <c r="BA20" s="303">
        <f>'C завтраками| Bed and breakfast'!BA19*0.9</f>
        <v>81000</v>
      </c>
      <c r="BB20" s="303">
        <f>'C завтраками| Bed and breakfast'!BB19*0.9</f>
        <v>60300</v>
      </c>
      <c r="BC20" s="303">
        <f>'C завтраками| Bed and breakfast'!BC19*0.9</f>
        <v>38700</v>
      </c>
      <c r="BD20" s="303">
        <f>'C завтраками| Bed and breakfast'!BD19*0.9</f>
        <v>38700</v>
      </c>
      <c r="BE20" s="303">
        <f>'C завтраками| Bed and breakfast'!BE19*0.9</f>
        <v>38700</v>
      </c>
      <c r="BF20" s="303">
        <f>'C завтраками| Bed and breakfast'!BF19*0.9</f>
        <v>38700</v>
      </c>
      <c r="BG20" s="303">
        <f>'C завтраками| Bed and breakfast'!BG19*0.9</f>
        <v>38700</v>
      </c>
      <c r="BH20" s="303">
        <f>'C завтраками| Bed and breakfast'!BH19*0.9</f>
        <v>36000</v>
      </c>
      <c r="BI20" s="303">
        <f>'C завтраками| Bed and breakfast'!BI19*0.9</f>
        <v>36000</v>
      </c>
      <c r="BJ20" s="303">
        <f>'C завтраками| Bed and breakfast'!BJ19*0.9</f>
        <v>36000</v>
      </c>
      <c r="BK20" s="303">
        <f>'C завтраками| Bed and breakfast'!BK19*0.9</f>
        <v>38700</v>
      </c>
      <c r="BL20" s="303">
        <f>'C завтраками| Bed and breakfast'!BL19*0.9</f>
        <v>38700</v>
      </c>
      <c r="BM20" s="303">
        <f>'C завтраками| Bed and breakfast'!BM19*0.9</f>
        <v>38700</v>
      </c>
      <c r="BN20" s="303">
        <f>'C завтраками| Bed and breakfast'!BN19*0.9</f>
        <v>38700</v>
      </c>
      <c r="BO20" s="303">
        <f>'C завтраками| Bed and breakfast'!BO19*0.9</f>
        <v>38700</v>
      </c>
      <c r="BP20" s="303">
        <f>'C завтраками| Bed and breakfast'!BP19*0.9</f>
        <v>38700</v>
      </c>
      <c r="BQ20" s="303">
        <f>'C завтраками| Bed and breakfast'!BQ19*0.9</f>
        <v>38700</v>
      </c>
      <c r="BR20" s="303">
        <f>'C завтраками| Bed and breakfast'!BR19*0.9</f>
        <v>38700</v>
      </c>
      <c r="BS20" s="303">
        <f>'C завтраками| Bed and breakfast'!BS19*0.9</f>
        <v>38700</v>
      </c>
      <c r="BT20" s="303">
        <f>'C завтраками| Bed and breakfast'!BT19*0.9</f>
        <v>44100</v>
      </c>
      <c r="BU20" s="303">
        <f>'C завтраками| Bed and breakfast'!BU19*0.9</f>
        <v>44100</v>
      </c>
      <c r="BV20" s="303">
        <f>'C завтраками| Bed and breakfast'!BV19*0.9</f>
        <v>44100</v>
      </c>
      <c r="BW20" s="303">
        <f>'C завтраками| Bed and breakfast'!BW19*0.9</f>
        <v>44100</v>
      </c>
      <c r="BX20" s="303">
        <f>'C завтраками| Bed and breakfast'!BX19*0.9</f>
        <v>45900</v>
      </c>
      <c r="BY20" s="303">
        <f>'C завтраками| Bed and breakfast'!BY19*0.9</f>
        <v>45900</v>
      </c>
      <c r="BZ20" s="303">
        <f>'C завтраками| Bed and breakfast'!BZ19*0.9</f>
        <v>45900</v>
      </c>
      <c r="CA20" s="303">
        <f>'C завтраками| Bed and breakfast'!CA19*0.9</f>
        <v>45900</v>
      </c>
      <c r="CB20" s="303">
        <f>'C завтраками| Bed and breakfast'!CB19*0.9</f>
        <v>45900</v>
      </c>
      <c r="CC20" s="303">
        <f>'C завтраками| Bed and breakfast'!CC19*0.9</f>
        <v>45900</v>
      </c>
      <c r="CD20" s="303">
        <f>'C завтраками| Bed and breakfast'!CD19*0.9</f>
        <v>45900</v>
      </c>
      <c r="CE20" s="303">
        <f>'C завтраками| Bed and breakfast'!CE19*0.9</f>
        <v>45900</v>
      </c>
      <c r="CF20" s="303">
        <f>'C завтраками| Bed and breakfast'!CF19*0.9</f>
        <v>45900</v>
      </c>
      <c r="CG20" s="303">
        <f>'C завтраками| Bed and breakfast'!CG19*0.9</f>
        <v>45900</v>
      </c>
      <c r="CH20" s="303">
        <f>'C завтраками| Bed and breakfast'!CH19*0.9</f>
        <v>42300</v>
      </c>
      <c r="CI20" s="303">
        <f>'C завтраками| Bed and breakfast'!CI19*0.9</f>
        <v>42300</v>
      </c>
      <c r="CJ20" s="303">
        <f>'C завтраками| Bed and breakfast'!CJ19*0.9</f>
        <v>42300</v>
      </c>
      <c r="CK20" s="303">
        <f>'C завтраками| Bed and breakfast'!CK19*0.9</f>
        <v>42300</v>
      </c>
      <c r="CL20" s="303">
        <f>'C завтраками| Bed and breakfast'!CL19*0.9</f>
        <v>42300</v>
      </c>
      <c r="CM20" s="303">
        <f>'C завтраками| Bed and breakfast'!CM19*0.9</f>
        <v>42300</v>
      </c>
      <c r="CN20" s="303">
        <f>'C завтраками| Bed and breakfast'!CN19*0.9</f>
        <v>42300</v>
      </c>
      <c r="CO20" s="303">
        <f>'C завтраками| Bed and breakfast'!CO19*0.9</f>
        <v>42300</v>
      </c>
      <c r="CP20" s="303">
        <f>'C завтраками| Bed and breakfast'!CP19*0.9</f>
        <v>42300</v>
      </c>
      <c r="CQ20" s="303">
        <f>'C завтраками| Bed and breakfast'!CQ19*0.9</f>
        <v>64800</v>
      </c>
      <c r="CR20" s="303">
        <f>'C завтраками| Bed and breakfast'!CR19*0.9</f>
        <v>71100</v>
      </c>
      <c r="CS20" s="303">
        <f>'C завтраками| Bed and breakfast'!CS19*0.9</f>
        <v>77400</v>
      </c>
      <c r="CT20" s="303">
        <f>'C завтраками| Bed and breakfast'!CT19*0.9</f>
        <v>64800</v>
      </c>
      <c r="CU20" s="303">
        <f>'C завтраками| Bed and breakfast'!CU19*0.9</f>
        <v>64800</v>
      </c>
      <c r="CV20" s="303">
        <f>'C завтраками| Bed and breakfast'!CV19*0.9</f>
        <v>54900</v>
      </c>
      <c r="CW20" s="303">
        <f>'C завтраками| Bed and breakfast'!CW19*0.9</f>
        <v>54900</v>
      </c>
      <c r="CX20" s="303">
        <f>'C завтраками| Bed and breakfast'!CX19*0.9</f>
        <v>54900</v>
      </c>
      <c r="CY20" s="303">
        <f>'C завтраками| Bed and breakfast'!CY19*0.9</f>
        <v>47700</v>
      </c>
      <c r="CZ20" s="303">
        <f>'C завтраками| Bed and breakfast'!CZ19*0.9</f>
        <v>46800</v>
      </c>
      <c r="DA20" s="303">
        <f>'C завтраками| Bed and breakfast'!DA19*0.9</f>
        <v>34650</v>
      </c>
      <c r="DB20" s="303">
        <f>'C завтраками| Bed and breakfast'!DB19*0.9</f>
        <v>34650</v>
      </c>
      <c r="DC20" s="303">
        <f>'C завтраками| Bed and breakfast'!DC19*0.9</f>
        <v>34650</v>
      </c>
      <c r="DD20" s="303">
        <f>'C завтраками| Bed and breakfast'!DD19*0.9</f>
        <v>34650</v>
      </c>
      <c r="DE20" s="303">
        <f>'C завтраками| Bed and breakfast'!DE19*0.9</f>
        <v>36000</v>
      </c>
      <c r="DF20" s="303">
        <f>'C завтраками| Bed and breakfast'!DF19*0.9</f>
        <v>36000</v>
      </c>
      <c r="DG20" s="303">
        <f>'C завтраками| Bed and breakfast'!DG19*0.9</f>
        <v>36000</v>
      </c>
      <c r="DH20" s="303">
        <f>'C завтраками| Bed and breakfast'!DH19*0.9</f>
        <v>34650</v>
      </c>
      <c r="DI20" s="303">
        <f>'C завтраками| Bed and breakfast'!DI19*0.9</f>
        <v>34650</v>
      </c>
      <c r="DJ20" s="303">
        <f>'C завтраками| Bed and breakfast'!DJ19*0.9</f>
        <v>34650</v>
      </c>
      <c r="DK20" s="303">
        <f>'C завтраками| Bed and breakfast'!DK19*0.9</f>
        <v>34650</v>
      </c>
      <c r="DL20" s="303">
        <f>'C завтраками| Bed and breakfast'!DL19*0.9</f>
        <v>34650</v>
      </c>
      <c r="DM20" s="303">
        <f>'C завтраками| Bed and breakfast'!DM19*0.9</f>
        <v>34650</v>
      </c>
      <c r="DN20" s="303">
        <f>'C завтраками| Bed and breakfast'!DN19*0.9</f>
        <v>33300</v>
      </c>
      <c r="DO20" s="303">
        <f>'C завтраками| Bed and breakfast'!DO19*0.9</f>
        <v>33300</v>
      </c>
      <c r="DP20" s="303">
        <f>'C завтраками| Bed and breakfast'!DP19*0.9</f>
        <v>33300</v>
      </c>
      <c r="DQ20" s="303">
        <f>'C завтраками| Bed and breakfast'!DQ19*0.9</f>
        <v>33300</v>
      </c>
      <c r="DR20" s="303">
        <f>'C завтраками| Bed and breakfast'!DR19*0.9</f>
        <v>33300</v>
      </c>
      <c r="DS20" s="303">
        <f>'C завтраками| Bed and breakfast'!DS19*0.9</f>
        <v>33300</v>
      </c>
      <c r="DT20" s="303">
        <f>'C завтраками| Bed and breakfast'!DT19*0.9</f>
        <v>33300</v>
      </c>
      <c r="DU20" s="303">
        <f>'C завтраками| Bed and breakfast'!DU19*0.9</f>
        <v>29700</v>
      </c>
      <c r="DV20" s="303">
        <f>'C завтраками| Bed and breakfast'!DV19*0.9</f>
        <v>29700</v>
      </c>
      <c r="DW20" s="303">
        <f>'C завтраками| Bed and breakfast'!DW19*0.9</f>
        <v>29700</v>
      </c>
      <c r="DX20" s="303">
        <f>'C завтраками| Bed and breakfast'!DX19*0.9</f>
        <v>29700</v>
      </c>
      <c r="DY20" s="303">
        <f>'C завтраками| Bed and breakfast'!DY19*0.9</f>
        <v>29700</v>
      </c>
      <c r="DZ20" s="303">
        <f>'C завтраками| Bed and breakfast'!DZ19*0.9</f>
        <v>30600</v>
      </c>
      <c r="EA20" s="303">
        <f>'C завтраками| Bed and breakfast'!EA19*0.9</f>
        <v>30600</v>
      </c>
      <c r="EB20" s="303">
        <f>'C завтраками| Bed and breakfast'!EB19*0.9</f>
        <v>28800</v>
      </c>
      <c r="EC20" s="303">
        <f>'C завтраками| Bed and breakfast'!EC19*0.9</f>
        <v>28800</v>
      </c>
      <c r="ED20" s="303">
        <f>'C завтраками| Bed and breakfast'!ED19*0.9</f>
        <v>28800</v>
      </c>
      <c r="EE20" s="303">
        <f>'C завтраками| Bed and breakfast'!EE19*0.9</f>
        <v>26100</v>
      </c>
      <c r="EF20" s="303">
        <f>'C завтраками| Bed and breakfast'!EF19*0.9</f>
        <v>26100</v>
      </c>
      <c r="EG20" s="303">
        <f>'C завтраками| Bed and breakfast'!EG19*0.9</f>
        <v>26100</v>
      </c>
      <c r="EH20" s="303">
        <f>'C завтраками| Bed and breakfast'!EH19*0.9</f>
        <v>26100</v>
      </c>
      <c r="EI20" s="303">
        <f>'C завтраками| Bed and breakfast'!EI19*0.9</f>
        <v>23400</v>
      </c>
      <c r="EJ20" s="303">
        <f>'C завтраками| Bed and breakfast'!EJ19*0.9</f>
        <v>23400</v>
      </c>
      <c r="EK20" s="303">
        <f>'C завтраками| Bed and breakfast'!EK19*0.9</f>
        <v>23400</v>
      </c>
      <c r="EL20" s="303">
        <f>'C завтраками| Bed and breakfast'!EL19*0.9</f>
        <v>23400</v>
      </c>
      <c r="EM20" s="303">
        <f>'C завтраками| Bed and breakfast'!EM19*0.9</f>
        <v>23400</v>
      </c>
      <c r="EN20" s="303">
        <f>'C завтраками| Bed and breakfast'!EN19*0.9</f>
        <v>23400</v>
      </c>
      <c r="EO20" s="303">
        <f>'C завтраками| Bed and breakfast'!EO19*0.9</f>
        <v>23400</v>
      </c>
      <c r="EP20" s="303">
        <f>'C завтраками| Bed and breakfast'!EP19*0.9</f>
        <v>22050</v>
      </c>
      <c r="EQ20" s="303">
        <f>'C завтраками| Bed and breakfast'!EQ19*0.9</f>
        <v>22050</v>
      </c>
      <c r="ER20" s="303">
        <f>'C завтраками| Bed and breakfast'!ER19*0.9</f>
        <v>22050</v>
      </c>
      <c r="ES20" s="303">
        <f>'C завтраками| Bed and breakfast'!ES19*0.9</f>
        <v>22050</v>
      </c>
      <c r="ET20" s="303">
        <f>'C завтраками| Bed and breakfast'!ET19*0.9</f>
        <v>22050</v>
      </c>
      <c r="EU20" s="303">
        <f>'C завтраками| Bed and breakfast'!EU19*0.9</f>
        <v>23400</v>
      </c>
      <c r="EV20" s="303">
        <f>'C завтраками| Bed and breakfast'!EV19*0.9</f>
        <v>23400</v>
      </c>
      <c r="EW20" s="303">
        <f>'C завтраками| Bed and breakfast'!EW19*0.9</f>
        <v>22050</v>
      </c>
      <c r="EX20" s="303">
        <f>'C завтраками| Bed and breakfast'!EX19*0.9</f>
        <v>22050</v>
      </c>
      <c r="EY20" s="303">
        <f>'C завтраками| Bed and breakfast'!EY19*0.9</f>
        <v>22050</v>
      </c>
      <c r="EZ20" s="303">
        <f>'C завтраками| Bed and breakfast'!EZ19*0.9</f>
        <v>22050</v>
      </c>
      <c r="FA20" s="303">
        <f>'C завтраками| Bed and breakfast'!FA19*0.9</f>
        <v>22050</v>
      </c>
      <c r="FB20" s="303">
        <f>'C завтраками| Bed and breakfast'!FB19*0.9</f>
        <v>23400</v>
      </c>
      <c r="FC20" s="303">
        <f>'C завтраками| Bed and breakfast'!FC19*0.9</f>
        <v>23400</v>
      </c>
      <c r="FD20" s="303">
        <f>'C завтраками| Bed and breakfast'!FD19*0.9</f>
        <v>22050</v>
      </c>
      <c r="FE20" s="303">
        <f>'C завтраками| Bed and breakfast'!FE19*0.9</f>
        <v>22050</v>
      </c>
      <c r="FF20" s="303">
        <f>'C завтраками| Bed and breakfast'!FF19*0.9</f>
        <v>22050</v>
      </c>
      <c r="FG20" s="303">
        <f>'C завтраками| Bed and breakfast'!FG19*0.9</f>
        <v>22050</v>
      </c>
      <c r="FH20" s="303">
        <f>'C завтраками| Bed and breakfast'!FH19*0.9</f>
        <v>24750</v>
      </c>
    </row>
    <row r="21" spans="1:164" s="72" customFormat="1" x14ac:dyDescent="0.2">
      <c r="A21" s="240">
        <v>2</v>
      </c>
      <c r="B21" s="303">
        <f>'C завтраками| Bed and breakfast'!B20*0.9</f>
        <v>27540</v>
      </c>
      <c r="C21" s="303">
        <f>'C завтраками| Bed and breakfast'!C20*0.9</f>
        <v>27540</v>
      </c>
      <c r="D21" s="303">
        <f>'C завтраками| Bed and breakfast'!D20*0.9</f>
        <v>30690</v>
      </c>
      <c r="E21" s="303">
        <f>'C завтраками| Bed and breakfast'!E20*0.9</f>
        <v>30690</v>
      </c>
      <c r="F21" s="303">
        <f>'C завтраками| Bed and breakfast'!F20*0.9</f>
        <v>24840</v>
      </c>
      <c r="G21" s="303">
        <f>'C завтраками| Bed and breakfast'!G20*0.9</f>
        <v>24840</v>
      </c>
      <c r="H21" s="303">
        <f>'C завтраками| Bed and breakfast'!H20*0.9</f>
        <v>24840</v>
      </c>
      <c r="I21" s="303">
        <f>'C завтраками| Bed and breakfast'!I20*0.9</f>
        <v>24840</v>
      </c>
      <c r="J21" s="303">
        <f>'C завтраками| Bed and breakfast'!J20*0.9</f>
        <v>24840</v>
      </c>
      <c r="K21" s="303">
        <f>'C завтраками| Bed and breakfast'!K20*0.9</f>
        <v>28890</v>
      </c>
      <c r="L21" s="303">
        <f>'C завтраками| Bed and breakfast'!L20*0.9</f>
        <v>28890</v>
      </c>
      <c r="M21" s="303">
        <f>'C завтраками| Bed and breakfast'!M20*0.9</f>
        <v>24840</v>
      </c>
      <c r="N21" s="303">
        <f>'C завтраками| Bed and breakfast'!N20*0.9</f>
        <v>24840</v>
      </c>
      <c r="O21" s="303">
        <f>'C завтраками| Bed and breakfast'!O20*0.9</f>
        <v>24840</v>
      </c>
      <c r="P21" s="303">
        <f>'C завтраками| Bed and breakfast'!P20*0.9</f>
        <v>24840</v>
      </c>
      <c r="Q21" s="303">
        <f>'C завтраками| Bed and breakfast'!Q20*0.9</f>
        <v>24840</v>
      </c>
      <c r="R21" s="303">
        <f>'C завтраками| Bed and breakfast'!R20*0.9</f>
        <v>27540</v>
      </c>
      <c r="S21" s="303">
        <f>'C завтраками| Bed and breakfast'!S20*0.9</f>
        <v>27540</v>
      </c>
      <c r="T21" s="303">
        <f>'C завтраками| Bed and breakfast'!T20*0.9</f>
        <v>26190</v>
      </c>
      <c r="U21" s="303">
        <f>'C завтраками| Bed and breakfast'!U20*0.9</f>
        <v>26190</v>
      </c>
      <c r="V21" s="303">
        <f>'C завтраками| Bed and breakfast'!V20*0.9</f>
        <v>26190</v>
      </c>
      <c r="W21" s="303">
        <f>'C завтраками| Bed and breakfast'!W20*0.9</f>
        <v>26190</v>
      </c>
      <c r="X21" s="303">
        <f>'C завтраками| Bed and breakfast'!X20*0.9</f>
        <v>27540</v>
      </c>
      <c r="Y21" s="303">
        <f>'C завтраками| Bed and breakfast'!Y20*0.9</f>
        <v>27540</v>
      </c>
      <c r="Z21" s="303">
        <f>'C завтраками| Bed and breakfast'!Z20*0.9</f>
        <v>27540</v>
      </c>
      <c r="AA21" s="303">
        <f>'C завтраками| Bed and breakfast'!AA20*0.9</f>
        <v>26190</v>
      </c>
      <c r="AB21" s="303">
        <f>'C завтраками| Bed and breakfast'!AB20*0.9</f>
        <v>26190</v>
      </c>
      <c r="AC21" s="303">
        <f>'C завтраками| Bed and breakfast'!AC20*0.9</f>
        <v>27540</v>
      </c>
      <c r="AD21" s="303">
        <f>'C завтраками| Bed and breakfast'!AD20*0.9</f>
        <v>27540</v>
      </c>
      <c r="AE21" s="303">
        <f>'C завтраками| Bed and breakfast'!AE20*0.9</f>
        <v>27540</v>
      </c>
      <c r="AF21" s="303">
        <f>'C завтраками| Bed and breakfast'!AF20*0.9</f>
        <v>31140</v>
      </c>
      <c r="AG21" s="303">
        <f>'C завтраками| Bed and breakfast'!AG20*0.9</f>
        <v>31140</v>
      </c>
      <c r="AH21" s="303">
        <f>'C завтраками| Bed and breakfast'!AH20*0.9</f>
        <v>28890</v>
      </c>
      <c r="AI21" s="303">
        <f>'C завтраками| Bed and breakfast'!AI20*0.9</f>
        <v>30690</v>
      </c>
      <c r="AJ21" s="303">
        <f>'C завтраками| Bed and breakfast'!AJ20*0.9</f>
        <v>30690</v>
      </c>
      <c r="AK21" s="303">
        <f>'C завтраками| Bed and breakfast'!AK20*0.9</f>
        <v>36540</v>
      </c>
      <c r="AL21" s="303">
        <f>'C завтраками| Bed and breakfast'!AL20*0.9</f>
        <v>41940</v>
      </c>
      <c r="AM21" s="303">
        <f>'C завтраками| Bed and breakfast'!AM20*0.9</f>
        <v>41940</v>
      </c>
      <c r="AN21" s="303">
        <f>'C завтраками| Bed and breakfast'!AN20*0.9</f>
        <v>44640</v>
      </c>
      <c r="AO21" s="303">
        <f>'C завтраками| Bed and breakfast'!AO20*0.9</f>
        <v>41940</v>
      </c>
      <c r="AP21" s="347">
        <f>'C завтраками| Bed and breakfast'!AP20*0.9</f>
        <v>70650</v>
      </c>
      <c r="AQ21" s="347">
        <f>'C завтраками| Bed and breakfast'!AQ20*0.9</f>
        <v>106650</v>
      </c>
      <c r="AR21" s="347">
        <f>'C завтраками| Bed and breakfast'!AR20*0.9</f>
        <v>129150</v>
      </c>
      <c r="AS21" s="347">
        <f>'C завтраками| Bed and breakfast'!AS20*0.9</f>
        <v>129150</v>
      </c>
      <c r="AT21" s="347">
        <f>'C завтраками| Bed and breakfast'!AT20*0.9</f>
        <v>115650</v>
      </c>
      <c r="AU21" s="347">
        <f>'C завтраками| Bed and breakfast'!AU20*0.9</f>
        <v>115650</v>
      </c>
      <c r="AV21" s="347">
        <f>'C завтраками| Bed and breakfast'!AV20*0.9</f>
        <v>115650</v>
      </c>
      <c r="AW21" s="347">
        <f>'C завтраками| Bed and breakfast'!AW20*0.9</f>
        <v>115650</v>
      </c>
      <c r="AX21" s="347">
        <f>'C завтраками| Bed and breakfast'!AX20*0.9</f>
        <v>115650</v>
      </c>
      <c r="AY21" s="347">
        <f>'C завтраками| Bed and breakfast'!AY20*0.9</f>
        <v>93150</v>
      </c>
      <c r="AZ21" s="347">
        <f>'C завтраками| Bed and breakfast'!AZ20*0.9</f>
        <v>84150</v>
      </c>
      <c r="BA21" s="303">
        <f>'C завтраками| Bed and breakfast'!BA20*0.9</f>
        <v>84150</v>
      </c>
      <c r="BB21" s="303">
        <f>'C завтраками| Bed and breakfast'!BB20*0.9</f>
        <v>63180</v>
      </c>
      <c r="BC21" s="303">
        <f>'C завтраками| Bed and breakfast'!BC20*0.9</f>
        <v>41580</v>
      </c>
      <c r="BD21" s="303">
        <f>'C завтраками| Bed and breakfast'!BD20*0.9</f>
        <v>41580</v>
      </c>
      <c r="BE21" s="303">
        <f>'C завтраками| Bed and breakfast'!BE20*0.9</f>
        <v>41580</v>
      </c>
      <c r="BF21" s="303">
        <f>'C завтраками| Bed and breakfast'!BF20*0.9</f>
        <v>41580</v>
      </c>
      <c r="BG21" s="303">
        <f>'C завтраками| Bed and breakfast'!BG20*0.9</f>
        <v>41580</v>
      </c>
      <c r="BH21" s="303">
        <f>'C завтраками| Bed and breakfast'!BH20*0.9</f>
        <v>38880</v>
      </c>
      <c r="BI21" s="303">
        <f>'C завтраками| Bed and breakfast'!BI20*0.9</f>
        <v>38880</v>
      </c>
      <c r="BJ21" s="303">
        <f>'C завтраками| Bed and breakfast'!BJ20*0.9</f>
        <v>38880</v>
      </c>
      <c r="BK21" s="303">
        <f>'C завтраками| Bed and breakfast'!BK20*0.9</f>
        <v>41580</v>
      </c>
      <c r="BL21" s="303">
        <f>'C завтраками| Bed and breakfast'!BL20*0.9</f>
        <v>41580</v>
      </c>
      <c r="BM21" s="303">
        <f>'C завтраками| Bed and breakfast'!BM20*0.9</f>
        <v>41580</v>
      </c>
      <c r="BN21" s="303">
        <f>'C завтраками| Bed and breakfast'!BN20*0.9</f>
        <v>41580</v>
      </c>
      <c r="BO21" s="303">
        <f>'C завтраками| Bed and breakfast'!BO20*0.9</f>
        <v>41580</v>
      </c>
      <c r="BP21" s="303">
        <f>'C завтраками| Bed and breakfast'!BP20*0.9</f>
        <v>41580</v>
      </c>
      <c r="BQ21" s="303">
        <f>'C завтраками| Bed and breakfast'!BQ20*0.9</f>
        <v>41580</v>
      </c>
      <c r="BR21" s="303">
        <f>'C завтраками| Bed and breakfast'!BR20*0.9</f>
        <v>41580</v>
      </c>
      <c r="BS21" s="303">
        <f>'C завтраками| Bed and breakfast'!BS20*0.9</f>
        <v>41580</v>
      </c>
      <c r="BT21" s="303">
        <f>'C завтраками| Bed and breakfast'!BT20*0.9</f>
        <v>46980</v>
      </c>
      <c r="BU21" s="303">
        <f>'C завтраками| Bed and breakfast'!BU20*0.9</f>
        <v>46980</v>
      </c>
      <c r="BV21" s="303">
        <f>'C завтраками| Bed and breakfast'!BV20*0.9</f>
        <v>46980</v>
      </c>
      <c r="BW21" s="303">
        <f>'C завтраками| Bed and breakfast'!BW20*0.9</f>
        <v>46980</v>
      </c>
      <c r="BX21" s="303">
        <f>'C завтраками| Bed and breakfast'!BX20*0.9</f>
        <v>48780</v>
      </c>
      <c r="BY21" s="303">
        <f>'C завтраками| Bed and breakfast'!BY20*0.9</f>
        <v>48780</v>
      </c>
      <c r="BZ21" s="303">
        <f>'C завтраками| Bed and breakfast'!BZ20*0.9</f>
        <v>48780</v>
      </c>
      <c r="CA21" s="303">
        <f>'C завтраками| Bed and breakfast'!CA20*0.9</f>
        <v>48780</v>
      </c>
      <c r="CB21" s="303">
        <f>'C завтраками| Bed and breakfast'!CB20*0.9</f>
        <v>48780</v>
      </c>
      <c r="CC21" s="303">
        <f>'C завтраками| Bed and breakfast'!CC20*0.9</f>
        <v>48780</v>
      </c>
      <c r="CD21" s="303">
        <f>'C завтраками| Bed and breakfast'!CD20*0.9</f>
        <v>48780</v>
      </c>
      <c r="CE21" s="303">
        <f>'C завтраками| Bed and breakfast'!CE20*0.9</f>
        <v>48780</v>
      </c>
      <c r="CF21" s="303">
        <f>'C завтраками| Bed and breakfast'!CF20*0.9</f>
        <v>48780</v>
      </c>
      <c r="CG21" s="303">
        <f>'C завтраками| Bed and breakfast'!CG20*0.9</f>
        <v>48780</v>
      </c>
      <c r="CH21" s="303">
        <f>'C завтраками| Bed and breakfast'!CH20*0.9</f>
        <v>45180</v>
      </c>
      <c r="CI21" s="303">
        <f>'C завтраками| Bed and breakfast'!CI20*0.9</f>
        <v>45180</v>
      </c>
      <c r="CJ21" s="303">
        <f>'C завтраками| Bed and breakfast'!CJ20*0.9</f>
        <v>45180</v>
      </c>
      <c r="CK21" s="303">
        <f>'C завтраками| Bed and breakfast'!CK20*0.9</f>
        <v>45180</v>
      </c>
      <c r="CL21" s="303">
        <f>'C завтраками| Bed and breakfast'!CL20*0.9</f>
        <v>45180</v>
      </c>
      <c r="CM21" s="303">
        <f>'C завтраками| Bed and breakfast'!CM20*0.9</f>
        <v>45180</v>
      </c>
      <c r="CN21" s="303">
        <f>'C завтраками| Bed and breakfast'!CN20*0.9</f>
        <v>45180</v>
      </c>
      <c r="CO21" s="303">
        <f>'C завтраками| Bed and breakfast'!CO20*0.9</f>
        <v>45180</v>
      </c>
      <c r="CP21" s="303">
        <f>'C завтраками| Bed and breakfast'!CP20*0.9</f>
        <v>45180</v>
      </c>
      <c r="CQ21" s="303">
        <f>'C завтраками| Bed and breakfast'!CQ20*0.9</f>
        <v>67680</v>
      </c>
      <c r="CR21" s="303">
        <f>'C завтраками| Bed and breakfast'!CR20*0.9</f>
        <v>73980</v>
      </c>
      <c r="CS21" s="303">
        <f>'C завтраками| Bed and breakfast'!CS20*0.9</f>
        <v>80280</v>
      </c>
      <c r="CT21" s="303">
        <f>'C завтраками| Bed and breakfast'!CT20*0.9</f>
        <v>67680</v>
      </c>
      <c r="CU21" s="303">
        <f>'C завтраками| Bed and breakfast'!CU20*0.9</f>
        <v>67680</v>
      </c>
      <c r="CV21" s="303">
        <f>'C завтраками| Bed and breakfast'!CV20*0.9</f>
        <v>57780</v>
      </c>
      <c r="CW21" s="303">
        <f>'C завтраками| Bed and breakfast'!CW20*0.9</f>
        <v>57780</v>
      </c>
      <c r="CX21" s="303">
        <f>'C завтраками| Bed and breakfast'!CX20*0.9</f>
        <v>57780</v>
      </c>
      <c r="CY21" s="303">
        <f>'C завтраками| Bed and breakfast'!CY20*0.9</f>
        <v>50580</v>
      </c>
      <c r="CZ21" s="303">
        <f>'C завтраками| Bed and breakfast'!CZ20*0.9</f>
        <v>49680</v>
      </c>
      <c r="DA21" s="303">
        <f>'C завтраками| Bed and breakfast'!DA20*0.9</f>
        <v>37530</v>
      </c>
      <c r="DB21" s="303">
        <f>'C завтраками| Bed and breakfast'!DB20*0.9</f>
        <v>37530</v>
      </c>
      <c r="DC21" s="303">
        <f>'C завтраками| Bed and breakfast'!DC20*0.9</f>
        <v>37530</v>
      </c>
      <c r="DD21" s="303">
        <f>'C завтраками| Bed and breakfast'!DD20*0.9</f>
        <v>37530</v>
      </c>
      <c r="DE21" s="303">
        <f>'C завтраками| Bed and breakfast'!DE20*0.9</f>
        <v>38880</v>
      </c>
      <c r="DF21" s="303">
        <f>'C завтраками| Bed and breakfast'!DF20*0.9</f>
        <v>38880</v>
      </c>
      <c r="DG21" s="303">
        <f>'C завтраками| Bed and breakfast'!DG20*0.9</f>
        <v>38880</v>
      </c>
      <c r="DH21" s="303">
        <f>'C завтраками| Bed and breakfast'!DH20*0.9</f>
        <v>37530</v>
      </c>
      <c r="DI21" s="303">
        <f>'C завтраками| Bed and breakfast'!DI20*0.9</f>
        <v>37530</v>
      </c>
      <c r="DJ21" s="303">
        <f>'C завтраками| Bed and breakfast'!DJ20*0.9</f>
        <v>37530</v>
      </c>
      <c r="DK21" s="303">
        <f>'C завтраками| Bed and breakfast'!DK20*0.9</f>
        <v>37530</v>
      </c>
      <c r="DL21" s="303">
        <f>'C завтраками| Bed and breakfast'!DL20*0.9</f>
        <v>37530</v>
      </c>
      <c r="DM21" s="303">
        <f>'C завтраками| Bed and breakfast'!DM20*0.9</f>
        <v>37530</v>
      </c>
      <c r="DN21" s="303">
        <f>'C завтраками| Bed and breakfast'!DN20*0.9</f>
        <v>36180</v>
      </c>
      <c r="DO21" s="303">
        <f>'C завтраками| Bed and breakfast'!DO20*0.9</f>
        <v>36180</v>
      </c>
      <c r="DP21" s="303">
        <f>'C завтраками| Bed and breakfast'!DP20*0.9</f>
        <v>36180</v>
      </c>
      <c r="DQ21" s="303">
        <f>'C завтраками| Bed and breakfast'!DQ20*0.9</f>
        <v>36180</v>
      </c>
      <c r="DR21" s="303">
        <f>'C завтраками| Bed and breakfast'!DR20*0.9</f>
        <v>36180</v>
      </c>
      <c r="DS21" s="303">
        <f>'C завтраками| Bed and breakfast'!DS20*0.9</f>
        <v>36180</v>
      </c>
      <c r="DT21" s="303">
        <f>'C завтраками| Bed and breakfast'!DT20*0.9</f>
        <v>36180</v>
      </c>
      <c r="DU21" s="303">
        <f>'C завтраками| Bed and breakfast'!DU20*0.9</f>
        <v>32580</v>
      </c>
      <c r="DV21" s="303">
        <f>'C завтраками| Bed and breakfast'!DV20*0.9</f>
        <v>32580</v>
      </c>
      <c r="DW21" s="303">
        <f>'C завтраками| Bed and breakfast'!DW20*0.9</f>
        <v>32580</v>
      </c>
      <c r="DX21" s="303">
        <f>'C завтраками| Bed and breakfast'!DX20*0.9</f>
        <v>32580</v>
      </c>
      <c r="DY21" s="303">
        <f>'C завтраками| Bed and breakfast'!DY20*0.9</f>
        <v>32580</v>
      </c>
      <c r="DZ21" s="303">
        <f>'C завтраками| Bed and breakfast'!DZ20*0.9</f>
        <v>33480</v>
      </c>
      <c r="EA21" s="303">
        <f>'C завтраками| Bed and breakfast'!EA20*0.9</f>
        <v>33480</v>
      </c>
      <c r="EB21" s="303">
        <f>'C завтраками| Bed and breakfast'!EB20*0.9</f>
        <v>31680</v>
      </c>
      <c r="EC21" s="303">
        <f>'C завтраками| Bed and breakfast'!EC20*0.9</f>
        <v>31680</v>
      </c>
      <c r="ED21" s="303">
        <f>'C завтраками| Bed and breakfast'!ED20*0.9</f>
        <v>31680</v>
      </c>
      <c r="EE21" s="303">
        <f>'C завтраками| Bed and breakfast'!EE20*0.9</f>
        <v>28800</v>
      </c>
      <c r="EF21" s="303">
        <f>'C завтраками| Bed and breakfast'!EF20*0.9</f>
        <v>28800</v>
      </c>
      <c r="EG21" s="303">
        <f>'C завтраками| Bed and breakfast'!EG20*0.9</f>
        <v>28800</v>
      </c>
      <c r="EH21" s="303">
        <f>'C завтраками| Bed and breakfast'!EH20*0.9</f>
        <v>28800</v>
      </c>
      <c r="EI21" s="303">
        <f>'C завтраками| Bed and breakfast'!EI20*0.9</f>
        <v>26100</v>
      </c>
      <c r="EJ21" s="303">
        <f>'C завтраками| Bed and breakfast'!EJ20*0.9</f>
        <v>26100</v>
      </c>
      <c r="EK21" s="303">
        <f>'C завтраками| Bed and breakfast'!EK20*0.9</f>
        <v>26100</v>
      </c>
      <c r="EL21" s="303">
        <f>'C завтраками| Bed and breakfast'!EL20*0.9</f>
        <v>26100</v>
      </c>
      <c r="EM21" s="303">
        <f>'C завтраками| Bed and breakfast'!EM20*0.9</f>
        <v>26100</v>
      </c>
      <c r="EN21" s="303">
        <f>'C завтраками| Bed and breakfast'!EN20*0.9</f>
        <v>26100</v>
      </c>
      <c r="EO21" s="303">
        <f>'C завтраками| Bed and breakfast'!EO20*0.9</f>
        <v>26100</v>
      </c>
      <c r="EP21" s="303">
        <f>'C завтраками| Bed and breakfast'!EP20*0.9</f>
        <v>24750</v>
      </c>
      <c r="EQ21" s="303">
        <f>'C завтраками| Bed and breakfast'!EQ20*0.9</f>
        <v>24750</v>
      </c>
      <c r="ER21" s="303">
        <f>'C завтраками| Bed and breakfast'!ER20*0.9</f>
        <v>24750</v>
      </c>
      <c r="ES21" s="303">
        <f>'C завтраками| Bed and breakfast'!ES20*0.9</f>
        <v>24750</v>
      </c>
      <c r="ET21" s="303">
        <f>'C завтраками| Bed and breakfast'!ET20*0.9</f>
        <v>24750</v>
      </c>
      <c r="EU21" s="303">
        <f>'C завтраками| Bed and breakfast'!EU20*0.9</f>
        <v>26100</v>
      </c>
      <c r="EV21" s="303">
        <f>'C завтраками| Bed and breakfast'!EV20*0.9</f>
        <v>26100</v>
      </c>
      <c r="EW21" s="303">
        <f>'C завтраками| Bed and breakfast'!EW20*0.9</f>
        <v>24750</v>
      </c>
      <c r="EX21" s="303">
        <f>'C завтраками| Bed and breakfast'!EX20*0.9</f>
        <v>24750</v>
      </c>
      <c r="EY21" s="303">
        <f>'C завтраками| Bed and breakfast'!EY20*0.9</f>
        <v>24750</v>
      </c>
      <c r="EZ21" s="303">
        <f>'C завтраками| Bed and breakfast'!EZ20*0.9</f>
        <v>24750</v>
      </c>
      <c r="FA21" s="303">
        <f>'C завтраками| Bed and breakfast'!FA20*0.9</f>
        <v>24750</v>
      </c>
      <c r="FB21" s="303">
        <f>'C завтраками| Bed and breakfast'!FB20*0.9</f>
        <v>26100</v>
      </c>
      <c r="FC21" s="303">
        <f>'C завтраками| Bed and breakfast'!FC20*0.9</f>
        <v>26100</v>
      </c>
      <c r="FD21" s="303">
        <f>'C завтраками| Bed and breakfast'!FD20*0.9</f>
        <v>24750</v>
      </c>
      <c r="FE21" s="303">
        <f>'C завтраками| Bed and breakfast'!FE20*0.9</f>
        <v>24750</v>
      </c>
      <c r="FF21" s="303">
        <f>'C завтраками| Bed and breakfast'!FF20*0.9</f>
        <v>24750</v>
      </c>
      <c r="FG21" s="303">
        <f>'C завтраками| Bed and breakfast'!FG20*0.9</f>
        <v>24750</v>
      </c>
      <c r="FH21" s="303">
        <f>'C завтраками| Bed and breakfast'!FH20*0.9</f>
        <v>27450</v>
      </c>
    </row>
    <row r="22" spans="1:164" s="72" customFormat="1" x14ac:dyDescent="0.2">
      <c r="A22" s="239" t="s">
        <v>123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45"/>
      <c r="AQ22" s="345"/>
      <c r="AR22" s="345"/>
      <c r="AS22" s="345"/>
      <c r="AT22" s="345"/>
      <c r="AU22" s="345"/>
      <c r="AV22" s="345"/>
      <c r="AW22" s="345"/>
      <c r="AX22" s="345"/>
      <c r="AY22" s="345"/>
      <c r="AZ22" s="345"/>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row>
    <row r="23" spans="1:164" s="72" customFormat="1" x14ac:dyDescent="0.2">
      <c r="A23" s="240" t="s">
        <v>115</v>
      </c>
      <c r="B23" s="303">
        <f>'C завтраками| Bed and breakfast'!B22*0.9</f>
        <v>47340</v>
      </c>
      <c r="C23" s="303">
        <f>'C завтраками| Bed and breakfast'!C22*0.9</f>
        <v>47340</v>
      </c>
      <c r="D23" s="303">
        <f>'C завтраками| Bed and breakfast'!D22*0.9</f>
        <v>50490</v>
      </c>
      <c r="E23" s="303">
        <f>'C завтраками| Bed and breakfast'!E22*0.9</f>
        <v>50490</v>
      </c>
      <c r="F23" s="303">
        <f>'C завтраками| Bed and breakfast'!F22*0.9</f>
        <v>44640</v>
      </c>
      <c r="G23" s="303">
        <f>'C завтраками| Bed and breakfast'!G22*0.9</f>
        <v>44640</v>
      </c>
      <c r="H23" s="303">
        <f>'C завтраками| Bed and breakfast'!H22*0.9</f>
        <v>44640</v>
      </c>
      <c r="I23" s="303">
        <f>'C завтраками| Bed and breakfast'!I22*0.9</f>
        <v>44640</v>
      </c>
      <c r="J23" s="303">
        <f>'C завтраками| Bed and breakfast'!J22*0.9</f>
        <v>44640</v>
      </c>
      <c r="K23" s="303">
        <f>'C завтраками| Bed and breakfast'!K22*0.9</f>
        <v>48690</v>
      </c>
      <c r="L23" s="303">
        <f>'C завтраками| Bed and breakfast'!L22*0.9</f>
        <v>48690</v>
      </c>
      <c r="M23" s="303">
        <f>'C завтраками| Bed and breakfast'!M22*0.9</f>
        <v>44640</v>
      </c>
      <c r="N23" s="303">
        <f>'C завтраками| Bed and breakfast'!N22*0.9</f>
        <v>44640</v>
      </c>
      <c r="O23" s="303">
        <f>'C завтраками| Bed and breakfast'!O22*0.9</f>
        <v>44640</v>
      </c>
      <c r="P23" s="303">
        <f>'C завтраками| Bed and breakfast'!P22*0.9</f>
        <v>44640</v>
      </c>
      <c r="Q23" s="303">
        <f>'C завтраками| Bed and breakfast'!Q22*0.9</f>
        <v>44640</v>
      </c>
      <c r="R23" s="303">
        <f>'C завтраками| Bed and breakfast'!R22*0.9</f>
        <v>47340</v>
      </c>
      <c r="S23" s="303">
        <f>'C завтраками| Bed and breakfast'!S22*0.9</f>
        <v>47340</v>
      </c>
      <c r="T23" s="303">
        <f>'C завтраками| Bed and breakfast'!T22*0.9</f>
        <v>45990</v>
      </c>
      <c r="U23" s="303">
        <f>'C завтраками| Bed and breakfast'!U22*0.9</f>
        <v>45990</v>
      </c>
      <c r="V23" s="303">
        <f>'C завтраками| Bed and breakfast'!V22*0.9</f>
        <v>45990</v>
      </c>
      <c r="W23" s="303">
        <f>'C завтраками| Bed and breakfast'!W22*0.9</f>
        <v>45990</v>
      </c>
      <c r="X23" s="303">
        <f>'C завтраками| Bed and breakfast'!X22*0.9</f>
        <v>47340</v>
      </c>
      <c r="Y23" s="303">
        <f>'C завтраками| Bed and breakfast'!Y22*0.9</f>
        <v>47340</v>
      </c>
      <c r="Z23" s="303">
        <f>'C завтраками| Bed and breakfast'!Z22*0.9</f>
        <v>47340</v>
      </c>
      <c r="AA23" s="303">
        <f>'C завтраками| Bed and breakfast'!AA22*0.9</f>
        <v>45990</v>
      </c>
      <c r="AB23" s="303">
        <f>'C завтраками| Bed and breakfast'!AB22*0.9</f>
        <v>45990</v>
      </c>
      <c r="AC23" s="303">
        <f>'C завтраками| Bed and breakfast'!AC22*0.9</f>
        <v>47340</v>
      </c>
      <c r="AD23" s="303">
        <f>'C завтраками| Bed and breakfast'!AD22*0.9</f>
        <v>47340</v>
      </c>
      <c r="AE23" s="303">
        <f>'C завтраками| Bed and breakfast'!AE22*0.9</f>
        <v>47340</v>
      </c>
      <c r="AF23" s="303">
        <f>'C завтраками| Bed and breakfast'!AF22*0.9</f>
        <v>50940</v>
      </c>
      <c r="AG23" s="303">
        <f>'C завтраками| Bed and breakfast'!AG22*0.9</f>
        <v>50940</v>
      </c>
      <c r="AH23" s="303">
        <f>'C завтраками| Bed and breakfast'!AH22*0.9</f>
        <v>48690</v>
      </c>
      <c r="AI23" s="303">
        <f>'C завтраками| Bed and breakfast'!AI22*0.9</f>
        <v>50490</v>
      </c>
      <c r="AJ23" s="303">
        <f>'C завтраками| Bed and breakfast'!AJ22*0.9</f>
        <v>50490</v>
      </c>
      <c r="AK23" s="303">
        <f>'C завтраками| Bed and breakfast'!AK22*0.9</f>
        <v>56340</v>
      </c>
      <c r="AL23" s="303">
        <f>'C завтраками| Bed and breakfast'!AL22*0.9</f>
        <v>61740</v>
      </c>
      <c r="AM23" s="303">
        <f>'C завтраками| Bed and breakfast'!AM22*0.9</f>
        <v>61740</v>
      </c>
      <c r="AN23" s="303">
        <f>'C завтраками| Bed and breakfast'!AN22*0.9</f>
        <v>64440</v>
      </c>
      <c r="AO23" s="303">
        <f>'C завтраками| Bed and breakfast'!AO22*0.9</f>
        <v>61740</v>
      </c>
      <c r="AP23" s="347">
        <f>'C завтраками| Bed and breakfast'!AP22*0.9</f>
        <v>147150</v>
      </c>
      <c r="AQ23" s="347">
        <f>'C завтраками| Bed and breakfast'!AQ22*0.9</f>
        <v>183150</v>
      </c>
      <c r="AR23" s="347">
        <f>'C завтраками| Bed and breakfast'!AR22*0.9</f>
        <v>205650</v>
      </c>
      <c r="AS23" s="347">
        <f>'C завтраками| Bed and breakfast'!AS22*0.9</f>
        <v>205650</v>
      </c>
      <c r="AT23" s="347">
        <f>'C завтраками| Bed and breakfast'!AT22*0.9</f>
        <v>192150</v>
      </c>
      <c r="AU23" s="347">
        <f>'C завтраками| Bed and breakfast'!AU22*0.9</f>
        <v>192150</v>
      </c>
      <c r="AV23" s="347">
        <f>'C завтраками| Bed and breakfast'!AV22*0.9</f>
        <v>192150</v>
      </c>
      <c r="AW23" s="347">
        <f>'C завтраками| Bed and breakfast'!AW22*0.9</f>
        <v>192150</v>
      </c>
      <c r="AX23" s="347">
        <f>'C завтраками| Bed and breakfast'!AX22*0.9</f>
        <v>192150</v>
      </c>
      <c r="AY23" s="347">
        <f>'C завтраками| Bed and breakfast'!AY22*0.9</f>
        <v>169650</v>
      </c>
      <c r="AZ23" s="347">
        <f>'C завтраками| Bed and breakfast'!AZ22*0.9</f>
        <v>160650</v>
      </c>
      <c r="BA23" s="303">
        <f>'C завтраками| Bed and breakfast'!BA22*0.9</f>
        <v>160650</v>
      </c>
      <c r="BB23" s="303">
        <f>'C завтраками| Bed and breakfast'!BB22*0.9</f>
        <v>100080</v>
      </c>
      <c r="BC23" s="303">
        <f>'C завтраками| Bed and breakfast'!BC22*0.9</f>
        <v>78480</v>
      </c>
      <c r="BD23" s="303">
        <f>'C завтраками| Bed and breakfast'!BD22*0.9</f>
        <v>78480</v>
      </c>
      <c r="BE23" s="303">
        <f>'C завтраками| Bed and breakfast'!BE22*0.9</f>
        <v>78480</v>
      </c>
      <c r="BF23" s="303">
        <f>'C завтраками| Bed and breakfast'!BF22*0.9</f>
        <v>78480</v>
      </c>
      <c r="BG23" s="303">
        <f>'C завтраками| Bed and breakfast'!BG22*0.9</f>
        <v>78480</v>
      </c>
      <c r="BH23" s="303">
        <f>'C завтраками| Bed and breakfast'!BH22*0.9</f>
        <v>75780</v>
      </c>
      <c r="BI23" s="303">
        <f>'C завтраками| Bed and breakfast'!BI22*0.9</f>
        <v>75780</v>
      </c>
      <c r="BJ23" s="303">
        <f>'C завтраками| Bed and breakfast'!BJ22*0.9</f>
        <v>75780</v>
      </c>
      <c r="BK23" s="303">
        <f>'C завтраками| Bed and breakfast'!BK22*0.9</f>
        <v>78480</v>
      </c>
      <c r="BL23" s="303">
        <f>'C завтраками| Bed and breakfast'!BL22*0.9</f>
        <v>78480</v>
      </c>
      <c r="BM23" s="303">
        <f>'C завтраками| Bed and breakfast'!BM22*0.9</f>
        <v>78480</v>
      </c>
      <c r="BN23" s="303">
        <f>'C завтраками| Bed and breakfast'!BN22*0.9</f>
        <v>78480</v>
      </c>
      <c r="BO23" s="303">
        <f>'C завтраками| Bed and breakfast'!BO22*0.9</f>
        <v>78480</v>
      </c>
      <c r="BP23" s="303">
        <f>'C завтраками| Bed and breakfast'!BP22*0.9</f>
        <v>78480</v>
      </c>
      <c r="BQ23" s="303">
        <f>'C завтраками| Bed and breakfast'!BQ22*0.9</f>
        <v>78480</v>
      </c>
      <c r="BR23" s="303">
        <f>'C завтраками| Bed and breakfast'!BR22*0.9</f>
        <v>78480</v>
      </c>
      <c r="BS23" s="303">
        <f>'C завтраками| Bed and breakfast'!BS22*0.9</f>
        <v>78480</v>
      </c>
      <c r="BT23" s="303">
        <f>'C завтраками| Bed and breakfast'!BT22*0.9</f>
        <v>83880</v>
      </c>
      <c r="BU23" s="303">
        <f>'C завтраками| Bed and breakfast'!BU22*0.9</f>
        <v>83880</v>
      </c>
      <c r="BV23" s="303">
        <f>'C завтраками| Bed and breakfast'!BV22*0.9</f>
        <v>83880</v>
      </c>
      <c r="BW23" s="303">
        <f>'C завтраками| Bed and breakfast'!BW22*0.9</f>
        <v>83880</v>
      </c>
      <c r="BX23" s="303">
        <f>'C завтраками| Bed and breakfast'!BX22*0.9</f>
        <v>85680</v>
      </c>
      <c r="BY23" s="303">
        <f>'C завтраками| Bed and breakfast'!BY22*0.9</f>
        <v>85680</v>
      </c>
      <c r="BZ23" s="303">
        <f>'C завтраками| Bed and breakfast'!BZ22*0.9</f>
        <v>85680</v>
      </c>
      <c r="CA23" s="303">
        <f>'C завтраками| Bed and breakfast'!CA22*0.9</f>
        <v>85680</v>
      </c>
      <c r="CB23" s="303">
        <f>'C завтраками| Bed and breakfast'!CB22*0.9</f>
        <v>85680</v>
      </c>
      <c r="CC23" s="303">
        <f>'C завтраками| Bed and breakfast'!CC22*0.9</f>
        <v>85680</v>
      </c>
      <c r="CD23" s="303">
        <f>'C завтраками| Bed and breakfast'!CD22*0.9</f>
        <v>85680</v>
      </c>
      <c r="CE23" s="303">
        <f>'C завтраками| Bed and breakfast'!CE22*0.9</f>
        <v>85680</v>
      </c>
      <c r="CF23" s="303">
        <f>'C завтраками| Bed and breakfast'!CF22*0.9</f>
        <v>85680</v>
      </c>
      <c r="CG23" s="303">
        <f>'C завтраками| Bed and breakfast'!CG22*0.9</f>
        <v>85680</v>
      </c>
      <c r="CH23" s="303">
        <f>'C завтраками| Bed and breakfast'!CH22*0.9</f>
        <v>82080</v>
      </c>
      <c r="CI23" s="303">
        <f>'C завтраками| Bed and breakfast'!CI22*0.9</f>
        <v>82080</v>
      </c>
      <c r="CJ23" s="303">
        <f>'C завтраками| Bed and breakfast'!CJ22*0.9</f>
        <v>82080</v>
      </c>
      <c r="CK23" s="303">
        <f>'C завтраками| Bed and breakfast'!CK22*0.9</f>
        <v>82080</v>
      </c>
      <c r="CL23" s="303">
        <f>'C завтраками| Bed and breakfast'!CL22*0.9</f>
        <v>82080</v>
      </c>
      <c r="CM23" s="303">
        <f>'C завтраками| Bed and breakfast'!CM22*0.9</f>
        <v>82080</v>
      </c>
      <c r="CN23" s="303">
        <f>'C завтраками| Bed and breakfast'!CN22*0.9</f>
        <v>82080</v>
      </c>
      <c r="CO23" s="303">
        <f>'C завтраками| Bed and breakfast'!CO22*0.9</f>
        <v>82080</v>
      </c>
      <c r="CP23" s="303">
        <f>'C завтраками| Bed and breakfast'!CP22*0.9</f>
        <v>82080</v>
      </c>
      <c r="CQ23" s="303">
        <f>'C завтраками| Bed and breakfast'!CQ22*0.9</f>
        <v>104580</v>
      </c>
      <c r="CR23" s="303">
        <f>'C завтраками| Bed and breakfast'!CR22*0.9</f>
        <v>110880</v>
      </c>
      <c r="CS23" s="303">
        <f>'C завтраками| Bed and breakfast'!CS22*0.9</f>
        <v>117180</v>
      </c>
      <c r="CT23" s="303">
        <f>'C завтраками| Bed and breakfast'!CT22*0.9</f>
        <v>104580</v>
      </c>
      <c r="CU23" s="303">
        <f>'C завтраками| Bed and breakfast'!CU22*0.9</f>
        <v>104580</v>
      </c>
      <c r="CV23" s="303">
        <f>'C завтраками| Bed and breakfast'!CV22*0.9</f>
        <v>94680</v>
      </c>
      <c r="CW23" s="303">
        <f>'C завтраками| Bed and breakfast'!CW22*0.9</f>
        <v>94680</v>
      </c>
      <c r="CX23" s="303">
        <f>'C завтраками| Bed and breakfast'!CX22*0.9</f>
        <v>94680</v>
      </c>
      <c r="CY23" s="303">
        <f>'C завтраками| Bed and breakfast'!CY22*0.9</f>
        <v>87480</v>
      </c>
      <c r="CZ23" s="303">
        <f>'C завтраками| Bed and breakfast'!CZ22*0.9</f>
        <v>86580</v>
      </c>
      <c r="DA23" s="303">
        <f>'C завтраками| Bed and breakfast'!DA22*0.9</f>
        <v>74430</v>
      </c>
      <c r="DB23" s="303">
        <f>'C завтраками| Bed and breakfast'!DB22*0.9</f>
        <v>74430</v>
      </c>
      <c r="DC23" s="303">
        <f>'C завтраками| Bed and breakfast'!DC22*0.9</f>
        <v>74430</v>
      </c>
      <c r="DD23" s="303">
        <f>'C завтраками| Bed and breakfast'!DD22*0.9</f>
        <v>74430</v>
      </c>
      <c r="DE23" s="303">
        <f>'C завтраками| Bed and breakfast'!DE22*0.9</f>
        <v>75780</v>
      </c>
      <c r="DF23" s="303">
        <f>'C завтраками| Bed and breakfast'!DF22*0.9</f>
        <v>75780</v>
      </c>
      <c r="DG23" s="303">
        <f>'C завтраками| Bed and breakfast'!DG22*0.9</f>
        <v>75780</v>
      </c>
      <c r="DH23" s="303">
        <f>'C завтраками| Bed and breakfast'!DH22*0.9</f>
        <v>74430</v>
      </c>
      <c r="DI23" s="303">
        <f>'C завтраками| Bed and breakfast'!DI22*0.9</f>
        <v>74430</v>
      </c>
      <c r="DJ23" s="303">
        <f>'C завтраками| Bed and breakfast'!DJ22*0.9</f>
        <v>74430</v>
      </c>
      <c r="DK23" s="303">
        <f>'C завтраками| Bed and breakfast'!DK22*0.9</f>
        <v>74430</v>
      </c>
      <c r="DL23" s="303">
        <f>'C завтраками| Bed and breakfast'!DL22*0.9</f>
        <v>74430</v>
      </c>
      <c r="DM23" s="303">
        <f>'C завтраками| Bed and breakfast'!DM22*0.9</f>
        <v>74430</v>
      </c>
      <c r="DN23" s="303">
        <f>'C завтраками| Bed and breakfast'!DN22*0.9</f>
        <v>73080</v>
      </c>
      <c r="DO23" s="303">
        <f>'C завтраками| Bed and breakfast'!DO22*0.9</f>
        <v>73080</v>
      </c>
      <c r="DP23" s="303">
        <f>'C завтраками| Bed and breakfast'!DP22*0.9</f>
        <v>73080</v>
      </c>
      <c r="DQ23" s="303">
        <f>'C завтраками| Bed and breakfast'!DQ22*0.9</f>
        <v>73080</v>
      </c>
      <c r="DR23" s="303">
        <f>'C завтраками| Bed and breakfast'!DR22*0.9</f>
        <v>73080</v>
      </c>
      <c r="DS23" s="303">
        <f>'C завтраками| Bed and breakfast'!DS22*0.9</f>
        <v>73080</v>
      </c>
      <c r="DT23" s="303">
        <f>'C завтраками| Bed and breakfast'!DT22*0.9</f>
        <v>73080</v>
      </c>
      <c r="DU23" s="303">
        <f>'C завтраками| Bed and breakfast'!DU22*0.9</f>
        <v>69480</v>
      </c>
      <c r="DV23" s="303">
        <f>'C завтраками| Bed and breakfast'!DV22*0.9</f>
        <v>69480</v>
      </c>
      <c r="DW23" s="303">
        <f>'C завтраками| Bed and breakfast'!DW22*0.9</f>
        <v>69480</v>
      </c>
      <c r="DX23" s="303">
        <f>'C завтраками| Bed and breakfast'!DX22*0.9</f>
        <v>69480</v>
      </c>
      <c r="DY23" s="303">
        <f>'C завтраками| Bed and breakfast'!DY22*0.9</f>
        <v>69480</v>
      </c>
      <c r="DZ23" s="303">
        <f>'C завтраками| Bed and breakfast'!DZ22*0.9</f>
        <v>70380</v>
      </c>
      <c r="EA23" s="303">
        <f>'C завтраками| Bed and breakfast'!EA22*0.9</f>
        <v>70380</v>
      </c>
      <c r="EB23" s="303">
        <f>'C завтраками| Bed and breakfast'!EB22*0.9</f>
        <v>68580</v>
      </c>
      <c r="EC23" s="303">
        <f>'C завтраками| Bed and breakfast'!EC22*0.9</f>
        <v>68580</v>
      </c>
      <c r="ED23" s="303">
        <f>'C завтраками| Bed and breakfast'!ED22*0.9</f>
        <v>68580</v>
      </c>
      <c r="EE23" s="303">
        <f>'C завтраками| Bed and breakfast'!EE22*0.9</f>
        <v>48600</v>
      </c>
      <c r="EF23" s="303">
        <f>'C завтраками| Bed and breakfast'!EF22*0.9</f>
        <v>48600</v>
      </c>
      <c r="EG23" s="303">
        <f>'C завтраками| Bed and breakfast'!EG22*0.9</f>
        <v>48600</v>
      </c>
      <c r="EH23" s="303">
        <f>'C завтраками| Bed and breakfast'!EH22*0.9</f>
        <v>48600</v>
      </c>
      <c r="EI23" s="303">
        <f>'C завтраками| Bed and breakfast'!EI22*0.9</f>
        <v>45900</v>
      </c>
      <c r="EJ23" s="303">
        <f>'C завтраками| Bed and breakfast'!EJ22*0.9</f>
        <v>45900</v>
      </c>
      <c r="EK23" s="303">
        <f>'C завтраками| Bed and breakfast'!EK22*0.9</f>
        <v>45900</v>
      </c>
      <c r="EL23" s="303">
        <f>'C завтраками| Bed and breakfast'!EL22*0.9</f>
        <v>45900</v>
      </c>
      <c r="EM23" s="303">
        <f>'C завтраками| Bed and breakfast'!EM22*0.9</f>
        <v>45900</v>
      </c>
      <c r="EN23" s="303">
        <f>'C завтраками| Bed and breakfast'!EN22*0.9</f>
        <v>45900</v>
      </c>
      <c r="EO23" s="303">
        <f>'C завтраками| Bed and breakfast'!EO22*0.9</f>
        <v>45900</v>
      </c>
      <c r="EP23" s="303">
        <f>'C завтраками| Bed and breakfast'!EP22*0.9</f>
        <v>44550</v>
      </c>
      <c r="EQ23" s="303">
        <f>'C завтраками| Bed and breakfast'!EQ22*0.9</f>
        <v>44550</v>
      </c>
      <c r="ER23" s="303">
        <f>'C завтраками| Bed and breakfast'!ER22*0.9</f>
        <v>44550</v>
      </c>
      <c r="ES23" s="303">
        <f>'C завтраками| Bed and breakfast'!ES22*0.9</f>
        <v>44550</v>
      </c>
      <c r="ET23" s="303">
        <f>'C завтраками| Bed and breakfast'!ET22*0.9</f>
        <v>44550</v>
      </c>
      <c r="EU23" s="303">
        <f>'C завтраками| Bed and breakfast'!EU22*0.9</f>
        <v>45900</v>
      </c>
      <c r="EV23" s="303">
        <f>'C завтраками| Bed and breakfast'!EV22*0.9</f>
        <v>45900</v>
      </c>
      <c r="EW23" s="303">
        <f>'C завтраками| Bed and breakfast'!EW22*0.9</f>
        <v>44550</v>
      </c>
      <c r="EX23" s="303">
        <f>'C завтраками| Bed and breakfast'!EX22*0.9</f>
        <v>44550</v>
      </c>
      <c r="EY23" s="303">
        <f>'C завтраками| Bed and breakfast'!EY22*0.9</f>
        <v>44550</v>
      </c>
      <c r="EZ23" s="303">
        <f>'C завтраками| Bed and breakfast'!EZ22*0.9</f>
        <v>44550</v>
      </c>
      <c r="FA23" s="303">
        <f>'C завтраками| Bed and breakfast'!FA22*0.9</f>
        <v>44550</v>
      </c>
      <c r="FB23" s="303">
        <f>'C завтраками| Bed and breakfast'!FB22*0.9</f>
        <v>45900</v>
      </c>
      <c r="FC23" s="303">
        <f>'C завтраками| Bed and breakfast'!FC22*0.9</f>
        <v>45900</v>
      </c>
      <c r="FD23" s="303">
        <f>'C завтраками| Bed and breakfast'!FD22*0.9</f>
        <v>44550</v>
      </c>
      <c r="FE23" s="303">
        <f>'C завтраками| Bed and breakfast'!FE22*0.9</f>
        <v>44550</v>
      </c>
      <c r="FF23" s="303">
        <f>'C завтраками| Bed and breakfast'!FF22*0.9</f>
        <v>44550</v>
      </c>
      <c r="FG23" s="303">
        <f>'C завтраками| Bed and breakfast'!FG22*0.9</f>
        <v>44550</v>
      </c>
      <c r="FH23" s="303">
        <f>'C завтраками| Bed and breakfast'!FH22*0.9</f>
        <v>47250</v>
      </c>
    </row>
    <row r="24" spans="1:164" s="72" customFormat="1" x14ac:dyDescent="0.2">
      <c r="A24" s="239" t="s">
        <v>124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46"/>
      <c r="AQ24" s="346"/>
      <c r="AR24" s="346"/>
      <c r="AS24" s="346"/>
      <c r="AT24" s="346"/>
      <c r="AU24" s="346"/>
      <c r="AV24" s="346"/>
      <c r="AW24" s="346"/>
      <c r="AX24" s="346"/>
      <c r="AY24" s="346"/>
      <c r="AZ24" s="346"/>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2"/>
      <c r="CJ24" s="302"/>
      <c r="CK24" s="302"/>
      <c r="CL24" s="302"/>
      <c r="CM24" s="302"/>
      <c r="CN24" s="302"/>
      <c r="CO24" s="302"/>
      <c r="CP24" s="302"/>
      <c r="CQ24" s="302"/>
      <c r="CR24" s="302"/>
      <c r="CS24" s="302"/>
      <c r="CT24" s="302"/>
      <c r="CU24" s="302"/>
      <c r="CV24" s="302"/>
      <c r="CW24" s="302"/>
      <c r="CX24" s="302"/>
      <c r="CY24" s="302"/>
      <c r="CZ24" s="302"/>
      <c r="DA24" s="302"/>
      <c r="DB24" s="302"/>
      <c r="DC24" s="302"/>
      <c r="DD24" s="302"/>
      <c r="DE24" s="302"/>
      <c r="DF24" s="302"/>
      <c r="DG24" s="302"/>
      <c r="DH24" s="302"/>
      <c r="DI24" s="302"/>
      <c r="DJ24" s="302"/>
      <c r="DK24" s="302"/>
      <c r="DL24" s="302"/>
      <c r="DM24" s="302"/>
      <c r="DN24" s="302"/>
      <c r="DO24" s="302"/>
      <c r="DP24" s="302"/>
      <c r="DQ24" s="302"/>
      <c r="DR24" s="302"/>
      <c r="DS24" s="302"/>
      <c r="DT24" s="302"/>
      <c r="DU24" s="302"/>
      <c r="DV24" s="302"/>
      <c r="DW24" s="302"/>
      <c r="DX24" s="302"/>
      <c r="DY24" s="302"/>
      <c r="DZ24" s="302"/>
      <c r="EA24" s="302"/>
      <c r="EB24" s="302"/>
      <c r="EC24" s="302"/>
      <c r="ED24" s="302"/>
      <c r="EE24" s="302"/>
      <c r="EF24" s="302"/>
      <c r="EG24" s="302"/>
      <c r="EH24" s="302"/>
      <c r="EI24" s="302"/>
      <c r="EJ24" s="302"/>
      <c r="EK24" s="302"/>
      <c r="EL24" s="302"/>
      <c r="EM24" s="302"/>
      <c r="EN24" s="302"/>
      <c r="EO24" s="302"/>
      <c r="EP24" s="302"/>
      <c r="EQ24" s="302"/>
      <c r="ER24" s="302"/>
      <c r="ES24" s="302"/>
      <c r="ET24" s="302"/>
      <c r="EU24" s="302"/>
      <c r="EV24" s="302"/>
      <c r="EW24" s="302"/>
      <c r="EX24" s="302"/>
      <c r="EY24" s="302"/>
      <c r="EZ24" s="302"/>
      <c r="FA24" s="302"/>
      <c r="FB24" s="302"/>
      <c r="FC24" s="302"/>
      <c r="FD24" s="302"/>
      <c r="FE24" s="302"/>
      <c r="FF24" s="302"/>
      <c r="FG24" s="302"/>
      <c r="FH24" s="302"/>
    </row>
    <row r="25" spans="1:164" s="72" customFormat="1" x14ac:dyDescent="0.2">
      <c r="A25" s="240" t="s">
        <v>115</v>
      </c>
      <c r="B25" s="303">
        <f>'C завтраками| Bed and breakfast'!B24*0.9</f>
        <v>60840</v>
      </c>
      <c r="C25" s="303">
        <f>'C завтраками| Bed and breakfast'!C24*0.9</f>
        <v>60840</v>
      </c>
      <c r="D25" s="303">
        <f>'C завтраками| Bed and breakfast'!D24*0.9</f>
        <v>63990</v>
      </c>
      <c r="E25" s="303">
        <f>'C завтраками| Bed and breakfast'!E24*0.9</f>
        <v>63990</v>
      </c>
      <c r="F25" s="303">
        <f>'C завтраками| Bed and breakfast'!F24*0.9</f>
        <v>58140</v>
      </c>
      <c r="G25" s="303">
        <f>'C завтраками| Bed and breakfast'!G24*0.9</f>
        <v>58140</v>
      </c>
      <c r="H25" s="303">
        <f>'C завтраками| Bed and breakfast'!H24*0.9</f>
        <v>58140</v>
      </c>
      <c r="I25" s="303">
        <f>'C завтраками| Bed and breakfast'!I24*0.9</f>
        <v>58140</v>
      </c>
      <c r="J25" s="303">
        <f>'C завтраками| Bed and breakfast'!J24*0.9</f>
        <v>58140</v>
      </c>
      <c r="K25" s="303">
        <f>'C завтраками| Bed and breakfast'!K24*0.9</f>
        <v>62190</v>
      </c>
      <c r="L25" s="303">
        <f>'C завтраками| Bed and breakfast'!L24*0.9</f>
        <v>62190</v>
      </c>
      <c r="M25" s="303">
        <f>'C завтраками| Bed and breakfast'!M24*0.9</f>
        <v>58140</v>
      </c>
      <c r="N25" s="303">
        <f>'C завтраками| Bed and breakfast'!N24*0.9</f>
        <v>58140</v>
      </c>
      <c r="O25" s="303">
        <f>'C завтраками| Bed and breakfast'!O24*0.9</f>
        <v>58140</v>
      </c>
      <c r="P25" s="303">
        <f>'C завтраками| Bed and breakfast'!P24*0.9</f>
        <v>58140</v>
      </c>
      <c r="Q25" s="303">
        <f>'C завтраками| Bed and breakfast'!Q24*0.9</f>
        <v>58140</v>
      </c>
      <c r="R25" s="303">
        <f>'C завтраками| Bed and breakfast'!R24*0.9</f>
        <v>60840</v>
      </c>
      <c r="S25" s="303">
        <f>'C завтраками| Bed and breakfast'!S24*0.9</f>
        <v>60840</v>
      </c>
      <c r="T25" s="303">
        <f>'C завтраками| Bed and breakfast'!T24*0.9</f>
        <v>59490</v>
      </c>
      <c r="U25" s="303">
        <f>'C завтраками| Bed and breakfast'!U24*0.9</f>
        <v>59490</v>
      </c>
      <c r="V25" s="303">
        <f>'C завтраками| Bed and breakfast'!V24*0.9</f>
        <v>59490</v>
      </c>
      <c r="W25" s="303">
        <f>'C завтраками| Bed and breakfast'!W24*0.9</f>
        <v>59490</v>
      </c>
      <c r="X25" s="303">
        <f>'C завтраками| Bed and breakfast'!X24*0.9</f>
        <v>60840</v>
      </c>
      <c r="Y25" s="303">
        <f>'C завтраками| Bed and breakfast'!Y24*0.9</f>
        <v>60840</v>
      </c>
      <c r="Z25" s="303">
        <f>'C завтраками| Bed and breakfast'!Z24*0.9</f>
        <v>60840</v>
      </c>
      <c r="AA25" s="303">
        <f>'C завтраками| Bed and breakfast'!AA24*0.9</f>
        <v>59490</v>
      </c>
      <c r="AB25" s="303">
        <f>'C завтраками| Bed and breakfast'!AB24*0.9</f>
        <v>59490</v>
      </c>
      <c r="AC25" s="303">
        <f>'C завтраками| Bed and breakfast'!AC24*0.9</f>
        <v>60840</v>
      </c>
      <c r="AD25" s="303">
        <f>'C завтраками| Bed and breakfast'!AD24*0.9</f>
        <v>60840</v>
      </c>
      <c r="AE25" s="303">
        <f>'C завтраками| Bed and breakfast'!AE24*0.9</f>
        <v>60840</v>
      </c>
      <c r="AF25" s="303">
        <f>'C завтраками| Bed and breakfast'!AF24*0.9</f>
        <v>64440</v>
      </c>
      <c r="AG25" s="303">
        <f>'C завтраками| Bed and breakfast'!AG24*0.9</f>
        <v>64440</v>
      </c>
      <c r="AH25" s="303">
        <f>'C завтраками| Bed and breakfast'!AH24*0.9</f>
        <v>62190</v>
      </c>
      <c r="AI25" s="303">
        <f>'C завтраками| Bed and breakfast'!AI24*0.9</f>
        <v>63990</v>
      </c>
      <c r="AJ25" s="303">
        <f>'C завтраками| Bed and breakfast'!AJ24*0.9</f>
        <v>63990</v>
      </c>
      <c r="AK25" s="303">
        <f>'C завтраками| Bed and breakfast'!AK24*0.9</f>
        <v>69840</v>
      </c>
      <c r="AL25" s="303">
        <f>'C завтраками| Bed and breakfast'!AL24*0.9</f>
        <v>75240</v>
      </c>
      <c r="AM25" s="303">
        <f>'C завтраками| Bed and breakfast'!AM24*0.9</f>
        <v>75240</v>
      </c>
      <c r="AN25" s="303">
        <f>'C завтраками| Bed and breakfast'!AN24*0.9</f>
        <v>77940</v>
      </c>
      <c r="AO25" s="303">
        <f>'C завтраками| Bed and breakfast'!AO24*0.9</f>
        <v>75240</v>
      </c>
      <c r="AP25" s="347">
        <f>'C завтраками| Bed and breakfast'!AP24*0.9</f>
        <v>174150</v>
      </c>
      <c r="AQ25" s="347">
        <f>'C завтраками| Bed and breakfast'!AQ24*0.9</f>
        <v>210150</v>
      </c>
      <c r="AR25" s="347">
        <f>'C завтраками| Bed and breakfast'!AR24*0.9</f>
        <v>232650</v>
      </c>
      <c r="AS25" s="347">
        <f>'C завтраками| Bed and breakfast'!AS24*0.9</f>
        <v>232650</v>
      </c>
      <c r="AT25" s="347">
        <f>'C завтраками| Bed and breakfast'!AT24*0.9</f>
        <v>219150</v>
      </c>
      <c r="AU25" s="347">
        <f>'C завтраками| Bed and breakfast'!AU24*0.9</f>
        <v>219150</v>
      </c>
      <c r="AV25" s="347">
        <f>'C завтраками| Bed and breakfast'!AV24*0.9</f>
        <v>219150</v>
      </c>
      <c r="AW25" s="347">
        <f>'C завтраками| Bed and breakfast'!AW24*0.9</f>
        <v>219150</v>
      </c>
      <c r="AX25" s="347">
        <f>'C завтраками| Bed and breakfast'!AX24*0.9</f>
        <v>219150</v>
      </c>
      <c r="AY25" s="347">
        <f>'C завтраками| Bed and breakfast'!AY24*0.9</f>
        <v>196650</v>
      </c>
      <c r="AZ25" s="347">
        <f>'C завтраками| Bed and breakfast'!AZ24*0.9</f>
        <v>187650</v>
      </c>
      <c r="BA25" s="303">
        <f>'C завтраками| Bed and breakfast'!BA24*0.9</f>
        <v>187650</v>
      </c>
      <c r="BB25" s="303">
        <f>'C завтраками| Bed and breakfast'!BB24*0.9</f>
        <v>126180</v>
      </c>
      <c r="BC25" s="303">
        <f>'C завтраками| Bed and breakfast'!BC24*0.9</f>
        <v>104580</v>
      </c>
      <c r="BD25" s="303">
        <f>'C завтраками| Bed and breakfast'!BD24*0.9</f>
        <v>104580</v>
      </c>
      <c r="BE25" s="303">
        <f>'C завтраками| Bed and breakfast'!BE24*0.9</f>
        <v>104580</v>
      </c>
      <c r="BF25" s="303">
        <f>'C завтраками| Bed and breakfast'!BF24*0.9</f>
        <v>104580</v>
      </c>
      <c r="BG25" s="303">
        <f>'C завтраками| Bed and breakfast'!BG24*0.9</f>
        <v>104580</v>
      </c>
      <c r="BH25" s="303">
        <f>'C завтраками| Bed and breakfast'!BH24*0.9</f>
        <v>101880</v>
      </c>
      <c r="BI25" s="303">
        <f>'C завтраками| Bed and breakfast'!BI24*0.9</f>
        <v>101880</v>
      </c>
      <c r="BJ25" s="303">
        <f>'C завтраками| Bed and breakfast'!BJ24*0.9</f>
        <v>101880</v>
      </c>
      <c r="BK25" s="303">
        <f>'C завтраками| Bed and breakfast'!BK24*0.9</f>
        <v>104580</v>
      </c>
      <c r="BL25" s="303">
        <f>'C завтраками| Bed and breakfast'!BL24*0.9</f>
        <v>104580</v>
      </c>
      <c r="BM25" s="303">
        <f>'C завтраками| Bed and breakfast'!BM24*0.9</f>
        <v>104580</v>
      </c>
      <c r="BN25" s="303">
        <f>'C завтраками| Bed and breakfast'!BN24*0.9</f>
        <v>104580</v>
      </c>
      <c r="BO25" s="303">
        <f>'C завтраками| Bed and breakfast'!BO24*0.9</f>
        <v>104580</v>
      </c>
      <c r="BP25" s="303">
        <f>'C завтраками| Bed and breakfast'!BP24*0.9</f>
        <v>104580</v>
      </c>
      <c r="BQ25" s="303">
        <f>'C завтраками| Bed and breakfast'!BQ24*0.9</f>
        <v>104580</v>
      </c>
      <c r="BR25" s="303">
        <f>'C завтраками| Bed and breakfast'!BR24*0.9</f>
        <v>104580</v>
      </c>
      <c r="BS25" s="303">
        <f>'C завтраками| Bed and breakfast'!BS24*0.9</f>
        <v>104580</v>
      </c>
      <c r="BT25" s="303">
        <f>'C завтраками| Bed and breakfast'!BT24*0.9</f>
        <v>109980</v>
      </c>
      <c r="BU25" s="303">
        <f>'C завтраками| Bed and breakfast'!BU24*0.9</f>
        <v>109980</v>
      </c>
      <c r="BV25" s="303">
        <f>'C завтраками| Bed and breakfast'!BV24*0.9</f>
        <v>109980</v>
      </c>
      <c r="BW25" s="303">
        <f>'C завтраками| Bed and breakfast'!BW24*0.9</f>
        <v>109980</v>
      </c>
      <c r="BX25" s="303">
        <f>'C завтраками| Bed and breakfast'!BX24*0.9</f>
        <v>111780</v>
      </c>
      <c r="BY25" s="303">
        <f>'C завтраками| Bed and breakfast'!BY24*0.9</f>
        <v>111780</v>
      </c>
      <c r="BZ25" s="303">
        <f>'C завтраками| Bed and breakfast'!BZ24*0.9</f>
        <v>111780</v>
      </c>
      <c r="CA25" s="303">
        <f>'C завтраками| Bed and breakfast'!CA24*0.9</f>
        <v>111780</v>
      </c>
      <c r="CB25" s="303">
        <f>'C завтраками| Bed and breakfast'!CB24*0.9</f>
        <v>111780</v>
      </c>
      <c r="CC25" s="303">
        <f>'C завтраками| Bed and breakfast'!CC24*0.9</f>
        <v>111780</v>
      </c>
      <c r="CD25" s="303">
        <f>'C завтраками| Bed and breakfast'!CD24*0.9</f>
        <v>111780</v>
      </c>
      <c r="CE25" s="303">
        <f>'C завтраками| Bed and breakfast'!CE24*0.9</f>
        <v>111780</v>
      </c>
      <c r="CF25" s="303">
        <f>'C завтраками| Bed and breakfast'!CF24*0.9</f>
        <v>111780</v>
      </c>
      <c r="CG25" s="303">
        <f>'C завтраками| Bed and breakfast'!CG24*0.9</f>
        <v>111780</v>
      </c>
      <c r="CH25" s="303">
        <f>'C завтраками| Bed and breakfast'!CH24*0.9</f>
        <v>108180</v>
      </c>
      <c r="CI25" s="303">
        <f>'C завтраками| Bed and breakfast'!CI24*0.9</f>
        <v>108180</v>
      </c>
      <c r="CJ25" s="303">
        <f>'C завтраками| Bed and breakfast'!CJ24*0.9</f>
        <v>108180</v>
      </c>
      <c r="CK25" s="303">
        <f>'C завтраками| Bed and breakfast'!CK24*0.9</f>
        <v>108180</v>
      </c>
      <c r="CL25" s="303">
        <f>'C завтраками| Bed and breakfast'!CL24*0.9</f>
        <v>108180</v>
      </c>
      <c r="CM25" s="303">
        <f>'C завтраками| Bed and breakfast'!CM24*0.9</f>
        <v>108180</v>
      </c>
      <c r="CN25" s="303">
        <f>'C завтраками| Bed and breakfast'!CN24*0.9</f>
        <v>108180</v>
      </c>
      <c r="CO25" s="303">
        <f>'C завтраками| Bed and breakfast'!CO24*0.9</f>
        <v>108180</v>
      </c>
      <c r="CP25" s="303">
        <f>'C завтраками| Bed and breakfast'!CP24*0.9</f>
        <v>108180</v>
      </c>
      <c r="CQ25" s="303">
        <f>'C завтраками| Bed and breakfast'!CQ24*0.9</f>
        <v>130680</v>
      </c>
      <c r="CR25" s="303">
        <f>'C завтраками| Bed and breakfast'!CR24*0.9</f>
        <v>136980</v>
      </c>
      <c r="CS25" s="303">
        <f>'C завтраками| Bed and breakfast'!CS24*0.9</f>
        <v>143280</v>
      </c>
      <c r="CT25" s="303">
        <f>'C завтраками| Bed and breakfast'!CT24*0.9</f>
        <v>130680</v>
      </c>
      <c r="CU25" s="303">
        <f>'C завтраками| Bed and breakfast'!CU24*0.9</f>
        <v>130680</v>
      </c>
      <c r="CV25" s="303">
        <f>'C завтраками| Bed and breakfast'!CV24*0.9</f>
        <v>120780</v>
      </c>
      <c r="CW25" s="303">
        <f>'C завтраками| Bed and breakfast'!CW24*0.9</f>
        <v>120780</v>
      </c>
      <c r="CX25" s="303">
        <f>'C завтраками| Bed and breakfast'!CX24*0.9</f>
        <v>120780</v>
      </c>
      <c r="CY25" s="303">
        <f>'C завтраками| Bed and breakfast'!CY24*0.9</f>
        <v>113580</v>
      </c>
      <c r="CZ25" s="303">
        <f>'C завтраками| Bed and breakfast'!CZ24*0.9</f>
        <v>112680</v>
      </c>
      <c r="DA25" s="303">
        <f>'C завтраками| Bed and breakfast'!DA24*0.9</f>
        <v>100530</v>
      </c>
      <c r="DB25" s="303">
        <f>'C завтраками| Bed and breakfast'!DB24*0.9</f>
        <v>100530</v>
      </c>
      <c r="DC25" s="303">
        <f>'C завтраками| Bed and breakfast'!DC24*0.9</f>
        <v>100530</v>
      </c>
      <c r="DD25" s="303">
        <f>'C завтраками| Bed and breakfast'!DD24*0.9</f>
        <v>100530</v>
      </c>
      <c r="DE25" s="303">
        <f>'C завтраками| Bed and breakfast'!DE24*0.9</f>
        <v>101880</v>
      </c>
      <c r="DF25" s="303">
        <f>'C завтраками| Bed and breakfast'!DF24*0.9</f>
        <v>101880</v>
      </c>
      <c r="DG25" s="303">
        <f>'C завтраками| Bed and breakfast'!DG24*0.9</f>
        <v>101880</v>
      </c>
      <c r="DH25" s="303">
        <f>'C завтраками| Bed and breakfast'!DH24*0.9</f>
        <v>100530</v>
      </c>
      <c r="DI25" s="303">
        <f>'C завтраками| Bed and breakfast'!DI24*0.9</f>
        <v>100530</v>
      </c>
      <c r="DJ25" s="303">
        <f>'C завтраками| Bed and breakfast'!DJ24*0.9</f>
        <v>100530</v>
      </c>
      <c r="DK25" s="303">
        <f>'C завтраками| Bed and breakfast'!DK24*0.9</f>
        <v>100530</v>
      </c>
      <c r="DL25" s="303">
        <f>'C завтраками| Bed and breakfast'!DL24*0.9</f>
        <v>100530</v>
      </c>
      <c r="DM25" s="303">
        <f>'C завтраками| Bed and breakfast'!DM24*0.9</f>
        <v>100530</v>
      </c>
      <c r="DN25" s="303">
        <f>'C завтраками| Bed and breakfast'!DN24*0.9</f>
        <v>99180</v>
      </c>
      <c r="DO25" s="303">
        <f>'C завтраками| Bed and breakfast'!DO24*0.9</f>
        <v>99180</v>
      </c>
      <c r="DP25" s="303">
        <f>'C завтраками| Bed and breakfast'!DP24*0.9</f>
        <v>99180</v>
      </c>
      <c r="DQ25" s="303">
        <f>'C завтраками| Bed and breakfast'!DQ24*0.9</f>
        <v>99180</v>
      </c>
      <c r="DR25" s="303">
        <f>'C завтраками| Bed and breakfast'!DR24*0.9</f>
        <v>99180</v>
      </c>
      <c r="DS25" s="303">
        <f>'C завтраками| Bed and breakfast'!DS24*0.9</f>
        <v>99180</v>
      </c>
      <c r="DT25" s="303">
        <f>'C завтраками| Bed and breakfast'!DT24*0.9</f>
        <v>99180</v>
      </c>
      <c r="DU25" s="303">
        <f>'C завтраками| Bed and breakfast'!DU24*0.9</f>
        <v>95580</v>
      </c>
      <c r="DV25" s="303">
        <f>'C завтраками| Bed and breakfast'!DV24*0.9</f>
        <v>95580</v>
      </c>
      <c r="DW25" s="303">
        <f>'C завтраками| Bed and breakfast'!DW24*0.9</f>
        <v>95580</v>
      </c>
      <c r="DX25" s="303">
        <f>'C завтраками| Bed and breakfast'!DX24*0.9</f>
        <v>95580</v>
      </c>
      <c r="DY25" s="303">
        <f>'C завтраками| Bed and breakfast'!DY24*0.9</f>
        <v>95580</v>
      </c>
      <c r="DZ25" s="303">
        <f>'C завтраками| Bed and breakfast'!DZ24*0.9</f>
        <v>96480</v>
      </c>
      <c r="EA25" s="303">
        <f>'C завтраками| Bed and breakfast'!EA24*0.9</f>
        <v>96480</v>
      </c>
      <c r="EB25" s="303">
        <f>'C завтраками| Bed and breakfast'!EB24*0.9</f>
        <v>94680</v>
      </c>
      <c r="EC25" s="303">
        <f>'C завтраками| Bed and breakfast'!EC24*0.9</f>
        <v>94680</v>
      </c>
      <c r="ED25" s="303">
        <f>'C завтраками| Bed and breakfast'!ED24*0.9</f>
        <v>94680</v>
      </c>
      <c r="EE25" s="303">
        <f>'C завтраками| Bed and breakfast'!EE24*0.9</f>
        <v>62100</v>
      </c>
      <c r="EF25" s="303">
        <f>'C завтраками| Bed and breakfast'!EF24*0.9</f>
        <v>62100</v>
      </c>
      <c r="EG25" s="303">
        <f>'C завтраками| Bed and breakfast'!EG24*0.9</f>
        <v>62100</v>
      </c>
      <c r="EH25" s="303">
        <f>'C завтраками| Bed and breakfast'!EH24*0.9</f>
        <v>62100</v>
      </c>
      <c r="EI25" s="303">
        <f>'C завтраками| Bed and breakfast'!EI24*0.9</f>
        <v>59400</v>
      </c>
      <c r="EJ25" s="303">
        <f>'C завтраками| Bed and breakfast'!EJ24*0.9</f>
        <v>59400</v>
      </c>
      <c r="EK25" s="303">
        <f>'C завтраками| Bed and breakfast'!EK24*0.9</f>
        <v>59400</v>
      </c>
      <c r="EL25" s="303">
        <f>'C завтраками| Bed and breakfast'!EL24*0.9</f>
        <v>59400</v>
      </c>
      <c r="EM25" s="303">
        <f>'C завтраками| Bed and breakfast'!EM24*0.9</f>
        <v>59400</v>
      </c>
      <c r="EN25" s="303">
        <f>'C завтраками| Bed and breakfast'!EN24*0.9</f>
        <v>59400</v>
      </c>
      <c r="EO25" s="303">
        <f>'C завтраками| Bed and breakfast'!EO24*0.9</f>
        <v>59400</v>
      </c>
      <c r="EP25" s="303">
        <f>'C завтраками| Bed and breakfast'!EP24*0.9</f>
        <v>58050</v>
      </c>
      <c r="EQ25" s="303">
        <f>'C завтраками| Bed and breakfast'!EQ24*0.9</f>
        <v>58050</v>
      </c>
      <c r="ER25" s="303">
        <f>'C завтраками| Bed and breakfast'!ER24*0.9</f>
        <v>58050</v>
      </c>
      <c r="ES25" s="303">
        <f>'C завтраками| Bed and breakfast'!ES24*0.9</f>
        <v>58050</v>
      </c>
      <c r="ET25" s="303">
        <f>'C завтраками| Bed and breakfast'!ET24*0.9</f>
        <v>58050</v>
      </c>
      <c r="EU25" s="303">
        <f>'C завтраками| Bed and breakfast'!EU24*0.9</f>
        <v>59400</v>
      </c>
      <c r="EV25" s="303">
        <f>'C завтраками| Bed and breakfast'!EV24*0.9</f>
        <v>59400</v>
      </c>
      <c r="EW25" s="303">
        <f>'C завтраками| Bed and breakfast'!EW24*0.9</f>
        <v>58050</v>
      </c>
      <c r="EX25" s="303">
        <f>'C завтраками| Bed and breakfast'!EX24*0.9</f>
        <v>58050</v>
      </c>
      <c r="EY25" s="303">
        <f>'C завтраками| Bed and breakfast'!EY24*0.9</f>
        <v>58050</v>
      </c>
      <c r="EZ25" s="303">
        <f>'C завтраками| Bed and breakfast'!EZ24*0.9</f>
        <v>58050</v>
      </c>
      <c r="FA25" s="303">
        <f>'C завтраками| Bed and breakfast'!FA24*0.9</f>
        <v>58050</v>
      </c>
      <c r="FB25" s="303">
        <f>'C завтраками| Bed and breakfast'!FB24*0.9</f>
        <v>59400</v>
      </c>
      <c r="FC25" s="303">
        <f>'C завтраками| Bed and breakfast'!FC24*0.9</f>
        <v>59400</v>
      </c>
      <c r="FD25" s="303">
        <f>'C завтраками| Bed and breakfast'!FD24*0.9</f>
        <v>58050</v>
      </c>
      <c r="FE25" s="303">
        <f>'C завтраками| Bed and breakfast'!FE24*0.9</f>
        <v>58050</v>
      </c>
      <c r="FF25" s="303">
        <f>'C завтраками| Bed and breakfast'!FF24*0.9</f>
        <v>58050</v>
      </c>
      <c r="FG25" s="303">
        <f>'C завтраками| Bed and breakfast'!FG24*0.9</f>
        <v>58050</v>
      </c>
      <c r="FH25" s="303">
        <f>'C завтраками| Bed and breakfast'!FH24*0.9</f>
        <v>60750</v>
      </c>
    </row>
    <row r="26" spans="1:164" s="72" customFormat="1" x14ac:dyDescent="0.2">
      <c r="A26" s="241" t="s">
        <v>125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46"/>
      <c r="AQ26" s="346"/>
      <c r="AR26" s="346"/>
      <c r="AS26" s="346"/>
      <c r="AT26" s="346"/>
      <c r="AU26" s="346"/>
      <c r="AV26" s="346"/>
      <c r="AW26" s="346"/>
      <c r="AX26" s="346"/>
      <c r="AY26" s="346"/>
      <c r="AZ26" s="346"/>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2"/>
      <c r="CJ26" s="302"/>
      <c r="CK26" s="302"/>
      <c r="CL26" s="302"/>
      <c r="CM26" s="302"/>
      <c r="CN26" s="302"/>
      <c r="CO26" s="302"/>
      <c r="CP26" s="302"/>
      <c r="CQ26" s="302"/>
      <c r="CR26" s="302"/>
      <c r="CS26" s="302"/>
      <c r="CT26" s="302"/>
      <c r="CU26" s="302"/>
      <c r="CV26" s="302"/>
      <c r="CW26" s="302"/>
      <c r="CX26" s="302"/>
      <c r="CY26" s="302"/>
      <c r="CZ26" s="302"/>
      <c r="DA26" s="302"/>
      <c r="DB26" s="302"/>
      <c r="DC26" s="302"/>
      <c r="DD26" s="302"/>
      <c r="DE26" s="302"/>
      <c r="DF26" s="302"/>
      <c r="DG26" s="302"/>
      <c r="DH26" s="302"/>
      <c r="DI26" s="302"/>
      <c r="DJ26" s="302"/>
      <c r="DK26" s="302"/>
      <c r="DL26" s="302"/>
      <c r="DM26" s="302"/>
      <c r="DN26" s="302"/>
      <c r="DO26" s="302"/>
      <c r="DP26" s="302"/>
      <c r="DQ26" s="302"/>
      <c r="DR26" s="302"/>
      <c r="DS26" s="302"/>
      <c r="DT26" s="302"/>
      <c r="DU26" s="302"/>
      <c r="DV26" s="302"/>
      <c r="DW26" s="302"/>
      <c r="DX26" s="302"/>
      <c r="DY26" s="302"/>
      <c r="DZ26" s="302"/>
      <c r="EA26" s="302"/>
      <c r="EB26" s="302"/>
      <c r="EC26" s="302"/>
      <c r="ED26" s="302"/>
      <c r="EE26" s="302"/>
      <c r="EF26" s="302"/>
      <c r="EG26" s="302"/>
      <c r="EH26" s="302"/>
      <c r="EI26" s="302"/>
      <c r="EJ26" s="302"/>
      <c r="EK26" s="302"/>
      <c r="EL26" s="302"/>
      <c r="EM26" s="302"/>
      <c r="EN26" s="302"/>
      <c r="EO26" s="302"/>
      <c r="EP26" s="302"/>
      <c r="EQ26" s="302"/>
      <c r="ER26" s="302"/>
      <c r="ES26" s="302"/>
      <c r="ET26" s="302"/>
      <c r="EU26" s="302"/>
      <c r="EV26" s="302"/>
      <c r="EW26" s="302"/>
      <c r="EX26" s="302"/>
      <c r="EY26" s="302"/>
      <c r="EZ26" s="302"/>
      <c r="FA26" s="302"/>
      <c r="FB26" s="302"/>
      <c r="FC26" s="302"/>
      <c r="FD26" s="302"/>
      <c r="FE26" s="302"/>
      <c r="FF26" s="302"/>
      <c r="FG26" s="302"/>
      <c r="FH26" s="302"/>
    </row>
    <row r="27" spans="1:164" s="72" customFormat="1" x14ac:dyDescent="0.2">
      <c r="A27" s="240" t="s">
        <v>115</v>
      </c>
      <c r="B27" s="303">
        <f>'C завтраками| Bed and breakfast'!B26*0.9</f>
        <v>87840</v>
      </c>
      <c r="C27" s="303">
        <f>'C завтраками| Bed and breakfast'!C26*0.9</f>
        <v>87840</v>
      </c>
      <c r="D27" s="303">
        <f>'C завтраками| Bed and breakfast'!D26*0.9</f>
        <v>90990</v>
      </c>
      <c r="E27" s="303">
        <f>'C завтраками| Bed and breakfast'!E26*0.9</f>
        <v>90990</v>
      </c>
      <c r="F27" s="303">
        <f>'C завтраками| Bed and breakfast'!F26*0.9</f>
        <v>85140</v>
      </c>
      <c r="G27" s="303">
        <f>'C завтраками| Bed and breakfast'!G26*0.9</f>
        <v>85140</v>
      </c>
      <c r="H27" s="303">
        <f>'C завтраками| Bed and breakfast'!H26*0.9</f>
        <v>85140</v>
      </c>
      <c r="I27" s="303">
        <f>'C завтраками| Bed and breakfast'!I26*0.9</f>
        <v>85140</v>
      </c>
      <c r="J27" s="303">
        <f>'C завтраками| Bed and breakfast'!J26*0.9</f>
        <v>85140</v>
      </c>
      <c r="K27" s="303">
        <f>'C завтраками| Bed and breakfast'!K26*0.9</f>
        <v>89190</v>
      </c>
      <c r="L27" s="303">
        <f>'C завтраками| Bed and breakfast'!L26*0.9</f>
        <v>89190</v>
      </c>
      <c r="M27" s="303">
        <f>'C завтраками| Bed and breakfast'!M26*0.9</f>
        <v>85140</v>
      </c>
      <c r="N27" s="303">
        <f>'C завтраками| Bed and breakfast'!N26*0.9</f>
        <v>85140</v>
      </c>
      <c r="O27" s="303">
        <f>'C завтраками| Bed and breakfast'!O26*0.9</f>
        <v>85140</v>
      </c>
      <c r="P27" s="303">
        <f>'C завтраками| Bed and breakfast'!P26*0.9</f>
        <v>85140</v>
      </c>
      <c r="Q27" s="303">
        <f>'C завтраками| Bed and breakfast'!Q26*0.9</f>
        <v>85140</v>
      </c>
      <c r="R27" s="303">
        <f>'C завтраками| Bed and breakfast'!R26*0.9</f>
        <v>87840</v>
      </c>
      <c r="S27" s="303">
        <f>'C завтраками| Bed and breakfast'!S26*0.9</f>
        <v>87840</v>
      </c>
      <c r="T27" s="303">
        <f>'C завтраками| Bed and breakfast'!T26*0.9</f>
        <v>86490</v>
      </c>
      <c r="U27" s="303">
        <f>'C завтраками| Bed and breakfast'!U26*0.9</f>
        <v>86490</v>
      </c>
      <c r="V27" s="303">
        <f>'C завтраками| Bed and breakfast'!V26*0.9</f>
        <v>86490</v>
      </c>
      <c r="W27" s="303">
        <f>'C завтраками| Bed and breakfast'!W26*0.9</f>
        <v>86490</v>
      </c>
      <c r="X27" s="303">
        <f>'C завтраками| Bed and breakfast'!X26*0.9</f>
        <v>87840</v>
      </c>
      <c r="Y27" s="303">
        <f>'C завтраками| Bed and breakfast'!Y26*0.9</f>
        <v>87840</v>
      </c>
      <c r="Z27" s="303">
        <f>'C завтраками| Bed and breakfast'!Z26*0.9</f>
        <v>87840</v>
      </c>
      <c r="AA27" s="303">
        <f>'C завтраками| Bed and breakfast'!AA26*0.9</f>
        <v>86490</v>
      </c>
      <c r="AB27" s="303">
        <f>'C завтраками| Bed and breakfast'!AB26*0.9</f>
        <v>86490</v>
      </c>
      <c r="AC27" s="303">
        <f>'C завтраками| Bed and breakfast'!AC26*0.9</f>
        <v>87840</v>
      </c>
      <c r="AD27" s="303">
        <f>'C завтраками| Bed and breakfast'!AD26*0.9</f>
        <v>87840</v>
      </c>
      <c r="AE27" s="303">
        <f>'C завтраками| Bed and breakfast'!AE26*0.9</f>
        <v>87840</v>
      </c>
      <c r="AF27" s="303">
        <f>'C завтраками| Bed and breakfast'!AF26*0.9</f>
        <v>91440</v>
      </c>
      <c r="AG27" s="303">
        <f>'C завтраками| Bed and breakfast'!AG26*0.9</f>
        <v>91440</v>
      </c>
      <c r="AH27" s="303">
        <f>'C завтраками| Bed and breakfast'!AH26*0.9</f>
        <v>89190</v>
      </c>
      <c r="AI27" s="303">
        <f>'C завтраками| Bed and breakfast'!AI26*0.9</f>
        <v>90990</v>
      </c>
      <c r="AJ27" s="303">
        <f>'C завтраками| Bed and breakfast'!AJ26*0.9</f>
        <v>90990</v>
      </c>
      <c r="AK27" s="303">
        <f>'C завтраками| Bed and breakfast'!AK26*0.9</f>
        <v>96840</v>
      </c>
      <c r="AL27" s="303">
        <f>'C завтраками| Bed and breakfast'!AL26*0.9</f>
        <v>102240</v>
      </c>
      <c r="AM27" s="303">
        <f>'C завтраками| Bed and breakfast'!AM26*0.9</f>
        <v>102240</v>
      </c>
      <c r="AN27" s="303">
        <f>'C завтраками| Bed and breakfast'!AN26*0.9</f>
        <v>104940</v>
      </c>
      <c r="AO27" s="303">
        <f>'C завтраками| Bed and breakfast'!AO26*0.9</f>
        <v>102240</v>
      </c>
      <c r="AP27" s="347">
        <f>'C завтраками| Bed and breakfast'!AP26*0.9</f>
        <v>210150</v>
      </c>
      <c r="AQ27" s="347">
        <f>'C завтраками| Bed and breakfast'!AQ26*0.9</f>
        <v>246150</v>
      </c>
      <c r="AR27" s="347">
        <f>'C завтраками| Bed and breakfast'!AR26*0.9</f>
        <v>268650</v>
      </c>
      <c r="AS27" s="347">
        <f>'C завтраками| Bed and breakfast'!AS26*0.9</f>
        <v>268650</v>
      </c>
      <c r="AT27" s="347">
        <f>'C завтраками| Bed and breakfast'!AT26*0.9</f>
        <v>255150</v>
      </c>
      <c r="AU27" s="347">
        <f>'C завтраками| Bed and breakfast'!AU26*0.9</f>
        <v>255150</v>
      </c>
      <c r="AV27" s="347">
        <f>'C завтраками| Bed and breakfast'!AV26*0.9</f>
        <v>255150</v>
      </c>
      <c r="AW27" s="347">
        <f>'C завтраками| Bed and breakfast'!AW26*0.9</f>
        <v>255150</v>
      </c>
      <c r="AX27" s="347">
        <f>'C завтраками| Bed and breakfast'!AX26*0.9</f>
        <v>255150</v>
      </c>
      <c r="AY27" s="347">
        <f>'C завтраками| Bed and breakfast'!AY26*0.9</f>
        <v>232650</v>
      </c>
      <c r="AZ27" s="347">
        <f>'C завтраками| Bed and breakfast'!AZ26*0.9</f>
        <v>223650</v>
      </c>
      <c r="BA27" s="303">
        <f>'C завтраками| Bed and breakfast'!BA26*0.9</f>
        <v>223650</v>
      </c>
      <c r="BB27" s="303">
        <f>'C завтраками| Bed and breakfast'!BB26*0.9</f>
        <v>148680</v>
      </c>
      <c r="BC27" s="303">
        <f>'C завтраками| Bed and breakfast'!BC26*0.9</f>
        <v>127080</v>
      </c>
      <c r="BD27" s="303">
        <f>'C завтраками| Bed and breakfast'!BD26*0.9</f>
        <v>127080</v>
      </c>
      <c r="BE27" s="303">
        <f>'C завтраками| Bed and breakfast'!BE26*0.9</f>
        <v>127080</v>
      </c>
      <c r="BF27" s="303">
        <f>'C завтраками| Bed and breakfast'!BF26*0.9</f>
        <v>127080</v>
      </c>
      <c r="BG27" s="303">
        <f>'C завтраками| Bed and breakfast'!BG26*0.9</f>
        <v>127080</v>
      </c>
      <c r="BH27" s="303">
        <f>'C завтраками| Bed and breakfast'!BH26*0.9</f>
        <v>124380</v>
      </c>
      <c r="BI27" s="303">
        <f>'C завтраками| Bed and breakfast'!BI26*0.9</f>
        <v>124380</v>
      </c>
      <c r="BJ27" s="303">
        <f>'C завтраками| Bed and breakfast'!BJ26*0.9</f>
        <v>124380</v>
      </c>
      <c r="BK27" s="303">
        <f>'C завтраками| Bed and breakfast'!BK26*0.9</f>
        <v>127080</v>
      </c>
      <c r="BL27" s="303">
        <f>'C завтраками| Bed and breakfast'!BL26*0.9</f>
        <v>127080</v>
      </c>
      <c r="BM27" s="303">
        <f>'C завтраками| Bed and breakfast'!BM26*0.9</f>
        <v>127080</v>
      </c>
      <c r="BN27" s="303">
        <f>'C завтраками| Bed and breakfast'!BN26*0.9</f>
        <v>127080</v>
      </c>
      <c r="BO27" s="303">
        <f>'C завтраками| Bed and breakfast'!BO26*0.9</f>
        <v>127080</v>
      </c>
      <c r="BP27" s="303">
        <f>'C завтраками| Bed and breakfast'!BP26*0.9</f>
        <v>127080</v>
      </c>
      <c r="BQ27" s="303">
        <f>'C завтраками| Bed and breakfast'!BQ26*0.9</f>
        <v>127080</v>
      </c>
      <c r="BR27" s="303">
        <f>'C завтраками| Bed and breakfast'!BR26*0.9</f>
        <v>127080</v>
      </c>
      <c r="BS27" s="303">
        <f>'C завтраками| Bed and breakfast'!BS26*0.9</f>
        <v>127080</v>
      </c>
      <c r="BT27" s="303">
        <f>'C завтраками| Bed and breakfast'!BT26*0.9</f>
        <v>132480</v>
      </c>
      <c r="BU27" s="303">
        <f>'C завтраками| Bed and breakfast'!BU26*0.9</f>
        <v>132480</v>
      </c>
      <c r="BV27" s="303">
        <f>'C завтраками| Bed and breakfast'!BV26*0.9</f>
        <v>132480</v>
      </c>
      <c r="BW27" s="303">
        <f>'C завтраками| Bed and breakfast'!BW26*0.9</f>
        <v>132480</v>
      </c>
      <c r="BX27" s="303">
        <f>'C завтраками| Bed and breakfast'!BX26*0.9</f>
        <v>156780</v>
      </c>
      <c r="BY27" s="303">
        <f>'C завтраками| Bed and breakfast'!BY26*0.9</f>
        <v>156780</v>
      </c>
      <c r="BZ27" s="303">
        <f>'C завтраками| Bed and breakfast'!BZ26*0.9</f>
        <v>156780</v>
      </c>
      <c r="CA27" s="303">
        <f>'C завтраками| Bed and breakfast'!CA26*0.9</f>
        <v>156780</v>
      </c>
      <c r="CB27" s="303">
        <f>'C завтраками| Bed and breakfast'!CB26*0.9</f>
        <v>156780</v>
      </c>
      <c r="CC27" s="303">
        <f>'C завтраками| Bed and breakfast'!CC26*0.9</f>
        <v>156780</v>
      </c>
      <c r="CD27" s="303">
        <f>'C завтраками| Bed and breakfast'!CD26*0.9</f>
        <v>156780</v>
      </c>
      <c r="CE27" s="303">
        <f>'C завтраками| Bed and breakfast'!CE26*0.9</f>
        <v>156780</v>
      </c>
      <c r="CF27" s="303">
        <f>'C завтраками| Bed and breakfast'!CF26*0.9</f>
        <v>156780</v>
      </c>
      <c r="CG27" s="303">
        <f>'C завтраками| Bed and breakfast'!CG26*0.9</f>
        <v>156780</v>
      </c>
      <c r="CH27" s="303">
        <f>'C завтраками| Bed and breakfast'!CH26*0.9</f>
        <v>153180</v>
      </c>
      <c r="CI27" s="303">
        <f>'C завтраками| Bed and breakfast'!CI26*0.9</f>
        <v>153180</v>
      </c>
      <c r="CJ27" s="303">
        <f>'C завтраками| Bed and breakfast'!CJ26*0.9</f>
        <v>153180</v>
      </c>
      <c r="CK27" s="303">
        <f>'C завтраками| Bed and breakfast'!CK26*0.9</f>
        <v>153180</v>
      </c>
      <c r="CL27" s="303">
        <f>'C завтраками| Bed and breakfast'!CL26*0.9</f>
        <v>153180</v>
      </c>
      <c r="CM27" s="303">
        <f>'C завтраками| Bed and breakfast'!CM26*0.9</f>
        <v>153180</v>
      </c>
      <c r="CN27" s="303">
        <f>'C завтраками| Bed and breakfast'!CN26*0.9</f>
        <v>153180</v>
      </c>
      <c r="CO27" s="303">
        <f>'C завтраками| Bed and breakfast'!CO26*0.9</f>
        <v>153180</v>
      </c>
      <c r="CP27" s="303">
        <f>'C завтраками| Bed and breakfast'!CP26*0.9</f>
        <v>153180</v>
      </c>
      <c r="CQ27" s="303">
        <f>'C завтраками| Bed and breakfast'!CQ26*0.9</f>
        <v>175680</v>
      </c>
      <c r="CR27" s="303">
        <f>'C завтраками| Bed and breakfast'!CR26*0.9</f>
        <v>181980</v>
      </c>
      <c r="CS27" s="303">
        <f>'C завтраками| Bed and breakfast'!CS26*0.9</f>
        <v>188280</v>
      </c>
      <c r="CT27" s="303">
        <f>'C завтраками| Bed and breakfast'!CT26*0.9</f>
        <v>175680</v>
      </c>
      <c r="CU27" s="303">
        <f>'C завтраками| Bed and breakfast'!CU26*0.9</f>
        <v>175680</v>
      </c>
      <c r="CV27" s="303">
        <f>'C завтраками| Bed and breakfast'!CV26*0.9</f>
        <v>165780</v>
      </c>
      <c r="CW27" s="303">
        <f>'C завтраками| Bed and breakfast'!CW26*0.9</f>
        <v>165780</v>
      </c>
      <c r="CX27" s="303">
        <f>'C завтраками| Bed and breakfast'!CX26*0.9</f>
        <v>165780</v>
      </c>
      <c r="CY27" s="303">
        <f>'C завтраками| Bed and breakfast'!CY26*0.9</f>
        <v>158580</v>
      </c>
      <c r="CZ27" s="303">
        <f>'C завтраками| Bed and breakfast'!CZ26*0.9</f>
        <v>135180</v>
      </c>
      <c r="DA27" s="303">
        <f>'C завтраками| Bed and breakfast'!DA26*0.9</f>
        <v>123030</v>
      </c>
      <c r="DB27" s="303">
        <f>'C завтраками| Bed and breakfast'!DB26*0.9</f>
        <v>123030</v>
      </c>
      <c r="DC27" s="303">
        <f>'C завтраками| Bed and breakfast'!DC26*0.9</f>
        <v>123030</v>
      </c>
      <c r="DD27" s="303">
        <f>'C завтраками| Bed and breakfast'!DD26*0.9</f>
        <v>123030</v>
      </c>
      <c r="DE27" s="303">
        <f>'C завтраками| Bed and breakfast'!DE26*0.9</f>
        <v>124380</v>
      </c>
      <c r="DF27" s="303">
        <f>'C завтраками| Bed and breakfast'!DF26*0.9</f>
        <v>124380</v>
      </c>
      <c r="DG27" s="303">
        <f>'C завтраками| Bed and breakfast'!DG26*0.9</f>
        <v>124380</v>
      </c>
      <c r="DH27" s="303">
        <f>'C завтраками| Bed and breakfast'!DH26*0.9</f>
        <v>123030</v>
      </c>
      <c r="DI27" s="303">
        <f>'C завтраками| Bed and breakfast'!DI26*0.9</f>
        <v>123030</v>
      </c>
      <c r="DJ27" s="303">
        <f>'C завтраками| Bed and breakfast'!DJ26*0.9</f>
        <v>123030</v>
      </c>
      <c r="DK27" s="303">
        <f>'C завтраками| Bed and breakfast'!DK26*0.9</f>
        <v>123030</v>
      </c>
      <c r="DL27" s="303">
        <f>'C завтраками| Bed and breakfast'!DL26*0.9</f>
        <v>123030</v>
      </c>
      <c r="DM27" s="303">
        <f>'C завтраками| Bed and breakfast'!DM26*0.9</f>
        <v>123030</v>
      </c>
      <c r="DN27" s="303">
        <f>'C завтраками| Bed and breakfast'!DN26*0.9</f>
        <v>121680</v>
      </c>
      <c r="DO27" s="303">
        <f>'C завтраками| Bed and breakfast'!DO26*0.9</f>
        <v>121680</v>
      </c>
      <c r="DP27" s="303">
        <f>'C завтраками| Bed and breakfast'!DP26*0.9</f>
        <v>121680</v>
      </c>
      <c r="DQ27" s="303">
        <f>'C завтраками| Bed and breakfast'!DQ26*0.9</f>
        <v>121680</v>
      </c>
      <c r="DR27" s="303">
        <f>'C завтраками| Bed and breakfast'!DR26*0.9</f>
        <v>121680</v>
      </c>
      <c r="DS27" s="303">
        <f>'C завтраками| Bed and breakfast'!DS26*0.9</f>
        <v>121680</v>
      </c>
      <c r="DT27" s="303">
        <f>'C завтраками| Bed and breakfast'!DT26*0.9</f>
        <v>121680</v>
      </c>
      <c r="DU27" s="303">
        <f>'C завтраками| Bed and breakfast'!DU26*0.9</f>
        <v>118080</v>
      </c>
      <c r="DV27" s="303">
        <f>'C завтраками| Bed and breakfast'!DV26*0.9</f>
        <v>118080</v>
      </c>
      <c r="DW27" s="303">
        <f>'C завтраками| Bed and breakfast'!DW26*0.9</f>
        <v>118080</v>
      </c>
      <c r="DX27" s="303">
        <f>'C завтраками| Bed and breakfast'!DX26*0.9</f>
        <v>118080</v>
      </c>
      <c r="DY27" s="303">
        <f>'C завтраками| Bed and breakfast'!DY26*0.9</f>
        <v>118080</v>
      </c>
      <c r="DZ27" s="303">
        <f>'C завтраками| Bed and breakfast'!DZ26*0.9</f>
        <v>118980</v>
      </c>
      <c r="EA27" s="303">
        <f>'C завтраками| Bed and breakfast'!EA26*0.9</f>
        <v>118980</v>
      </c>
      <c r="EB27" s="303">
        <f>'C завтраками| Bed and breakfast'!EB26*0.9</f>
        <v>117180</v>
      </c>
      <c r="EC27" s="303">
        <f>'C завтраками| Bed and breakfast'!EC26*0.9</f>
        <v>117180</v>
      </c>
      <c r="ED27" s="303">
        <f>'C завтраками| Bed and breakfast'!ED26*0.9</f>
        <v>117180</v>
      </c>
      <c r="EE27" s="303">
        <f>'C завтраками| Bed and breakfast'!EE26*0.9</f>
        <v>89100</v>
      </c>
      <c r="EF27" s="303">
        <f>'C завтраками| Bed and breakfast'!EF26*0.9</f>
        <v>89100</v>
      </c>
      <c r="EG27" s="303">
        <f>'C завтраками| Bed and breakfast'!EG26*0.9</f>
        <v>89100</v>
      </c>
      <c r="EH27" s="303">
        <f>'C завтраками| Bed and breakfast'!EH26*0.9</f>
        <v>89100</v>
      </c>
      <c r="EI27" s="303">
        <f>'C завтраками| Bed and breakfast'!EI26*0.9</f>
        <v>86400</v>
      </c>
      <c r="EJ27" s="303">
        <f>'C завтраками| Bed and breakfast'!EJ26*0.9</f>
        <v>86400</v>
      </c>
      <c r="EK27" s="303">
        <f>'C завтраками| Bed and breakfast'!EK26*0.9</f>
        <v>86400</v>
      </c>
      <c r="EL27" s="303">
        <f>'C завтраками| Bed and breakfast'!EL26*0.9</f>
        <v>86400</v>
      </c>
      <c r="EM27" s="303">
        <f>'C завтраками| Bed and breakfast'!EM26*0.9</f>
        <v>86400</v>
      </c>
      <c r="EN27" s="303">
        <f>'C завтраками| Bed and breakfast'!EN26*0.9</f>
        <v>86400</v>
      </c>
      <c r="EO27" s="303">
        <f>'C завтраками| Bed and breakfast'!EO26*0.9</f>
        <v>86400</v>
      </c>
      <c r="EP27" s="303">
        <f>'C завтраками| Bed and breakfast'!EP26*0.9</f>
        <v>85050</v>
      </c>
      <c r="EQ27" s="303">
        <f>'C завтраками| Bed and breakfast'!EQ26*0.9</f>
        <v>85050</v>
      </c>
      <c r="ER27" s="303">
        <f>'C завтраками| Bed and breakfast'!ER26*0.9</f>
        <v>85050</v>
      </c>
      <c r="ES27" s="303">
        <f>'C завтраками| Bed and breakfast'!ES26*0.9</f>
        <v>85050</v>
      </c>
      <c r="ET27" s="303">
        <f>'C завтраками| Bed and breakfast'!ET26*0.9</f>
        <v>85050</v>
      </c>
      <c r="EU27" s="303">
        <f>'C завтраками| Bed and breakfast'!EU26*0.9</f>
        <v>86400</v>
      </c>
      <c r="EV27" s="303">
        <f>'C завтраками| Bed and breakfast'!EV26*0.9</f>
        <v>86400</v>
      </c>
      <c r="EW27" s="303">
        <f>'C завтраками| Bed and breakfast'!EW26*0.9</f>
        <v>85050</v>
      </c>
      <c r="EX27" s="303">
        <f>'C завтраками| Bed and breakfast'!EX26*0.9</f>
        <v>85050</v>
      </c>
      <c r="EY27" s="303">
        <f>'C завтраками| Bed and breakfast'!EY26*0.9</f>
        <v>85050</v>
      </c>
      <c r="EZ27" s="303">
        <f>'C завтраками| Bed and breakfast'!EZ26*0.9</f>
        <v>85050</v>
      </c>
      <c r="FA27" s="303">
        <f>'C завтраками| Bed and breakfast'!FA26*0.9</f>
        <v>85050</v>
      </c>
      <c r="FB27" s="303">
        <f>'C завтраками| Bed and breakfast'!FB26*0.9</f>
        <v>86400</v>
      </c>
      <c r="FC27" s="303">
        <f>'C завтраками| Bed and breakfast'!FC26*0.9</f>
        <v>86400</v>
      </c>
      <c r="FD27" s="303">
        <f>'C завтраками| Bed and breakfast'!FD26*0.9</f>
        <v>85050</v>
      </c>
      <c r="FE27" s="303">
        <f>'C завтраками| Bed and breakfast'!FE26*0.9</f>
        <v>85050</v>
      </c>
      <c r="FF27" s="303">
        <f>'C завтраками| Bed and breakfast'!FF26*0.9</f>
        <v>85050</v>
      </c>
      <c r="FG27" s="303">
        <f>'C завтраками| Bed and breakfast'!FG26*0.9</f>
        <v>85050</v>
      </c>
      <c r="FH27" s="303">
        <f>'C завтраками| Bed and breakfast'!FH26*0.9</f>
        <v>87750</v>
      </c>
    </row>
    <row r="28" spans="1:164" s="72" customFormat="1" x14ac:dyDescent="0.2">
      <c r="A28" s="239" t="s">
        <v>126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46"/>
      <c r="AQ28" s="346"/>
      <c r="AR28" s="346"/>
      <c r="AS28" s="346"/>
      <c r="AT28" s="346"/>
      <c r="AU28" s="346"/>
      <c r="AV28" s="346"/>
      <c r="AW28" s="346"/>
      <c r="AX28" s="346"/>
      <c r="AY28" s="346"/>
      <c r="AZ28" s="346"/>
      <c r="BA28" s="302"/>
      <c r="BB28" s="302"/>
      <c r="BC28" s="302"/>
      <c r="BD28" s="302"/>
      <c r="BE28" s="302"/>
      <c r="BF28" s="302"/>
      <c r="BG28" s="302"/>
      <c r="BH28" s="302"/>
      <c r="BI28" s="302"/>
      <c r="BJ28" s="302"/>
      <c r="BK28" s="302"/>
      <c r="BL28" s="302"/>
      <c r="BM28" s="302"/>
      <c r="BN28" s="302"/>
      <c r="BO28" s="302"/>
      <c r="BP28" s="302"/>
      <c r="BQ28" s="302"/>
      <c r="BR28" s="302"/>
      <c r="BS28" s="302"/>
      <c r="BT28" s="302"/>
      <c r="BU28" s="302"/>
      <c r="BV28" s="302"/>
      <c r="BW28" s="302"/>
      <c r="BX28" s="302"/>
      <c r="BY28" s="302"/>
      <c r="BZ28" s="302"/>
      <c r="CA28" s="302"/>
      <c r="CB28" s="302"/>
      <c r="CC28" s="302"/>
      <c r="CD28" s="302"/>
      <c r="CE28" s="302"/>
      <c r="CF28" s="302"/>
      <c r="CG28" s="302"/>
      <c r="CH28" s="302"/>
      <c r="CI28" s="302"/>
      <c r="CJ28" s="302"/>
      <c r="CK28" s="302"/>
      <c r="CL28" s="302"/>
      <c r="CM28" s="302"/>
      <c r="CN28" s="302"/>
      <c r="CO28" s="302"/>
      <c r="CP28" s="302"/>
      <c r="CQ28" s="302"/>
      <c r="CR28" s="302"/>
      <c r="CS28" s="302"/>
      <c r="CT28" s="302"/>
      <c r="CU28" s="302"/>
      <c r="CV28" s="302"/>
      <c r="CW28" s="302"/>
      <c r="CX28" s="302"/>
      <c r="CY28" s="302"/>
      <c r="CZ28" s="302"/>
      <c r="DA28" s="302"/>
      <c r="DB28" s="302"/>
      <c r="DC28" s="302"/>
      <c r="DD28" s="302"/>
      <c r="DE28" s="302"/>
      <c r="DF28" s="302"/>
      <c r="DG28" s="302"/>
      <c r="DH28" s="302"/>
      <c r="DI28" s="302"/>
      <c r="DJ28" s="302"/>
      <c r="DK28" s="302"/>
      <c r="DL28" s="302"/>
      <c r="DM28" s="302"/>
      <c r="DN28" s="302"/>
      <c r="DO28" s="302"/>
      <c r="DP28" s="302"/>
      <c r="DQ28" s="302"/>
      <c r="DR28" s="302"/>
      <c r="DS28" s="302"/>
      <c r="DT28" s="302"/>
      <c r="DU28" s="302"/>
      <c r="DV28" s="302"/>
      <c r="DW28" s="302"/>
      <c r="DX28" s="302"/>
      <c r="DY28" s="302"/>
      <c r="DZ28" s="302"/>
      <c r="EA28" s="302"/>
      <c r="EB28" s="302"/>
      <c r="EC28" s="302"/>
      <c r="ED28" s="302"/>
      <c r="EE28" s="302"/>
      <c r="EF28" s="302"/>
      <c r="EG28" s="302"/>
      <c r="EH28" s="302"/>
      <c r="EI28" s="302"/>
      <c r="EJ28" s="302"/>
      <c r="EK28" s="302"/>
      <c r="EL28" s="302"/>
      <c r="EM28" s="302"/>
      <c r="EN28" s="302"/>
      <c r="EO28" s="302"/>
      <c r="EP28" s="302"/>
      <c r="EQ28" s="302"/>
      <c r="ER28" s="302"/>
      <c r="ES28" s="302"/>
      <c r="ET28" s="302"/>
      <c r="EU28" s="302"/>
      <c r="EV28" s="302"/>
      <c r="EW28" s="302"/>
      <c r="EX28" s="302"/>
      <c r="EY28" s="302"/>
      <c r="EZ28" s="302"/>
      <c r="FA28" s="302"/>
      <c r="FB28" s="302"/>
      <c r="FC28" s="302"/>
      <c r="FD28" s="302"/>
      <c r="FE28" s="302"/>
      <c r="FF28" s="302"/>
      <c r="FG28" s="302"/>
      <c r="FH28" s="302"/>
    </row>
    <row r="29" spans="1:164" s="72" customFormat="1" x14ac:dyDescent="0.2">
      <c r="A29" s="240" t="s">
        <v>115</v>
      </c>
      <c r="B29" s="303">
        <f>'C завтраками| Bed and breakfast'!B28*0.9</f>
        <v>105840</v>
      </c>
      <c r="C29" s="303">
        <f>'C завтраками| Bed and breakfast'!C28*0.9</f>
        <v>105840</v>
      </c>
      <c r="D29" s="303">
        <f>'C завтраками| Bed and breakfast'!D28*0.9</f>
        <v>108990</v>
      </c>
      <c r="E29" s="303">
        <f>'C завтраками| Bed and breakfast'!E28*0.9</f>
        <v>108990</v>
      </c>
      <c r="F29" s="303">
        <f>'C завтраками| Bed and breakfast'!F28*0.9</f>
        <v>103140</v>
      </c>
      <c r="G29" s="303">
        <f>'C завтраками| Bed and breakfast'!G28*0.9</f>
        <v>103140</v>
      </c>
      <c r="H29" s="303">
        <f>'C завтраками| Bed and breakfast'!H28*0.9</f>
        <v>103140</v>
      </c>
      <c r="I29" s="303">
        <f>'C завтраками| Bed and breakfast'!I28*0.9</f>
        <v>103140</v>
      </c>
      <c r="J29" s="303">
        <f>'C завтраками| Bed and breakfast'!J28*0.9</f>
        <v>103140</v>
      </c>
      <c r="K29" s="303">
        <f>'C завтраками| Bed and breakfast'!K28*0.9</f>
        <v>107190</v>
      </c>
      <c r="L29" s="303">
        <f>'C завтраками| Bed and breakfast'!L28*0.9</f>
        <v>107190</v>
      </c>
      <c r="M29" s="303">
        <f>'C завтраками| Bed and breakfast'!M28*0.9</f>
        <v>103140</v>
      </c>
      <c r="N29" s="303">
        <f>'C завтраками| Bed and breakfast'!N28*0.9</f>
        <v>103140</v>
      </c>
      <c r="O29" s="303">
        <f>'C завтраками| Bed and breakfast'!O28*0.9</f>
        <v>103140</v>
      </c>
      <c r="P29" s="303">
        <f>'C завтраками| Bed and breakfast'!P28*0.9</f>
        <v>103140</v>
      </c>
      <c r="Q29" s="303">
        <f>'C завтраками| Bed and breakfast'!Q28*0.9</f>
        <v>103140</v>
      </c>
      <c r="R29" s="303">
        <f>'C завтраками| Bed and breakfast'!R28*0.9</f>
        <v>105840</v>
      </c>
      <c r="S29" s="303">
        <f>'C завтраками| Bed and breakfast'!S28*0.9</f>
        <v>105840</v>
      </c>
      <c r="T29" s="303">
        <f>'C завтраками| Bed and breakfast'!T28*0.9</f>
        <v>104490</v>
      </c>
      <c r="U29" s="303">
        <f>'C завтраками| Bed and breakfast'!U28*0.9</f>
        <v>104490</v>
      </c>
      <c r="V29" s="303">
        <f>'C завтраками| Bed and breakfast'!V28*0.9</f>
        <v>104490</v>
      </c>
      <c r="W29" s="303">
        <f>'C завтраками| Bed and breakfast'!W28*0.9</f>
        <v>104490</v>
      </c>
      <c r="X29" s="303">
        <f>'C завтраками| Bed and breakfast'!X28*0.9</f>
        <v>105840</v>
      </c>
      <c r="Y29" s="303">
        <f>'C завтраками| Bed and breakfast'!Y28*0.9</f>
        <v>105840</v>
      </c>
      <c r="Z29" s="303">
        <f>'C завтраками| Bed and breakfast'!Z28*0.9</f>
        <v>105840</v>
      </c>
      <c r="AA29" s="303">
        <f>'C завтраками| Bed and breakfast'!AA28*0.9</f>
        <v>104490</v>
      </c>
      <c r="AB29" s="303">
        <f>'C завтраками| Bed and breakfast'!AB28*0.9</f>
        <v>104490</v>
      </c>
      <c r="AC29" s="303">
        <f>'C завтраками| Bed and breakfast'!AC28*0.9</f>
        <v>105840</v>
      </c>
      <c r="AD29" s="303">
        <f>'C завтраками| Bed and breakfast'!AD28*0.9</f>
        <v>105840</v>
      </c>
      <c r="AE29" s="303">
        <f>'C завтраками| Bed and breakfast'!AE28*0.9</f>
        <v>105840</v>
      </c>
      <c r="AF29" s="303">
        <f>'C завтраками| Bed and breakfast'!AF28*0.9</f>
        <v>109440</v>
      </c>
      <c r="AG29" s="303">
        <f>'C завтраками| Bed and breakfast'!AG28*0.9</f>
        <v>109440</v>
      </c>
      <c r="AH29" s="303">
        <f>'C завтраками| Bed and breakfast'!AH28*0.9</f>
        <v>107190</v>
      </c>
      <c r="AI29" s="303">
        <f>'C завтраками| Bed and breakfast'!AI28*0.9</f>
        <v>108990</v>
      </c>
      <c r="AJ29" s="303">
        <f>'C завтраками| Bed and breakfast'!AJ28*0.9</f>
        <v>108990</v>
      </c>
      <c r="AK29" s="303">
        <f>'C завтраками| Bed and breakfast'!AK28*0.9</f>
        <v>114840</v>
      </c>
      <c r="AL29" s="303">
        <f>'C завтраками| Bed and breakfast'!AL28*0.9</f>
        <v>120240</v>
      </c>
      <c r="AM29" s="303">
        <f>'C завтраками| Bed and breakfast'!AM28*0.9</f>
        <v>120240</v>
      </c>
      <c r="AN29" s="303">
        <f>'C завтраками| Bed and breakfast'!AN28*0.9</f>
        <v>122940</v>
      </c>
      <c r="AO29" s="303">
        <f>'C завтраками| Bed and breakfast'!AO28*0.9</f>
        <v>120240</v>
      </c>
      <c r="AP29" s="347">
        <f>'C завтраками| Bed and breakfast'!AP28*0.9</f>
        <v>268650</v>
      </c>
      <c r="AQ29" s="347">
        <f>'C завтраками| Bed and breakfast'!AQ28*0.9</f>
        <v>304650</v>
      </c>
      <c r="AR29" s="347">
        <f>'C завтраками| Bed and breakfast'!AR28*0.9</f>
        <v>327150</v>
      </c>
      <c r="AS29" s="347">
        <f>'C завтраками| Bed and breakfast'!AS28*0.9</f>
        <v>327150</v>
      </c>
      <c r="AT29" s="347">
        <f>'C завтраками| Bed and breakfast'!AT28*0.9</f>
        <v>313650</v>
      </c>
      <c r="AU29" s="347">
        <f>'C завтраками| Bed and breakfast'!AU28*0.9</f>
        <v>313650</v>
      </c>
      <c r="AV29" s="347">
        <f>'C завтраками| Bed and breakfast'!AV28*0.9</f>
        <v>313650</v>
      </c>
      <c r="AW29" s="347">
        <f>'C завтраками| Bed and breakfast'!AW28*0.9</f>
        <v>313650</v>
      </c>
      <c r="AX29" s="347">
        <f>'C завтраками| Bed and breakfast'!AX28*0.9</f>
        <v>313650</v>
      </c>
      <c r="AY29" s="347">
        <f>'C завтраками| Bed and breakfast'!AY28*0.9</f>
        <v>291150</v>
      </c>
      <c r="AZ29" s="347">
        <f>'C завтраками| Bed and breakfast'!AZ28*0.9</f>
        <v>282150</v>
      </c>
      <c r="BA29" s="303">
        <f>'C завтраками| Bed and breakfast'!BA28*0.9</f>
        <v>282150</v>
      </c>
      <c r="BB29" s="303">
        <f>'C завтраками| Bed and breakfast'!BB28*0.9</f>
        <v>162180</v>
      </c>
      <c r="BC29" s="303">
        <f>'C завтраками| Bed and breakfast'!BC28*0.9</f>
        <v>140580</v>
      </c>
      <c r="BD29" s="303">
        <f>'C завтраками| Bed and breakfast'!BD28*0.9</f>
        <v>140580</v>
      </c>
      <c r="BE29" s="303">
        <f>'C завтраками| Bed and breakfast'!BE28*0.9</f>
        <v>140580</v>
      </c>
      <c r="BF29" s="303">
        <f>'C завтраками| Bed and breakfast'!BF28*0.9</f>
        <v>140580</v>
      </c>
      <c r="BG29" s="303">
        <f>'C завтраками| Bed and breakfast'!BG28*0.9</f>
        <v>140580</v>
      </c>
      <c r="BH29" s="303">
        <f>'C завтраками| Bed and breakfast'!BH28*0.9</f>
        <v>137880</v>
      </c>
      <c r="BI29" s="303">
        <f>'C завтраками| Bed and breakfast'!BI28*0.9</f>
        <v>137880</v>
      </c>
      <c r="BJ29" s="303">
        <f>'C завтраками| Bed and breakfast'!BJ28*0.9</f>
        <v>137880</v>
      </c>
      <c r="BK29" s="303">
        <f>'C завтраками| Bed and breakfast'!BK28*0.9</f>
        <v>140580</v>
      </c>
      <c r="BL29" s="303">
        <f>'C завтраками| Bed and breakfast'!BL28*0.9</f>
        <v>140580</v>
      </c>
      <c r="BM29" s="303">
        <f>'C завтраками| Bed and breakfast'!BM28*0.9</f>
        <v>140580</v>
      </c>
      <c r="BN29" s="303">
        <f>'C завтраками| Bed and breakfast'!BN28*0.9</f>
        <v>140580</v>
      </c>
      <c r="BO29" s="303">
        <f>'C завтраками| Bed and breakfast'!BO28*0.9</f>
        <v>140580</v>
      </c>
      <c r="BP29" s="303">
        <f>'C завтраками| Bed and breakfast'!BP28*0.9</f>
        <v>140580</v>
      </c>
      <c r="BQ29" s="303">
        <f>'C завтраками| Bed and breakfast'!BQ28*0.9</f>
        <v>140580</v>
      </c>
      <c r="BR29" s="303">
        <f>'C завтраками| Bed and breakfast'!BR28*0.9</f>
        <v>140580</v>
      </c>
      <c r="BS29" s="303">
        <f>'C завтраками| Bed and breakfast'!BS28*0.9</f>
        <v>140580</v>
      </c>
      <c r="BT29" s="303">
        <f>'C завтраками| Bed and breakfast'!BT28*0.9</f>
        <v>145980</v>
      </c>
      <c r="BU29" s="303">
        <f>'C завтраками| Bed and breakfast'!BU28*0.9</f>
        <v>145980</v>
      </c>
      <c r="BV29" s="303">
        <f>'C завтраками| Bed and breakfast'!BV28*0.9</f>
        <v>145980</v>
      </c>
      <c r="BW29" s="303">
        <f>'C завтраками| Bed and breakfast'!BW28*0.9</f>
        <v>145980</v>
      </c>
      <c r="BX29" s="303">
        <f>'C завтраками| Bed and breakfast'!BX28*0.9</f>
        <v>174780</v>
      </c>
      <c r="BY29" s="303">
        <f>'C завтраками| Bed and breakfast'!BY28*0.9</f>
        <v>174780</v>
      </c>
      <c r="BZ29" s="303">
        <f>'C завтраками| Bed and breakfast'!BZ28*0.9</f>
        <v>174780</v>
      </c>
      <c r="CA29" s="303">
        <f>'C завтраками| Bed and breakfast'!CA28*0.9</f>
        <v>174780</v>
      </c>
      <c r="CB29" s="303">
        <f>'C завтраками| Bed and breakfast'!CB28*0.9</f>
        <v>174780</v>
      </c>
      <c r="CC29" s="303">
        <f>'C завтраками| Bed and breakfast'!CC28*0.9</f>
        <v>174780</v>
      </c>
      <c r="CD29" s="303">
        <f>'C завтраками| Bed and breakfast'!CD28*0.9</f>
        <v>174780</v>
      </c>
      <c r="CE29" s="303">
        <f>'C завтраками| Bed and breakfast'!CE28*0.9</f>
        <v>174780</v>
      </c>
      <c r="CF29" s="303">
        <f>'C завтраками| Bed and breakfast'!CF28*0.9</f>
        <v>174780</v>
      </c>
      <c r="CG29" s="303">
        <f>'C завтраками| Bed and breakfast'!CG28*0.9</f>
        <v>174780</v>
      </c>
      <c r="CH29" s="303">
        <f>'C завтраками| Bed and breakfast'!CH28*0.9</f>
        <v>171180</v>
      </c>
      <c r="CI29" s="303">
        <f>'C завтраками| Bed and breakfast'!CI28*0.9</f>
        <v>171180</v>
      </c>
      <c r="CJ29" s="303">
        <f>'C завтраками| Bed and breakfast'!CJ28*0.9</f>
        <v>171180</v>
      </c>
      <c r="CK29" s="303">
        <f>'C завтраками| Bed and breakfast'!CK28*0.9</f>
        <v>171180</v>
      </c>
      <c r="CL29" s="303">
        <f>'C завтраками| Bed and breakfast'!CL28*0.9</f>
        <v>171180</v>
      </c>
      <c r="CM29" s="303">
        <f>'C завтраками| Bed and breakfast'!CM28*0.9</f>
        <v>171180</v>
      </c>
      <c r="CN29" s="303">
        <f>'C завтраками| Bed and breakfast'!CN28*0.9</f>
        <v>171180</v>
      </c>
      <c r="CO29" s="303">
        <f>'C завтраками| Bed and breakfast'!CO28*0.9</f>
        <v>171180</v>
      </c>
      <c r="CP29" s="303">
        <f>'C завтраками| Bed and breakfast'!CP28*0.9</f>
        <v>171180</v>
      </c>
      <c r="CQ29" s="303">
        <f>'C завтраками| Bed and breakfast'!CQ28*0.9</f>
        <v>193680</v>
      </c>
      <c r="CR29" s="303">
        <f>'C завтраками| Bed and breakfast'!CR28*0.9</f>
        <v>199980</v>
      </c>
      <c r="CS29" s="303">
        <f>'C завтраками| Bed and breakfast'!CS28*0.9</f>
        <v>206280</v>
      </c>
      <c r="CT29" s="303">
        <f>'C завтраками| Bed and breakfast'!CT28*0.9</f>
        <v>193680</v>
      </c>
      <c r="CU29" s="303">
        <f>'C завтраками| Bed and breakfast'!CU28*0.9</f>
        <v>193680</v>
      </c>
      <c r="CV29" s="303">
        <f>'C завтраками| Bed and breakfast'!CV28*0.9</f>
        <v>183780</v>
      </c>
      <c r="CW29" s="303">
        <f>'C завтраками| Bed and breakfast'!CW28*0.9</f>
        <v>183780</v>
      </c>
      <c r="CX29" s="303">
        <f>'C завтраками| Bed and breakfast'!CX28*0.9</f>
        <v>183780</v>
      </c>
      <c r="CY29" s="303">
        <f>'C завтраками| Bed and breakfast'!CY28*0.9</f>
        <v>176580</v>
      </c>
      <c r="CZ29" s="303">
        <f>'C завтраками| Bed and breakfast'!CZ28*0.9</f>
        <v>148680</v>
      </c>
      <c r="DA29" s="303">
        <f>'C завтраками| Bed and breakfast'!DA28*0.9</f>
        <v>136530</v>
      </c>
      <c r="DB29" s="303">
        <f>'C завтраками| Bed and breakfast'!DB28*0.9</f>
        <v>136530</v>
      </c>
      <c r="DC29" s="303">
        <f>'C завтраками| Bed and breakfast'!DC28*0.9</f>
        <v>136530</v>
      </c>
      <c r="DD29" s="303">
        <f>'C завтраками| Bed and breakfast'!DD28*0.9</f>
        <v>136530</v>
      </c>
      <c r="DE29" s="303">
        <f>'C завтраками| Bed and breakfast'!DE28*0.9</f>
        <v>137880</v>
      </c>
      <c r="DF29" s="303">
        <f>'C завтраками| Bed and breakfast'!DF28*0.9</f>
        <v>137880</v>
      </c>
      <c r="DG29" s="303">
        <f>'C завтраками| Bed and breakfast'!DG28*0.9</f>
        <v>137880</v>
      </c>
      <c r="DH29" s="303">
        <f>'C завтраками| Bed and breakfast'!DH28*0.9</f>
        <v>136530</v>
      </c>
      <c r="DI29" s="303">
        <f>'C завтраками| Bed and breakfast'!DI28*0.9</f>
        <v>136530</v>
      </c>
      <c r="DJ29" s="303">
        <f>'C завтраками| Bed and breakfast'!DJ28*0.9</f>
        <v>136530</v>
      </c>
      <c r="DK29" s="303">
        <f>'C завтраками| Bed and breakfast'!DK28*0.9</f>
        <v>136530</v>
      </c>
      <c r="DL29" s="303">
        <f>'C завтраками| Bed and breakfast'!DL28*0.9</f>
        <v>136530</v>
      </c>
      <c r="DM29" s="303">
        <f>'C завтраками| Bed and breakfast'!DM28*0.9</f>
        <v>136530</v>
      </c>
      <c r="DN29" s="303">
        <f>'C завтраками| Bed and breakfast'!DN28*0.9</f>
        <v>135180</v>
      </c>
      <c r="DO29" s="303">
        <f>'C завтраками| Bed and breakfast'!DO28*0.9</f>
        <v>135180</v>
      </c>
      <c r="DP29" s="303">
        <f>'C завтраками| Bed and breakfast'!DP28*0.9</f>
        <v>135180</v>
      </c>
      <c r="DQ29" s="303">
        <f>'C завтраками| Bed and breakfast'!DQ28*0.9</f>
        <v>135180</v>
      </c>
      <c r="DR29" s="303">
        <f>'C завтраками| Bed and breakfast'!DR28*0.9</f>
        <v>135180</v>
      </c>
      <c r="DS29" s="303">
        <f>'C завтраками| Bed and breakfast'!DS28*0.9</f>
        <v>135180</v>
      </c>
      <c r="DT29" s="303">
        <f>'C завтраками| Bed and breakfast'!DT28*0.9</f>
        <v>135180</v>
      </c>
      <c r="DU29" s="303">
        <f>'C завтраками| Bed and breakfast'!DU28*0.9</f>
        <v>131580</v>
      </c>
      <c r="DV29" s="303">
        <f>'C завтраками| Bed and breakfast'!DV28*0.9</f>
        <v>131580</v>
      </c>
      <c r="DW29" s="303">
        <f>'C завтраками| Bed and breakfast'!DW28*0.9</f>
        <v>131580</v>
      </c>
      <c r="DX29" s="303">
        <f>'C завтраками| Bed and breakfast'!DX28*0.9</f>
        <v>131580</v>
      </c>
      <c r="DY29" s="303">
        <f>'C завтраками| Bed and breakfast'!DY28*0.9</f>
        <v>131580</v>
      </c>
      <c r="DZ29" s="303">
        <f>'C завтраками| Bed and breakfast'!DZ28*0.9</f>
        <v>132480</v>
      </c>
      <c r="EA29" s="303">
        <f>'C завтраками| Bed and breakfast'!EA28*0.9</f>
        <v>132480</v>
      </c>
      <c r="EB29" s="303">
        <f>'C завтраками| Bed and breakfast'!EB28*0.9</f>
        <v>130680</v>
      </c>
      <c r="EC29" s="303">
        <f>'C завтраками| Bed and breakfast'!EC28*0.9</f>
        <v>130680</v>
      </c>
      <c r="ED29" s="303">
        <f>'C завтраками| Bed and breakfast'!ED28*0.9</f>
        <v>130680</v>
      </c>
      <c r="EE29" s="303">
        <f>'C завтраками| Bed and breakfast'!EE28*0.9</f>
        <v>107100</v>
      </c>
      <c r="EF29" s="303">
        <f>'C завтраками| Bed and breakfast'!EF28*0.9</f>
        <v>107100</v>
      </c>
      <c r="EG29" s="303">
        <f>'C завтраками| Bed and breakfast'!EG28*0.9</f>
        <v>107100</v>
      </c>
      <c r="EH29" s="303">
        <f>'C завтраками| Bed and breakfast'!EH28*0.9</f>
        <v>107100</v>
      </c>
      <c r="EI29" s="303">
        <f>'C завтраками| Bed and breakfast'!EI28*0.9</f>
        <v>104400</v>
      </c>
      <c r="EJ29" s="303">
        <f>'C завтраками| Bed and breakfast'!EJ28*0.9</f>
        <v>104400</v>
      </c>
      <c r="EK29" s="303">
        <f>'C завтраками| Bed and breakfast'!EK28*0.9</f>
        <v>104400</v>
      </c>
      <c r="EL29" s="303">
        <f>'C завтраками| Bed and breakfast'!EL28*0.9</f>
        <v>104400</v>
      </c>
      <c r="EM29" s="303">
        <f>'C завтраками| Bed and breakfast'!EM28*0.9</f>
        <v>104400</v>
      </c>
      <c r="EN29" s="303">
        <f>'C завтраками| Bed and breakfast'!EN28*0.9</f>
        <v>104400</v>
      </c>
      <c r="EO29" s="303">
        <f>'C завтраками| Bed and breakfast'!EO28*0.9</f>
        <v>104400</v>
      </c>
      <c r="EP29" s="303">
        <f>'C завтраками| Bed and breakfast'!EP28*0.9</f>
        <v>103050</v>
      </c>
      <c r="EQ29" s="303">
        <f>'C завтраками| Bed and breakfast'!EQ28*0.9</f>
        <v>103050</v>
      </c>
      <c r="ER29" s="303">
        <f>'C завтраками| Bed and breakfast'!ER28*0.9</f>
        <v>103050</v>
      </c>
      <c r="ES29" s="303">
        <f>'C завтраками| Bed and breakfast'!ES28*0.9</f>
        <v>103050</v>
      </c>
      <c r="ET29" s="303">
        <f>'C завтраками| Bed and breakfast'!ET28*0.9</f>
        <v>103050</v>
      </c>
      <c r="EU29" s="303">
        <f>'C завтраками| Bed and breakfast'!EU28*0.9</f>
        <v>104400</v>
      </c>
      <c r="EV29" s="303">
        <f>'C завтраками| Bed and breakfast'!EV28*0.9</f>
        <v>104400</v>
      </c>
      <c r="EW29" s="303">
        <f>'C завтраками| Bed and breakfast'!EW28*0.9</f>
        <v>103050</v>
      </c>
      <c r="EX29" s="303">
        <f>'C завтраками| Bed and breakfast'!EX28*0.9</f>
        <v>103050</v>
      </c>
      <c r="EY29" s="303">
        <f>'C завтраками| Bed and breakfast'!EY28*0.9</f>
        <v>103050</v>
      </c>
      <c r="EZ29" s="303">
        <f>'C завтраками| Bed and breakfast'!EZ28*0.9</f>
        <v>103050</v>
      </c>
      <c r="FA29" s="303">
        <f>'C завтраками| Bed and breakfast'!FA28*0.9</f>
        <v>103050</v>
      </c>
      <c r="FB29" s="303">
        <f>'C завтраками| Bed and breakfast'!FB28*0.9</f>
        <v>104400</v>
      </c>
      <c r="FC29" s="303">
        <f>'C завтраками| Bed and breakfast'!FC28*0.9</f>
        <v>104400</v>
      </c>
      <c r="FD29" s="303">
        <f>'C завтраками| Bed and breakfast'!FD28*0.9</f>
        <v>103050</v>
      </c>
      <c r="FE29" s="303">
        <f>'C завтраками| Bed and breakfast'!FE28*0.9</f>
        <v>103050</v>
      </c>
      <c r="FF29" s="303">
        <f>'C завтраками| Bed and breakfast'!FF28*0.9</f>
        <v>103050</v>
      </c>
      <c r="FG29" s="303">
        <f>'C завтраками| Bed and breakfast'!FG28*0.9</f>
        <v>103050</v>
      </c>
      <c r="FH29" s="303">
        <f>'C завтраками| Bed and breakfast'!FH28*0.9</f>
        <v>105750</v>
      </c>
    </row>
    <row r="30" spans="1:164" s="72" customFormat="1" x14ac:dyDescent="0.2">
      <c r="A30" s="85"/>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48"/>
      <c r="AQ30" s="348"/>
      <c r="AR30" s="348"/>
      <c r="AS30" s="348"/>
      <c r="AT30" s="348"/>
      <c r="AU30" s="348"/>
      <c r="AV30" s="348"/>
      <c r="AW30" s="348"/>
      <c r="AX30" s="348"/>
      <c r="AY30" s="348"/>
      <c r="AZ30" s="348"/>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row>
    <row r="31" spans="1:164" s="72" customFormat="1" x14ac:dyDescent="0.2">
      <c r="A31" s="253" t="s">
        <v>297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48"/>
      <c r="AQ31" s="348"/>
      <c r="AR31" s="348"/>
      <c r="AS31" s="348"/>
      <c r="AT31" s="348"/>
      <c r="AU31" s="348"/>
      <c r="AV31" s="348"/>
      <c r="AW31" s="348"/>
      <c r="AX31" s="348"/>
      <c r="AY31" s="348"/>
      <c r="AZ31" s="348"/>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row>
    <row r="32" spans="1:164" s="72" customFormat="1" x14ac:dyDescent="0.2">
      <c r="A32" s="80" t="s">
        <v>129</v>
      </c>
      <c r="B32" s="289">
        <f t="shared" ref="B32:BH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c r="AP32" s="344">
        <f t="shared" si="0"/>
        <v>46020</v>
      </c>
      <c r="AQ32" s="344">
        <f t="shared" si="0"/>
        <v>46021</v>
      </c>
      <c r="AR32" s="344">
        <f t="shared" si="0"/>
        <v>46022</v>
      </c>
      <c r="AS32" s="344">
        <f t="shared" si="0"/>
        <v>46023</v>
      </c>
      <c r="AT32" s="344">
        <f t="shared" si="0"/>
        <v>46024</v>
      </c>
      <c r="AU32" s="344">
        <f t="shared" si="0"/>
        <v>46025</v>
      </c>
      <c r="AV32" s="344">
        <f t="shared" si="0"/>
        <v>46026</v>
      </c>
      <c r="AW32" s="344">
        <f t="shared" si="0"/>
        <v>46027</v>
      </c>
      <c r="AX32" s="344">
        <f t="shared" si="0"/>
        <v>46028</v>
      </c>
      <c r="AY32" s="344">
        <f t="shared" si="0"/>
        <v>46029</v>
      </c>
      <c r="AZ32" s="344">
        <f t="shared" si="0"/>
        <v>46030</v>
      </c>
      <c r="BA32" s="289">
        <f t="shared" si="0"/>
        <v>46031</v>
      </c>
      <c r="BB32" s="289">
        <f t="shared" si="0"/>
        <v>46032</v>
      </c>
      <c r="BC32" s="289">
        <f t="shared" si="0"/>
        <v>46033</v>
      </c>
      <c r="BD32" s="289">
        <f t="shared" si="0"/>
        <v>46034</v>
      </c>
      <c r="BE32" s="289">
        <f t="shared" si="0"/>
        <v>46035</v>
      </c>
      <c r="BF32" s="289">
        <f t="shared" si="0"/>
        <v>46036</v>
      </c>
      <c r="BG32" s="289">
        <f t="shared" si="0"/>
        <v>46037</v>
      </c>
      <c r="BH32" s="289">
        <f t="shared" si="0"/>
        <v>46038</v>
      </c>
      <c r="BI32" s="289">
        <f t="shared" ref="BI32:DT33" si="1">BI5</f>
        <v>46039</v>
      </c>
      <c r="BJ32" s="289">
        <f t="shared" si="1"/>
        <v>46040</v>
      </c>
      <c r="BK32" s="289">
        <f t="shared" si="1"/>
        <v>46041</v>
      </c>
      <c r="BL32" s="289">
        <f t="shared" si="1"/>
        <v>46042</v>
      </c>
      <c r="BM32" s="289">
        <f t="shared" si="1"/>
        <v>46043</v>
      </c>
      <c r="BN32" s="289">
        <f t="shared" si="1"/>
        <v>46044</v>
      </c>
      <c r="BO32" s="289">
        <f t="shared" si="1"/>
        <v>46045</v>
      </c>
      <c r="BP32" s="289">
        <f t="shared" si="1"/>
        <v>46046</v>
      </c>
      <c r="BQ32" s="289">
        <f t="shared" si="1"/>
        <v>46047</v>
      </c>
      <c r="BR32" s="289">
        <f t="shared" si="1"/>
        <v>46048</v>
      </c>
      <c r="BS32" s="289">
        <f t="shared" si="1"/>
        <v>46049</v>
      </c>
      <c r="BT32" s="289">
        <f t="shared" si="1"/>
        <v>46050</v>
      </c>
      <c r="BU32" s="289">
        <f t="shared" si="1"/>
        <v>46051</v>
      </c>
      <c r="BV32" s="289">
        <f t="shared" si="1"/>
        <v>46052</v>
      </c>
      <c r="BW32" s="289">
        <f t="shared" si="1"/>
        <v>46053</v>
      </c>
      <c r="BX32" s="289">
        <f t="shared" si="1"/>
        <v>46054</v>
      </c>
      <c r="BY32" s="289">
        <f t="shared" si="1"/>
        <v>46055</v>
      </c>
      <c r="BZ32" s="289">
        <f t="shared" si="1"/>
        <v>46056</v>
      </c>
      <c r="CA32" s="289">
        <f t="shared" si="1"/>
        <v>46057</v>
      </c>
      <c r="CB32" s="289">
        <f t="shared" si="1"/>
        <v>46058</v>
      </c>
      <c r="CC32" s="289">
        <f t="shared" si="1"/>
        <v>46059</v>
      </c>
      <c r="CD32" s="289">
        <f t="shared" si="1"/>
        <v>46060</v>
      </c>
      <c r="CE32" s="289">
        <f t="shared" si="1"/>
        <v>46061</v>
      </c>
      <c r="CF32" s="289">
        <f t="shared" si="1"/>
        <v>46062</v>
      </c>
      <c r="CG32" s="289">
        <f t="shared" si="1"/>
        <v>46063</v>
      </c>
      <c r="CH32" s="289">
        <f t="shared" si="1"/>
        <v>46064</v>
      </c>
      <c r="CI32" s="289">
        <f t="shared" si="1"/>
        <v>46065</v>
      </c>
      <c r="CJ32" s="289">
        <f t="shared" si="1"/>
        <v>46066</v>
      </c>
      <c r="CK32" s="289">
        <f t="shared" si="1"/>
        <v>46067</v>
      </c>
      <c r="CL32" s="289">
        <f t="shared" si="1"/>
        <v>46068</v>
      </c>
      <c r="CM32" s="289">
        <f t="shared" si="1"/>
        <v>46069</v>
      </c>
      <c r="CN32" s="289">
        <f t="shared" si="1"/>
        <v>46070</v>
      </c>
      <c r="CO32" s="289">
        <f t="shared" si="1"/>
        <v>46071</v>
      </c>
      <c r="CP32" s="289">
        <f t="shared" si="1"/>
        <v>46072</v>
      </c>
      <c r="CQ32" s="289">
        <f t="shared" si="1"/>
        <v>46073</v>
      </c>
      <c r="CR32" s="289">
        <f t="shared" si="1"/>
        <v>46074</v>
      </c>
      <c r="CS32" s="289">
        <f t="shared" si="1"/>
        <v>46075</v>
      </c>
      <c r="CT32" s="289">
        <f t="shared" si="1"/>
        <v>46076</v>
      </c>
      <c r="CU32" s="289">
        <f t="shared" si="1"/>
        <v>46077</v>
      </c>
      <c r="CV32" s="289">
        <f t="shared" si="1"/>
        <v>46078</v>
      </c>
      <c r="CW32" s="289">
        <f t="shared" si="1"/>
        <v>46079</v>
      </c>
      <c r="CX32" s="289">
        <f t="shared" si="1"/>
        <v>46080</v>
      </c>
      <c r="CY32" s="289">
        <f t="shared" si="1"/>
        <v>46081</v>
      </c>
      <c r="CZ32" s="289">
        <f t="shared" si="1"/>
        <v>46082</v>
      </c>
      <c r="DA32" s="289">
        <f t="shared" si="1"/>
        <v>46083</v>
      </c>
      <c r="DB32" s="289">
        <f t="shared" si="1"/>
        <v>46084</v>
      </c>
      <c r="DC32" s="289">
        <f t="shared" si="1"/>
        <v>46085</v>
      </c>
      <c r="DD32" s="289">
        <f t="shared" si="1"/>
        <v>46086</v>
      </c>
      <c r="DE32" s="289">
        <f t="shared" si="1"/>
        <v>46087</v>
      </c>
      <c r="DF32" s="289">
        <f t="shared" si="1"/>
        <v>46088</v>
      </c>
      <c r="DG32" s="289">
        <f t="shared" si="1"/>
        <v>46089</v>
      </c>
      <c r="DH32" s="289">
        <f t="shared" si="1"/>
        <v>46090</v>
      </c>
      <c r="DI32" s="289">
        <f t="shared" si="1"/>
        <v>46091</v>
      </c>
      <c r="DJ32" s="289">
        <f t="shared" si="1"/>
        <v>46092</v>
      </c>
      <c r="DK32" s="289">
        <f t="shared" si="1"/>
        <v>46093</v>
      </c>
      <c r="DL32" s="289">
        <f t="shared" si="1"/>
        <v>46094</v>
      </c>
      <c r="DM32" s="289">
        <f t="shared" si="1"/>
        <v>46095</v>
      </c>
      <c r="DN32" s="289">
        <f t="shared" si="1"/>
        <v>46096</v>
      </c>
      <c r="DO32" s="289">
        <f t="shared" si="1"/>
        <v>46097</v>
      </c>
      <c r="DP32" s="289">
        <f t="shared" si="1"/>
        <v>46098</v>
      </c>
      <c r="DQ32" s="289">
        <f t="shared" si="1"/>
        <v>46099</v>
      </c>
      <c r="DR32" s="289">
        <f t="shared" si="1"/>
        <v>46100</v>
      </c>
      <c r="DS32" s="289">
        <f t="shared" si="1"/>
        <v>46101</v>
      </c>
      <c r="DT32" s="289">
        <f t="shared" si="1"/>
        <v>46102</v>
      </c>
      <c r="DU32" s="289">
        <f t="shared" ref="DU32:FH33" si="2">DU5</f>
        <v>46103</v>
      </c>
      <c r="DV32" s="289">
        <f t="shared" si="2"/>
        <v>46104</v>
      </c>
      <c r="DW32" s="289">
        <f t="shared" si="2"/>
        <v>46105</v>
      </c>
      <c r="DX32" s="289">
        <f t="shared" si="2"/>
        <v>46106</v>
      </c>
      <c r="DY32" s="289">
        <f t="shared" si="2"/>
        <v>46107</v>
      </c>
      <c r="DZ32" s="289">
        <f t="shared" si="2"/>
        <v>46108</v>
      </c>
      <c r="EA32" s="289">
        <f t="shared" si="2"/>
        <v>46109</v>
      </c>
      <c r="EB32" s="289">
        <f t="shared" si="2"/>
        <v>46110</v>
      </c>
      <c r="EC32" s="289">
        <f t="shared" si="2"/>
        <v>46111</v>
      </c>
      <c r="ED32" s="289">
        <f t="shared" si="2"/>
        <v>46112</v>
      </c>
      <c r="EE32" s="289">
        <f t="shared" si="2"/>
        <v>46113</v>
      </c>
      <c r="EF32" s="289">
        <f t="shared" si="2"/>
        <v>46114</v>
      </c>
      <c r="EG32" s="289">
        <f t="shared" si="2"/>
        <v>46115</v>
      </c>
      <c r="EH32" s="289">
        <f t="shared" si="2"/>
        <v>46116</v>
      </c>
      <c r="EI32" s="289">
        <f t="shared" si="2"/>
        <v>46117</v>
      </c>
      <c r="EJ32" s="289">
        <f t="shared" si="2"/>
        <v>46118</v>
      </c>
      <c r="EK32" s="289">
        <f t="shared" si="2"/>
        <v>46119</v>
      </c>
      <c r="EL32" s="289">
        <f t="shared" si="2"/>
        <v>46120</v>
      </c>
      <c r="EM32" s="289">
        <f t="shared" si="2"/>
        <v>46121</v>
      </c>
      <c r="EN32" s="289">
        <f t="shared" si="2"/>
        <v>46122</v>
      </c>
      <c r="EO32" s="289">
        <f t="shared" si="2"/>
        <v>46123</v>
      </c>
      <c r="EP32" s="289">
        <f t="shared" si="2"/>
        <v>46124</v>
      </c>
      <c r="EQ32" s="289">
        <f t="shared" si="2"/>
        <v>46125</v>
      </c>
      <c r="ER32" s="289">
        <f t="shared" si="2"/>
        <v>46126</v>
      </c>
      <c r="ES32" s="289">
        <f t="shared" si="2"/>
        <v>46127</v>
      </c>
      <c r="ET32" s="289">
        <f t="shared" si="2"/>
        <v>46128</v>
      </c>
      <c r="EU32" s="289">
        <f t="shared" si="2"/>
        <v>46129</v>
      </c>
      <c r="EV32" s="289">
        <f t="shared" si="2"/>
        <v>46130</v>
      </c>
      <c r="EW32" s="289">
        <f t="shared" si="2"/>
        <v>46131</v>
      </c>
      <c r="EX32" s="289">
        <f t="shared" si="2"/>
        <v>46132</v>
      </c>
      <c r="EY32" s="289">
        <f t="shared" si="2"/>
        <v>46133</v>
      </c>
      <c r="EZ32" s="289">
        <f t="shared" si="2"/>
        <v>46134</v>
      </c>
      <c r="FA32" s="289">
        <f t="shared" si="2"/>
        <v>46135</v>
      </c>
      <c r="FB32" s="289">
        <f t="shared" si="2"/>
        <v>46136</v>
      </c>
      <c r="FC32" s="289">
        <f t="shared" si="2"/>
        <v>46137</v>
      </c>
      <c r="FD32" s="289">
        <f t="shared" si="2"/>
        <v>46138</v>
      </c>
      <c r="FE32" s="289">
        <f t="shared" si="2"/>
        <v>46139</v>
      </c>
      <c r="FF32" s="289">
        <f t="shared" si="2"/>
        <v>46140</v>
      </c>
      <c r="FG32" s="289">
        <f t="shared" si="2"/>
        <v>46141</v>
      </c>
      <c r="FH32" s="289">
        <f t="shared" si="2"/>
        <v>46142</v>
      </c>
    </row>
    <row r="33" spans="1:164" s="72" customFormat="1" x14ac:dyDescent="0.2">
      <c r="A33" s="81"/>
      <c r="B33" s="289">
        <f t="shared" ref="B33:BH33" si="3">B6</f>
        <v>45980</v>
      </c>
      <c r="C33" s="289">
        <f t="shared" si="3"/>
        <v>45981</v>
      </c>
      <c r="D33" s="289">
        <f t="shared" si="3"/>
        <v>45982</v>
      </c>
      <c r="E33" s="289">
        <f t="shared" si="3"/>
        <v>45983</v>
      </c>
      <c r="F33" s="289">
        <f t="shared" si="3"/>
        <v>45984</v>
      </c>
      <c r="G33" s="289">
        <f t="shared" si="3"/>
        <v>45985</v>
      </c>
      <c r="H33" s="289">
        <f t="shared" si="3"/>
        <v>45986</v>
      </c>
      <c r="I33" s="289">
        <f t="shared" si="3"/>
        <v>45987</v>
      </c>
      <c r="J33" s="289">
        <f t="shared" si="3"/>
        <v>45988</v>
      </c>
      <c r="K33" s="289">
        <f t="shared" si="3"/>
        <v>45989</v>
      </c>
      <c r="L33" s="289">
        <f t="shared" si="3"/>
        <v>45990</v>
      </c>
      <c r="M33" s="289">
        <f t="shared" si="3"/>
        <v>45991</v>
      </c>
      <c r="N33" s="289">
        <f t="shared" si="3"/>
        <v>45992</v>
      </c>
      <c r="O33" s="289">
        <f t="shared" si="3"/>
        <v>45993</v>
      </c>
      <c r="P33" s="289">
        <f t="shared" si="3"/>
        <v>45994</v>
      </c>
      <c r="Q33" s="289">
        <f t="shared" si="3"/>
        <v>45995</v>
      </c>
      <c r="R33" s="289">
        <f t="shared" si="3"/>
        <v>45996</v>
      </c>
      <c r="S33" s="289">
        <f t="shared" si="3"/>
        <v>45997</v>
      </c>
      <c r="T33" s="289">
        <f t="shared" si="3"/>
        <v>45998</v>
      </c>
      <c r="U33" s="289">
        <f t="shared" si="3"/>
        <v>45999</v>
      </c>
      <c r="V33" s="289">
        <f t="shared" si="3"/>
        <v>46000</v>
      </c>
      <c r="W33" s="289">
        <f t="shared" si="3"/>
        <v>46001</v>
      </c>
      <c r="X33" s="289">
        <f t="shared" si="3"/>
        <v>46002</v>
      </c>
      <c r="Y33" s="289">
        <f t="shared" si="3"/>
        <v>46003</v>
      </c>
      <c r="Z33" s="289">
        <f t="shared" si="3"/>
        <v>46004</v>
      </c>
      <c r="AA33" s="289">
        <f t="shared" si="3"/>
        <v>46005</v>
      </c>
      <c r="AB33" s="289">
        <f t="shared" si="3"/>
        <v>46006</v>
      </c>
      <c r="AC33" s="289">
        <f t="shared" si="3"/>
        <v>46007</v>
      </c>
      <c r="AD33" s="289">
        <f t="shared" si="3"/>
        <v>46008</v>
      </c>
      <c r="AE33" s="289">
        <f t="shared" si="3"/>
        <v>46009</v>
      </c>
      <c r="AF33" s="289">
        <f t="shared" si="3"/>
        <v>46010</v>
      </c>
      <c r="AG33" s="289">
        <f t="shared" si="3"/>
        <v>46011</v>
      </c>
      <c r="AH33" s="289">
        <f t="shared" si="3"/>
        <v>46012</v>
      </c>
      <c r="AI33" s="289">
        <f t="shared" si="3"/>
        <v>46013</v>
      </c>
      <c r="AJ33" s="289">
        <f t="shared" si="3"/>
        <v>46014</v>
      </c>
      <c r="AK33" s="289">
        <f t="shared" si="3"/>
        <v>46015</v>
      </c>
      <c r="AL33" s="289">
        <f t="shared" si="3"/>
        <v>46016</v>
      </c>
      <c r="AM33" s="289">
        <f t="shared" si="3"/>
        <v>46017</v>
      </c>
      <c r="AN33" s="289">
        <f t="shared" si="3"/>
        <v>46018</v>
      </c>
      <c r="AO33" s="289">
        <f t="shared" si="3"/>
        <v>46019</v>
      </c>
      <c r="AP33" s="344">
        <f t="shared" si="3"/>
        <v>46020</v>
      </c>
      <c r="AQ33" s="344">
        <f t="shared" si="3"/>
        <v>46021</v>
      </c>
      <c r="AR33" s="344">
        <f t="shared" si="3"/>
        <v>46022</v>
      </c>
      <c r="AS33" s="344">
        <f t="shared" si="3"/>
        <v>46023</v>
      </c>
      <c r="AT33" s="344">
        <f t="shared" si="3"/>
        <v>46024</v>
      </c>
      <c r="AU33" s="344">
        <f t="shared" si="3"/>
        <v>46025</v>
      </c>
      <c r="AV33" s="344">
        <f t="shared" si="3"/>
        <v>46026</v>
      </c>
      <c r="AW33" s="344">
        <f t="shared" si="3"/>
        <v>46027</v>
      </c>
      <c r="AX33" s="344">
        <f t="shared" si="3"/>
        <v>46028</v>
      </c>
      <c r="AY33" s="344">
        <f t="shared" si="3"/>
        <v>46029</v>
      </c>
      <c r="AZ33" s="344">
        <f t="shared" si="3"/>
        <v>46030</v>
      </c>
      <c r="BA33" s="289">
        <f t="shared" si="3"/>
        <v>46031</v>
      </c>
      <c r="BB33" s="289">
        <f t="shared" si="3"/>
        <v>46032</v>
      </c>
      <c r="BC33" s="289">
        <f t="shared" si="3"/>
        <v>46033</v>
      </c>
      <c r="BD33" s="289">
        <f t="shared" si="3"/>
        <v>46034</v>
      </c>
      <c r="BE33" s="289">
        <f t="shared" si="3"/>
        <v>46035</v>
      </c>
      <c r="BF33" s="289">
        <f t="shared" si="3"/>
        <v>46036</v>
      </c>
      <c r="BG33" s="289">
        <f t="shared" si="3"/>
        <v>46037</v>
      </c>
      <c r="BH33" s="289">
        <f t="shared" si="3"/>
        <v>46038</v>
      </c>
      <c r="BI33" s="289">
        <f t="shared" si="1"/>
        <v>46039</v>
      </c>
      <c r="BJ33" s="289">
        <f t="shared" si="1"/>
        <v>46040</v>
      </c>
      <c r="BK33" s="289">
        <f t="shared" si="1"/>
        <v>46041</v>
      </c>
      <c r="BL33" s="289">
        <f t="shared" si="1"/>
        <v>46042</v>
      </c>
      <c r="BM33" s="289">
        <f t="shared" si="1"/>
        <v>46043</v>
      </c>
      <c r="BN33" s="289">
        <f t="shared" si="1"/>
        <v>46044</v>
      </c>
      <c r="BO33" s="289">
        <f t="shared" si="1"/>
        <v>46045</v>
      </c>
      <c r="BP33" s="289">
        <f t="shared" si="1"/>
        <v>46046</v>
      </c>
      <c r="BQ33" s="289">
        <f t="shared" si="1"/>
        <v>46047</v>
      </c>
      <c r="BR33" s="289">
        <f t="shared" si="1"/>
        <v>46048</v>
      </c>
      <c r="BS33" s="289">
        <f t="shared" si="1"/>
        <v>46049</v>
      </c>
      <c r="BT33" s="289">
        <f t="shared" si="1"/>
        <v>46050</v>
      </c>
      <c r="BU33" s="289">
        <f t="shared" si="1"/>
        <v>46051</v>
      </c>
      <c r="BV33" s="289">
        <f t="shared" si="1"/>
        <v>46052</v>
      </c>
      <c r="BW33" s="289">
        <f t="shared" si="1"/>
        <v>46053</v>
      </c>
      <c r="BX33" s="289">
        <f t="shared" si="1"/>
        <v>46054</v>
      </c>
      <c r="BY33" s="289">
        <f t="shared" si="1"/>
        <v>46055</v>
      </c>
      <c r="BZ33" s="289">
        <f t="shared" si="1"/>
        <v>46056</v>
      </c>
      <c r="CA33" s="289">
        <f t="shared" si="1"/>
        <v>46057</v>
      </c>
      <c r="CB33" s="289">
        <f t="shared" si="1"/>
        <v>46058</v>
      </c>
      <c r="CC33" s="289">
        <f t="shared" si="1"/>
        <v>46059</v>
      </c>
      <c r="CD33" s="289">
        <f t="shared" si="1"/>
        <v>46060</v>
      </c>
      <c r="CE33" s="289">
        <f t="shared" si="1"/>
        <v>46061</v>
      </c>
      <c r="CF33" s="289">
        <f t="shared" si="1"/>
        <v>46062</v>
      </c>
      <c r="CG33" s="289">
        <f t="shared" si="1"/>
        <v>46063</v>
      </c>
      <c r="CH33" s="289">
        <f t="shared" si="1"/>
        <v>46064</v>
      </c>
      <c r="CI33" s="289">
        <f t="shared" si="1"/>
        <v>46065</v>
      </c>
      <c r="CJ33" s="289">
        <f t="shared" si="1"/>
        <v>46066</v>
      </c>
      <c r="CK33" s="289">
        <f t="shared" si="1"/>
        <v>46067</v>
      </c>
      <c r="CL33" s="289">
        <f t="shared" si="1"/>
        <v>46068</v>
      </c>
      <c r="CM33" s="289">
        <f t="shared" si="1"/>
        <v>46069</v>
      </c>
      <c r="CN33" s="289">
        <f t="shared" si="1"/>
        <v>46070</v>
      </c>
      <c r="CO33" s="289">
        <f t="shared" si="1"/>
        <v>46071</v>
      </c>
      <c r="CP33" s="289">
        <f t="shared" si="1"/>
        <v>46072</v>
      </c>
      <c r="CQ33" s="289">
        <f t="shared" si="1"/>
        <v>46073</v>
      </c>
      <c r="CR33" s="289">
        <f t="shared" si="1"/>
        <v>46074</v>
      </c>
      <c r="CS33" s="289">
        <f t="shared" si="1"/>
        <v>46075</v>
      </c>
      <c r="CT33" s="289">
        <f t="shared" si="1"/>
        <v>46076</v>
      </c>
      <c r="CU33" s="289">
        <f t="shared" si="1"/>
        <v>46077</v>
      </c>
      <c r="CV33" s="289">
        <f t="shared" si="1"/>
        <v>46078</v>
      </c>
      <c r="CW33" s="289">
        <f t="shared" si="1"/>
        <v>46079</v>
      </c>
      <c r="CX33" s="289">
        <f t="shared" si="1"/>
        <v>46080</v>
      </c>
      <c r="CY33" s="289">
        <f t="shared" si="1"/>
        <v>46081</v>
      </c>
      <c r="CZ33" s="289">
        <f t="shared" si="1"/>
        <v>46082</v>
      </c>
      <c r="DA33" s="289">
        <f t="shared" si="1"/>
        <v>46083</v>
      </c>
      <c r="DB33" s="289">
        <f t="shared" si="1"/>
        <v>46084</v>
      </c>
      <c r="DC33" s="289">
        <f t="shared" si="1"/>
        <v>46085</v>
      </c>
      <c r="DD33" s="289">
        <f t="shared" si="1"/>
        <v>46086</v>
      </c>
      <c r="DE33" s="289">
        <f t="shared" si="1"/>
        <v>46087</v>
      </c>
      <c r="DF33" s="289">
        <f t="shared" si="1"/>
        <v>46088</v>
      </c>
      <c r="DG33" s="289">
        <f t="shared" si="1"/>
        <v>46089</v>
      </c>
      <c r="DH33" s="289">
        <f t="shared" si="1"/>
        <v>46090</v>
      </c>
      <c r="DI33" s="289">
        <f t="shared" si="1"/>
        <v>46091</v>
      </c>
      <c r="DJ33" s="289">
        <f t="shared" si="1"/>
        <v>46092</v>
      </c>
      <c r="DK33" s="289">
        <f t="shared" si="1"/>
        <v>46093</v>
      </c>
      <c r="DL33" s="289">
        <f t="shared" si="1"/>
        <v>46094</v>
      </c>
      <c r="DM33" s="289">
        <f t="shared" si="1"/>
        <v>46095</v>
      </c>
      <c r="DN33" s="289">
        <f t="shared" si="1"/>
        <v>46096</v>
      </c>
      <c r="DO33" s="289">
        <f t="shared" si="1"/>
        <v>46097</v>
      </c>
      <c r="DP33" s="289">
        <f t="shared" si="1"/>
        <v>46098</v>
      </c>
      <c r="DQ33" s="289">
        <f t="shared" si="1"/>
        <v>46099</v>
      </c>
      <c r="DR33" s="289">
        <f t="shared" si="1"/>
        <v>46100</v>
      </c>
      <c r="DS33" s="289">
        <f t="shared" si="1"/>
        <v>46101</v>
      </c>
      <c r="DT33" s="289">
        <f t="shared" si="1"/>
        <v>46102</v>
      </c>
      <c r="DU33" s="289">
        <f t="shared" si="2"/>
        <v>46103</v>
      </c>
      <c r="DV33" s="289">
        <f t="shared" si="2"/>
        <v>46104</v>
      </c>
      <c r="DW33" s="289">
        <f t="shared" si="2"/>
        <v>46105</v>
      </c>
      <c r="DX33" s="289">
        <f t="shared" si="2"/>
        <v>46106</v>
      </c>
      <c r="DY33" s="289">
        <f t="shared" si="2"/>
        <v>46107</v>
      </c>
      <c r="DZ33" s="289">
        <f t="shared" si="2"/>
        <v>46108</v>
      </c>
      <c r="EA33" s="289">
        <f t="shared" si="2"/>
        <v>46109</v>
      </c>
      <c r="EB33" s="289">
        <f t="shared" si="2"/>
        <v>46110</v>
      </c>
      <c r="EC33" s="289">
        <f t="shared" si="2"/>
        <v>46111</v>
      </c>
      <c r="ED33" s="289">
        <f t="shared" si="2"/>
        <v>46112</v>
      </c>
      <c r="EE33" s="289">
        <f t="shared" si="2"/>
        <v>46113</v>
      </c>
      <c r="EF33" s="289">
        <f t="shared" si="2"/>
        <v>46114</v>
      </c>
      <c r="EG33" s="289">
        <f t="shared" si="2"/>
        <v>46115</v>
      </c>
      <c r="EH33" s="289">
        <f t="shared" si="2"/>
        <v>46116</v>
      </c>
      <c r="EI33" s="289">
        <f t="shared" si="2"/>
        <v>46117</v>
      </c>
      <c r="EJ33" s="289">
        <f t="shared" si="2"/>
        <v>46118</v>
      </c>
      <c r="EK33" s="289">
        <f t="shared" si="2"/>
        <v>46119</v>
      </c>
      <c r="EL33" s="289">
        <f t="shared" si="2"/>
        <v>46120</v>
      </c>
      <c r="EM33" s="289">
        <f t="shared" si="2"/>
        <v>46121</v>
      </c>
      <c r="EN33" s="289">
        <f t="shared" si="2"/>
        <v>46122</v>
      </c>
      <c r="EO33" s="289">
        <f t="shared" si="2"/>
        <v>46123</v>
      </c>
      <c r="EP33" s="289">
        <f t="shared" si="2"/>
        <v>46124</v>
      </c>
      <c r="EQ33" s="289">
        <f t="shared" si="2"/>
        <v>46125</v>
      </c>
      <c r="ER33" s="289">
        <f t="shared" si="2"/>
        <v>46126</v>
      </c>
      <c r="ES33" s="289">
        <f t="shared" si="2"/>
        <v>46127</v>
      </c>
      <c r="ET33" s="289">
        <f t="shared" si="2"/>
        <v>46128</v>
      </c>
      <c r="EU33" s="289">
        <f t="shared" si="2"/>
        <v>46129</v>
      </c>
      <c r="EV33" s="289">
        <f t="shared" si="2"/>
        <v>46130</v>
      </c>
      <c r="EW33" s="289">
        <f t="shared" si="2"/>
        <v>46131</v>
      </c>
      <c r="EX33" s="289">
        <f t="shared" si="2"/>
        <v>46132</v>
      </c>
      <c r="EY33" s="289">
        <f t="shared" si="2"/>
        <v>46133</v>
      </c>
      <c r="EZ33" s="289">
        <f t="shared" si="2"/>
        <v>46134</v>
      </c>
      <c r="FA33" s="289">
        <f t="shared" si="2"/>
        <v>46135</v>
      </c>
      <c r="FB33" s="289">
        <f t="shared" si="2"/>
        <v>46136</v>
      </c>
      <c r="FC33" s="289">
        <f t="shared" si="2"/>
        <v>46137</v>
      </c>
      <c r="FD33" s="289">
        <f t="shared" si="2"/>
        <v>46138</v>
      </c>
      <c r="FE33" s="289">
        <f t="shared" si="2"/>
        <v>46139</v>
      </c>
      <c r="FF33" s="289">
        <f t="shared" si="2"/>
        <v>46140</v>
      </c>
      <c r="FG33" s="289">
        <f t="shared" si="2"/>
        <v>46141</v>
      </c>
      <c r="FH33" s="289">
        <f t="shared" si="2"/>
        <v>46142</v>
      </c>
    </row>
    <row r="34" spans="1:164"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345"/>
      <c r="AQ34" s="345"/>
      <c r="AR34" s="345"/>
      <c r="AS34" s="345"/>
      <c r="AT34" s="345"/>
      <c r="AU34" s="345"/>
      <c r="AV34" s="345"/>
      <c r="AW34" s="345"/>
      <c r="AX34" s="345"/>
      <c r="AY34" s="345"/>
      <c r="AZ34" s="345"/>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row>
    <row r="35" spans="1:164" s="72" customFormat="1" x14ac:dyDescent="0.2">
      <c r="A35" s="240">
        <v>1</v>
      </c>
      <c r="B35" s="272">
        <f t="shared" ref="B35:BH35" si="4">ROUND(B8*0.85,)</f>
        <v>15300</v>
      </c>
      <c r="C35" s="272">
        <f t="shared" si="4"/>
        <v>15300</v>
      </c>
      <c r="D35" s="272">
        <f t="shared" si="4"/>
        <v>17978</v>
      </c>
      <c r="E35" s="272">
        <f t="shared" si="4"/>
        <v>17978</v>
      </c>
      <c r="F35" s="272">
        <f t="shared" si="4"/>
        <v>13005</v>
      </c>
      <c r="G35" s="272">
        <f t="shared" si="4"/>
        <v>13005</v>
      </c>
      <c r="H35" s="272">
        <f t="shared" si="4"/>
        <v>13005</v>
      </c>
      <c r="I35" s="272">
        <f t="shared" si="4"/>
        <v>13005</v>
      </c>
      <c r="J35" s="272">
        <f t="shared" si="4"/>
        <v>13005</v>
      </c>
      <c r="K35" s="272">
        <f t="shared" si="4"/>
        <v>16448</v>
      </c>
      <c r="L35" s="272">
        <f t="shared" si="4"/>
        <v>16448</v>
      </c>
      <c r="M35" s="272">
        <f t="shared" si="4"/>
        <v>13005</v>
      </c>
      <c r="N35" s="272">
        <f t="shared" si="4"/>
        <v>13005</v>
      </c>
      <c r="O35" s="272">
        <f t="shared" si="4"/>
        <v>13005</v>
      </c>
      <c r="P35" s="272">
        <f t="shared" si="4"/>
        <v>13005</v>
      </c>
      <c r="Q35" s="272">
        <f t="shared" si="4"/>
        <v>13005</v>
      </c>
      <c r="R35" s="272">
        <f t="shared" si="4"/>
        <v>15300</v>
      </c>
      <c r="S35" s="272">
        <f t="shared" si="4"/>
        <v>15300</v>
      </c>
      <c r="T35" s="272">
        <f t="shared" si="4"/>
        <v>14153</v>
      </c>
      <c r="U35" s="272">
        <f t="shared" si="4"/>
        <v>14153</v>
      </c>
      <c r="V35" s="272">
        <f t="shared" si="4"/>
        <v>14153</v>
      </c>
      <c r="W35" s="272">
        <f t="shared" si="4"/>
        <v>14153</v>
      </c>
      <c r="X35" s="272">
        <f t="shared" si="4"/>
        <v>15300</v>
      </c>
      <c r="Y35" s="272">
        <f t="shared" si="4"/>
        <v>15300</v>
      </c>
      <c r="Z35" s="272">
        <f t="shared" si="4"/>
        <v>15300</v>
      </c>
      <c r="AA35" s="272">
        <f t="shared" si="4"/>
        <v>14153</v>
      </c>
      <c r="AB35" s="272">
        <f t="shared" si="4"/>
        <v>14153</v>
      </c>
      <c r="AC35" s="272">
        <f t="shared" si="4"/>
        <v>15300</v>
      </c>
      <c r="AD35" s="272">
        <f t="shared" si="4"/>
        <v>15300</v>
      </c>
      <c r="AE35" s="272">
        <f t="shared" si="4"/>
        <v>15300</v>
      </c>
      <c r="AF35" s="272">
        <f t="shared" si="4"/>
        <v>18360</v>
      </c>
      <c r="AG35" s="272">
        <f t="shared" si="4"/>
        <v>18360</v>
      </c>
      <c r="AH35" s="272">
        <f t="shared" si="4"/>
        <v>16448</v>
      </c>
      <c r="AI35" s="272">
        <f t="shared" si="4"/>
        <v>17978</v>
      </c>
      <c r="AJ35" s="272">
        <f t="shared" si="4"/>
        <v>17978</v>
      </c>
      <c r="AK35" s="272">
        <f t="shared" si="4"/>
        <v>22950</v>
      </c>
      <c r="AL35" s="272">
        <f t="shared" si="4"/>
        <v>27540</v>
      </c>
      <c r="AM35" s="272">
        <f t="shared" si="4"/>
        <v>27540</v>
      </c>
      <c r="AN35" s="272">
        <f t="shared" si="4"/>
        <v>29835</v>
      </c>
      <c r="AO35" s="272">
        <f t="shared" si="4"/>
        <v>27540</v>
      </c>
      <c r="AP35" s="346">
        <f t="shared" si="4"/>
        <v>49725</v>
      </c>
      <c r="AQ35" s="346">
        <f t="shared" si="4"/>
        <v>80325</v>
      </c>
      <c r="AR35" s="346">
        <f t="shared" si="4"/>
        <v>99450</v>
      </c>
      <c r="AS35" s="346">
        <f t="shared" si="4"/>
        <v>99450</v>
      </c>
      <c r="AT35" s="346">
        <f t="shared" si="4"/>
        <v>87975</v>
      </c>
      <c r="AU35" s="346">
        <f t="shared" si="4"/>
        <v>87975</v>
      </c>
      <c r="AV35" s="346">
        <f t="shared" si="4"/>
        <v>87975</v>
      </c>
      <c r="AW35" s="346">
        <f t="shared" si="4"/>
        <v>87975</v>
      </c>
      <c r="AX35" s="346">
        <f t="shared" si="4"/>
        <v>87975</v>
      </c>
      <c r="AY35" s="346">
        <f t="shared" si="4"/>
        <v>68850</v>
      </c>
      <c r="AZ35" s="346">
        <f t="shared" si="4"/>
        <v>61200</v>
      </c>
      <c r="BA35" s="272">
        <f t="shared" si="4"/>
        <v>61200</v>
      </c>
      <c r="BB35" s="272">
        <f t="shared" si="4"/>
        <v>43605</v>
      </c>
      <c r="BC35" s="272">
        <f t="shared" si="4"/>
        <v>25245</v>
      </c>
      <c r="BD35" s="272">
        <f t="shared" si="4"/>
        <v>25245</v>
      </c>
      <c r="BE35" s="272">
        <f t="shared" si="4"/>
        <v>25245</v>
      </c>
      <c r="BF35" s="272">
        <f t="shared" si="4"/>
        <v>25245</v>
      </c>
      <c r="BG35" s="272">
        <f t="shared" si="4"/>
        <v>25245</v>
      </c>
      <c r="BH35" s="272">
        <f t="shared" si="4"/>
        <v>22950</v>
      </c>
      <c r="BI35" s="272">
        <f t="shared" ref="BI35:DT36" si="5">ROUND(BI8*0.85,)</f>
        <v>22950</v>
      </c>
      <c r="BJ35" s="272">
        <f t="shared" si="5"/>
        <v>22950</v>
      </c>
      <c r="BK35" s="272">
        <f t="shared" si="5"/>
        <v>25245</v>
      </c>
      <c r="BL35" s="272">
        <f t="shared" si="5"/>
        <v>25245</v>
      </c>
      <c r="BM35" s="272">
        <f t="shared" si="5"/>
        <v>25245</v>
      </c>
      <c r="BN35" s="272">
        <f t="shared" si="5"/>
        <v>25245</v>
      </c>
      <c r="BO35" s="272">
        <f t="shared" si="5"/>
        <v>25245</v>
      </c>
      <c r="BP35" s="272">
        <f t="shared" si="5"/>
        <v>25245</v>
      </c>
      <c r="BQ35" s="272">
        <f t="shared" si="5"/>
        <v>25245</v>
      </c>
      <c r="BR35" s="272">
        <f t="shared" si="5"/>
        <v>25245</v>
      </c>
      <c r="BS35" s="272">
        <f t="shared" si="5"/>
        <v>25245</v>
      </c>
      <c r="BT35" s="272">
        <f t="shared" si="5"/>
        <v>29835</v>
      </c>
      <c r="BU35" s="272">
        <f t="shared" si="5"/>
        <v>29835</v>
      </c>
      <c r="BV35" s="272">
        <f t="shared" si="5"/>
        <v>29835</v>
      </c>
      <c r="BW35" s="272">
        <f t="shared" si="5"/>
        <v>29835</v>
      </c>
      <c r="BX35" s="272">
        <f t="shared" si="5"/>
        <v>31365</v>
      </c>
      <c r="BY35" s="272">
        <f t="shared" si="5"/>
        <v>31365</v>
      </c>
      <c r="BZ35" s="272">
        <f t="shared" si="5"/>
        <v>31365</v>
      </c>
      <c r="CA35" s="272">
        <f t="shared" si="5"/>
        <v>31365</v>
      </c>
      <c r="CB35" s="272">
        <f t="shared" si="5"/>
        <v>31365</v>
      </c>
      <c r="CC35" s="272">
        <f t="shared" si="5"/>
        <v>31365</v>
      </c>
      <c r="CD35" s="272">
        <f t="shared" si="5"/>
        <v>31365</v>
      </c>
      <c r="CE35" s="272">
        <f t="shared" si="5"/>
        <v>31365</v>
      </c>
      <c r="CF35" s="272">
        <f t="shared" si="5"/>
        <v>31365</v>
      </c>
      <c r="CG35" s="272">
        <f t="shared" si="5"/>
        <v>31365</v>
      </c>
      <c r="CH35" s="272">
        <f t="shared" si="5"/>
        <v>28305</v>
      </c>
      <c r="CI35" s="272">
        <f t="shared" si="5"/>
        <v>28305</v>
      </c>
      <c r="CJ35" s="272">
        <f t="shared" si="5"/>
        <v>28305</v>
      </c>
      <c r="CK35" s="272">
        <f t="shared" si="5"/>
        <v>28305</v>
      </c>
      <c r="CL35" s="272">
        <f t="shared" si="5"/>
        <v>28305</v>
      </c>
      <c r="CM35" s="272">
        <f t="shared" si="5"/>
        <v>28305</v>
      </c>
      <c r="CN35" s="272">
        <f t="shared" si="5"/>
        <v>28305</v>
      </c>
      <c r="CO35" s="272">
        <f t="shared" si="5"/>
        <v>28305</v>
      </c>
      <c r="CP35" s="272">
        <f t="shared" si="5"/>
        <v>28305</v>
      </c>
      <c r="CQ35" s="272">
        <f t="shared" si="5"/>
        <v>47430</v>
      </c>
      <c r="CR35" s="272">
        <f t="shared" si="5"/>
        <v>52785</v>
      </c>
      <c r="CS35" s="272">
        <f t="shared" si="5"/>
        <v>58140</v>
      </c>
      <c r="CT35" s="272">
        <f t="shared" si="5"/>
        <v>47430</v>
      </c>
      <c r="CU35" s="272">
        <f t="shared" si="5"/>
        <v>47430</v>
      </c>
      <c r="CV35" s="272">
        <f t="shared" si="5"/>
        <v>39015</v>
      </c>
      <c r="CW35" s="272">
        <f t="shared" si="5"/>
        <v>39015</v>
      </c>
      <c r="CX35" s="272">
        <f t="shared" si="5"/>
        <v>39015</v>
      </c>
      <c r="CY35" s="272">
        <f t="shared" si="5"/>
        <v>32895</v>
      </c>
      <c r="CZ35" s="272">
        <f t="shared" si="5"/>
        <v>32130</v>
      </c>
      <c r="DA35" s="272">
        <f t="shared" si="5"/>
        <v>21803</v>
      </c>
      <c r="DB35" s="272">
        <f t="shared" si="5"/>
        <v>21803</v>
      </c>
      <c r="DC35" s="272">
        <f t="shared" si="5"/>
        <v>21803</v>
      </c>
      <c r="DD35" s="272">
        <f t="shared" si="5"/>
        <v>21803</v>
      </c>
      <c r="DE35" s="272">
        <f t="shared" si="5"/>
        <v>22950</v>
      </c>
      <c r="DF35" s="272">
        <f t="shared" si="5"/>
        <v>22950</v>
      </c>
      <c r="DG35" s="272">
        <f t="shared" si="5"/>
        <v>22950</v>
      </c>
      <c r="DH35" s="272">
        <f t="shared" si="5"/>
        <v>21803</v>
      </c>
      <c r="DI35" s="272">
        <f t="shared" si="5"/>
        <v>21803</v>
      </c>
      <c r="DJ35" s="272">
        <f t="shared" si="5"/>
        <v>21803</v>
      </c>
      <c r="DK35" s="272">
        <f t="shared" si="5"/>
        <v>21803</v>
      </c>
      <c r="DL35" s="272">
        <f t="shared" si="5"/>
        <v>21803</v>
      </c>
      <c r="DM35" s="272">
        <f t="shared" si="5"/>
        <v>21803</v>
      </c>
      <c r="DN35" s="272">
        <f t="shared" si="5"/>
        <v>20655</v>
      </c>
      <c r="DO35" s="272">
        <f t="shared" si="5"/>
        <v>20655</v>
      </c>
      <c r="DP35" s="272">
        <f t="shared" si="5"/>
        <v>20655</v>
      </c>
      <c r="DQ35" s="272">
        <f t="shared" si="5"/>
        <v>20655</v>
      </c>
      <c r="DR35" s="272">
        <f t="shared" si="5"/>
        <v>20655</v>
      </c>
      <c r="DS35" s="272">
        <f t="shared" si="5"/>
        <v>20655</v>
      </c>
      <c r="DT35" s="272">
        <f t="shared" si="5"/>
        <v>20655</v>
      </c>
      <c r="DU35" s="272">
        <f t="shared" ref="DU35:FH36" si="6">ROUND(DU8*0.85,)</f>
        <v>17595</v>
      </c>
      <c r="DV35" s="272">
        <f t="shared" si="6"/>
        <v>17595</v>
      </c>
      <c r="DW35" s="272">
        <f t="shared" si="6"/>
        <v>17595</v>
      </c>
      <c r="DX35" s="272">
        <f t="shared" si="6"/>
        <v>17595</v>
      </c>
      <c r="DY35" s="272">
        <f t="shared" si="6"/>
        <v>17595</v>
      </c>
      <c r="DZ35" s="272">
        <f t="shared" si="6"/>
        <v>18360</v>
      </c>
      <c r="EA35" s="272">
        <f t="shared" si="6"/>
        <v>18360</v>
      </c>
      <c r="EB35" s="272">
        <f t="shared" si="6"/>
        <v>16830</v>
      </c>
      <c r="EC35" s="272">
        <f t="shared" si="6"/>
        <v>16830</v>
      </c>
      <c r="ED35" s="272">
        <f t="shared" si="6"/>
        <v>16830</v>
      </c>
      <c r="EE35" s="272">
        <f t="shared" si="6"/>
        <v>16065</v>
      </c>
      <c r="EF35" s="272">
        <f t="shared" si="6"/>
        <v>16065</v>
      </c>
      <c r="EG35" s="272">
        <f t="shared" si="6"/>
        <v>16065</v>
      </c>
      <c r="EH35" s="272">
        <f t="shared" si="6"/>
        <v>16065</v>
      </c>
      <c r="EI35" s="272">
        <f t="shared" si="6"/>
        <v>13770</v>
      </c>
      <c r="EJ35" s="272">
        <f t="shared" si="6"/>
        <v>13770</v>
      </c>
      <c r="EK35" s="272">
        <f t="shared" si="6"/>
        <v>13770</v>
      </c>
      <c r="EL35" s="272">
        <f t="shared" si="6"/>
        <v>13770</v>
      </c>
      <c r="EM35" s="272">
        <f t="shared" si="6"/>
        <v>13770</v>
      </c>
      <c r="EN35" s="272">
        <f t="shared" si="6"/>
        <v>13770</v>
      </c>
      <c r="EO35" s="272">
        <f t="shared" si="6"/>
        <v>13770</v>
      </c>
      <c r="EP35" s="272">
        <f t="shared" si="6"/>
        <v>12623</v>
      </c>
      <c r="EQ35" s="272">
        <f t="shared" si="6"/>
        <v>12623</v>
      </c>
      <c r="ER35" s="272">
        <f t="shared" si="6"/>
        <v>12623</v>
      </c>
      <c r="ES35" s="272">
        <f t="shared" si="6"/>
        <v>12623</v>
      </c>
      <c r="ET35" s="272">
        <f t="shared" si="6"/>
        <v>12623</v>
      </c>
      <c r="EU35" s="272">
        <f t="shared" si="6"/>
        <v>13770</v>
      </c>
      <c r="EV35" s="272">
        <f t="shared" si="6"/>
        <v>13770</v>
      </c>
      <c r="EW35" s="272">
        <f t="shared" si="6"/>
        <v>12623</v>
      </c>
      <c r="EX35" s="272">
        <f t="shared" si="6"/>
        <v>12623</v>
      </c>
      <c r="EY35" s="272">
        <f t="shared" si="6"/>
        <v>12623</v>
      </c>
      <c r="EZ35" s="272">
        <f t="shared" si="6"/>
        <v>12623</v>
      </c>
      <c r="FA35" s="272">
        <f t="shared" si="6"/>
        <v>12623</v>
      </c>
      <c r="FB35" s="272">
        <f t="shared" si="6"/>
        <v>13770</v>
      </c>
      <c r="FC35" s="272">
        <f t="shared" si="6"/>
        <v>13770</v>
      </c>
      <c r="FD35" s="272">
        <f t="shared" si="6"/>
        <v>12623</v>
      </c>
      <c r="FE35" s="272">
        <f t="shared" si="6"/>
        <v>12623</v>
      </c>
      <c r="FF35" s="272">
        <f t="shared" si="6"/>
        <v>12623</v>
      </c>
      <c r="FG35" s="272">
        <f t="shared" si="6"/>
        <v>12623</v>
      </c>
      <c r="FH35" s="272">
        <f t="shared" si="6"/>
        <v>14918</v>
      </c>
    </row>
    <row r="36" spans="1:164" s="72" customFormat="1" x14ac:dyDescent="0.2">
      <c r="A36" s="240">
        <v>2</v>
      </c>
      <c r="B36" s="272">
        <f t="shared" ref="B36:BH36" si="7">ROUND(B9*0.85,)</f>
        <v>17289</v>
      </c>
      <c r="C36" s="272">
        <f t="shared" si="7"/>
        <v>17289</v>
      </c>
      <c r="D36" s="272">
        <f t="shared" si="7"/>
        <v>19967</v>
      </c>
      <c r="E36" s="272">
        <f t="shared" si="7"/>
        <v>19967</v>
      </c>
      <c r="F36" s="272">
        <f t="shared" si="7"/>
        <v>14994</v>
      </c>
      <c r="G36" s="272">
        <f t="shared" si="7"/>
        <v>14994</v>
      </c>
      <c r="H36" s="272">
        <f t="shared" si="7"/>
        <v>14994</v>
      </c>
      <c r="I36" s="272">
        <f t="shared" si="7"/>
        <v>14994</v>
      </c>
      <c r="J36" s="272">
        <f t="shared" si="7"/>
        <v>14994</v>
      </c>
      <c r="K36" s="272">
        <f t="shared" si="7"/>
        <v>18437</v>
      </c>
      <c r="L36" s="272">
        <f t="shared" si="7"/>
        <v>18437</v>
      </c>
      <c r="M36" s="272">
        <f t="shared" si="7"/>
        <v>14994</v>
      </c>
      <c r="N36" s="272">
        <f t="shared" si="7"/>
        <v>14994</v>
      </c>
      <c r="O36" s="272">
        <f t="shared" si="7"/>
        <v>14994</v>
      </c>
      <c r="P36" s="272">
        <f t="shared" si="7"/>
        <v>14994</v>
      </c>
      <c r="Q36" s="272">
        <f t="shared" si="7"/>
        <v>14994</v>
      </c>
      <c r="R36" s="272">
        <f t="shared" si="7"/>
        <v>17289</v>
      </c>
      <c r="S36" s="272">
        <f t="shared" si="7"/>
        <v>17289</v>
      </c>
      <c r="T36" s="272">
        <f t="shared" si="7"/>
        <v>16142</v>
      </c>
      <c r="U36" s="272">
        <f t="shared" si="7"/>
        <v>16142</v>
      </c>
      <c r="V36" s="272">
        <f t="shared" si="7"/>
        <v>16142</v>
      </c>
      <c r="W36" s="272">
        <f t="shared" si="7"/>
        <v>16142</v>
      </c>
      <c r="X36" s="272">
        <f t="shared" si="7"/>
        <v>17289</v>
      </c>
      <c r="Y36" s="272">
        <f t="shared" si="7"/>
        <v>17289</v>
      </c>
      <c r="Z36" s="272">
        <f t="shared" si="7"/>
        <v>17289</v>
      </c>
      <c r="AA36" s="272">
        <f t="shared" si="7"/>
        <v>16142</v>
      </c>
      <c r="AB36" s="272">
        <f t="shared" si="7"/>
        <v>16142</v>
      </c>
      <c r="AC36" s="272">
        <f t="shared" si="7"/>
        <v>17289</v>
      </c>
      <c r="AD36" s="272">
        <f t="shared" si="7"/>
        <v>17289</v>
      </c>
      <c r="AE36" s="272">
        <f t="shared" si="7"/>
        <v>17289</v>
      </c>
      <c r="AF36" s="272">
        <f t="shared" si="7"/>
        <v>20349</v>
      </c>
      <c r="AG36" s="272">
        <f t="shared" si="7"/>
        <v>20349</v>
      </c>
      <c r="AH36" s="272">
        <f t="shared" si="7"/>
        <v>18437</v>
      </c>
      <c r="AI36" s="272">
        <f t="shared" si="7"/>
        <v>19967</v>
      </c>
      <c r="AJ36" s="272">
        <f t="shared" si="7"/>
        <v>19967</v>
      </c>
      <c r="AK36" s="272">
        <f t="shared" si="7"/>
        <v>24939</v>
      </c>
      <c r="AL36" s="272">
        <f t="shared" si="7"/>
        <v>29529</v>
      </c>
      <c r="AM36" s="272">
        <f t="shared" si="7"/>
        <v>29529</v>
      </c>
      <c r="AN36" s="272">
        <f t="shared" si="7"/>
        <v>31824</v>
      </c>
      <c r="AO36" s="272">
        <f t="shared" si="7"/>
        <v>29529</v>
      </c>
      <c r="AP36" s="346">
        <f t="shared" si="7"/>
        <v>52403</v>
      </c>
      <c r="AQ36" s="346">
        <f t="shared" si="7"/>
        <v>83003</v>
      </c>
      <c r="AR36" s="346">
        <f t="shared" si="7"/>
        <v>102128</v>
      </c>
      <c r="AS36" s="346">
        <f t="shared" si="7"/>
        <v>102128</v>
      </c>
      <c r="AT36" s="346">
        <f t="shared" si="7"/>
        <v>90653</v>
      </c>
      <c r="AU36" s="346">
        <f t="shared" si="7"/>
        <v>90653</v>
      </c>
      <c r="AV36" s="346">
        <f t="shared" si="7"/>
        <v>90653</v>
      </c>
      <c r="AW36" s="346">
        <f t="shared" si="7"/>
        <v>90653</v>
      </c>
      <c r="AX36" s="346">
        <f t="shared" si="7"/>
        <v>90653</v>
      </c>
      <c r="AY36" s="346">
        <f t="shared" si="7"/>
        <v>71528</v>
      </c>
      <c r="AZ36" s="346">
        <f t="shared" si="7"/>
        <v>63878</v>
      </c>
      <c r="BA36" s="272">
        <f t="shared" si="7"/>
        <v>63878</v>
      </c>
      <c r="BB36" s="272">
        <f t="shared" si="7"/>
        <v>46053</v>
      </c>
      <c r="BC36" s="272">
        <f t="shared" si="7"/>
        <v>27693</v>
      </c>
      <c r="BD36" s="272">
        <f t="shared" si="7"/>
        <v>27693</v>
      </c>
      <c r="BE36" s="272">
        <f t="shared" si="7"/>
        <v>27693</v>
      </c>
      <c r="BF36" s="272">
        <f t="shared" si="7"/>
        <v>27693</v>
      </c>
      <c r="BG36" s="272">
        <f t="shared" si="7"/>
        <v>27693</v>
      </c>
      <c r="BH36" s="272">
        <f t="shared" si="7"/>
        <v>25398</v>
      </c>
      <c r="BI36" s="272">
        <f t="shared" si="5"/>
        <v>25398</v>
      </c>
      <c r="BJ36" s="272">
        <f t="shared" si="5"/>
        <v>25398</v>
      </c>
      <c r="BK36" s="272">
        <f t="shared" si="5"/>
        <v>27693</v>
      </c>
      <c r="BL36" s="272">
        <f t="shared" si="5"/>
        <v>27693</v>
      </c>
      <c r="BM36" s="272">
        <f t="shared" si="5"/>
        <v>27693</v>
      </c>
      <c r="BN36" s="272">
        <f t="shared" si="5"/>
        <v>27693</v>
      </c>
      <c r="BO36" s="272">
        <f t="shared" si="5"/>
        <v>27693</v>
      </c>
      <c r="BP36" s="272">
        <f t="shared" si="5"/>
        <v>27693</v>
      </c>
      <c r="BQ36" s="272">
        <f t="shared" si="5"/>
        <v>27693</v>
      </c>
      <c r="BR36" s="272">
        <f t="shared" si="5"/>
        <v>27693</v>
      </c>
      <c r="BS36" s="272">
        <f t="shared" si="5"/>
        <v>27693</v>
      </c>
      <c r="BT36" s="272">
        <f t="shared" si="5"/>
        <v>32283</v>
      </c>
      <c r="BU36" s="272">
        <f t="shared" si="5"/>
        <v>32283</v>
      </c>
      <c r="BV36" s="272">
        <f t="shared" si="5"/>
        <v>32283</v>
      </c>
      <c r="BW36" s="272">
        <f t="shared" si="5"/>
        <v>32283</v>
      </c>
      <c r="BX36" s="272">
        <f t="shared" si="5"/>
        <v>33813</v>
      </c>
      <c r="BY36" s="272">
        <f t="shared" si="5"/>
        <v>33813</v>
      </c>
      <c r="BZ36" s="272">
        <f t="shared" si="5"/>
        <v>33813</v>
      </c>
      <c r="CA36" s="272">
        <f t="shared" si="5"/>
        <v>33813</v>
      </c>
      <c r="CB36" s="272">
        <f t="shared" si="5"/>
        <v>33813</v>
      </c>
      <c r="CC36" s="272">
        <f t="shared" si="5"/>
        <v>33813</v>
      </c>
      <c r="CD36" s="272">
        <f t="shared" si="5"/>
        <v>33813</v>
      </c>
      <c r="CE36" s="272">
        <f t="shared" si="5"/>
        <v>33813</v>
      </c>
      <c r="CF36" s="272">
        <f t="shared" si="5"/>
        <v>33813</v>
      </c>
      <c r="CG36" s="272">
        <f t="shared" si="5"/>
        <v>33813</v>
      </c>
      <c r="CH36" s="272">
        <f t="shared" si="5"/>
        <v>30753</v>
      </c>
      <c r="CI36" s="272">
        <f t="shared" si="5"/>
        <v>30753</v>
      </c>
      <c r="CJ36" s="272">
        <f t="shared" si="5"/>
        <v>30753</v>
      </c>
      <c r="CK36" s="272">
        <f t="shared" si="5"/>
        <v>30753</v>
      </c>
      <c r="CL36" s="272">
        <f t="shared" si="5"/>
        <v>30753</v>
      </c>
      <c r="CM36" s="272">
        <f t="shared" si="5"/>
        <v>30753</v>
      </c>
      <c r="CN36" s="272">
        <f t="shared" si="5"/>
        <v>30753</v>
      </c>
      <c r="CO36" s="272">
        <f t="shared" si="5"/>
        <v>30753</v>
      </c>
      <c r="CP36" s="272">
        <f t="shared" si="5"/>
        <v>30753</v>
      </c>
      <c r="CQ36" s="272">
        <f t="shared" si="5"/>
        <v>49878</v>
      </c>
      <c r="CR36" s="272">
        <f t="shared" si="5"/>
        <v>55233</v>
      </c>
      <c r="CS36" s="272">
        <f t="shared" si="5"/>
        <v>60588</v>
      </c>
      <c r="CT36" s="272">
        <f t="shared" si="5"/>
        <v>49878</v>
      </c>
      <c r="CU36" s="272">
        <f t="shared" si="5"/>
        <v>49878</v>
      </c>
      <c r="CV36" s="272">
        <f t="shared" si="5"/>
        <v>41463</v>
      </c>
      <c r="CW36" s="272">
        <f t="shared" si="5"/>
        <v>41463</v>
      </c>
      <c r="CX36" s="272">
        <f t="shared" si="5"/>
        <v>41463</v>
      </c>
      <c r="CY36" s="272">
        <f t="shared" si="5"/>
        <v>35343</v>
      </c>
      <c r="CZ36" s="272">
        <f t="shared" si="5"/>
        <v>34578</v>
      </c>
      <c r="DA36" s="272">
        <f t="shared" si="5"/>
        <v>24251</v>
      </c>
      <c r="DB36" s="272">
        <f t="shared" si="5"/>
        <v>24251</v>
      </c>
      <c r="DC36" s="272">
        <f t="shared" si="5"/>
        <v>24251</v>
      </c>
      <c r="DD36" s="272">
        <f t="shared" si="5"/>
        <v>24251</v>
      </c>
      <c r="DE36" s="272">
        <f t="shared" si="5"/>
        <v>25398</v>
      </c>
      <c r="DF36" s="272">
        <f t="shared" si="5"/>
        <v>25398</v>
      </c>
      <c r="DG36" s="272">
        <f t="shared" si="5"/>
        <v>25398</v>
      </c>
      <c r="DH36" s="272">
        <f t="shared" si="5"/>
        <v>24251</v>
      </c>
      <c r="DI36" s="272">
        <f t="shared" si="5"/>
        <v>24251</v>
      </c>
      <c r="DJ36" s="272">
        <f t="shared" si="5"/>
        <v>24251</v>
      </c>
      <c r="DK36" s="272">
        <f t="shared" si="5"/>
        <v>24251</v>
      </c>
      <c r="DL36" s="272">
        <f t="shared" si="5"/>
        <v>24251</v>
      </c>
      <c r="DM36" s="272">
        <f t="shared" si="5"/>
        <v>24251</v>
      </c>
      <c r="DN36" s="272">
        <f t="shared" si="5"/>
        <v>23103</v>
      </c>
      <c r="DO36" s="272">
        <f t="shared" si="5"/>
        <v>23103</v>
      </c>
      <c r="DP36" s="272">
        <f t="shared" si="5"/>
        <v>23103</v>
      </c>
      <c r="DQ36" s="272">
        <f t="shared" si="5"/>
        <v>23103</v>
      </c>
      <c r="DR36" s="272">
        <f t="shared" si="5"/>
        <v>23103</v>
      </c>
      <c r="DS36" s="272">
        <f t="shared" si="5"/>
        <v>23103</v>
      </c>
      <c r="DT36" s="272">
        <f t="shared" si="5"/>
        <v>23103</v>
      </c>
      <c r="DU36" s="272">
        <f t="shared" si="6"/>
        <v>20043</v>
      </c>
      <c r="DV36" s="272">
        <f t="shared" si="6"/>
        <v>20043</v>
      </c>
      <c r="DW36" s="272">
        <f t="shared" si="6"/>
        <v>20043</v>
      </c>
      <c r="DX36" s="272">
        <f t="shared" si="6"/>
        <v>20043</v>
      </c>
      <c r="DY36" s="272">
        <f t="shared" si="6"/>
        <v>20043</v>
      </c>
      <c r="DZ36" s="272">
        <f t="shared" si="6"/>
        <v>20808</v>
      </c>
      <c r="EA36" s="272">
        <f t="shared" si="6"/>
        <v>20808</v>
      </c>
      <c r="EB36" s="272">
        <f t="shared" si="6"/>
        <v>19278</v>
      </c>
      <c r="EC36" s="272">
        <f t="shared" si="6"/>
        <v>19278</v>
      </c>
      <c r="ED36" s="272">
        <f t="shared" si="6"/>
        <v>19278</v>
      </c>
      <c r="EE36" s="272">
        <f t="shared" si="6"/>
        <v>18360</v>
      </c>
      <c r="EF36" s="272">
        <f t="shared" si="6"/>
        <v>18360</v>
      </c>
      <c r="EG36" s="272">
        <f t="shared" si="6"/>
        <v>18360</v>
      </c>
      <c r="EH36" s="272">
        <f t="shared" si="6"/>
        <v>18360</v>
      </c>
      <c r="EI36" s="272">
        <f t="shared" si="6"/>
        <v>16065</v>
      </c>
      <c r="EJ36" s="272">
        <f t="shared" si="6"/>
        <v>16065</v>
      </c>
      <c r="EK36" s="272">
        <f t="shared" si="6"/>
        <v>16065</v>
      </c>
      <c r="EL36" s="272">
        <f t="shared" si="6"/>
        <v>16065</v>
      </c>
      <c r="EM36" s="272">
        <f t="shared" si="6"/>
        <v>16065</v>
      </c>
      <c r="EN36" s="272">
        <f t="shared" si="6"/>
        <v>16065</v>
      </c>
      <c r="EO36" s="272">
        <f t="shared" si="6"/>
        <v>16065</v>
      </c>
      <c r="EP36" s="272">
        <f t="shared" si="6"/>
        <v>14918</v>
      </c>
      <c r="EQ36" s="272">
        <f t="shared" si="6"/>
        <v>14918</v>
      </c>
      <c r="ER36" s="272">
        <f t="shared" si="6"/>
        <v>14918</v>
      </c>
      <c r="ES36" s="272">
        <f t="shared" si="6"/>
        <v>14918</v>
      </c>
      <c r="ET36" s="272">
        <f t="shared" si="6"/>
        <v>14918</v>
      </c>
      <c r="EU36" s="272">
        <f t="shared" si="6"/>
        <v>16065</v>
      </c>
      <c r="EV36" s="272">
        <f t="shared" si="6"/>
        <v>16065</v>
      </c>
      <c r="EW36" s="272">
        <f t="shared" si="6"/>
        <v>14918</v>
      </c>
      <c r="EX36" s="272">
        <f t="shared" si="6"/>
        <v>14918</v>
      </c>
      <c r="EY36" s="272">
        <f t="shared" si="6"/>
        <v>14918</v>
      </c>
      <c r="EZ36" s="272">
        <f t="shared" si="6"/>
        <v>14918</v>
      </c>
      <c r="FA36" s="272">
        <f t="shared" si="6"/>
        <v>14918</v>
      </c>
      <c r="FB36" s="272">
        <f t="shared" si="6"/>
        <v>16065</v>
      </c>
      <c r="FC36" s="272">
        <f t="shared" si="6"/>
        <v>16065</v>
      </c>
      <c r="FD36" s="272">
        <f t="shared" si="6"/>
        <v>14918</v>
      </c>
      <c r="FE36" s="272">
        <f t="shared" si="6"/>
        <v>14918</v>
      </c>
      <c r="FF36" s="272">
        <f t="shared" si="6"/>
        <v>14918</v>
      </c>
      <c r="FG36" s="272">
        <f t="shared" si="6"/>
        <v>14918</v>
      </c>
      <c r="FH36" s="272">
        <f t="shared" si="6"/>
        <v>17213</v>
      </c>
    </row>
    <row r="37" spans="1:164"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346"/>
      <c r="AQ37" s="346"/>
      <c r="AR37" s="346"/>
      <c r="AS37" s="346"/>
      <c r="AT37" s="346"/>
      <c r="AU37" s="346"/>
      <c r="AV37" s="346"/>
      <c r="AW37" s="346"/>
      <c r="AX37" s="346"/>
      <c r="AY37" s="346"/>
      <c r="AZ37" s="346"/>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c r="DA37" s="272"/>
      <c r="DB37" s="272"/>
      <c r="DC37" s="272"/>
      <c r="DD37" s="272"/>
      <c r="DE37" s="272"/>
      <c r="DF37" s="272"/>
      <c r="DG37" s="272"/>
      <c r="DH37" s="272"/>
      <c r="DI37" s="272"/>
      <c r="DJ37" s="272"/>
      <c r="DK37" s="272"/>
      <c r="DL37" s="272"/>
      <c r="DM37" s="272"/>
      <c r="DN37" s="272"/>
      <c r="DO37" s="272"/>
      <c r="DP37" s="272"/>
      <c r="DQ37" s="272"/>
      <c r="DR37" s="272"/>
      <c r="DS37" s="272"/>
      <c r="DT37" s="272"/>
      <c r="DU37" s="272"/>
      <c r="DV37" s="272"/>
      <c r="DW37" s="272"/>
      <c r="DX37" s="272"/>
      <c r="DY37" s="272"/>
      <c r="DZ37" s="272"/>
      <c r="EA37" s="272"/>
      <c r="EB37" s="272"/>
      <c r="EC37" s="272"/>
      <c r="ED37" s="272"/>
      <c r="EE37" s="272"/>
      <c r="EF37" s="272"/>
      <c r="EG37" s="272"/>
      <c r="EH37" s="272"/>
      <c r="EI37" s="272"/>
      <c r="EJ37" s="272"/>
      <c r="EK37" s="272"/>
      <c r="EL37" s="272"/>
      <c r="EM37" s="272"/>
      <c r="EN37" s="272"/>
      <c r="EO37" s="272"/>
      <c r="EP37" s="272"/>
      <c r="EQ37" s="272"/>
      <c r="ER37" s="272"/>
      <c r="ES37" s="272"/>
      <c r="ET37" s="272"/>
      <c r="EU37" s="272"/>
      <c r="EV37" s="272"/>
      <c r="EW37" s="272"/>
      <c r="EX37" s="272"/>
      <c r="EY37" s="272"/>
      <c r="EZ37" s="272"/>
      <c r="FA37" s="272"/>
      <c r="FB37" s="272"/>
      <c r="FC37" s="272"/>
      <c r="FD37" s="272"/>
      <c r="FE37" s="272"/>
      <c r="FF37" s="272"/>
      <c r="FG37" s="272"/>
      <c r="FH37" s="272"/>
    </row>
    <row r="38" spans="1:164" s="72" customFormat="1" x14ac:dyDescent="0.2">
      <c r="A38" s="240">
        <v>1</v>
      </c>
      <c r="B38" s="272">
        <f t="shared" ref="B38:BH38" si="8">ROUND(B11*0.85,)</f>
        <v>17595</v>
      </c>
      <c r="C38" s="272">
        <f t="shared" si="8"/>
        <v>17595</v>
      </c>
      <c r="D38" s="272">
        <f t="shared" si="8"/>
        <v>20273</v>
      </c>
      <c r="E38" s="272">
        <f t="shared" si="8"/>
        <v>20273</v>
      </c>
      <c r="F38" s="272">
        <f t="shared" si="8"/>
        <v>15300</v>
      </c>
      <c r="G38" s="272">
        <f t="shared" si="8"/>
        <v>15300</v>
      </c>
      <c r="H38" s="272">
        <f t="shared" si="8"/>
        <v>15300</v>
      </c>
      <c r="I38" s="272">
        <f t="shared" si="8"/>
        <v>15300</v>
      </c>
      <c r="J38" s="272">
        <f t="shared" si="8"/>
        <v>15300</v>
      </c>
      <c r="K38" s="272">
        <f t="shared" si="8"/>
        <v>18743</v>
      </c>
      <c r="L38" s="272">
        <f t="shared" si="8"/>
        <v>18743</v>
      </c>
      <c r="M38" s="272">
        <f t="shared" si="8"/>
        <v>15300</v>
      </c>
      <c r="N38" s="272">
        <f t="shared" si="8"/>
        <v>15300</v>
      </c>
      <c r="O38" s="272">
        <f t="shared" si="8"/>
        <v>15300</v>
      </c>
      <c r="P38" s="272">
        <f t="shared" si="8"/>
        <v>15300</v>
      </c>
      <c r="Q38" s="272">
        <f t="shared" si="8"/>
        <v>15300</v>
      </c>
      <c r="R38" s="272">
        <f t="shared" si="8"/>
        <v>17595</v>
      </c>
      <c r="S38" s="272">
        <f t="shared" si="8"/>
        <v>17595</v>
      </c>
      <c r="T38" s="272">
        <f t="shared" si="8"/>
        <v>16448</v>
      </c>
      <c r="U38" s="272">
        <f t="shared" si="8"/>
        <v>16448</v>
      </c>
      <c r="V38" s="272">
        <f t="shared" si="8"/>
        <v>16448</v>
      </c>
      <c r="W38" s="272">
        <f t="shared" si="8"/>
        <v>16448</v>
      </c>
      <c r="X38" s="272">
        <f t="shared" si="8"/>
        <v>17595</v>
      </c>
      <c r="Y38" s="272">
        <f t="shared" si="8"/>
        <v>17595</v>
      </c>
      <c r="Z38" s="272">
        <f t="shared" si="8"/>
        <v>17595</v>
      </c>
      <c r="AA38" s="272">
        <f t="shared" si="8"/>
        <v>16448</v>
      </c>
      <c r="AB38" s="272">
        <f t="shared" si="8"/>
        <v>16448</v>
      </c>
      <c r="AC38" s="272">
        <f t="shared" si="8"/>
        <v>17595</v>
      </c>
      <c r="AD38" s="272">
        <f t="shared" si="8"/>
        <v>17595</v>
      </c>
      <c r="AE38" s="272">
        <f t="shared" si="8"/>
        <v>17595</v>
      </c>
      <c r="AF38" s="272">
        <f t="shared" si="8"/>
        <v>20655</v>
      </c>
      <c r="AG38" s="272">
        <f t="shared" si="8"/>
        <v>20655</v>
      </c>
      <c r="AH38" s="272">
        <f t="shared" si="8"/>
        <v>18743</v>
      </c>
      <c r="AI38" s="272">
        <f t="shared" si="8"/>
        <v>20273</v>
      </c>
      <c r="AJ38" s="272">
        <f t="shared" si="8"/>
        <v>20273</v>
      </c>
      <c r="AK38" s="272">
        <f t="shared" si="8"/>
        <v>25245</v>
      </c>
      <c r="AL38" s="272">
        <f t="shared" si="8"/>
        <v>29835</v>
      </c>
      <c r="AM38" s="272">
        <f t="shared" si="8"/>
        <v>29835</v>
      </c>
      <c r="AN38" s="272">
        <f t="shared" si="8"/>
        <v>32130</v>
      </c>
      <c r="AO38" s="272">
        <f t="shared" si="8"/>
        <v>29835</v>
      </c>
      <c r="AP38" s="346">
        <f t="shared" si="8"/>
        <v>53550</v>
      </c>
      <c r="AQ38" s="346">
        <f t="shared" si="8"/>
        <v>84150</v>
      </c>
      <c r="AR38" s="346">
        <f t="shared" si="8"/>
        <v>103275</v>
      </c>
      <c r="AS38" s="346">
        <f t="shared" si="8"/>
        <v>103275</v>
      </c>
      <c r="AT38" s="346">
        <f t="shared" si="8"/>
        <v>91800</v>
      </c>
      <c r="AU38" s="346">
        <f t="shared" si="8"/>
        <v>91800</v>
      </c>
      <c r="AV38" s="346">
        <f t="shared" si="8"/>
        <v>91800</v>
      </c>
      <c r="AW38" s="346">
        <f t="shared" si="8"/>
        <v>91800</v>
      </c>
      <c r="AX38" s="346">
        <f t="shared" si="8"/>
        <v>91800</v>
      </c>
      <c r="AY38" s="346">
        <f t="shared" si="8"/>
        <v>72675</v>
      </c>
      <c r="AZ38" s="346">
        <f t="shared" si="8"/>
        <v>65025</v>
      </c>
      <c r="BA38" s="272">
        <f t="shared" si="8"/>
        <v>65025</v>
      </c>
      <c r="BB38" s="272">
        <f t="shared" si="8"/>
        <v>46665</v>
      </c>
      <c r="BC38" s="272">
        <f t="shared" si="8"/>
        <v>28305</v>
      </c>
      <c r="BD38" s="272">
        <f t="shared" si="8"/>
        <v>28305</v>
      </c>
      <c r="BE38" s="272">
        <f t="shared" si="8"/>
        <v>28305</v>
      </c>
      <c r="BF38" s="272">
        <f t="shared" si="8"/>
        <v>28305</v>
      </c>
      <c r="BG38" s="272">
        <f t="shared" si="8"/>
        <v>28305</v>
      </c>
      <c r="BH38" s="272">
        <f t="shared" si="8"/>
        <v>26010</v>
      </c>
      <c r="BI38" s="272">
        <f t="shared" ref="BI38:DT39" si="9">ROUND(BI11*0.85,)</f>
        <v>26010</v>
      </c>
      <c r="BJ38" s="272">
        <f t="shared" si="9"/>
        <v>26010</v>
      </c>
      <c r="BK38" s="272">
        <f t="shared" si="9"/>
        <v>28305</v>
      </c>
      <c r="BL38" s="272">
        <f t="shared" si="9"/>
        <v>28305</v>
      </c>
      <c r="BM38" s="272">
        <f t="shared" si="9"/>
        <v>28305</v>
      </c>
      <c r="BN38" s="272">
        <f t="shared" si="9"/>
        <v>28305</v>
      </c>
      <c r="BO38" s="272">
        <f t="shared" si="9"/>
        <v>28305</v>
      </c>
      <c r="BP38" s="272">
        <f t="shared" si="9"/>
        <v>28305</v>
      </c>
      <c r="BQ38" s="272">
        <f t="shared" si="9"/>
        <v>28305</v>
      </c>
      <c r="BR38" s="272">
        <f t="shared" si="9"/>
        <v>28305</v>
      </c>
      <c r="BS38" s="272">
        <f t="shared" si="9"/>
        <v>28305</v>
      </c>
      <c r="BT38" s="272">
        <f t="shared" si="9"/>
        <v>32895</v>
      </c>
      <c r="BU38" s="272">
        <f t="shared" si="9"/>
        <v>32895</v>
      </c>
      <c r="BV38" s="272">
        <f t="shared" si="9"/>
        <v>32895</v>
      </c>
      <c r="BW38" s="272">
        <f t="shared" si="9"/>
        <v>32895</v>
      </c>
      <c r="BX38" s="272">
        <f t="shared" si="9"/>
        <v>34425</v>
      </c>
      <c r="BY38" s="272">
        <f t="shared" si="9"/>
        <v>34425</v>
      </c>
      <c r="BZ38" s="272">
        <f t="shared" si="9"/>
        <v>34425</v>
      </c>
      <c r="CA38" s="272">
        <f t="shared" si="9"/>
        <v>34425</v>
      </c>
      <c r="CB38" s="272">
        <f t="shared" si="9"/>
        <v>34425</v>
      </c>
      <c r="CC38" s="272">
        <f t="shared" si="9"/>
        <v>34425</v>
      </c>
      <c r="CD38" s="272">
        <f t="shared" si="9"/>
        <v>34425</v>
      </c>
      <c r="CE38" s="272">
        <f t="shared" si="9"/>
        <v>34425</v>
      </c>
      <c r="CF38" s="272">
        <f t="shared" si="9"/>
        <v>34425</v>
      </c>
      <c r="CG38" s="272">
        <f t="shared" si="9"/>
        <v>34425</v>
      </c>
      <c r="CH38" s="272">
        <f t="shared" si="9"/>
        <v>31365</v>
      </c>
      <c r="CI38" s="272">
        <f t="shared" si="9"/>
        <v>31365</v>
      </c>
      <c r="CJ38" s="272">
        <f t="shared" si="9"/>
        <v>31365</v>
      </c>
      <c r="CK38" s="272">
        <f t="shared" si="9"/>
        <v>31365</v>
      </c>
      <c r="CL38" s="272">
        <f t="shared" si="9"/>
        <v>31365</v>
      </c>
      <c r="CM38" s="272">
        <f t="shared" si="9"/>
        <v>31365</v>
      </c>
      <c r="CN38" s="272">
        <f t="shared" si="9"/>
        <v>31365</v>
      </c>
      <c r="CO38" s="272">
        <f t="shared" si="9"/>
        <v>31365</v>
      </c>
      <c r="CP38" s="272">
        <f t="shared" si="9"/>
        <v>31365</v>
      </c>
      <c r="CQ38" s="272">
        <f t="shared" si="9"/>
        <v>50490</v>
      </c>
      <c r="CR38" s="272">
        <f t="shared" si="9"/>
        <v>55845</v>
      </c>
      <c r="CS38" s="272">
        <f t="shared" si="9"/>
        <v>61200</v>
      </c>
      <c r="CT38" s="272">
        <f t="shared" si="9"/>
        <v>50490</v>
      </c>
      <c r="CU38" s="272">
        <f t="shared" si="9"/>
        <v>50490</v>
      </c>
      <c r="CV38" s="272">
        <f t="shared" si="9"/>
        <v>42075</v>
      </c>
      <c r="CW38" s="272">
        <f t="shared" si="9"/>
        <v>42075</v>
      </c>
      <c r="CX38" s="272">
        <f t="shared" si="9"/>
        <v>42075</v>
      </c>
      <c r="CY38" s="272">
        <f t="shared" si="9"/>
        <v>35955</v>
      </c>
      <c r="CZ38" s="272">
        <f t="shared" si="9"/>
        <v>35190</v>
      </c>
      <c r="DA38" s="272">
        <f t="shared" si="9"/>
        <v>24863</v>
      </c>
      <c r="DB38" s="272">
        <f t="shared" si="9"/>
        <v>24863</v>
      </c>
      <c r="DC38" s="272">
        <f t="shared" si="9"/>
        <v>24863</v>
      </c>
      <c r="DD38" s="272">
        <f t="shared" si="9"/>
        <v>24863</v>
      </c>
      <c r="DE38" s="272">
        <f t="shared" si="9"/>
        <v>26010</v>
      </c>
      <c r="DF38" s="272">
        <f t="shared" si="9"/>
        <v>26010</v>
      </c>
      <c r="DG38" s="272">
        <f t="shared" si="9"/>
        <v>26010</v>
      </c>
      <c r="DH38" s="272">
        <f t="shared" si="9"/>
        <v>24863</v>
      </c>
      <c r="DI38" s="272">
        <f t="shared" si="9"/>
        <v>24863</v>
      </c>
      <c r="DJ38" s="272">
        <f t="shared" si="9"/>
        <v>24863</v>
      </c>
      <c r="DK38" s="272">
        <f t="shared" si="9"/>
        <v>24863</v>
      </c>
      <c r="DL38" s="272">
        <f t="shared" si="9"/>
        <v>24863</v>
      </c>
      <c r="DM38" s="272">
        <f t="shared" si="9"/>
        <v>24863</v>
      </c>
      <c r="DN38" s="272">
        <f t="shared" si="9"/>
        <v>23715</v>
      </c>
      <c r="DO38" s="272">
        <f t="shared" si="9"/>
        <v>23715</v>
      </c>
      <c r="DP38" s="272">
        <f t="shared" si="9"/>
        <v>23715</v>
      </c>
      <c r="DQ38" s="272">
        <f t="shared" si="9"/>
        <v>23715</v>
      </c>
      <c r="DR38" s="272">
        <f t="shared" si="9"/>
        <v>23715</v>
      </c>
      <c r="DS38" s="272">
        <f t="shared" si="9"/>
        <v>23715</v>
      </c>
      <c r="DT38" s="272">
        <f t="shared" si="9"/>
        <v>23715</v>
      </c>
      <c r="DU38" s="272">
        <f t="shared" ref="DU38:FH39" si="10">ROUND(DU11*0.85,)</f>
        <v>20655</v>
      </c>
      <c r="DV38" s="272">
        <f t="shared" si="10"/>
        <v>20655</v>
      </c>
      <c r="DW38" s="272">
        <f t="shared" si="10"/>
        <v>20655</v>
      </c>
      <c r="DX38" s="272">
        <f t="shared" si="10"/>
        <v>20655</v>
      </c>
      <c r="DY38" s="272">
        <f t="shared" si="10"/>
        <v>20655</v>
      </c>
      <c r="DZ38" s="272">
        <f t="shared" si="10"/>
        <v>21420</v>
      </c>
      <c r="EA38" s="272">
        <f t="shared" si="10"/>
        <v>21420</v>
      </c>
      <c r="EB38" s="272">
        <f t="shared" si="10"/>
        <v>19890</v>
      </c>
      <c r="EC38" s="272">
        <f t="shared" si="10"/>
        <v>19890</v>
      </c>
      <c r="ED38" s="272">
        <f t="shared" si="10"/>
        <v>19890</v>
      </c>
      <c r="EE38" s="272">
        <f t="shared" si="10"/>
        <v>18360</v>
      </c>
      <c r="EF38" s="272">
        <f t="shared" si="10"/>
        <v>18360</v>
      </c>
      <c r="EG38" s="272">
        <f t="shared" si="10"/>
        <v>18360</v>
      </c>
      <c r="EH38" s="272">
        <f t="shared" si="10"/>
        <v>18360</v>
      </c>
      <c r="EI38" s="272">
        <f t="shared" si="10"/>
        <v>16065</v>
      </c>
      <c r="EJ38" s="272">
        <f t="shared" si="10"/>
        <v>16065</v>
      </c>
      <c r="EK38" s="272">
        <f t="shared" si="10"/>
        <v>16065</v>
      </c>
      <c r="EL38" s="272">
        <f t="shared" si="10"/>
        <v>16065</v>
      </c>
      <c r="EM38" s="272">
        <f t="shared" si="10"/>
        <v>16065</v>
      </c>
      <c r="EN38" s="272">
        <f t="shared" si="10"/>
        <v>16065</v>
      </c>
      <c r="EO38" s="272">
        <f t="shared" si="10"/>
        <v>16065</v>
      </c>
      <c r="EP38" s="272">
        <f t="shared" si="10"/>
        <v>14918</v>
      </c>
      <c r="EQ38" s="272">
        <f t="shared" si="10"/>
        <v>14918</v>
      </c>
      <c r="ER38" s="272">
        <f t="shared" si="10"/>
        <v>14918</v>
      </c>
      <c r="ES38" s="272">
        <f t="shared" si="10"/>
        <v>14918</v>
      </c>
      <c r="ET38" s="272">
        <f t="shared" si="10"/>
        <v>14918</v>
      </c>
      <c r="EU38" s="272">
        <f t="shared" si="10"/>
        <v>16065</v>
      </c>
      <c r="EV38" s="272">
        <f t="shared" si="10"/>
        <v>16065</v>
      </c>
      <c r="EW38" s="272">
        <f t="shared" si="10"/>
        <v>14918</v>
      </c>
      <c r="EX38" s="272">
        <f t="shared" si="10"/>
        <v>14918</v>
      </c>
      <c r="EY38" s="272">
        <f t="shared" si="10"/>
        <v>14918</v>
      </c>
      <c r="EZ38" s="272">
        <f t="shared" si="10"/>
        <v>14918</v>
      </c>
      <c r="FA38" s="272">
        <f t="shared" si="10"/>
        <v>14918</v>
      </c>
      <c r="FB38" s="272">
        <f t="shared" si="10"/>
        <v>16065</v>
      </c>
      <c r="FC38" s="272">
        <f t="shared" si="10"/>
        <v>16065</v>
      </c>
      <c r="FD38" s="272">
        <f t="shared" si="10"/>
        <v>14918</v>
      </c>
      <c r="FE38" s="272">
        <f t="shared" si="10"/>
        <v>14918</v>
      </c>
      <c r="FF38" s="272">
        <f t="shared" si="10"/>
        <v>14918</v>
      </c>
      <c r="FG38" s="272">
        <f t="shared" si="10"/>
        <v>14918</v>
      </c>
      <c r="FH38" s="272">
        <f t="shared" si="10"/>
        <v>17213</v>
      </c>
    </row>
    <row r="39" spans="1:164" s="72" customFormat="1" x14ac:dyDescent="0.2">
      <c r="A39" s="240">
        <v>2</v>
      </c>
      <c r="B39" s="272">
        <f t="shared" ref="B39:BH39" si="11">ROUND(B12*0.85,)</f>
        <v>19584</v>
      </c>
      <c r="C39" s="272">
        <f t="shared" si="11"/>
        <v>19584</v>
      </c>
      <c r="D39" s="272">
        <f t="shared" si="11"/>
        <v>22262</v>
      </c>
      <c r="E39" s="272">
        <f t="shared" si="11"/>
        <v>22262</v>
      </c>
      <c r="F39" s="272">
        <f t="shared" si="11"/>
        <v>17289</v>
      </c>
      <c r="G39" s="272">
        <f t="shared" si="11"/>
        <v>17289</v>
      </c>
      <c r="H39" s="272">
        <f t="shared" si="11"/>
        <v>17289</v>
      </c>
      <c r="I39" s="272">
        <f t="shared" si="11"/>
        <v>17289</v>
      </c>
      <c r="J39" s="272">
        <f t="shared" si="11"/>
        <v>17289</v>
      </c>
      <c r="K39" s="272">
        <f t="shared" si="11"/>
        <v>20732</v>
      </c>
      <c r="L39" s="272">
        <f t="shared" si="11"/>
        <v>20732</v>
      </c>
      <c r="M39" s="272">
        <f t="shared" si="11"/>
        <v>17289</v>
      </c>
      <c r="N39" s="272">
        <f t="shared" si="11"/>
        <v>17289</v>
      </c>
      <c r="O39" s="272">
        <f t="shared" si="11"/>
        <v>17289</v>
      </c>
      <c r="P39" s="272">
        <f t="shared" si="11"/>
        <v>17289</v>
      </c>
      <c r="Q39" s="272">
        <f t="shared" si="11"/>
        <v>17289</v>
      </c>
      <c r="R39" s="272">
        <f t="shared" si="11"/>
        <v>19584</v>
      </c>
      <c r="S39" s="272">
        <f t="shared" si="11"/>
        <v>19584</v>
      </c>
      <c r="T39" s="272">
        <f t="shared" si="11"/>
        <v>18437</v>
      </c>
      <c r="U39" s="272">
        <f t="shared" si="11"/>
        <v>18437</v>
      </c>
      <c r="V39" s="272">
        <f t="shared" si="11"/>
        <v>18437</v>
      </c>
      <c r="W39" s="272">
        <f t="shared" si="11"/>
        <v>18437</v>
      </c>
      <c r="X39" s="272">
        <f t="shared" si="11"/>
        <v>19584</v>
      </c>
      <c r="Y39" s="272">
        <f t="shared" si="11"/>
        <v>19584</v>
      </c>
      <c r="Z39" s="272">
        <f t="shared" si="11"/>
        <v>19584</v>
      </c>
      <c r="AA39" s="272">
        <f t="shared" si="11"/>
        <v>18437</v>
      </c>
      <c r="AB39" s="272">
        <f t="shared" si="11"/>
        <v>18437</v>
      </c>
      <c r="AC39" s="272">
        <f t="shared" si="11"/>
        <v>19584</v>
      </c>
      <c r="AD39" s="272">
        <f t="shared" si="11"/>
        <v>19584</v>
      </c>
      <c r="AE39" s="272">
        <f t="shared" si="11"/>
        <v>19584</v>
      </c>
      <c r="AF39" s="272">
        <f t="shared" si="11"/>
        <v>22644</v>
      </c>
      <c r="AG39" s="272">
        <f t="shared" si="11"/>
        <v>22644</v>
      </c>
      <c r="AH39" s="272">
        <f t="shared" si="11"/>
        <v>20732</v>
      </c>
      <c r="AI39" s="272">
        <f t="shared" si="11"/>
        <v>22262</v>
      </c>
      <c r="AJ39" s="272">
        <f t="shared" si="11"/>
        <v>22262</v>
      </c>
      <c r="AK39" s="272">
        <f t="shared" si="11"/>
        <v>27234</v>
      </c>
      <c r="AL39" s="272">
        <f t="shared" si="11"/>
        <v>31824</v>
      </c>
      <c r="AM39" s="272">
        <f t="shared" si="11"/>
        <v>31824</v>
      </c>
      <c r="AN39" s="272">
        <f t="shared" si="11"/>
        <v>34119</v>
      </c>
      <c r="AO39" s="272">
        <f t="shared" si="11"/>
        <v>31824</v>
      </c>
      <c r="AP39" s="346">
        <f t="shared" si="11"/>
        <v>56228</v>
      </c>
      <c r="AQ39" s="346">
        <f t="shared" si="11"/>
        <v>86828</v>
      </c>
      <c r="AR39" s="346">
        <f t="shared" si="11"/>
        <v>105953</v>
      </c>
      <c r="AS39" s="346">
        <f t="shared" si="11"/>
        <v>105953</v>
      </c>
      <c r="AT39" s="346">
        <f t="shared" si="11"/>
        <v>94478</v>
      </c>
      <c r="AU39" s="346">
        <f t="shared" si="11"/>
        <v>94478</v>
      </c>
      <c r="AV39" s="346">
        <f t="shared" si="11"/>
        <v>94478</v>
      </c>
      <c r="AW39" s="346">
        <f t="shared" si="11"/>
        <v>94478</v>
      </c>
      <c r="AX39" s="346">
        <f t="shared" si="11"/>
        <v>94478</v>
      </c>
      <c r="AY39" s="346">
        <f t="shared" si="11"/>
        <v>75353</v>
      </c>
      <c r="AZ39" s="346">
        <f t="shared" si="11"/>
        <v>67703</v>
      </c>
      <c r="BA39" s="272">
        <f t="shared" si="11"/>
        <v>67703</v>
      </c>
      <c r="BB39" s="272">
        <f t="shared" si="11"/>
        <v>49113</v>
      </c>
      <c r="BC39" s="272">
        <f t="shared" si="11"/>
        <v>30753</v>
      </c>
      <c r="BD39" s="272">
        <f t="shared" si="11"/>
        <v>30753</v>
      </c>
      <c r="BE39" s="272">
        <f t="shared" si="11"/>
        <v>30753</v>
      </c>
      <c r="BF39" s="272">
        <f t="shared" si="11"/>
        <v>30753</v>
      </c>
      <c r="BG39" s="272">
        <f t="shared" si="11"/>
        <v>30753</v>
      </c>
      <c r="BH39" s="272">
        <f t="shared" si="11"/>
        <v>28458</v>
      </c>
      <c r="BI39" s="272">
        <f t="shared" si="9"/>
        <v>28458</v>
      </c>
      <c r="BJ39" s="272">
        <f t="shared" si="9"/>
        <v>28458</v>
      </c>
      <c r="BK39" s="272">
        <f t="shared" si="9"/>
        <v>30753</v>
      </c>
      <c r="BL39" s="272">
        <f t="shared" si="9"/>
        <v>30753</v>
      </c>
      <c r="BM39" s="272">
        <f t="shared" si="9"/>
        <v>30753</v>
      </c>
      <c r="BN39" s="272">
        <f t="shared" si="9"/>
        <v>30753</v>
      </c>
      <c r="BO39" s="272">
        <f t="shared" si="9"/>
        <v>30753</v>
      </c>
      <c r="BP39" s="272">
        <f t="shared" si="9"/>
        <v>30753</v>
      </c>
      <c r="BQ39" s="272">
        <f t="shared" si="9"/>
        <v>30753</v>
      </c>
      <c r="BR39" s="272">
        <f t="shared" si="9"/>
        <v>30753</v>
      </c>
      <c r="BS39" s="272">
        <f t="shared" si="9"/>
        <v>30753</v>
      </c>
      <c r="BT39" s="272">
        <f t="shared" si="9"/>
        <v>35343</v>
      </c>
      <c r="BU39" s="272">
        <f t="shared" si="9"/>
        <v>35343</v>
      </c>
      <c r="BV39" s="272">
        <f t="shared" si="9"/>
        <v>35343</v>
      </c>
      <c r="BW39" s="272">
        <f t="shared" si="9"/>
        <v>35343</v>
      </c>
      <c r="BX39" s="272">
        <f t="shared" si="9"/>
        <v>36873</v>
      </c>
      <c r="BY39" s="272">
        <f t="shared" si="9"/>
        <v>36873</v>
      </c>
      <c r="BZ39" s="272">
        <f t="shared" si="9"/>
        <v>36873</v>
      </c>
      <c r="CA39" s="272">
        <f t="shared" si="9"/>
        <v>36873</v>
      </c>
      <c r="CB39" s="272">
        <f t="shared" si="9"/>
        <v>36873</v>
      </c>
      <c r="CC39" s="272">
        <f t="shared" si="9"/>
        <v>36873</v>
      </c>
      <c r="CD39" s="272">
        <f t="shared" si="9"/>
        <v>36873</v>
      </c>
      <c r="CE39" s="272">
        <f t="shared" si="9"/>
        <v>36873</v>
      </c>
      <c r="CF39" s="272">
        <f t="shared" si="9"/>
        <v>36873</v>
      </c>
      <c r="CG39" s="272">
        <f t="shared" si="9"/>
        <v>36873</v>
      </c>
      <c r="CH39" s="272">
        <f t="shared" si="9"/>
        <v>33813</v>
      </c>
      <c r="CI39" s="272">
        <f t="shared" si="9"/>
        <v>33813</v>
      </c>
      <c r="CJ39" s="272">
        <f t="shared" si="9"/>
        <v>33813</v>
      </c>
      <c r="CK39" s="272">
        <f t="shared" si="9"/>
        <v>33813</v>
      </c>
      <c r="CL39" s="272">
        <f t="shared" si="9"/>
        <v>33813</v>
      </c>
      <c r="CM39" s="272">
        <f t="shared" si="9"/>
        <v>33813</v>
      </c>
      <c r="CN39" s="272">
        <f t="shared" si="9"/>
        <v>33813</v>
      </c>
      <c r="CO39" s="272">
        <f t="shared" si="9"/>
        <v>33813</v>
      </c>
      <c r="CP39" s="272">
        <f t="shared" si="9"/>
        <v>33813</v>
      </c>
      <c r="CQ39" s="272">
        <f t="shared" si="9"/>
        <v>52938</v>
      </c>
      <c r="CR39" s="272">
        <f t="shared" si="9"/>
        <v>58293</v>
      </c>
      <c r="CS39" s="272">
        <f t="shared" si="9"/>
        <v>63648</v>
      </c>
      <c r="CT39" s="272">
        <f t="shared" si="9"/>
        <v>52938</v>
      </c>
      <c r="CU39" s="272">
        <f t="shared" si="9"/>
        <v>52938</v>
      </c>
      <c r="CV39" s="272">
        <f t="shared" si="9"/>
        <v>44523</v>
      </c>
      <c r="CW39" s="272">
        <f t="shared" si="9"/>
        <v>44523</v>
      </c>
      <c r="CX39" s="272">
        <f t="shared" si="9"/>
        <v>44523</v>
      </c>
      <c r="CY39" s="272">
        <f t="shared" si="9"/>
        <v>38403</v>
      </c>
      <c r="CZ39" s="272">
        <f t="shared" si="9"/>
        <v>37638</v>
      </c>
      <c r="DA39" s="272">
        <f t="shared" si="9"/>
        <v>27311</v>
      </c>
      <c r="DB39" s="272">
        <f t="shared" si="9"/>
        <v>27311</v>
      </c>
      <c r="DC39" s="272">
        <f t="shared" si="9"/>
        <v>27311</v>
      </c>
      <c r="DD39" s="272">
        <f t="shared" si="9"/>
        <v>27311</v>
      </c>
      <c r="DE39" s="272">
        <f t="shared" si="9"/>
        <v>28458</v>
      </c>
      <c r="DF39" s="272">
        <f t="shared" si="9"/>
        <v>28458</v>
      </c>
      <c r="DG39" s="272">
        <f t="shared" si="9"/>
        <v>28458</v>
      </c>
      <c r="DH39" s="272">
        <f t="shared" si="9"/>
        <v>27311</v>
      </c>
      <c r="DI39" s="272">
        <f t="shared" si="9"/>
        <v>27311</v>
      </c>
      <c r="DJ39" s="272">
        <f t="shared" si="9"/>
        <v>27311</v>
      </c>
      <c r="DK39" s="272">
        <f t="shared" si="9"/>
        <v>27311</v>
      </c>
      <c r="DL39" s="272">
        <f t="shared" si="9"/>
        <v>27311</v>
      </c>
      <c r="DM39" s="272">
        <f t="shared" si="9"/>
        <v>27311</v>
      </c>
      <c r="DN39" s="272">
        <f t="shared" si="9"/>
        <v>26163</v>
      </c>
      <c r="DO39" s="272">
        <f t="shared" si="9"/>
        <v>26163</v>
      </c>
      <c r="DP39" s="272">
        <f t="shared" si="9"/>
        <v>26163</v>
      </c>
      <c r="DQ39" s="272">
        <f t="shared" si="9"/>
        <v>26163</v>
      </c>
      <c r="DR39" s="272">
        <f t="shared" si="9"/>
        <v>26163</v>
      </c>
      <c r="DS39" s="272">
        <f t="shared" si="9"/>
        <v>26163</v>
      </c>
      <c r="DT39" s="272">
        <f t="shared" si="9"/>
        <v>26163</v>
      </c>
      <c r="DU39" s="272">
        <f t="shared" si="10"/>
        <v>23103</v>
      </c>
      <c r="DV39" s="272">
        <f t="shared" si="10"/>
        <v>23103</v>
      </c>
      <c r="DW39" s="272">
        <f t="shared" si="10"/>
        <v>23103</v>
      </c>
      <c r="DX39" s="272">
        <f t="shared" si="10"/>
        <v>23103</v>
      </c>
      <c r="DY39" s="272">
        <f t="shared" si="10"/>
        <v>23103</v>
      </c>
      <c r="DZ39" s="272">
        <f t="shared" si="10"/>
        <v>23868</v>
      </c>
      <c r="EA39" s="272">
        <f t="shared" si="10"/>
        <v>23868</v>
      </c>
      <c r="EB39" s="272">
        <f t="shared" si="10"/>
        <v>22338</v>
      </c>
      <c r="EC39" s="272">
        <f t="shared" si="10"/>
        <v>22338</v>
      </c>
      <c r="ED39" s="272">
        <f t="shared" si="10"/>
        <v>22338</v>
      </c>
      <c r="EE39" s="272">
        <f t="shared" si="10"/>
        <v>20655</v>
      </c>
      <c r="EF39" s="272">
        <f t="shared" si="10"/>
        <v>20655</v>
      </c>
      <c r="EG39" s="272">
        <f t="shared" si="10"/>
        <v>20655</v>
      </c>
      <c r="EH39" s="272">
        <f t="shared" si="10"/>
        <v>20655</v>
      </c>
      <c r="EI39" s="272">
        <f t="shared" si="10"/>
        <v>18360</v>
      </c>
      <c r="EJ39" s="272">
        <f t="shared" si="10"/>
        <v>18360</v>
      </c>
      <c r="EK39" s="272">
        <f t="shared" si="10"/>
        <v>18360</v>
      </c>
      <c r="EL39" s="272">
        <f t="shared" si="10"/>
        <v>18360</v>
      </c>
      <c r="EM39" s="272">
        <f t="shared" si="10"/>
        <v>18360</v>
      </c>
      <c r="EN39" s="272">
        <f t="shared" si="10"/>
        <v>18360</v>
      </c>
      <c r="EO39" s="272">
        <f t="shared" si="10"/>
        <v>18360</v>
      </c>
      <c r="EP39" s="272">
        <f t="shared" si="10"/>
        <v>17213</v>
      </c>
      <c r="EQ39" s="272">
        <f t="shared" si="10"/>
        <v>17213</v>
      </c>
      <c r="ER39" s="272">
        <f t="shared" si="10"/>
        <v>17213</v>
      </c>
      <c r="ES39" s="272">
        <f t="shared" si="10"/>
        <v>17213</v>
      </c>
      <c r="ET39" s="272">
        <f t="shared" si="10"/>
        <v>17213</v>
      </c>
      <c r="EU39" s="272">
        <f t="shared" si="10"/>
        <v>18360</v>
      </c>
      <c r="EV39" s="272">
        <f t="shared" si="10"/>
        <v>18360</v>
      </c>
      <c r="EW39" s="272">
        <f t="shared" si="10"/>
        <v>17213</v>
      </c>
      <c r="EX39" s="272">
        <f t="shared" si="10"/>
        <v>17213</v>
      </c>
      <c r="EY39" s="272">
        <f t="shared" si="10"/>
        <v>17213</v>
      </c>
      <c r="EZ39" s="272">
        <f t="shared" si="10"/>
        <v>17213</v>
      </c>
      <c r="FA39" s="272">
        <f t="shared" si="10"/>
        <v>17213</v>
      </c>
      <c r="FB39" s="272">
        <f t="shared" si="10"/>
        <v>18360</v>
      </c>
      <c r="FC39" s="272">
        <f t="shared" si="10"/>
        <v>18360</v>
      </c>
      <c r="FD39" s="272">
        <f t="shared" si="10"/>
        <v>17213</v>
      </c>
      <c r="FE39" s="272">
        <f t="shared" si="10"/>
        <v>17213</v>
      </c>
      <c r="FF39" s="272">
        <f t="shared" si="10"/>
        <v>17213</v>
      </c>
      <c r="FG39" s="272">
        <f t="shared" si="10"/>
        <v>17213</v>
      </c>
      <c r="FH39" s="272">
        <f t="shared" si="10"/>
        <v>19508</v>
      </c>
    </row>
    <row r="40" spans="1:164"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346"/>
      <c r="AQ40" s="346"/>
      <c r="AR40" s="346"/>
      <c r="AS40" s="346"/>
      <c r="AT40" s="346"/>
      <c r="AU40" s="346"/>
      <c r="AV40" s="346"/>
      <c r="AW40" s="346"/>
      <c r="AX40" s="346"/>
      <c r="AY40" s="346"/>
      <c r="AZ40" s="346"/>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row>
    <row r="41" spans="1:164" s="72" customFormat="1" x14ac:dyDescent="0.2">
      <c r="A41" s="240">
        <v>1</v>
      </c>
      <c r="B41" s="272">
        <f t="shared" ref="B41:BH41" si="12">ROUND(B14*0.85,)</f>
        <v>18360</v>
      </c>
      <c r="C41" s="272">
        <f t="shared" si="12"/>
        <v>18360</v>
      </c>
      <c r="D41" s="272">
        <f t="shared" si="12"/>
        <v>21038</v>
      </c>
      <c r="E41" s="272">
        <f t="shared" si="12"/>
        <v>21038</v>
      </c>
      <c r="F41" s="272">
        <f t="shared" si="12"/>
        <v>16065</v>
      </c>
      <c r="G41" s="272">
        <f t="shared" si="12"/>
        <v>16065</v>
      </c>
      <c r="H41" s="272">
        <f t="shared" si="12"/>
        <v>16065</v>
      </c>
      <c r="I41" s="272">
        <f t="shared" si="12"/>
        <v>16065</v>
      </c>
      <c r="J41" s="272">
        <f t="shared" si="12"/>
        <v>16065</v>
      </c>
      <c r="K41" s="272">
        <f t="shared" si="12"/>
        <v>19508</v>
      </c>
      <c r="L41" s="272">
        <f t="shared" si="12"/>
        <v>19508</v>
      </c>
      <c r="M41" s="272">
        <f t="shared" si="12"/>
        <v>16065</v>
      </c>
      <c r="N41" s="272">
        <f t="shared" si="12"/>
        <v>16065</v>
      </c>
      <c r="O41" s="272">
        <f t="shared" si="12"/>
        <v>16065</v>
      </c>
      <c r="P41" s="272">
        <f t="shared" si="12"/>
        <v>16065</v>
      </c>
      <c r="Q41" s="272">
        <f t="shared" si="12"/>
        <v>16065</v>
      </c>
      <c r="R41" s="272">
        <f t="shared" si="12"/>
        <v>18360</v>
      </c>
      <c r="S41" s="272">
        <f t="shared" si="12"/>
        <v>18360</v>
      </c>
      <c r="T41" s="272">
        <f t="shared" si="12"/>
        <v>17213</v>
      </c>
      <c r="U41" s="272">
        <f t="shared" si="12"/>
        <v>17213</v>
      </c>
      <c r="V41" s="272">
        <f t="shared" si="12"/>
        <v>17213</v>
      </c>
      <c r="W41" s="272">
        <f t="shared" si="12"/>
        <v>17213</v>
      </c>
      <c r="X41" s="272">
        <f t="shared" si="12"/>
        <v>18360</v>
      </c>
      <c r="Y41" s="272">
        <f t="shared" si="12"/>
        <v>18360</v>
      </c>
      <c r="Z41" s="272">
        <f t="shared" si="12"/>
        <v>18360</v>
      </c>
      <c r="AA41" s="272">
        <f t="shared" si="12"/>
        <v>17213</v>
      </c>
      <c r="AB41" s="272">
        <f t="shared" si="12"/>
        <v>17213</v>
      </c>
      <c r="AC41" s="272">
        <f t="shared" si="12"/>
        <v>18360</v>
      </c>
      <c r="AD41" s="272">
        <f t="shared" si="12"/>
        <v>18360</v>
      </c>
      <c r="AE41" s="272">
        <f t="shared" si="12"/>
        <v>18360</v>
      </c>
      <c r="AF41" s="272">
        <f t="shared" si="12"/>
        <v>21420</v>
      </c>
      <c r="AG41" s="272">
        <f t="shared" si="12"/>
        <v>21420</v>
      </c>
      <c r="AH41" s="272">
        <f t="shared" si="12"/>
        <v>19508</v>
      </c>
      <c r="AI41" s="272">
        <f t="shared" si="12"/>
        <v>21038</v>
      </c>
      <c r="AJ41" s="272">
        <f t="shared" si="12"/>
        <v>21038</v>
      </c>
      <c r="AK41" s="272">
        <f t="shared" si="12"/>
        <v>26010</v>
      </c>
      <c r="AL41" s="272">
        <f t="shared" si="12"/>
        <v>30600</v>
      </c>
      <c r="AM41" s="272">
        <f t="shared" si="12"/>
        <v>30600</v>
      </c>
      <c r="AN41" s="272">
        <f t="shared" si="12"/>
        <v>32895</v>
      </c>
      <c r="AO41" s="272">
        <f t="shared" si="12"/>
        <v>30600</v>
      </c>
      <c r="AP41" s="346">
        <f t="shared" si="12"/>
        <v>54698</v>
      </c>
      <c r="AQ41" s="346">
        <f t="shared" si="12"/>
        <v>85298</v>
      </c>
      <c r="AR41" s="346">
        <f t="shared" si="12"/>
        <v>104423</v>
      </c>
      <c r="AS41" s="346">
        <f t="shared" si="12"/>
        <v>104423</v>
      </c>
      <c r="AT41" s="346">
        <f t="shared" si="12"/>
        <v>92948</v>
      </c>
      <c r="AU41" s="346">
        <f t="shared" si="12"/>
        <v>92948</v>
      </c>
      <c r="AV41" s="346">
        <f t="shared" si="12"/>
        <v>92948</v>
      </c>
      <c r="AW41" s="346">
        <f t="shared" si="12"/>
        <v>92948</v>
      </c>
      <c r="AX41" s="346">
        <f t="shared" si="12"/>
        <v>92948</v>
      </c>
      <c r="AY41" s="346">
        <f t="shared" si="12"/>
        <v>73823</v>
      </c>
      <c r="AZ41" s="346">
        <f t="shared" si="12"/>
        <v>66173</v>
      </c>
      <c r="BA41" s="272">
        <f t="shared" si="12"/>
        <v>66173</v>
      </c>
      <c r="BB41" s="272">
        <f t="shared" si="12"/>
        <v>47430</v>
      </c>
      <c r="BC41" s="272">
        <f t="shared" si="12"/>
        <v>29070</v>
      </c>
      <c r="BD41" s="272">
        <f t="shared" si="12"/>
        <v>29070</v>
      </c>
      <c r="BE41" s="272">
        <f t="shared" si="12"/>
        <v>29070</v>
      </c>
      <c r="BF41" s="272">
        <f t="shared" si="12"/>
        <v>29070</v>
      </c>
      <c r="BG41" s="272">
        <f t="shared" si="12"/>
        <v>29070</v>
      </c>
      <c r="BH41" s="272">
        <f t="shared" si="12"/>
        <v>26775</v>
      </c>
      <c r="BI41" s="272">
        <f t="shared" ref="BI41:DT42" si="13">ROUND(BI14*0.85,)</f>
        <v>26775</v>
      </c>
      <c r="BJ41" s="272">
        <f t="shared" si="13"/>
        <v>26775</v>
      </c>
      <c r="BK41" s="272">
        <f t="shared" si="13"/>
        <v>29070</v>
      </c>
      <c r="BL41" s="272">
        <f t="shared" si="13"/>
        <v>29070</v>
      </c>
      <c r="BM41" s="272">
        <f t="shared" si="13"/>
        <v>29070</v>
      </c>
      <c r="BN41" s="272">
        <f t="shared" si="13"/>
        <v>29070</v>
      </c>
      <c r="BO41" s="272">
        <f t="shared" si="13"/>
        <v>29070</v>
      </c>
      <c r="BP41" s="272">
        <f t="shared" si="13"/>
        <v>29070</v>
      </c>
      <c r="BQ41" s="272">
        <f t="shared" si="13"/>
        <v>29070</v>
      </c>
      <c r="BR41" s="272">
        <f t="shared" si="13"/>
        <v>29070</v>
      </c>
      <c r="BS41" s="272">
        <f t="shared" si="13"/>
        <v>29070</v>
      </c>
      <c r="BT41" s="272">
        <f t="shared" si="13"/>
        <v>33660</v>
      </c>
      <c r="BU41" s="272">
        <f t="shared" si="13"/>
        <v>33660</v>
      </c>
      <c r="BV41" s="272">
        <f t="shared" si="13"/>
        <v>33660</v>
      </c>
      <c r="BW41" s="272">
        <f t="shared" si="13"/>
        <v>33660</v>
      </c>
      <c r="BX41" s="272">
        <f t="shared" si="13"/>
        <v>35190</v>
      </c>
      <c r="BY41" s="272">
        <f t="shared" si="13"/>
        <v>35190</v>
      </c>
      <c r="BZ41" s="272">
        <f t="shared" si="13"/>
        <v>35190</v>
      </c>
      <c r="CA41" s="272">
        <f t="shared" si="13"/>
        <v>35190</v>
      </c>
      <c r="CB41" s="272">
        <f t="shared" si="13"/>
        <v>35190</v>
      </c>
      <c r="CC41" s="272">
        <f t="shared" si="13"/>
        <v>35190</v>
      </c>
      <c r="CD41" s="272">
        <f t="shared" si="13"/>
        <v>35190</v>
      </c>
      <c r="CE41" s="272">
        <f t="shared" si="13"/>
        <v>35190</v>
      </c>
      <c r="CF41" s="272">
        <f t="shared" si="13"/>
        <v>35190</v>
      </c>
      <c r="CG41" s="272">
        <f t="shared" si="13"/>
        <v>35190</v>
      </c>
      <c r="CH41" s="272">
        <f t="shared" si="13"/>
        <v>32130</v>
      </c>
      <c r="CI41" s="272">
        <f t="shared" si="13"/>
        <v>32130</v>
      </c>
      <c r="CJ41" s="272">
        <f t="shared" si="13"/>
        <v>32130</v>
      </c>
      <c r="CK41" s="272">
        <f t="shared" si="13"/>
        <v>32130</v>
      </c>
      <c r="CL41" s="272">
        <f t="shared" si="13"/>
        <v>32130</v>
      </c>
      <c r="CM41" s="272">
        <f t="shared" si="13"/>
        <v>32130</v>
      </c>
      <c r="CN41" s="272">
        <f t="shared" si="13"/>
        <v>32130</v>
      </c>
      <c r="CO41" s="272">
        <f t="shared" si="13"/>
        <v>32130</v>
      </c>
      <c r="CP41" s="272">
        <f t="shared" si="13"/>
        <v>32130</v>
      </c>
      <c r="CQ41" s="272">
        <f t="shared" si="13"/>
        <v>51255</v>
      </c>
      <c r="CR41" s="272">
        <f t="shared" si="13"/>
        <v>56610</v>
      </c>
      <c r="CS41" s="272">
        <f t="shared" si="13"/>
        <v>61965</v>
      </c>
      <c r="CT41" s="272">
        <f t="shared" si="13"/>
        <v>51255</v>
      </c>
      <c r="CU41" s="272">
        <f t="shared" si="13"/>
        <v>51255</v>
      </c>
      <c r="CV41" s="272">
        <f t="shared" si="13"/>
        <v>42840</v>
      </c>
      <c r="CW41" s="272">
        <f t="shared" si="13"/>
        <v>42840</v>
      </c>
      <c r="CX41" s="272">
        <f t="shared" si="13"/>
        <v>42840</v>
      </c>
      <c r="CY41" s="272">
        <f t="shared" si="13"/>
        <v>36720</v>
      </c>
      <c r="CZ41" s="272">
        <f t="shared" si="13"/>
        <v>35955</v>
      </c>
      <c r="DA41" s="272">
        <f t="shared" si="13"/>
        <v>25628</v>
      </c>
      <c r="DB41" s="272">
        <f t="shared" si="13"/>
        <v>25628</v>
      </c>
      <c r="DC41" s="272">
        <f t="shared" si="13"/>
        <v>25628</v>
      </c>
      <c r="DD41" s="272">
        <f t="shared" si="13"/>
        <v>25628</v>
      </c>
      <c r="DE41" s="272">
        <f t="shared" si="13"/>
        <v>26775</v>
      </c>
      <c r="DF41" s="272">
        <f t="shared" si="13"/>
        <v>26775</v>
      </c>
      <c r="DG41" s="272">
        <f t="shared" si="13"/>
        <v>26775</v>
      </c>
      <c r="DH41" s="272">
        <f t="shared" si="13"/>
        <v>25628</v>
      </c>
      <c r="DI41" s="272">
        <f t="shared" si="13"/>
        <v>25628</v>
      </c>
      <c r="DJ41" s="272">
        <f t="shared" si="13"/>
        <v>25628</v>
      </c>
      <c r="DK41" s="272">
        <f t="shared" si="13"/>
        <v>25628</v>
      </c>
      <c r="DL41" s="272">
        <f t="shared" si="13"/>
        <v>25628</v>
      </c>
      <c r="DM41" s="272">
        <f t="shared" si="13"/>
        <v>25628</v>
      </c>
      <c r="DN41" s="272">
        <f t="shared" si="13"/>
        <v>24480</v>
      </c>
      <c r="DO41" s="272">
        <f t="shared" si="13"/>
        <v>24480</v>
      </c>
      <c r="DP41" s="272">
        <f t="shared" si="13"/>
        <v>24480</v>
      </c>
      <c r="DQ41" s="272">
        <f t="shared" si="13"/>
        <v>24480</v>
      </c>
      <c r="DR41" s="272">
        <f t="shared" si="13"/>
        <v>24480</v>
      </c>
      <c r="DS41" s="272">
        <f t="shared" si="13"/>
        <v>24480</v>
      </c>
      <c r="DT41" s="272">
        <f t="shared" si="13"/>
        <v>24480</v>
      </c>
      <c r="DU41" s="272">
        <f t="shared" ref="DU41:FH42" si="14">ROUND(DU14*0.85,)</f>
        <v>21420</v>
      </c>
      <c r="DV41" s="272">
        <f t="shared" si="14"/>
        <v>21420</v>
      </c>
      <c r="DW41" s="272">
        <f t="shared" si="14"/>
        <v>21420</v>
      </c>
      <c r="DX41" s="272">
        <f t="shared" si="14"/>
        <v>21420</v>
      </c>
      <c r="DY41" s="272">
        <f t="shared" si="14"/>
        <v>21420</v>
      </c>
      <c r="DZ41" s="272">
        <f t="shared" si="14"/>
        <v>22185</v>
      </c>
      <c r="EA41" s="272">
        <f t="shared" si="14"/>
        <v>22185</v>
      </c>
      <c r="EB41" s="272">
        <f t="shared" si="14"/>
        <v>20655</v>
      </c>
      <c r="EC41" s="272">
        <f t="shared" si="14"/>
        <v>20655</v>
      </c>
      <c r="ED41" s="272">
        <f t="shared" si="14"/>
        <v>20655</v>
      </c>
      <c r="EE41" s="272">
        <f t="shared" si="14"/>
        <v>19125</v>
      </c>
      <c r="EF41" s="272">
        <f t="shared" si="14"/>
        <v>19125</v>
      </c>
      <c r="EG41" s="272">
        <f t="shared" si="14"/>
        <v>19125</v>
      </c>
      <c r="EH41" s="272">
        <f t="shared" si="14"/>
        <v>19125</v>
      </c>
      <c r="EI41" s="272">
        <f t="shared" si="14"/>
        <v>16830</v>
      </c>
      <c r="EJ41" s="272">
        <f t="shared" si="14"/>
        <v>16830</v>
      </c>
      <c r="EK41" s="272">
        <f t="shared" si="14"/>
        <v>16830</v>
      </c>
      <c r="EL41" s="272">
        <f t="shared" si="14"/>
        <v>16830</v>
      </c>
      <c r="EM41" s="272">
        <f t="shared" si="14"/>
        <v>16830</v>
      </c>
      <c r="EN41" s="272">
        <f t="shared" si="14"/>
        <v>16830</v>
      </c>
      <c r="EO41" s="272">
        <f t="shared" si="14"/>
        <v>16830</v>
      </c>
      <c r="EP41" s="272">
        <f t="shared" si="14"/>
        <v>15683</v>
      </c>
      <c r="EQ41" s="272">
        <f t="shared" si="14"/>
        <v>15683</v>
      </c>
      <c r="ER41" s="272">
        <f t="shared" si="14"/>
        <v>15683</v>
      </c>
      <c r="ES41" s="272">
        <f t="shared" si="14"/>
        <v>15683</v>
      </c>
      <c r="ET41" s="272">
        <f t="shared" si="14"/>
        <v>15683</v>
      </c>
      <c r="EU41" s="272">
        <f t="shared" si="14"/>
        <v>16830</v>
      </c>
      <c r="EV41" s="272">
        <f t="shared" si="14"/>
        <v>16830</v>
      </c>
      <c r="EW41" s="272">
        <f t="shared" si="14"/>
        <v>15683</v>
      </c>
      <c r="EX41" s="272">
        <f t="shared" si="14"/>
        <v>15683</v>
      </c>
      <c r="EY41" s="272">
        <f t="shared" si="14"/>
        <v>15683</v>
      </c>
      <c r="EZ41" s="272">
        <f t="shared" si="14"/>
        <v>15683</v>
      </c>
      <c r="FA41" s="272">
        <f t="shared" si="14"/>
        <v>15683</v>
      </c>
      <c r="FB41" s="272">
        <f t="shared" si="14"/>
        <v>16830</v>
      </c>
      <c r="FC41" s="272">
        <f t="shared" si="14"/>
        <v>16830</v>
      </c>
      <c r="FD41" s="272">
        <f t="shared" si="14"/>
        <v>15683</v>
      </c>
      <c r="FE41" s="272">
        <f t="shared" si="14"/>
        <v>15683</v>
      </c>
      <c r="FF41" s="272">
        <f t="shared" si="14"/>
        <v>15683</v>
      </c>
      <c r="FG41" s="272">
        <f t="shared" si="14"/>
        <v>15683</v>
      </c>
      <c r="FH41" s="272">
        <f t="shared" si="14"/>
        <v>17978</v>
      </c>
    </row>
    <row r="42" spans="1:164" s="72" customFormat="1" x14ac:dyDescent="0.2">
      <c r="A42" s="240">
        <v>2</v>
      </c>
      <c r="B42" s="272">
        <f t="shared" ref="B42:BH42" si="15">ROUND(B15*0.85,)</f>
        <v>20349</v>
      </c>
      <c r="C42" s="272">
        <f t="shared" si="15"/>
        <v>20349</v>
      </c>
      <c r="D42" s="272">
        <f t="shared" si="15"/>
        <v>23027</v>
      </c>
      <c r="E42" s="272">
        <f t="shared" si="15"/>
        <v>23027</v>
      </c>
      <c r="F42" s="272">
        <f t="shared" si="15"/>
        <v>18054</v>
      </c>
      <c r="G42" s="272">
        <f t="shared" si="15"/>
        <v>18054</v>
      </c>
      <c r="H42" s="272">
        <f t="shared" si="15"/>
        <v>18054</v>
      </c>
      <c r="I42" s="272">
        <f t="shared" si="15"/>
        <v>18054</v>
      </c>
      <c r="J42" s="272">
        <f t="shared" si="15"/>
        <v>18054</v>
      </c>
      <c r="K42" s="272">
        <f t="shared" si="15"/>
        <v>21497</v>
      </c>
      <c r="L42" s="272">
        <f t="shared" si="15"/>
        <v>21497</v>
      </c>
      <c r="M42" s="272">
        <f t="shared" si="15"/>
        <v>18054</v>
      </c>
      <c r="N42" s="272">
        <f t="shared" si="15"/>
        <v>18054</v>
      </c>
      <c r="O42" s="272">
        <f t="shared" si="15"/>
        <v>18054</v>
      </c>
      <c r="P42" s="272">
        <f t="shared" si="15"/>
        <v>18054</v>
      </c>
      <c r="Q42" s="272">
        <f t="shared" si="15"/>
        <v>18054</v>
      </c>
      <c r="R42" s="272">
        <f t="shared" si="15"/>
        <v>20349</v>
      </c>
      <c r="S42" s="272">
        <f t="shared" si="15"/>
        <v>20349</v>
      </c>
      <c r="T42" s="272">
        <f t="shared" si="15"/>
        <v>19202</v>
      </c>
      <c r="U42" s="272">
        <f t="shared" si="15"/>
        <v>19202</v>
      </c>
      <c r="V42" s="272">
        <f t="shared" si="15"/>
        <v>19202</v>
      </c>
      <c r="W42" s="272">
        <f t="shared" si="15"/>
        <v>19202</v>
      </c>
      <c r="X42" s="272">
        <f t="shared" si="15"/>
        <v>20349</v>
      </c>
      <c r="Y42" s="272">
        <f t="shared" si="15"/>
        <v>20349</v>
      </c>
      <c r="Z42" s="272">
        <f t="shared" si="15"/>
        <v>20349</v>
      </c>
      <c r="AA42" s="272">
        <f t="shared" si="15"/>
        <v>19202</v>
      </c>
      <c r="AB42" s="272">
        <f t="shared" si="15"/>
        <v>19202</v>
      </c>
      <c r="AC42" s="272">
        <f t="shared" si="15"/>
        <v>20349</v>
      </c>
      <c r="AD42" s="272">
        <f t="shared" si="15"/>
        <v>20349</v>
      </c>
      <c r="AE42" s="272">
        <f t="shared" si="15"/>
        <v>20349</v>
      </c>
      <c r="AF42" s="272">
        <f t="shared" si="15"/>
        <v>23409</v>
      </c>
      <c r="AG42" s="272">
        <f t="shared" si="15"/>
        <v>23409</v>
      </c>
      <c r="AH42" s="272">
        <f t="shared" si="15"/>
        <v>21497</v>
      </c>
      <c r="AI42" s="272">
        <f t="shared" si="15"/>
        <v>23027</v>
      </c>
      <c r="AJ42" s="272">
        <f t="shared" si="15"/>
        <v>23027</v>
      </c>
      <c r="AK42" s="272">
        <f t="shared" si="15"/>
        <v>27999</v>
      </c>
      <c r="AL42" s="272">
        <f t="shared" si="15"/>
        <v>32589</v>
      </c>
      <c r="AM42" s="272">
        <f t="shared" si="15"/>
        <v>32589</v>
      </c>
      <c r="AN42" s="272">
        <f t="shared" si="15"/>
        <v>34884</v>
      </c>
      <c r="AO42" s="272">
        <f t="shared" si="15"/>
        <v>32589</v>
      </c>
      <c r="AP42" s="346">
        <f t="shared" si="15"/>
        <v>57375</v>
      </c>
      <c r="AQ42" s="346">
        <f t="shared" si="15"/>
        <v>87975</v>
      </c>
      <c r="AR42" s="346">
        <f t="shared" si="15"/>
        <v>107100</v>
      </c>
      <c r="AS42" s="346">
        <f t="shared" si="15"/>
        <v>107100</v>
      </c>
      <c r="AT42" s="346">
        <f t="shared" si="15"/>
        <v>95625</v>
      </c>
      <c r="AU42" s="346">
        <f t="shared" si="15"/>
        <v>95625</v>
      </c>
      <c r="AV42" s="346">
        <f t="shared" si="15"/>
        <v>95625</v>
      </c>
      <c r="AW42" s="346">
        <f t="shared" si="15"/>
        <v>95625</v>
      </c>
      <c r="AX42" s="346">
        <f t="shared" si="15"/>
        <v>95625</v>
      </c>
      <c r="AY42" s="346">
        <f t="shared" si="15"/>
        <v>76500</v>
      </c>
      <c r="AZ42" s="346">
        <f t="shared" si="15"/>
        <v>68850</v>
      </c>
      <c r="BA42" s="272">
        <f t="shared" si="15"/>
        <v>68850</v>
      </c>
      <c r="BB42" s="272">
        <f t="shared" si="15"/>
        <v>49878</v>
      </c>
      <c r="BC42" s="272">
        <f t="shared" si="15"/>
        <v>31518</v>
      </c>
      <c r="BD42" s="272">
        <f t="shared" si="15"/>
        <v>31518</v>
      </c>
      <c r="BE42" s="272">
        <f t="shared" si="15"/>
        <v>31518</v>
      </c>
      <c r="BF42" s="272">
        <f t="shared" si="15"/>
        <v>31518</v>
      </c>
      <c r="BG42" s="272">
        <f t="shared" si="15"/>
        <v>31518</v>
      </c>
      <c r="BH42" s="272">
        <f t="shared" si="15"/>
        <v>29223</v>
      </c>
      <c r="BI42" s="272">
        <f t="shared" si="13"/>
        <v>29223</v>
      </c>
      <c r="BJ42" s="272">
        <f t="shared" si="13"/>
        <v>29223</v>
      </c>
      <c r="BK42" s="272">
        <f t="shared" si="13"/>
        <v>31518</v>
      </c>
      <c r="BL42" s="272">
        <f t="shared" si="13"/>
        <v>31518</v>
      </c>
      <c r="BM42" s="272">
        <f t="shared" si="13"/>
        <v>31518</v>
      </c>
      <c r="BN42" s="272">
        <f t="shared" si="13"/>
        <v>31518</v>
      </c>
      <c r="BO42" s="272">
        <f t="shared" si="13"/>
        <v>31518</v>
      </c>
      <c r="BP42" s="272">
        <f t="shared" si="13"/>
        <v>31518</v>
      </c>
      <c r="BQ42" s="272">
        <f t="shared" si="13"/>
        <v>31518</v>
      </c>
      <c r="BR42" s="272">
        <f t="shared" si="13"/>
        <v>31518</v>
      </c>
      <c r="BS42" s="272">
        <f t="shared" si="13"/>
        <v>31518</v>
      </c>
      <c r="BT42" s="272">
        <f t="shared" si="13"/>
        <v>36108</v>
      </c>
      <c r="BU42" s="272">
        <f t="shared" si="13"/>
        <v>36108</v>
      </c>
      <c r="BV42" s="272">
        <f t="shared" si="13"/>
        <v>36108</v>
      </c>
      <c r="BW42" s="272">
        <f t="shared" si="13"/>
        <v>36108</v>
      </c>
      <c r="BX42" s="272">
        <f t="shared" si="13"/>
        <v>37638</v>
      </c>
      <c r="BY42" s="272">
        <f t="shared" si="13"/>
        <v>37638</v>
      </c>
      <c r="BZ42" s="272">
        <f t="shared" si="13"/>
        <v>37638</v>
      </c>
      <c r="CA42" s="272">
        <f t="shared" si="13"/>
        <v>37638</v>
      </c>
      <c r="CB42" s="272">
        <f t="shared" si="13"/>
        <v>37638</v>
      </c>
      <c r="CC42" s="272">
        <f t="shared" si="13"/>
        <v>37638</v>
      </c>
      <c r="CD42" s="272">
        <f t="shared" si="13"/>
        <v>37638</v>
      </c>
      <c r="CE42" s="272">
        <f t="shared" si="13"/>
        <v>37638</v>
      </c>
      <c r="CF42" s="272">
        <f t="shared" si="13"/>
        <v>37638</v>
      </c>
      <c r="CG42" s="272">
        <f t="shared" si="13"/>
        <v>37638</v>
      </c>
      <c r="CH42" s="272">
        <f t="shared" si="13"/>
        <v>34578</v>
      </c>
      <c r="CI42" s="272">
        <f t="shared" si="13"/>
        <v>34578</v>
      </c>
      <c r="CJ42" s="272">
        <f t="shared" si="13"/>
        <v>34578</v>
      </c>
      <c r="CK42" s="272">
        <f t="shared" si="13"/>
        <v>34578</v>
      </c>
      <c r="CL42" s="272">
        <f t="shared" si="13"/>
        <v>34578</v>
      </c>
      <c r="CM42" s="272">
        <f t="shared" si="13"/>
        <v>34578</v>
      </c>
      <c r="CN42" s="272">
        <f t="shared" si="13"/>
        <v>34578</v>
      </c>
      <c r="CO42" s="272">
        <f t="shared" si="13"/>
        <v>34578</v>
      </c>
      <c r="CP42" s="272">
        <f t="shared" si="13"/>
        <v>34578</v>
      </c>
      <c r="CQ42" s="272">
        <f t="shared" si="13"/>
        <v>53703</v>
      </c>
      <c r="CR42" s="272">
        <f t="shared" si="13"/>
        <v>59058</v>
      </c>
      <c r="CS42" s="272">
        <f t="shared" si="13"/>
        <v>64413</v>
      </c>
      <c r="CT42" s="272">
        <f t="shared" si="13"/>
        <v>53703</v>
      </c>
      <c r="CU42" s="272">
        <f t="shared" si="13"/>
        <v>53703</v>
      </c>
      <c r="CV42" s="272">
        <f t="shared" si="13"/>
        <v>45288</v>
      </c>
      <c r="CW42" s="272">
        <f t="shared" si="13"/>
        <v>45288</v>
      </c>
      <c r="CX42" s="272">
        <f t="shared" si="13"/>
        <v>45288</v>
      </c>
      <c r="CY42" s="272">
        <f t="shared" si="13"/>
        <v>39168</v>
      </c>
      <c r="CZ42" s="272">
        <f t="shared" si="13"/>
        <v>38403</v>
      </c>
      <c r="DA42" s="272">
        <f t="shared" si="13"/>
        <v>28076</v>
      </c>
      <c r="DB42" s="272">
        <f t="shared" si="13"/>
        <v>28076</v>
      </c>
      <c r="DC42" s="272">
        <f t="shared" si="13"/>
        <v>28076</v>
      </c>
      <c r="DD42" s="272">
        <f t="shared" si="13"/>
        <v>28076</v>
      </c>
      <c r="DE42" s="272">
        <f t="shared" si="13"/>
        <v>29223</v>
      </c>
      <c r="DF42" s="272">
        <f t="shared" si="13"/>
        <v>29223</v>
      </c>
      <c r="DG42" s="272">
        <f t="shared" si="13"/>
        <v>29223</v>
      </c>
      <c r="DH42" s="272">
        <f t="shared" si="13"/>
        <v>28076</v>
      </c>
      <c r="DI42" s="272">
        <f t="shared" si="13"/>
        <v>28076</v>
      </c>
      <c r="DJ42" s="272">
        <f t="shared" si="13"/>
        <v>28076</v>
      </c>
      <c r="DK42" s="272">
        <f t="shared" si="13"/>
        <v>28076</v>
      </c>
      <c r="DL42" s="272">
        <f t="shared" si="13"/>
        <v>28076</v>
      </c>
      <c r="DM42" s="272">
        <f t="shared" si="13"/>
        <v>28076</v>
      </c>
      <c r="DN42" s="272">
        <f t="shared" si="13"/>
        <v>26928</v>
      </c>
      <c r="DO42" s="272">
        <f t="shared" si="13"/>
        <v>26928</v>
      </c>
      <c r="DP42" s="272">
        <f t="shared" si="13"/>
        <v>26928</v>
      </c>
      <c r="DQ42" s="272">
        <f t="shared" si="13"/>
        <v>26928</v>
      </c>
      <c r="DR42" s="272">
        <f t="shared" si="13"/>
        <v>26928</v>
      </c>
      <c r="DS42" s="272">
        <f t="shared" si="13"/>
        <v>26928</v>
      </c>
      <c r="DT42" s="272">
        <f t="shared" si="13"/>
        <v>26928</v>
      </c>
      <c r="DU42" s="272">
        <f t="shared" si="14"/>
        <v>23868</v>
      </c>
      <c r="DV42" s="272">
        <f t="shared" si="14"/>
        <v>23868</v>
      </c>
      <c r="DW42" s="272">
        <f t="shared" si="14"/>
        <v>23868</v>
      </c>
      <c r="DX42" s="272">
        <f t="shared" si="14"/>
        <v>23868</v>
      </c>
      <c r="DY42" s="272">
        <f t="shared" si="14"/>
        <v>23868</v>
      </c>
      <c r="DZ42" s="272">
        <f t="shared" si="14"/>
        <v>24633</v>
      </c>
      <c r="EA42" s="272">
        <f t="shared" si="14"/>
        <v>24633</v>
      </c>
      <c r="EB42" s="272">
        <f t="shared" si="14"/>
        <v>23103</v>
      </c>
      <c r="EC42" s="272">
        <f t="shared" si="14"/>
        <v>23103</v>
      </c>
      <c r="ED42" s="272">
        <f t="shared" si="14"/>
        <v>23103</v>
      </c>
      <c r="EE42" s="272">
        <f t="shared" si="14"/>
        <v>21420</v>
      </c>
      <c r="EF42" s="272">
        <f t="shared" si="14"/>
        <v>21420</v>
      </c>
      <c r="EG42" s="272">
        <f t="shared" si="14"/>
        <v>21420</v>
      </c>
      <c r="EH42" s="272">
        <f t="shared" si="14"/>
        <v>21420</v>
      </c>
      <c r="EI42" s="272">
        <f t="shared" si="14"/>
        <v>19125</v>
      </c>
      <c r="EJ42" s="272">
        <f t="shared" si="14"/>
        <v>19125</v>
      </c>
      <c r="EK42" s="272">
        <f t="shared" si="14"/>
        <v>19125</v>
      </c>
      <c r="EL42" s="272">
        <f t="shared" si="14"/>
        <v>19125</v>
      </c>
      <c r="EM42" s="272">
        <f t="shared" si="14"/>
        <v>19125</v>
      </c>
      <c r="EN42" s="272">
        <f t="shared" si="14"/>
        <v>19125</v>
      </c>
      <c r="EO42" s="272">
        <f t="shared" si="14"/>
        <v>19125</v>
      </c>
      <c r="EP42" s="272">
        <f t="shared" si="14"/>
        <v>17978</v>
      </c>
      <c r="EQ42" s="272">
        <f t="shared" si="14"/>
        <v>17978</v>
      </c>
      <c r="ER42" s="272">
        <f t="shared" si="14"/>
        <v>17978</v>
      </c>
      <c r="ES42" s="272">
        <f t="shared" si="14"/>
        <v>17978</v>
      </c>
      <c r="ET42" s="272">
        <f t="shared" si="14"/>
        <v>17978</v>
      </c>
      <c r="EU42" s="272">
        <f t="shared" si="14"/>
        <v>19125</v>
      </c>
      <c r="EV42" s="272">
        <f t="shared" si="14"/>
        <v>19125</v>
      </c>
      <c r="EW42" s="272">
        <f t="shared" si="14"/>
        <v>17978</v>
      </c>
      <c r="EX42" s="272">
        <f t="shared" si="14"/>
        <v>17978</v>
      </c>
      <c r="EY42" s="272">
        <f t="shared" si="14"/>
        <v>17978</v>
      </c>
      <c r="EZ42" s="272">
        <f t="shared" si="14"/>
        <v>17978</v>
      </c>
      <c r="FA42" s="272">
        <f t="shared" si="14"/>
        <v>17978</v>
      </c>
      <c r="FB42" s="272">
        <f t="shared" si="14"/>
        <v>19125</v>
      </c>
      <c r="FC42" s="272">
        <f t="shared" si="14"/>
        <v>19125</v>
      </c>
      <c r="FD42" s="272">
        <f t="shared" si="14"/>
        <v>17978</v>
      </c>
      <c r="FE42" s="272">
        <f t="shared" si="14"/>
        <v>17978</v>
      </c>
      <c r="FF42" s="272">
        <f t="shared" si="14"/>
        <v>17978</v>
      </c>
      <c r="FG42" s="272">
        <f t="shared" si="14"/>
        <v>17978</v>
      </c>
      <c r="FH42" s="272">
        <f t="shared" si="14"/>
        <v>20273</v>
      </c>
    </row>
    <row r="43" spans="1:164"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346"/>
      <c r="AQ43" s="346"/>
      <c r="AR43" s="346"/>
      <c r="AS43" s="346"/>
      <c r="AT43" s="346"/>
      <c r="AU43" s="346"/>
      <c r="AV43" s="346"/>
      <c r="AW43" s="346"/>
      <c r="AX43" s="346"/>
      <c r="AY43" s="346"/>
      <c r="AZ43" s="346"/>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row>
    <row r="44" spans="1:164" s="72" customFormat="1" x14ac:dyDescent="0.2">
      <c r="A44" s="240">
        <v>1</v>
      </c>
      <c r="B44" s="272">
        <f t="shared" ref="B44:BH44" si="16">ROUND(B17*0.85,)</f>
        <v>19890</v>
      </c>
      <c r="C44" s="272">
        <f t="shared" si="16"/>
        <v>19890</v>
      </c>
      <c r="D44" s="272">
        <f t="shared" si="16"/>
        <v>22568</v>
      </c>
      <c r="E44" s="272">
        <f t="shared" si="16"/>
        <v>22568</v>
      </c>
      <c r="F44" s="272">
        <f t="shared" si="16"/>
        <v>17595</v>
      </c>
      <c r="G44" s="272">
        <f t="shared" si="16"/>
        <v>17595</v>
      </c>
      <c r="H44" s="272">
        <f t="shared" si="16"/>
        <v>17595</v>
      </c>
      <c r="I44" s="272">
        <f t="shared" si="16"/>
        <v>17595</v>
      </c>
      <c r="J44" s="272">
        <f t="shared" si="16"/>
        <v>17595</v>
      </c>
      <c r="K44" s="272">
        <f t="shared" si="16"/>
        <v>21038</v>
      </c>
      <c r="L44" s="272">
        <f t="shared" si="16"/>
        <v>21038</v>
      </c>
      <c r="M44" s="272">
        <f t="shared" si="16"/>
        <v>17595</v>
      </c>
      <c r="N44" s="272">
        <f t="shared" si="16"/>
        <v>17595</v>
      </c>
      <c r="O44" s="272">
        <f t="shared" si="16"/>
        <v>17595</v>
      </c>
      <c r="P44" s="272">
        <f t="shared" si="16"/>
        <v>17595</v>
      </c>
      <c r="Q44" s="272">
        <f t="shared" si="16"/>
        <v>17595</v>
      </c>
      <c r="R44" s="272">
        <f t="shared" si="16"/>
        <v>19890</v>
      </c>
      <c r="S44" s="272">
        <f t="shared" si="16"/>
        <v>19890</v>
      </c>
      <c r="T44" s="272">
        <f t="shared" si="16"/>
        <v>18743</v>
      </c>
      <c r="U44" s="272">
        <f t="shared" si="16"/>
        <v>18743</v>
      </c>
      <c r="V44" s="272">
        <f t="shared" si="16"/>
        <v>18743</v>
      </c>
      <c r="W44" s="272">
        <f t="shared" si="16"/>
        <v>18743</v>
      </c>
      <c r="X44" s="272">
        <f t="shared" si="16"/>
        <v>19890</v>
      </c>
      <c r="Y44" s="272">
        <f t="shared" si="16"/>
        <v>19890</v>
      </c>
      <c r="Z44" s="272">
        <f t="shared" si="16"/>
        <v>19890</v>
      </c>
      <c r="AA44" s="272">
        <f t="shared" si="16"/>
        <v>18743</v>
      </c>
      <c r="AB44" s="272">
        <f t="shared" si="16"/>
        <v>18743</v>
      </c>
      <c r="AC44" s="272">
        <f t="shared" si="16"/>
        <v>19890</v>
      </c>
      <c r="AD44" s="272">
        <f t="shared" si="16"/>
        <v>19890</v>
      </c>
      <c r="AE44" s="272">
        <f t="shared" si="16"/>
        <v>19890</v>
      </c>
      <c r="AF44" s="272">
        <f t="shared" si="16"/>
        <v>22950</v>
      </c>
      <c r="AG44" s="272">
        <f t="shared" si="16"/>
        <v>22950</v>
      </c>
      <c r="AH44" s="272">
        <f t="shared" si="16"/>
        <v>21038</v>
      </c>
      <c r="AI44" s="272">
        <f t="shared" si="16"/>
        <v>22568</v>
      </c>
      <c r="AJ44" s="272">
        <f t="shared" si="16"/>
        <v>22568</v>
      </c>
      <c r="AK44" s="272">
        <f t="shared" si="16"/>
        <v>27540</v>
      </c>
      <c r="AL44" s="272">
        <f t="shared" si="16"/>
        <v>32130</v>
      </c>
      <c r="AM44" s="272">
        <f t="shared" si="16"/>
        <v>32130</v>
      </c>
      <c r="AN44" s="272">
        <f t="shared" si="16"/>
        <v>34425</v>
      </c>
      <c r="AO44" s="272">
        <f t="shared" si="16"/>
        <v>32130</v>
      </c>
      <c r="AP44" s="346">
        <f t="shared" si="16"/>
        <v>55463</v>
      </c>
      <c r="AQ44" s="346">
        <f t="shared" si="16"/>
        <v>86063</v>
      </c>
      <c r="AR44" s="346">
        <f t="shared" si="16"/>
        <v>105188</v>
      </c>
      <c r="AS44" s="346">
        <f t="shared" si="16"/>
        <v>105188</v>
      </c>
      <c r="AT44" s="346">
        <f t="shared" si="16"/>
        <v>93713</v>
      </c>
      <c r="AU44" s="346">
        <f t="shared" si="16"/>
        <v>93713</v>
      </c>
      <c r="AV44" s="346">
        <f t="shared" si="16"/>
        <v>93713</v>
      </c>
      <c r="AW44" s="346">
        <f t="shared" si="16"/>
        <v>93713</v>
      </c>
      <c r="AX44" s="346">
        <f t="shared" si="16"/>
        <v>93713</v>
      </c>
      <c r="AY44" s="346">
        <f t="shared" si="16"/>
        <v>74588</v>
      </c>
      <c r="AZ44" s="346">
        <f t="shared" si="16"/>
        <v>66938</v>
      </c>
      <c r="BA44" s="272">
        <f t="shared" si="16"/>
        <v>66938</v>
      </c>
      <c r="BB44" s="272">
        <f t="shared" si="16"/>
        <v>49343</v>
      </c>
      <c r="BC44" s="272">
        <f t="shared" si="16"/>
        <v>30983</v>
      </c>
      <c r="BD44" s="272">
        <f t="shared" si="16"/>
        <v>30983</v>
      </c>
      <c r="BE44" s="272">
        <f t="shared" si="16"/>
        <v>30983</v>
      </c>
      <c r="BF44" s="272">
        <f t="shared" si="16"/>
        <v>30983</v>
      </c>
      <c r="BG44" s="272">
        <f t="shared" si="16"/>
        <v>30983</v>
      </c>
      <c r="BH44" s="272">
        <f t="shared" si="16"/>
        <v>28688</v>
      </c>
      <c r="BI44" s="272">
        <f t="shared" ref="BI44:DT45" si="17">ROUND(BI17*0.85,)</f>
        <v>28688</v>
      </c>
      <c r="BJ44" s="272">
        <f t="shared" si="17"/>
        <v>28688</v>
      </c>
      <c r="BK44" s="272">
        <f t="shared" si="17"/>
        <v>30983</v>
      </c>
      <c r="BL44" s="272">
        <f t="shared" si="17"/>
        <v>30983</v>
      </c>
      <c r="BM44" s="272">
        <f t="shared" si="17"/>
        <v>30983</v>
      </c>
      <c r="BN44" s="272">
        <f t="shared" si="17"/>
        <v>30983</v>
      </c>
      <c r="BO44" s="272">
        <f t="shared" si="17"/>
        <v>30983</v>
      </c>
      <c r="BP44" s="272">
        <f t="shared" si="17"/>
        <v>30983</v>
      </c>
      <c r="BQ44" s="272">
        <f t="shared" si="17"/>
        <v>30983</v>
      </c>
      <c r="BR44" s="272">
        <f t="shared" si="17"/>
        <v>30983</v>
      </c>
      <c r="BS44" s="272">
        <f t="shared" si="17"/>
        <v>30983</v>
      </c>
      <c r="BT44" s="272">
        <f t="shared" si="17"/>
        <v>35573</v>
      </c>
      <c r="BU44" s="272">
        <f t="shared" si="17"/>
        <v>35573</v>
      </c>
      <c r="BV44" s="272">
        <f t="shared" si="17"/>
        <v>35573</v>
      </c>
      <c r="BW44" s="272">
        <f t="shared" si="17"/>
        <v>35573</v>
      </c>
      <c r="BX44" s="272">
        <f t="shared" si="17"/>
        <v>37103</v>
      </c>
      <c r="BY44" s="272">
        <f t="shared" si="17"/>
        <v>37103</v>
      </c>
      <c r="BZ44" s="272">
        <f t="shared" si="17"/>
        <v>37103</v>
      </c>
      <c r="CA44" s="272">
        <f t="shared" si="17"/>
        <v>37103</v>
      </c>
      <c r="CB44" s="272">
        <f t="shared" si="17"/>
        <v>37103</v>
      </c>
      <c r="CC44" s="272">
        <f t="shared" si="17"/>
        <v>37103</v>
      </c>
      <c r="CD44" s="272">
        <f t="shared" si="17"/>
        <v>37103</v>
      </c>
      <c r="CE44" s="272">
        <f t="shared" si="17"/>
        <v>37103</v>
      </c>
      <c r="CF44" s="272">
        <f t="shared" si="17"/>
        <v>37103</v>
      </c>
      <c r="CG44" s="272">
        <f t="shared" si="17"/>
        <v>37103</v>
      </c>
      <c r="CH44" s="272">
        <f t="shared" si="17"/>
        <v>34043</v>
      </c>
      <c r="CI44" s="272">
        <f t="shared" si="17"/>
        <v>34043</v>
      </c>
      <c r="CJ44" s="272">
        <f t="shared" si="17"/>
        <v>34043</v>
      </c>
      <c r="CK44" s="272">
        <f t="shared" si="17"/>
        <v>34043</v>
      </c>
      <c r="CL44" s="272">
        <f t="shared" si="17"/>
        <v>34043</v>
      </c>
      <c r="CM44" s="272">
        <f t="shared" si="17"/>
        <v>34043</v>
      </c>
      <c r="CN44" s="272">
        <f t="shared" si="17"/>
        <v>34043</v>
      </c>
      <c r="CO44" s="272">
        <f t="shared" si="17"/>
        <v>34043</v>
      </c>
      <c r="CP44" s="272">
        <f t="shared" si="17"/>
        <v>34043</v>
      </c>
      <c r="CQ44" s="272">
        <f t="shared" si="17"/>
        <v>53168</v>
      </c>
      <c r="CR44" s="272">
        <f t="shared" si="17"/>
        <v>58523</v>
      </c>
      <c r="CS44" s="272">
        <f t="shared" si="17"/>
        <v>63878</v>
      </c>
      <c r="CT44" s="272">
        <f t="shared" si="17"/>
        <v>53168</v>
      </c>
      <c r="CU44" s="272">
        <f t="shared" si="17"/>
        <v>53168</v>
      </c>
      <c r="CV44" s="272">
        <f t="shared" si="17"/>
        <v>44753</v>
      </c>
      <c r="CW44" s="272">
        <f t="shared" si="17"/>
        <v>44753</v>
      </c>
      <c r="CX44" s="272">
        <f t="shared" si="17"/>
        <v>44753</v>
      </c>
      <c r="CY44" s="272">
        <f t="shared" si="17"/>
        <v>38633</v>
      </c>
      <c r="CZ44" s="272">
        <f t="shared" si="17"/>
        <v>37868</v>
      </c>
      <c r="DA44" s="272">
        <f t="shared" si="17"/>
        <v>27540</v>
      </c>
      <c r="DB44" s="272">
        <f t="shared" si="17"/>
        <v>27540</v>
      </c>
      <c r="DC44" s="272">
        <f t="shared" si="17"/>
        <v>27540</v>
      </c>
      <c r="DD44" s="272">
        <f t="shared" si="17"/>
        <v>27540</v>
      </c>
      <c r="DE44" s="272">
        <f t="shared" si="17"/>
        <v>28688</v>
      </c>
      <c r="DF44" s="272">
        <f t="shared" si="17"/>
        <v>28688</v>
      </c>
      <c r="DG44" s="272">
        <f t="shared" si="17"/>
        <v>28688</v>
      </c>
      <c r="DH44" s="272">
        <f t="shared" si="17"/>
        <v>27540</v>
      </c>
      <c r="DI44" s="272">
        <f t="shared" si="17"/>
        <v>27540</v>
      </c>
      <c r="DJ44" s="272">
        <f t="shared" si="17"/>
        <v>27540</v>
      </c>
      <c r="DK44" s="272">
        <f t="shared" si="17"/>
        <v>27540</v>
      </c>
      <c r="DL44" s="272">
        <f t="shared" si="17"/>
        <v>27540</v>
      </c>
      <c r="DM44" s="272">
        <f t="shared" si="17"/>
        <v>27540</v>
      </c>
      <c r="DN44" s="272">
        <f t="shared" si="17"/>
        <v>26393</v>
      </c>
      <c r="DO44" s="272">
        <f t="shared" si="17"/>
        <v>26393</v>
      </c>
      <c r="DP44" s="272">
        <f t="shared" si="17"/>
        <v>26393</v>
      </c>
      <c r="DQ44" s="272">
        <f t="shared" si="17"/>
        <v>26393</v>
      </c>
      <c r="DR44" s="272">
        <f t="shared" si="17"/>
        <v>26393</v>
      </c>
      <c r="DS44" s="272">
        <f t="shared" si="17"/>
        <v>26393</v>
      </c>
      <c r="DT44" s="272">
        <f t="shared" si="17"/>
        <v>26393</v>
      </c>
      <c r="DU44" s="272">
        <f t="shared" ref="DU44:FH45" si="18">ROUND(DU17*0.85,)</f>
        <v>23333</v>
      </c>
      <c r="DV44" s="272">
        <f t="shared" si="18"/>
        <v>23333</v>
      </c>
      <c r="DW44" s="272">
        <f t="shared" si="18"/>
        <v>23333</v>
      </c>
      <c r="DX44" s="272">
        <f t="shared" si="18"/>
        <v>23333</v>
      </c>
      <c r="DY44" s="272">
        <f t="shared" si="18"/>
        <v>23333</v>
      </c>
      <c r="DZ44" s="272">
        <f t="shared" si="18"/>
        <v>24098</v>
      </c>
      <c r="EA44" s="272">
        <f t="shared" si="18"/>
        <v>24098</v>
      </c>
      <c r="EB44" s="272">
        <f t="shared" si="18"/>
        <v>22568</v>
      </c>
      <c r="EC44" s="272">
        <f t="shared" si="18"/>
        <v>22568</v>
      </c>
      <c r="ED44" s="272">
        <f t="shared" si="18"/>
        <v>22568</v>
      </c>
      <c r="EE44" s="272">
        <f t="shared" si="18"/>
        <v>20655</v>
      </c>
      <c r="EF44" s="272">
        <f t="shared" si="18"/>
        <v>20655</v>
      </c>
      <c r="EG44" s="272">
        <f t="shared" si="18"/>
        <v>20655</v>
      </c>
      <c r="EH44" s="272">
        <f t="shared" si="18"/>
        <v>20655</v>
      </c>
      <c r="EI44" s="272">
        <f t="shared" si="18"/>
        <v>18360</v>
      </c>
      <c r="EJ44" s="272">
        <f t="shared" si="18"/>
        <v>18360</v>
      </c>
      <c r="EK44" s="272">
        <f t="shared" si="18"/>
        <v>18360</v>
      </c>
      <c r="EL44" s="272">
        <f t="shared" si="18"/>
        <v>18360</v>
      </c>
      <c r="EM44" s="272">
        <f t="shared" si="18"/>
        <v>18360</v>
      </c>
      <c r="EN44" s="272">
        <f t="shared" si="18"/>
        <v>18360</v>
      </c>
      <c r="EO44" s="272">
        <f t="shared" si="18"/>
        <v>18360</v>
      </c>
      <c r="EP44" s="272">
        <f t="shared" si="18"/>
        <v>17213</v>
      </c>
      <c r="EQ44" s="272">
        <f t="shared" si="18"/>
        <v>17213</v>
      </c>
      <c r="ER44" s="272">
        <f t="shared" si="18"/>
        <v>17213</v>
      </c>
      <c r="ES44" s="272">
        <f t="shared" si="18"/>
        <v>17213</v>
      </c>
      <c r="ET44" s="272">
        <f t="shared" si="18"/>
        <v>17213</v>
      </c>
      <c r="EU44" s="272">
        <f t="shared" si="18"/>
        <v>18360</v>
      </c>
      <c r="EV44" s="272">
        <f t="shared" si="18"/>
        <v>18360</v>
      </c>
      <c r="EW44" s="272">
        <f t="shared" si="18"/>
        <v>17213</v>
      </c>
      <c r="EX44" s="272">
        <f t="shared" si="18"/>
        <v>17213</v>
      </c>
      <c r="EY44" s="272">
        <f t="shared" si="18"/>
        <v>17213</v>
      </c>
      <c r="EZ44" s="272">
        <f t="shared" si="18"/>
        <v>17213</v>
      </c>
      <c r="FA44" s="272">
        <f t="shared" si="18"/>
        <v>17213</v>
      </c>
      <c r="FB44" s="272">
        <f t="shared" si="18"/>
        <v>18360</v>
      </c>
      <c r="FC44" s="272">
        <f t="shared" si="18"/>
        <v>18360</v>
      </c>
      <c r="FD44" s="272">
        <f t="shared" si="18"/>
        <v>17213</v>
      </c>
      <c r="FE44" s="272">
        <f t="shared" si="18"/>
        <v>17213</v>
      </c>
      <c r="FF44" s="272">
        <f t="shared" si="18"/>
        <v>17213</v>
      </c>
      <c r="FG44" s="272">
        <f t="shared" si="18"/>
        <v>17213</v>
      </c>
      <c r="FH44" s="272">
        <f t="shared" si="18"/>
        <v>19508</v>
      </c>
    </row>
    <row r="45" spans="1:164" s="72" customFormat="1" x14ac:dyDescent="0.2">
      <c r="A45" s="240">
        <v>2</v>
      </c>
      <c r="B45" s="272">
        <f t="shared" ref="B45:BH45" si="19">ROUND(B18*0.85,)</f>
        <v>21879</v>
      </c>
      <c r="C45" s="272">
        <f t="shared" si="19"/>
        <v>21879</v>
      </c>
      <c r="D45" s="272">
        <f t="shared" si="19"/>
        <v>24557</v>
      </c>
      <c r="E45" s="272">
        <f t="shared" si="19"/>
        <v>24557</v>
      </c>
      <c r="F45" s="272">
        <f t="shared" si="19"/>
        <v>19584</v>
      </c>
      <c r="G45" s="272">
        <f t="shared" si="19"/>
        <v>19584</v>
      </c>
      <c r="H45" s="272">
        <f t="shared" si="19"/>
        <v>19584</v>
      </c>
      <c r="I45" s="272">
        <f t="shared" si="19"/>
        <v>19584</v>
      </c>
      <c r="J45" s="272">
        <f t="shared" si="19"/>
        <v>19584</v>
      </c>
      <c r="K45" s="272">
        <f t="shared" si="19"/>
        <v>23027</v>
      </c>
      <c r="L45" s="272">
        <f t="shared" si="19"/>
        <v>23027</v>
      </c>
      <c r="M45" s="272">
        <f t="shared" si="19"/>
        <v>19584</v>
      </c>
      <c r="N45" s="272">
        <f t="shared" si="19"/>
        <v>19584</v>
      </c>
      <c r="O45" s="272">
        <f t="shared" si="19"/>
        <v>19584</v>
      </c>
      <c r="P45" s="272">
        <f t="shared" si="19"/>
        <v>19584</v>
      </c>
      <c r="Q45" s="272">
        <f t="shared" si="19"/>
        <v>19584</v>
      </c>
      <c r="R45" s="272">
        <f t="shared" si="19"/>
        <v>21879</v>
      </c>
      <c r="S45" s="272">
        <f t="shared" si="19"/>
        <v>21879</v>
      </c>
      <c r="T45" s="272">
        <f t="shared" si="19"/>
        <v>20732</v>
      </c>
      <c r="U45" s="272">
        <f t="shared" si="19"/>
        <v>20732</v>
      </c>
      <c r="V45" s="272">
        <f t="shared" si="19"/>
        <v>20732</v>
      </c>
      <c r="W45" s="272">
        <f t="shared" si="19"/>
        <v>20732</v>
      </c>
      <c r="X45" s="272">
        <f t="shared" si="19"/>
        <v>21879</v>
      </c>
      <c r="Y45" s="272">
        <f t="shared" si="19"/>
        <v>21879</v>
      </c>
      <c r="Z45" s="272">
        <f t="shared" si="19"/>
        <v>21879</v>
      </c>
      <c r="AA45" s="272">
        <f t="shared" si="19"/>
        <v>20732</v>
      </c>
      <c r="AB45" s="272">
        <f t="shared" si="19"/>
        <v>20732</v>
      </c>
      <c r="AC45" s="272">
        <f t="shared" si="19"/>
        <v>21879</v>
      </c>
      <c r="AD45" s="272">
        <f t="shared" si="19"/>
        <v>21879</v>
      </c>
      <c r="AE45" s="272">
        <f t="shared" si="19"/>
        <v>21879</v>
      </c>
      <c r="AF45" s="272">
        <f t="shared" si="19"/>
        <v>24939</v>
      </c>
      <c r="AG45" s="272">
        <f t="shared" si="19"/>
        <v>24939</v>
      </c>
      <c r="AH45" s="272">
        <f t="shared" si="19"/>
        <v>23027</v>
      </c>
      <c r="AI45" s="272">
        <f t="shared" si="19"/>
        <v>24557</v>
      </c>
      <c r="AJ45" s="272">
        <f t="shared" si="19"/>
        <v>24557</v>
      </c>
      <c r="AK45" s="272">
        <f t="shared" si="19"/>
        <v>29529</v>
      </c>
      <c r="AL45" s="272">
        <f t="shared" si="19"/>
        <v>34119</v>
      </c>
      <c r="AM45" s="272">
        <f t="shared" si="19"/>
        <v>34119</v>
      </c>
      <c r="AN45" s="272">
        <f t="shared" si="19"/>
        <v>36414</v>
      </c>
      <c r="AO45" s="272">
        <f t="shared" si="19"/>
        <v>34119</v>
      </c>
      <c r="AP45" s="346">
        <f t="shared" si="19"/>
        <v>58140</v>
      </c>
      <c r="AQ45" s="346">
        <f t="shared" si="19"/>
        <v>88740</v>
      </c>
      <c r="AR45" s="346">
        <f t="shared" si="19"/>
        <v>107865</v>
      </c>
      <c r="AS45" s="346">
        <f t="shared" si="19"/>
        <v>107865</v>
      </c>
      <c r="AT45" s="346">
        <f t="shared" si="19"/>
        <v>96390</v>
      </c>
      <c r="AU45" s="346">
        <f t="shared" si="19"/>
        <v>96390</v>
      </c>
      <c r="AV45" s="346">
        <f t="shared" si="19"/>
        <v>96390</v>
      </c>
      <c r="AW45" s="346">
        <f t="shared" si="19"/>
        <v>96390</v>
      </c>
      <c r="AX45" s="346">
        <f t="shared" si="19"/>
        <v>96390</v>
      </c>
      <c r="AY45" s="346">
        <f t="shared" si="19"/>
        <v>77265</v>
      </c>
      <c r="AZ45" s="346">
        <f t="shared" si="19"/>
        <v>69615</v>
      </c>
      <c r="BA45" s="272">
        <f t="shared" si="19"/>
        <v>69615</v>
      </c>
      <c r="BB45" s="272">
        <f t="shared" si="19"/>
        <v>51791</v>
      </c>
      <c r="BC45" s="272">
        <f t="shared" si="19"/>
        <v>33431</v>
      </c>
      <c r="BD45" s="272">
        <f t="shared" si="19"/>
        <v>33431</v>
      </c>
      <c r="BE45" s="272">
        <f t="shared" si="19"/>
        <v>33431</v>
      </c>
      <c r="BF45" s="272">
        <f t="shared" si="19"/>
        <v>33431</v>
      </c>
      <c r="BG45" s="272">
        <f t="shared" si="19"/>
        <v>33431</v>
      </c>
      <c r="BH45" s="272">
        <f t="shared" si="19"/>
        <v>31136</v>
      </c>
      <c r="BI45" s="272">
        <f t="shared" si="17"/>
        <v>31136</v>
      </c>
      <c r="BJ45" s="272">
        <f t="shared" si="17"/>
        <v>31136</v>
      </c>
      <c r="BK45" s="272">
        <f t="shared" si="17"/>
        <v>33431</v>
      </c>
      <c r="BL45" s="272">
        <f t="shared" si="17"/>
        <v>33431</v>
      </c>
      <c r="BM45" s="272">
        <f t="shared" si="17"/>
        <v>33431</v>
      </c>
      <c r="BN45" s="272">
        <f t="shared" si="17"/>
        <v>33431</v>
      </c>
      <c r="BO45" s="272">
        <f t="shared" si="17"/>
        <v>33431</v>
      </c>
      <c r="BP45" s="272">
        <f t="shared" si="17"/>
        <v>33431</v>
      </c>
      <c r="BQ45" s="272">
        <f t="shared" si="17"/>
        <v>33431</v>
      </c>
      <c r="BR45" s="272">
        <f t="shared" si="17"/>
        <v>33431</v>
      </c>
      <c r="BS45" s="272">
        <f t="shared" si="17"/>
        <v>33431</v>
      </c>
      <c r="BT45" s="272">
        <f t="shared" si="17"/>
        <v>38021</v>
      </c>
      <c r="BU45" s="272">
        <f t="shared" si="17"/>
        <v>38021</v>
      </c>
      <c r="BV45" s="272">
        <f t="shared" si="17"/>
        <v>38021</v>
      </c>
      <c r="BW45" s="272">
        <f t="shared" si="17"/>
        <v>38021</v>
      </c>
      <c r="BX45" s="272">
        <f t="shared" si="17"/>
        <v>39551</v>
      </c>
      <c r="BY45" s="272">
        <f t="shared" si="17"/>
        <v>39551</v>
      </c>
      <c r="BZ45" s="272">
        <f t="shared" si="17"/>
        <v>39551</v>
      </c>
      <c r="CA45" s="272">
        <f t="shared" si="17"/>
        <v>39551</v>
      </c>
      <c r="CB45" s="272">
        <f t="shared" si="17"/>
        <v>39551</v>
      </c>
      <c r="CC45" s="272">
        <f t="shared" si="17"/>
        <v>39551</v>
      </c>
      <c r="CD45" s="272">
        <f t="shared" si="17"/>
        <v>39551</v>
      </c>
      <c r="CE45" s="272">
        <f t="shared" si="17"/>
        <v>39551</v>
      </c>
      <c r="CF45" s="272">
        <f t="shared" si="17"/>
        <v>39551</v>
      </c>
      <c r="CG45" s="272">
        <f t="shared" si="17"/>
        <v>39551</v>
      </c>
      <c r="CH45" s="272">
        <f t="shared" si="17"/>
        <v>36491</v>
      </c>
      <c r="CI45" s="272">
        <f t="shared" si="17"/>
        <v>36491</v>
      </c>
      <c r="CJ45" s="272">
        <f t="shared" si="17"/>
        <v>36491</v>
      </c>
      <c r="CK45" s="272">
        <f t="shared" si="17"/>
        <v>36491</v>
      </c>
      <c r="CL45" s="272">
        <f t="shared" si="17"/>
        <v>36491</v>
      </c>
      <c r="CM45" s="272">
        <f t="shared" si="17"/>
        <v>36491</v>
      </c>
      <c r="CN45" s="272">
        <f t="shared" si="17"/>
        <v>36491</v>
      </c>
      <c r="CO45" s="272">
        <f t="shared" si="17"/>
        <v>36491</v>
      </c>
      <c r="CP45" s="272">
        <f t="shared" si="17"/>
        <v>36491</v>
      </c>
      <c r="CQ45" s="272">
        <f t="shared" si="17"/>
        <v>55616</v>
      </c>
      <c r="CR45" s="272">
        <f t="shared" si="17"/>
        <v>60971</v>
      </c>
      <c r="CS45" s="272">
        <f t="shared" si="17"/>
        <v>66326</v>
      </c>
      <c r="CT45" s="272">
        <f t="shared" si="17"/>
        <v>55616</v>
      </c>
      <c r="CU45" s="272">
        <f t="shared" si="17"/>
        <v>55616</v>
      </c>
      <c r="CV45" s="272">
        <f t="shared" si="17"/>
        <v>47201</v>
      </c>
      <c r="CW45" s="272">
        <f t="shared" si="17"/>
        <v>47201</v>
      </c>
      <c r="CX45" s="272">
        <f t="shared" si="17"/>
        <v>47201</v>
      </c>
      <c r="CY45" s="272">
        <f t="shared" si="17"/>
        <v>41081</v>
      </c>
      <c r="CZ45" s="272">
        <f t="shared" si="17"/>
        <v>40316</v>
      </c>
      <c r="DA45" s="272">
        <f t="shared" si="17"/>
        <v>29988</v>
      </c>
      <c r="DB45" s="272">
        <f t="shared" si="17"/>
        <v>29988</v>
      </c>
      <c r="DC45" s="272">
        <f t="shared" si="17"/>
        <v>29988</v>
      </c>
      <c r="DD45" s="272">
        <f t="shared" si="17"/>
        <v>29988</v>
      </c>
      <c r="DE45" s="272">
        <f t="shared" si="17"/>
        <v>31136</v>
      </c>
      <c r="DF45" s="272">
        <f t="shared" si="17"/>
        <v>31136</v>
      </c>
      <c r="DG45" s="272">
        <f t="shared" si="17"/>
        <v>31136</v>
      </c>
      <c r="DH45" s="272">
        <f t="shared" si="17"/>
        <v>29988</v>
      </c>
      <c r="DI45" s="272">
        <f t="shared" si="17"/>
        <v>29988</v>
      </c>
      <c r="DJ45" s="272">
        <f t="shared" si="17"/>
        <v>29988</v>
      </c>
      <c r="DK45" s="272">
        <f t="shared" si="17"/>
        <v>29988</v>
      </c>
      <c r="DL45" s="272">
        <f t="shared" si="17"/>
        <v>29988</v>
      </c>
      <c r="DM45" s="272">
        <f t="shared" si="17"/>
        <v>29988</v>
      </c>
      <c r="DN45" s="272">
        <f t="shared" si="17"/>
        <v>28841</v>
      </c>
      <c r="DO45" s="272">
        <f t="shared" si="17"/>
        <v>28841</v>
      </c>
      <c r="DP45" s="272">
        <f t="shared" si="17"/>
        <v>28841</v>
      </c>
      <c r="DQ45" s="272">
        <f t="shared" si="17"/>
        <v>28841</v>
      </c>
      <c r="DR45" s="272">
        <f t="shared" si="17"/>
        <v>28841</v>
      </c>
      <c r="DS45" s="272">
        <f t="shared" si="17"/>
        <v>28841</v>
      </c>
      <c r="DT45" s="272">
        <f t="shared" si="17"/>
        <v>28841</v>
      </c>
      <c r="DU45" s="272">
        <f t="shared" si="18"/>
        <v>25781</v>
      </c>
      <c r="DV45" s="272">
        <f t="shared" si="18"/>
        <v>25781</v>
      </c>
      <c r="DW45" s="272">
        <f t="shared" si="18"/>
        <v>25781</v>
      </c>
      <c r="DX45" s="272">
        <f t="shared" si="18"/>
        <v>25781</v>
      </c>
      <c r="DY45" s="272">
        <f t="shared" si="18"/>
        <v>25781</v>
      </c>
      <c r="DZ45" s="272">
        <f t="shared" si="18"/>
        <v>26546</v>
      </c>
      <c r="EA45" s="272">
        <f t="shared" si="18"/>
        <v>26546</v>
      </c>
      <c r="EB45" s="272">
        <f t="shared" si="18"/>
        <v>25016</v>
      </c>
      <c r="EC45" s="272">
        <f t="shared" si="18"/>
        <v>25016</v>
      </c>
      <c r="ED45" s="272">
        <f t="shared" si="18"/>
        <v>25016</v>
      </c>
      <c r="EE45" s="272">
        <f t="shared" si="18"/>
        <v>22950</v>
      </c>
      <c r="EF45" s="272">
        <f t="shared" si="18"/>
        <v>22950</v>
      </c>
      <c r="EG45" s="272">
        <f t="shared" si="18"/>
        <v>22950</v>
      </c>
      <c r="EH45" s="272">
        <f t="shared" si="18"/>
        <v>22950</v>
      </c>
      <c r="EI45" s="272">
        <f t="shared" si="18"/>
        <v>20655</v>
      </c>
      <c r="EJ45" s="272">
        <f t="shared" si="18"/>
        <v>20655</v>
      </c>
      <c r="EK45" s="272">
        <f t="shared" si="18"/>
        <v>20655</v>
      </c>
      <c r="EL45" s="272">
        <f t="shared" si="18"/>
        <v>20655</v>
      </c>
      <c r="EM45" s="272">
        <f t="shared" si="18"/>
        <v>20655</v>
      </c>
      <c r="EN45" s="272">
        <f t="shared" si="18"/>
        <v>20655</v>
      </c>
      <c r="EO45" s="272">
        <f t="shared" si="18"/>
        <v>20655</v>
      </c>
      <c r="EP45" s="272">
        <f t="shared" si="18"/>
        <v>19508</v>
      </c>
      <c r="EQ45" s="272">
        <f t="shared" si="18"/>
        <v>19508</v>
      </c>
      <c r="ER45" s="272">
        <f t="shared" si="18"/>
        <v>19508</v>
      </c>
      <c r="ES45" s="272">
        <f t="shared" si="18"/>
        <v>19508</v>
      </c>
      <c r="ET45" s="272">
        <f t="shared" si="18"/>
        <v>19508</v>
      </c>
      <c r="EU45" s="272">
        <f t="shared" si="18"/>
        <v>20655</v>
      </c>
      <c r="EV45" s="272">
        <f t="shared" si="18"/>
        <v>20655</v>
      </c>
      <c r="EW45" s="272">
        <f t="shared" si="18"/>
        <v>19508</v>
      </c>
      <c r="EX45" s="272">
        <f t="shared" si="18"/>
        <v>19508</v>
      </c>
      <c r="EY45" s="272">
        <f t="shared" si="18"/>
        <v>19508</v>
      </c>
      <c r="EZ45" s="272">
        <f t="shared" si="18"/>
        <v>19508</v>
      </c>
      <c r="FA45" s="272">
        <f t="shared" si="18"/>
        <v>19508</v>
      </c>
      <c r="FB45" s="272">
        <f t="shared" si="18"/>
        <v>20655</v>
      </c>
      <c r="FC45" s="272">
        <f t="shared" si="18"/>
        <v>20655</v>
      </c>
      <c r="FD45" s="272">
        <f t="shared" si="18"/>
        <v>19508</v>
      </c>
      <c r="FE45" s="272">
        <f t="shared" si="18"/>
        <v>19508</v>
      </c>
      <c r="FF45" s="272">
        <f t="shared" si="18"/>
        <v>19508</v>
      </c>
      <c r="FG45" s="272">
        <f t="shared" si="18"/>
        <v>19508</v>
      </c>
      <c r="FH45" s="272">
        <f t="shared" si="18"/>
        <v>21803</v>
      </c>
    </row>
    <row r="46" spans="1:164"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346"/>
      <c r="AQ46" s="346"/>
      <c r="AR46" s="346"/>
      <c r="AS46" s="346"/>
      <c r="AT46" s="346"/>
      <c r="AU46" s="346"/>
      <c r="AV46" s="346"/>
      <c r="AW46" s="346"/>
      <c r="AX46" s="346"/>
      <c r="AY46" s="346"/>
      <c r="AZ46" s="346"/>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row>
    <row r="47" spans="1:164" s="72" customFormat="1" x14ac:dyDescent="0.2">
      <c r="A47" s="240">
        <v>1</v>
      </c>
      <c r="B47" s="272">
        <f t="shared" ref="B47:BH47" si="20">ROUND(B20*0.85,)</f>
        <v>21420</v>
      </c>
      <c r="C47" s="272">
        <f t="shared" si="20"/>
        <v>21420</v>
      </c>
      <c r="D47" s="272">
        <f t="shared" si="20"/>
        <v>24098</v>
      </c>
      <c r="E47" s="272">
        <f t="shared" si="20"/>
        <v>24098</v>
      </c>
      <c r="F47" s="272">
        <f t="shared" si="20"/>
        <v>19125</v>
      </c>
      <c r="G47" s="272">
        <f t="shared" si="20"/>
        <v>19125</v>
      </c>
      <c r="H47" s="272">
        <f t="shared" si="20"/>
        <v>19125</v>
      </c>
      <c r="I47" s="272">
        <f t="shared" si="20"/>
        <v>19125</v>
      </c>
      <c r="J47" s="272">
        <f t="shared" si="20"/>
        <v>19125</v>
      </c>
      <c r="K47" s="272">
        <f t="shared" si="20"/>
        <v>22568</v>
      </c>
      <c r="L47" s="272">
        <f t="shared" si="20"/>
        <v>22568</v>
      </c>
      <c r="M47" s="272">
        <f t="shared" si="20"/>
        <v>19125</v>
      </c>
      <c r="N47" s="272">
        <f t="shared" si="20"/>
        <v>19125</v>
      </c>
      <c r="O47" s="272">
        <f t="shared" si="20"/>
        <v>19125</v>
      </c>
      <c r="P47" s="272">
        <f t="shared" si="20"/>
        <v>19125</v>
      </c>
      <c r="Q47" s="272">
        <f t="shared" si="20"/>
        <v>19125</v>
      </c>
      <c r="R47" s="272">
        <f t="shared" si="20"/>
        <v>21420</v>
      </c>
      <c r="S47" s="272">
        <f t="shared" si="20"/>
        <v>21420</v>
      </c>
      <c r="T47" s="272">
        <f t="shared" si="20"/>
        <v>20273</v>
      </c>
      <c r="U47" s="272">
        <f t="shared" si="20"/>
        <v>20273</v>
      </c>
      <c r="V47" s="272">
        <f t="shared" si="20"/>
        <v>20273</v>
      </c>
      <c r="W47" s="272">
        <f t="shared" si="20"/>
        <v>20273</v>
      </c>
      <c r="X47" s="272">
        <f t="shared" si="20"/>
        <v>21420</v>
      </c>
      <c r="Y47" s="272">
        <f t="shared" si="20"/>
        <v>21420</v>
      </c>
      <c r="Z47" s="272">
        <f t="shared" si="20"/>
        <v>21420</v>
      </c>
      <c r="AA47" s="272">
        <f t="shared" si="20"/>
        <v>20273</v>
      </c>
      <c r="AB47" s="272">
        <f t="shared" si="20"/>
        <v>20273</v>
      </c>
      <c r="AC47" s="272">
        <f t="shared" si="20"/>
        <v>21420</v>
      </c>
      <c r="AD47" s="272">
        <f t="shared" si="20"/>
        <v>21420</v>
      </c>
      <c r="AE47" s="272">
        <f t="shared" si="20"/>
        <v>21420</v>
      </c>
      <c r="AF47" s="272">
        <f t="shared" si="20"/>
        <v>24480</v>
      </c>
      <c r="AG47" s="272">
        <f t="shared" si="20"/>
        <v>24480</v>
      </c>
      <c r="AH47" s="272">
        <f t="shared" si="20"/>
        <v>22568</v>
      </c>
      <c r="AI47" s="272">
        <f t="shared" si="20"/>
        <v>24098</v>
      </c>
      <c r="AJ47" s="272">
        <f t="shared" si="20"/>
        <v>24098</v>
      </c>
      <c r="AK47" s="272">
        <f t="shared" si="20"/>
        <v>29070</v>
      </c>
      <c r="AL47" s="272">
        <f t="shared" si="20"/>
        <v>33660</v>
      </c>
      <c r="AM47" s="272">
        <f t="shared" si="20"/>
        <v>33660</v>
      </c>
      <c r="AN47" s="272">
        <f t="shared" si="20"/>
        <v>35955</v>
      </c>
      <c r="AO47" s="272">
        <f t="shared" si="20"/>
        <v>33660</v>
      </c>
      <c r="AP47" s="346">
        <f t="shared" si="20"/>
        <v>57375</v>
      </c>
      <c r="AQ47" s="346">
        <f t="shared" si="20"/>
        <v>87975</v>
      </c>
      <c r="AR47" s="346">
        <f t="shared" si="20"/>
        <v>107100</v>
      </c>
      <c r="AS47" s="346">
        <f t="shared" si="20"/>
        <v>107100</v>
      </c>
      <c r="AT47" s="346">
        <f t="shared" si="20"/>
        <v>95625</v>
      </c>
      <c r="AU47" s="346">
        <f t="shared" si="20"/>
        <v>95625</v>
      </c>
      <c r="AV47" s="346">
        <f t="shared" si="20"/>
        <v>95625</v>
      </c>
      <c r="AW47" s="346">
        <f t="shared" si="20"/>
        <v>95625</v>
      </c>
      <c r="AX47" s="346">
        <f t="shared" si="20"/>
        <v>95625</v>
      </c>
      <c r="AY47" s="346">
        <f t="shared" si="20"/>
        <v>76500</v>
      </c>
      <c r="AZ47" s="346">
        <f t="shared" si="20"/>
        <v>68850</v>
      </c>
      <c r="BA47" s="272">
        <f t="shared" si="20"/>
        <v>68850</v>
      </c>
      <c r="BB47" s="272">
        <f t="shared" si="20"/>
        <v>51255</v>
      </c>
      <c r="BC47" s="272">
        <f t="shared" si="20"/>
        <v>32895</v>
      </c>
      <c r="BD47" s="272">
        <f t="shared" si="20"/>
        <v>32895</v>
      </c>
      <c r="BE47" s="272">
        <f t="shared" si="20"/>
        <v>32895</v>
      </c>
      <c r="BF47" s="272">
        <f t="shared" si="20"/>
        <v>32895</v>
      </c>
      <c r="BG47" s="272">
        <f t="shared" si="20"/>
        <v>32895</v>
      </c>
      <c r="BH47" s="272">
        <f t="shared" si="20"/>
        <v>30600</v>
      </c>
      <c r="BI47" s="272">
        <f t="shared" ref="BI47:DT48" si="21">ROUND(BI20*0.85,)</f>
        <v>30600</v>
      </c>
      <c r="BJ47" s="272">
        <f t="shared" si="21"/>
        <v>30600</v>
      </c>
      <c r="BK47" s="272">
        <f t="shared" si="21"/>
        <v>32895</v>
      </c>
      <c r="BL47" s="272">
        <f t="shared" si="21"/>
        <v>32895</v>
      </c>
      <c r="BM47" s="272">
        <f t="shared" si="21"/>
        <v>32895</v>
      </c>
      <c r="BN47" s="272">
        <f t="shared" si="21"/>
        <v>32895</v>
      </c>
      <c r="BO47" s="272">
        <f t="shared" si="21"/>
        <v>32895</v>
      </c>
      <c r="BP47" s="272">
        <f t="shared" si="21"/>
        <v>32895</v>
      </c>
      <c r="BQ47" s="272">
        <f t="shared" si="21"/>
        <v>32895</v>
      </c>
      <c r="BR47" s="272">
        <f t="shared" si="21"/>
        <v>32895</v>
      </c>
      <c r="BS47" s="272">
        <f t="shared" si="21"/>
        <v>32895</v>
      </c>
      <c r="BT47" s="272">
        <f t="shared" si="21"/>
        <v>37485</v>
      </c>
      <c r="BU47" s="272">
        <f t="shared" si="21"/>
        <v>37485</v>
      </c>
      <c r="BV47" s="272">
        <f t="shared" si="21"/>
        <v>37485</v>
      </c>
      <c r="BW47" s="272">
        <f t="shared" si="21"/>
        <v>37485</v>
      </c>
      <c r="BX47" s="272">
        <f t="shared" si="21"/>
        <v>39015</v>
      </c>
      <c r="BY47" s="272">
        <f t="shared" si="21"/>
        <v>39015</v>
      </c>
      <c r="BZ47" s="272">
        <f t="shared" si="21"/>
        <v>39015</v>
      </c>
      <c r="CA47" s="272">
        <f t="shared" si="21"/>
        <v>39015</v>
      </c>
      <c r="CB47" s="272">
        <f t="shared" si="21"/>
        <v>39015</v>
      </c>
      <c r="CC47" s="272">
        <f t="shared" si="21"/>
        <v>39015</v>
      </c>
      <c r="CD47" s="272">
        <f t="shared" si="21"/>
        <v>39015</v>
      </c>
      <c r="CE47" s="272">
        <f t="shared" si="21"/>
        <v>39015</v>
      </c>
      <c r="CF47" s="272">
        <f t="shared" si="21"/>
        <v>39015</v>
      </c>
      <c r="CG47" s="272">
        <f t="shared" si="21"/>
        <v>39015</v>
      </c>
      <c r="CH47" s="272">
        <f t="shared" si="21"/>
        <v>35955</v>
      </c>
      <c r="CI47" s="272">
        <f t="shared" si="21"/>
        <v>35955</v>
      </c>
      <c r="CJ47" s="272">
        <f t="shared" si="21"/>
        <v>35955</v>
      </c>
      <c r="CK47" s="272">
        <f t="shared" si="21"/>
        <v>35955</v>
      </c>
      <c r="CL47" s="272">
        <f t="shared" si="21"/>
        <v>35955</v>
      </c>
      <c r="CM47" s="272">
        <f t="shared" si="21"/>
        <v>35955</v>
      </c>
      <c r="CN47" s="272">
        <f t="shared" si="21"/>
        <v>35955</v>
      </c>
      <c r="CO47" s="272">
        <f t="shared" si="21"/>
        <v>35955</v>
      </c>
      <c r="CP47" s="272">
        <f t="shared" si="21"/>
        <v>35955</v>
      </c>
      <c r="CQ47" s="272">
        <f t="shared" si="21"/>
        <v>55080</v>
      </c>
      <c r="CR47" s="272">
        <f t="shared" si="21"/>
        <v>60435</v>
      </c>
      <c r="CS47" s="272">
        <f t="shared" si="21"/>
        <v>65790</v>
      </c>
      <c r="CT47" s="272">
        <f t="shared" si="21"/>
        <v>55080</v>
      </c>
      <c r="CU47" s="272">
        <f t="shared" si="21"/>
        <v>55080</v>
      </c>
      <c r="CV47" s="272">
        <f t="shared" si="21"/>
        <v>46665</v>
      </c>
      <c r="CW47" s="272">
        <f t="shared" si="21"/>
        <v>46665</v>
      </c>
      <c r="CX47" s="272">
        <f t="shared" si="21"/>
        <v>46665</v>
      </c>
      <c r="CY47" s="272">
        <f t="shared" si="21"/>
        <v>40545</v>
      </c>
      <c r="CZ47" s="272">
        <f t="shared" si="21"/>
        <v>39780</v>
      </c>
      <c r="DA47" s="272">
        <f t="shared" si="21"/>
        <v>29453</v>
      </c>
      <c r="DB47" s="272">
        <f t="shared" si="21"/>
        <v>29453</v>
      </c>
      <c r="DC47" s="272">
        <f t="shared" si="21"/>
        <v>29453</v>
      </c>
      <c r="DD47" s="272">
        <f t="shared" si="21"/>
        <v>29453</v>
      </c>
      <c r="DE47" s="272">
        <f t="shared" si="21"/>
        <v>30600</v>
      </c>
      <c r="DF47" s="272">
        <f t="shared" si="21"/>
        <v>30600</v>
      </c>
      <c r="DG47" s="272">
        <f t="shared" si="21"/>
        <v>30600</v>
      </c>
      <c r="DH47" s="272">
        <f t="shared" si="21"/>
        <v>29453</v>
      </c>
      <c r="DI47" s="272">
        <f t="shared" si="21"/>
        <v>29453</v>
      </c>
      <c r="DJ47" s="272">
        <f t="shared" si="21"/>
        <v>29453</v>
      </c>
      <c r="DK47" s="272">
        <f t="shared" si="21"/>
        <v>29453</v>
      </c>
      <c r="DL47" s="272">
        <f t="shared" si="21"/>
        <v>29453</v>
      </c>
      <c r="DM47" s="272">
        <f t="shared" si="21"/>
        <v>29453</v>
      </c>
      <c r="DN47" s="272">
        <f t="shared" si="21"/>
        <v>28305</v>
      </c>
      <c r="DO47" s="272">
        <f t="shared" si="21"/>
        <v>28305</v>
      </c>
      <c r="DP47" s="272">
        <f t="shared" si="21"/>
        <v>28305</v>
      </c>
      <c r="DQ47" s="272">
        <f t="shared" si="21"/>
        <v>28305</v>
      </c>
      <c r="DR47" s="272">
        <f t="shared" si="21"/>
        <v>28305</v>
      </c>
      <c r="DS47" s="272">
        <f t="shared" si="21"/>
        <v>28305</v>
      </c>
      <c r="DT47" s="272">
        <f t="shared" si="21"/>
        <v>28305</v>
      </c>
      <c r="DU47" s="272">
        <f t="shared" ref="DU47:FH48" si="22">ROUND(DU20*0.85,)</f>
        <v>25245</v>
      </c>
      <c r="DV47" s="272">
        <f t="shared" si="22"/>
        <v>25245</v>
      </c>
      <c r="DW47" s="272">
        <f t="shared" si="22"/>
        <v>25245</v>
      </c>
      <c r="DX47" s="272">
        <f t="shared" si="22"/>
        <v>25245</v>
      </c>
      <c r="DY47" s="272">
        <f t="shared" si="22"/>
        <v>25245</v>
      </c>
      <c r="DZ47" s="272">
        <f t="shared" si="22"/>
        <v>26010</v>
      </c>
      <c r="EA47" s="272">
        <f t="shared" si="22"/>
        <v>26010</v>
      </c>
      <c r="EB47" s="272">
        <f t="shared" si="22"/>
        <v>24480</v>
      </c>
      <c r="EC47" s="272">
        <f t="shared" si="22"/>
        <v>24480</v>
      </c>
      <c r="ED47" s="272">
        <f t="shared" si="22"/>
        <v>24480</v>
      </c>
      <c r="EE47" s="272">
        <f t="shared" si="22"/>
        <v>22185</v>
      </c>
      <c r="EF47" s="272">
        <f t="shared" si="22"/>
        <v>22185</v>
      </c>
      <c r="EG47" s="272">
        <f t="shared" si="22"/>
        <v>22185</v>
      </c>
      <c r="EH47" s="272">
        <f t="shared" si="22"/>
        <v>22185</v>
      </c>
      <c r="EI47" s="272">
        <f t="shared" si="22"/>
        <v>19890</v>
      </c>
      <c r="EJ47" s="272">
        <f t="shared" si="22"/>
        <v>19890</v>
      </c>
      <c r="EK47" s="272">
        <f t="shared" si="22"/>
        <v>19890</v>
      </c>
      <c r="EL47" s="272">
        <f t="shared" si="22"/>
        <v>19890</v>
      </c>
      <c r="EM47" s="272">
        <f t="shared" si="22"/>
        <v>19890</v>
      </c>
      <c r="EN47" s="272">
        <f t="shared" si="22"/>
        <v>19890</v>
      </c>
      <c r="EO47" s="272">
        <f t="shared" si="22"/>
        <v>19890</v>
      </c>
      <c r="EP47" s="272">
        <f t="shared" si="22"/>
        <v>18743</v>
      </c>
      <c r="EQ47" s="272">
        <f t="shared" si="22"/>
        <v>18743</v>
      </c>
      <c r="ER47" s="272">
        <f t="shared" si="22"/>
        <v>18743</v>
      </c>
      <c r="ES47" s="272">
        <f t="shared" si="22"/>
        <v>18743</v>
      </c>
      <c r="ET47" s="272">
        <f t="shared" si="22"/>
        <v>18743</v>
      </c>
      <c r="EU47" s="272">
        <f t="shared" si="22"/>
        <v>19890</v>
      </c>
      <c r="EV47" s="272">
        <f t="shared" si="22"/>
        <v>19890</v>
      </c>
      <c r="EW47" s="272">
        <f t="shared" si="22"/>
        <v>18743</v>
      </c>
      <c r="EX47" s="272">
        <f t="shared" si="22"/>
        <v>18743</v>
      </c>
      <c r="EY47" s="272">
        <f t="shared" si="22"/>
        <v>18743</v>
      </c>
      <c r="EZ47" s="272">
        <f t="shared" si="22"/>
        <v>18743</v>
      </c>
      <c r="FA47" s="272">
        <f t="shared" si="22"/>
        <v>18743</v>
      </c>
      <c r="FB47" s="272">
        <f t="shared" si="22"/>
        <v>19890</v>
      </c>
      <c r="FC47" s="272">
        <f t="shared" si="22"/>
        <v>19890</v>
      </c>
      <c r="FD47" s="272">
        <f t="shared" si="22"/>
        <v>18743</v>
      </c>
      <c r="FE47" s="272">
        <f t="shared" si="22"/>
        <v>18743</v>
      </c>
      <c r="FF47" s="272">
        <f t="shared" si="22"/>
        <v>18743</v>
      </c>
      <c r="FG47" s="272">
        <f t="shared" si="22"/>
        <v>18743</v>
      </c>
      <c r="FH47" s="272">
        <f t="shared" si="22"/>
        <v>21038</v>
      </c>
    </row>
    <row r="48" spans="1:164" s="72" customFormat="1" x14ac:dyDescent="0.2">
      <c r="A48" s="240">
        <v>2</v>
      </c>
      <c r="B48" s="272">
        <f t="shared" ref="B48:BH48" si="23">ROUND(B21*0.85,)</f>
        <v>23409</v>
      </c>
      <c r="C48" s="272">
        <f t="shared" si="23"/>
        <v>23409</v>
      </c>
      <c r="D48" s="272">
        <f t="shared" si="23"/>
        <v>26087</v>
      </c>
      <c r="E48" s="272">
        <f t="shared" si="23"/>
        <v>26087</v>
      </c>
      <c r="F48" s="272">
        <f t="shared" si="23"/>
        <v>21114</v>
      </c>
      <c r="G48" s="272">
        <f t="shared" si="23"/>
        <v>21114</v>
      </c>
      <c r="H48" s="272">
        <f t="shared" si="23"/>
        <v>21114</v>
      </c>
      <c r="I48" s="272">
        <f t="shared" si="23"/>
        <v>21114</v>
      </c>
      <c r="J48" s="272">
        <f t="shared" si="23"/>
        <v>21114</v>
      </c>
      <c r="K48" s="272">
        <f t="shared" si="23"/>
        <v>24557</v>
      </c>
      <c r="L48" s="272">
        <f t="shared" si="23"/>
        <v>24557</v>
      </c>
      <c r="M48" s="272">
        <f t="shared" si="23"/>
        <v>21114</v>
      </c>
      <c r="N48" s="272">
        <f t="shared" si="23"/>
        <v>21114</v>
      </c>
      <c r="O48" s="272">
        <f t="shared" si="23"/>
        <v>21114</v>
      </c>
      <c r="P48" s="272">
        <f t="shared" si="23"/>
        <v>21114</v>
      </c>
      <c r="Q48" s="272">
        <f t="shared" si="23"/>
        <v>21114</v>
      </c>
      <c r="R48" s="272">
        <f t="shared" si="23"/>
        <v>23409</v>
      </c>
      <c r="S48" s="272">
        <f t="shared" si="23"/>
        <v>23409</v>
      </c>
      <c r="T48" s="272">
        <f t="shared" si="23"/>
        <v>22262</v>
      </c>
      <c r="U48" s="272">
        <f t="shared" si="23"/>
        <v>22262</v>
      </c>
      <c r="V48" s="272">
        <f t="shared" si="23"/>
        <v>22262</v>
      </c>
      <c r="W48" s="272">
        <f t="shared" si="23"/>
        <v>22262</v>
      </c>
      <c r="X48" s="272">
        <f t="shared" si="23"/>
        <v>23409</v>
      </c>
      <c r="Y48" s="272">
        <f t="shared" si="23"/>
        <v>23409</v>
      </c>
      <c r="Z48" s="272">
        <f t="shared" si="23"/>
        <v>23409</v>
      </c>
      <c r="AA48" s="272">
        <f t="shared" si="23"/>
        <v>22262</v>
      </c>
      <c r="AB48" s="272">
        <f t="shared" si="23"/>
        <v>22262</v>
      </c>
      <c r="AC48" s="272">
        <f t="shared" si="23"/>
        <v>23409</v>
      </c>
      <c r="AD48" s="272">
        <f t="shared" si="23"/>
        <v>23409</v>
      </c>
      <c r="AE48" s="272">
        <f t="shared" si="23"/>
        <v>23409</v>
      </c>
      <c r="AF48" s="272">
        <f t="shared" si="23"/>
        <v>26469</v>
      </c>
      <c r="AG48" s="272">
        <f t="shared" si="23"/>
        <v>26469</v>
      </c>
      <c r="AH48" s="272">
        <f t="shared" si="23"/>
        <v>24557</v>
      </c>
      <c r="AI48" s="272">
        <f t="shared" si="23"/>
        <v>26087</v>
      </c>
      <c r="AJ48" s="272">
        <f t="shared" si="23"/>
        <v>26087</v>
      </c>
      <c r="AK48" s="272">
        <f t="shared" si="23"/>
        <v>31059</v>
      </c>
      <c r="AL48" s="272">
        <f t="shared" si="23"/>
        <v>35649</v>
      </c>
      <c r="AM48" s="272">
        <f t="shared" si="23"/>
        <v>35649</v>
      </c>
      <c r="AN48" s="272">
        <f t="shared" si="23"/>
        <v>37944</v>
      </c>
      <c r="AO48" s="272">
        <f t="shared" si="23"/>
        <v>35649</v>
      </c>
      <c r="AP48" s="346">
        <f t="shared" si="23"/>
        <v>60053</v>
      </c>
      <c r="AQ48" s="346">
        <f t="shared" si="23"/>
        <v>90653</v>
      </c>
      <c r="AR48" s="346">
        <f t="shared" si="23"/>
        <v>109778</v>
      </c>
      <c r="AS48" s="346">
        <f t="shared" si="23"/>
        <v>109778</v>
      </c>
      <c r="AT48" s="346">
        <f t="shared" si="23"/>
        <v>98303</v>
      </c>
      <c r="AU48" s="346">
        <f t="shared" si="23"/>
        <v>98303</v>
      </c>
      <c r="AV48" s="346">
        <f t="shared" si="23"/>
        <v>98303</v>
      </c>
      <c r="AW48" s="346">
        <f t="shared" si="23"/>
        <v>98303</v>
      </c>
      <c r="AX48" s="346">
        <f t="shared" si="23"/>
        <v>98303</v>
      </c>
      <c r="AY48" s="346">
        <f t="shared" si="23"/>
        <v>79178</v>
      </c>
      <c r="AZ48" s="346">
        <f t="shared" si="23"/>
        <v>71528</v>
      </c>
      <c r="BA48" s="272">
        <f t="shared" si="23"/>
        <v>71528</v>
      </c>
      <c r="BB48" s="272">
        <f t="shared" si="23"/>
        <v>53703</v>
      </c>
      <c r="BC48" s="272">
        <f t="shared" si="23"/>
        <v>35343</v>
      </c>
      <c r="BD48" s="272">
        <f t="shared" si="23"/>
        <v>35343</v>
      </c>
      <c r="BE48" s="272">
        <f t="shared" si="23"/>
        <v>35343</v>
      </c>
      <c r="BF48" s="272">
        <f t="shared" si="23"/>
        <v>35343</v>
      </c>
      <c r="BG48" s="272">
        <f t="shared" si="23"/>
        <v>35343</v>
      </c>
      <c r="BH48" s="272">
        <f t="shared" si="23"/>
        <v>33048</v>
      </c>
      <c r="BI48" s="272">
        <f t="shared" si="21"/>
        <v>33048</v>
      </c>
      <c r="BJ48" s="272">
        <f t="shared" si="21"/>
        <v>33048</v>
      </c>
      <c r="BK48" s="272">
        <f t="shared" si="21"/>
        <v>35343</v>
      </c>
      <c r="BL48" s="272">
        <f t="shared" si="21"/>
        <v>35343</v>
      </c>
      <c r="BM48" s="272">
        <f t="shared" si="21"/>
        <v>35343</v>
      </c>
      <c r="BN48" s="272">
        <f t="shared" si="21"/>
        <v>35343</v>
      </c>
      <c r="BO48" s="272">
        <f t="shared" si="21"/>
        <v>35343</v>
      </c>
      <c r="BP48" s="272">
        <f t="shared" si="21"/>
        <v>35343</v>
      </c>
      <c r="BQ48" s="272">
        <f t="shared" si="21"/>
        <v>35343</v>
      </c>
      <c r="BR48" s="272">
        <f t="shared" si="21"/>
        <v>35343</v>
      </c>
      <c r="BS48" s="272">
        <f t="shared" si="21"/>
        <v>35343</v>
      </c>
      <c r="BT48" s="272">
        <f t="shared" si="21"/>
        <v>39933</v>
      </c>
      <c r="BU48" s="272">
        <f t="shared" si="21"/>
        <v>39933</v>
      </c>
      <c r="BV48" s="272">
        <f t="shared" si="21"/>
        <v>39933</v>
      </c>
      <c r="BW48" s="272">
        <f t="shared" si="21"/>
        <v>39933</v>
      </c>
      <c r="BX48" s="272">
        <f t="shared" si="21"/>
        <v>41463</v>
      </c>
      <c r="BY48" s="272">
        <f t="shared" si="21"/>
        <v>41463</v>
      </c>
      <c r="BZ48" s="272">
        <f t="shared" si="21"/>
        <v>41463</v>
      </c>
      <c r="CA48" s="272">
        <f t="shared" si="21"/>
        <v>41463</v>
      </c>
      <c r="CB48" s="272">
        <f t="shared" si="21"/>
        <v>41463</v>
      </c>
      <c r="CC48" s="272">
        <f t="shared" si="21"/>
        <v>41463</v>
      </c>
      <c r="CD48" s="272">
        <f t="shared" si="21"/>
        <v>41463</v>
      </c>
      <c r="CE48" s="272">
        <f t="shared" si="21"/>
        <v>41463</v>
      </c>
      <c r="CF48" s="272">
        <f t="shared" si="21"/>
        <v>41463</v>
      </c>
      <c r="CG48" s="272">
        <f t="shared" si="21"/>
        <v>41463</v>
      </c>
      <c r="CH48" s="272">
        <f t="shared" si="21"/>
        <v>38403</v>
      </c>
      <c r="CI48" s="272">
        <f t="shared" si="21"/>
        <v>38403</v>
      </c>
      <c r="CJ48" s="272">
        <f t="shared" si="21"/>
        <v>38403</v>
      </c>
      <c r="CK48" s="272">
        <f t="shared" si="21"/>
        <v>38403</v>
      </c>
      <c r="CL48" s="272">
        <f t="shared" si="21"/>
        <v>38403</v>
      </c>
      <c r="CM48" s="272">
        <f t="shared" si="21"/>
        <v>38403</v>
      </c>
      <c r="CN48" s="272">
        <f t="shared" si="21"/>
        <v>38403</v>
      </c>
      <c r="CO48" s="272">
        <f t="shared" si="21"/>
        <v>38403</v>
      </c>
      <c r="CP48" s="272">
        <f t="shared" si="21"/>
        <v>38403</v>
      </c>
      <c r="CQ48" s="272">
        <f t="shared" si="21"/>
        <v>57528</v>
      </c>
      <c r="CR48" s="272">
        <f t="shared" si="21"/>
        <v>62883</v>
      </c>
      <c r="CS48" s="272">
        <f t="shared" si="21"/>
        <v>68238</v>
      </c>
      <c r="CT48" s="272">
        <f t="shared" si="21"/>
        <v>57528</v>
      </c>
      <c r="CU48" s="272">
        <f t="shared" si="21"/>
        <v>57528</v>
      </c>
      <c r="CV48" s="272">
        <f t="shared" si="21"/>
        <v>49113</v>
      </c>
      <c r="CW48" s="272">
        <f t="shared" si="21"/>
        <v>49113</v>
      </c>
      <c r="CX48" s="272">
        <f t="shared" si="21"/>
        <v>49113</v>
      </c>
      <c r="CY48" s="272">
        <f t="shared" si="21"/>
        <v>42993</v>
      </c>
      <c r="CZ48" s="272">
        <f t="shared" si="21"/>
        <v>42228</v>
      </c>
      <c r="DA48" s="272">
        <f t="shared" si="21"/>
        <v>31901</v>
      </c>
      <c r="DB48" s="272">
        <f t="shared" si="21"/>
        <v>31901</v>
      </c>
      <c r="DC48" s="272">
        <f t="shared" si="21"/>
        <v>31901</v>
      </c>
      <c r="DD48" s="272">
        <f t="shared" si="21"/>
        <v>31901</v>
      </c>
      <c r="DE48" s="272">
        <f t="shared" si="21"/>
        <v>33048</v>
      </c>
      <c r="DF48" s="272">
        <f t="shared" si="21"/>
        <v>33048</v>
      </c>
      <c r="DG48" s="272">
        <f t="shared" si="21"/>
        <v>33048</v>
      </c>
      <c r="DH48" s="272">
        <f t="shared" si="21"/>
        <v>31901</v>
      </c>
      <c r="DI48" s="272">
        <f t="shared" si="21"/>
        <v>31901</v>
      </c>
      <c r="DJ48" s="272">
        <f t="shared" si="21"/>
        <v>31901</v>
      </c>
      <c r="DK48" s="272">
        <f t="shared" si="21"/>
        <v>31901</v>
      </c>
      <c r="DL48" s="272">
        <f t="shared" si="21"/>
        <v>31901</v>
      </c>
      <c r="DM48" s="272">
        <f t="shared" si="21"/>
        <v>31901</v>
      </c>
      <c r="DN48" s="272">
        <f t="shared" si="21"/>
        <v>30753</v>
      </c>
      <c r="DO48" s="272">
        <f t="shared" si="21"/>
        <v>30753</v>
      </c>
      <c r="DP48" s="272">
        <f t="shared" si="21"/>
        <v>30753</v>
      </c>
      <c r="DQ48" s="272">
        <f t="shared" si="21"/>
        <v>30753</v>
      </c>
      <c r="DR48" s="272">
        <f t="shared" si="21"/>
        <v>30753</v>
      </c>
      <c r="DS48" s="272">
        <f t="shared" si="21"/>
        <v>30753</v>
      </c>
      <c r="DT48" s="272">
        <f t="shared" si="21"/>
        <v>30753</v>
      </c>
      <c r="DU48" s="272">
        <f t="shared" si="22"/>
        <v>27693</v>
      </c>
      <c r="DV48" s="272">
        <f t="shared" si="22"/>
        <v>27693</v>
      </c>
      <c r="DW48" s="272">
        <f t="shared" si="22"/>
        <v>27693</v>
      </c>
      <c r="DX48" s="272">
        <f t="shared" si="22"/>
        <v>27693</v>
      </c>
      <c r="DY48" s="272">
        <f t="shared" si="22"/>
        <v>27693</v>
      </c>
      <c r="DZ48" s="272">
        <f t="shared" si="22"/>
        <v>28458</v>
      </c>
      <c r="EA48" s="272">
        <f t="shared" si="22"/>
        <v>28458</v>
      </c>
      <c r="EB48" s="272">
        <f t="shared" si="22"/>
        <v>26928</v>
      </c>
      <c r="EC48" s="272">
        <f t="shared" si="22"/>
        <v>26928</v>
      </c>
      <c r="ED48" s="272">
        <f t="shared" si="22"/>
        <v>26928</v>
      </c>
      <c r="EE48" s="272">
        <f t="shared" si="22"/>
        <v>24480</v>
      </c>
      <c r="EF48" s="272">
        <f t="shared" si="22"/>
        <v>24480</v>
      </c>
      <c r="EG48" s="272">
        <f t="shared" si="22"/>
        <v>24480</v>
      </c>
      <c r="EH48" s="272">
        <f t="shared" si="22"/>
        <v>24480</v>
      </c>
      <c r="EI48" s="272">
        <f t="shared" si="22"/>
        <v>22185</v>
      </c>
      <c r="EJ48" s="272">
        <f t="shared" si="22"/>
        <v>22185</v>
      </c>
      <c r="EK48" s="272">
        <f t="shared" si="22"/>
        <v>22185</v>
      </c>
      <c r="EL48" s="272">
        <f t="shared" si="22"/>
        <v>22185</v>
      </c>
      <c r="EM48" s="272">
        <f t="shared" si="22"/>
        <v>22185</v>
      </c>
      <c r="EN48" s="272">
        <f t="shared" si="22"/>
        <v>22185</v>
      </c>
      <c r="EO48" s="272">
        <f t="shared" si="22"/>
        <v>22185</v>
      </c>
      <c r="EP48" s="272">
        <f t="shared" si="22"/>
        <v>21038</v>
      </c>
      <c r="EQ48" s="272">
        <f t="shared" si="22"/>
        <v>21038</v>
      </c>
      <c r="ER48" s="272">
        <f t="shared" si="22"/>
        <v>21038</v>
      </c>
      <c r="ES48" s="272">
        <f t="shared" si="22"/>
        <v>21038</v>
      </c>
      <c r="ET48" s="272">
        <f t="shared" si="22"/>
        <v>21038</v>
      </c>
      <c r="EU48" s="272">
        <f t="shared" si="22"/>
        <v>22185</v>
      </c>
      <c r="EV48" s="272">
        <f t="shared" si="22"/>
        <v>22185</v>
      </c>
      <c r="EW48" s="272">
        <f t="shared" si="22"/>
        <v>21038</v>
      </c>
      <c r="EX48" s="272">
        <f t="shared" si="22"/>
        <v>21038</v>
      </c>
      <c r="EY48" s="272">
        <f t="shared" si="22"/>
        <v>21038</v>
      </c>
      <c r="EZ48" s="272">
        <f t="shared" si="22"/>
        <v>21038</v>
      </c>
      <c r="FA48" s="272">
        <f t="shared" si="22"/>
        <v>21038</v>
      </c>
      <c r="FB48" s="272">
        <f t="shared" si="22"/>
        <v>22185</v>
      </c>
      <c r="FC48" s="272">
        <f t="shared" si="22"/>
        <v>22185</v>
      </c>
      <c r="FD48" s="272">
        <f t="shared" si="22"/>
        <v>21038</v>
      </c>
      <c r="FE48" s="272">
        <f t="shared" si="22"/>
        <v>21038</v>
      </c>
      <c r="FF48" s="272">
        <f t="shared" si="22"/>
        <v>21038</v>
      </c>
      <c r="FG48" s="272">
        <f t="shared" si="22"/>
        <v>21038</v>
      </c>
      <c r="FH48" s="272">
        <f t="shared" si="22"/>
        <v>23333</v>
      </c>
    </row>
    <row r="49" spans="1:164"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346"/>
      <c r="AQ49" s="346"/>
      <c r="AR49" s="346"/>
      <c r="AS49" s="346"/>
      <c r="AT49" s="346"/>
      <c r="AU49" s="346"/>
      <c r="AV49" s="346"/>
      <c r="AW49" s="346"/>
      <c r="AX49" s="346"/>
      <c r="AY49" s="346"/>
      <c r="AZ49" s="346"/>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row>
    <row r="50" spans="1:164" s="72" customFormat="1" x14ac:dyDescent="0.2">
      <c r="A50" s="240" t="s">
        <v>115</v>
      </c>
      <c r="B50" s="272">
        <f t="shared" ref="B50:BH50" si="24">ROUND(B23*0.85,)</f>
        <v>40239</v>
      </c>
      <c r="C50" s="272">
        <f t="shared" si="24"/>
        <v>40239</v>
      </c>
      <c r="D50" s="272">
        <f t="shared" si="24"/>
        <v>42917</v>
      </c>
      <c r="E50" s="272">
        <f t="shared" si="24"/>
        <v>42917</v>
      </c>
      <c r="F50" s="272">
        <f t="shared" si="24"/>
        <v>37944</v>
      </c>
      <c r="G50" s="272">
        <f t="shared" si="24"/>
        <v>37944</v>
      </c>
      <c r="H50" s="272">
        <f t="shared" si="24"/>
        <v>37944</v>
      </c>
      <c r="I50" s="272">
        <f t="shared" si="24"/>
        <v>37944</v>
      </c>
      <c r="J50" s="272">
        <f t="shared" si="24"/>
        <v>37944</v>
      </c>
      <c r="K50" s="272">
        <f t="shared" si="24"/>
        <v>41387</v>
      </c>
      <c r="L50" s="272">
        <f t="shared" si="24"/>
        <v>41387</v>
      </c>
      <c r="M50" s="272">
        <f t="shared" si="24"/>
        <v>37944</v>
      </c>
      <c r="N50" s="272">
        <f t="shared" si="24"/>
        <v>37944</v>
      </c>
      <c r="O50" s="272">
        <f t="shared" si="24"/>
        <v>37944</v>
      </c>
      <c r="P50" s="272">
        <f t="shared" si="24"/>
        <v>37944</v>
      </c>
      <c r="Q50" s="272">
        <f t="shared" si="24"/>
        <v>37944</v>
      </c>
      <c r="R50" s="272">
        <f t="shared" si="24"/>
        <v>40239</v>
      </c>
      <c r="S50" s="272">
        <f t="shared" si="24"/>
        <v>40239</v>
      </c>
      <c r="T50" s="272">
        <f t="shared" si="24"/>
        <v>39092</v>
      </c>
      <c r="U50" s="272">
        <f t="shared" si="24"/>
        <v>39092</v>
      </c>
      <c r="V50" s="272">
        <f t="shared" si="24"/>
        <v>39092</v>
      </c>
      <c r="W50" s="272">
        <f t="shared" si="24"/>
        <v>39092</v>
      </c>
      <c r="X50" s="272">
        <f t="shared" si="24"/>
        <v>40239</v>
      </c>
      <c r="Y50" s="272">
        <f t="shared" si="24"/>
        <v>40239</v>
      </c>
      <c r="Z50" s="272">
        <f t="shared" si="24"/>
        <v>40239</v>
      </c>
      <c r="AA50" s="272">
        <f t="shared" si="24"/>
        <v>39092</v>
      </c>
      <c r="AB50" s="272">
        <f t="shared" si="24"/>
        <v>39092</v>
      </c>
      <c r="AC50" s="272">
        <f t="shared" si="24"/>
        <v>40239</v>
      </c>
      <c r="AD50" s="272">
        <f t="shared" si="24"/>
        <v>40239</v>
      </c>
      <c r="AE50" s="272">
        <f t="shared" si="24"/>
        <v>40239</v>
      </c>
      <c r="AF50" s="272">
        <f t="shared" si="24"/>
        <v>43299</v>
      </c>
      <c r="AG50" s="272">
        <f t="shared" si="24"/>
        <v>43299</v>
      </c>
      <c r="AH50" s="272">
        <f t="shared" si="24"/>
        <v>41387</v>
      </c>
      <c r="AI50" s="272">
        <f t="shared" si="24"/>
        <v>42917</v>
      </c>
      <c r="AJ50" s="272">
        <f t="shared" si="24"/>
        <v>42917</v>
      </c>
      <c r="AK50" s="272">
        <f t="shared" si="24"/>
        <v>47889</v>
      </c>
      <c r="AL50" s="272">
        <f t="shared" si="24"/>
        <v>52479</v>
      </c>
      <c r="AM50" s="272">
        <f t="shared" si="24"/>
        <v>52479</v>
      </c>
      <c r="AN50" s="272">
        <f t="shared" si="24"/>
        <v>54774</v>
      </c>
      <c r="AO50" s="272">
        <f t="shared" si="24"/>
        <v>52479</v>
      </c>
      <c r="AP50" s="346">
        <f t="shared" si="24"/>
        <v>125078</v>
      </c>
      <c r="AQ50" s="346">
        <f t="shared" si="24"/>
        <v>155678</v>
      </c>
      <c r="AR50" s="346">
        <f t="shared" si="24"/>
        <v>174803</v>
      </c>
      <c r="AS50" s="346">
        <f t="shared" si="24"/>
        <v>174803</v>
      </c>
      <c r="AT50" s="346">
        <f t="shared" si="24"/>
        <v>163328</v>
      </c>
      <c r="AU50" s="346">
        <f t="shared" si="24"/>
        <v>163328</v>
      </c>
      <c r="AV50" s="346">
        <f t="shared" si="24"/>
        <v>163328</v>
      </c>
      <c r="AW50" s="346">
        <f t="shared" si="24"/>
        <v>163328</v>
      </c>
      <c r="AX50" s="346">
        <f t="shared" si="24"/>
        <v>163328</v>
      </c>
      <c r="AY50" s="346">
        <f t="shared" si="24"/>
        <v>144203</v>
      </c>
      <c r="AZ50" s="346">
        <f t="shared" si="24"/>
        <v>136553</v>
      </c>
      <c r="BA50" s="272">
        <f t="shared" si="24"/>
        <v>136553</v>
      </c>
      <c r="BB50" s="272">
        <f t="shared" si="24"/>
        <v>85068</v>
      </c>
      <c r="BC50" s="272">
        <f t="shared" si="24"/>
        <v>66708</v>
      </c>
      <c r="BD50" s="272">
        <f t="shared" si="24"/>
        <v>66708</v>
      </c>
      <c r="BE50" s="272">
        <f t="shared" si="24"/>
        <v>66708</v>
      </c>
      <c r="BF50" s="272">
        <f t="shared" si="24"/>
        <v>66708</v>
      </c>
      <c r="BG50" s="272">
        <f t="shared" si="24"/>
        <v>66708</v>
      </c>
      <c r="BH50" s="272">
        <f t="shared" si="24"/>
        <v>64413</v>
      </c>
      <c r="BI50" s="272">
        <f t="shared" ref="BI50:DT50" si="25">ROUND(BI23*0.85,)</f>
        <v>64413</v>
      </c>
      <c r="BJ50" s="272">
        <f t="shared" si="25"/>
        <v>64413</v>
      </c>
      <c r="BK50" s="272">
        <f t="shared" si="25"/>
        <v>66708</v>
      </c>
      <c r="BL50" s="272">
        <f t="shared" si="25"/>
        <v>66708</v>
      </c>
      <c r="BM50" s="272">
        <f t="shared" si="25"/>
        <v>66708</v>
      </c>
      <c r="BN50" s="272">
        <f t="shared" si="25"/>
        <v>66708</v>
      </c>
      <c r="BO50" s="272">
        <f t="shared" si="25"/>
        <v>66708</v>
      </c>
      <c r="BP50" s="272">
        <f t="shared" si="25"/>
        <v>66708</v>
      </c>
      <c r="BQ50" s="272">
        <f t="shared" si="25"/>
        <v>66708</v>
      </c>
      <c r="BR50" s="272">
        <f t="shared" si="25"/>
        <v>66708</v>
      </c>
      <c r="BS50" s="272">
        <f t="shared" si="25"/>
        <v>66708</v>
      </c>
      <c r="BT50" s="272">
        <f t="shared" si="25"/>
        <v>71298</v>
      </c>
      <c r="BU50" s="272">
        <f t="shared" si="25"/>
        <v>71298</v>
      </c>
      <c r="BV50" s="272">
        <f t="shared" si="25"/>
        <v>71298</v>
      </c>
      <c r="BW50" s="272">
        <f t="shared" si="25"/>
        <v>71298</v>
      </c>
      <c r="BX50" s="272">
        <f t="shared" si="25"/>
        <v>72828</v>
      </c>
      <c r="BY50" s="272">
        <f t="shared" si="25"/>
        <v>72828</v>
      </c>
      <c r="BZ50" s="272">
        <f t="shared" si="25"/>
        <v>72828</v>
      </c>
      <c r="CA50" s="272">
        <f t="shared" si="25"/>
        <v>72828</v>
      </c>
      <c r="CB50" s="272">
        <f t="shared" si="25"/>
        <v>72828</v>
      </c>
      <c r="CC50" s="272">
        <f t="shared" si="25"/>
        <v>72828</v>
      </c>
      <c r="CD50" s="272">
        <f t="shared" si="25"/>
        <v>72828</v>
      </c>
      <c r="CE50" s="272">
        <f t="shared" si="25"/>
        <v>72828</v>
      </c>
      <c r="CF50" s="272">
        <f t="shared" si="25"/>
        <v>72828</v>
      </c>
      <c r="CG50" s="272">
        <f t="shared" si="25"/>
        <v>72828</v>
      </c>
      <c r="CH50" s="272">
        <f t="shared" si="25"/>
        <v>69768</v>
      </c>
      <c r="CI50" s="272">
        <f t="shared" si="25"/>
        <v>69768</v>
      </c>
      <c r="CJ50" s="272">
        <f t="shared" si="25"/>
        <v>69768</v>
      </c>
      <c r="CK50" s="272">
        <f t="shared" si="25"/>
        <v>69768</v>
      </c>
      <c r="CL50" s="272">
        <f t="shared" si="25"/>
        <v>69768</v>
      </c>
      <c r="CM50" s="272">
        <f t="shared" si="25"/>
        <v>69768</v>
      </c>
      <c r="CN50" s="272">
        <f t="shared" si="25"/>
        <v>69768</v>
      </c>
      <c r="CO50" s="272">
        <f t="shared" si="25"/>
        <v>69768</v>
      </c>
      <c r="CP50" s="272">
        <f t="shared" si="25"/>
        <v>69768</v>
      </c>
      <c r="CQ50" s="272">
        <f t="shared" si="25"/>
        <v>88893</v>
      </c>
      <c r="CR50" s="272">
        <f t="shared" si="25"/>
        <v>94248</v>
      </c>
      <c r="CS50" s="272">
        <f t="shared" si="25"/>
        <v>99603</v>
      </c>
      <c r="CT50" s="272">
        <f t="shared" si="25"/>
        <v>88893</v>
      </c>
      <c r="CU50" s="272">
        <f t="shared" si="25"/>
        <v>88893</v>
      </c>
      <c r="CV50" s="272">
        <f t="shared" si="25"/>
        <v>80478</v>
      </c>
      <c r="CW50" s="272">
        <f t="shared" si="25"/>
        <v>80478</v>
      </c>
      <c r="CX50" s="272">
        <f t="shared" si="25"/>
        <v>80478</v>
      </c>
      <c r="CY50" s="272">
        <f t="shared" si="25"/>
        <v>74358</v>
      </c>
      <c r="CZ50" s="272">
        <f t="shared" si="25"/>
        <v>73593</v>
      </c>
      <c r="DA50" s="272">
        <f t="shared" si="25"/>
        <v>63266</v>
      </c>
      <c r="DB50" s="272">
        <f t="shared" si="25"/>
        <v>63266</v>
      </c>
      <c r="DC50" s="272">
        <f t="shared" si="25"/>
        <v>63266</v>
      </c>
      <c r="DD50" s="272">
        <f t="shared" si="25"/>
        <v>63266</v>
      </c>
      <c r="DE50" s="272">
        <f t="shared" si="25"/>
        <v>64413</v>
      </c>
      <c r="DF50" s="272">
        <f t="shared" si="25"/>
        <v>64413</v>
      </c>
      <c r="DG50" s="272">
        <f t="shared" si="25"/>
        <v>64413</v>
      </c>
      <c r="DH50" s="272">
        <f t="shared" si="25"/>
        <v>63266</v>
      </c>
      <c r="DI50" s="272">
        <f t="shared" si="25"/>
        <v>63266</v>
      </c>
      <c r="DJ50" s="272">
        <f t="shared" si="25"/>
        <v>63266</v>
      </c>
      <c r="DK50" s="272">
        <f t="shared" si="25"/>
        <v>63266</v>
      </c>
      <c r="DL50" s="272">
        <f t="shared" si="25"/>
        <v>63266</v>
      </c>
      <c r="DM50" s="272">
        <f t="shared" si="25"/>
        <v>63266</v>
      </c>
      <c r="DN50" s="272">
        <f t="shared" si="25"/>
        <v>62118</v>
      </c>
      <c r="DO50" s="272">
        <f t="shared" si="25"/>
        <v>62118</v>
      </c>
      <c r="DP50" s="272">
        <f t="shared" si="25"/>
        <v>62118</v>
      </c>
      <c r="DQ50" s="272">
        <f t="shared" si="25"/>
        <v>62118</v>
      </c>
      <c r="DR50" s="272">
        <f t="shared" si="25"/>
        <v>62118</v>
      </c>
      <c r="DS50" s="272">
        <f t="shared" si="25"/>
        <v>62118</v>
      </c>
      <c r="DT50" s="272">
        <f t="shared" si="25"/>
        <v>62118</v>
      </c>
      <c r="DU50" s="272">
        <f t="shared" ref="DU50:FH50" si="26">ROUND(DU23*0.85,)</f>
        <v>59058</v>
      </c>
      <c r="DV50" s="272">
        <f t="shared" si="26"/>
        <v>59058</v>
      </c>
      <c r="DW50" s="272">
        <f t="shared" si="26"/>
        <v>59058</v>
      </c>
      <c r="DX50" s="272">
        <f t="shared" si="26"/>
        <v>59058</v>
      </c>
      <c r="DY50" s="272">
        <f t="shared" si="26"/>
        <v>59058</v>
      </c>
      <c r="DZ50" s="272">
        <f t="shared" si="26"/>
        <v>59823</v>
      </c>
      <c r="EA50" s="272">
        <f t="shared" si="26"/>
        <v>59823</v>
      </c>
      <c r="EB50" s="272">
        <f t="shared" si="26"/>
        <v>58293</v>
      </c>
      <c r="EC50" s="272">
        <f t="shared" si="26"/>
        <v>58293</v>
      </c>
      <c r="ED50" s="272">
        <f t="shared" si="26"/>
        <v>58293</v>
      </c>
      <c r="EE50" s="272">
        <f t="shared" si="26"/>
        <v>41310</v>
      </c>
      <c r="EF50" s="272">
        <f t="shared" si="26"/>
        <v>41310</v>
      </c>
      <c r="EG50" s="272">
        <f t="shared" si="26"/>
        <v>41310</v>
      </c>
      <c r="EH50" s="272">
        <f t="shared" si="26"/>
        <v>41310</v>
      </c>
      <c r="EI50" s="272">
        <f t="shared" si="26"/>
        <v>39015</v>
      </c>
      <c r="EJ50" s="272">
        <f t="shared" si="26"/>
        <v>39015</v>
      </c>
      <c r="EK50" s="272">
        <f t="shared" si="26"/>
        <v>39015</v>
      </c>
      <c r="EL50" s="272">
        <f t="shared" si="26"/>
        <v>39015</v>
      </c>
      <c r="EM50" s="272">
        <f t="shared" si="26"/>
        <v>39015</v>
      </c>
      <c r="EN50" s="272">
        <f t="shared" si="26"/>
        <v>39015</v>
      </c>
      <c r="EO50" s="272">
        <f t="shared" si="26"/>
        <v>39015</v>
      </c>
      <c r="EP50" s="272">
        <f t="shared" si="26"/>
        <v>37868</v>
      </c>
      <c r="EQ50" s="272">
        <f t="shared" si="26"/>
        <v>37868</v>
      </c>
      <c r="ER50" s="272">
        <f t="shared" si="26"/>
        <v>37868</v>
      </c>
      <c r="ES50" s="272">
        <f t="shared" si="26"/>
        <v>37868</v>
      </c>
      <c r="ET50" s="272">
        <f t="shared" si="26"/>
        <v>37868</v>
      </c>
      <c r="EU50" s="272">
        <f t="shared" si="26"/>
        <v>39015</v>
      </c>
      <c r="EV50" s="272">
        <f t="shared" si="26"/>
        <v>39015</v>
      </c>
      <c r="EW50" s="272">
        <f t="shared" si="26"/>
        <v>37868</v>
      </c>
      <c r="EX50" s="272">
        <f t="shared" si="26"/>
        <v>37868</v>
      </c>
      <c r="EY50" s="272">
        <f t="shared" si="26"/>
        <v>37868</v>
      </c>
      <c r="EZ50" s="272">
        <f t="shared" si="26"/>
        <v>37868</v>
      </c>
      <c r="FA50" s="272">
        <f t="shared" si="26"/>
        <v>37868</v>
      </c>
      <c r="FB50" s="272">
        <f t="shared" si="26"/>
        <v>39015</v>
      </c>
      <c r="FC50" s="272">
        <f t="shared" si="26"/>
        <v>39015</v>
      </c>
      <c r="FD50" s="272">
        <f t="shared" si="26"/>
        <v>37868</v>
      </c>
      <c r="FE50" s="272">
        <f t="shared" si="26"/>
        <v>37868</v>
      </c>
      <c r="FF50" s="272">
        <f t="shared" si="26"/>
        <v>37868</v>
      </c>
      <c r="FG50" s="272">
        <f t="shared" si="26"/>
        <v>37868</v>
      </c>
      <c r="FH50" s="272">
        <f t="shared" si="26"/>
        <v>40163</v>
      </c>
    </row>
    <row r="51" spans="1:164"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346"/>
      <c r="AQ51" s="346"/>
      <c r="AR51" s="346"/>
      <c r="AS51" s="346"/>
      <c r="AT51" s="346"/>
      <c r="AU51" s="346"/>
      <c r="AV51" s="346"/>
      <c r="AW51" s="346"/>
      <c r="AX51" s="346"/>
      <c r="AY51" s="346"/>
      <c r="AZ51" s="346"/>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row>
    <row r="52" spans="1:164" s="72" customFormat="1" x14ac:dyDescent="0.2">
      <c r="A52" s="240" t="s">
        <v>115</v>
      </c>
      <c r="B52" s="272">
        <f t="shared" ref="B52:BH52" si="27">ROUND(B25*0.85,)</f>
        <v>51714</v>
      </c>
      <c r="C52" s="272">
        <f t="shared" si="27"/>
        <v>51714</v>
      </c>
      <c r="D52" s="272">
        <f t="shared" si="27"/>
        <v>54392</v>
      </c>
      <c r="E52" s="272">
        <f t="shared" si="27"/>
        <v>54392</v>
      </c>
      <c r="F52" s="272">
        <f t="shared" si="27"/>
        <v>49419</v>
      </c>
      <c r="G52" s="272">
        <f t="shared" si="27"/>
        <v>49419</v>
      </c>
      <c r="H52" s="272">
        <f t="shared" si="27"/>
        <v>49419</v>
      </c>
      <c r="I52" s="272">
        <f t="shared" si="27"/>
        <v>49419</v>
      </c>
      <c r="J52" s="272">
        <f t="shared" si="27"/>
        <v>49419</v>
      </c>
      <c r="K52" s="272">
        <f t="shared" si="27"/>
        <v>52862</v>
      </c>
      <c r="L52" s="272">
        <f t="shared" si="27"/>
        <v>52862</v>
      </c>
      <c r="M52" s="272">
        <f t="shared" si="27"/>
        <v>49419</v>
      </c>
      <c r="N52" s="272">
        <f t="shared" si="27"/>
        <v>49419</v>
      </c>
      <c r="O52" s="272">
        <f t="shared" si="27"/>
        <v>49419</v>
      </c>
      <c r="P52" s="272">
        <f t="shared" si="27"/>
        <v>49419</v>
      </c>
      <c r="Q52" s="272">
        <f t="shared" si="27"/>
        <v>49419</v>
      </c>
      <c r="R52" s="272">
        <f t="shared" si="27"/>
        <v>51714</v>
      </c>
      <c r="S52" s="272">
        <f t="shared" si="27"/>
        <v>51714</v>
      </c>
      <c r="T52" s="272">
        <f t="shared" si="27"/>
        <v>50567</v>
      </c>
      <c r="U52" s="272">
        <f t="shared" si="27"/>
        <v>50567</v>
      </c>
      <c r="V52" s="272">
        <f t="shared" si="27"/>
        <v>50567</v>
      </c>
      <c r="W52" s="272">
        <f t="shared" si="27"/>
        <v>50567</v>
      </c>
      <c r="X52" s="272">
        <f t="shared" si="27"/>
        <v>51714</v>
      </c>
      <c r="Y52" s="272">
        <f t="shared" si="27"/>
        <v>51714</v>
      </c>
      <c r="Z52" s="272">
        <f t="shared" si="27"/>
        <v>51714</v>
      </c>
      <c r="AA52" s="272">
        <f t="shared" si="27"/>
        <v>50567</v>
      </c>
      <c r="AB52" s="272">
        <f t="shared" si="27"/>
        <v>50567</v>
      </c>
      <c r="AC52" s="272">
        <f t="shared" si="27"/>
        <v>51714</v>
      </c>
      <c r="AD52" s="272">
        <f t="shared" si="27"/>
        <v>51714</v>
      </c>
      <c r="AE52" s="272">
        <f t="shared" si="27"/>
        <v>51714</v>
      </c>
      <c r="AF52" s="272">
        <f t="shared" si="27"/>
        <v>54774</v>
      </c>
      <c r="AG52" s="272">
        <f t="shared" si="27"/>
        <v>54774</v>
      </c>
      <c r="AH52" s="272">
        <f t="shared" si="27"/>
        <v>52862</v>
      </c>
      <c r="AI52" s="272">
        <f t="shared" si="27"/>
        <v>54392</v>
      </c>
      <c r="AJ52" s="272">
        <f t="shared" si="27"/>
        <v>54392</v>
      </c>
      <c r="AK52" s="272">
        <f t="shared" si="27"/>
        <v>59364</v>
      </c>
      <c r="AL52" s="272">
        <f t="shared" si="27"/>
        <v>63954</v>
      </c>
      <c r="AM52" s="272">
        <f t="shared" si="27"/>
        <v>63954</v>
      </c>
      <c r="AN52" s="272">
        <f t="shared" si="27"/>
        <v>66249</v>
      </c>
      <c r="AO52" s="272">
        <f t="shared" si="27"/>
        <v>63954</v>
      </c>
      <c r="AP52" s="346">
        <f t="shared" si="27"/>
        <v>148028</v>
      </c>
      <c r="AQ52" s="346">
        <f t="shared" si="27"/>
        <v>178628</v>
      </c>
      <c r="AR52" s="346">
        <f t="shared" si="27"/>
        <v>197753</v>
      </c>
      <c r="AS52" s="346">
        <f t="shared" si="27"/>
        <v>197753</v>
      </c>
      <c r="AT52" s="346">
        <f t="shared" si="27"/>
        <v>186278</v>
      </c>
      <c r="AU52" s="346">
        <f t="shared" si="27"/>
        <v>186278</v>
      </c>
      <c r="AV52" s="346">
        <f t="shared" si="27"/>
        <v>186278</v>
      </c>
      <c r="AW52" s="346">
        <f t="shared" si="27"/>
        <v>186278</v>
      </c>
      <c r="AX52" s="346">
        <f t="shared" si="27"/>
        <v>186278</v>
      </c>
      <c r="AY52" s="346">
        <f t="shared" si="27"/>
        <v>167153</v>
      </c>
      <c r="AZ52" s="346">
        <f t="shared" si="27"/>
        <v>159503</v>
      </c>
      <c r="BA52" s="272">
        <f t="shared" si="27"/>
        <v>159503</v>
      </c>
      <c r="BB52" s="272">
        <f t="shared" si="27"/>
        <v>107253</v>
      </c>
      <c r="BC52" s="272">
        <f t="shared" si="27"/>
        <v>88893</v>
      </c>
      <c r="BD52" s="272">
        <f t="shared" si="27"/>
        <v>88893</v>
      </c>
      <c r="BE52" s="272">
        <f t="shared" si="27"/>
        <v>88893</v>
      </c>
      <c r="BF52" s="272">
        <f t="shared" si="27"/>
        <v>88893</v>
      </c>
      <c r="BG52" s="272">
        <f t="shared" si="27"/>
        <v>88893</v>
      </c>
      <c r="BH52" s="272">
        <f t="shared" si="27"/>
        <v>86598</v>
      </c>
      <c r="BI52" s="272">
        <f t="shared" ref="BI52:DT52" si="28">ROUND(BI25*0.85,)</f>
        <v>86598</v>
      </c>
      <c r="BJ52" s="272">
        <f t="shared" si="28"/>
        <v>86598</v>
      </c>
      <c r="BK52" s="272">
        <f t="shared" si="28"/>
        <v>88893</v>
      </c>
      <c r="BL52" s="272">
        <f t="shared" si="28"/>
        <v>88893</v>
      </c>
      <c r="BM52" s="272">
        <f t="shared" si="28"/>
        <v>88893</v>
      </c>
      <c r="BN52" s="272">
        <f t="shared" si="28"/>
        <v>88893</v>
      </c>
      <c r="BO52" s="272">
        <f t="shared" si="28"/>
        <v>88893</v>
      </c>
      <c r="BP52" s="272">
        <f t="shared" si="28"/>
        <v>88893</v>
      </c>
      <c r="BQ52" s="272">
        <f t="shared" si="28"/>
        <v>88893</v>
      </c>
      <c r="BR52" s="272">
        <f t="shared" si="28"/>
        <v>88893</v>
      </c>
      <c r="BS52" s="272">
        <f t="shared" si="28"/>
        <v>88893</v>
      </c>
      <c r="BT52" s="272">
        <f t="shared" si="28"/>
        <v>93483</v>
      </c>
      <c r="BU52" s="272">
        <f t="shared" si="28"/>
        <v>93483</v>
      </c>
      <c r="BV52" s="272">
        <f t="shared" si="28"/>
        <v>93483</v>
      </c>
      <c r="BW52" s="272">
        <f t="shared" si="28"/>
        <v>93483</v>
      </c>
      <c r="BX52" s="272">
        <f t="shared" si="28"/>
        <v>95013</v>
      </c>
      <c r="BY52" s="272">
        <f t="shared" si="28"/>
        <v>95013</v>
      </c>
      <c r="BZ52" s="272">
        <f t="shared" si="28"/>
        <v>95013</v>
      </c>
      <c r="CA52" s="272">
        <f t="shared" si="28"/>
        <v>95013</v>
      </c>
      <c r="CB52" s="272">
        <f t="shared" si="28"/>
        <v>95013</v>
      </c>
      <c r="CC52" s="272">
        <f t="shared" si="28"/>
        <v>95013</v>
      </c>
      <c r="CD52" s="272">
        <f t="shared" si="28"/>
        <v>95013</v>
      </c>
      <c r="CE52" s="272">
        <f t="shared" si="28"/>
        <v>95013</v>
      </c>
      <c r="CF52" s="272">
        <f t="shared" si="28"/>
        <v>95013</v>
      </c>
      <c r="CG52" s="272">
        <f t="shared" si="28"/>
        <v>95013</v>
      </c>
      <c r="CH52" s="272">
        <f t="shared" si="28"/>
        <v>91953</v>
      </c>
      <c r="CI52" s="272">
        <f t="shared" si="28"/>
        <v>91953</v>
      </c>
      <c r="CJ52" s="272">
        <f t="shared" si="28"/>
        <v>91953</v>
      </c>
      <c r="CK52" s="272">
        <f t="shared" si="28"/>
        <v>91953</v>
      </c>
      <c r="CL52" s="272">
        <f t="shared" si="28"/>
        <v>91953</v>
      </c>
      <c r="CM52" s="272">
        <f t="shared" si="28"/>
        <v>91953</v>
      </c>
      <c r="CN52" s="272">
        <f t="shared" si="28"/>
        <v>91953</v>
      </c>
      <c r="CO52" s="272">
        <f t="shared" si="28"/>
        <v>91953</v>
      </c>
      <c r="CP52" s="272">
        <f t="shared" si="28"/>
        <v>91953</v>
      </c>
      <c r="CQ52" s="272">
        <f t="shared" si="28"/>
        <v>111078</v>
      </c>
      <c r="CR52" s="272">
        <f t="shared" si="28"/>
        <v>116433</v>
      </c>
      <c r="CS52" s="272">
        <f t="shared" si="28"/>
        <v>121788</v>
      </c>
      <c r="CT52" s="272">
        <f t="shared" si="28"/>
        <v>111078</v>
      </c>
      <c r="CU52" s="272">
        <f t="shared" si="28"/>
        <v>111078</v>
      </c>
      <c r="CV52" s="272">
        <f t="shared" si="28"/>
        <v>102663</v>
      </c>
      <c r="CW52" s="272">
        <f t="shared" si="28"/>
        <v>102663</v>
      </c>
      <c r="CX52" s="272">
        <f t="shared" si="28"/>
        <v>102663</v>
      </c>
      <c r="CY52" s="272">
        <f t="shared" si="28"/>
        <v>96543</v>
      </c>
      <c r="CZ52" s="272">
        <f t="shared" si="28"/>
        <v>95778</v>
      </c>
      <c r="DA52" s="272">
        <f t="shared" si="28"/>
        <v>85451</v>
      </c>
      <c r="DB52" s="272">
        <f t="shared" si="28"/>
        <v>85451</v>
      </c>
      <c r="DC52" s="272">
        <f t="shared" si="28"/>
        <v>85451</v>
      </c>
      <c r="DD52" s="272">
        <f t="shared" si="28"/>
        <v>85451</v>
      </c>
      <c r="DE52" s="272">
        <f t="shared" si="28"/>
        <v>86598</v>
      </c>
      <c r="DF52" s="272">
        <f t="shared" si="28"/>
        <v>86598</v>
      </c>
      <c r="DG52" s="272">
        <f t="shared" si="28"/>
        <v>86598</v>
      </c>
      <c r="DH52" s="272">
        <f t="shared" si="28"/>
        <v>85451</v>
      </c>
      <c r="DI52" s="272">
        <f t="shared" si="28"/>
        <v>85451</v>
      </c>
      <c r="DJ52" s="272">
        <f t="shared" si="28"/>
        <v>85451</v>
      </c>
      <c r="DK52" s="272">
        <f t="shared" si="28"/>
        <v>85451</v>
      </c>
      <c r="DL52" s="272">
        <f t="shared" si="28"/>
        <v>85451</v>
      </c>
      <c r="DM52" s="272">
        <f t="shared" si="28"/>
        <v>85451</v>
      </c>
      <c r="DN52" s="272">
        <f t="shared" si="28"/>
        <v>84303</v>
      </c>
      <c r="DO52" s="272">
        <f t="shared" si="28"/>
        <v>84303</v>
      </c>
      <c r="DP52" s="272">
        <f t="shared" si="28"/>
        <v>84303</v>
      </c>
      <c r="DQ52" s="272">
        <f t="shared" si="28"/>
        <v>84303</v>
      </c>
      <c r="DR52" s="272">
        <f t="shared" si="28"/>
        <v>84303</v>
      </c>
      <c r="DS52" s="272">
        <f t="shared" si="28"/>
        <v>84303</v>
      </c>
      <c r="DT52" s="272">
        <f t="shared" si="28"/>
        <v>84303</v>
      </c>
      <c r="DU52" s="272">
        <f t="shared" ref="DU52:FH52" si="29">ROUND(DU25*0.85,)</f>
        <v>81243</v>
      </c>
      <c r="DV52" s="272">
        <f t="shared" si="29"/>
        <v>81243</v>
      </c>
      <c r="DW52" s="272">
        <f t="shared" si="29"/>
        <v>81243</v>
      </c>
      <c r="DX52" s="272">
        <f t="shared" si="29"/>
        <v>81243</v>
      </c>
      <c r="DY52" s="272">
        <f t="shared" si="29"/>
        <v>81243</v>
      </c>
      <c r="DZ52" s="272">
        <f t="shared" si="29"/>
        <v>82008</v>
      </c>
      <c r="EA52" s="272">
        <f t="shared" si="29"/>
        <v>82008</v>
      </c>
      <c r="EB52" s="272">
        <f t="shared" si="29"/>
        <v>80478</v>
      </c>
      <c r="EC52" s="272">
        <f t="shared" si="29"/>
        <v>80478</v>
      </c>
      <c r="ED52" s="272">
        <f t="shared" si="29"/>
        <v>80478</v>
      </c>
      <c r="EE52" s="272">
        <f t="shared" si="29"/>
        <v>52785</v>
      </c>
      <c r="EF52" s="272">
        <f t="shared" si="29"/>
        <v>52785</v>
      </c>
      <c r="EG52" s="272">
        <f t="shared" si="29"/>
        <v>52785</v>
      </c>
      <c r="EH52" s="272">
        <f t="shared" si="29"/>
        <v>52785</v>
      </c>
      <c r="EI52" s="272">
        <f t="shared" si="29"/>
        <v>50490</v>
      </c>
      <c r="EJ52" s="272">
        <f t="shared" si="29"/>
        <v>50490</v>
      </c>
      <c r="EK52" s="272">
        <f t="shared" si="29"/>
        <v>50490</v>
      </c>
      <c r="EL52" s="272">
        <f t="shared" si="29"/>
        <v>50490</v>
      </c>
      <c r="EM52" s="272">
        <f t="shared" si="29"/>
        <v>50490</v>
      </c>
      <c r="EN52" s="272">
        <f t="shared" si="29"/>
        <v>50490</v>
      </c>
      <c r="EO52" s="272">
        <f t="shared" si="29"/>
        <v>50490</v>
      </c>
      <c r="EP52" s="272">
        <f t="shared" si="29"/>
        <v>49343</v>
      </c>
      <c r="EQ52" s="272">
        <f t="shared" si="29"/>
        <v>49343</v>
      </c>
      <c r="ER52" s="272">
        <f t="shared" si="29"/>
        <v>49343</v>
      </c>
      <c r="ES52" s="272">
        <f t="shared" si="29"/>
        <v>49343</v>
      </c>
      <c r="ET52" s="272">
        <f t="shared" si="29"/>
        <v>49343</v>
      </c>
      <c r="EU52" s="272">
        <f t="shared" si="29"/>
        <v>50490</v>
      </c>
      <c r="EV52" s="272">
        <f t="shared" si="29"/>
        <v>50490</v>
      </c>
      <c r="EW52" s="272">
        <f t="shared" si="29"/>
        <v>49343</v>
      </c>
      <c r="EX52" s="272">
        <f t="shared" si="29"/>
        <v>49343</v>
      </c>
      <c r="EY52" s="272">
        <f t="shared" si="29"/>
        <v>49343</v>
      </c>
      <c r="EZ52" s="272">
        <f t="shared" si="29"/>
        <v>49343</v>
      </c>
      <c r="FA52" s="272">
        <f t="shared" si="29"/>
        <v>49343</v>
      </c>
      <c r="FB52" s="272">
        <f t="shared" si="29"/>
        <v>50490</v>
      </c>
      <c r="FC52" s="272">
        <f t="shared" si="29"/>
        <v>50490</v>
      </c>
      <c r="FD52" s="272">
        <f t="shared" si="29"/>
        <v>49343</v>
      </c>
      <c r="FE52" s="272">
        <f t="shared" si="29"/>
        <v>49343</v>
      </c>
      <c r="FF52" s="272">
        <f t="shared" si="29"/>
        <v>49343</v>
      </c>
      <c r="FG52" s="272">
        <f t="shared" si="29"/>
        <v>49343</v>
      </c>
      <c r="FH52" s="272">
        <f t="shared" si="29"/>
        <v>51638</v>
      </c>
    </row>
    <row r="53" spans="1:164"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346"/>
      <c r="AQ53" s="346"/>
      <c r="AR53" s="346"/>
      <c r="AS53" s="346"/>
      <c r="AT53" s="346"/>
      <c r="AU53" s="346"/>
      <c r="AV53" s="346"/>
      <c r="AW53" s="346"/>
      <c r="AX53" s="346"/>
      <c r="AY53" s="346"/>
      <c r="AZ53" s="346"/>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row>
    <row r="54" spans="1:164" s="72" customFormat="1" x14ac:dyDescent="0.2">
      <c r="A54" s="240" t="s">
        <v>115</v>
      </c>
      <c r="B54" s="272">
        <f t="shared" ref="B54:BH54" si="30">ROUND(B27*0.85,)</f>
        <v>74664</v>
      </c>
      <c r="C54" s="272">
        <f t="shared" si="30"/>
        <v>74664</v>
      </c>
      <c r="D54" s="272">
        <f t="shared" si="30"/>
        <v>77342</v>
      </c>
      <c r="E54" s="272">
        <f t="shared" si="30"/>
        <v>77342</v>
      </c>
      <c r="F54" s="272">
        <f t="shared" si="30"/>
        <v>72369</v>
      </c>
      <c r="G54" s="272">
        <f t="shared" si="30"/>
        <v>72369</v>
      </c>
      <c r="H54" s="272">
        <f t="shared" si="30"/>
        <v>72369</v>
      </c>
      <c r="I54" s="272">
        <f t="shared" si="30"/>
        <v>72369</v>
      </c>
      <c r="J54" s="272">
        <f t="shared" si="30"/>
        <v>72369</v>
      </c>
      <c r="K54" s="272">
        <f t="shared" si="30"/>
        <v>75812</v>
      </c>
      <c r="L54" s="272">
        <f t="shared" si="30"/>
        <v>75812</v>
      </c>
      <c r="M54" s="272">
        <f t="shared" si="30"/>
        <v>72369</v>
      </c>
      <c r="N54" s="272">
        <f t="shared" si="30"/>
        <v>72369</v>
      </c>
      <c r="O54" s="272">
        <f t="shared" si="30"/>
        <v>72369</v>
      </c>
      <c r="P54" s="272">
        <f t="shared" si="30"/>
        <v>72369</v>
      </c>
      <c r="Q54" s="272">
        <f t="shared" si="30"/>
        <v>72369</v>
      </c>
      <c r="R54" s="272">
        <f t="shared" si="30"/>
        <v>74664</v>
      </c>
      <c r="S54" s="272">
        <f t="shared" si="30"/>
        <v>74664</v>
      </c>
      <c r="T54" s="272">
        <f t="shared" si="30"/>
        <v>73517</v>
      </c>
      <c r="U54" s="272">
        <f t="shared" si="30"/>
        <v>73517</v>
      </c>
      <c r="V54" s="272">
        <f t="shared" si="30"/>
        <v>73517</v>
      </c>
      <c r="W54" s="272">
        <f t="shared" si="30"/>
        <v>73517</v>
      </c>
      <c r="X54" s="272">
        <f t="shared" si="30"/>
        <v>74664</v>
      </c>
      <c r="Y54" s="272">
        <f t="shared" si="30"/>
        <v>74664</v>
      </c>
      <c r="Z54" s="272">
        <f t="shared" si="30"/>
        <v>74664</v>
      </c>
      <c r="AA54" s="272">
        <f t="shared" si="30"/>
        <v>73517</v>
      </c>
      <c r="AB54" s="272">
        <f t="shared" si="30"/>
        <v>73517</v>
      </c>
      <c r="AC54" s="272">
        <f t="shared" si="30"/>
        <v>74664</v>
      </c>
      <c r="AD54" s="272">
        <f t="shared" si="30"/>
        <v>74664</v>
      </c>
      <c r="AE54" s="272">
        <f t="shared" si="30"/>
        <v>74664</v>
      </c>
      <c r="AF54" s="272">
        <f t="shared" si="30"/>
        <v>77724</v>
      </c>
      <c r="AG54" s="272">
        <f t="shared" si="30"/>
        <v>77724</v>
      </c>
      <c r="AH54" s="272">
        <f t="shared" si="30"/>
        <v>75812</v>
      </c>
      <c r="AI54" s="272">
        <f t="shared" si="30"/>
        <v>77342</v>
      </c>
      <c r="AJ54" s="272">
        <f t="shared" si="30"/>
        <v>77342</v>
      </c>
      <c r="AK54" s="272">
        <f t="shared" si="30"/>
        <v>82314</v>
      </c>
      <c r="AL54" s="272">
        <f t="shared" si="30"/>
        <v>86904</v>
      </c>
      <c r="AM54" s="272">
        <f t="shared" si="30"/>
        <v>86904</v>
      </c>
      <c r="AN54" s="272">
        <f t="shared" si="30"/>
        <v>89199</v>
      </c>
      <c r="AO54" s="272">
        <f t="shared" si="30"/>
        <v>86904</v>
      </c>
      <c r="AP54" s="346">
        <f t="shared" si="30"/>
        <v>178628</v>
      </c>
      <c r="AQ54" s="346">
        <f t="shared" si="30"/>
        <v>209228</v>
      </c>
      <c r="AR54" s="346">
        <f t="shared" si="30"/>
        <v>228353</v>
      </c>
      <c r="AS54" s="346">
        <f t="shared" si="30"/>
        <v>228353</v>
      </c>
      <c r="AT54" s="346">
        <f t="shared" si="30"/>
        <v>216878</v>
      </c>
      <c r="AU54" s="346">
        <f t="shared" si="30"/>
        <v>216878</v>
      </c>
      <c r="AV54" s="346">
        <f t="shared" si="30"/>
        <v>216878</v>
      </c>
      <c r="AW54" s="346">
        <f t="shared" si="30"/>
        <v>216878</v>
      </c>
      <c r="AX54" s="346">
        <f t="shared" si="30"/>
        <v>216878</v>
      </c>
      <c r="AY54" s="346">
        <f t="shared" si="30"/>
        <v>197753</v>
      </c>
      <c r="AZ54" s="346">
        <f t="shared" si="30"/>
        <v>190103</v>
      </c>
      <c r="BA54" s="272">
        <f t="shared" si="30"/>
        <v>190103</v>
      </c>
      <c r="BB54" s="272">
        <f t="shared" si="30"/>
        <v>126378</v>
      </c>
      <c r="BC54" s="272">
        <f t="shared" si="30"/>
        <v>108018</v>
      </c>
      <c r="BD54" s="272">
        <f t="shared" si="30"/>
        <v>108018</v>
      </c>
      <c r="BE54" s="272">
        <f t="shared" si="30"/>
        <v>108018</v>
      </c>
      <c r="BF54" s="272">
        <f t="shared" si="30"/>
        <v>108018</v>
      </c>
      <c r="BG54" s="272">
        <f t="shared" si="30"/>
        <v>108018</v>
      </c>
      <c r="BH54" s="272">
        <f t="shared" si="30"/>
        <v>105723</v>
      </c>
      <c r="BI54" s="272">
        <f t="shared" ref="BI54:DT54" si="31">ROUND(BI27*0.85,)</f>
        <v>105723</v>
      </c>
      <c r="BJ54" s="272">
        <f t="shared" si="31"/>
        <v>105723</v>
      </c>
      <c r="BK54" s="272">
        <f t="shared" si="31"/>
        <v>108018</v>
      </c>
      <c r="BL54" s="272">
        <f t="shared" si="31"/>
        <v>108018</v>
      </c>
      <c r="BM54" s="272">
        <f t="shared" si="31"/>
        <v>108018</v>
      </c>
      <c r="BN54" s="272">
        <f t="shared" si="31"/>
        <v>108018</v>
      </c>
      <c r="BO54" s="272">
        <f t="shared" si="31"/>
        <v>108018</v>
      </c>
      <c r="BP54" s="272">
        <f t="shared" si="31"/>
        <v>108018</v>
      </c>
      <c r="BQ54" s="272">
        <f t="shared" si="31"/>
        <v>108018</v>
      </c>
      <c r="BR54" s="272">
        <f t="shared" si="31"/>
        <v>108018</v>
      </c>
      <c r="BS54" s="272">
        <f t="shared" si="31"/>
        <v>108018</v>
      </c>
      <c r="BT54" s="272">
        <f t="shared" si="31"/>
        <v>112608</v>
      </c>
      <c r="BU54" s="272">
        <f t="shared" si="31"/>
        <v>112608</v>
      </c>
      <c r="BV54" s="272">
        <f t="shared" si="31"/>
        <v>112608</v>
      </c>
      <c r="BW54" s="272">
        <f t="shared" si="31"/>
        <v>112608</v>
      </c>
      <c r="BX54" s="272">
        <f t="shared" si="31"/>
        <v>133263</v>
      </c>
      <c r="BY54" s="272">
        <f t="shared" si="31"/>
        <v>133263</v>
      </c>
      <c r="BZ54" s="272">
        <f t="shared" si="31"/>
        <v>133263</v>
      </c>
      <c r="CA54" s="272">
        <f t="shared" si="31"/>
        <v>133263</v>
      </c>
      <c r="CB54" s="272">
        <f t="shared" si="31"/>
        <v>133263</v>
      </c>
      <c r="CC54" s="272">
        <f t="shared" si="31"/>
        <v>133263</v>
      </c>
      <c r="CD54" s="272">
        <f t="shared" si="31"/>
        <v>133263</v>
      </c>
      <c r="CE54" s="272">
        <f t="shared" si="31"/>
        <v>133263</v>
      </c>
      <c r="CF54" s="272">
        <f t="shared" si="31"/>
        <v>133263</v>
      </c>
      <c r="CG54" s="272">
        <f t="shared" si="31"/>
        <v>133263</v>
      </c>
      <c r="CH54" s="272">
        <f t="shared" si="31"/>
        <v>130203</v>
      </c>
      <c r="CI54" s="272">
        <f t="shared" si="31"/>
        <v>130203</v>
      </c>
      <c r="CJ54" s="272">
        <f t="shared" si="31"/>
        <v>130203</v>
      </c>
      <c r="CK54" s="272">
        <f t="shared" si="31"/>
        <v>130203</v>
      </c>
      <c r="CL54" s="272">
        <f t="shared" si="31"/>
        <v>130203</v>
      </c>
      <c r="CM54" s="272">
        <f t="shared" si="31"/>
        <v>130203</v>
      </c>
      <c r="CN54" s="272">
        <f t="shared" si="31"/>
        <v>130203</v>
      </c>
      <c r="CO54" s="272">
        <f t="shared" si="31"/>
        <v>130203</v>
      </c>
      <c r="CP54" s="272">
        <f t="shared" si="31"/>
        <v>130203</v>
      </c>
      <c r="CQ54" s="272">
        <f t="shared" si="31"/>
        <v>149328</v>
      </c>
      <c r="CR54" s="272">
        <f t="shared" si="31"/>
        <v>154683</v>
      </c>
      <c r="CS54" s="272">
        <f t="shared" si="31"/>
        <v>160038</v>
      </c>
      <c r="CT54" s="272">
        <f t="shared" si="31"/>
        <v>149328</v>
      </c>
      <c r="CU54" s="272">
        <f t="shared" si="31"/>
        <v>149328</v>
      </c>
      <c r="CV54" s="272">
        <f t="shared" si="31"/>
        <v>140913</v>
      </c>
      <c r="CW54" s="272">
        <f t="shared" si="31"/>
        <v>140913</v>
      </c>
      <c r="CX54" s="272">
        <f t="shared" si="31"/>
        <v>140913</v>
      </c>
      <c r="CY54" s="272">
        <f t="shared" si="31"/>
        <v>134793</v>
      </c>
      <c r="CZ54" s="272">
        <f t="shared" si="31"/>
        <v>114903</v>
      </c>
      <c r="DA54" s="272">
        <f t="shared" si="31"/>
        <v>104576</v>
      </c>
      <c r="DB54" s="272">
        <f t="shared" si="31"/>
        <v>104576</v>
      </c>
      <c r="DC54" s="272">
        <f t="shared" si="31"/>
        <v>104576</v>
      </c>
      <c r="DD54" s="272">
        <f t="shared" si="31"/>
        <v>104576</v>
      </c>
      <c r="DE54" s="272">
        <f t="shared" si="31"/>
        <v>105723</v>
      </c>
      <c r="DF54" s="272">
        <f t="shared" si="31"/>
        <v>105723</v>
      </c>
      <c r="DG54" s="272">
        <f t="shared" si="31"/>
        <v>105723</v>
      </c>
      <c r="DH54" s="272">
        <f t="shared" si="31"/>
        <v>104576</v>
      </c>
      <c r="DI54" s="272">
        <f t="shared" si="31"/>
        <v>104576</v>
      </c>
      <c r="DJ54" s="272">
        <f t="shared" si="31"/>
        <v>104576</v>
      </c>
      <c r="DK54" s="272">
        <f t="shared" si="31"/>
        <v>104576</v>
      </c>
      <c r="DL54" s="272">
        <f t="shared" si="31"/>
        <v>104576</v>
      </c>
      <c r="DM54" s="272">
        <f t="shared" si="31"/>
        <v>104576</v>
      </c>
      <c r="DN54" s="272">
        <f t="shared" si="31"/>
        <v>103428</v>
      </c>
      <c r="DO54" s="272">
        <f t="shared" si="31"/>
        <v>103428</v>
      </c>
      <c r="DP54" s="272">
        <f t="shared" si="31"/>
        <v>103428</v>
      </c>
      <c r="DQ54" s="272">
        <f t="shared" si="31"/>
        <v>103428</v>
      </c>
      <c r="DR54" s="272">
        <f t="shared" si="31"/>
        <v>103428</v>
      </c>
      <c r="DS54" s="272">
        <f t="shared" si="31"/>
        <v>103428</v>
      </c>
      <c r="DT54" s="272">
        <f t="shared" si="31"/>
        <v>103428</v>
      </c>
      <c r="DU54" s="272">
        <f t="shared" ref="DU54:FH54" si="32">ROUND(DU27*0.85,)</f>
        <v>100368</v>
      </c>
      <c r="DV54" s="272">
        <f t="shared" si="32"/>
        <v>100368</v>
      </c>
      <c r="DW54" s="272">
        <f t="shared" si="32"/>
        <v>100368</v>
      </c>
      <c r="DX54" s="272">
        <f t="shared" si="32"/>
        <v>100368</v>
      </c>
      <c r="DY54" s="272">
        <f t="shared" si="32"/>
        <v>100368</v>
      </c>
      <c r="DZ54" s="272">
        <f t="shared" si="32"/>
        <v>101133</v>
      </c>
      <c r="EA54" s="272">
        <f t="shared" si="32"/>
        <v>101133</v>
      </c>
      <c r="EB54" s="272">
        <f t="shared" si="32"/>
        <v>99603</v>
      </c>
      <c r="EC54" s="272">
        <f t="shared" si="32"/>
        <v>99603</v>
      </c>
      <c r="ED54" s="272">
        <f t="shared" si="32"/>
        <v>99603</v>
      </c>
      <c r="EE54" s="272">
        <f t="shared" si="32"/>
        <v>75735</v>
      </c>
      <c r="EF54" s="272">
        <f t="shared" si="32"/>
        <v>75735</v>
      </c>
      <c r="EG54" s="272">
        <f t="shared" si="32"/>
        <v>75735</v>
      </c>
      <c r="EH54" s="272">
        <f t="shared" si="32"/>
        <v>75735</v>
      </c>
      <c r="EI54" s="272">
        <f t="shared" si="32"/>
        <v>73440</v>
      </c>
      <c r="EJ54" s="272">
        <f t="shared" si="32"/>
        <v>73440</v>
      </c>
      <c r="EK54" s="272">
        <f t="shared" si="32"/>
        <v>73440</v>
      </c>
      <c r="EL54" s="272">
        <f t="shared" si="32"/>
        <v>73440</v>
      </c>
      <c r="EM54" s="272">
        <f t="shared" si="32"/>
        <v>73440</v>
      </c>
      <c r="EN54" s="272">
        <f t="shared" si="32"/>
        <v>73440</v>
      </c>
      <c r="EO54" s="272">
        <f t="shared" si="32"/>
        <v>73440</v>
      </c>
      <c r="EP54" s="272">
        <f t="shared" si="32"/>
        <v>72293</v>
      </c>
      <c r="EQ54" s="272">
        <f t="shared" si="32"/>
        <v>72293</v>
      </c>
      <c r="ER54" s="272">
        <f t="shared" si="32"/>
        <v>72293</v>
      </c>
      <c r="ES54" s="272">
        <f t="shared" si="32"/>
        <v>72293</v>
      </c>
      <c r="ET54" s="272">
        <f t="shared" si="32"/>
        <v>72293</v>
      </c>
      <c r="EU54" s="272">
        <f t="shared" si="32"/>
        <v>73440</v>
      </c>
      <c r="EV54" s="272">
        <f t="shared" si="32"/>
        <v>73440</v>
      </c>
      <c r="EW54" s="272">
        <f t="shared" si="32"/>
        <v>72293</v>
      </c>
      <c r="EX54" s="272">
        <f t="shared" si="32"/>
        <v>72293</v>
      </c>
      <c r="EY54" s="272">
        <f t="shared" si="32"/>
        <v>72293</v>
      </c>
      <c r="EZ54" s="272">
        <f t="shared" si="32"/>
        <v>72293</v>
      </c>
      <c r="FA54" s="272">
        <f t="shared" si="32"/>
        <v>72293</v>
      </c>
      <c r="FB54" s="272">
        <f t="shared" si="32"/>
        <v>73440</v>
      </c>
      <c r="FC54" s="272">
        <f t="shared" si="32"/>
        <v>73440</v>
      </c>
      <c r="FD54" s="272">
        <f t="shared" si="32"/>
        <v>72293</v>
      </c>
      <c r="FE54" s="272">
        <f t="shared" si="32"/>
        <v>72293</v>
      </c>
      <c r="FF54" s="272">
        <f t="shared" si="32"/>
        <v>72293</v>
      </c>
      <c r="FG54" s="272">
        <f t="shared" si="32"/>
        <v>72293</v>
      </c>
      <c r="FH54" s="272">
        <f t="shared" si="32"/>
        <v>74588</v>
      </c>
    </row>
    <row r="55" spans="1:164"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346"/>
      <c r="AQ55" s="346"/>
      <c r="AR55" s="346"/>
      <c r="AS55" s="346"/>
      <c r="AT55" s="346"/>
      <c r="AU55" s="346"/>
      <c r="AV55" s="346"/>
      <c r="AW55" s="346"/>
      <c r="AX55" s="346"/>
      <c r="AY55" s="346"/>
      <c r="AZ55" s="346"/>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row>
    <row r="56" spans="1:164" s="72" customFormat="1" x14ac:dyDescent="0.2">
      <c r="A56" s="240" t="s">
        <v>115</v>
      </c>
      <c r="B56" s="272">
        <f t="shared" ref="B56:BH56" si="33">ROUND(B29*0.85,)</f>
        <v>89964</v>
      </c>
      <c r="C56" s="272">
        <f t="shared" si="33"/>
        <v>89964</v>
      </c>
      <c r="D56" s="272">
        <f t="shared" si="33"/>
        <v>92642</v>
      </c>
      <c r="E56" s="272">
        <f t="shared" si="33"/>
        <v>92642</v>
      </c>
      <c r="F56" s="272">
        <f t="shared" si="33"/>
        <v>87669</v>
      </c>
      <c r="G56" s="272">
        <f t="shared" si="33"/>
        <v>87669</v>
      </c>
      <c r="H56" s="272">
        <f t="shared" si="33"/>
        <v>87669</v>
      </c>
      <c r="I56" s="272">
        <f t="shared" si="33"/>
        <v>87669</v>
      </c>
      <c r="J56" s="272">
        <f t="shared" si="33"/>
        <v>87669</v>
      </c>
      <c r="K56" s="272">
        <f t="shared" si="33"/>
        <v>91112</v>
      </c>
      <c r="L56" s="272">
        <f t="shared" si="33"/>
        <v>91112</v>
      </c>
      <c r="M56" s="272">
        <f t="shared" si="33"/>
        <v>87669</v>
      </c>
      <c r="N56" s="272">
        <f t="shared" si="33"/>
        <v>87669</v>
      </c>
      <c r="O56" s="272">
        <f t="shared" si="33"/>
        <v>87669</v>
      </c>
      <c r="P56" s="272">
        <f t="shared" si="33"/>
        <v>87669</v>
      </c>
      <c r="Q56" s="272">
        <f t="shared" si="33"/>
        <v>87669</v>
      </c>
      <c r="R56" s="272">
        <f t="shared" si="33"/>
        <v>89964</v>
      </c>
      <c r="S56" s="272">
        <f t="shared" si="33"/>
        <v>89964</v>
      </c>
      <c r="T56" s="272">
        <f t="shared" si="33"/>
        <v>88817</v>
      </c>
      <c r="U56" s="272">
        <f t="shared" si="33"/>
        <v>88817</v>
      </c>
      <c r="V56" s="272">
        <f t="shared" si="33"/>
        <v>88817</v>
      </c>
      <c r="W56" s="272">
        <f t="shared" si="33"/>
        <v>88817</v>
      </c>
      <c r="X56" s="272">
        <f t="shared" si="33"/>
        <v>89964</v>
      </c>
      <c r="Y56" s="272">
        <f t="shared" si="33"/>
        <v>89964</v>
      </c>
      <c r="Z56" s="272">
        <f t="shared" si="33"/>
        <v>89964</v>
      </c>
      <c r="AA56" s="272">
        <f t="shared" si="33"/>
        <v>88817</v>
      </c>
      <c r="AB56" s="272">
        <f t="shared" si="33"/>
        <v>88817</v>
      </c>
      <c r="AC56" s="272">
        <f t="shared" si="33"/>
        <v>89964</v>
      </c>
      <c r="AD56" s="272">
        <f t="shared" si="33"/>
        <v>89964</v>
      </c>
      <c r="AE56" s="272">
        <f t="shared" si="33"/>
        <v>89964</v>
      </c>
      <c r="AF56" s="272">
        <f t="shared" si="33"/>
        <v>93024</v>
      </c>
      <c r="AG56" s="272">
        <f t="shared" si="33"/>
        <v>93024</v>
      </c>
      <c r="AH56" s="272">
        <f t="shared" si="33"/>
        <v>91112</v>
      </c>
      <c r="AI56" s="272">
        <f t="shared" si="33"/>
        <v>92642</v>
      </c>
      <c r="AJ56" s="272">
        <f t="shared" si="33"/>
        <v>92642</v>
      </c>
      <c r="AK56" s="272">
        <f t="shared" si="33"/>
        <v>97614</v>
      </c>
      <c r="AL56" s="272">
        <f t="shared" si="33"/>
        <v>102204</v>
      </c>
      <c r="AM56" s="272">
        <f t="shared" si="33"/>
        <v>102204</v>
      </c>
      <c r="AN56" s="272">
        <f t="shared" si="33"/>
        <v>104499</v>
      </c>
      <c r="AO56" s="272">
        <f t="shared" si="33"/>
        <v>102204</v>
      </c>
      <c r="AP56" s="346">
        <f t="shared" si="33"/>
        <v>228353</v>
      </c>
      <c r="AQ56" s="346">
        <f t="shared" si="33"/>
        <v>258953</v>
      </c>
      <c r="AR56" s="346">
        <f t="shared" si="33"/>
        <v>278078</v>
      </c>
      <c r="AS56" s="346">
        <f t="shared" si="33"/>
        <v>278078</v>
      </c>
      <c r="AT56" s="346">
        <f t="shared" si="33"/>
        <v>266603</v>
      </c>
      <c r="AU56" s="346">
        <f t="shared" si="33"/>
        <v>266603</v>
      </c>
      <c r="AV56" s="346">
        <f t="shared" si="33"/>
        <v>266603</v>
      </c>
      <c r="AW56" s="346">
        <f t="shared" si="33"/>
        <v>266603</v>
      </c>
      <c r="AX56" s="346">
        <f t="shared" si="33"/>
        <v>266603</v>
      </c>
      <c r="AY56" s="346">
        <f t="shared" si="33"/>
        <v>247478</v>
      </c>
      <c r="AZ56" s="346">
        <f t="shared" si="33"/>
        <v>239828</v>
      </c>
      <c r="BA56" s="272">
        <f t="shared" si="33"/>
        <v>239828</v>
      </c>
      <c r="BB56" s="272">
        <f t="shared" si="33"/>
        <v>137853</v>
      </c>
      <c r="BC56" s="272">
        <f t="shared" si="33"/>
        <v>119493</v>
      </c>
      <c r="BD56" s="272">
        <f t="shared" si="33"/>
        <v>119493</v>
      </c>
      <c r="BE56" s="272">
        <f t="shared" si="33"/>
        <v>119493</v>
      </c>
      <c r="BF56" s="272">
        <f t="shared" si="33"/>
        <v>119493</v>
      </c>
      <c r="BG56" s="272">
        <f t="shared" si="33"/>
        <v>119493</v>
      </c>
      <c r="BH56" s="272">
        <f t="shared" si="33"/>
        <v>117198</v>
      </c>
      <c r="BI56" s="272">
        <f t="shared" ref="BI56:DT56" si="34">ROUND(BI29*0.85,)</f>
        <v>117198</v>
      </c>
      <c r="BJ56" s="272">
        <f t="shared" si="34"/>
        <v>117198</v>
      </c>
      <c r="BK56" s="272">
        <f t="shared" si="34"/>
        <v>119493</v>
      </c>
      <c r="BL56" s="272">
        <f t="shared" si="34"/>
        <v>119493</v>
      </c>
      <c r="BM56" s="272">
        <f t="shared" si="34"/>
        <v>119493</v>
      </c>
      <c r="BN56" s="272">
        <f t="shared" si="34"/>
        <v>119493</v>
      </c>
      <c r="BO56" s="272">
        <f t="shared" si="34"/>
        <v>119493</v>
      </c>
      <c r="BP56" s="272">
        <f t="shared" si="34"/>
        <v>119493</v>
      </c>
      <c r="BQ56" s="272">
        <f t="shared" si="34"/>
        <v>119493</v>
      </c>
      <c r="BR56" s="272">
        <f t="shared" si="34"/>
        <v>119493</v>
      </c>
      <c r="BS56" s="272">
        <f t="shared" si="34"/>
        <v>119493</v>
      </c>
      <c r="BT56" s="272">
        <f t="shared" si="34"/>
        <v>124083</v>
      </c>
      <c r="BU56" s="272">
        <f t="shared" si="34"/>
        <v>124083</v>
      </c>
      <c r="BV56" s="272">
        <f t="shared" si="34"/>
        <v>124083</v>
      </c>
      <c r="BW56" s="272">
        <f t="shared" si="34"/>
        <v>124083</v>
      </c>
      <c r="BX56" s="272">
        <f t="shared" si="34"/>
        <v>148563</v>
      </c>
      <c r="BY56" s="272">
        <f t="shared" si="34"/>
        <v>148563</v>
      </c>
      <c r="BZ56" s="272">
        <f t="shared" si="34"/>
        <v>148563</v>
      </c>
      <c r="CA56" s="272">
        <f t="shared" si="34"/>
        <v>148563</v>
      </c>
      <c r="CB56" s="272">
        <f t="shared" si="34"/>
        <v>148563</v>
      </c>
      <c r="CC56" s="272">
        <f t="shared" si="34"/>
        <v>148563</v>
      </c>
      <c r="CD56" s="272">
        <f t="shared" si="34"/>
        <v>148563</v>
      </c>
      <c r="CE56" s="272">
        <f t="shared" si="34"/>
        <v>148563</v>
      </c>
      <c r="CF56" s="272">
        <f t="shared" si="34"/>
        <v>148563</v>
      </c>
      <c r="CG56" s="272">
        <f t="shared" si="34"/>
        <v>148563</v>
      </c>
      <c r="CH56" s="272">
        <f t="shared" si="34"/>
        <v>145503</v>
      </c>
      <c r="CI56" s="272">
        <f t="shared" si="34"/>
        <v>145503</v>
      </c>
      <c r="CJ56" s="272">
        <f t="shared" si="34"/>
        <v>145503</v>
      </c>
      <c r="CK56" s="272">
        <f t="shared" si="34"/>
        <v>145503</v>
      </c>
      <c r="CL56" s="272">
        <f t="shared" si="34"/>
        <v>145503</v>
      </c>
      <c r="CM56" s="272">
        <f t="shared" si="34"/>
        <v>145503</v>
      </c>
      <c r="CN56" s="272">
        <f t="shared" si="34"/>
        <v>145503</v>
      </c>
      <c r="CO56" s="272">
        <f t="shared" si="34"/>
        <v>145503</v>
      </c>
      <c r="CP56" s="272">
        <f t="shared" si="34"/>
        <v>145503</v>
      </c>
      <c r="CQ56" s="272">
        <f t="shared" si="34"/>
        <v>164628</v>
      </c>
      <c r="CR56" s="272">
        <f t="shared" si="34"/>
        <v>169983</v>
      </c>
      <c r="CS56" s="272">
        <f t="shared" si="34"/>
        <v>175338</v>
      </c>
      <c r="CT56" s="272">
        <f t="shared" si="34"/>
        <v>164628</v>
      </c>
      <c r="CU56" s="272">
        <f t="shared" si="34"/>
        <v>164628</v>
      </c>
      <c r="CV56" s="272">
        <f t="shared" si="34"/>
        <v>156213</v>
      </c>
      <c r="CW56" s="272">
        <f t="shared" si="34"/>
        <v>156213</v>
      </c>
      <c r="CX56" s="272">
        <f t="shared" si="34"/>
        <v>156213</v>
      </c>
      <c r="CY56" s="272">
        <f t="shared" si="34"/>
        <v>150093</v>
      </c>
      <c r="CZ56" s="272">
        <f t="shared" si="34"/>
        <v>126378</v>
      </c>
      <c r="DA56" s="272">
        <f t="shared" si="34"/>
        <v>116051</v>
      </c>
      <c r="DB56" s="272">
        <f t="shared" si="34"/>
        <v>116051</v>
      </c>
      <c r="DC56" s="272">
        <f t="shared" si="34"/>
        <v>116051</v>
      </c>
      <c r="DD56" s="272">
        <f t="shared" si="34"/>
        <v>116051</v>
      </c>
      <c r="DE56" s="272">
        <f t="shared" si="34"/>
        <v>117198</v>
      </c>
      <c r="DF56" s="272">
        <f t="shared" si="34"/>
        <v>117198</v>
      </c>
      <c r="DG56" s="272">
        <f t="shared" si="34"/>
        <v>117198</v>
      </c>
      <c r="DH56" s="272">
        <f t="shared" si="34"/>
        <v>116051</v>
      </c>
      <c r="DI56" s="272">
        <f t="shared" si="34"/>
        <v>116051</v>
      </c>
      <c r="DJ56" s="272">
        <f t="shared" si="34"/>
        <v>116051</v>
      </c>
      <c r="DK56" s="272">
        <f t="shared" si="34"/>
        <v>116051</v>
      </c>
      <c r="DL56" s="272">
        <f t="shared" si="34"/>
        <v>116051</v>
      </c>
      <c r="DM56" s="272">
        <f t="shared" si="34"/>
        <v>116051</v>
      </c>
      <c r="DN56" s="272">
        <f t="shared" si="34"/>
        <v>114903</v>
      </c>
      <c r="DO56" s="272">
        <f t="shared" si="34"/>
        <v>114903</v>
      </c>
      <c r="DP56" s="272">
        <f t="shared" si="34"/>
        <v>114903</v>
      </c>
      <c r="DQ56" s="272">
        <f t="shared" si="34"/>
        <v>114903</v>
      </c>
      <c r="DR56" s="272">
        <f t="shared" si="34"/>
        <v>114903</v>
      </c>
      <c r="DS56" s="272">
        <f t="shared" si="34"/>
        <v>114903</v>
      </c>
      <c r="DT56" s="272">
        <f t="shared" si="34"/>
        <v>114903</v>
      </c>
      <c r="DU56" s="272">
        <f t="shared" ref="DU56:FH56" si="35">ROUND(DU29*0.85,)</f>
        <v>111843</v>
      </c>
      <c r="DV56" s="272">
        <f t="shared" si="35"/>
        <v>111843</v>
      </c>
      <c r="DW56" s="272">
        <f t="shared" si="35"/>
        <v>111843</v>
      </c>
      <c r="DX56" s="272">
        <f t="shared" si="35"/>
        <v>111843</v>
      </c>
      <c r="DY56" s="272">
        <f t="shared" si="35"/>
        <v>111843</v>
      </c>
      <c r="DZ56" s="272">
        <f t="shared" si="35"/>
        <v>112608</v>
      </c>
      <c r="EA56" s="272">
        <f t="shared" si="35"/>
        <v>112608</v>
      </c>
      <c r="EB56" s="272">
        <f t="shared" si="35"/>
        <v>111078</v>
      </c>
      <c r="EC56" s="272">
        <f t="shared" si="35"/>
        <v>111078</v>
      </c>
      <c r="ED56" s="272">
        <f t="shared" si="35"/>
        <v>111078</v>
      </c>
      <c r="EE56" s="272">
        <f t="shared" si="35"/>
        <v>91035</v>
      </c>
      <c r="EF56" s="272">
        <f t="shared" si="35"/>
        <v>91035</v>
      </c>
      <c r="EG56" s="272">
        <f t="shared" si="35"/>
        <v>91035</v>
      </c>
      <c r="EH56" s="272">
        <f t="shared" si="35"/>
        <v>91035</v>
      </c>
      <c r="EI56" s="272">
        <f t="shared" si="35"/>
        <v>88740</v>
      </c>
      <c r="EJ56" s="272">
        <f t="shared" si="35"/>
        <v>88740</v>
      </c>
      <c r="EK56" s="272">
        <f t="shared" si="35"/>
        <v>88740</v>
      </c>
      <c r="EL56" s="272">
        <f t="shared" si="35"/>
        <v>88740</v>
      </c>
      <c r="EM56" s="272">
        <f t="shared" si="35"/>
        <v>88740</v>
      </c>
      <c r="EN56" s="272">
        <f t="shared" si="35"/>
        <v>88740</v>
      </c>
      <c r="EO56" s="272">
        <f t="shared" si="35"/>
        <v>88740</v>
      </c>
      <c r="EP56" s="272">
        <f t="shared" si="35"/>
        <v>87593</v>
      </c>
      <c r="EQ56" s="272">
        <f t="shared" si="35"/>
        <v>87593</v>
      </c>
      <c r="ER56" s="272">
        <f t="shared" si="35"/>
        <v>87593</v>
      </c>
      <c r="ES56" s="272">
        <f t="shared" si="35"/>
        <v>87593</v>
      </c>
      <c r="ET56" s="272">
        <f t="shared" si="35"/>
        <v>87593</v>
      </c>
      <c r="EU56" s="272">
        <f t="shared" si="35"/>
        <v>88740</v>
      </c>
      <c r="EV56" s="272">
        <f t="shared" si="35"/>
        <v>88740</v>
      </c>
      <c r="EW56" s="272">
        <f t="shared" si="35"/>
        <v>87593</v>
      </c>
      <c r="EX56" s="272">
        <f t="shared" si="35"/>
        <v>87593</v>
      </c>
      <c r="EY56" s="272">
        <f t="shared" si="35"/>
        <v>87593</v>
      </c>
      <c r="EZ56" s="272">
        <f t="shared" si="35"/>
        <v>87593</v>
      </c>
      <c r="FA56" s="272">
        <f t="shared" si="35"/>
        <v>87593</v>
      </c>
      <c r="FB56" s="272">
        <f t="shared" si="35"/>
        <v>88740</v>
      </c>
      <c r="FC56" s="272">
        <f t="shared" si="35"/>
        <v>88740</v>
      </c>
      <c r="FD56" s="272">
        <f t="shared" si="35"/>
        <v>87593</v>
      </c>
      <c r="FE56" s="272">
        <f t="shared" si="35"/>
        <v>87593</v>
      </c>
      <c r="FF56" s="272">
        <f t="shared" si="35"/>
        <v>87593</v>
      </c>
      <c r="FG56" s="272">
        <f t="shared" si="35"/>
        <v>87593</v>
      </c>
      <c r="FH56" s="272">
        <f t="shared" si="35"/>
        <v>89888</v>
      </c>
    </row>
    <row r="57" spans="1:164" s="72" customFormat="1" ht="12.75" thickBot="1" x14ac:dyDescent="0.25">
      <c r="A57" s="85"/>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P57" s="350"/>
      <c r="AQ57" s="350"/>
      <c r="AR57" s="350"/>
      <c r="AS57" s="350"/>
      <c r="AT57" s="350"/>
      <c r="AU57" s="350"/>
      <c r="AV57" s="350"/>
      <c r="AW57" s="350"/>
      <c r="AX57" s="350"/>
      <c r="AY57" s="350"/>
      <c r="AZ57" s="350"/>
    </row>
    <row r="58" spans="1:164" ht="12.75" thickBot="1" x14ac:dyDescent="0.25">
      <c r="A58" s="136" t="s">
        <v>133</v>
      </c>
    </row>
    <row r="59" spans="1:164" ht="48.75" thickBot="1" x14ac:dyDescent="0.25">
      <c r="A59" s="355" t="s">
        <v>396</v>
      </c>
    </row>
    <row r="60" spans="1:164" x14ac:dyDescent="0.2">
      <c r="A60" s="76"/>
    </row>
    <row r="61" spans="1:164" x14ac:dyDescent="0.2">
      <c r="A61" s="186" t="s">
        <v>130</v>
      </c>
    </row>
    <row r="62" spans="1:164" ht="12" customHeight="1" x14ac:dyDescent="0.2">
      <c r="A62" s="378" t="s">
        <v>295</v>
      </c>
    </row>
    <row r="63" spans="1:164" ht="12" customHeight="1" x14ac:dyDescent="0.2">
      <c r="A63" s="385"/>
    </row>
    <row r="64" spans="1:164" s="82" customFormat="1" ht="12" customHeight="1" x14ac:dyDescent="0.2">
      <c r="A64" s="38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P64" s="351"/>
      <c r="AQ64" s="351"/>
      <c r="AR64" s="351"/>
      <c r="AS64" s="351"/>
      <c r="AT64" s="351"/>
      <c r="AU64" s="351"/>
      <c r="AV64" s="351"/>
      <c r="AW64" s="351"/>
      <c r="AX64" s="351"/>
      <c r="AY64" s="351"/>
      <c r="AZ64" s="351"/>
    </row>
    <row r="65" spans="1:1" ht="85.5"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41" t="s">
        <v>395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O72"/>
  <sheetViews>
    <sheetView zoomScale="90" zoomScaleNormal="90" workbookViewId="0">
      <selection activeCell="B16" sqref="B16"/>
    </sheetView>
  </sheetViews>
  <sheetFormatPr defaultColWidth="9" defaultRowHeight="12" x14ac:dyDescent="0.2"/>
  <cols>
    <col min="1" max="1" width="83.85546875" style="194" customWidth="1"/>
    <col min="2" max="41" width="9.7109375" style="194" bestFit="1" customWidth="1"/>
    <col min="42" max="16384" width="9" style="194"/>
  </cols>
  <sheetData>
    <row r="1" spans="1:41" s="10" customFormat="1" ht="12" customHeight="1" x14ac:dyDescent="0.2">
      <c r="A1" s="97" t="s">
        <v>127</v>
      </c>
    </row>
    <row r="2" spans="1:41" s="10" customFormat="1" ht="12" customHeight="1" x14ac:dyDescent="0.2">
      <c r="A2" s="83" t="s">
        <v>225</v>
      </c>
    </row>
    <row r="3" spans="1:41" ht="8.4499999999999993" customHeight="1" x14ac:dyDescent="0.2">
      <c r="A3" s="69"/>
    </row>
    <row r="4" spans="1:41" s="10" customFormat="1" ht="32.450000000000003" customHeight="1" x14ac:dyDescent="0.2">
      <c r="A4" s="294" t="s">
        <v>132</v>
      </c>
    </row>
    <row r="5" spans="1:41"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row>
    <row r="6" spans="1:41"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row>
    <row r="7" spans="1:41"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row>
    <row r="8" spans="1:41" s="72" customFormat="1" x14ac:dyDescent="0.2">
      <c r="A8" s="240">
        <v>1</v>
      </c>
      <c r="B8" s="272">
        <f>'C завтраками| Bed and breakfast'!B7*0.85</f>
        <v>17000</v>
      </c>
      <c r="C8" s="272">
        <f>'C завтраками| Bed and breakfast'!C7*0.85</f>
        <v>17000</v>
      </c>
      <c r="D8" s="272">
        <f>'C завтраками| Bed and breakfast'!D7*0.85</f>
        <v>19975</v>
      </c>
      <c r="E8" s="272">
        <f>'C завтраками| Bed and breakfast'!E7*0.85</f>
        <v>19975</v>
      </c>
      <c r="F8" s="272">
        <f>'C завтраками| Bed and breakfast'!F7*0.85</f>
        <v>14450</v>
      </c>
      <c r="G8" s="272">
        <f>'C завтраками| Bed and breakfast'!G7*0.85</f>
        <v>14450</v>
      </c>
      <c r="H8" s="272">
        <f>'C завтраками| Bed and breakfast'!H7*0.85</f>
        <v>14450</v>
      </c>
      <c r="I8" s="272">
        <f>'C завтраками| Bed and breakfast'!I7*0.85</f>
        <v>14450</v>
      </c>
      <c r="J8" s="272">
        <f>'C завтраками| Bed and breakfast'!J7*0.85</f>
        <v>14450</v>
      </c>
      <c r="K8" s="272">
        <f>'C завтраками| Bed and breakfast'!K7*0.85</f>
        <v>18275</v>
      </c>
      <c r="L8" s="272">
        <f>'C завтраками| Bed and breakfast'!L7*0.85</f>
        <v>18275</v>
      </c>
      <c r="M8" s="272">
        <f>'C завтраками| Bed and breakfast'!M7*0.85</f>
        <v>14450</v>
      </c>
      <c r="N8" s="272">
        <f>'C завтраками| Bed and breakfast'!N7*0.85</f>
        <v>14450</v>
      </c>
      <c r="O8" s="272">
        <f>'C завтраками| Bed and breakfast'!O7*0.85</f>
        <v>14450</v>
      </c>
      <c r="P8" s="272">
        <f>'C завтраками| Bed and breakfast'!P7*0.85</f>
        <v>14450</v>
      </c>
      <c r="Q8" s="272">
        <f>'C завтраками| Bed and breakfast'!Q7*0.85</f>
        <v>14450</v>
      </c>
      <c r="R8" s="272">
        <f>'C завтраками| Bed and breakfast'!R7*0.85</f>
        <v>17000</v>
      </c>
      <c r="S8" s="272">
        <f>'C завтраками| Bed and breakfast'!S7*0.85</f>
        <v>17000</v>
      </c>
      <c r="T8" s="272">
        <f>'C завтраками| Bed and breakfast'!T7*0.85</f>
        <v>15725</v>
      </c>
      <c r="U8" s="272">
        <f>'C завтраками| Bed and breakfast'!U7*0.85</f>
        <v>15725</v>
      </c>
      <c r="V8" s="272">
        <f>'C завтраками| Bed and breakfast'!V7*0.85</f>
        <v>15725</v>
      </c>
      <c r="W8" s="272">
        <f>'C завтраками| Bed and breakfast'!W7*0.85</f>
        <v>15725</v>
      </c>
      <c r="X8" s="272">
        <f>'C завтраками| Bed and breakfast'!X7*0.85</f>
        <v>17000</v>
      </c>
      <c r="Y8" s="272">
        <f>'C завтраками| Bed and breakfast'!Y7*0.85</f>
        <v>17000</v>
      </c>
      <c r="Z8" s="272">
        <f>'C завтраками| Bed and breakfast'!Z7*0.85</f>
        <v>17000</v>
      </c>
      <c r="AA8" s="272">
        <f>'C завтраками| Bed and breakfast'!AA7*0.85</f>
        <v>15725</v>
      </c>
      <c r="AB8" s="272">
        <f>'C завтраками| Bed and breakfast'!AB7*0.85</f>
        <v>15725</v>
      </c>
      <c r="AC8" s="272">
        <f>'C завтраками| Bed and breakfast'!AC7*0.85</f>
        <v>17000</v>
      </c>
      <c r="AD8" s="272">
        <f>'C завтраками| Bed and breakfast'!AD7*0.85</f>
        <v>17000</v>
      </c>
      <c r="AE8" s="272">
        <f>'C завтраками| Bed and breakfast'!AE7*0.85</f>
        <v>17000</v>
      </c>
      <c r="AF8" s="272">
        <f>'C завтраками| Bed and breakfast'!AF7*0.85</f>
        <v>20400</v>
      </c>
      <c r="AG8" s="272">
        <f>'C завтраками| Bed and breakfast'!AG7*0.85</f>
        <v>20400</v>
      </c>
      <c r="AH8" s="272">
        <f>'C завтраками| Bed and breakfast'!AH7*0.85</f>
        <v>18275</v>
      </c>
      <c r="AI8" s="272">
        <f>'C завтраками| Bed and breakfast'!AI7*0.85</f>
        <v>19975</v>
      </c>
      <c r="AJ8" s="272">
        <f>'C завтраками| Bed and breakfast'!AJ7*0.85</f>
        <v>19975</v>
      </c>
      <c r="AK8" s="272">
        <f>'C завтраками| Bed and breakfast'!AK7*0.85</f>
        <v>25500</v>
      </c>
      <c r="AL8" s="272">
        <f>'C завтраками| Bed and breakfast'!AL7*0.85</f>
        <v>30600</v>
      </c>
      <c r="AM8" s="272">
        <f>'C завтраками| Bed and breakfast'!AM7*0.85</f>
        <v>30600</v>
      </c>
      <c r="AN8" s="272">
        <f>'C завтраками| Bed and breakfast'!AN7*0.85</f>
        <v>33150</v>
      </c>
      <c r="AO8" s="272">
        <f>'C завтраками| Bed and breakfast'!AO7*0.85</f>
        <v>30600</v>
      </c>
    </row>
    <row r="9" spans="1:41" s="72" customFormat="1" x14ac:dyDescent="0.2">
      <c r="A9" s="240">
        <v>2</v>
      </c>
      <c r="B9" s="330">
        <f>'C завтраками| Bed and breakfast'!B8*0.85</f>
        <v>19210</v>
      </c>
      <c r="C9" s="330">
        <f>'C завтраками| Bed and breakfast'!C8*0.85</f>
        <v>19210</v>
      </c>
      <c r="D9" s="330">
        <f>'C завтраками| Bed and breakfast'!D8*0.85</f>
        <v>22185</v>
      </c>
      <c r="E9" s="330">
        <f>'C завтраками| Bed and breakfast'!E8*0.85</f>
        <v>22185</v>
      </c>
      <c r="F9" s="330">
        <f>'C завтраками| Bed and breakfast'!F8*0.85</f>
        <v>16660</v>
      </c>
      <c r="G9" s="330">
        <f>'C завтраками| Bed and breakfast'!G8*0.85</f>
        <v>16660</v>
      </c>
      <c r="H9" s="330">
        <f>'C завтраками| Bed and breakfast'!H8*0.85</f>
        <v>16660</v>
      </c>
      <c r="I9" s="330">
        <f>'C завтраками| Bed and breakfast'!I8*0.85</f>
        <v>16660</v>
      </c>
      <c r="J9" s="330">
        <f>'C завтраками| Bed and breakfast'!J8*0.85</f>
        <v>16660</v>
      </c>
      <c r="K9" s="330">
        <f>'C завтраками| Bed and breakfast'!K8*0.85</f>
        <v>20485</v>
      </c>
      <c r="L9" s="330">
        <f>'C завтраками| Bed and breakfast'!L8*0.85</f>
        <v>20485</v>
      </c>
      <c r="M9" s="330">
        <f>'C завтраками| Bed and breakfast'!M8*0.85</f>
        <v>16660</v>
      </c>
      <c r="N9" s="330">
        <f>'C завтраками| Bed and breakfast'!N8*0.85</f>
        <v>16660</v>
      </c>
      <c r="O9" s="330">
        <f>'C завтраками| Bed and breakfast'!O8*0.85</f>
        <v>16660</v>
      </c>
      <c r="P9" s="330">
        <f>'C завтраками| Bed and breakfast'!P8*0.85</f>
        <v>16660</v>
      </c>
      <c r="Q9" s="330">
        <f>'C завтраками| Bed and breakfast'!Q8*0.85</f>
        <v>16660</v>
      </c>
      <c r="R9" s="330">
        <f>'C завтраками| Bed and breakfast'!R8*0.85</f>
        <v>19210</v>
      </c>
      <c r="S9" s="330">
        <f>'C завтраками| Bed and breakfast'!S8*0.85</f>
        <v>19210</v>
      </c>
      <c r="T9" s="330">
        <f>'C завтраками| Bed and breakfast'!T8*0.85</f>
        <v>17935</v>
      </c>
      <c r="U9" s="330">
        <f>'C завтраками| Bed and breakfast'!U8*0.85</f>
        <v>17935</v>
      </c>
      <c r="V9" s="330">
        <f>'C завтраками| Bed and breakfast'!V8*0.85</f>
        <v>17935</v>
      </c>
      <c r="W9" s="330">
        <f>'C завтраками| Bed and breakfast'!W8*0.85</f>
        <v>17935</v>
      </c>
      <c r="X9" s="330">
        <f>'C завтраками| Bed and breakfast'!X8*0.85</f>
        <v>19210</v>
      </c>
      <c r="Y9" s="330">
        <f>'C завтраками| Bed and breakfast'!Y8*0.85</f>
        <v>19210</v>
      </c>
      <c r="Z9" s="330">
        <f>'C завтраками| Bed and breakfast'!Z8*0.85</f>
        <v>19210</v>
      </c>
      <c r="AA9" s="330">
        <f>'C завтраками| Bed and breakfast'!AA8*0.85</f>
        <v>17935</v>
      </c>
      <c r="AB9" s="330">
        <f>'C завтраками| Bed and breakfast'!AB8*0.85</f>
        <v>17935</v>
      </c>
      <c r="AC9" s="330">
        <f>'C завтраками| Bed and breakfast'!AC8*0.85</f>
        <v>19210</v>
      </c>
      <c r="AD9" s="330">
        <f>'C завтраками| Bed and breakfast'!AD8*0.85</f>
        <v>19210</v>
      </c>
      <c r="AE9" s="330">
        <f>'C завтраками| Bed and breakfast'!AE8*0.85</f>
        <v>19210</v>
      </c>
      <c r="AF9" s="330">
        <f>'C завтраками| Bed and breakfast'!AF8*0.85</f>
        <v>22610</v>
      </c>
      <c r="AG9" s="330">
        <f>'C завтраками| Bed and breakfast'!AG8*0.85</f>
        <v>22610</v>
      </c>
      <c r="AH9" s="330">
        <f>'C завтраками| Bed and breakfast'!AH8*0.85</f>
        <v>20485</v>
      </c>
      <c r="AI9" s="330">
        <f>'C завтраками| Bed and breakfast'!AI8*0.85</f>
        <v>22185</v>
      </c>
      <c r="AJ9" s="330">
        <f>'C завтраками| Bed and breakfast'!AJ8*0.85</f>
        <v>22185</v>
      </c>
      <c r="AK9" s="330">
        <f>'C завтраками| Bed and breakfast'!AK8*0.85</f>
        <v>27710</v>
      </c>
      <c r="AL9" s="330">
        <f>'C завтраками| Bed and breakfast'!AL8*0.85</f>
        <v>32810</v>
      </c>
      <c r="AM9" s="330">
        <f>'C завтраками| Bed and breakfast'!AM8*0.85</f>
        <v>32810</v>
      </c>
      <c r="AN9" s="330">
        <f>'C завтраками| Bed and breakfast'!AN8*0.85</f>
        <v>35360</v>
      </c>
      <c r="AO9" s="330">
        <f>'C завтраками| Bed and breakfast'!AO8*0.85</f>
        <v>32810</v>
      </c>
    </row>
    <row r="10" spans="1:41"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row>
    <row r="11" spans="1:41" s="72" customFormat="1" x14ac:dyDescent="0.2">
      <c r="A11" s="240">
        <v>1</v>
      </c>
      <c r="B11" s="330">
        <f>'C завтраками| Bed and breakfast'!B10*0.85</f>
        <v>19550</v>
      </c>
      <c r="C11" s="330">
        <f>'C завтраками| Bed and breakfast'!C10*0.85</f>
        <v>19550</v>
      </c>
      <c r="D11" s="330">
        <f>'C завтраками| Bed and breakfast'!D10*0.85</f>
        <v>22525</v>
      </c>
      <c r="E11" s="330">
        <f>'C завтраками| Bed and breakfast'!E10*0.85</f>
        <v>22525</v>
      </c>
      <c r="F11" s="330">
        <f>'C завтраками| Bed and breakfast'!F10*0.85</f>
        <v>17000</v>
      </c>
      <c r="G11" s="330">
        <f>'C завтраками| Bed and breakfast'!G10*0.85</f>
        <v>17000</v>
      </c>
      <c r="H11" s="330">
        <f>'C завтраками| Bed and breakfast'!H10*0.85</f>
        <v>17000</v>
      </c>
      <c r="I11" s="330">
        <f>'C завтраками| Bed and breakfast'!I10*0.85</f>
        <v>17000</v>
      </c>
      <c r="J11" s="330">
        <f>'C завтраками| Bed and breakfast'!J10*0.85</f>
        <v>17000</v>
      </c>
      <c r="K11" s="330">
        <f>'C завтраками| Bed and breakfast'!K10*0.85</f>
        <v>20825</v>
      </c>
      <c r="L11" s="330">
        <f>'C завтраками| Bed and breakfast'!L10*0.85</f>
        <v>20825</v>
      </c>
      <c r="M11" s="330">
        <f>'C завтраками| Bed and breakfast'!M10*0.85</f>
        <v>17000</v>
      </c>
      <c r="N11" s="330">
        <f>'C завтраками| Bed and breakfast'!N10*0.85</f>
        <v>17000</v>
      </c>
      <c r="O11" s="330">
        <f>'C завтраками| Bed and breakfast'!O10*0.85</f>
        <v>17000</v>
      </c>
      <c r="P11" s="330">
        <f>'C завтраками| Bed and breakfast'!P10*0.85</f>
        <v>17000</v>
      </c>
      <c r="Q11" s="330">
        <f>'C завтраками| Bed and breakfast'!Q10*0.85</f>
        <v>17000</v>
      </c>
      <c r="R11" s="330">
        <f>'C завтраками| Bed and breakfast'!R10*0.85</f>
        <v>19550</v>
      </c>
      <c r="S11" s="330">
        <f>'C завтраками| Bed and breakfast'!S10*0.85</f>
        <v>19550</v>
      </c>
      <c r="T11" s="330">
        <f>'C завтраками| Bed and breakfast'!T10*0.85</f>
        <v>18275</v>
      </c>
      <c r="U11" s="330">
        <f>'C завтраками| Bed and breakfast'!U10*0.85</f>
        <v>18275</v>
      </c>
      <c r="V11" s="330">
        <f>'C завтраками| Bed and breakfast'!V10*0.85</f>
        <v>18275</v>
      </c>
      <c r="W11" s="330">
        <f>'C завтраками| Bed and breakfast'!W10*0.85</f>
        <v>18275</v>
      </c>
      <c r="X11" s="330">
        <f>'C завтраками| Bed and breakfast'!X10*0.85</f>
        <v>19550</v>
      </c>
      <c r="Y11" s="330">
        <f>'C завтраками| Bed and breakfast'!Y10*0.85</f>
        <v>19550</v>
      </c>
      <c r="Z11" s="330">
        <f>'C завтраками| Bed and breakfast'!Z10*0.85</f>
        <v>19550</v>
      </c>
      <c r="AA11" s="330">
        <f>'C завтраками| Bed and breakfast'!AA10*0.85</f>
        <v>18275</v>
      </c>
      <c r="AB11" s="330">
        <f>'C завтраками| Bed and breakfast'!AB10*0.85</f>
        <v>18275</v>
      </c>
      <c r="AC11" s="330">
        <f>'C завтраками| Bed and breakfast'!AC10*0.85</f>
        <v>19550</v>
      </c>
      <c r="AD11" s="330">
        <f>'C завтраками| Bed and breakfast'!AD10*0.85</f>
        <v>19550</v>
      </c>
      <c r="AE11" s="330">
        <f>'C завтраками| Bed and breakfast'!AE10*0.85</f>
        <v>19550</v>
      </c>
      <c r="AF11" s="330">
        <f>'C завтраками| Bed and breakfast'!AF10*0.85</f>
        <v>22950</v>
      </c>
      <c r="AG11" s="330">
        <f>'C завтраками| Bed and breakfast'!AG10*0.85</f>
        <v>22950</v>
      </c>
      <c r="AH11" s="330">
        <f>'C завтраками| Bed and breakfast'!AH10*0.85</f>
        <v>20825</v>
      </c>
      <c r="AI11" s="330">
        <f>'C завтраками| Bed and breakfast'!AI10*0.85</f>
        <v>22525</v>
      </c>
      <c r="AJ11" s="330">
        <f>'C завтраками| Bed and breakfast'!AJ10*0.85</f>
        <v>22525</v>
      </c>
      <c r="AK11" s="330">
        <f>'C завтраками| Bed and breakfast'!AK10*0.85</f>
        <v>28050</v>
      </c>
      <c r="AL11" s="330">
        <f>'C завтраками| Bed and breakfast'!AL10*0.85</f>
        <v>33150</v>
      </c>
      <c r="AM11" s="330">
        <f>'C завтраками| Bed and breakfast'!AM10*0.85</f>
        <v>33150</v>
      </c>
      <c r="AN11" s="330">
        <f>'C завтраками| Bed and breakfast'!AN10*0.85</f>
        <v>35700</v>
      </c>
      <c r="AO11" s="330">
        <f>'C завтраками| Bed and breakfast'!AO10*0.85</f>
        <v>33150</v>
      </c>
    </row>
    <row r="12" spans="1:41" s="72" customFormat="1" x14ac:dyDescent="0.2">
      <c r="A12" s="240">
        <v>2</v>
      </c>
      <c r="B12" s="330">
        <f>'C завтраками| Bed and breakfast'!B11*0.85</f>
        <v>21760</v>
      </c>
      <c r="C12" s="330">
        <f>'C завтраками| Bed and breakfast'!C11*0.85</f>
        <v>21760</v>
      </c>
      <c r="D12" s="330">
        <f>'C завтраками| Bed and breakfast'!D11*0.85</f>
        <v>24735</v>
      </c>
      <c r="E12" s="330">
        <f>'C завтраками| Bed and breakfast'!E11*0.85</f>
        <v>24735</v>
      </c>
      <c r="F12" s="330">
        <f>'C завтраками| Bed and breakfast'!F11*0.85</f>
        <v>19210</v>
      </c>
      <c r="G12" s="330">
        <f>'C завтраками| Bed and breakfast'!G11*0.85</f>
        <v>19210</v>
      </c>
      <c r="H12" s="330">
        <f>'C завтраками| Bed and breakfast'!H11*0.85</f>
        <v>19210</v>
      </c>
      <c r="I12" s="330">
        <f>'C завтраками| Bed and breakfast'!I11*0.85</f>
        <v>19210</v>
      </c>
      <c r="J12" s="330">
        <f>'C завтраками| Bed and breakfast'!J11*0.85</f>
        <v>19210</v>
      </c>
      <c r="K12" s="330">
        <f>'C завтраками| Bed and breakfast'!K11*0.85</f>
        <v>23035</v>
      </c>
      <c r="L12" s="330">
        <f>'C завтраками| Bed and breakfast'!L11*0.85</f>
        <v>23035</v>
      </c>
      <c r="M12" s="330">
        <f>'C завтраками| Bed and breakfast'!M11*0.85</f>
        <v>19210</v>
      </c>
      <c r="N12" s="330">
        <f>'C завтраками| Bed and breakfast'!N11*0.85</f>
        <v>19210</v>
      </c>
      <c r="O12" s="330">
        <f>'C завтраками| Bed and breakfast'!O11*0.85</f>
        <v>19210</v>
      </c>
      <c r="P12" s="330">
        <f>'C завтраками| Bed and breakfast'!P11*0.85</f>
        <v>19210</v>
      </c>
      <c r="Q12" s="330">
        <f>'C завтраками| Bed and breakfast'!Q11*0.85</f>
        <v>19210</v>
      </c>
      <c r="R12" s="330">
        <f>'C завтраками| Bed and breakfast'!R11*0.85</f>
        <v>21760</v>
      </c>
      <c r="S12" s="330">
        <f>'C завтраками| Bed and breakfast'!S11*0.85</f>
        <v>21760</v>
      </c>
      <c r="T12" s="330">
        <f>'C завтраками| Bed and breakfast'!T11*0.85</f>
        <v>20485</v>
      </c>
      <c r="U12" s="330">
        <f>'C завтраками| Bed and breakfast'!U11*0.85</f>
        <v>20485</v>
      </c>
      <c r="V12" s="330">
        <f>'C завтраками| Bed and breakfast'!V11*0.85</f>
        <v>20485</v>
      </c>
      <c r="W12" s="330">
        <f>'C завтраками| Bed and breakfast'!W11*0.85</f>
        <v>20485</v>
      </c>
      <c r="X12" s="330">
        <f>'C завтраками| Bed and breakfast'!X11*0.85</f>
        <v>21760</v>
      </c>
      <c r="Y12" s="330">
        <f>'C завтраками| Bed and breakfast'!Y11*0.85</f>
        <v>21760</v>
      </c>
      <c r="Z12" s="330">
        <f>'C завтраками| Bed and breakfast'!Z11*0.85</f>
        <v>21760</v>
      </c>
      <c r="AA12" s="330">
        <f>'C завтраками| Bed and breakfast'!AA11*0.85</f>
        <v>20485</v>
      </c>
      <c r="AB12" s="330">
        <f>'C завтраками| Bed and breakfast'!AB11*0.85</f>
        <v>20485</v>
      </c>
      <c r="AC12" s="330">
        <f>'C завтраками| Bed and breakfast'!AC11*0.85</f>
        <v>21760</v>
      </c>
      <c r="AD12" s="330">
        <f>'C завтраками| Bed and breakfast'!AD11*0.85</f>
        <v>21760</v>
      </c>
      <c r="AE12" s="330">
        <f>'C завтраками| Bed and breakfast'!AE11*0.85</f>
        <v>21760</v>
      </c>
      <c r="AF12" s="330">
        <f>'C завтраками| Bed and breakfast'!AF11*0.85</f>
        <v>25160</v>
      </c>
      <c r="AG12" s="330">
        <f>'C завтраками| Bed and breakfast'!AG11*0.85</f>
        <v>25160</v>
      </c>
      <c r="AH12" s="330">
        <f>'C завтраками| Bed and breakfast'!AH11*0.85</f>
        <v>23035</v>
      </c>
      <c r="AI12" s="330">
        <f>'C завтраками| Bed and breakfast'!AI11*0.85</f>
        <v>24735</v>
      </c>
      <c r="AJ12" s="330">
        <f>'C завтраками| Bed and breakfast'!AJ11*0.85</f>
        <v>24735</v>
      </c>
      <c r="AK12" s="330">
        <f>'C завтраками| Bed and breakfast'!AK11*0.85</f>
        <v>30260</v>
      </c>
      <c r="AL12" s="330">
        <f>'C завтраками| Bed and breakfast'!AL11*0.85</f>
        <v>35360</v>
      </c>
      <c r="AM12" s="330">
        <f>'C завтраками| Bed and breakfast'!AM11*0.85</f>
        <v>35360</v>
      </c>
      <c r="AN12" s="330">
        <f>'C завтраками| Bed and breakfast'!AN11*0.85</f>
        <v>37910</v>
      </c>
      <c r="AO12" s="330">
        <f>'C завтраками| Bed and breakfast'!AO11*0.85</f>
        <v>35360</v>
      </c>
    </row>
    <row r="13" spans="1:41"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row>
    <row r="14" spans="1:41" s="72" customFormat="1" x14ac:dyDescent="0.2">
      <c r="A14" s="240">
        <v>1</v>
      </c>
      <c r="B14" s="292">
        <f>'C завтраками| Bed and breakfast'!B13*0.85</f>
        <v>20400</v>
      </c>
      <c r="C14" s="292">
        <f>'C завтраками| Bed and breakfast'!C13*0.85</f>
        <v>20400</v>
      </c>
      <c r="D14" s="292">
        <f>'C завтраками| Bed and breakfast'!D13*0.85</f>
        <v>23375</v>
      </c>
      <c r="E14" s="292">
        <f>'C завтраками| Bed and breakfast'!E13*0.85</f>
        <v>23375</v>
      </c>
      <c r="F14" s="292">
        <f>'C завтраками| Bed and breakfast'!F13*0.85</f>
        <v>17850</v>
      </c>
      <c r="G14" s="292">
        <f>'C завтраками| Bed and breakfast'!G13*0.85</f>
        <v>17850</v>
      </c>
      <c r="H14" s="292">
        <f>'C завтраками| Bed and breakfast'!H13*0.85</f>
        <v>17850</v>
      </c>
      <c r="I14" s="292">
        <f>'C завтраками| Bed and breakfast'!I13*0.85</f>
        <v>17850</v>
      </c>
      <c r="J14" s="292">
        <f>'C завтраками| Bed and breakfast'!J13*0.85</f>
        <v>17850</v>
      </c>
      <c r="K14" s="292">
        <f>'C завтраками| Bed and breakfast'!K13*0.85</f>
        <v>21675</v>
      </c>
      <c r="L14" s="292">
        <f>'C завтраками| Bed and breakfast'!L13*0.85</f>
        <v>21675</v>
      </c>
      <c r="M14" s="292">
        <f>'C завтраками| Bed and breakfast'!M13*0.85</f>
        <v>17850</v>
      </c>
      <c r="N14" s="292">
        <f>'C завтраками| Bed and breakfast'!N13*0.85</f>
        <v>17850</v>
      </c>
      <c r="O14" s="292">
        <f>'C завтраками| Bed and breakfast'!O13*0.85</f>
        <v>17850</v>
      </c>
      <c r="P14" s="292">
        <f>'C завтраками| Bed and breakfast'!P13*0.85</f>
        <v>17850</v>
      </c>
      <c r="Q14" s="292">
        <f>'C завтраками| Bed and breakfast'!Q13*0.85</f>
        <v>17850</v>
      </c>
      <c r="R14" s="292">
        <f>'C завтраками| Bed and breakfast'!R13*0.85</f>
        <v>20400</v>
      </c>
      <c r="S14" s="292">
        <f>'C завтраками| Bed and breakfast'!S13*0.85</f>
        <v>20400</v>
      </c>
      <c r="T14" s="292">
        <f>'C завтраками| Bed and breakfast'!T13*0.85</f>
        <v>19125</v>
      </c>
      <c r="U14" s="292">
        <f>'C завтраками| Bed and breakfast'!U13*0.85</f>
        <v>19125</v>
      </c>
      <c r="V14" s="292">
        <f>'C завтраками| Bed and breakfast'!V13*0.85</f>
        <v>19125</v>
      </c>
      <c r="W14" s="292">
        <f>'C завтраками| Bed and breakfast'!W13*0.85</f>
        <v>19125</v>
      </c>
      <c r="X14" s="292">
        <f>'C завтраками| Bed and breakfast'!X13*0.85</f>
        <v>20400</v>
      </c>
      <c r="Y14" s="292">
        <f>'C завтраками| Bed and breakfast'!Y13*0.85</f>
        <v>20400</v>
      </c>
      <c r="Z14" s="292">
        <f>'C завтраками| Bed and breakfast'!Z13*0.85</f>
        <v>20400</v>
      </c>
      <c r="AA14" s="292">
        <f>'C завтраками| Bed and breakfast'!AA13*0.85</f>
        <v>19125</v>
      </c>
      <c r="AB14" s="292">
        <f>'C завтраками| Bed and breakfast'!AB13*0.85</f>
        <v>19125</v>
      </c>
      <c r="AC14" s="292">
        <f>'C завтраками| Bed and breakfast'!AC13*0.85</f>
        <v>20400</v>
      </c>
      <c r="AD14" s="292">
        <f>'C завтраками| Bed and breakfast'!AD13*0.85</f>
        <v>20400</v>
      </c>
      <c r="AE14" s="292">
        <f>'C завтраками| Bed and breakfast'!AE13*0.85</f>
        <v>20400</v>
      </c>
      <c r="AF14" s="292">
        <f>'C завтраками| Bed and breakfast'!AF13*0.85</f>
        <v>23800</v>
      </c>
      <c r="AG14" s="292">
        <f>'C завтраками| Bed and breakfast'!AG13*0.85</f>
        <v>23800</v>
      </c>
      <c r="AH14" s="292">
        <f>'C завтраками| Bed and breakfast'!AH13*0.85</f>
        <v>21675</v>
      </c>
      <c r="AI14" s="292">
        <f>'C завтраками| Bed and breakfast'!AI13*0.85</f>
        <v>23375</v>
      </c>
      <c r="AJ14" s="292">
        <f>'C завтраками| Bed and breakfast'!AJ13*0.85</f>
        <v>23375</v>
      </c>
      <c r="AK14" s="292">
        <f>'C завтраками| Bed and breakfast'!AK13*0.85</f>
        <v>28900</v>
      </c>
      <c r="AL14" s="292">
        <f>'C завтраками| Bed and breakfast'!AL13*0.85</f>
        <v>34000</v>
      </c>
      <c r="AM14" s="292">
        <f>'C завтраками| Bed and breakfast'!AM13*0.85</f>
        <v>34000</v>
      </c>
      <c r="AN14" s="292">
        <f>'C завтраками| Bed and breakfast'!AN13*0.85</f>
        <v>36550</v>
      </c>
      <c r="AO14" s="292">
        <f>'C завтраками| Bed and breakfast'!AO13*0.85</f>
        <v>34000</v>
      </c>
    </row>
    <row r="15" spans="1:41" s="72" customFormat="1" x14ac:dyDescent="0.2">
      <c r="A15" s="240">
        <v>2</v>
      </c>
      <c r="B15" s="292">
        <f>'C завтраками| Bed and breakfast'!B14*0.85</f>
        <v>22610</v>
      </c>
      <c r="C15" s="292">
        <f>'C завтраками| Bed and breakfast'!C14*0.85</f>
        <v>22610</v>
      </c>
      <c r="D15" s="292">
        <f>'C завтраками| Bed and breakfast'!D14*0.85</f>
        <v>25585</v>
      </c>
      <c r="E15" s="292">
        <f>'C завтраками| Bed and breakfast'!E14*0.85</f>
        <v>25585</v>
      </c>
      <c r="F15" s="292">
        <f>'C завтраками| Bed and breakfast'!F14*0.85</f>
        <v>20060</v>
      </c>
      <c r="G15" s="292">
        <f>'C завтраками| Bed and breakfast'!G14*0.85</f>
        <v>20060</v>
      </c>
      <c r="H15" s="292">
        <f>'C завтраками| Bed and breakfast'!H14*0.85</f>
        <v>20060</v>
      </c>
      <c r="I15" s="292">
        <f>'C завтраками| Bed and breakfast'!I14*0.85</f>
        <v>20060</v>
      </c>
      <c r="J15" s="292">
        <f>'C завтраками| Bed and breakfast'!J14*0.85</f>
        <v>20060</v>
      </c>
      <c r="K15" s="292">
        <f>'C завтраками| Bed and breakfast'!K14*0.85</f>
        <v>23885</v>
      </c>
      <c r="L15" s="292">
        <f>'C завтраками| Bed and breakfast'!L14*0.85</f>
        <v>23885</v>
      </c>
      <c r="M15" s="292">
        <f>'C завтраками| Bed and breakfast'!M14*0.85</f>
        <v>20060</v>
      </c>
      <c r="N15" s="292">
        <f>'C завтраками| Bed and breakfast'!N14*0.85</f>
        <v>20060</v>
      </c>
      <c r="O15" s="292">
        <f>'C завтраками| Bed and breakfast'!O14*0.85</f>
        <v>20060</v>
      </c>
      <c r="P15" s="292">
        <f>'C завтраками| Bed and breakfast'!P14*0.85</f>
        <v>20060</v>
      </c>
      <c r="Q15" s="292">
        <f>'C завтраками| Bed and breakfast'!Q14*0.85</f>
        <v>20060</v>
      </c>
      <c r="R15" s="292">
        <f>'C завтраками| Bed and breakfast'!R14*0.85</f>
        <v>22610</v>
      </c>
      <c r="S15" s="292">
        <f>'C завтраками| Bed and breakfast'!S14*0.85</f>
        <v>22610</v>
      </c>
      <c r="T15" s="292">
        <f>'C завтраками| Bed and breakfast'!T14*0.85</f>
        <v>21335</v>
      </c>
      <c r="U15" s="292">
        <f>'C завтраками| Bed and breakfast'!U14*0.85</f>
        <v>21335</v>
      </c>
      <c r="V15" s="292">
        <f>'C завтраками| Bed and breakfast'!V14*0.85</f>
        <v>21335</v>
      </c>
      <c r="W15" s="292">
        <f>'C завтраками| Bed and breakfast'!W14*0.85</f>
        <v>21335</v>
      </c>
      <c r="X15" s="292">
        <f>'C завтраками| Bed and breakfast'!X14*0.85</f>
        <v>22610</v>
      </c>
      <c r="Y15" s="292">
        <f>'C завтраками| Bed and breakfast'!Y14*0.85</f>
        <v>22610</v>
      </c>
      <c r="Z15" s="292">
        <f>'C завтраками| Bed and breakfast'!Z14*0.85</f>
        <v>22610</v>
      </c>
      <c r="AA15" s="292">
        <f>'C завтраками| Bed and breakfast'!AA14*0.85</f>
        <v>21335</v>
      </c>
      <c r="AB15" s="292">
        <f>'C завтраками| Bed and breakfast'!AB14*0.85</f>
        <v>21335</v>
      </c>
      <c r="AC15" s="292">
        <f>'C завтраками| Bed and breakfast'!AC14*0.85</f>
        <v>22610</v>
      </c>
      <c r="AD15" s="292">
        <f>'C завтраками| Bed and breakfast'!AD14*0.85</f>
        <v>22610</v>
      </c>
      <c r="AE15" s="292">
        <f>'C завтраками| Bed and breakfast'!AE14*0.85</f>
        <v>22610</v>
      </c>
      <c r="AF15" s="292">
        <f>'C завтраками| Bed and breakfast'!AF14*0.85</f>
        <v>26010</v>
      </c>
      <c r="AG15" s="292">
        <f>'C завтраками| Bed and breakfast'!AG14*0.85</f>
        <v>26010</v>
      </c>
      <c r="AH15" s="292">
        <f>'C завтраками| Bed and breakfast'!AH14*0.85</f>
        <v>23885</v>
      </c>
      <c r="AI15" s="292">
        <f>'C завтраками| Bed and breakfast'!AI14*0.85</f>
        <v>25585</v>
      </c>
      <c r="AJ15" s="292">
        <f>'C завтраками| Bed and breakfast'!AJ14*0.85</f>
        <v>25585</v>
      </c>
      <c r="AK15" s="292">
        <f>'C завтраками| Bed and breakfast'!AK14*0.85</f>
        <v>31110</v>
      </c>
      <c r="AL15" s="292">
        <f>'C завтраками| Bed and breakfast'!AL14*0.85</f>
        <v>36210</v>
      </c>
      <c r="AM15" s="292">
        <f>'C завтраками| Bed and breakfast'!AM14*0.85</f>
        <v>36210</v>
      </c>
      <c r="AN15" s="292">
        <f>'C завтраками| Bed and breakfast'!AN14*0.85</f>
        <v>38760</v>
      </c>
      <c r="AO15" s="292">
        <f>'C завтраками| Bed and breakfast'!AO14*0.85</f>
        <v>36210</v>
      </c>
    </row>
    <row r="16" spans="1:41"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row>
    <row r="17" spans="1:41" s="72" customFormat="1" x14ac:dyDescent="0.2">
      <c r="A17" s="240">
        <v>1</v>
      </c>
      <c r="B17" s="292">
        <f>'C завтраками| Bed and breakfast'!B16*0.85</f>
        <v>22100</v>
      </c>
      <c r="C17" s="292">
        <f>'C завтраками| Bed and breakfast'!C16*0.85</f>
        <v>22100</v>
      </c>
      <c r="D17" s="292">
        <f>'C завтраками| Bed and breakfast'!D16*0.85</f>
        <v>25075</v>
      </c>
      <c r="E17" s="292">
        <f>'C завтраками| Bed and breakfast'!E16*0.85</f>
        <v>25075</v>
      </c>
      <c r="F17" s="292">
        <f>'C завтраками| Bed and breakfast'!F16*0.85</f>
        <v>19550</v>
      </c>
      <c r="G17" s="292">
        <f>'C завтраками| Bed and breakfast'!G16*0.85</f>
        <v>19550</v>
      </c>
      <c r="H17" s="292">
        <f>'C завтраками| Bed and breakfast'!H16*0.85</f>
        <v>19550</v>
      </c>
      <c r="I17" s="292">
        <f>'C завтраками| Bed and breakfast'!I16*0.85</f>
        <v>19550</v>
      </c>
      <c r="J17" s="292">
        <f>'C завтраками| Bed and breakfast'!J16*0.85</f>
        <v>19550</v>
      </c>
      <c r="K17" s="292">
        <f>'C завтраками| Bed and breakfast'!K16*0.85</f>
        <v>23375</v>
      </c>
      <c r="L17" s="292">
        <f>'C завтраками| Bed and breakfast'!L16*0.85</f>
        <v>23375</v>
      </c>
      <c r="M17" s="292">
        <f>'C завтраками| Bed and breakfast'!M16*0.85</f>
        <v>19550</v>
      </c>
      <c r="N17" s="292">
        <f>'C завтраками| Bed and breakfast'!N16*0.85</f>
        <v>19550</v>
      </c>
      <c r="O17" s="292">
        <f>'C завтраками| Bed and breakfast'!O16*0.85</f>
        <v>19550</v>
      </c>
      <c r="P17" s="292">
        <f>'C завтраками| Bed and breakfast'!P16*0.85</f>
        <v>19550</v>
      </c>
      <c r="Q17" s="292">
        <f>'C завтраками| Bed and breakfast'!Q16*0.85</f>
        <v>19550</v>
      </c>
      <c r="R17" s="292">
        <f>'C завтраками| Bed and breakfast'!R16*0.85</f>
        <v>22100</v>
      </c>
      <c r="S17" s="292">
        <f>'C завтраками| Bed and breakfast'!S16*0.85</f>
        <v>22100</v>
      </c>
      <c r="T17" s="292">
        <f>'C завтраками| Bed and breakfast'!T16*0.85</f>
        <v>20825</v>
      </c>
      <c r="U17" s="292">
        <f>'C завтраками| Bed and breakfast'!U16*0.85</f>
        <v>20825</v>
      </c>
      <c r="V17" s="292">
        <f>'C завтраками| Bed and breakfast'!V16*0.85</f>
        <v>20825</v>
      </c>
      <c r="W17" s="292">
        <f>'C завтраками| Bed and breakfast'!W16*0.85</f>
        <v>20825</v>
      </c>
      <c r="X17" s="292">
        <f>'C завтраками| Bed and breakfast'!X16*0.85</f>
        <v>22100</v>
      </c>
      <c r="Y17" s="292">
        <f>'C завтраками| Bed and breakfast'!Y16*0.85</f>
        <v>22100</v>
      </c>
      <c r="Z17" s="292">
        <f>'C завтраками| Bed and breakfast'!Z16*0.85</f>
        <v>22100</v>
      </c>
      <c r="AA17" s="292">
        <f>'C завтраками| Bed and breakfast'!AA16*0.85</f>
        <v>20825</v>
      </c>
      <c r="AB17" s="292">
        <f>'C завтраками| Bed and breakfast'!AB16*0.85</f>
        <v>20825</v>
      </c>
      <c r="AC17" s="292">
        <f>'C завтраками| Bed and breakfast'!AC16*0.85</f>
        <v>22100</v>
      </c>
      <c r="AD17" s="292">
        <f>'C завтраками| Bed and breakfast'!AD16*0.85</f>
        <v>22100</v>
      </c>
      <c r="AE17" s="292">
        <f>'C завтраками| Bed and breakfast'!AE16*0.85</f>
        <v>22100</v>
      </c>
      <c r="AF17" s="292">
        <f>'C завтраками| Bed and breakfast'!AF16*0.85</f>
        <v>25500</v>
      </c>
      <c r="AG17" s="292">
        <f>'C завтраками| Bed and breakfast'!AG16*0.85</f>
        <v>25500</v>
      </c>
      <c r="AH17" s="292">
        <f>'C завтраками| Bed and breakfast'!AH16*0.85</f>
        <v>23375</v>
      </c>
      <c r="AI17" s="292">
        <f>'C завтраками| Bed and breakfast'!AI16*0.85</f>
        <v>25075</v>
      </c>
      <c r="AJ17" s="292">
        <f>'C завтраками| Bed and breakfast'!AJ16*0.85</f>
        <v>25075</v>
      </c>
      <c r="AK17" s="292">
        <f>'C завтраками| Bed and breakfast'!AK16*0.85</f>
        <v>30600</v>
      </c>
      <c r="AL17" s="292">
        <f>'C завтраками| Bed and breakfast'!AL16*0.85</f>
        <v>35700</v>
      </c>
      <c r="AM17" s="292">
        <f>'C завтраками| Bed and breakfast'!AM16*0.85</f>
        <v>35700</v>
      </c>
      <c r="AN17" s="292">
        <f>'C завтраками| Bed and breakfast'!AN16*0.85</f>
        <v>38250</v>
      </c>
      <c r="AO17" s="292">
        <f>'C завтраками| Bed and breakfast'!AO16*0.85</f>
        <v>35700</v>
      </c>
    </row>
    <row r="18" spans="1:41" s="72" customFormat="1" x14ac:dyDescent="0.2">
      <c r="A18" s="240">
        <v>2</v>
      </c>
      <c r="B18" s="292">
        <f>'C завтраками| Bed and breakfast'!B17*0.85</f>
        <v>24310</v>
      </c>
      <c r="C18" s="292">
        <f>'C завтраками| Bed and breakfast'!C17*0.85</f>
        <v>24310</v>
      </c>
      <c r="D18" s="292">
        <f>'C завтраками| Bed and breakfast'!D17*0.85</f>
        <v>27285</v>
      </c>
      <c r="E18" s="292">
        <f>'C завтраками| Bed and breakfast'!E17*0.85</f>
        <v>27285</v>
      </c>
      <c r="F18" s="292">
        <f>'C завтраками| Bed and breakfast'!F17*0.85</f>
        <v>21760</v>
      </c>
      <c r="G18" s="292">
        <f>'C завтраками| Bed and breakfast'!G17*0.85</f>
        <v>21760</v>
      </c>
      <c r="H18" s="292">
        <f>'C завтраками| Bed and breakfast'!H17*0.85</f>
        <v>21760</v>
      </c>
      <c r="I18" s="292">
        <f>'C завтраками| Bed and breakfast'!I17*0.85</f>
        <v>21760</v>
      </c>
      <c r="J18" s="292">
        <f>'C завтраками| Bed and breakfast'!J17*0.85</f>
        <v>21760</v>
      </c>
      <c r="K18" s="292">
        <f>'C завтраками| Bed and breakfast'!K17*0.85</f>
        <v>25585</v>
      </c>
      <c r="L18" s="292">
        <f>'C завтраками| Bed and breakfast'!L17*0.85</f>
        <v>25585</v>
      </c>
      <c r="M18" s="292">
        <f>'C завтраками| Bed and breakfast'!M17*0.85</f>
        <v>21760</v>
      </c>
      <c r="N18" s="292">
        <f>'C завтраками| Bed and breakfast'!N17*0.85</f>
        <v>21760</v>
      </c>
      <c r="O18" s="292">
        <f>'C завтраками| Bed and breakfast'!O17*0.85</f>
        <v>21760</v>
      </c>
      <c r="P18" s="292">
        <f>'C завтраками| Bed and breakfast'!P17*0.85</f>
        <v>21760</v>
      </c>
      <c r="Q18" s="292">
        <f>'C завтраками| Bed and breakfast'!Q17*0.85</f>
        <v>21760</v>
      </c>
      <c r="R18" s="292">
        <f>'C завтраками| Bed and breakfast'!R17*0.85</f>
        <v>24310</v>
      </c>
      <c r="S18" s="292">
        <f>'C завтраками| Bed and breakfast'!S17*0.85</f>
        <v>24310</v>
      </c>
      <c r="T18" s="292">
        <f>'C завтраками| Bed and breakfast'!T17*0.85</f>
        <v>23035</v>
      </c>
      <c r="U18" s="292">
        <f>'C завтраками| Bed and breakfast'!U17*0.85</f>
        <v>23035</v>
      </c>
      <c r="V18" s="292">
        <f>'C завтраками| Bed and breakfast'!V17*0.85</f>
        <v>23035</v>
      </c>
      <c r="W18" s="292">
        <f>'C завтраками| Bed and breakfast'!W17*0.85</f>
        <v>23035</v>
      </c>
      <c r="X18" s="292">
        <f>'C завтраками| Bed and breakfast'!X17*0.85</f>
        <v>24310</v>
      </c>
      <c r="Y18" s="292">
        <f>'C завтраками| Bed and breakfast'!Y17*0.85</f>
        <v>24310</v>
      </c>
      <c r="Z18" s="292">
        <f>'C завтраками| Bed and breakfast'!Z17*0.85</f>
        <v>24310</v>
      </c>
      <c r="AA18" s="292">
        <f>'C завтраками| Bed and breakfast'!AA17*0.85</f>
        <v>23035</v>
      </c>
      <c r="AB18" s="292">
        <f>'C завтраками| Bed and breakfast'!AB17*0.85</f>
        <v>23035</v>
      </c>
      <c r="AC18" s="292">
        <f>'C завтраками| Bed and breakfast'!AC17*0.85</f>
        <v>24310</v>
      </c>
      <c r="AD18" s="292">
        <f>'C завтраками| Bed and breakfast'!AD17*0.85</f>
        <v>24310</v>
      </c>
      <c r="AE18" s="292">
        <f>'C завтраками| Bed and breakfast'!AE17*0.85</f>
        <v>24310</v>
      </c>
      <c r="AF18" s="292">
        <f>'C завтраками| Bed and breakfast'!AF17*0.85</f>
        <v>27710</v>
      </c>
      <c r="AG18" s="292">
        <f>'C завтраками| Bed and breakfast'!AG17*0.85</f>
        <v>27710</v>
      </c>
      <c r="AH18" s="292">
        <f>'C завтраками| Bed and breakfast'!AH17*0.85</f>
        <v>25585</v>
      </c>
      <c r="AI18" s="292">
        <f>'C завтраками| Bed and breakfast'!AI17*0.85</f>
        <v>27285</v>
      </c>
      <c r="AJ18" s="292">
        <f>'C завтраками| Bed and breakfast'!AJ17*0.85</f>
        <v>27285</v>
      </c>
      <c r="AK18" s="292">
        <f>'C завтраками| Bed and breakfast'!AK17*0.85</f>
        <v>32810</v>
      </c>
      <c r="AL18" s="292">
        <f>'C завтраками| Bed and breakfast'!AL17*0.85</f>
        <v>37910</v>
      </c>
      <c r="AM18" s="292">
        <f>'C завтраками| Bed and breakfast'!AM17*0.85</f>
        <v>37910</v>
      </c>
      <c r="AN18" s="292">
        <f>'C завтраками| Bed and breakfast'!AN17*0.85</f>
        <v>40460</v>
      </c>
      <c r="AO18" s="292">
        <f>'C завтраками| Bed and breakfast'!AO17*0.85</f>
        <v>37910</v>
      </c>
    </row>
    <row r="19" spans="1:41"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row>
    <row r="20" spans="1:41" s="72" customFormat="1" x14ac:dyDescent="0.2">
      <c r="A20" s="240">
        <v>1</v>
      </c>
      <c r="B20" s="292">
        <f>'C завтраками| Bed and breakfast'!B19*0.85</f>
        <v>23800</v>
      </c>
      <c r="C20" s="292">
        <f>'C завтраками| Bed and breakfast'!C19*0.85</f>
        <v>23800</v>
      </c>
      <c r="D20" s="292">
        <f>'C завтраками| Bed and breakfast'!D19*0.85</f>
        <v>26775</v>
      </c>
      <c r="E20" s="292">
        <f>'C завтраками| Bed and breakfast'!E19*0.85</f>
        <v>26775</v>
      </c>
      <c r="F20" s="292">
        <f>'C завтраками| Bed and breakfast'!F19*0.85</f>
        <v>21250</v>
      </c>
      <c r="G20" s="292">
        <f>'C завтраками| Bed and breakfast'!G19*0.85</f>
        <v>21250</v>
      </c>
      <c r="H20" s="292">
        <f>'C завтраками| Bed and breakfast'!H19*0.85</f>
        <v>21250</v>
      </c>
      <c r="I20" s="292">
        <f>'C завтраками| Bed and breakfast'!I19*0.85</f>
        <v>21250</v>
      </c>
      <c r="J20" s="292">
        <f>'C завтраками| Bed and breakfast'!J19*0.85</f>
        <v>21250</v>
      </c>
      <c r="K20" s="292">
        <f>'C завтраками| Bed and breakfast'!K19*0.85</f>
        <v>25075</v>
      </c>
      <c r="L20" s="292">
        <f>'C завтраками| Bed and breakfast'!L19*0.85</f>
        <v>25075</v>
      </c>
      <c r="M20" s="292">
        <f>'C завтраками| Bed and breakfast'!M19*0.85</f>
        <v>21250</v>
      </c>
      <c r="N20" s="292">
        <f>'C завтраками| Bed and breakfast'!N19*0.85</f>
        <v>21250</v>
      </c>
      <c r="O20" s="292">
        <f>'C завтраками| Bed and breakfast'!O19*0.85</f>
        <v>21250</v>
      </c>
      <c r="P20" s="292">
        <f>'C завтраками| Bed and breakfast'!P19*0.85</f>
        <v>21250</v>
      </c>
      <c r="Q20" s="292">
        <f>'C завтраками| Bed and breakfast'!Q19*0.85</f>
        <v>21250</v>
      </c>
      <c r="R20" s="292">
        <f>'C завтраками| Bed and breakfast'!R19*0.85</f>
        <v>23800</v>
      </c>
      <c r="S20" s="292">
        <f>'C завтраками| Bed and breakfast'!S19*0.85</f>
        <v>23800</v>
      </c>
      <c r="T20" s="292">
        <f>'C завтраками| Bed and breakfast'!T19*0.85</f>
        <v>22525</v>
      </c>
      <c r="U20" s="292">
        <f>'C завтраками| Bed and breakfast'!U19*0.85</f>
        <v>22525</v>
      </c>
      <c r="V20" s="292">
        <f>'C завтраками| Bed and breakfast'!V19*0.85</f>
        <v>22525</v>
      </c>
      <c r="W20" s="292">
        <f>'C завтраками| Bed and breakfast'!W19*0.85</f>
        <v>22525</v>
      </c>
      <c r="X20" s="292">
        <f>'C завтраками| Bed and breakfast'!X19*0.85</f>
        <v>23800</v>
      </c>
      <c r="Y20" s="292">
        <f>'C завтраками| Bed and breakfast'!Y19*0.85</f>
        <v>23800</v>
      </c>
      <c r="Z20" s="292">
        <f>'C завтраками| Bed and breakfast'!Z19*0.85</f>
        <v>23800</v>
      </c>
      <c r="AA20" s="292">
        <f>'C завтраками| Bed and breakfast'!AA19*0.85</f>
        <v>22525</v>
      </c>
      <c r="AB20" s="292">
        <f>'C завтраками| Bed and breakfast'!AB19*0.85</f>
        <v>22525</v>
      </c>
      <c r="AC20" s="292">
        <f>'C завтраками| Bed and breakfast'!AC19*0.85</f>
        <v>23800</v>
      </c>
      <c r="AD20" s="292">
        <f>'C завтраками| Bed and breakfast'!AD19*0.85</f>
        <v>23800</v>
      </c>
      <c r="AE20" s="292">
        <f>'C завтраками| Bed and breakfast'!AE19*0.85</f>
        <v>23800</v>
      </c>
      <c r="AF20" s="292">
        <f>'C завтраками| Bed and breakfast'!AF19*0.85</f>
        <v>27200</v>
      </c>
      <c r="AG20" s="292">
        <f>'C завтраками| Bed and breakfast'!AG19*0.85</f>
        <v>27200</v>
      </c>
      <c r="AH20" s="292">
        <f>'C завтраками| Bed and breakfast'!AH19*0.85</f>
        <v>25075</v>
      </c>
      <c r="AI20" s="292">
        <f>'C завтраками| Bed and breakfast'!AI19*0.85</f>
        <v>26775</v>
      </c>
      <c r="AJ20" s="292">
        <f>'C завтраками| Bed and breakfast'!AJ19*0.85</f>
        <v>26775</v>
      </c>
      <c r="AK20" s="292">
        <f>'C завтраками| Bed and breakfast'!AK19*0.85</f>
        <v>32300</v>
      </c>
      <c r="AL20" s="292">
        <f>'C завтраками| Bed and breakfast'!AL19*0.85</f>
        <v>37400</v>
      </c>
      <c r="AM20" s="292">
        <f>'C завтраками| Bed and breakfast'!AM19*0.85</f>
        <v>37400</v>
      </c>
      <c r="AN20" s="292">
        <f>'C завтраками| Bed and breakfast'!AN19*0.85</f>
        <v>39950</v>
      </c>
      <c r="AO20" s="292">
        <f>'C завтраками| Bed and breakfast'!AO19*0.85</f>
        <v>37400</v>
      </c>
    </row>
    <row r="21" spans="1:41" s="72" customFormat="1" x14ac:dyDescent="0.2">
      <c r="A21" s="240">
        <v>2</v>
      </c>
      <c r="B21" s="292">
        <f>'C завтраками| Bed and breakfast'!B20*0.85</f>
        <v>26010</v>
      </c>
      <c r="C21" s="292">
        <f>'C завтраками| Bed and breakfast'!C20*0.85</f>
        <v>26010</v>
      </c>
      <c r="D21" s="292">
        <f>'C завтраками| Bed and breakfast'!D20*0.85</f>
        <v>28985</v>
      </c>
      <c r="E21" s="292">
        <f>'C завтраками| Bed and breakfast'!E20*0.85</f>
        <v>28985</v>
      </c>
      <c r="F21" s="292">
        <f>'C завтраками| Bed and breakfast'!F20*0.85</f>
        <v>23460</v>
      </c>
      <c r="G21" s="292">
        <f>'C завтраками| Bed and breakfast'!G20*0.85</f>
        <v>23460</v>
      </c>
      <c r="H21" s="292">
        <f>'C завтраками| Bed and breakfast'!H20*0.85</f>
        <v>23460</v>
      </c>
      <c r="I21" s="292">
        <f>'C завтраками| Bed and breakfast'!I20*0.85</f>
        <v>23460</v>
      </c>
      <c r="J21" s="292">
        <f>'C завтраками| Bed and breakfast'!J20*0.85</f>
        <v>23460</v>
      </c>
      <c r="K21" s="292">
        <f>'C завтраками| Bed and breakfast'!K20*0.85</f>
        <v>27285</v>
      </c>
      <c r="L21" s="292">
        <f>'C завтраками| Bed and breakfast'!L20*0.85</f>
        <v>27285</v>
      </c>
      <c r="M21" s="292">
        <f>'C завтраками| Bed and breakfast'!M20*0.85</f>
        <v>23460</v>
      </c>
      <c r="N21" s="292">
        <f>'C завтраками| Bed and breakfast'!N20*0.85</f>
        <v>23460</v>
      </c>
      <c r="O21" s="292">
        <f>'C завтраками| Bed and breakfast'!O20*0.85</f>
        <v>23460</v>
      </c>
      <c r="P21" s="292">
        <f>'C завтраками| Bed and breakfast'!P20*0.85</f>
        <v>23460</v>
      </c>
      <c r="Q21" s="292">
        <f>'C завтраками| Bed and breakfast'!Q20*0.85</f>
        <v>23460</v>
      </c>
      <c r="R21" s="292">
        <f>'C завтраками| Bed and breakfast'!R20*0.85</f>
        <v>26010</v>
      </c>
      <c r="S21" s="292">
        <f>'C завтраками| Bed and breakfast'!S20*0.85</f>
        <v>26010</v>
      </c>
      <c r="T21" s="292">
        <f>'C завтраками| Bed and breakfast'!T20*0.85</f>
        <v>24735</v>
      </c>
      <c r="U21" s="292">
        <f>'C завтраками| Bed and breakfast'!U20*0.85</f>
        <v>24735</v>
      </c>
      <c r="V21" s="292">
        <f>'C завтраками| Bed and breakfast'!V20*0.85</f>
        <v>24735</v>
      </c>
      <c r="W21" s="292">
        <f>'C завтраками| Bed and breakfast'!W20*0.85</f>
        <v>24735</v>
      </c>
      <c r="X21" s="292">
        <f>'C завтраками| Bed and breakfast'!X20*0.85</f>
        <v>26010</v>
      </c>
      <c r="Y21" s="292">
        <f>'C завтраками| Bed and breakfast'!Y20*0.85</f>
        <v>26010</v>
      </c>
      <c r="Z21" s="292">
        <f>'C завтраками| Bed and breakfast'!Z20*0.85</f>
        <v>26010</v>
      </c>
      <c r="AA21" s="292">
        <f>'C завтраками| Bed and breakfast'!AA20*0.85</f>
        <v>24735</v>
      </c>
      <c r="AB21" s="292">
        <f>'C завтраками| Bed and breakfast'!AB20*0.85</f>
        <v>24735</v>
      </c>
      <c r="AC21" s="292">
        <f>'C завтраками| Bed and breakfast'!AC20*0.85</f>
        <v>26010</v>
      </c>
      <c r="AD21" s="292">
        <f>'C завтраками| Bed and breakfast'!AD20*0.85</f>
        <v>26010</v>
      </c>
      <c r="AE21" s="292">
        <f>'C завтраками| Bed and breakfast'!AE20*0.85</f>
        <v>26010</v>
      </c>
      <c r="AF21" s="292">
        <f>'C завтраками| Bed and breakfast'!AF20*0.85</f>
        <v>29410</v>
      </c>
      <c r="AG21" s="292">
        <f>'C завтраками| Bed and breakfast'!AG20*0.85</f>
        <v>29410</v>
      </c>
      <c r="AH21" s="292">
        <f>'C завтраками| Bed and breakfast'!AH20*0.85</f>
        <v>27285</v>
      </c>
      <c r="AI21" s="292">
        <f>'C завтраками| Bed and breakfast'!AI20*0.85</f>
        <v>28985</v>
      </c>
      <c r="AJ21" s="292">
        <f>'C завтраками| Bed and breakfast'!AJ20*0.85</f>
        <v>28985</v>
      </c>
      <c r="AK21" s="292">
        <f>'C завтраками| Bed and breakfast'!AK20*0.85</f>
        <v>34510</v>
      </c>
      <c r="AL21" s="292">
        <f>'C завтраками| Bed and breakfast'!AL20*0.85</f>
        <v>39610</v>
      </c>
      <c r="AM21" s="292">
        <f>'C завтраками| Bed and breakfast'!AM20*0.85</f>
        <v>39610</v>
      </c>
      <c r="AN21" s="292">
        <f>'C завтраками| Bed and breakfast'!AN20*0.85</f>
        <v>42160</v>
      </c>
      <c r="AO21" s="292">
        <f>'C завтраками| Bed and breakfast'!AO20*0.85</f>
        <v>39610</v>
      </c>
    </row>
    <row r="22" spans="1:41"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row>
    <row r="23" spans="1:41" s="72" customFormat="1" x14ac:dyDescent="0.2">
      <c r="A23" s="240" t="s">
        <v>115</v>
      </c>
      <c r="B23" s="292">
        <f>'C завтраками| Bed and breakfast'!B22*0.85</f>
        <v>44710</v>
      </c>
      <c r="C23" s="292">
        <f>'C завтраками| Bed and breakfast'!C22*0.85</f>
        <v>44710</v>
      </c>
      <c r="D23" s="292">
        <f>'C завтраками| Bed and breakfast'!D22*0.85</f>
        <v>47685</v>
      </c>
      <c r="E23" s="292">
        <f>'C завтраками| Bed and breakfast'!E22*0.85</f>
        <v>47685</v>
      </c>
      <c r="F23" s="292">
        <f>'C завтраками| Bed and breakfast'!F22*0.85</f>
        <v>42160</v>
      </c>
      <c r="G23" s="292">
        <f>'C завтраками| Bed and breakfast'!G22*0.85</f>
        <v>42160</v>
      </c>
      <c r="H23" s="292">
        <f>'C завтраками| Bed and breakfast'!H22*0.85</f>
        <v>42160</v>
      </c>
      <c r="I23" s="292">
        <f>'C завтраками| Bed and breakfast'!I22*0.85</f>
        <v>42160</v>
      </c>
      <c r="J23" s="292">
        <f>'C завтраками| Bed and breakfast'!J22*0.85</f>
        <v>42160</v>
      </c>
      <c r="K23" s="292">
        <f>'C завтраками| Bed and breakfast'!K22*0.85</f>
        <v>45985</v>
      </c>
      <c r="L23" s="292">
        <f>'C завтраками| Bed and breakfast'!L22*0.85</f>
        <v>45985</v>
      </c>
      <c r="M23" s="292">
        <f>'C завтраками| Bed and breakfast'!M22*0.85</f>
        <v>42160</v>
      </c>
      <c r="N23" s="292">
        <f>'C завтраками| Bed and breakfast'!N22*0.85</f>
        <v>42160</v>
      </c>
      <c r="O23" s="292">
        <f>'C завтраками| Bed and breakfast'!O22*0.85</f>
        <v>42160</v>
      </c>
      <c r="P23" s="292">
        <f>'C завтраками| Bed and breakfast'!P22*0.85</f>
        <v>42160</v>
      </c>
      <c r="Q23" s="292">
        <f>'C завтраками| Bed and breakfast'!Q22*0.85</f>
        <v>42160</v>
      </c>
      <c r="R23" s="292">
        <f>'C завтраками| Bed and breakfast'!R22*0.85</f>
        <v>44710</v>
      </c>
      <c r="S23" s="292">
        <f>'C завтраками| Bed and breakfast'!S22*0.85</f>
        <v>44710</v>
      </c>
      <c r="T23" s="292">
        <f>'C завтраками| Bed and breakfast'!T22*0.85</f>
        <v>43435</v>
      </c>
      <c r="U23" s="292">
        <f>'C завтраками| Bed and breakfast'!U22*0.85</f>
        <v>43435</v>
      </c>
      <c r="V23" s="292">
        <f>'C завтраками| Bed and breakfast'!V22*0.85</f>
        <v>43435</v>
      </c>
      <c r="W23" s="292">
        <f>'C завтраками| Bed and breakfast'!W22*0.85</f>
        <v>43435</v>
      </c>
      <c r="X23" s="292">
        <f>'C завтраками| Bed and breakfast'!X22*0.85</f>
        <v>44710</v>
      </c>
      <c r="Y23" s="292">
        <f>'C завтраками| Bed and breakfast'!Y22*0.85</f>
        <v>44710</v>
      </c>
      <c r="Z23" s="292">
        <f>'C завтраками| Bed and breakfast'!Z22*0.85</f>
        <v>44710</v>
      </c>
      <c r="AA23" s="292">
        <f>'C завтраками| Bed and breakfast'!AA22*0.85</f>
        <v>43435</v>
      </c>
      <c r="AB23" s="292">
        <f>'C завтраками| Bed and breakfast'!AB22*0.85</f>
        <v>43435</v>
      </c>
      <c r="AC23" s="292">
        <f>'C завтраками| Bed and breakfast'!AC22*0.85</f>
        <v>44710</v>
      </c>
      <c r="AD23" s="292">
        <f>'C завтраками| Bed and breakfast'!AD22*0.85</f>
        <v>44710</v>
      </c>
      <c r="AE23" s="292">
        <f>'C завтраками| Bed and breakfast'!AE22*0.85</f>
        <v>44710</v>
      </c>
      <c r="AF23" s="292">
        <f>'C завтраками| Bed and breakfast'!AF22*0.85</f>
        <v>48110</v>
      </c>
      <c r="AG23" s="292">
        <f>'C завтраками| Bed and breakfast'!AG22*0.85</f>
        <v>48110</v>
      </c>
      <c r="AH23" s="292">
        <f>'C завтраками| Bed and breakfast'!AH22*0.85</f>
        <v>45985</v>
      </c>
      <c r="AI23" s="292">
        <f>'C завтраками| Bed and breakfast'!AI22*0.85</f>
        <v>47685</v>
      </c>
      <c r="AJ23" s="292">
        <f>'C завтраками| Bed and breakfast'!AJ22*0.85</f>
        <v>47685</v>
      </c>
      <c r="AK23" s="292">
        <f>'C завтраками| Bed and breakfast'!AK22*0.85</f>
        <v>53210</v>
      </c>
      <c r="AL23" s="292">
        <f>'C завтраками| Bed and breakfast'!AL22*0.85</f>
        <v>58310</v>
      </c>
      <c r="AM23" s="292">
        <f>'C завтраками| Bed and breakfast'!AM22*0.85</f>
        <v>58310</v>
      </c>
      <c r="AN23" s="292">
        <f>'C завтраками| Bed and breakfast'!AN22*0.85</f>
        <v>60860</v>
      </c>
      <c r="AO23" s="292">
        <f>'C завтраками| Bed and breakfast'!AO22*0.85</f>
        <v>58310</v>
      </c>
    </row>
    <row r="24" spans="1:41"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row>
    <row r="25" spans="1:41" s="72" customFormat="1" x14ac:dyDescent="0.2">
      <c r="A25" s="240" t="s">
        <v>115</v>
      </c>
      <c r="B25" s="292">
        <f>'C завтраками| Bed and breakfast'!B24*0.85</f>
        <v>57460</v>
      </c>
      <c r="C25" s="292">
        <f>'C завтраками| Bed and breakfast'!C24*0.85</f>
        <v>57460</v>
      </c>
      <c r="D25" s="292">
        <f>'C завтраками| Bed and breakfast'!D24*0.85</f>
        <v>60435</v>
      </c>
      <c r="E25" s="292">
        <f>'C завтраками| Bed and breakfast'!E24*0.85</f>
        <v>60435</v>
      </c>
      <c r="F25" s="292">
        <f>'C завтраками| Bed and breakfast'!F24*0.85</f>
        <v>54910</v>
      </c>
      <c r="G25" s="292">
        <f>'C завтраками| Bed and breakfast'!G24*0.85</f>
        <v>54910</v>
      </c>
      <c r="H25" s="292">
        <f>'C завтраками| Bed and breakfast'!H24*0.85</f>
        <v>54910</v>
      </c>
      <c r="I25" s="292">
        <f>'C завтраками| Bed and breakfast'!I24*0.85</f>
        <v>54910</v>
      </c>
      <c r="J25" s="292">
        <f>'C завтраками| Bed and breakfast'!J24*0.85</f>
        <v>54910</v>
      </c>
      <c r="K25" s="292">
        <f>'C завтраками| Bed and breakfast'!K24*0.85</f>
        <v>58735</v>
      </c>
      <c r="L25" s="292">
        <f>'C завтраками| Bed and breakfast'!L24*0.85</f>
        <v>58735</v>
      </c>
      <c r="M25" s="292">
        <f>'C завтраками| Bed and breakfast'!M24*0.85</f>
        <v>54910</v>
      </c>
      <c r="N25" s="292">
        <f>'C завтраками| Bed and breakfast'!N24*0.85</f>
        <v>54910</v>
      </c>
      <c r="O25" s="292">
        <f>'C завтраками| Bed and breakfast'!O24*0.85</f>
        <v>54910</v>
      </c>
      <c r="P25" s="292">
        <f>'C завтраками| Bed and breakfast'!P24*0.85</f>
        <v>54910</v>
      </c>
      <c r="Q25" s="292">
        <f>'C завтраками| Bed and breakfast'!Q24*0.85</f>
        <v>54910</v>
      </c>
      <c r="R25" s="292">
        <f>'C завтраками| Bed and breakfast'!R24*0.85</f>
        <v>57460</v>
      </c>
      <c r="S25" s="292">
        <f>'C завтраками| Bed and breakfast'!S24*0.85</f>
        <v>57460</v>
      </c>
      <c r="T25" s="292">
        <f>'C завтраками| Bed and breakfast'!T24*0.85</f>
        <v>56185</v>
      </c>
      <c r="U25" s="292">
        <f>'C завтраками| Bed and breakfast'!U24*0.85</f>
        <v>56185</v>
      </c>
      <c r="V25" s="292">
        <f>'C завтраками| Bed and breakfast'!V24*0.85</f>
        <v>56185</v>
      </c>
      <c r="W25" s="292">
        <f>'C завтраками| Bed and breakfast'!W24*0.85</f>
        <v>56185</v>
      </c>
      <c r="X25" s="292">
        <f>'C завтраками| Bed and breakfast'!X24*0.85</f>
        <v>57460</v>
      </c>
      <c r="Y25" s="292">
        <f>'C завтраками| Bed and breakfast'!Y24*0.85</f>
        <v>57460</v>
      </c>
      <c r="Z25" s="292">
        <f>'C завтраками| Bed and breakfast'!Z24*0.85</f>
        <v>57460</v>
      </c>
      <c r="AA25" s="292">
        <f>'C завтраками| Bed and breakfast'!AA24*0.85</f>
        <v>56185</v>
      </c>
      <c r="AB25" s="292">
        <f>'C завтраками| Bed and breakfast'!AB24*0.85</f>
        <v>56185</v>
      </c>
      <c r="AC25" s="292">
        <f>'C завтраками| Bed and breakfast'!AC24*0.85</f>
        <v>57460</v>
      </c>
      <c r="AD25" s="292">
        <f>'C завтраками| Bed and breakfast'!AD24*0.85</f>
        <v>57460</v>
      </c>
      <c r="AE25" s="292">
        <f>'C завтраками| Bed and breakfast'!AE24*0.85</f>
        <v>57460</v>
      </c>
      <c r="AF25" s="292">
        <f>'C завтраками| Bed and breakfast'!AF24*0.85</f>
        <v>60860</v>
      </c>
      <c r="AG25" s="292">
        <f>'C завтраками| Bed and breakfast'!AG24*0.85</f>
        <v>60860</v>
      </c>
      <c r="AH25" s="292">
        <f>'C завтраками| Bed and breakfast'!AH24*0.85</f>
        <v>58735</v>
      </c>
      <c r="AI25" s="292">
        <f>'C завтраками| Bed and breakfast'!AI24*0.85</f>
        <v>60435</v>
      </c>
      <c r="AJ25" s="292">
        <f>'C завтраками| Bed and breakfast'!AJ24*0.85</f>
        <v>60435</v>
      </c>
      <c r="AK25" s="292">
        <f>'C завтраками| Bed and breakfast'!AK24*0.85</f>
        <v>65960</v>
      </c>
      <c r="AL25" s="292">
        <f>'C завтраками| Bed and breakfast'!AL24*0.85</f>
        <v>71060</v>
      </c>
      <c r="AM25" s="292">
        <f>'C завтраками| Bed and breakfast'!AM24*0.85</f>
        <v>71060</v>
      </c>
      <c r="AN25" s="292">
        <f>'C завтраками| Bed and breakfast'!AN24*0.85</f>
        <v>73610</v>
      </c>
      <c r="AO25" s="292">
        <f>'C завтраками| Bed and breakfast'!AO24*0.85</f>
        <v>71060</v>
      </c>
    </row>
    <row r="26" spans="1:41"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row>
    <row r="27" spans="1:41" s="72" customFormat="1" x14ac:dyDescent="0.2">
      <c r="A27" s="240" t="s">
        <v>115</v>
      </c>
      <c r="B27" s="292">
        <f>'C завтраками| Bed and breakfast'!B26*0.85</f>
        <v>82960</v>
      </c>
      <c r="C27" s="292">
        <f>'C завтраками| Bed and breakfast'!C26*0.85</f>
        <v>82960</v>
      </c>
      <c r="D27" s="292">
        <f>'C завтраками| Bed and breakfast'!D26*0.85</f>
        <v>85935</v>
      </c>
      <c r="E27" s="292">
        <f>'C завтраками| Bed and breakfast'!E26*0.85</f>
        <v>85935</v>
      </c>
      <c r="F27" s="292">
        <f>'C завтраками| Bed and breakfast'!F26*0.85</f>
        <v>80410</v>
      </c>
      <c r="G27" s="292">
        <f>'C завтраками| Bed and breakfast'!G26*0.85</f>
        <v>80410</v>
      </c>
      <c r="H27" s="292">
        <f>'C завтраками| Bed and breakfast'!H26*0.85</f>
        <v>80410</v>
      </c>
      <c r="I27" s="292">
        <f>'C завтраками| Bed and breakfast'!I26*0.85</f>
        <v>80410</v>
      </c>
      <c r="J27" s="292">
        <f>'C завтраками| Bed and breakfast'!J26*0.85</f>
        <v>80410</v>
      </c>
      <c r="K27" s="292">
        <f>'C завтраками| Bed and breakfast'!K26*0.85</f>
        <v>84235</v>
      </c>
      <c r="L27" s="292">
        <f>'C завтраками| Bed and breakfast'!L26*0.85</f>
        <v>84235</v>
      </c>
      <c r="M27" s="292">
        <f>'C завтраками| Bed and breakfast'!M26*0.85</f>
        <v>80410</v>
      </c>
      <c r="N27" s="292">
        <f>'C завтраками| Bed and breakfast'!N26*0.85</f>
        <v>80410</v>
      </c>
      <c r="O27" s="292">
        <f>'C завтраками| Bed and breakfast'!O26*0.85</f>
        <v>80410</v>
      </c>
      <c r="P27" s="292">
        <f>'C завтраками| Bed and breakfast'!P26*0.85</f>
        <v>80410</v>
      </c>
      <c r="Q27" s="292">
        <f>'C завтраками| Bed and breakfast'!Q26*0.85</f>
        <v>80410</v>
      </c>
      <c r="R27" s="292">
        <f>'C завтраками| Bed and breakfast'!R26*0.85</f>
        <v>82960</v>
      </c>
      <c r="S27" s="292">
        <f>'C завтраками| Bed and breakfast'!S26*0.85</f>
        <v>82960</v>
      </c>
      <c r="T27" s="292">
        <f>'C завтраками| Bed and breakfast'!T26*0.85</f>
        <v>81685</v>
      </c>
      <c r="U27" s="292">
        <f>'C завтраками| Bed and breakfast'!U26*0.85</f>
        <v>81685</v>
      </c>
      <c r="V27" s="292">
        <f>'C завтраками| Bed and breakfast'!V26*0.85</f>
        <v>81685</v>
      </c>
      <c r="W27" s="292">
        <f>'C завтраками| Bed and breakfast'!W26*0.85</f>
        <v>81685</v>
      </c>
      <c r="X27" s="292">
        <f>'C завтраками| Bed and breakfast'!X26*0.85</f>
        <v>82960</v>
      </c>
      <c r="Y27" s="292">
        <f>'C завтраками| Bed and breakfast'!Y26*0.85</f>
        <v>82960</v>
      </c>
      <c r="Z27" s="292">
        <f>'C завтраками| Bed and breakfast'!Z26*0.85</f>
        <v>82960</v>
      </c>
      <c r="AA27" s="292">
        <f>'C завтраками| Bed and breakfast'!AA26*0.85</f>
        <v>81685</v>
      </c>
      <c r="AB27" s="292">
        <f>'C завтраками| Bed and breakfast'!AB26*0.85</f>
        <v>81685</v>
      </c>
      <c r="AC27" s="292">
        <f>'C завтраками| Bed and breakfast'!AC26*0.85</f>
        <v>82960</v>
      </c>
      <c r="AD27" s="292">
        <f>'C завтраками| Bed and breakfast'!AD26*0.85</f>
        <v>82960</v>
      </c>
      <c r="AE27" s="292">
        <f>'C завтраками| Bed and breakfast'!AE26*0.85</f>
        <v>82960</v>
      </c>
      <c r="AF27" s="292">
        <f>'C завтраками| Bed and breakfast'!AF26*0.85</f>
        <v>86360</v>
      </c>
      <c r="AG27" s="292">
        <f>'C завтраками| Bed and breakfast'!AG26*0.85</f>
        <v>86360</v>
      </c>
      <c r="AH27" s="292">
        <f>'C завтраками| Bed and breakfast'!AH26*0.85</f>
        <v>84235</v>
      </c>
      <c r="AI27" s="292">
        <f>'C завтраками| Bed and breakfast'!AI26*0.85</f>
        <v>85935</v>
      </c>
      <c r="AJ27" s="292">
        <f>'C завтраками| Bed and breakfast'!AJ26*0.85</f>
        <v>85935</v>
      </c>
      <c r="AK27" s="292">
        <f>'C завтраками| Bed and breakfast'!AK26*0.85</f>
        <v>91460</v>
      </c>
      <c r="AL27" s="292">
        <f>'C завтраками| Bed and breakfast'!AL26*0.85</f>
        <v>96560</v>
      </c>
      <c r="AM27" s="292">
        <f>'C завтраками| Bed and breakfast'!AM26*0.85</f>
        <v>96560</v>
      </c>
      <c r="AN27" s="292">
        <f>'C завтраками| Bed and breakfast'!AN26*0.85</f>
        <v>99110</v>
      </c>
      <c r="AO27" s="292">
        <f>'C завтраками| Bed and breakfast'!AO26*0.85</f>
        <v>96560</v>
      </c>
    </row>
    <row r="28" spans="1:41"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row>
    <row r="29" spans="1:41" s="72" customFormat="1" x14ac:dyDescent="0.2">
      <c r="A29" s="240" t="s">
        <v>115</v>
      </c>
      <c r="B29" s="292">
        <f>'C завтраками| Bed and breakfast'!B28*0.85</f>
        <v>99960</v>
      </c>
      <c r="C29" s="292">
        <f>'C завтраками| Bed and breakfast'!C28*0.85</f>
        <v>99960</v>
      </c>
      <c r="D29" s="292">
        <f>'C завтраками| Bed and breakfast'!D28*0.85</f>
        <v>102935</v>
      </c>
      <c r="E29" s="292">
        <f>'C завтраками| Bed and breakfast'!E28*0.85</f>
        <v>102935</v>
      </c>
      <c r="F29" s="292">
        <f>'C завтраками| Bed and breakfast'!F28*0.85</f>
        <v>97410</v>
      </c>
      <c r="G29" s="292">
        <f>'C завтраками| Bed and breakfast'!G28*0.85</f>
        <v>97410</v>
      </c>
      <c r="H29" s="292">
        <f>'C завтраками| Bed and breakfast'!H28*0.85</f>
        <v>97410</v>
      </c>
      <c r="I29" s="292">
        <f>'C завтраками| Bed and breakfast'!I28*0.85</f>
        <v>97410</v>
      </c>
      <c r="J29" s="292">
        <f>'C завтраками| Bed and breakfast'!J28*0.85</f>
        <v>97410</v>
      </c>
      <c r="K29" s="292">
        <f>'C завтраками| Bed and breakfast'!K28*0.85</f>
        <v>101235</v>
      </c>
      <c r="L29" s="292">
        <f>'C завтраками| Bed and breakfast'!L28*0.85</f>
        <v>101235</v>
      </c>
      <c r="M29" s="292">
        <f>'C завтраками| Bed and breakfast'!M28*0.85</f>
        <v>97410</v>
      </c>
      <c r="N29" s="292">
        <f>'C завтраками| Bed and breakfast'!N28*0.85</f>
        <v>97410</v>
      </c>
      <c r="O29" s="292">
        <f>'C завтраками| Bed and breakfast'!O28*0.85</f>
        <v>97410</v>
      </c>
      <c r="P29" s="292">
        <f>'C завтраками| Bed and breakfast'!P28*0.85</f>
        <v>97410</v>
      </c>
      <c r="Q29" s="292">
        <f>'C завтраками| Bed and breakfast'!Q28*0.85</f>
        <v>97410</v>
      </c>
      <c r="R29" s="292">
        <f>'C завтраками| Bed and breakfast'!R28*0.85</f>
        <v>99960</v>
      </c>
      <c r="S29" s="292">
        <f>'C завтраками| Bed and breakfast'!S28*0.85</f>
        <v>99960</v>
      </c>
      <c r="T29" s="292">
        <f>'C завтраками| Bed and breakfast'!T28*0.85</f>
        <v>98685</v>
      </c>
      <c r="U29" s="292">
        <f>'C завтраками| Bed and breakfast'!U28*0.85</f>
        <v>98685</v>
      </c>
      <c r="V29" s="292">
        <f>'C завтраками| Bed and breakfast'!V28*0.85</f>
        <v>98685</v>
      </c>
      <c r="W29" s="292">
        <f>'C завтраками| Bed and breakfast'!W28*0.85</f>
        <v>98685</v>
      </c>
      <c r="X29" s="292">
        <f>'C завтраками| Bed and breakfast'!X28*0.85</f>
        <v>99960</v>
      </c>
      <c r="Y29" s="292">
        <f>'C завтраками| Bed and breakfast'!Y28*0.85</f>
        <v>99960</v>
      </c>
      <c r="Z29" s="292">
        <f>'C завтраками| Bed and breakfast'!Z28*0.85</f>
        <v>99960</v>
      </c>
      <c r="AA29" s="292">
        <f>'C завтраками| Bed and breakfast'!AA28*0.85</f>
        <v>98685</v>
      </c>
      <c r="AB29" s="292">
        <f>'C завтраками| Bed and breakfast'!AB28*0.85</f>
        <v>98685</v>
      </c>
      <c r="AC29" s="292">
        <f>'C завтраками| Bed and breakfast'!AC28*0.85</f>
        <v>99960</v>
      </c>
      <c r="AD29" s="292">
        <f>'C завтраками| Bed and breakfast'!AD28*0.85</f>
        <v>99960</v>
      </c>
      <c r="AE29" s="292">
        <f>'C завтраками| Bed and breakfast'!AE28*0.85</f>
        <v>99960</v>
      </c>
      <c r="AF29" s="292">
        <f>'C завтраками| Bed and breakfast'!AF28*0.85</f>
        <v>103360</v>
      </c>
      <c r="AG29" s="292">
        <f>'C завтраками| Bed and breakfast'!AG28*0.85</f>
        <v>103360</v>
      </c>
      <c r="AH29" s="292">
        <f>'C завтраками| Bed and breakfast'!AH28*0.85</f>
        <v>101235</v>
      </c>
      <c r="AI29" s="292">
        <f>'C завтраками| Bed and breakfast'!AI28*0.85</f>
        <v>102935</v>
      </c>
      <c r="AJ29" s="292">
        <f>'C завтраками| Bed and breakfast'!AJ28*0.85</f>
        <v>102935</v>
      </c>
      <c r="AK29" s="292">
        <f>'C завтраками| Bed and breakfast'!AK28*0.85</f>
        <v>108460</v>
      </c>
      <c r="AL29" s="292">
        <f>'C завтраками| Bed and breakfast'!AL28*0.85</f>
        <v>113560</v>
      </c>
      <c r="AM29" s="292">
        <f>'C завтраками| Bed and breakfast'!AM28*0.85</f>
        <v>113560</v>
      </c>
      <c r="AN29" s="292">
        <f>'C завтраками| Bed and breakfast'!AN28*0.85</f>
        <v>116110</v>
      </c>
      <c r="AO29" s="292">
        <f>'C завтраками| Bed and breakfast'!AO28*0.85</f>
        <v>113560</v>
      </c>
    </row>
    <row r="30" spans="1:41"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row>
    <row r="31" spans="1:41"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row>
    <row r="32" spans="1:41" s="72" customFormat="1" x14ac:dyDescent="0.2">
      <c r="A32" s="80" t="s">
        <v>129</v>
      </c>
      <c r="B32" s="289">
        <f t="shared" ref="B32:AI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ref="AJ32:AO32" si="1">AJ5</f>
        <v>46014</v>
      </c>
      <c r="AK32" s="289">
        <f t="shared" si="1"/>
        <v>46015</v>
      </c>
      <c r="AL32" s="289">
        <f t="shared" si="1"/>
        <v>46016</v>
      </c>
      <c r="AM32" s="289">
        <f t="shared" si="1"/>
        <v>46017</v>
      </c>
      <c r="AN32" s="289">
        <f t="shared" si="1"/>
        <v>46018</v>
      </c>
      <c r="AO32" s="289">
        <f t="shared" si="1"/>
        <v>46019</v>
      </c>
    </row>
    <row r="33" spans="1:41" s="72" customFormat="1" x14ac:dyDescent="0.2">
      <c r="A33" s="81"/>
      <c r="B33" s="289">
        <f t="shared" ref="B33:AI33" si="2">B6</f>
        <v>45980</v>
      </c>
      <c r="C33" s="289">
        <f t="shared" si="2"/>
        <v>45981</v>
      </c>
      <c r="D33" s="289">
        <f t="shared" si="2"/>
        <v>45982</v>
      </c>
      <c r="E33" s="289">
        <f t="shared" si="2"/>
        <v>45983</v>
      </c>
      <c r="F33" s="289">
        <f t="shared" si="2"/>
        <v>45984</v>
      </c>
      <c r="G33" s="289">
        <f t="shared" si="2"/>
        <v>45985</v>
      </c>
      <c r="H33" s="289">
        <f t="shared" si="2"/>
        <v>45986</v>
      </c>
      <c r="I33" s="289">
        <f t="shared" si="2"/>
        <v>45987</v>
      </c>
      <c r="J33" s="289">
        <f t="shared" si="2"/>
        <v>45988</v>
      </c>
      <c r="K33" s="289">
        <f t="shared" si="2"/>
        <v>45989</v>
      </c>
      <c r="L33" s="289">
        <f t="shared" si="2"/>
        <v>45990</v>
      </c>
      <c r="M33" s="289">
        <f t="shared" si="2"/>
        <v>45991</v>
      </c>
      <c r="N33" s="289">
        <f t="shared" si="2"/>
        <v>45992</v>
      </c>
      <c r="O33" s="289">
        <f t="shared" si="2"/>
        <v>45993</v>
      </c>
      <c r="P33" s="289">
        <f t="shared" si="2"/>
        <v>45994</v>
      </c>
      <c r="Q33" s="289">
        <f t="shared" si="2"/>
        <v>45995</v>
      </c>
      <c r="R33" s="289">
        <f t="shared" si="2"/>
        <v>45996</v>
      </c>
      <c r="S33" s="289">
        <f t="shared" si="2"/>
        <v>45997</v>
      </c>
      <c r="T33" s="289">
        <f t="shared" si="2"/>
        <v>45998</v>
      </c>
      <c r="U33" s="289">
        <f t="shared" si="2"/>
        <v>45999</v>
      </c>
      <c r="V33" s="289">
        <f t="shared" si="2"/>
        <v>46000</v>
      </c>
      <c r="W33" s="289">
        <f t="shared" si="2"/>
        <v>46001</v>
      </c>
      <c r="X33" s="289">
        <f t="shared" si="2"/>
        <v>46002</v>
      </c>
      <c r="Y33" s="289">
        <f t="shared" si="2"/>
        <v>46003</v>
      </c>
      <c r="Z33" s="289">
        <f t="shared" si="2"/>
        <v>46004</v>
      </c>
      <c r="AA33" s="289">
        <f t="shared" si="2"/>
        <v>46005</v>
      </c>
      <c r="AB33" s="289">
        <f t="shared" si="2"/>
        <v>46006</v>
      </c>
      <c r="AC33" s="289">
        <f t="shared" si="2"/>
        <v>46007</v>
      </c>
      <c r="AD33" s="289">
        <f t="shared" si="2"/>
        <v>46008</v>
      </c>
      <c r="AE33" s="289">
        <f t="shared" si="2"/>
        <v>46009</v>
      </c>
      <c r="AF33" s="289">
        <f t="shared" si="2"/>
        <v>46010</v>
      </c>
      <c r="AG33" s="289">
        <f t="shared" si="2"/>
        <v>46011</v>
      </c>
      <c r="AH33" s="289">
        <f t="shared" si="2"/>
        <v>46012</v>
      </c>
      <c r="AI33" s="289">
        <f t="shared" si="2"/>
        <v>46013</v>
      </c>
      <c r="AJ33" s="289">
        <f t="shared" ref="AJ33:AO33" si="3">AJ6</f>
        <v>46014</v>
      </c>
      <c r="AK33" s="289">
        <f t="shared" si="3"/>
        <v>46015</v>
      </c>
      <c r="AL33" s="289">
        <f t="shared" si="3"/>
        <v>46016</v>
      </c>
      <c r="AM33" s="289">
        <f t="shared" si="3"/>
        <v>46017</v>
      </c>
      <c r="AN33" s="289">
        <f t="shared" si="3"/>
        <v>46018</v>
      </c>
      <c r="AO33" s="289">
        <f t="shared" si="3"/>
        <v>46019</v>
      </c>
    </row>
    <row r="34" spans="1:41"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row>
    <row r="35" spans="1:41" s="72" customFormat="1" x14ac:dyDescent="0.2">
      <c r="A35" s="240">
        <v>1</v>
      </c>
      <c r="B35" s="272">
        <f t="shared" ref="B35:AI35" si="4">ROUND(B8*0.9,)</f>
        <v>15300</v>
      </c>
      <c r="C35" s="272">
        <f t="shared" si="4"/>
        <v>15300</v>
      </c>
      <c r="D35" s="272">
        <f t="shared" si="4"/>
        <v>17978</v>
      </c>
      <c r="E35" s="272">
        <f t="shared" si="4"/>
        <v>17978</v>
      </c>
      <c r="F35" s="272">
        <f t="shared" si="4"/>
        <v>13005</v>
      </c>
      <c r="G35" s="272">
        <f t="shared" si="4"/>
        <v>13005</v>
      </c>
      <c r="H35" s="272">
        <f t="shared" si="4"/>
        <v>13005</v>
      </c>
      <c r="I35" s="272">
        <f t="shared" si="4"/>
        <v>13005</v>
      </c>
      <c r="J35" s="272">
        <f t="shared" si="4"/>
        <v>13005</v>
      </c>
      <c r="K35" s="272">
        <f t="shared" si="4"/>
        <v>16448</v>
      </c>
      <c r="L35" s="272">
        <f t="shared" si="4"/>
        <v>16448</v>
      </c>
      <c r="M35" s="272">
        <f t="shared" si="4"/>
        <v>13005</v>
      </c>
      <c r="N35" s="272">
        <f t="shared" si="4"/>
        <v>13005</v>
      </c>
      <c r="O35" s="272">
        <f t="shared" si="4"/>
        <v>13005</v>
      </c>
      <c r="P35" s="272">
        <f t="shared" si="4"/>
        <v>13005</v>
      </c>
      <c r="Q35" s="272">
        <f t="shared" si="4"/>
        <v>13005</v>
      </c>
      <c r="R35" s="272">
        <f t="shared" si="4"/>
        <v>15300</v>
      </c>
      <c r="S35" s="272">
        <f t="shared" si="4"/>
        <v>15300</v>
      </c>
      <c r="T35" s="272">
        <f t="shared" si="4"/>
        <v>14153</v>
      </c>
      <c r="U35" s="272">
        <f t="shared" si="4"/>
        <v>14153</v>
      </c>
      <c r="V35" s="272">
        <f t="shared" si="4"/>
        <v>14153</v>
      </c>
      <c r="W35" s="272">
        <f t="shared" si="4"/>
        <v>14153</v>
      </c>
      <c r="X35" s="272">
        <f t="shared" si="4"/>
        <v>15300</v>
      </c>
      <c r="Y35" s="272">
        <f t="shared" si="4"/>
        <v>15300</v>
      </c>
      <c r="Z35" s="272">
        <f t="shared" si="4"/>
        <v>15300</v>
      </c>
      <c r="AA35" s="272">
        <f t="shared" si="4"/>
        <v>14153</v>
      </c>
      <c r="AB35" s="272">
        <f t="shared" si="4"/>
        <v>14153</v>
      </c>
      <c r="AC35" s="272">
        <f t="shared" si="4"/>
        <v>15300</v>
      </c>
      <c r="AD35" s="272">
        <f t="shared" si="4"/>
        <v>15300</v>
      </c>
      <c r="AE35" s="272">
        <f t="shared" si="4"/>
        <v>15300</v>
      </c>
      <c r="AF35" s="272">
        <f t="shared" si="4"/>
        <v>18360</v>
      </c>
      <c r="AG35" s="272">
        <f t="shared" si="4"/>
        <v>18360</v>
      </c>
      <c r="AH35" s="272">
        <f t="shared" si="4"/>
        <v>16448</v>
      </c>
      <c r="AI35" s="272">
        <f t="shared" si="4"/>
        <v>17978</v>
      </c>
      <c r="AJ35" s="272">
        <f t="shared" ref="AJ35:AO35" si="5">ROUND(AJ8*0.9,)</f>
        <v>17978</v>
      </c>
      <c r="AK35" s="272">
        <f t="shared" si="5"/>
        <v>22950</v>
      </c>
      <c r="AL35" s="272">
        <f t="shared" si="5"/>
        <v>27540</v>
      </c>
      <c r="AM35" s="272">
        <f t="shared" si="5"/>
        <v>27540</v>
      </c>
      <c r="AN35" s="272">
        <f t="shared" si="5"/>
        <v>29835</v>
      </c>
      <c r="AO35" s="272">
        <f t="shared" si="5"/>
        <v>27540</v>
      </c>
    </row>
    <row r="36" spans="1:41" s="72" customFormat="1" x14ac:dyDescent="0.2">
      <c r="A36" s="240">
        <v>2</v>
      </c>
      <c r="B36" s="272">
        <f t="shared" ref="B36:AI36" si="6">ROUND(B9*0.9,)</f>
        <v>17289</v>
      </c>
      <c r="C36" s="272">
        <f t="shared" si="6"/>
        <v>17289</v>
      </c>
      <c r="D36" s="272">
        <f t="shared" si="6"/>
        <v>19967</v>
      </c>
      <c r="E36" s="272">
        <f t="shared" si="6"/>
        <v>19967</v>
      </c>
      <c r="F36" s="272">
        <f t="shared" si="6"/>
        <v>14994</v>
      </c>
      <c r="G36" s="272">
        <f t="shared" si="6"/>
        <v>14994</v>
      </c>
      <c r="H36" s="272">
        <f t="shared" si="6"/>
        <v>14994</v>
      </c>
      <c r="I36" s="272">
        <f t="shared" si="6"/>
        <v>14994</v>
      </c>
      <c r="J36" s="272">
        <f t="shared" si="6"/>
        <v>14994</v>
      </c>
      <c r="K36" s="272">
        <f t="shared" si="6"/>
        <v>18437</v>
      </c>
      <c r="L36" s="272">
        <f t="shared" si="6"/>
        <v>18437</v>
      </c>
      <c r="M36" s="272">
        <f t="shared" si="6"/>
        <v>14994</v>
      </c>
      <c r="N36" s="272">
        <f t="shared" si="6"/>
        <v>14994</v>
      </c>
      <c r="O36" s="272">
        <f t="shared" si="6"/>
        <v>14994</v>
      </c>
      <c r="P36" s="272">
        <f t="shared" si="6"/>
        <v>14994</v>
      </c>
      <c r="Q36" s="272">
        <f t="shared" si="6"/>
        <v>14994</v>
      </c>
      <c r="R36" s="272">
        <f t="shared" si="6"/>
        <v>17289</v>
      </c>
      <c r="S36" s="272">
        <f t="shared" si="6"/>
        <v>17289</v>
      </c>
      <c r="T36" s="272">
        <f t="shared" si="6"/>
        <v>16142</v>
      </c>
      <c r="U36" s="272">
        <f t="shared" si="6"/>
        <v>16142</v>
      </c>
      <c r="V36" s="272">
        <f t="shared" si="6"/>
        <v>16142</v>
      </c>
      <c r="W36" s="272">
        <f t="shared" si="6"/>
        <v>16142</v>
      </c>
      <c r="X36" s="272">
        <f t="shared" si="6"/>
        <v>17289</v>
      </c>
      <c r="Y36" s="272">
        <f t="shared" si="6"/>
        <v>17289</v>
      </c>
      <c r="Z36" s="272">
        <f t="shared" si="6"/>
        <v>17289</v>
      </c>
      <c r="AA36" s="272">
        <f t="shared" si="6"/>
        <v>16142</v>
      </c>
      <c r="AB36" s="272">
        <f t="shared" si="6"/>
        <v>16142</v>
      </c>
      <c r="AC36" s="272">
        <f t="shared" si="6"/>
        <v>17289</v>
      </c>
      <c r="AD36" s="272">
        <f t="shared" si="6"/>
        <v>17289</v>
      </c>
      <c r="AE36" s="272">
        <f t="shared" si="6"/>
        <v>17289</v>
      </c>
      <c r="AF36" s="272">
        <f t="shared" si="6"/>
        <v>20349</v>
      </c>
      <c r="AG36" s="272">
        <f t="shared" si="6"/>
        <v>20349</v>
      </c>
      <c r="AH36" s="272">
        <f t="shared" si="6"/>
        <v>18437</v>
      </c>
      <c r="AI36" s="272">
        <f t="shared" si="6"/>
        <v>19967</v>
      </c>
      <c r="AJ36" s="272">
        <f t="shared" ref="AJ36:AO36" si="7">ROUND(AJ9*0.9,)</f>
        <v>19967</v>
      </c>
      <c r="AK36" s="272">
        <f t="shared" si="7"/>
        <v>24939</v>
      </c>
      <c r="AL36" s="272">
        <f t="shared" si="7"/>
        <v>29529</v>
      </c>
      <c r="AM36" s="272">
        <f t="shared" si="7"/>
        <v>29529</v>
      </c>
      <c r="AN36" s="272">
        <f t="shared" si="7"/>
        <v>31824</v>
      </c>
      <c r="AO36" s="272">
        <f t="shared" si="7"/>
        <v>29529</v>
      </c>
    </row>
    <row r="37" spans="1:41"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row>
    <row r="38" spans="1:41" s="72" customFormat="1" x14ac:dyDescent="0.2">
      <c r="A38" s="240">
        <v>1</v>
      </c>
      <c r="B38" s="272">
        <f t="shared" ref="B38:AI38" si="8">ROUND(B11*0.9,)</f>
        <v>17595</v>
      </c>
      <c r="C38" s="272">
        <f t="shared" si="8"/>
        <v>17595</v>
      </c>
      <c r="D38" s="272">
        <f t="shared" si="8"/>
        <v>20273</v>
      </c>
      <c r="E38" s="272">
        <f t="shared" si="8"/>
        <v>20273</v>
      </c>
      <c r="F38" s="272">
        <f t="shared" si="8"/>
        <v>15300</v>
      </c>
      <c r="G38" s="272">
        <f t="shared" si="8"/>
        <v>15300</v>
      </c>
      <c r="H38" s="272">
        <f t="shared" si="8"/>
        <v>15300</v>
      </c>
      <c r="I38" s="272">
        <f t="shared" si="8"/>
        <v>15300</v>
      </c>
      <c r="J38" s="272">
        <f t="shared" si="8"/>
        <v>15300</v>
      </c>
      <c r="K38" s="272">
        <f t="shared" si="8"/>
        <v>18743</v>
      </c>
      <c r="L38" s="272">
        <f t="shared" si="8"/>
        <v>18743</v>
      </c>
      <c r="M38" s="272">
        <f t="shared" si="8"/>
        <v>15300</v>
      </c>
      <c r="N38" s="272">
        <f t="shared" si="8"/>
        <v>15300</v>
      </c>
      <c r="O38" s="272">
        <f t="shared" si="8"/>
        <v>15300</v>
      </c>
      <c r="P38" s="272">
        <f t="shared" si="8"/>
        <v>15300</v>
      </c>
      <c r="Q38" s="272">
        <f t="shared" si="8"/>
        <v>15300</v>
      </c>
      <c r="R38" s="272">
        <f t="shared" si="8"/>
        <v>17595</v>
      </c>
      <c r="S38" s="272">
        <f t="shared" si="8"/>
        <v>17595</v>
      </c>
      <c r="T38" s="272">
        <f t="shared" si="8"/>
        <v>16448</v>
      </c>
      <c r="U38" s="272">
        <f t="shared" si="8"/>
        <v>16448</v>
      </c>
      <c r="V38" s="272">
        <f t="shared" si="8"/>
        <v>16448</v>
      </c>
      <c r="W38" s="272">
        <f t="shared" si="8"/>
        <v>16448</v>
      </c>
      <c r="X38" s="272">
        <f t="shared" si="8"/>
        <v>17595</v>
      </c>
      <c r="Y38" s="272">
        <f t="shared" si="8"/>
        <v>17595</v>
      </c>
      <c r="Z38" s="272">
        <f t="shared" si="8"/>
        <v>17595</v>
      </c>
      <c r="AA38" s="272">
        <f t="shared" si="8"/>
        <v>16448</v>
      </c>
      <c r="AB38" s="272">
        <f t="shared" si="8"/>
        <v>16448</v>
      </c>
      <c r="AC38" s="272">
        <f t="shared" si="8"/>
        <v>17595</v>
      </c>
      <c r="AD38" s="272">
        <f t="shared" si="8"/>
        <v>17595</v>
      </c>
      <c r="AE38" s="272">
        <f t="shared" si="8"/>
        <v>17595</v>
      </c>
      <c r="AF38" s="272">
        <f t="shared" si="8"/>
        <v>20655</v>
      </c>
      <c r="AG38" s="272">
        <f t="shared" si="8"/>
        <v>20655</v>
      </c>
      <c r="AH38" s="272">
        <f t="shared" si="8"/>
        <v>18743</v>
      </c>
      <c r="AI38" s="272">
        <f t="shared" si="8"/>
        <v>20273</v>
      </c>
      <c r="AJ38" s="272">
        <f t="shared" ref="AJ38:AO38" si="9">ROUND(AJ11*0.9,)</f>
        <v>20273</v>
      </c>
      <c r="AK38" s="272">
        <f t="shared" si="9"/>
        <v>25245</v>
      </c>
      <c r="AL38" s="272">
        <f t="shared" si="9"/>
        <v>29835</v>
      </c>
      <c r="AM38" s="272">
        <f t="shared" si="9"/>
        <v>29835</v>
      </c>
      <c r="AN38" s="272">
        <f t="shared" si="9"/>
        <v>32130</v>
      </c>
      <c r="AO38" s="272">
        <f t="shared" si="9"/>
        <v>29835</v>
      </c>
    </row>
    <row r="39" spans="1:41" s="72" customFormat="1" x14ac:dyDescent="0.2">
      <c r="A39" s="240">
        <v>2</v>
      </c>
      <c r="B39" s="272">
        <f t="shared" ref="B39:AI39" si="10">ROUND(B12*0.9,)</f>
        <v>19584</v>
      </c>
      <c r="C39" s="272">
        <f t="shared" si="10"/>
        <v>19584</v>
      </c>
      <c r="D39" s="272">
        <f t="shared" si="10"/>
        <v>22262</v>
      </c>
      <c r="E39" s="272">
        <f t="shared" si="10"/>
        <v>22262</v>
      </c>
      <c r="F39" s="272">
        <f t="shared" si="10"/>
        <v>17289</v>
      </c>
      <c r="G39" s="272">
        <f t="shared" si="10"/>
        <v>17289</v>
      </c>
      <c r="H39" s="272">
        <f t="shared" si="10"/>
        <v>17289</v>
      </c>
      <c r="I39" s="272">
        <f t="shared" si="10"/>
        <v>17289</v>
      </c>
      <c r="J39" s="272">
        <f t="shared" si="10"/>
        <v>17289</v>
      </c>
      <c r="K39" s="272">
        <f t="shared" si="10"/>
        <v>20732</v>
      </c>
      <c r="L39" s="272">
        <f t="shared" si="10"/>
        <v>20732</v>
      </c>
      <c r="M39" s="272">
        <f t="shared" si="10"/>
        <v>17289</v>
      </c>
      <c r="N39" s="272">
        <f t="shared" si="10"/>
        <v>17289</v>
      </c>
      <c r="O39" s="272">
        <f t="shared" si="10"/>
        <v>17289</v>
      </c>
      <c r="P39" s="272">
        <f t="shared" si="10"/>
        <v>17289</v>
      </c>
      <c r="Q39" s="272">
        <f t="shared" si="10"/>
        <v>17289</v>
      </c>
      <c r="R39" s="272">
        <f t="shared" si="10"/>
        <v>19584</v>
      </c>
      <c r="S39" s="272">
        <f t="shared" si="10"/>
        <v>19584</v>
      </c>
      <c r="T39" s="272">
        <f t="shared" si="10"/>
        <v>18437</v>
      </c>
      <c r="U39" s="272">
        <f t="shared" si="10"/>
        <v>18437</v>
      </c>
      <c r="V39" s="272">
        <f t="shared" si="10"/>
        <v>18437</v>
      </c>
      <c r="W39" s="272">
        <f t="shared" si="10"/>
        <v>18437</v>
      </c>
      <c r="X39" s="272">
        <f t="shared" si="10"/>
        <v>19584</v>
      </c>
      <c r="Y39" s="272">
        <f t="shared" si="10"/>
        <v>19584</v>
      </c>
      <c r="Z39" s="272">
        <f t="shared" si="10"/>
        <v>19584</v>
      </c>
      <c r="AA39" s="272">
        <f t="shared" si="10"/>
        <v>18437</v>
      </c>
      <c r="AB39" s="272">
        <f t="shared" si="10"/>
        <v>18437</v>
      </c>
      <c r="AC39" s="272">
        <f t="shared" si="10"/>
        <v>19584</v>
      </c>
      <c r="AD39" s="272">
        <f t="shared" si="10"/>
        <v>19584</v>
      </c>
      <c r="AE39" s="272">
        <f t="shared" si="10"/>
        <v>19584</v>
      </c>
      <c r="AF39" s="272">
        <f t="shared" si="10"/>
        <v>22644</v>
      </c>
      <c r="AG39" s="272">
        <f t="shared" si="10"/>
        <v>22644</v>
      </c>
      <c r="AH39" s="272">
        <f t="shared" si="10"/>
        <v>20732</v>
      </c>
      <c r="AI39" s="272">
        <f t="shared" si="10"/>
        <v>22262</v>
      </c>
      <c r="AJ39" s="272">
        <f t="shared" ref="AJ39:AO39" si="11">ROUND(AJ12*0.9,)</f>
        <v>22262</v>
      </c>
      <c r="AK39" s="272">
        <f t="shared" si="11"/>
        <v>27234</v>
      </c>
      <c r="AL39" s="272">
        <f t="shared" si="11"/>
        <v>31824</v>
      </c>
      <c r="AM39" s="272">
        <f t="shared" si="11"/>
        <v>31824</v>
      </c>
      <c r="AN39" s="272">
        <f t="shared" si="11"/>
        <v>34119</v>
      </c>
      <c r="AO39" s="272">
        <f t="shared" si="11"/>
        <v>31824</v>
      </c>
    </row>
    <row r="40" spans="1:41"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row>
    <row r="41" spans="1:41" s="72" customFormat="1" x14ac:dyDescent="0.2">
      <c r="A41" s="240">
        <v>1</v>
      </c>
      <c r="B41" s="272">
        <f t="shared" ref="B41:AI41" si="12">ROUND(B14*0.9,)</f>
        <v>18360</v>
      </c>
      <c r="C41" s="272">
        <f t="shared" si="12"/>
        <v>18360</v>
      </c>
      <c r="D41" s="272">
        <f t="shared" si="12"/>
        <v>21038</v>
      </c>
      <c r="E41" s="272">
        <f t="shared" si="12"/>
        <v>21038</v>
      </c>
      <c r="F41" s="272">
        <f t="shared" si="12"/>
        <v>16065</v>
      </c>
      <c r="G41" s="272">
        <f t="shared" si="12"/>
        <v>16065</v>
      </c>
      <c r="H41" s="272">
        <f t="shared" si="12"/>
        <v>16065</v>
      </c>
      <c r="I41" s="272">
        <f t="shared" si="12"/>
        <v>16065</v>
      </c>
      <c r="J41" s="272">
        <f t="shared" si="12"/>
        <v>16065</v>
      </c>
      <c r="K41" s="272">
        <f t="shared" si="12"/>
        <v>19508</v>
      </c>
      <c r="L41" s="272">
        <f t="shared" si="12"/>
        <v>19508</v>
      </c>
      <c r="M41" s="272">
        <f t="shared" si="12"/>
        <v>16065</v>
      </c>
      <c r="N41" s="272">
        <f t="shared" si="12"/>
        <v>16065</v>
      </c>
      <c r="O41" s="272">
        <f t="shared" si="12"/>
        <v>16065</v>
      </c>
      <c r="P41" s="272">
        <f t="shared" si="12"/>
        <v>16065</v>
      </c>
      <c r="Q41" s="272">
        <f t="shared" si="12"/>
        <v>16065</v>
      </c>
      <c r="R41" s="272">
        <f t="shared" si="12"/>
        <v>18360</v>
      </c>
      <c r="S41" s="272">
        <f t="shared" si="12"/>
        <v>18360</v>
      </c>
      <c r="T41" s="272">
        <f t="shared" si="12"/>
        <v>17213</v>
      </c>
      <c r="U41" s="272">
        <f t="shared" si="12"/>
        <v>17213</v>
      </c>
      <c r="V41" s="272">
        <f t="shared" si="12"/>
        <v>17213</v>
      </c>
      <c r="W41" s="272">
        <f t="shared" si="12"/>
        <v>17213</v>
      </c>
      <c r="X41" s="272">
        <f t="shared" si="12"/>
        <v>18360</v>
      </c>
      <c r="Y41" s="272">
        <f t="shared" si="12"/>
        <v>18360</v>
      </c>
      <c r="Z41" s="272">
        <f t="shared" si="12"/>
        <v>18360</v>
      </c>
      <c r="AA41" s="272">
        <f t="shared" si="12"/>
        <v>17213</v>
      </c>
      <c r="AB41" s="272">
        <f t="shared" si="12"/>
        <v>17213</v>
      </c>
      <c r="AC41" s="272">
        <f t="shared" si="12"/>
        <v>18360</v>
      </c>
      <c r="AD41" s="272">
        <f t="shared" si="12"/>
        <v>18360</v>
      </c>
      <c r="AE41" s="272">
        <f t="shared" si="12"/>
        <v>18360</v>
      </c>
      <c r="AF41" s="272">
        <f t="shared" si="12"/>
        <v>21420</v>
      </c>
      <c r="AG41" s="272">
        <f t="shared" si="12"/>
        <v>21420</v>
      </c>
      <c r="AH41" s="272">
        <f t="shared" si="12"/>
        <v>19508</v>
      </c>
      <c r="AI41" s="272">
        <f t="shared" si="12"/>
        <v>21038</v>
      </c>
      <c r="AJ41" s="272">
        <f t="shared" ref="AJ41:AO41" si="13">ROUND(AJ14*0.9,)</f>
        <v>21038</v>
      </c>
      <c r="AK41" s="272">
        <f t="shared" si="13"/>
        <v>26010</v>
      </c>
      <c r="AL41" s="272">
        <f t="shared" si="13"/>
        <v>30600</v>
      </c>
      <c r="AM41" s="272">
        <f t="shared" si="13"/>
        <v>30600</v>
      </c>
      <c r="AN41" s="272">
        <f t="shared" si="13"/>
        <v>32895</v>
      </c>
      <c r="AO41" s="272">
        <f t="shared" si="13"/>
        <v>30600</v>
      </c>
    </row>
    <row r="42" spans="1:41" s="72" customFormat="1" x14ac:dyDescent="0.2">
      <c r="A42" s="240">
        <v>2</v>
      </c>
      <c r="B42" s="272">
        <f t="shared" ref="B42:AI42" si="14">ROUND(B15*0.9,)</f>
        <v>20349</v>
      </c>
      <c r="C42" s="272">
        <f t="shared" si="14"/>
        <v>20349</v>
      </c>
      <c r="D42" s="272">
        <f t="shared" si="14"/>
        <v>23027</v>
      </c>
      <c r="E42" s="272">
        <f t="shared" si="14"/>
        <v>23027</v>
      </c>
      <c r="F42" s="272">
        <f t="shared" si="14"/>
        <v>18054</v>
      </c>
      <c r="G42" s="272">
        <f t="shared" si="14"/>
        <v>18054</v>
      </c>
      <c r="H42" s="272">
        <f t="shared" si="14"/>
        <v>18054</v>
      </c>
      <c r="I42" s="272">
        <f t="shared" si="14"/>
        <v>18054</v>
      </c>
      <c r="J42" s="272">
        <f t="shared" si="14"/>
        <v>18054</v>
      </c>
      <c r="K42" s="272">
        <f t="shared" si="14"/>
        <v>21497</v>
      </c>
      <c r="L42" s="272">
        <f t="shared" si="14"/>
        <v>21497</v>
      </c>
      <c r="M42" s="272">
        <f t="shared" si="14"/>
        <v>18054</v>
      </c>
      <c r="N42" s="272">
        <f t="shared" si="14"/>
        <v>18054</v>
      </c>
      <c r="O42" s="272">
        <f t="shared" si="14"/>
        <v>18054</v>
      </c>
      <c r="P42" s="272">
        <f t="shared" si="14"/>
        <v>18054</v>
      </c>
      <c r="Q42" s="272">
        <f t="shared" si="14"/>
        <v>18054</v>
      </c>
      <c r="R42" s="272">
        <f t="shared" si="14"/>
        <v>20349</v>
      </c>
      <c r="S42" s="272">
        <f t="shared" si="14"/>
        <v>20349</v>
      </c>
      <c r="T42" s="272">
        <f t="shared" si="14"/>
        <v>19202</v>
      </c>
      <c r="U42" s="272">
        <f t="shared" si="14"/>
        <v>19202</v>
      </c>
      <c r="V42" s="272">
        <f t="shared" si="14"/>
        <v>19202</v>
      </c>
      <c r="W42" s="272">
        <f t="shared" si="14"/>
        <v>19202</v>
      </c>
      <c r="X42" s="272">
        <f t="shared" si="14"/>
        <v>20349</v>
      </c>
      <c r="Y42" s="272">
        <f t="shared" si="14"/>
        <v>20349</v>
      </c>
      <c r="Z42" s="272">
        <f t="shared" si="14"/>
        <v>20349</v>
      </c>
      <c r="AA42" s="272">
        <f t="shared" si="14"/>
        <v>19202</v>
      </c>
      <c r="AB42" s="272">
        <f t="shared" si="14"/>
        <v>19202</v>
      </c>
      <c r="AC42" s="272">
        <f t="shared" si="14"/>
        <v>20349</v>
      </c>
      <c r="AD42" s="272">
        <f t="shared" si="14"/>
        <v>20349</v>
      </c>
      <c r="AE42" s="272">
        <f t="shared" si="14"/>
        <v>20349</v>
      </c>
      <c r="AF42" s="272">
        <f t="shared" si="14"/>
        <v>23409</v>
      </c>
      <c r="AG42" s="272">
        <f t="shared" si="14"/>
        <v>23409</v>
      </c>
      <c r="AH42" s="272">
        <f t="shared" si="14"/>
        <v>21497</v>
      </c>
      <c r="AI42" s="272">
        <f t="shared" si="14"/>
        <v>23027</v>
      </c>
      <c r="AJ42" s="272">
        <f t="shared" ref="AJ42:AO42" si="15">ROUND(AJ15*0.9,)</f>
        <v>23027</v>
      </c>
      <c r="AK42" s="272">
        <f t="shared" si="15"/>
        <v>27999</v>
      </c>
      <c r="AL42" s="272">
        <f t="shared" si="15"/>
        <v>32589</v>
      </c>
      <c r="AM42" s="272">
        <f t="shared" si="15"/>
        <v>32589</v>
      </c>
      <c r="AN42" s="272">
        <f t="shared" si="15"/>
        <v>34884</v>
      </c>
      <c r="AO42" s="272">
        <f t="shared" si="15"/>
        <v>32589</v>
      </c>
    </row>
    <row r="43" spans="1:41"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row>
    <row r="44" spans="1:41" s="72" customFormat="1" x14ac:dyDescent="0.2">
      <c r="A44" s="240">
        <v>1</v>
      </c>
      <c r="B44" s="272">
        <f t="shared" ref="B44:AI44" si="16">ROUND(B17*0.9,)</f>
        <v>19890</v>
      </c>
      <c r="C44" s="272">
        <f t="shared" si="16"/>
        <v>19890</v>
      </c>
      <c r="D44" s="272">
        <f t="shared" si="16"/>
        <v>22568</v>
      </c>
      <c r="E44" s="272">
        <f t="shared" si="16"/>
        <v>22568</v>
      </c>
      <c r="F44" s="272">
        <f t="shared" si="16"/>
        <v>17595</v>
      </c>
      <c r="G44" s="272">
        <f t="shared" si="16"/>
        <v>17595</v>
      </c>
      <c r="H44" s="272">
        <f t="shared" si="16"/>
        <v>17595</v>
      </c>
      <c r="I44" s="272">
        <f t="shared" si="16"/>
        <v>17595</v>
      </c>
      <c r="J44" s="272">
        <f t="shared" si="16"/>
        <v>17595</v>
      </c>
      <c r="K44" s="272">
        <f t="shared" si="16"/>
        <v>21038</v>
      </c>
      <c r="L44" s="272">
        <f t="shared" si="16"/>
        <v>21038</v>
      </c>
      <c r="M44" s="272">
        <f t="shared" si="16"/>
        <v>17595</v>
      </c>
      <c r="N44" s="272">
        <f t="shared" si="16"/>
        <v>17595</v>
      </c>
      <c r="O44" s="272">
        <f t="shared" si="16"/>
        <v>17595</v>
      </c>
      <c r="P44" s="272">
        <f t="shared" si="16"/>
        <v>17595</v>
      </c>
      <c r="Q44" s="272">
        <f t="shared" si="16"/>
        <v>17595</v>
      </c>
      <c r="R44" s="272">
        <f t="shared" si="16"/>
        <v>19890</v>
      </c>
      <c r="S44" s="272">
        <f t="shared" si="16"/>
        <v>19890</v>
      </c>
      <c r="T44" s="272">
        <f t="shared" si="16"/>
        <v>18743</v>
      </c>
      <c r="U44" s="272">
        <f t="shared" si="16"/>
        <v>18743</v>
      </c>
      <c r="V44" s="272">
        <f t="shared" si="16"/>
        <v>18743</v>
      </c>
      <c r="W44" s="272">
        <f t="shared" si="16"/>
        <v>18743</v>
      </c>
      <c r="X44" s="272">
        <f t="shared" si="16"/>
        <v>19890</v>
      </c>
      <c r="Y44" s="272">
        <f t="shared" si="16"/>
        <v>19890</v>
      </c>
      <c r="Z44" s="272">
        <f t="shared" si="16"/>
        <v>19890</v>
      </c>
      <c r="AA44" s="272">
        <f t="shared" si="16"/>
        <v>18743</v>
      </c>
      <c r="AB44" s="272">
        <f t="shared" si="16"/>
        <v>18743</v>
      </c>
      <c r="AC44" s="272">
        <f t="shared" si="16"/>
        <v>19890</v>
      </c>
      <c r="AD44" s="272">
        <f t="shared" si="16"/>
        <v>19890</v>
      </c>
      <c r="AE44" s="272">
        <f t="shared" si="16"/>
        <v>19890</v>
      </c>
      <c r="AF44" s="272">
        <f t="shared" si="16"/>
        <v>22950</v>
      </c>
      <c r="AG44" s="272">
        <f t="shared" si="16"/>
        <v>22950</v>
      </c>
      <c r="AH44" s="272">
        <f t="shared" si="16"/>
        <v>21038</v>
      </c>
      <c r="AI44" s="272">
        <f t="shared" si="16"/>
        <v>22568</v>
      </c>
      <c r="AJ44" s="272">
        <f t="shared" ref="AJ44:AO44" si="17">ROUND(AJ17*0.9,)</f>
        <v>22568</v>
      </c>
      <c r="AK44" s="272">
        <f t="shared" si="17"/>
        <v>27540</v>
      </c>
      <c r="AL44" s="272">
        <f t="shared" si="17"/>
        <v>32130</v>
      </c>
      <c r="AM44" s="272">
        <f t="shared" si="17"/>
        <v>32130</v>
      </c>
      <c r="AN44" s="272">
        <f t="shared" si="17"/>
        <v>34425</v>
      </c>
      <c r="AO44" s="272">
        <f t="shared" si="17"/>
        <v>32130</v>
      </c>
    </row>
    <row r="45" spans="1:41" s="72" customFormat="1" x14ac:dyDescent="0.2">
      <c r="A45" s="240">
        <v>2</v>
      </c>
      <c r="B45" s="272">
        <f t="shared" ref="B45:AI45" si="18">ROUND(B18*0.9,)</f>
        <v>21879</v>
      </c>
      <c r="C45" s="272">
        <f t="shared" si="18"/>
        <v>21879</v>
      </c>
      <c r="D45" s="272">
        <f t="shared" si="18"/>
        <v>24557</v>
      </c>
      <c r="E45" s="272">
        <f t="shared" si="18"/>
        <v>24557</v>
      </c>
      <c r="F45" s="272">
        <f t="shared" si="18"/>
        <v>19584</v>
      </c>
      <c r="G45" s="272">
        <f t="shared" si="18"/>
        <v>19584</v>
      </c>
      <c r="H45" s="272">
        <f t="shared" si="18"/>
        <v>19584</v>
      </c>
      <c r="I45" s="272">
        <f t="shared" si="18"/>
        <v>19584</v>
      </c>
      <c r="J45" s="272">
        <f t="shared" si="18"/>
        <v>19584</v>
      </c>
      <c r="K45" s="272">
        <f t="shared" si="18"/>
        <v>23027</v>
      </c>
      <c r="L45" s="272">
        <f t="shared" si="18"/>
        <v>23027</v>
      </c>
      <c r="M45" s="272">
        <f t="shared" si="18"/>
        <v>19584</v>
      </c>
      <c r="N45" s="272">
        <f t="shared" si="18"/>
        <v>19584</v>
      </c>
      <c r="O45" s="272">
        <f t="shared" si="18"/>
        <v>19584</v>
      </c>
      <c r="P45" s="272">
        <f t="shared" si="18"/>
        <v>19584</v>
      </c>
      <c r="Q45" s="272">
        <f t="shared" si="18"/>
        <v>19584</v>
      </c>
      <c r="R45" s="272">
        <f t="shared" si="18"/>
        <v>21879</v>
      </c>
      <c r="S45" s="272">
        <f t="shared" si="18"/>
        <v>21879</v>
      </c>
      <c r="T45" s="272">
        <f t="shared" si="18"/>
        <v>20732</v>
      </c>
      <c r="U45" s="272">
        <f t="shared" si="18"/>
        <v>20732</v>
      </c>
      <c r="V45" s="272">
        <f t="shared" si="18"/>
        <v>20732</v>
      </c>
      <c r="W45" s="272">
        <f t="shared" si="18"/>
        <v>20732</v>
      </c>
      <c r="X45" s="272">
        <f t="shared" si="18"/>
        <v>21879</v>
      </c>
      <c r="Y45" s="272">
        <f t="shared" si="18"/>
        <v>21879</v>
      </c>
      <c r="Z45" s="272">
        <f t="shared" si="18"/>
        <v>21879</v>
      </c>
      <c r="AA45" s="272">
        <f t="shared" si="18"/>
        <v>20732</v>
      </c>
      <c r="AB45" s="272">
        <f t="shared" si="18"/>
        <v>20732</v>
      </c>
      <c r="AC45" s="272">
        <f t="shared" si="18"/>
        <v>21879</v>
      </c>
      <c r="AD45" s="272">
        <f t="shared" si="18"/>
        <v>21879</v>
      </c>
      <c r="AE45" s="272">
        <f t="shared" si="18"/>
        <v>21879</v>
      </c>
      <c r="AF45" s="272">
        <f t="shared" si="18"/>
        <v>24939</v>
      </c>
      <c r="AG45" s="272">
        <f t="shared" si="18"/>
        <v>24939</v>
      </c>
      <c r="AH45" s="272">
        <f t="shared" si="18"/>
        <v>23027</v>
      </c>
      <c r="AI45" s="272">
        <f t="shared" si="18"/>
        <v>24557</v>
      </c>
      <c r="AJ45" s="272">
        <f t="shared" ref="AJ45:AO45" si="19">ROUND(AJ18*0.9,)</f>
        <v>24557</v>
      </c>
      <c r="AK45" s="272">
        <f t="shared" si="19"/>
        <v>29529</v>
      </c>
      <c r="AL45" s="272">
        <f t="shared" si="19"/>
        <v>34119</v>
      </c>
      <c r="AM45" s="272">
        <f t="shared" si="19"/>
        <v>34119</v>
      </c>
      <c r="AN45" s="272">
        <f t="shared" si="19"/>
        <v>36414</v>
      </c>
      <c r="AO45" s="272">
        <f t="shared" si="19"/>
        <v>34119</v>
      </c>
    </row>
    <row r="46" spans="1:41"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row>
    <row r="47" spans="1:41" s="72" customFormat="1" x14ac:dyDescent="0.2">
      <c r="A47" s="240">
        <v>1</v>
      </c>
      <c r="B47" s="272">
        <f t="shared" ref="B47:AI47" si="20">ROUND(B20*0.9,)</f>
        <v>21420</v>
      </c>
      <c r="C47" s="272">
        <f t="shared" si="20"/>
        <v>21420</v>
      </c>
      <c r="D47" s="272">
        <f t="shared" si="20"/>
        <v>24098</v>
      </c>
      <c r="E47" s="272">
        <f t="shared" si="20"/>
        <v>24098</v>
      </c>
      <c r="F47" s="272">
        <f t="shared" si="20"/>
        <v>19125</v>
      </c>
      <c r="G47" s="272">
        <f t="shared" si="20"/>
        <v>19125</v>
      </c>
      <c r="H47" s="272">
        <f t="shared" si="20"/>
        <v>19125</v>
      </c>
      <c r="I47" s="272">
        <f t="shared" si="20"/>
        <v>19125</v>
      </c>
      <c r="J47" s="272">
        <f t="shared" si="20"/>
        <v>19125</v>
      </c>
      <c r="K47" s="272">
        <f t="shared" si="20"/>
        <v>22568</v>
      </c>
      <c r="L47" s="272">
        <f t="shared" si="20"/>
        <v>22568</v>
      </c>
      <c r="M47" s="272">
        <f t="shared" si="20"/>
        <v>19125</v>
      </c>
      <c r="N47" s="272">
        <f t="shared" si="20"/>
        <v>19125</v>
      </c>
      <c r="O47" s="272">
        <f t="shared" si="20"/>
        <v>19125</v>
      </c>
      <c r="P47" s="272">
        <f t="shared" si="20"/>
        <v>19125</v>
      </c>
      <c r="Q47" s="272">
        <f t="shared" si="20"/>
        <v>19125</v>
      </c>
      <c r="R47" s="272">
        <f t="shared" si="20"/>
        <v>21420</v>
      </c>
      <c r="S47" s="272">
        <f t="shared" si="20"/>
        <v>21420</v>
      </c>
      <c r="T47" s="272">
        <f t="shared" si="20"/>
        <v>20273</v>
      </c>
      <c r="U47" s="272">
        <f t="shared" si="20"/>
        <v>20273</v>
      </c>
      <c r="V47" s="272">
        <f t="shared" si="20"/>
        <v>20273</v>
      </c>
      <c r="W47" s="272">
        <f t="shared" si="20"/>
        <v>20273</v>
      </c>
      <c r="X47" s="272">
        <f t="shared" si="20"/>
        <v>21420</v>
      </c>
      <c r="Y47" s="272">
        <f t="shared" si="20"/>
        <v>21420</v>
      </c>
      <c r="Z47" s="272">
        <f t="shared" si="20"/>
        <v>21420</v>
      </c>
      <c r="AA47" s="272">
        <f t="shared" si="20"/>
        <v>20273</v>
      </c>
      <c r="AB47" s="272">
        <f t="shared" si="20"/>
        <v>20273</v>
      </c>
      <c r="AC47" s="272">
        <f t="shared" si="20"/>
        <v>21420</v>
      </c>
      <c r="AD47" s="272">
        <f t="shared" si="20"/>
        <v>21420</v>
      </c>
      <c r="AE47" s="272">
        <f t="shared" si="20"/>
        <v>21420</v>
      </c>
      <c r="AF47" s="272">
        <f t="shared" si="20"/>
        <v>24480</v>
      </c>
      <c r="AG47" s="272">
        <f t="shared" si="20"/>
        <v>24480</v>
      </c>
      <c r="AH47" s="272">
        <f t="shared" si="20"/>
        <v>22568</v>
      </c>
      <c r="AI47" s="272">
        <f t="shared" si="20"/>
        <v>24098</v>
      </c>
      <c r="AJ47" s="272">
        <f t="shared" ref="AJ47:AO47" si="21">ROUND(AJ20*0.9,)</f>
        <v>24098</v>
      </c>
      <c r="AK47" s="272">
        <f t="shared" si="21"/>
        <v>29070</v>
      </c>
      <c r="AL47" s="272">
        <f t="shared" si="21"/>
        <v>33660</v>
      </c>
      <c r="AM47" s="272">
        <f t="shared" si="21"/>
        <v>33660</v>
      </c>
      <c r="AN47" s="272">
        <f t="shared" si="21"/>
        <v>35955</v>
      </c>
      <c r="AO47" s="272">
        <f t="shared" si="21"/>
        <v>33660</v>
      </c>
    </row>
    <row r="48" spans="1:41" s="72" customFormat="1" x14ac:dyDescent="0.2">
      <c r="A48" s="240">
        <v>2</v>
      </c>
      <c r="B48" s="272">
        <f t="shared" ref="B48:AI48" si="22">ROUND(B21*0.9,)</f>
        <v>23409</v>
      </c>
      <c r="C48" s="272">
        <f t="shared" si="22"/>
        <v>23409</v>
      </c>
      <c r="D48" s="272">
        <f t="shared" si="22"/>
        <v>26087</v>
      </c>
      <c r="E48" s="272">
        <f t="shared" si="22"/>
        <v>26087</v>
      </c>
      <c r="F48" s="272">
        <f t="shared" si="22"/>
        <v>21114</v>
      </c>
      <c r="G48" s="272">
        <f t="shared" si="22"/>
        <v>21114</v>
      </c>
      <c r="H48" s="272">
        <f t="shared" si="22"/>
        <v>21114</v>
      </c>
      <c r="I48" s="272">
        <f t="shared" si="22"/>
        <v>21114</v>
      </c>
      <c r="J48" s="272">
        <f t="shared" si="22"/>
        <v>21114</v>
      </c>
      <c r="K48" s="272">
        <f t="shared" si="22"/>
        <v>24557</v>
      </c>
      <c r="L48" s="272">
        <f t="shared" si="22"/>
        <v>24557</v>
      </c>
      <c r="M48" s="272">
        <f t="shared" si="22"/>
        <v>21114</v>
      </c>
      <c r="N48" s="272">
        <f t="shared" si="22"/>
        <v>21114</v>
      </c>
      <c r="O48" s="272">
        <f t="shared" si="22"/>
        <v>21114</v>
      </c>
      <c r="P48" s="272">
        <f t="shared" si="22"/>
        <v>21114</v>
      </c>
      <c r="Q48" s="272">
        <f t="shared" si="22"/>
        <v>21114</v>
      </c>
      <c r="R48" s="272">
        <f t="shared" si="22"/>
        <v>23409</v>
      </c>
      <c r="S48" s="272">
        <f t="shared" si="22"/>
        <v>23409</v>
      </c>
      <c r="T48" s="272">
        <f t="shared" si="22"/>
        <v>22262</v>
      </c>
      <c r="U48" s="272">
        <f t="shared" si="22"/>
        <v>22262</v>
      </c>
      <c r="V48" s="272">
        <f t="shared" si="22"/>
        <v>22262</v>
      </c>
      <c r="W48" s="272">
        <f t="shared" si="22"/>
        <v>22262</v>
      </c>
      <c r="X48" s="272">
        <f t="shared" si="22"/>
        <v>23409</v>
      </c>
      <c r="Y48" s="272">
        <f t="shared" si="22"/>
        <v>23409</v>
      </c>
      <c r="Z48" s="272">
        <f t="shared" si="22"/>
        <v>23409</v>
      </c>
      <c r="AA48" s="272">
        <f t="shared" si="22"/>
        <v>22262</v>
      </c>
      <c r="AB48" s="272">
        <f t="shared" si="22"/>
        <v>22262</v>
      </c>
      <c r="AC48" s="272">
        <f t="shared" si="22"/>
        <v>23409</v>
      </c>
      <c r="AD48" s="272">
        <f t="shared" si="22"/>
        <v>23409</v>
      </c>
      <c r="AE48" s="272">
        <f t="shared" si="22"/>
        <v>23409</v>
      </c>
      <c r="AF48" s="272">
        <f t="shared" si="22"/>
        <v>26469</v>
      </c>
      <c r="AG48" s="272">
        <f t="shared" si="22"/>
        <v>26469</v>
      </c>
      <c r="AH48" s="272">
        <f t="shared" si="22"/>
        <v>24557</v>
      </c>
      <c r="AI48" s="272">
        <f t="shared" si="22"/>
        <v>26087</v>
      </c>
      <c r="AJ48" s="272">
        <f t="shared" ref="AJ48:AO48" si="23">ROUND(AJ21*0.9,)</f>
        <v>26087</v>
      </c>
      <c r="AK48" s="272">
        <f t="shared" si="23"/>
        <v>31059</v>
      </c>
      <c r="AL48" s="272">
        <f t="shared" si="23"/>
        <v>35649</v>
      </c>
      <c r="AM48" s="272">
        <f t="shared" si="23"/>
        <v>35649</v>
      </c>
      <c r="AN48" s="272">
        <f t="shared" si="23"/>
        <v>37944</v>
      </c>
      <c r="AO48" s="272">
        <f t="shared" si="23"/>
        <v>35649</v>
      </c>
    </row>
    <row r="49" spans="1:41"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row>
    <row r="50" spans="1:41" s="72" customFormat="1" x14ac:dyDescent="0.2">
      <c r="A50" s="240" t="s">
        <v>115</v>
      </c>
      <c r="B50" s="272">
        <f t="shared" ref="B50:AI50" si="24">ROUND(B23*0.9,)</f>
        <v>40239</v>
      </c>
      <c r="C50" s="272">
        <f t="shared" si="24"/>
        <v>40239</v>
      </c>
      <c r="D50" s="272">
        <f t="shared" si="24"/>
        <v>42917</v>
      </c>
      <c r="E50" s="272">
        <f t="shared" si="24"/>
        <v>42917</v>
      </c>
      <c r="F50" s="272">
        <f t="shared" si="24"/>
        <v>37944</v>
      </c>
      <c r="G50" s="272">
        <f t="shared" si="24"/>
        <v>37944</v>
      </c>
      <c r="H50" s="272">
        <f t="shared" si="24"/>
        <v>37944</v>
      </c>
      <c r="I50" s="272">
        <f t="shared" si="24"/>
        <v>37944</v>
      </c>
      <c r="J50" s="272">
        <f t="shared" si="24"/>
        <v>37944</v>
      </c>
      <c r="K50" s="272">
        <f t="shared" si="24"/>
        <v>41387</v>
      </c>
      <c r="L50" s="272">
        <f t="shared" si="24"/>
        <v>41387</v>
      </c>
      <c r="M50" s="272">
        <f t="shared" si="24"/>
        <v>37944</v>
      </c>
      <c r="N50" s="272">
        <f t="shared" si="24"/>
        <v>37944</v>
      </c>
      <c r="O50" s="272">
        <f t="shared" si="24"/>
        <v>37944</v>
      </c>
      <c r="P50" s="272">
        <f t="shared" si="24"/>
        <v>37944</v>
      </c>
      <c r="Q50" s="272">
        <f t="shared" si="24"/>
        <v>37944</v>
      </c>
      <c r="R50" s="272">
        <f t="shared" si="24"/>
        <v>40239</v>
      </c>
      <c r="S50" s="272">
        <f t="shared" si="24"/>
        <v>40239</v>
      </c>
      <c r="T50" s="272">
        <f t="shared" si="24"/>
        <v>39092</v>
      </c>
      <c r="U50" s="272">
        <f t="shared" si="24"/>
        <v>39092</v>
      </c>
      <c r="V50" s="272">
        <f t="shared" si="24"/>
        <v>39092</v>
      </c>
      <c r="W50" s="272">
        <f t="shared" si="24"/>
        <v>39092</v>
      </c>
      <c r="X50" s="272">
        <f t="shared" si="24"/>
        <v>40239</v>
      </c>
      <c r="Y50" s="272">
        <f t="shared" si="24"/>
        <v>40239</v>
      </c>
      <c r="Z50" s="272">
        <f t="shared" si="24"/>
        <v>40239</v>
      </c>
      <c r="AA50" s="272">
        <f t="shared" si="24"/>
        <v>39092</v>
      </c>
      <c r="AB50" s="272">
        <f t="shared" si="24"/>
        <v>39092</v>
      </c>
      <c r="AC50" s="272">
        <f t="shared" si="24"/>
        <v>40239</v>
      </c>
      <c r="AD50" s="272">
        <f t="shared" si="24"/>
        <v>40239</v>
      </c>
      <c r="AE50" s="272">
        <f t="shared" si="24"/>
        <v>40239</v>
      </c>
      <c r="AF50" s="272">
        <f t="shared" si="24"/>
        <v>43299</v>
      </c>
      <c r="AG50" s="272">
        <f t="shared" si="24"/>
        <v>43299</v>
      </c>
      <c r="AH50" s="272">
        <f t="shared" si="24"/>
        <v>41387</v>
      </c>
      <c r="AI50" s="272">
        <f t="shared" si="24"/>
        <v>42917</v>
      </c>
      <c r="AJ50" s="272">
        <f t="shared" ref="AJ50:AO50" si="25">ROUND(AJ23*0.9,)</f>
        <v>42917</v>
      </c>
      <c r="AK50" s="272">
        <f t="shared" si="25"/>
        <v>47889</v>
      </c>
      <c r="AL50" s="272">
        <f t="shared" si="25"/>
        <v>52479</v>
      </c>
      <c r="AM50" s="272">
        <f t="shared" si="25"/>
        <v>52479</v>
      </c>
      <c r="AN50" s="272">
        <f t="shared" si="25"/>
        <v>54774</v>
      </c>
      <c r="AO50" s="272">
        <f t="shared" si="25"/>
        <v>52479</v>
      </c>
    </row>
    <row r="51" spans="1:41"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row>
    <row r="52" spans="1:41" s="72" customFormat="1" x14ac:dyDescent="0.2">
      <c r="A52" s="240" t="s">
        <v>115</v>
      </c>
      <c r="B52" s="272">
        <f t="shared" ref="B52:AI52" si="26">ROUND(B25*0.9,)</f>
        <v>51714</v>
      </c>
      <c r="C52" s="272">
        <f t="shared" si="26"/>
        <v>51714</v>
      </c>
      <c r="D52" s="272">
        <f t="shared" si="26"/>
        <v>54392</v>
      </c>
      <c r="E52" s="272">
        <f t="shared" si="26"/>
        <v>54392</v>
      </c>
      <c r="F52" s="272">
        <f t="shared" si="26"/>
        <v>49419</v>
      </c>
      <c r="G52" s="272">
        <f t="shared" si="26"/>
        <v>49419</v>
      </c>
      <c r="H52" s="272">
        <f t="shared" si="26"/>
        <v>49419</v>
      </c>
      <c r="I52" s="272">
        <f t="shared" si="26"/>
        <v>49419</v>
      </c>
      <c r="J52" s="272">
        <f t="shared" si="26"/>
        <v>49419</v>
      </c>
      <c r="K52" s="272">
        <f t="shared" si="26"/>
        <v>52862</v>
      </c>
      <c r="L52" s="272">
        <f t="shared" si="26"/>
        <v>52862</v>
      </c>
      <c r="M52" s="272">
        <f t="shared" si="26"/>
        <v>49419</v>
      </c>
      <c r="N52" s="272">
        <f t="shared" si="26"/>
        <v>49419</v>
      </c>
      <c r="O52" s="272">
        <f t="shared" si="26"/>
        <v>49419</v>
      </c>
      <c r="P52" s="272">
        <f t="shared" si="26"/>
        <v>49419</v>
      </c>
      <c r="Q52" s="272">
        <f t="shared" si="26"/>
        <v>49419</v>
      </c>
      <c r="R52" s="272">
        <f t="shared" si="26"/>
        <v>51714</v>
      </c>
      <c r="S52" s="272">
        <f t="shared" si="26"/>
        <v>51714</v>
      </c>
      <c r="T52" s="272">
        <f t="shared" si="26"/>
        <v>50567</v>
      </c>
      <c r="U52" s="272">
        <f t="shared" si="26"/>
        <v>50567</v>
      </c>
      <c r="V52" s="272">
        <f t="shared" si="26"/>
        <v>50567</v>
      </c>
      <c r="W52" s="272">
        <f t="shared" si="26"/>
        <v>50567</v>
      </c>
      <c r="X52" s="272">
        <f t="shared" si="26"/>
        <v>51714</v>
      </c>
      <c r="Y52" s="272">
        <f t="shared" si="26"/>
        <v>51714</v>
      </c>
      <c r="Z52" s="272">
        <f t="shared" si="26"/>
        <v>51714</v>
      </c>
      <c r="AA52" s="272">
        <f t="shared" si="26"/>
        <v>50567</v>
      </c>
      <c r="AB52" s="272">
        <f t="shared" si="26"/>
        <v>50567</v>
      </c>
      <c r="AC52" s="272">
        <f t="shared" si="26"/>
        <v>51714</v>
      </c>
      <c r="AD52" s="272">
        <f t="shared" si="26"/>
        <v>51714</v>
      </c>
      <c r="AE52" s="272">
        <f t="shared" si="26"/>
        <v>51714</v>
      </c>
      <c r="AF52" s="272">
        <f t="shared" si="26"/>
        <v>54774</v>
      </c>
      <c r="AG52" s="272">
        <f t="shared" si="26"/>
        <v>54774</v>
      </c>
      <c r="AH52" s="272">
        <f t="shared" si="26"/>
        <v>52862</v>
      </c>
      <c r="AI52" s="272">
        <f t="shared" si="26"/>
        <v>54392</v>
      </c>
      <c r="AJ52" s="272">
        <f t="shared" ref="AJ52:AO52" si="27">ROUND(AJ25*0.9,)</f>
        <v>54392</v>
      </c>
      <c r="AK52" s="272">
        <f t="shared" si="27"/>
        <v>59364</v>
      </c>
      <c r="AL52" s="272">
        <f t="shared" si="27"/>
        <v>63954</v>
      </c>
      <c r="AM52" s="272">
        <f t="shared" si="27"/>
        <v>63954</v>
      </c>
      <c r="AN52" s="272">
        <f t="shared" si="27"/>
        <v>66249</v>
      </c>
      <c r="AO52" s="272">
        <f t="shared" si="27"/>
        <v>63954</v>
      </c>
    </row>
    <row r="53" spans="1:41"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row>
    <row r="54" spans="1:41" s="72" customFormat="1" x14ac:dyDescent="0.2">
      <c r="A54" s="240" t="s">
        <v>115</v>
      </c>
      <c r="B54" s="272">
        <f t="shared" ref="B54:AI54" si="28">ROUND(B27*0.9,)</f>
        <v>74664</v>
      </c>
      <c r="C54" s="272">
        <f t="shared" si="28"/>
        <v>74664</v>
      </c>
      <c r="D54" s="272">
        <f t="shared" si="28"/>
        <v>77342</v>
      </c>
      <c r="E54" s="272">
        <f t="shared" si="28"/>
        <v>77342</v>
      </c>
      <c r="F54" s="272">
        <f t="shared" si="28"/>
        <v>72369</v>
      </c>
      <c r="G54" s="272">
        <f t="shared" si="28"/>
        <v>72369</v>
      </c>
      <c r="H54" s="272">
        <f t="shared" si="28"/>
        <v>72369</v>
      </c>
      <c r="I54" s="272">
        <f t="shared" si="28"/>
        <v>72369</v>
      </c>
      <c r="J54" s="272">
        <f t="shared" si="28"/>
        <v>72369</v>
      </c>
      <c r="K54" s="272">
        <f t="shared" si="28"/>
        <v>75812</v>
      </c>
      <c r="L54" s="272">
        <f t="shared" si="28"/>
        <v>75812</v>
      </c>
      <c r="M54" s="272">
        <f t="shared" si="28"/>
        <v>72369</v>
      </c>
      <c r="N54" s="272">
        <f t="shared" si="28"/>
        <v>72369</v>
      </c>
      <c r="O54" s="272">
        <f t="shared" si="28"/>
        <v>72369</v>
      </c>
      <c r="P54" s="272">
        <f t="shared" si="28"/>
        <v>72369</v>
      </c>
      <c r="Q54" s="272">
        <f t="shared" si="28"/>
        <v>72369</v>
      </c>
      <c r="R54" s="272">
        <f t="shared" si="28"/>
        <v>74664</v>
      </c>
      <c r="S54" s="272">
        <f t="shared" si="28"/>
        <v>74664</v>
      </c>
      <c r="T54" s="272">
        <f t="shared" si="28"/>
        <v>73517</v>
      </c>
      <c r="U54" s="272">
        <f t="shared" si="28"/>
        <v>73517</v>
      </c>
      <c r="V54" s="272">
        <f t="shared" si="28"/>
        <v>73517</v>
      </c>
      <c r="W54" s="272">
        <f t="shared" si="28"/>
        <v>73517</v>
      </c>
      <c r="X54" s="272">
        <f t="shared" si="28"/>
        <v>74664</v>
      </c>
      <c r="Y54" s="272">
        <f t="shared" si="28"/>
        <v>74664</v>
      </c>
      <c r="Z54" s="272">
        <f t="shared" si="28"/>
        <v>74664</v>
      </c>
      <c r="AA54" s="272">
        <f t="shared" si="28"/>
        <v>73517</v>
      </c>
      <c r="AB54" s="272">
        <f t="shared" si="28"/>
        <v>73517</v>
      </c>
      <c r="AC54" s="272">
        <f t="shared" si="28"/>
        <v>74664</v>
      </c>
      <c r="AD54" s="272">
        <f t="shared" si="28"/>
        <v>74664</v>
      </c>
      <c r="AE54" s="272">
        <f t="shared" si="28"/>
        <v>74664</v>
      </c>
      <c r="AF54" s="272">
        <f t="shared" si="28"/>
        <v>77724</v>
      </c>
      <c r="AG54" s="272">
        <f t="shared" si="28"/>
        <v>77724</v>
      </c>
      <c r="AH54" s="272">
        <f t="shared" si="28"/>
        <v>75812</v>
      </c>
      <c r="AI54" s="272">
        <f t="shared" si="28"/>
        <v>77342</v>
      </c>
      <c r="AJ54" s="272">
        <f t="shared" ref="AJ54:AO54" si="29">ROUND(AJ27*0.9,)</f>
        <v>77342</v>
      </c>
      <c r="AK54" s="272">
        <f t="shared" si="29"/>
        <v>82314</v>
      </c>
      <c r="AL54" s="272">
        <f t="shared" si="29"/>
        <v>86904</v>
      </c>
      <c r="AM54" s="272">
        <f t="shared" si="29"/>
        <v>86904</v>
      </c>
      <c r="AN54" s="272">
        <f t="shared" si="29"/>
        <v>89199</v>
      </c>
      <c r="AO54" s="272">
        <f t="shared" si="29"/>
        <v>86904</v>
      </c>
    </row>
    <row r="55" spans="1:41"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row>
    <row r="56" spans="1:41" s="72" customFormat="1" x14ac:dyDescent="0.2">
      <c r="A56" s="240" t="s">
        <v>115</v>
      </c>
      <c r="B56" s="272">
        <f t="shared" ref="B56:AI56" si="30">ROUND(B29*0.9,)</f>
        <v>89964</v>
      </c>
      <c r="C56" s="272">
        <f t="shared" si="30"/>
        <v>89964</v>
      </c>
      <c r="D56" s="272">
        <f t="shared" si="30"/>
        <v>92642</v>
      </c>
      <c r="E56" s="272">
        <f t="shared" si="30"/>
        <v>92642</v>
      </c>
      <c r="F56" s="272">
        <f t="shared" si="30"/>
        <v>87669</v>
      </c>
      <c r="G56" s="272">
        <f t="shared" si="30"/>
        <v>87669</v>
      </c>
      <c r="H56" s="272">
        <f t="shared" si="30"/>
        <v>87669</v>
      </c>
      <c r="I56" s="272">
        <f t="shared" si="30"/>
        <v>87669</v>
      </c>
      <c r="J56" s="272">
        <f t="shared" si="30"/>
        <v>87669</v>
      </c>
      <c r="K56" s="272">
        <f t="shared" si="30"/>
        <v>91112</v>
      </c>
      <c r="L56" s="272">
        <f t="shared" si="30"/>
        <v>91112</v>
      </c>
      <c r="M56" s="272">
        <f t="shared" si="30"/>
        <v>87669</v>
      </c>
      <c r="N56" s="272">
        <f t="shared" si="30"/>
        <v>87669</v>
      </c>
      <c r="O56" s="272">
        <f t="shared" si="30"/>
        <v>87669</v>
      </c>
      <c r="P56" s="272">
        <f t="shared" si="30"/>
        <v>87669</v>
      </c>
      <c r="Q56" s="272">
        <f t="shared" si="30"/>
        <v>87669</v>
      </c>
      <c r="R56" s="272">
        <f t="shared" si="30"/>
        <v>89964</v>
      </c>
      <c r="S56" s="272">
        <f t="shared" si="30"/>
        <v>89964</v>
      </c>
      <c r="T56" s="272">
        <f t="shared" si="30"/>
        <v>88817</v>
      </c>
      <c r="U56" s="272">
        <f t="shared" si="30"/>
        <v>88817</v>
      </c>
      <c r="V56" s="272">
        <f t="shared" si="30"/>
        <v>88817</v>
      </c>
      <c r="W56" s="272">
        <f t="shared" si="30"/>
        <v>88817</v>
      </c>
      <c r="X56" s="272">
        <f t="shared" si="30"/>
        <v>89964</v>
      </c>
      <c r="Y56" s="272">
        <f t="shared" si="30"/>
        <v>89964</v>
      </c>
      <c r="Z56" s="272">
        <f t="shared" si="30"/>
        <v>89964</v>
      </c>
      <c r="AA56" s="272">
        <f t="shared" si="30"/>
        <v>88817</v>
      </c>
      <c r="AB56" s="272">
        <f t="shared" si="30"/>
        <v>88817</v>
      </c>
      <c r="AC56" s="272">
        <f t="shared" si="30"/>
        <v>89964</v>
      </c>
      <c r="AD56" s="272">
        <f t="shared" si="30"/>
        <v>89964</v>
      </c>
      <c r="AE56" s="272">
        <f t="shared" si="30"/>
        <v>89964</v>
      </c>
      <c r="AF56" s="272">
        <f t="shared" si="30"/>
        <v>93024</v>
      </c>
      <c r="AG56" s="272">
        <f t="shared" si="30"/>
        <v>93024</v>
      </c>
      <c r="AH56" s="272">
        <f t="shared" si="30"/>
        <v>91112</v>
      </c>
      <c r="AI56" s="272">
        <f t="shared" si="30"/>
        <v>92642</v>
      </c>
      <c r="AJ56" s="272">
        <f t="shared" ref="AJ56:AO56" si="31">ROUND(AJ29*0.9,)</f>
        <v>92642</v>
      </c>
      <c r="AK56" s="272">
        <f t="shared" si="31"/>
        <v>97614</v>
      </c>
      <c r="AL56" s="272">
        <f t="shared" si="31"/>
        <v>102204</v>
      </c>
      <c r="AM56" s="272">
        <f t="shared" si="31"/>
        <v>102204</v>
      </c>
      <c r="AN56" s="272">
        <f t="shared" si="31"/>
        <v>104499</v>
      </c>
      <c r="AO56" s="272">
        <f t="shared" si="31"/>
        <v>102204</v>
      </c>
    </row>
    <row r="57" spans="1:41" s="72" customFormat="1" ht="12.75" thickBot="1" x14ac:dyDescent="0.25">
      <c r="A57" s="85"/>
    </row>
    <row r="58" spans="1:41" ht="12.75" thickBot="1" x14ac:dyDescent="0.25">
      <c r="A58" s="136" t="s">
        <v>133</v>
      </c>
    </row>
    <row r="59" spans="1:41" ht="36.75" thickBot="1" x14ac:dyDescent="0.25">
      <c r="A59" s="355" t="s">
        <v>397</v>
      </c>
    </row>
    <row r="60" spans="1:41" x14ac:dyDescent="0.2">
      <c r="A60" s="76"/>
    </row>
    <row r="61" spans="1:41" x14ac:dyDescent="0.2">
      <c r="A61" s="319" t="s">
        <v>130</v>
      </c>
    </row>
    <row r="62" spans="1:41" ht="12" customHeight="1" x14ac:dyDescent="0.2">
      <c r="A62" s="378" t="s">
        <v>295</v>
      </c>
    </row>
    <row r="63" spans="1:41" ht="12" customHeight="1" x14ac:dyDescent="0.2">
      <c r="A63" s="385"/>
    </row>
    <row r="64" spans="1:41" s="82" customFormat="1" ht="12" customHeight="1" x14ac:dyDescent="0.2">
      <c r="A64" s="385"/>
    </row>
    <row r="65" spans="1:1" ht="85.5" customHeight="1" x14ac:dyDescent="0.2">
      <c r="A65" s="385"/>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41" t="s">
        <v>398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O7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41" s="10" customFormat="1" ht="12" customHeight="1" x14ac:dyDescent="0.2">
      <c r="A1" s="97" t="s">
        <v>127</v>
      </c>
    </row>
    <row r="2" spans="1:41" s="10" customFormat="1" ht="12" customHeight="1" x14ac:dyDescent="0.2">
      <c r="A2" s="83" t="s">
        <v>225</v>
      </c>
    </row>
    <row r="3" spans="1:41" ht="8.4499999999999993" customHeight="1" x14ac:dyDescent="0.2">
      <c r="A3" s="69"/>
    </row>
    <row r="4" spans="1:41" s="250" customFormat="1" ht="32.450000000000003" customHeight="1" x14ac:dyDescent="0.2">
      <c r="A4" s="294" t="s">
        <v>132</v>
      </c>
    </row>
    <row r="5" spans="1:41" s="252"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row>
    <row r="6" spans="1:41" s="252"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row>
    <row r="7" spans="1:41" s="290" customFormat="1" x14ac:dyDescent="0.2">
      <c r="A7" s="239" t="s">
        <v>138</v>
      </c>
    </row>
    <row r="8" spans="1:41" s="290" customFormat="1" x14ac:dyDescent="0.2">
      <c r="A8" s="240">
        <v>1</v>
      </c>
      <c r="B8" s="272">
        <f>'C завтраками| Bed and breakfast'!B7*0.85</f>
        <v>17000</v>
      </c>
      <c r="C8" s="272">
        <f>'C завтраками| Bed and breakfast'!C7*0.85</f>
        <v>17000</v>
      </c>
      <c r="D8" s="272">
        <f>'C завтраками| Bed and breakfast'!D7*0.85</f>
        <v>19975</v>
      </c>
      <c r="E8" s="272">
        <f>'C завтраками| Bed and breakfast'!E7*0.85</f>
        <v>19975</v>
      </c>
      <c r="F8" s="272">
        <f>'C завтраками| Bed and breakfast'!F7*0.85</f>
        <v>14450</v>
      </c>
      <c r="G8" s="272">
        <f>'C завтраками| Bed and breakfast'!G7*0.85</f>
        <v>14450</v>
      </c>
      <c r="H8" s="272">
        <f>'C завтраками| Bed and breakfast'!H7*0.85</f>
        <v>14450</v>
      </c>
      <c r="I8" s="272">
        <f>'C завтраками| Bed and breakfast'!I7*0.85</f>
        <v>14450</v>
      </c>
      <c r="J8" s="272">
        <f>'C завтраками| Bed and breakfast'!J7*0.85</f>
        <v>14450</v>
      </c>
      <c r="K8" s="272">
        <f>'C завтраками| Bed and breakfast'!K7*0.85</f>
        <v>18275</v>
      </c>
      <c r="L8" s="272">
        <f>'C завтраками| Bed and breakfast'!L7*0.85</f>
        <v>18275</v>
      </c>
      <c r="M8" s="272">
        <f>'C завтраками| Bed and breakfast'!M7*0.85</f>
        <v>14450</v>
      </c>
      <c r="N8" s="272">
        <f>'C завтраками| Bed and breakfast'!N7*0.85</f>
        <v>14450</v>
      </c>
      <c r="O8" s="272">
        <f>'C завтраками| Bed and breakfast'!O7*0.85</f>
        <v>14450</v>
      </c>
      <c r="P8" s="272">
        <f>'C завтраками| Bed and breakfast'!P7*0.85</f>
        <v>14450</v>
      </c>
      <c r="Q8" s="272">
        <f>'C завтраками| Bed and breakfast'!Q7*0.85</f>
        <v>14450</v>
      </c>
      <c r="R8" s="272">
        <f>'C завтраками| Bed and breakfast'!R7*0.85</f>
        <v>17000</v>
      </c>
      <c r="S8" s="272">
        <f>'C завтраками| Bed and breakfast'!S7*0.85</f>
        <v>17000</v>
      </c>
      <c r="T8" s="272">
        <f>'C завтраками| Bed and breakfast'!T7*0.85</f>
        <v>15725</v>
      </c>
      <c r="U8" s="272">
        <f>'C завтраками| Bed and breakfast'!U7*0.85</f>
        <v>15725</v>
      </c>
      <c r="V8" s="272">
        <f>'C завтраками| Bed and breakfast'!V7*0.85</f>
        <v>15725</v>
      </c>
      <c r="W8" s="272">
        <f>'C завтраками| Bed and breakfast'!W7*0.85</f>
        <v>15725</v>
      </c>
      <c r="X8" s="272">
        <f>'C завтраками| Bed and breakfast'!X7*0.85</f>
        <v>17000</v>
      </c>
      <c r="Y8" s="272">
        <f>'C завтраками| Bed and breakfast'!Y7*0.85</f>
        <v>17000</v>
      </c>
      <c r="Z8" s="272">
        <f>'C завтраками| Bed and breakfast'!Z7*0.85</f>
        <v>17000</v>
      </c>
      <c r="AA8" s="272">
        <f>'C завтраками| Bed and breakfast'!AA7*0.85</f>
        <v>15725</v>
      </c>
      <c r="AB8" s="272">
        <f>'C завтраками| Bed and breakfast'!AB7*0.85</f>
        <v>15725</v>
      </c>
      <c r="AC8" s="272">
        <f>'C завтраками| Bed and breakfast'!AC7*0.85</f>
        <v>17000</v>
      </c>
      <c r="AD8" s="272">
        <f>'C завтраками| Bed and breakfast'!AD7*0.85</f>
        <v>17000</v>
      </c>
      <c r="AE8" s="272">
        <f>'C завтраками| Bed and breakfast'!AE7*0.85</f>
        <v>17000</v>
      </c>
      <c r="AF8" s="272">
        <f>'C завтраками| Bed and breakfast'!AF7*0.85</f>
        <v>20400</v>
      </c>
      <c r="AG8" s="272">
        <f>'C завтраками| Bed and breakfast'!AG7*0.85</f>
        <v>20400</v>
      </c>
      <c r="AH8" s="272">
        <f>'C завтраками| Bed and breakfast'!AH7*0.85</f>
        <v>18275</v>
      </c>
      <c r="AI8" s="272">
        <f>'C завтраками| Bed and breakfast'!AI7*0.85</f>
        <v>19975</v>
      </c>
      <c r="AJ8" s="272">
        <f>'C завтраками| Bed and breakfast'!AJ7*0.85</f>
        <v>19975</v>
      </c>
      <c r="AK8" s="272">
        <f>'C завтраками| Bed and breakfast'!AK7*0.85</f>
        <v>25500</v>
      </c>
      <c r="AL8" s="272">
        <f>'C завтраками| Bed and breakfast'!AL7*0.85</f>
        <v>30600</v>
      </c>
      <c r="AM8" s="272">
        <f>'C завтраками| Bed and breakfast'!AM7*0.85</f>
        <v>30600</v>
      </c>
      <c r="AN8" s="272">
        <f>'C завтраками| Bed and breakfast'!AN7*0.85</f>
        <v>33150</v>
      </c>
      <c r="AO8" s="272">
        <f>'C завтраками| Bed and breakfast'!AO7*0.85</f>
        <v>30600</v>
      </c>
    </row>
    <row r="9" spans="1:41" s="290" customFormat="1" x14ac:dyDescent="0.2">
      <c r="A9" s="240">
        <v>2</v>
      </c>
      <c r="B9" s="292">
        <f>'C завтраками| Bed and breakfast'!B8*0.85</f>
        <v>19210</v>
      </c>
      <c r="C9" s="292">
        <f>'C завтраками| Bed and breakfast'!C8*0.85</f>
        <v>19210</v>
      </c>
      <c r="D9" s="292">
        <f>'C завтраками| Bed and breakfast'!D8*0.85</f>
        <v>22185</v>
      </c>
      <c r="E9" s="292">
        <f>'C завтраками| Bed and breakfast'!E8*0.85</f>
        <v>22185</v>
      </c>
      <c r="F9" s="292">
        <f>'C завтраками| Bed and breakfast'!F8*0.85</f>
        <v>16660</v>
      </c>
      <c r="G9" s="292">
        <f>'C завтраками| Bed and breakfast'!G8*0.85</f>
        <v>16660</v>
      </c>
      <c r="H9" s="292">
        <f>'C завтраками| Bed and breakfast'!H8*0.85</f>
        <v>16660</v>
      </c>
      <c r="I9" s="292">
        <f>'C завтраками| Bed and breakfast'!I8*0.85</f>
        <v>16660</v>
      </c>
      <c r="J9" s="292">
        <f>'C завтраками| Bed and breakfast'!J8*0.85</f>
        <v>16660</v>
      </c>
      <c r="K9" s="292">
        <f>'C завтраками| Bed and breakfast'!K8*0.85</f>
        <v>20485</v>
      </c>
      <c r="L9" s="292">
        <f>'C завтраками| Bed and breakfast'!L8*0.85</f>
        <v>20485</v>
      </c>
      <c r="M9" s="292">
        <f>'C завтраками| Bed and breakfast'!M8*0.85</f>
        <v>16660</v>
      </c>
      <c r="N9" s="292">
        <f>'C завтраками| Bed and breakfast'!N8*0.85</f>
        <v>16660</v>
      </c>
      <c r="O9" s="292">
        <f>'C завтраками| Bed and breakfast'!O8*0.85</f>
        <v>16660</v>
      </c>
      <c r="P9" s="292">
        <f>'C завтраками| Bed and breakfast'!P8*0.85</f>
        <v>16660</v>
      </c>
      <c r="Q9" s="292">
        <f>'C завтраками| Bed and breakfast'!Q8*0.85</f>
        <v>16660</v>
      </c>
      <c r="R9" s="292">
        <f>'C завтраками| Bed and breakfast'!R8*0.85</f>
        <v>19210</v>
      </c>
      <c r="S9" s="292">
        <f>'C завтраками| Bed and breakfast'!S8*0.85</f>
        <v>19210</v>
      </c>
      <c r="T9" s="292">
        <f>'C завтраками| Bed and breakfast'!T8*0.85</f>
        <v>17935</v>
      </c>
      <c r="U9" s="292">
        <f>'C завтраками| Bed and breakfast'!U8*0.85</f>
        <v>17935</v>
      </c>
      <c r="V9" s="292">
        <f>'C завтраками| Bed and breakfast'!V8*0.85</f>
        <v>17935</v>
      </c>
      <c r="W9" s="292">
        <f>'C завтраками| Bed and breakfast'!W8*0.85</f>
        <v>17935</v>
      </c>
      <c r="X9" s="292">
        <f>'C завтраками| Bed and breakfast'!X8*0.85</f>
        <v>19210</v>
      </c>
      <c r="Y9" s="292">
        <f>'C завтраками| Bed and breakfast'!Y8*0.85</f>
        <v>19210</v>
      </c>
      <c r="Z9" s="292">
        <f>'C завтраками| Bed and breakfast'!Z8*0.85</f>
        <v>19210</v>
      </c>
      <c r="AA9" s="292">
        <f>'C завтраками| Bed and breakfast'!AA8*0.85</f>
        <v>17935</v>
      </c>
      <c r="AB9" s="292">
        <f>'C завтраками| Bed and breakfast'!AB8*0.85</f>
        <v>17935</v>
      </c>
      <c r="AC9" s="292">
        <f>'C завтраками| Bed and breakfast'!AC8*0.85</f>
        <v>19210</v>
      </c>
      <c r="AD9" s="292">
        <f>'C завтраками| Bed and breakfast'!AD8*0.85</f>
        <v>19210</v>
      </c>
      <c r="AE9" s="292">
        <f>'C завтраками| Bed and breakfast'!AE8*0.85</f>
        <v>19210</v>
      </c>
      <c r="AF9" s="292">
        <f>'C завтраками| Bed and breakfast'!AF8*0.85</f>
        <v>22610</v>
      </c>
      <c r="AG9" s="292">
        <f>'C завтраками| Bed and breakfast'!AG8*0.85</f>
        <v>22610</v>
      </c>
      <c r="AH9" s="292">
        <f>'C завтраками| Bed and breakfast'!AH8*0.85</f>
        <v>20485</v>
      </c>
      <c r="AI9" s="292">
        <f>'C завтраками| Bed and breakfast'!AI8*0.85</f>
        <v>22185</v>
      </c>
      <c r="AJ9" s="292">
        <f>'C завтраками| Bed and breakfast'!AJ8*0.85</f>
        <v>22185</v>
      </c>
      <c r="AK9" s="292">
        <f>'C завтраками| Bed and breakfast'!AK8*0.85</f>
        <v>27710</v>
      </c>
      <c r="AL9" s="292">
        <f>'C завтраками| Bed and breakfast'!AL8*0.85</f>
        <v>32810</v>
      </c>
      <c r="AM9" s="292">
        <f>'C завтраками| Bed and breakfast'!AM8*0.85</f>
        <v>32810</v>
      </c>
      <c r="AN9" s="292">
        <f>'C завтраками| Bed and breakfast'!AN8*0.85</f>
        <v>35360</v>
      </c>
      <c r="AO9" s="292">
        <f>'C завтраками| Bed and breakfast'!AO8*0.85</f>
        <v>32810</v>
      </c>
    </row>
    <row r="10" spans="1:41"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row>
    <row r="11" spans="1:41" s="290" customFormat="1" x14ac:dyDescent="0.2">
      <c r="A11" s="240">
        <v>1</v>
      </c>
      <c r="B11" s="292">
        <f>'C завтраками| Bed and breakfast'!B10*0.85</f>
        <v>19550</v>
      </c>
      <c r="C11" s="292">
        <f>'C завтраками| Bed and breakfast'!C10*0.85</f>
        <v>19550</v>
      </c>
      <c r="D11" s="292">
        <f>'C завтраками| Bed and breakfast'!D10*0.85</f>
        <v>22525</v>
      </c>
      <c r="E11" s="292">
        <f>'C завтраками| Bed and breakfast'!E10*0.85</f>
        <v>22525</v>
      </c>
      <c r="F11" s="292">
        <f>'C завтраками| Bed and breakfast'!F10*0.85</f>
        <v>17000</v>
      </c>
      <c r="G11" s="292">
        <f>'C завтраками| Bed and breakfast'!G10*0.85</f>
        <v>17000</v>
      </c>
      <c r="H11" s="292">
        <f>'C завтраками| Bed and breakfast'!H10*0.85</f>
        <v>17000</v>
      </c>
      <c r="I11" s="292">
        <f>'C завтраками| Bed and breakfast'!I10*0.85</f>
        <v>17000</v>
      </c>
      <c r="J11" s="292">
        <f>'C завтраками| Bed and breakfast'!J10*0.85</f>
        <v>17000</v>
      </c>
      <c r="K11" s="292">
        <f>'C завтраками| Bed and breakfast'!K10*0.85</f>
        <v>20825</v>
      </c>
      <c r="L11" s="292">
        <f>'C завтраками| Bed and breakfast'!L10*0.85</f>
        <v>20825</v>
      </c>
      <c r="M11" s="292">
        <f>'C завтраками| Bed and breakfast'!M10*0.85</f>
        <v>17000</v>
      </c>
      <c r="N11" s="292">
        <f>'C завтраками| Bed and breakfast'!N10*0.85</f>
        <v>17000</v>
      </c>
      <c r="O11" s="292">
        <f>'C завтраками| Bed and breakfast'!O10*0.85</f>
        <v>17000</v>
      </c>
      <c r="P11" s="292">
        <f>'C завтраками| Bed and breakfast'!P10*0.85</f>
        <v>17000</v>
      </c>
      <c r="Q11" s="292">
        <f>'C завтраками| Bed and breakfast'!Q10*0.85</f>
        <v>17000</v>
      </c>
      <c r="R11" s="292">
        <f>'C завтраками| Bed and breakfast'!R10*0.85</f>
        <v>19550</v>
      </c>
      <c r="S11" s="292">
        <f>'C завтраками| Bed and breakfast'!S10*0.85</f>
        <v>19550</v>
      </c>
      <c r="T11" s="292">
        <f>'C завтраками| Bed and breakfast'!T10*0.85</f>
        <v>18275</v>
      </c>
      <c r="U11" s="292">
        <f>'C завтраками| Bed and breakfast'!U10*0.85</f>
        <v>18275</v>
      </c>
      <c r="V11" s="292">
        <f>'C завтраками| Bed and breakfast'!V10*0.85</f>
        <v>18275</v>
      </c>
      <c r="W11" s="292">
        <f>'C завтраками| Bed and breakfast'!W10*0.85</f>
        <v>18275</v>
      </c>
      <c r="X11" s="292">
        <f>'C завтраками| Bed and breakfast'!X10*0.85</f>
        <v>19550</v>
      </c>
      <c r="Y11" s="292">
        <f>'C завтраками| Bed and breakfast'!Y10*0.85</f>
        <v>19550</v>
      </c>
      <c r="Z11" s="292">
        <f>'C завтраками| Bed and breakfast'!Z10*0.85</f>
        <v>19550</v>
      </c>
      <c r="AA11" s="292">
        <f>'C завтраками| Bed and breakfast'!AA10*0.85</f>
        <v>18275</v>
      </c>
      <c r="AB11" s="292">
        <f>'C завтраками| Bed and breakfast'!AB10*0.85</f>
        <v>18275</v>
      </c>
      <c r="AC11" s="292">
        <f>'C завтраками| Bed and breakfast'!AC10*0.85</f>
        <v>19550</v>
      </c>
      <c r="AD11" s="292">
        <f>'C завтраками| Bed and breakfast'!AD10*0.85</f>
        <v>19550</v>
      </c>
      <c r="AE11" s="292">
        <f>'C завтраками| Bed and breakfast'!AE10*0.85</f>
        <v>19550</v>
      </c>
      <c r="AF11" s="292">
        <f>'C завтраками| Bed and breakfast'!AF10*0.85</f>
        <v>22950</v>
      </c>
      <c r="AG11" s="292">
        <f>'C завтраками| Bed and breakfast'!AG10*0.85</f>
        <v>22950</v>
      </c>
      <c r="AH11" s="292">
        <f>'C завтраками| Bed and breakfast'!AH10*0.85</f>
        <v>20825</v>
      </c>
      <c r="AI11" s="292">
        <f>'C завтраками| Bed and breakfast'!AI10*0.85</f>
        <v>22525</v>
      </c>
      <c r="AJ11" s="292">
        <f>'C завтраками| Bed and breakfast'!AJ10*0.85</f>
        <v>22525</v>
      </c>
      <c r="AK11" s="292">
        <f>'C завтраками| Bed and breakfast'!AK10*0.85</f>
        <v>28050</v>
      </c>
      <c r="AL11" s="292">
        <f>'C завтраками| Bed and breakfast'!AL10*0.85</f>
        <v>33150</v>
      </c>
      <c r="AM11" s="292">
        <f>'C завтраками| Bed and breakfast'!AM10*0.85</f>
        <v>33150</v>
      </c>
      <c r="AN11" s="292">
        <f>'C завтраками| Bed and breakfast'!AN10*0.85</f>
        <v>35700</v>
      </c>
      <c r="AO11" s="292">
        <f>'C завтраками| Bed and breakfast'!AO10*0.85</f>
        <v>33150</v>
      </c>
    </row>
    <row r="12" spans="1:41" s="290" customFormat="1" x14ac:dyDescent="0.2">
      <c r="A12" s="240">
        <v>2</v>
      </c>
      <c r="B12" s="292">
        <f>'C завтраками| Bed and breakfast'!B11*0.85</f>
        <v>21760</v>
      </c>
      <c r="C12" s="292">
        <f>'C завтраками| Bed and breakfast'!C11*0.85</f>
        <v>21760</v>
      </c>
      <c r="D12" s="292">
        <f>'C завтраками| Bed and breakfast'!D11*0.85</f>
        <v>24735</v>
      </c>
      <c r="E12" s="292">
        <f>'C завтраками| Bed and breakfast'!E11*0.85</f>
        <v>24735</v>
      </c>
      <c r="F12" s="292">
        <f>'C завтраками| Bed and breakfast'!F11*0.85</f>
        <v>19210</v>
      </c>
      <c r="G12" s="292">
        <f>'C завтраками| Bed and breakfast'!G11*0.85</f>
        <v>19210</v>
      </c>
      <c r="H12" s="292">
        <f>'C завтраками| Bed and breakfast'!H11*0.85</f>
        <v>19210</v>
      </c>
      <c r="I12" s="292">
        <f>'C завтраками| Bed and breakfast'!I11*0.85</f>
        <v>19210</v>
      </c>
      <c r="J12" s="292">
        <f>'C завтраками| Bed and breakfast'!J11*0.85</f>
        <v>19210</v>
      </c>
      <c r="K12" s="292">
        <f>'C завтраками| Bed and breakfast'!K11*0.85</f>
        <v>23035</v>
      </c>
      <c r="L12" s="292">
        <f>'C завтраками| Bed and breakfast'!L11*0.85</f>
        <v>23035</v>
      </c>
      <c r="M12" s="292">
        <f>'C завтраками| Bed and breakfast'!M11*0.85</f>
        <v>19210</v>
      </c>
      <c r="N12" s="292">
        <f>'C завтраками| Bed and breakfast'!N11*0.85</f>
        <v>19210</v>
      </c>
      <c r="O12" s="292">
        <f>'C завтраками| Bed and breakfast'!O11*0.85</f>
        <v>19210</v>
      </c>
      <c r="P12" s="292">
        <f>'C завтраками| Bed and breakfast'!P11*0.85</f>
        <v>19210</v>
      </c>
      <c r="Q12" s="292">
        <f>'C завтраками| Bed and breakfast'!Q11*0.85</f>
        <v>19210</v>
      </c>
      <c r="R12" s="292">
        <f>'C завтраками| Bed and breakfast'!R11*0.85</f>
        <v>21760</v>
      </c>
      <c r="S12" s="292">
        <f>'C завтраками| Bed and breakfast'!S11*0.85</f>
        <v>21760</v>
      </c>
      <c r="T12" s="292">
        <f>'C завтраками| Bed and breakfast'!T11*0.85</f>
        <v>20485</v>
      </c>
      <c r="U12" s="292">
        <f>'C завтраками| Bed and breakfast'!U11*0.85</f>
        <v>20485</v>
      </c>
      <c r="V12" s="292">
        <f>'C завтраками| Bed and breakfast'!V11*0.85</f>
        <v>20485</v>
      </c>
      <c r="W12" s="292">
        <f>'C завтраками| Bed and breakfast'!W11*0.85</f>
        <v>20485</v>
      </c>
      <c r="X12" s="292">
        <f>'C завтраками| Bed and breakfast'!X11*0.85</f>
        <v>21760</v>
      </c>
      <c r="Y12" s="292">
        <f>'C завтраками| Bed and breakfast'!Y11*0.85</f>
        <v>21760</v>
      </c>
      <c r="Z12" s="292">
        <f>'C завтраками| Bed and breakfast'!Z11*0.85</f>
        <v>21760</v>
      </c>
      <c r="AA12" s="292">
        <f>'C завтраками| Bed and breakfast'!AA11*0.85</f>
        <v>20485</v>
      </c>
      <c r="AB12" s="292">
        <f>'C завтраками| Bed and breakfast'!AB11*0.85</f>
        <v>20485</v>
      </c>
      <c r="AC12" s="292">
        <f>'C завтраками| Bed and breakfast'!AC11*0.85</f>
        <v>21760</v>
      </c>
      <c r="AD12" s="292">
        <f>'C завтраками| Bed and breakfast'!AD11*0.85</f>
        <v>21760</v>
      </c>
      <c r="AE12" s="292">
        <f>'C завтраками| Bed and breakfast'!AE11*0.85</f>
        <v>21760</v>
      </c>
      <c r="AF12" s="292">
        <f>'C завтраками| Bed and breakfast'!AF11*0.85</f>
        <v>25160</v>
      </c>
      <c r="AG12" s="292">
        <f>'C завтраками| Bed and breakfast'!AG11*0.85</f>
        <v>25160</v>
      </c>
      <c r="AH12" s="292">
        <f>'C завтраками| Bed and breakfast'!AH11*0.85</f>
        <v>23035</v>
      </c>
      <c r="AI12" s="292">
        <f>'C завтраками| Bed and breakfast'!AI11*0.85</f>
        <v>24735</v>
      </c>
      <c r="AJ12" s="292">
        <f>'C завтраками| Bed and breakfast'!AJ11*0.85</f>
        <v>24735</v>
      </c>
      <c r="AK12" s="292">
        <f>'C завтраками| Bed and breakfast'!AK11*0.85</f>
        <v>30260</v>
      </c>
      <c r="AL12" s="292">
        <f>'C завтраками| Bed and breakfast'!AL11*0.85</f>
        <v>35360</v>
      </c>
      <c r="AM12" s="292">
        <f>'C завтраками| Bed and breakfast'!AM11*0.85</f>
        <v>35360</v>
      </c>
      <c r="AN12" s="292">
        <f>'C завтраками| Bed and breakfast'!AN11*0.85</f>
        <v>37910</v>
      </c>
      <c r="AO12" s="292">
        <f>'C завтраками| Bed and breakfast'!AO11*0.85</f>
        <v>35360</v>
      </c>
    </row>
    <row r="13" spans="1:41"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row>
    <row r="14" spans="1:41" s="290" customFormat="1" x14ac:dyDescent="0.2">
      <c r="A14" s="240">
        <v>1</v>
      </c>
      <c r="B14" s="292">
        <f>'C завтраками| Bed and breakfast'!B13*0.85</f>
        <v>20400</v>
      </c>
      <c r="C14" s="292">
        <f>'C завтраками| Bed and breakfast'!C13*0.85</f>
        <v>20400</v>
      </c>
      <c r="D14" s="292">
        <f>'C завтраками| Bed and breakfast'!D13*0.85</f>
        <v>23375</v>
      </c>
      <c r="E14" s="292">
        <f>'C завтраками| Bed and breakfast'!E13*0.85</f>
        <v>23375</v>
      </c>
      <c r="F14" s="292">
        <f>'C завтраками| Bed and breakfast'!F13*0.85</f>
        <v>17850</v>
      </c>
      <c r="G14" s="292">
        <f>'C завтраками| Bed and breakfast'!G13*0.85</f>
        <v>17850</v>
      </c>
      <c r="H14" s="292">
        <f>'C завтраками| Bed and breakfast'!H13*0.85</f>
        <v>17850</v>
      </c>
      <c r="I14" s="292">
        <f>'C завтраками| Bed and breakfast'!I13*0.85</f>
        <v>17850</v>
      </c>
      <c r="J14" s="292">
        <f>'C завтраками| Bed and breakfast'!J13*0.85</f>
        <v>17850</v>
      </c>
      <c r="K14" s="292">
        <f>'C завтраками| Bed and breakfast'!K13*0.85</f>
        <v>21675</v>
      </c>
      <c r="L14" s="292">
        <f>'C завтраками| Bed and breakfast'!L13*0.85</f>
        <v>21675</v>
      </c>
      <c r="M14" s="292">
        <f>'C завтраками| Bed and breakfast'!M13*0.85</f>
        <v>17850</v>
      </c>
      <c r="N14" s="292">
        <f>'C завтраками| Bed and breakfast'!N13*0.85</f>
        <v>17850</v>
      </c>
      <c r="O14" s="292">
        <f>'C завтраками| Bed and breakfast'!O13*0.85</f>
        <v>17850</v>
      </c>
      <c r="P14" s="292">
        <f>'C завтраками| Bed and breakfast'!P13*0.85</f>
        <v>17850</v>
      </c>
      <c r="Q14" s="292">
        <f>'C завтраками| Bed and breakfast'!Q13*0.85</f>
        <v>17850</v>
      </c>
      <c r="R14" s="292">
        <f>'C завтраками| Bed and breakfast'!R13*0.85</f>
        <v>20400</v>
      </c>
      <c r="S14" s="292">
        <f>'C завтраками| Bed and breakfast'!S13*0.85</f>
        <v>20400</v>
      </c>
      <c r="T14" s="292">
        <f>'C завтраками| Bed and breakfast'!T13*0.85</f>
        <v>19125</v>
      </c>
      <c r="U14" s="292">
        <f>'C завтраками| Bed and breakfast'!U13*0.85</f>
        <v>19125</v>
      </c>
      <c r="V14" s="292">
        <f>'C завтраками| Bed and breakfast'!V13*0.85</f>
        <v>19125</v>
      </c>
      <c r="W14" s="292">
        <f>'C завтраками| Bed and breakfast'!W13*0.85</f>
        <v>19125</v>
      </c>
      <c r="X14" s="292">
        <f>'C завтраками| Bed and breakfast'!X13*0.85</f>
        <v>20400</v>
      </c>
      <c r="Y14" s="292">
        <f>'C завтраками| Bed and breakfast'!Y13*0.85</f>
        <v>20400</v>
      </c>
      <c r="Z14" s="292">
        <f>'C завтраками| Bed and breakfast'!Z13*0.85</f>
        <v>20400</v>
      </c>
      <c r="AA14" s="292">
        <f>'C завтраками| Bed and breakfast'!AA13*0.85</f>
        <v>19125</v>
      </c>
      <c r="AB14" s="292">
        <f>'C завтраками| Bed and breakfast'!AB13*0.85</f>
        <v>19125</v>
      </c>
      <c r="AC14" s="292">
        <f>'C завтраками| Bed and breakfast'!AC13*0.85</f>
        <v>20400</v>
      </c>
      <c r="AD14" s="292">
        <f>'C завтраками| Bed and breakfast'!AD13*0.85</f>
        <v>20400</v>
      </c>
      <c r="AE14" s="292">
        <f>'C завтраками| Bed and breakfast'!AE13*0.85</f>
        <v>20400</v>
      </c>
      <c r="AF14" s="292">
        <f>'C завтраками| Bed and breakfast'!AF13*0.85</f>
        <v>23800</v>
      </c>
      <c r="AG14" s="292">
        <f>'C завтраками| Bed and breakfast'!AG13*0.85</f>
        <v>23800</v>
      </c>
      <c r="AH14" s="292">
        <f>'C завтраками| Bed and breakfast'!AH13*0.85</f>
        <v>21675</v>
      </c>
      <c r="AI14" s="292">
        <f>'C завтраками| Bed and breakfast'!AI13*0.85</f>
        <v>23375</v>
      </c>
      <c r="AJ14" s="292">
        <f>'C завтраками| Bed and breakfast'!AJ13*0.85</f>
        <v>23375</v>
      </c>
      <c r="AK14" s="292">
        <f>'C завтраками| Bed and breakfast'!AK13*0.85</f>
        <v>28900</v>
      </c>
      <c r="AL14" s="292">
        <f>'C завтраками| Bed and breakfast'!AL13*0.85</f>
        <v>34000</v>
      </c>
      <c r="AM14" s="292">
        <f>'C завтраками| Bed and breakfast'!AM13*0.85</f>
        <v>34000</v>
      </c>
      <c r="AN14" s="292">
        <f>'C завтраками| Bed and breakfast'!AN13*0.85</f>
        <v>36550</v>
      </c>
      <c r="AO14" s="292">
        <f>'C завтраками| Bed and breakfast'!AO13*0.85</f>
        <v>34000</v>
      </c>
    </row>
    <row r="15" spans="1:41" s="290" customFormat="1" x14ac:dyDescent="0.2">
      <c r="A15" s="240">
        <v>2</v>
      </c>
      <c r="B15" s="292">
        <f>'C завтраками| Bed and breakfast'!B14*0.85</f>
        <v>22610</v>
      </c>
      <c r="C15" s="292">
        <f>'C завтраками| Bed and breakfast'!C14*0.85</f>
        <v>22610</v>
      </c>
      <c r="D15" s="292">
        <f>'C завтраками| Bed and breakfast'!D14*0.85</f>
        <v>25585</v>
      </c>
      <c r="E15" s="292">
        <f>'C завтраками| Bed and breakfast'!E14*0.85</f>
        <v>25585</v>
      </c>
      <c r="F15" s="292">
        <f>'C завтраками| Bed and breakfast'!F14*0.85</f>
        <v>20060</v>
      </c>
      <c r="G15" s="292">
        <f>'C завтраками| Bed and breakfast'!G14*0.85</f>
        <v>20060</v>
      </c>
      <c r="H15" s="292">
        <f>'C завтраками| Bed and breakfast'!H14*0.85</f>
        <v>20060</v>
      </c>
      <c r="I15" s="292">
        <f>'C завтраками| Bed and breakfast'!I14*0.85</f>
        <v>20060</v>
      </c>
      <c r="J15" s="292">
        <f>'C завтраками| Bed and breakfast'!J14*0.85</f>
        <v>20060</v>
      </c>
      <c r="K15" s="292">
        <f>'C завтраками| Bed and breakfast'!K14*0.85</f>
        <v>23885</v>
      </c>
      <c r="L15" s="292">
        <f>'C завтраками| Bed and breakfast'!L14*0.85</f>
        <v>23885</v>
      </c>
      <c r="M15" s="292">
        <f>'C завтраками| Bed and breakfast'!M14*0.85</f>
        <v>20060</v>
      </c>
      <c r="N15" s="292">
        <f>'C завтраками| Bed and breakfast'!N14*0.85</f>
        <v>20060</v>
      </c>
      <c r="O15" s="292">
        <f>'C завтраками| Bed and breakfast'!O14*0.85</f>
        <v>20060</v>
      </c>
      <c r="P15" s="292">
        <f>'C завтраками| Bed and breakfast'!P14*0.85</f>
        <v>20060</v>
      </c>
      <c r="Q15" s="292">
        <f>'C завтраками| Bed and breakfast'!Q14*0.85</f>
        <v>20060</v>
      </c>
      <c r="R15" s="292">
        <f>'C завтраками| Bed and breakfast'!R14*0.85</f>
        <v>22610</v>
      </c>
      <c r="S15" s="292">
        <f>'C завтраками| Bed and breakfast'!S14*0.85</f>
        <v>22610</v>
      </c>
      <c r="T15" s="292">
        <f>'C завтраками| Bed and breakfast'!T14*0.85</f>
        <v>21335</v>
      </c>
      <c r="U15" s="292">
        <f>'C завтраками| Bed and breakfast'!U14*0.85</f>
        <v>21335</v>
      </c>
      <c r="V15" s="292">
        <f>'C завтраками| Bed and breakfast'!V14*0.85</f>
        <v>21335</v>
      </c>
      <c r="W15" s="292">
        <f>'C завтраками| Bed and breakfast'!W14*0.85</f>
        <v>21335</v>
      </c>
      <c r="X15" s="292">
        <f>'C завтраками| Bed and breakfast'!X14*0.85</f>
        <v>22610</v>
      </c>
      <c r="Y15" s="292">
        <f>'C завтраками| Bed and breakfast'!Y14*0.85</f>
        <v>22610</v>
      </c>
      <c r="Z15" s="292">
        <f>'C завтраками| Bed and breakfast'!Z14*0.85</f>
        <v>22610</v>
      </c>
      <c r="AA15" s="292">
        <f>'C завтраками| Bed and breakfast'!AA14*0.85</f>
        <v>21335</v>
      </c>
      <c r="AB15" s="292">
        <f>'C завтраками| Bed and breakfast'!AB14*0.85</f>
        <v>21335</v>
      </c>
      <c r="AC15" s="292">
        <f>'C завтраками| Bed and breakfast'!AC14*0.85</f>
        <v>22610</v>
      </c>
      <c r="AD15" s="292">
        <f>'C завтраками| Bed and breakfast'!AD14*0.85</f>
        <v>22610</v>
      </c>
      <c r="AE15" s="292">
        <f>'C завтраками| Bed and breakfast'!AE14*0.85</f>
        <v>22610</v>
      </c>
      <c r="AF15" s="292">
        <f>'C завтраками| Bed and breakfast'!AF14*0.85</f>
        <v>26010</v>
      </c>
      <c r="AG15" s="292">
        <f>'C завтраками| Bed and breakfast'!AG14*0.85</f>
        <v>26010</v>
      </c>
      <c r="AH15" s="292">
        <f>'C завтраками| Bed and breakfast'!AH14*0.85</f>
        <v>23885</v>
      </c>
      <c r="AI15" s="292">
        <f>'C завтраками| Bed and breakfast'!AI14*0.85</f>
        <v>25585</v>
      </c>
      <c r="AJ15" s="292">
        <f>'C завтраками| Bed and breakfast'!AJ14*0.85</f>
        <v>25585</v>
      </c>
      <c r="AK15" s="292">
        <f>'C завтраками| Bed and breakfast'!AK14*0.85</f>
        <v>31110</v>
      </c>
      <c r="AL15" s="292">
        <f>'C завтраками| Bed and breakfast'!AL14*0.85</f>
        <v>36210</v>
      </c>
      <c r="AM15" s="292">
        <f>'C завтраками| Bed and breakfast'!AM14*0.85</f>
        <v>36210</v>
      </c>
      <c r="AN15" s="292">
        <f>'C завтраками| Bed and breakfast'!AN14*0.85</f>
        <v>38760</v>
      </c>
      <c r="AO15" s="292">
        <f>'C завтраками| Bed and breakfast'!AO14*0.85</f>
        <v>36210</v>
      </c>
    </row>
    <row r="16" spans="1:41"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row>
    <row r="17" spans="1:41" s="290" customFormat="1" x14ac:dyDescent="0.2">
      <c r="A17" s="240">
        <v>1</v>
      </c>
      <c r="B17" s="292">
        <f>'C завтраками| Bed and breakfast'!B16*0.85</f>
        <v>22100</v>
      </c>
      <c r="C17" s="292">
        <f>'C завтраками| Bed and breakfast'!C16*0.85</f>
        <v>22100</v>
      </c>
      <c r="D17" s="292">
        <f>'C завтраками| Bed and breakfast'!D16*0.85</f>
        <v>25075</v>
      </c>
      <c r="E17" s="292">
        <f>'C завтраками| Bed and breakfast'!E16*0.85</f>
        <v>25075</v>
      </c>
      <c r="F17" s="292">
        <f>'C завтраками| Bed and breakfast'!F16*0.85</f>
        <v>19550</v>
      </c>
      <c r="G17" s="292">
        <f>'C завтраками| Bed and breakfast'!G16*0.85</f>
        <v>19550</v>
      </c>
      <c r="H17" s="292">
        <f>'C завтраками| Bed and breakfast'!H16*0.85</f>
        <v>19550</v>
      </c>
      <c r="I17" s="292">
        <f>'C завтраками| Bed and breakfast'!I16*0.85</f>
        <v>19550</v>
      </c>
      <c r="J17" s="292">
        <f>'C завтраками| Bed and breakfast'!J16*0.85</f>
        <v>19550</v>
      </c>
      <c r="K17" s="292">
        <f>'C завтраками| Bed and breakfast'!K16*0.85</f>
        <v>23375</v>
      </c>
      <c r="L17" s="292">
        <f>'C завтраками| Bed and breakfast'!L16*0.85</f>
        <v>23375</v>
      </c>
      <c r="M17" s="292">
        <f>'C завтраками| Bed and breakfast'!M16*0.85</f>
        <v>19550</v>
      </c>
      <c r="N17" s="292">
        <f>'C завтраками| Bed and breakfast'!N16*0.85</f>
        <v>19550</v>
      </c>
      <c r="O17" s="292">
        <f>'C завтраками| Bed and breakfast'!O16*0.85</f>
        <v>19550</v>
      </c>
      <c r="P17" s="292">
        <f>'C завтраками| Bed and breakfast'!P16*0.85</f>
        <v>19550</v>
      </c>
      <c r="Q17" s="292">
        <f>'C завтраками| Bed and breakfast'!Q16*0.85</f>
        <v>19550</v>
      </c>
      <c r="R17" s="292">
        <f>'C завтраками| Bed and breakfast'!R16*0.85</f>
        <v>22100</v>
      </c>
      <c r="S17" s="292">
        <f>'C завтраками| Bed and breakfast'!S16*0.85</f>
        <v>22100</v>
      </c>
      <c r="T17" s="292">
        <f>'C завтраками| Bed and breakfast'!T16*0.85</f>
        <v>20825</v>
      </c>
      <c r="U17" s="292">
        <f>'C завтраками| Bed and breakfast'!U16*0.85</f>
        <v>20825</v>
      </c>
      <c r="V17" s="292">
        <f>'C завтраками| Bed and breakfast'!V16*0.85</f>
        <v>20825</v>
      </c>
      <c r="W17" s="292">
        <f>'C завтраками| Bed and breakfast'!W16*0.85</f>
        <v>20825</v>
      </c>
      <c r="X17" s="292">
        <f>'C завтраками| Bed and breakfast'!X16*0.85</f>
        <v>22100</v>
      </c>
      <c r="Y17" s="292">
        <f>'C завтраками| Bed and breakfast'!Y16*0.85</f>
        <v>22100</v>
      </c>
      <c r="Z17" s="292">
        <f>'C завтраками| Bed and breakfast'!Z16*0.85</f>
        <v>22100</v>
      </c>
      <c r="AA17" s="292">
        <f>'C завтраками| Bed and breakfast'!AA16*0.85</f>
        <v>20825</v>
      </c>
      <c r="AB17" s="292">
        <f>'C завтраками| Bed and breakfast'!AB16*0.85</f>
        <v>20825</v>
      </c>
      <c r="AC17" s="292">
        <f>'C завтраками| Bed and breakfast'!AC16*0.85</f>
        <v>22100</v>
      </c>
      <c r="AD17" s="292">
        <f>'C завтраками| Bed and breakfast'!AD16*0.85</f>
        <v>22100</v>
      </c>
      <c r="AE17" s="292">
        <f>'C завтраками| Bed and breakfast'!AE16*0.85</f>
        <v>22100</v>
      </c>
      <c r="AF17" s="292">
        <f>'C завтраками| Bed and breakfast'!AF16*0.85</f>
        <v>25500</v>
      </c>
      <c r="AG17" s="292">
        <f>'C завтраками| Bed and breakfast'!AG16*0.85</f>
        <v>25500</v>
      </c>
      <c r="AH17" s="292">
        <f>'C завтраками| Bed and breakfast'!AH16*0.85</f>
        <v>23375</v>
      </c>
      <c r="AI17" s="292">
        <f>'C завтраками| Bed and breakfast'!AI16*0.85</f>
        <v>25075</v>
      </c>
      <c r="AJ17" s="292">
        <f>'C завтраками| Bed and breakfast'!AJ16*0.85</f>
        <v>25075</v>
      </c>
      <c r="AK17" s="292">
        <f>'C завтраками| Bed and breakfast'!AK16*0.85</f>
        <v>30600</v>
      </c>
      <c r="AL17" s="292">
        <f>'C завтраками| Bed and breakfast'!AL16*0.85</f>
        <v>35700</v>
      </c>
      <c r="AM17" s="292">
        <f>'C завтраками| Bed and breakfast'!AM16*0.85</f>
        <v>35700</v>
      </c>
      <c r="AN17" s="292">
        <f>'C завтраками| Bed and breakfast'!AN16*0.85</f>
        <v>38250</v>
      </c>
      <c r="AO17" s="292">
        <f>'C завтраками| Bed and breakfast'!AO16*0.85</f>
        <v>35700</v>
      </c>
    </row>
    <row r="18" spans="1:41" s="290" customFormat="1" x14ac:dyDescent="0.2">
      <c r="A18" s="240">
        <v>2</v>
      </c>
      <c r="B18" s="292">
        <f>'C завтраками| Bed and breakfast'!B17*0.85</f>
        <v>24310</v>
      </c>
      <c r="C18" s="292">
        <f>'C завтраками| Bed and breakfast'!C17*0.85</f>
        <v>24310</v>
      </c>
      <c r="D18" s="292">
        <f>'C завтраками| Bed and breakfast'!D17*0.85</f>
        <v>27285</v>
      </c>
      <c r="E18" s="292">
        <f>'C завтраками| Bed and breakfast'!E17*0.85</f>
        <v>27285</v>
      </c>
      <c r="F18" s="292">
        <f>'C завтраками| Bed and breakfast'!F17*0.85</f>
        <v>21760</v>
      </c>
      <c r="G18" s="292">
        <f>'C завтраками| Bed and breakfast'!G17*0.85</f>
        <v>21760</v>
      </c>
      <c r="H18" s="292">
        <f>'C завтраками| Bed and breakfast'!H17*0.85</f>
        <v>21760</v>
      </c>
      <c r="I18" s="292">
        <f>'C завтраками| Bed and breakfast'!I17*0.85</f>
        <v>21760</v>
      </c>
      <c r="J18" s="292">
        <f>'C завтраками| Bed and breakfast'!J17*0.85</f>
        <v>21760</v>
      </c>
      <c r="K18" s="292">
        <f>'C завтраками| Bed and breakfast'!K17*0.85</f>
        <v>25585</v>
      </c>
      <c r="L18" s="292">
        <f>'C завтраками| Bed and breakfast'!L17*0.85</f>
        <v>25585</v>
      </c>
      <c r="M18" s="292">
        <f>'C завтраками| Bed and breakfast'!M17*0.85</f>
        <v>21760</v>
      </c>
      <c r="N18" s="292">
        <f>'C завтраками| Bed and breakfast'!N17*0.85</f>
        <v>21760</v>
      </c>
      <c r="O18" s="292">
        <f>'C завтраками| Bed and breakfast'!O17*0.85</f>
        <v>21760</v>
      </c>
      <c r="P18" s="292">
        <f>'C завтраками| Bed and breakfast'!P17*0.85</f>
        <v>21760</v>
      </c>
      <c r="Q18" s="292">
        <f>'C завтраками| Bed and breakfast'!Q17*0.85</f>
        <v>21760</v>
      </c>
      <c r="R18" s="292">
        <f>'C завтраками| Bed and breakfast'!R17*0.85</f>
        <v>24310</v>
      </c>
      <c r="S18" s="292">
        <f>'C завтраками| Bed and breakfast'!S17*0.85</f>
        <v>24310</v>
      </c>
      <c r="T18" s="292">
        <f>'C завтраками| Bed and breakfast'!T17*0.85</f>
        <v>23035</v>
      </c>
      <c r="U18" s="292">
        <f>'C завтраками| Bed and breakfast'!U17*0.85</f>
        <v>23035</v>
      </c>
      <c r="V18" s="292">
        <f>'C завтраками| Bed and breakfast'!V17*0.85</f>
        <v>23035</v>
      </c>
      <c r="W18" s="292">
        <f>'C завтраками| Bed and breakfast'!W17*0.85</f>
        <v>23035</v>
      </c>
      <c r="X18" s="292">
        <f>'C завтраками| Bed and breakfast'!X17*0.85</f>
        <v>24310</v>
      </c>
      <c r="Y18" s="292">
        <f>'C завтраками| Bed and breakfast'!Y17*0.85</f>
        <v>24310</v>
      </c>
      <c r="Z18" s="292">
        <f>'C завтраками| Bed and breakfast'!Z17*0.85</f>
        <v>24310</v>
      </c>
      <c r="AA18" s="292">
        <f>'C завтраками| Bed and breakfast'!AA17*0.85</f>
        <v>23035</v>
      </c>
      <c r="AB18" s="292">
        <f>'C завтраками| Bed and breakfast'!AB17*0.85</f>
        <v>23035</v>
      </c>
      <c r="AC18" s="292">
        <f>'C завтраками| Bed and breakfast'!AC17*0.85</f>
        <v>24310</v>
      </c>
      <c r="AD18" s="292">
        <f>'C завтраками| Bed and breakfast'!AD17*0.85</f>
        <v>24310</v>
      </c>
      <c r="AE18" s="292">
        <f>'C завтраками| Bed and breakfast'!AE17*0.85</f>
        <v>24310</v>
      </c>
      <c r="AF18" s="292">
        <f>'C завтраками| Bed and breakfast'!AF17*0.85</f>
        <v>27710</v>
      </c>
      <c r="AG18" s="292">
        <f>'C завтраками| Bed and breakfast'!AG17*0.85</f>
        <v>27710</v>
      </c>
      <c r="AH18" s="292">
        <f>'C завтраками| Bed and breakfast'!AH17*0.85</f>
        <v>25585</v>
      </c>
      <c r="AI18" s="292">
        <f>'C завтраками| Bed and breakfast'!AI17*0.85</f>
        <v>27285</v>
      </c>
      <c r="AJ18" s="292">
        <f>'C завтраками| Bed and breakfast'!AJ17*0.85</f>
        <v>27285</v>
      </c>
      <c r="AK18" s="292">
        <f>'C завтраками| Bed and breakfast'!AK17*0.85</f>
        <v>32810</v>
      </c>
      <c r="AL18" s="292">
        <f>'C завтраками| Bed and breakfast'!AL17*0.85</f>
        <v>37910</v>
      </c>
      <c r="AM18" s="292">
        <f>'C завтраками| Bed and breakfast'!AM17*0.85</f>
        <v>37910</v>
      </c>
      <c r="AN18" s="292">
        <f>'C завтраками| Bed and breakfast'!AN17*0.85</f>
        <v>40460</v>
      </c>
      <c r="AO18" s="292">
        <f>'C завтраками| Bed and breakfast'!AO17*0.85</f>
        <v>37910</v>
      </c>
    </row>
    <row r="19" spans="1:41"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row>
    <row r="20" spans="1:41" s="290" customFormat="1" x14ac:dyDescent="0.2">
      <c r="A20" s="240">
        <v>1</v>
      </c>
      <c r="B20" s="292">
        <f>'C завтраками| Bed and breakfast'!B19*0.85</f>
        <v>23800</v>
      </c>
      <c r="C20" s="292">
        <f>'C завтраками| Bed and breakfast'!C19*0.85</f>
        <v>23800</v>
      </c>
      <c r="D20" s="292">
        <f>'C завтраками| Bed and breakfast'!D19*0.85</f>
        <v>26775</v>
      </c>
      <c r="E20" s="292">
        <f>'C завтраками| Bed and breakfast'!E19*0.85</f>
        <v>26775</v>
      </c>
      <c r="F20" s="292">
        <f>'C завтраками| Bed and breakfast'!F19*0.85</f>
        <v>21250</v>
      </c>
      <c r="G20" s="292">
        <f>'C завтраками| Bed and breakfast'!G19*0.85</f>
        <v>21250</v>
      </c>
      <c r="H20" s="292">
        <f>'C завтраками| Bed and breakfast'!H19*0.85</f>
        <v>21250</v>
      </c>
      <c r="I20" s="292">
        <f>'C завтраками| Bed and breakfast'!I19*0.85</f>
        <v>21250</v>
      </c>
      <c r="J20" s="292">
        <f>'C завтраками| Bed and breakfast'!J19*0.85</f>
        <v>21250</v>
      </c>
      <c r="K20" s="292">
        <f>'C завтраками| Bed and breakfast'!K19*0.85</f>
        <v>25075</v>
      </c>
      <c r="L20" s="292">
        <f>'C завтраками| Bed and breakfast'!L19*0.85</f>
        <v>25075</v>
      </c>
      <c r="M20" s="292">
        <f>'C завтраками| Bed and breakfast'!M19*0.85</f>
        <v>21250</v>
      </c>
      <c r="N20" s="292">
        <f>'C завтраками| Bed and breakfast'!N19*0.85</f>
        <v>21250</v>
      </c>
      <c r="O20" s="292">
        <f>'C завтраками| Bed and breakfast'!O19*0.85</f>
        <v>21250</v>
      </c>
      <c r="P20" s="292">
        <f>'C завтраками| Bed and breakfast'!P19*0.85</f>
        <v>21250</v>
      </c>
      <c r="Q20" s="292">
        <f>'C завтраками| Bed and breakfast'!Q19*0.85</f>
        <v>21250</v>
      </c>
      <c r="R20" s="292">
        <f>'C завтраками| Bed and breakfast'!R19*0.85</f>
        <v>23800</v>
      </c>
      <c r="S20" s="292">
        <f>'C завтраками| Bed and breakfast'!S19*0.85</f>
        <v>23800</v>
      </c>
      <c r="T20" s="292">
        <f>'C завтраками| Bed and breakfast'!T19*0.85</f>
        <v>22525</v>
      </c>
      <c r="U20" s="292">
        <f>'C завтраками| Bed and breakfast'!U19*0.85</f>
        <v>22525</v>
      </c>
      <c r="V20" s="292">
        <f>'C завтраками| Bed and breakfast'!V19*0.85</f>
        <v>22525</v>
      </c>
      <c r="W20" s="292">
        <f>'C завтраками| Bed and breakfast'!W19*0.85</f>
        <v>22525</v>
      </c>
      <c r="X20" s="292">
        <f>'C завтраками| Bed and breakfast'!X19*0.85</f>
        <v>23800</v>
      </c>
      <c r="Y20" s="292">
        <f>'C завтраками| Bed and breakfast'!Y19*0.85</f>
        <v>23800</v>
      </c>
      <c r="Z20" s="292">
        <f>'C завтраками| Bed and breakfast'!Z19*0.85</f>
        <v>23800</v>
      </c>
      <c r="AA20" s="292">
        <f>'C завтраками| Bed and breakfast'!AA19*0.85</f>
        <v>22525</v>
      </c>
      <c r="AB20" s="292">
        <f>'C завтраками| Bed and breakfast'!AB19*0.85</f>
        <v>22525</v>
      </c>
      <c r="AC20" s="292">
        <f>'C завтраками| Bed and breakfast'!AC19*0.85</f>
        <v>23800</v>
      </c>
      <c r="AD20" s="292">
        <f>'C завтраками| Bed and breakfast'!AD19*0.85</f>
        <v>23800</v>
      </c>
      <c r="AE20" s="292">
        <f>'C завтраками| Bed and breakfast'!AE19*0.85</f>
        <v>23800</v>
      </c>
      <c r="AF20" s="292">
        <f>'C завтраками| Bed and breakfast'!AF19*0.85</f>
        <v>27200</v>
      </c>
      <c r="AG20" s="292">
        <f>'C завтраками| Bed and breakfast'!AG19*0.85</f>
        <v>27200</v>
      </c>
      <c r="AH20" s="292">
        <f>'C завтраками| Bed and breakfast'!AH19*0.85</f>
        <v>25075</v>
      </c>
      <c r="AI20" s="292">
        <f>'C завтраками| Bed and breakfast'!AI19*0.85</f>
        <v>26775</v>
      </c>
      <c r="AJ20" s="292">
        <f>'C завтраками| Bed and breakfast'!AJ19*0.85</f>
        <v>26775</v>
      </c>
      <c r="AK20" s="292">
        <f>'C завтраками| Bed and breakfast'!AK19*0.85</f>
        <v>32300</v>
      </c>
      <c r="AL20" s="292">
        <f>'C завтраками| Bed and breakfast'!AL19*0.85</f>
        <v>37400</v>
      </c>
      <c r="AM20" s="292">
        <f>'C завтраками| Bed and breakfast'!AM19*0.85</f>
        <v>37400</v>
      </c>
      <c r="AN20" s="292">
        <f>'C завтраками| Bed and breakfast'!AN19*0.85</f>
        <v>39950</v>
      </c>
      <c r="AO20" s="292">
        <f>'C завтраками| Bed and breakfast'!AO19*0.85</f>
        <v>37400</v>
      </c>
    </row>
    <row r="21" spans="1:41" s="290" customFormat="1" x14ac:dyDescent="0.2">
      <c r="A21" s="240">
        <v>2</v>
      </c>
      <c r="B21" s="292">
        <f>'C завтраками| Bed and breakfast'!B20*0.85</f>
        <v>26010</v>
      </c>
      <c r="C21" s="292">
        <f>'C завтраками| Bed and breakfast'!C20*0.85</f>
        <v>26010</v>
      </c>
      <c r="D21" s="292">
        <f>'C завтраками| Bed and breakfast'!D20*0.85</f>
        <v>28985</v>
      </c>
      <c r="E21" s="292">
        <f>'C завтраками| Bed and breakfast'!E20*0.85</f>
        <v>28985</v>
      </c>
      <c r="F21" s="292">
        <f>'C завтраками| Bed and breakfast'!F20*0.85</f>
        <v>23460</v>
      </c>
      <c r="G21" s="292">
        <f>'C завтраками| Bed and breakfast'!G20*0.85</f>
        <v>23460</v>
      </c>
      <c r="H21" s="292">
        <f>'C завтраками| Bed and breakfast'!H20*0.85</f>
        <v>23460</v>
      </c>
      <c r="I21" s="292">
        <f>'C завтраками| Bed and breakfast'!I20*0.85</f>
        <v>23460</v>
      </c>
      <c r="J21" s="292">
        <f>'C завтраками| Bed and breakfast'!J20*0.85</f>
        <v>23460</v>
      </c>
      <c r="K21" s="292">
        <f>'C завтраками| Bed and breakfast'!K20*0.85</f>
        <v>27285</v>
      </c>
      <c r="L21" s="292">
        <f>'C завтраками| Bed and breakfast'!L20*0.85</f>
        <v>27285</v>
      </c>
      <c r="M21" s="292">
        <f>'C завтраками| Bed and breakfast'!M20*0.85</f>
        <v>23460</v>
      </c>
      <c r="N21" s="292">
        <f>'C завтраками| Bed and breakfast'!N20*0.85</f>
        <v>23460</v>
      </c>
      <c r="O21" s="292">
        <f>'C завтраками| Bed and breakfast'!O20*0.85</f>
        <v>23460</v>
      </c>
      <c r="P21" s="292">
        <f>'C завтраками| Bed and breakfast'!P20*0.85</f>
        <v>23460</v>
      </c>
      <c r="Q21" s="292">
        <f>'C завтраками| Bed and breakfast'!Q20*0.85</f>
        <v>23460</v>
      </c>
      <c r="R21" s="292">
        <f>'C завтраками| Bed and breakfast'!R20*0.85</f>
        <v>26010</v>
      </c>
      <c r="S21" s="292">
        <f>'C завтраками| Bed and breakfast'!S20*0.85</f>
        <v>26010</v>
      </c>
      <c r="T21" s="292">
        <f>'C завтраками| Bed and breakfast'!T20*0.85</f>
        <v>24735</v>
      </c>
      <c r="U21" s="292">
        <f>'C завтраками| Bed and breakfast'!U20*0.85</f>
        <v>24735</v>
      </c>
      <c r="V21" s="292">
        <f>'C завтраками| Bed and breakfast'!V20*0.85</f>
        <v>24735</v>
      </c>
      <c r="W21" s="292">
        <f>'C завтраками| Bed and breakfast'!W20*0.85</f>
        <v>24735</v>
      </c>
      <c r="X21" s="292">
        <f>'C завтраками| Bed and breakfast'!X20*0.85</f>
        <v>26010</v>
      </c>
      <c r="Y21" s="292">
        <f>'C завтраками| Bed and breakfast'!Y20*0.85</f>
        <v>26010</v>
      </c>
      <c r="Z21" s="292">
        <f>'C завтраками| Bed and breakfast'!Z20*0.85</f>
        <v>26010</v>
      </c>
      <c r="AA21" s="292">
        <f>'C завтраками| Bed and breakfast'!AA20*0.85</f>
        <v>24735</v>
      </c>
      <c r="AB21" s="292">
        <f>'C завтраками| Bed and breakfast'!AB20*0.85</f>
        <v>24735</v>
      </c>
      <c r="AC21" s="292">
        <f>'C завтраками| Bed and breakfast'!AC20*0.85</f>
        <v>26010</v>
      </c>
      <c r="AD21" s="292">
        <f>'C завтраками| Bed and breakfast'!AD20*0.85</f>
        <v>26010</v>
      </c>
      <c r="AE21" s="292">
        <f>'C завтраками| Bed and breakfast'!AE20*0.85</f>
        <v>26010</v>
      </c>
      <c r="AF21" s="292">
        <f>'C завтраками| Bed and breakfast'!AF20*0.85</f>
        <v>29410</v>
      </c>
      <c r="AG21" s="292">
        <f>'C завтраками| Bed and breakfast'!AG20*0.85</f>
        <v>29410</v>
      </c>
      <c r="AH21" s="292">
        <f>'C завтраками| Bed and breakfast'!AH20*0.85</f>
        <v>27285</v>
      </c>
      <c r="AI21" s="292">
        <f>'C завтраками| Bed and breakfast'!AI20*0.85</f>
        <v>28985</v>
      </c>
      <c r="AJ21" s="292">
        <f>'C завтраками| Bed and breakfast'!AJ20*0.85</f>
        <v>28985</v>
      </c>
      <c r="AK21" s="292">
        <f>'C завтраками| Bed and breakfast'!AK20*0.85</f>
        <v>34510</v>
      </c>
      <c r="AL21" s="292">
        <f>'C завтраками| Bed and breakfast'!AL20*0.85</f>
        <v>39610</v>
      </c>
      <c r="AM21" s="292">
        <f>'C завтраками| Bed and breakfast'!AM20*0.85</f>
        <v>39610</v>
      </c>
      <c r="AN21" s="292">
        <f>'C завтраками| Bed and breakfast'!AN20*0.85</f>
        <v>42160</v>
      </c>
      <c r="AO21" s="292">
        <f>'C завтраками| Bed and breakfast'!AO20*0.85</f>
        <v>39610</v>
      </c>
    </row>
    <row r="22" spans="1:41" s="290" customFormat="1" x14ac:dyDescent="0.2">
      <c r="A22" s="239" t="s">
        <v>123</v>
      </c>
    </row>
    <row r="23" spans="1:41" s="290" customFormat="1" x14ac:dyDescent="0.2">
      <c r="A23" s="240" t="s">
        <v>115</v>
      </c>
      <c r="B23" s="292">
        <f>'C завтраками| Bed and breakfast'!B22*0.85</f>
        <v>44710</v>
      </c>
      <c r="C23" s="292">
        <f>'C завтраками| Bed and breakfast'!C22*0.85</f>
        <v>44710</v>
      </c>
      <c r="D23" s="292">
        <f>'C завтраками| Bed and breakfast'!D22*0.85</f>
        <v>47685</v>
      </c>
      <c r="E23" s="292">
        <f>'C завтраками| Bed and breakfast'!E22*0.85</f>
        <v>47685</v>
      </c>
      <c r="F23" s="292">
        <f>'C завтраками| Bed and breakfast'!F22*0.85</f>
        <v>42160</v>
      </c>
      <c r="G23" s="292">
        <f>'C завтраками| Bed and breakfast'!G22*0.85</f>
        <v>42160</v>
      </c>
      <c r="H23" s="292">
        <f>'C завтраками| Bed and breakfast'!H22*0.85</f>
        <v>42160</v>
      </c>
      <c r="I23" s="292">
        <f>'C завтраками| Bed and breakfast'!I22*0.85</f>
        <v>42160</v>
      </c>
      <c r="J23" s="292">
        <f>'C завтраками| Bed and breakfast'!J22*0.85</f>
        <v>42160</v>
      </c>
      <c r="K23" s="292">
        <f>'C завтраками| Bed and breakfast'!K22*0.85</f>
        <v>45985</v>
      </c>
      <c r="L23" s="292">
        <f>'C завтраками| Bed and breakfast'!L22*0.85</f>
        <v>45985</v>
      </c>
      <c r="M23" s="292">
        <f>'C завтраками| Bed and breakfast'!M22*0.85</f>
        <v>42160</v>
      </c>
      <c r="N23" s="292">
        <f>'C завтраками| Bed and breakfast'!N22*0.85</f>
        <v>42160</v>
      </c>
      <c r="O23" s="292">
        <f>'C завтраками| Bed and breakfast'!O22*0.85</f>
        <v>42160</v>
      </c>
      <c r="P23" s="292">
        <f>'C завтраками| Bed and breakfast'!P22*0.85</f>
        <v>42160</v>
      </c>
      <c r="Q23" s="292">
        <f>'C завтраками| Bed and breakfast'!Q22*0.85</f>
        <v>42160</v>
      </c>
      <c r="R23" s="292">
        <f>'C завтраками| Bed and breakfast'!R22*0.85</f>
        <v>44710</v>
      </c>
      <c r="S23" s="292">
        <f>'C завтраками| Bed and breakfast'!S22*0.85</f>
        <v>44710</v>
      </c>
      <c r="T23" s="292">
        <f>'C завтраками| Bed and breakfast'!T22*0.85</f>
        <v>43435</v>
      </c>
      <c r="U23" s="292">
        <f>'C завтраками| Bed and breakfast'!U22*0.85</f>
        <v>43435</v>
      </c>
      <c r="V23" s="292">
        <f>'C завтраками| Bed and breakfast'!V22*0.85</f>
        <v>43435</v>
      </c>
      <c r="W23" s="292">
        <f>'C завтраками| Bed and breakfast'!W22*0.85</f>
        <v>43435</v>
      </c>
      <c r="X23" s="292">
        <f>'C завтраками| Bed and breakfast'!X22*0.85</f>
        <v>44710</v>
      </c>
      <c r="Y23" s="292">
        <f>'C завтраками| Bed and breakfast'!Y22*0.85</f>
        <v>44710</v>
      </c>
      <c r="Z23" s="292">
        <f>'C завтраками| Bed and breakfast'!Z22*0.85</f>
        <v>44710</v>
      </c>
      <c r="AA23" s="292">
        <f>'C завтраками| Bed and breakfast'!AA22*0.85</f>
        <v>43435</v>
      </c>
      <c r="AB23" s="292">
        <f>'C завтраками| Bed and breakfast'!AB22*0.85</f>
        <v>43435</v>
      </c>
      <c r="AC23" s="292">
        <f>'C завтраками| Bed and breakfast'!AC22*0.85</f>
        <v>44710</v>
      </c>
      <c r="AD23" s="292">
        <f>'C завтраками| Bed and breakfast'!AD22*0.85</f>
        <v>44710</v>
      </c>
      <c r="AE23" s="292">
        <f>'C завтраками| Bed and breakfast'!AE22*0.85</f>
        <v>44710</v>
      </c>
      <c r="AF23" s="292">
        <f>'C завтраками| Bed and breakfast'!AF22*0.85</f>
        <v>48110</v>
      </c>
      <c r="AG23" s="292">
        <f>'C завтраками| Bed and breakfast'!AG22*0.85</f>
        <v>48110</v>
      </c>
      <c r="AH23" s="292">
        <f>'C завтраками| Bed and breakfast'!AH22*0.85</f>
        <v>45985</v>
      </c>
      <c r="AI23" s="292">
        <f>'C завтраками| Bed and breakfast'!AI22*0.85</f>
        <v>47685</v>
      </c>
      <c r="AJ23" s="292">
        <f>'C завтраками| Bed and breakfast'!AJ22*0.85</f>
        <v>47685</v>
      </c>
      <c r="AK23" s="292">
        <f>'C завтраками| Bed and breakfast'!AK22*0.85</f>
        <v>53210</v>
      </c>
      <c r="AL23" s="292">
        <f>'C завтраками| Bed and breakfast'!AL22*0.85</f>
        <v>58310</v>
      </c>
      <c r="AM23" s="292">
        <f>'C завтраками| Bed and breakfast'!AM22*0.85</f>
        <v>58310</v>
      </c>
      <c r="AN23" s="292">
        <f>'C завтраками| Bed and breakfast'!AN22*0.85</f>
        <v>60860</v>
      </c>
      <c r="AO23" s="292">
        <f>'C завтраками| Bed and breakfast'!AO22*0.85</f>
        <v>58310</v>
      </c>
    </row>
    <row r="24" spans="1:41"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row>
    <row r="25" spans="1:41" s="290" customFormat="1" x14ac:dyDescent="0.2">
      <c r="A25" s="240" t="s">
        <v>115</v>
      </c>
      <c r="B25" s="292">
        <f>'C завтраками| Bed and breakfast'!B24*0.85</f>
        <v>57460</v>
      </c>
      <c r="C25" s="292">
        <f>'C завтраками| Bed and breakfast'!C24*0.85</f>
        <v>57460</v>
      </c>
      <c r="D25" s="292">
        <f>'C завтраками| Bed and breakfast'!D24*0.85</f>
        <v>60435</v>
      </c>
      <c r="E25" s="292">
        <f>'C завтраками| Bed and breakfast'!E24*0.85</f>
        <v>60435</v>
      </c>
      <c r="F25" s="292">
        <f>'C завтраками| Bed and breakfast'!F24*0.85</f>
        <v>54910</v>
      </c>
      <c r="G25" s="292">
        <f>'C завтраками| Bed and breakfast'!G24*0.85</f>
        <v>54910</v>
      </c>
      <c r="H25" s="292">
        <f>'C завтраками| Bed and breakfast'!H24*0.85</f>
        <v>54910</v>
      </c>
      <c r="I25" s="292">
        <f>'C завтраками| Bed and breakfast'!I24*0.85</f>
        <v>54910</v>
      </c>
      <c r="J25" s="292">
        <f>'C завтраками| Bed and breakfast'!J24*0.85</f>
        <v>54910</v>
      </c>
      <c r="K25" s="292">
        <f>'C завтраками| Bed and breakfast'!K24*0.85</f>
        <v>58735</v>
      </c>
      <c r="L25" s="292">
        <f>'C завтраками| Bed and breakfast'!L24*0.85</f>
        <v>58735</v>
      </c>
      <c r="M25" s="292">
        <f>'C завтраками| Bed and breakfast'!M24*0.85</f>
        <v>54910</v>
      </c>
      <c r="N25" s="292">
        <f>'C завтраками| Bed and breakfast'!N24*0.85</f>
        <v>54910</v>
      </c>
      <c r="O25" s="292">
        <f>'C завтраками| Bed and breakfast'!O24*0.85</f>
        <v>54910</v>
      </c>
      <c r="P25" s="292">
        <f>'C завтраками| Bed and breakfast'!P24*0.85</f>
        <v>54910</v>
      </c>
      <c r="Q25" s="292">
        <f>'C завтраками| Bed and breakfast'!Q24*0.85</f>
        <v>54910</v>
      </c>
      <c r="R25" s="292">
        <f>'C завтраками| Bed and breakfast'!R24*0.85</f>
        <v>57460</v>
      </c>
      <c r="S25" s="292">
        <f>'C завтраками| Bed and breakfast'!S24*0.85</f>
        <v>57460</v>
      </c>
      <c r="T25" s="292">
        <f>'C завтраками| Bed and breakfast'!T24*0.85</f>
        <v>56185</v>
      </c>
      <c r="U25" s="292">
        <f>'C завтраками| Bed and breakfast'!U24*0.85</f>
        <v>56185</v>
      </c>
      <c r="V25" s="292">
        <f>'C завтраками| Bed and breakfast'!V24*0.85</f>
        <v>56185</v>
      </c>
      <c r="W25" s="292">
        <f>'C завтраками| Bed and breakfast'!W24*0.85</f>
        <v>56185</v>
      </c>
      <c r="X25" s="292">
        <f>'C завтраками| Bed and breakfast'!X24*0.85</f>
        <v>57460</v>
      </c>
      <c r="Y25" s="292">
        <f>'C завтраками| Bed and breakfast'!Y24*0.85</f>
        <v>57460</v>
      </c>
      <c r="Z25" s="292">
        <f>'C завтраками| Bed and breakfast'!Z24*0.85</f>
        <v>57460</v>
      </c>
      <c r="AA25" s="292">
        <f>'C завтраками| Bed and breakfast'!AA24*0.85</f>
        <v>56185</v>
      </c>
      <c r="AB25" s="292">
        <f>'C завтраками| Bed and breakfast'!AB24*0.85</f>
        <v>56185</v>
      </c>
      <c r="AC25" s="292">
        <f>'C завтраками| Bed and breakfast'!AC24*0.85</f>
        <v>57460</v>
      </c>
      <c r="AD25" s="292">
        <f>'C завтраками| Bed and breakfast'!AD24*0.85</f>
        <v>57460</v>
      </c>
      <c r="AE25" s="292">
        <f>'C завтраками| Bed and breakfast'!AE24*0.85</f>
        <v>57460</v>
      </c>
      <c r="AF25" s="292">
        <f>'C завтраками| Bed and breakfast'!AF24*0.85</f>
        <v>60860</v>
      </c>
      <c r="AG25" s="292">
        <f>'C завтраками| Bed and breakfast'!AG24*0.85</f>
        <v>60860</v>
      </c>
      <c r="AH25" s="292">
        <f>'C завтраками| Bed and breakfast'!AH24*0.85</f>
        <v>58735</v>
      </c>
      <c r="AI25" s="292">
        <f>'C завтраками| Bed and breakfast'!AI24*0.85</f>
        <v>60435</v>
      </c>
      <c r="AJ25" s="292">
        <f>'C завтраками| Bed and breakfast'!AJ24*0.85</f>
        <v>60435</v>
      </c>
      <c r="AK25" s="292">
        <f>'C завтраками| Bed and breakfast'!AK24*0.85</f>
        <v>65960</v>
      </c>
      <c r="AL25" s="292">
        <f>'C завтраками| Bed and breakfast'!AL24*0.85</f>
        <v>71060</v>
      </c>
      <c r="AM25" s="292">
        <f>'C завтраками| Bed and breakfast'!AM24*0.85</f>
        <v>71060</v>
      </c>
      <c r="AN25" s="292">
        <f>'C завтраками| Bed and breakfast'!AN24*0.85</f>
        <v>73610</v>
      </c>
      <c r="AO25" s="292">
        <f>'C завтраками| Bed and breakfast'!AO24*0.85</f>
        <v>71060</v>
      </c>
    </row>
    <row r="26" spans="1:41"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row>
    <row r="27" spans="1:41" s="290" customFormat="1" x14ac:dyDescent="0.2">
      <c r="A27" s="240" t="s">
        <v>115</v>
      </c>
      <c r="B27" s="292">
        <f>'C завтраками| Bed and breakfast'!B26*0.85</f>
        <v>82960</v>
      </c>
      <c r="C27" s="292">
        <f>'C завтраками| Bed and breakfast'!C26*0.85</f>
        <v>82960</v>
      </c>
      <c r="D27" s="292">
        <f>'C завтраками| Bed and breakfast'!D26*0.85</f>
        <v>85935</v>
      </c>
      <c r="E27" s="292">
        <f>'C завтраками| Bed and breakfast'!E26*0.85</f>
        <v>85935</v>
      </c>
      <c r="F27" s="292">
        <f>'C завтраками| Bed and breakfast'!F26*0.85</f>
        <v>80410</v>
      </c>
      <c r="G27" s="292">
        <f>'C завтраками| Bed and breakfast'!G26*0.85</f>
        <v>80410</v>
      </c>
      <c r="H27" s="292">
        <f>'C завтраками| Bed and breakfast'!H26*0.85</f>
        <v>80410</v>
      </c>
      <c r="I27" s="292">
        <f>'C завтраками| Bed and breakfast'!I26*0.85</f>
        <v>80410</v>
      </c>
      <c r="J27" s="292">
        <f>'C завтраками| Bed and breakfast'!J26*0.85</f>
        <v>80410</v>
      </c>
      <c r="K27" s="292">
        <f>'C завтраками| Bed and breakfast'!K26*0.85</f>
        <v>84235</v>
      </c>
      <c r="L27" s="292">
        <f>'C завтраками| Bed and breakfast'!L26*0.85</f>
        <v>84235</v>
      </c>
      <c r="M27" s="292">
        <f>'C завтраками| Bed and breakfast'!M26*0.85</f>
        <v>80410</v>
      </c>
      <c r="N27" s="292">
        <f>'C завтраками| Bed and breakfast'!N26*0.85</f>
        <v>80410</v>
      </c>
      <c r="O27" s="292">
        <f>'C завтраками| Bed and breakfast'!O26*0.85</f>
        <v>80410</v>
      </c>
      <c r="P27" s="292">
        <f>'C завтраками| Bed and breakfast'!P26*0.85</f>
        <v>80410</v>
      </c>
      <c r="Q27" s="292">
        <f>'C завтраками| Bed and breakfast'!Q26*0.85</f>
        <v>80410</v>
      </c>
      <c r="R27" s="292">
        <f>'C завтраками| Bed and breakfast'!R26*0.85</f>
        <v>82960</v>
      </c>
      <c r="S27" s="292">
        <f>'C завтраками| Bed and breakfast'!S26*0.85</f>
        <v>82960</v>
      </c>
      <c r="T27" s="292">
        <f>'C завтраками| Bed and breakfast'!T26*0.85</f>
        <v>81685</v>
      </c>
      <c r="U27" s="292">
        <f>'C завтраками| Bed and breakfast'!U26*0.85</f>
        <v>81685</v>
      </c>
      <c r="V27" s="292">
        <f>'C завтраками| Bed and breakfast'!V26*0.85</f>
        <v>81685</v>
      </c>
      <c r="W27" s="292">
        <f>'C завтраками| Bed and breakfast'!W26*0.85</f>
        <v>81685</v>
      </c>
      <c r="X27" s="292">
        <f>'C завтраками| Bed and breakfast'!X26*0.85</f>
        <v>82960</v>
      </c>
      <c r="Y27" s="292">
        <f>'C завтраками| Bed and breakfast'!Y26*0.85</f>
        <v>82960</v>
      </c>
      <c r="Z27" s="292">
        <f>'C завтраками| Bed and breakfast'!Z26*0.85</f>
        <v>82960</v>
      </c>
      <c r="AA27" s="292">
        <f>'C завтраками| Bed and breakfast'!AA26*0.85</f>
        <v>81685</v>
      </c>
      <c r="AB27" s="292">
        <f>'C завтраками| Bed and breakfast'!AB26*0.85</f>
        <v>81685</v>
      </c>
      <c r="AC27" s="292">
        <f>'C завтраками| Bed and breakfast'!AC26*0.85</f>
        <v>82960</v>
      </c>
      <c r="AD27" s="292">
        <f>'C завтраками| Bed and breakfast'!AD26*0.85</f>
        <v>82960</v>
      </c>
      <c r="AE27" s="292">
        <f>'C завтраками| Bed and breakfast'!AE26*0.85</f>
        <v>82960</v>
      </c>
      <c r="AF27" s="292">
        <f>'C завтраками| Bed and breakfast'!AF26*0.85</f>
        <v>86360</v>
      </c>
      <c r="AG27" s="292">
        <f>'C завтраками| Bed and breakfast'!AG26*0.85</f>
        <v>86360</v>
      </c>
      <c r="AH27" s="292">
        <f>'C завтраками| Bed and breakfast'!AH26*0.85</f>
        <v>84235</v>
      </c>
      <c r="AI27" s="292">
        <f>'C завтраками| Bed and breakfast'!AI26*0.85</f>
        <v>85935</v>
      </c>
      <c r="AJ27" s="292">
        <f>'C завтраками| Bed and breakfast'!AJ26*0.85</f>
        <v>85935</v>
      </c>
      <c r="AK27" s="292">
        <f>'C завтраками| Bed and breakfast'!AK26*0.85</f>
        <v>91460</v>
      </c>
      <c r="AL27" s="292">
        <f>'C завтраками| Bed and breakfast'!AL26*0.85</f>
        <v>96560</v>
      </c>
      <c r="AM27" s="292">
        <f>'C завтраками| Bed and breakfast'!AM26*0.85</f>
        <v>96560</v>
      </c>
      <c r="AN27" s="292">
        <f>'C завтраками| Bed and breakfast'!AN26*0.85</f>
        <v>99110</v>
      </c>
      <c r="AO27" s="292">
        <f>'C завтраками| Bed and breakfast'!AO26*0.85</f>
        <v>96560</v>
      </c>
    </row>
    <row r="28" spans="1:41"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row>
    <row r="29" spans="1:41" s="290" customFormat="1" x14ac:dyDescent="0.2">
      <c r="A29" s="240" t="s">
        <v>115</v>
      </c>
      <c r="B29" s="292">
        <f>'C завтраками| Bed and breakfast'!B28*0.85</f>
        <v>99960</v>
      </c>
      <c r="C29" s="292">
        <f>'C завтраками| Bed and breakfast'!C28*0.85</f>
        <v>99960</v>
      </c>
      <c r="D29" s="292">
        <f>'C завтраками| Bed and breakfast'!D28*0.85</f>
        <v>102935</v>
      </c>
      <c r="E29" s="292">
        <f>'C завтраками| Bed and breakfast'!E28*0.85</f>
        <v>102935</v>
      </c>
      <c r="F29" s="292">
        <f>'C завтраками| Bed and breakfast'!F28*0.85</f>
        <v>97410</v>
      </c>
      <c r="G29" s="292">
        <f>'C завтраками| Bed and breakfast'!G28*0.85</f>
        <v>97410</v>
      </c>
      <c r="H29" s="292">
        <f>'C завтраками| Bed and breakfast'!H28*0.85</f>
        <v>97410</v>
      </c>
      <c r="I29" s="292">
        <f>'C завтраками| Bed and breakfast'!I28*0.85</f>
        <v>97410</v>
      </c>
      <c r="J29" s="292">
        <f>'C завтраками| Bed and breakfast'!J28*0.85</f>
        <v>97410</v>
      </c>
      <c r="K29" s="292">
        <f>'C завтраками| Bed and breakfast'!K28*0.85</f>
        <v>101235</v>
      </c>
      <c r="L29" s="292">
        <f>'C завтраками| Bed and breakfast'!L28*0.85</f>
        <v>101235</v>
      </c>
      <c r="M29" s="292">
        <f>'C завтраками| Bed and breakfast'!M28*0.85</f>
        <v>97410</v>
      </c>
      <c r="N29" s="292">
        <f>'C завтраками| Bed and breakfast'!N28*0.85</f>
        <v>97410</v>
      </c>
      <c r="O29" s="292">
        <f>'C завтраками| Bed and breakfast'!O28*0.85</f>
        <v>97410</v>
      </c>
      <c r="P29" s="292">
        <f>'C завтраками| Bed and breakfast'!P28*0.85</f>
        <v>97410</v>
      </c>
      <c r="Q29" s="292">
        <f>'C завтраками| Bed and breakfast'!Q28*0.85</f>
        <v>97410</v>
      </c>
      <c r="R29" s="292">
        <f>'C завтраками| Bed and breakfast'!R28*0.85</f>
        <v>99960</v>
      </c>
      <c r="S29" s="292">
        <f>'C завтраками| Bed and breakfast'!S28*0.85</f>
        <v>99960</v>
      </c>
      <c r="T29" s="292">
        <f>'C завтраками| Bed and breakfast'!T28*0.85</f>
        <v>98685</v>
      </c>
      <c r="U29" s="292">
        <f>'C завтраками| Bed and breakfast'!U28*0.85</f>
        <v>98685</v>
      </c>
      <c r="V29" s="292">
        <f>'C завтраками| Bed and breakfast'!V28*0.85</f>
        <v>98685</v>
      </c>
      <c r="W29" s="292">
        <f>'C завтраками| Bed and breakfast'!W28*0.85</f>
        <v>98685</v>
      </c>
      <c r="X29" s="292">
        <f>'C завтраками| Bed and breakfast'!X28*0.85</f>
        <v>99960</v>
      </c>
      <c r="Y29" s="292">
        <f>'C завтраками| Bed and breakfast'!Y28*0.85</f>
        <v>99960</v>
      </c>
      <c r="Z29" s="292">
        <f>'C завтраками| Bed and breakfast'!Z28*0.85</f>
        <v>99960</v>
      </c>
      <c r="AA29" s="292">
        <f>'C завтраками| Bed and breakfast'!AA28*0.85</f>
        <v>98685</v>
      </c>
      <c r="AB29" s="292">
        <f>'C завтраками| Bed and breakfast'!AB28*0.85</f>
        <v>98685</v>
      </c>
      <c r="AC29" s="292">
        <f>'C завтраками| Bed and breakfast'!AC28*0.85</f>
        <v>99960</v>
      </c>
      <c r="AD29" s="292">
        <f>'C завтраками| Bed and breakfast'!AD28*0.85</f>
        <v>99960</v>
      </c>
      <c r="AE29" s="292">
        <f>'C завтраками| Bed and breakfast'!AE28*0.85</f>
        <v>99960</v>
      </c>
      <c r="AF29" s="292">
        <f>'C завтраками| Bed and breakfast'!AF28*0.85</f>
        <v>103360</v>
      </c>
      <c r="AG29" s="292">
        <f>'C завтраками| Bed and breakfast'!AG28*0.85</f>
        <v>103360</v>
      </c>
      <c r="AH29" s="292">
        <f>'C завтраками| Bed and breakfast'!AH28*0.85</f>
        <v>101235</v>
      </c>
      <c r="AI29" s="292">
        <f>'C завтраками| Bed and breakfast'!AI28*0.85</f>
        <v>102935</v>
      </c>
      <c r="AJ29" s="292">
        <f>'C завтраками| Bed and breakfast'!AJ28*0.85</f>
        <v>102935</v>
      </c>
      <c r="AK29" s="292">
        <f>'C завтраками| Bed and breakfast'!AK28*0.85</f>
        <v>108460</v>
      </c>
      <c r="AL29" s="292">
        <f>'C завтраками| Bed and breakfast'!AL28*0.85</f>
        <v>113560</v>
      </c>
      <c r="AM29" s="292">
        <f>'C завтраками| Bed and breakfast'!AM28*0.85</f>
        <v>113560</v>
      </c>
      <c r="AN29" s="292">
        <f>'C завтраками| Bed and breakfast'!AN28*0.85</f>
        <v>116110</v>
      </c>
      <c r="AO29" s="292">
        <f>'C завтраками| Bed and breakfast'!AO28*0.85</f>
        <v>113560</v>
      </c>
    </row>
    <row r="30" spans="1:41"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row>
    <row r="31" spans="1:41"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row>
    <row r="32" spans="1:41" s="290" customFormat="1" x14ac:dyDescent="0.2">
      <c r="A32" s="80" t="s">
        <v>129</v>
      </c>
      <c r="B32" s="289">
        <f t="shared" ref="B32:AO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row>
    <row r="33" spans="1:41" s="290" customFormat="1" x14ac:dyDescent="0.2">
      <c r="A33" s="81"/>
      <c r="B33" s="289">
        <f t="shared" ref="B33:AO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c r="M33" s="289">
        <f t="shared" si="1"/>
        <v>45991</v>
      </c>
      <c r="N33" s="289">
        <f t="shared" si="1"/>
        <v>45992</v>
      </c>
      <c r="O33" s="289">
        <f t="shared" si="1"/>
        <v>45993</v>
      </c>
      <c r="P33" s="289">
        <f t="shared" si="1"/>
        <v>45994</v>
      </c>
      <c r="Q33" s="289">
        <f t="shared" si="1"/>
        <v>45995</v>
      </c>
      <c r="R33" s="289">
        <f t="shared" si="1"/>
        <v>45996</v>
      </c>
      <c r="S33" s="289">
        <f t="shared" si="1"/>
        <v>45997</v>
      </c>
      <c r="T33" s="289">
        <f t="shared" si="1"/>
        <v>45998</v>
      </c>
      <c r="U33" s="289">
        <f t="shared" si="1"/>
        <v>45999</v>
      </c>
      <c r="V33" s="289">
        <f t="shared" si="1"/>
        <v>46000</v>
      </c>
      <c r="W33" s="289">
        <f t="shared" si="1"/>
        <v>46001</v>
      </c>
      <c r="X33" s="289">
        <f t="shared" si="1"/>
        <v>46002</v>
      </c>
      <c r="Y33" s="289">
        <f t="shared" si="1"/>
        <v>46003</v>
      </c>
      <c r="Z33" s="289">
        <f t="shared" si="1"/>
        <v>46004</v>
      </c>
      <c r="AA33" s="289">
        <f t="shared" si="1"/>
        <v>46005</v>
      </c>
      <c r="AB33" s="289">
        <f t="shared" si="1"/>
        <v>46006</v>
      </c>
      <c r="AC33" s="289">
        <f t="shared" si="1"/>
        <v>46007</v>
      </c>
      <c r="AD33" s="289">
        <f t="shared" si="1"/>
        <v>46008</v>
      </c>
      <c r="AE33" s="289">
        <f t="shared" si="1"/>
        <v>46009</v>
      </c>
      <c r="AF33" s="289">
        <f t="shared" si="1"/>
        <v>46010</v>
      </c>
      <c r="AG33" s="289">
        <f t="shared" si="1"/>
        <v>46011</v>
      </c>
      <c r="AH33" s="289">
        <f t="shared" si="1"/>
        <v>46012</v>
      </c>
      <c r="AI33" s="289">
        <f t="shared" si="1"/>
        <v>46013</v>
      </c>
      <c r="AJ33" s="289">
        <f t="shared" si="1"/>
        <v>46014</v>
      </c>
      <c r="AK33" s="289">
        <f t="shared" si="1"/>
        <v>46015</v>
      </c>
      <c r="AL33" s="289">
        <f t="shared" si="1"/>
        <v>46016</v>
      </c>
      <c r="AM33" s="289">
        <f t="shared" si="1"/>
        <v>46017</v>
      </c>
      <c r="AN33" s="289">
        <f t="shared" si="1"/>
        <v>46018</v>
      </c>
      <c r="AO33" s="289">
        <f t="shared" si="1"/>
        <v>46019</v>
      </c>
    </row>
    <row r="34" spans="1:41"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row>
    <row r="35" spans="1:41" s="72" customFormat="1" x14ac:dyDescent="0.2">
      <c r="A35" s="240">
        <v>1</v>
      </c>
      <c r="B35" s="272">
        <f t="shared" ref="B35:AO35" si="2">ROUND(B8*0.87,)</f>
        <v>14790</v>
      </c>
      <c r="C35" s="272">
        <f t="shared" si="2"/>
        <v>14790</v>
      </c>
      <c r="D35" s="272">
        <f t="shared" si="2"/>
        <v>17378</v>
      </c>
      <c r="E35" s="272">
        <f t="shared" si="2"/>
        <v>17378</v>
      </c>
      <c r="F35" s="272">
        <f t="shared" si="2"/>
        <v>12572</v>
      </c>
      <c r="G35" s="272">
        <f t="shared" si="2"/>
        <v>12572</v>
      </c>
      <c r="H35" s="272">
        <f t="shared" si="2"/>
        <v>12572</v>
      </c>
      <c r="I35" s="272">
        <f t="shared" si="2"/>
        <v>12572</v>
      </c>
      <c r="J35" s="272">
        <f t="shared" si="2"/>
        <v>12572</v>
      </c>
      <c r="K35" s="272">
        <f t="shared" si="2"/>
        <v>15899</v>
      </c>
      <c r="L35" s="272">
        <f t="shared" si="2"/>
        <v>15899</v>
      </c>
      <c r="M35" s="272">
        <f t="shared" si="2"/>
        <v>12572</v>
      </c>
      <c r="N35" s="272">
        <f t="shared" si="2"/>
        <v>12572</v>
      </c>
      <c r="O35" s="272">
        <f t="shared" si="2"/>
        <v>12572</v>
      </c>
      <c r="P35" s="272">
        <f t="shared" si="2"/>
        <v>12572</v>
      </c>
      <c r="Q35" s="272">
        <f t="shared" si="2"/>
        <v>12572</v>
      </c>
      <c r="R35" s="272">
        <f t="shared" si="2"/>
        <v>14790</v>
      </c>
      <c r="S35" s="272">
        <f t="shared" si="2"/>
        <v>14790</v>
      </c>
      <c r="T35" s="272">
        <f t="shared" si="2"/>
        <v>13681</v>
      </c>
      <c r="U35" s="272">
        <f t="shared" si="2"/>
        <v>13681</v>
      </c>
      <c r="V35" s="272">
        <f t="shared" si="2"/>
        <v>13681</v>
      </c>
      <c r="W35" s="272">
        <f t="shared" si="2"/>
        <v>13681</v>
      </c>
      <c r="X35" s="272">
        <f t="shared" si="2"/>
        <v>14790</v>
      </c>
      <c r="Y35" s="272">
        <f t="shared" si="2"/>
        <v>14790</v>
      </c>
      <c r="Z35" s="272">
        <f t="shared" si="2"/>
        <v>14790</v>
      </c>
      <c r="AA35" s="272">
        <f t="shared" si="2"/>
        <v>13681</v>
      </c>
      <c r="AB35" s="272">
        <f t="shared" si="2"/>
        <v>13681</v>
      </c>
      <c r="AC35" s="272">
        <f t="shared" si="2"/>
        <v>14790</v>
      </c>
      <c r="AD35" s="272">
        <f t="shared" si="2"/>
        <v>14790</v>
      </c>
      <c r="AE35" s="272">
        <f t="shared" si="2"/>
        <v>14790</v>
      </c>
      <c r="AF35" s="272">
        <f t="shared" si="2"/>
        <v>17748</v>
      </c>
      <c r="AG35" s="272">
        <f t="shared" si="2"/>
        <v>17748</v>
      </c>
      <c r="AH35" s="272">
        <f t="shared" si="2"/>
        <v>15899</v>
      </c>
      <c r="AI35" s="272">
        <f t="shared" si="2"/>
        <v>17378</v>
      </c>
      <c r="AJ35" s="272">
        <f t="shared" si="2"/>
        <v>17378</v>
      </c>
      <c r="AK35" s="272">
        <f t="shared" si="2"/>
        <v>22185</v>
      </c>
      <c r="AL35" s="272">
        <f t="shared" si="2"/>
        <v>26622</v>
      </c>
      <c r="AM35" s="272">
        <f t="shared" si="2"/>
        <v>26622</v>
      </c>
      <c r="AN35" s="272">
        <f t="shared" si="2"/>
        <v>28841</v>
      </c>
      <c r="AO35" s="272">
        <f t="shared" si="2"/>
        <v>26622</v>
      </c>
    </row>
    <row r="36" spans="1:41" s="72" customFormat="1" x14ac:dyDescent="0.2">
      <c r="A36" s="240">
        <v>2</v>
      </c>
      <c r="B36" s="272">
        <f t="shared" ref="B36:AO36" si="3">ROUND(B9*0.87,)</f>
        <v>16713</v>
      </c>
      <c r="C36" s="272">
        <f t="shared" si="3"/>
        <v>16713</v>
      </c>
      <c r="D36" s="272">
        <f t="shared" si="3"/>
        <v>19301</v>
      </c>
      <c r="E36" s="272">
        <f t="shared" si="3"/>
        <v>19301</v>
      </c>
      <c r="F36" s="272">
        <f t="shared" si="3"/>
        <v>14494</v>
      </c>
      <c r="G36" s="272">
        <f t="shared" si="3"/>
        <v>14494</v>
      </c>
      <c r="H36" s="272">
        <f t="shared" si="3"/>
        <v>14494</v>
      </c>
      <c r="I36" s="272">
        <f t="shared" si="3"/>
        <v>14494</v>
      </c>
      <c r="J36" s="272">
        <f t="shared" si="3"/>
        <v>14494</v>
      </c>
      <c r="K36" s="272">
        <f t="shared" si="3"/>
        <v>17822</v>
      </c>
      <c r="L36" s="272">
        <f t="shared" si="3"/>
        <v>17822</v>
      </c>
      <c r="M36" s="272">
        <f t="shared" si="3"/>
        <v>14494</v>
      </c>
      <c r="N36" s="272">
        <f t="shared" si="3"/>
        <v>14494</v>
      </c>
      <c r="O36" s="272">
        <f t="shared" si="3"/>
        <v>14494</v>
      </c>
      <c r="P36" s="272">
        <f t="shared" si="3"/>
        <v>14494</v>
      </c>
      <c r="Q36" s="272">
        <f t="shared" si="3"/>
        <v>14494</v>
      </c>
      <c r="R36" s="272">
        <f t="shared" si="3"/>
        <v>16713</v>
      </c>
      <c r="S36" s="272">
        <f t="shared" si="3"/>
        <v>16713</v>
      </c>
      <c r="T36" s="272">
        <f t="shared" si="3"/>
        <v>15603</v>
      </c>
      <c r="U36" s="272">
        <f t="shared" si="3"/>
        <v>15603</v>
      </c>
      <c r="V36" s="272">
        <f t="shared" si="3"/>
        <v>15603</v>
      </c>
      <c r="W36" s="272">
        <f t="shared" si="3"/>
        <v>15603</v>
      </c>
      <c r="X36" s="272">
        <f t="shared" si="3"/>
        <v>16713</v>
      </c>
      <c r="Y36" s="272">
        <f t="shared" si="3"/>
        <v>16713</v>
      </c>
      <c r="Z36" s="272">
        <f t="shared" si="3"/>
        <v>16713</v>
      </c>
      <c r="AA36" s="272">
        <f t="shared" si="3"/>
        <v>15603</v>
      </c>
      <c r="AB36" s="272">
        <f t="shared" si="3"/>
        <v>15603</v>
      </c>
      <c r="AC36" s="272">
        <f t="shared" si="3"/>
        <v>16713</v>
      </c>
      <c r="AD36" s="272">
        <f t="shared" si="3"/>
        <v>16713</v>
      </c>
      <c r="AE36" s="272">
        <f t="shared" si="3"/>
        <v>16713</v>
      </c>
      <c r="AF36" s="272">
        <f t="shared" si="3"/>
        <v>19671</v>
      </c>
      <c r="AG36" s="272">
        <f t="shared" si="3"/>
        <v>19671</v>
      </c>
      <c r="AH36" s="272">
        <f t="shared" si="3"/>
        <v>17822</v>
      </c>
      <c r="AI36" s="272">
        <f t="shared" si="3"/>
        <v>19301</v>
      </c>
      <c r="AJ36" s="272">
        <f t="shared" si="3"/>
        <v>19301</v>
      </c>
      <c r="AK36" s="272">
        <f t="shared" si="3"/>
        <v>24108</v>
      </c>
      <c r="AL36" s="272">
        <f t="shared" si="3"/>
        <v>28545</v>
      </c>
      <c r="AM36" s="272">
        <f t="shared" si="3"/>
        <v>28545</v>
      </c>
      <c r="AN36" s="272">
        <f t="shared" si="3"/>
        <v>30763</v>
      </c>
      <c r="AO36" s="272">
        <f t="shared" si="3"/>
        <v>28545</v>
      </c>
    </row>
    <row r="37" spans="1:41"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row>
    <row r="38" spans="1:41" s="72" customFormat="1" x14ac:dyDescent="0.2">
      <c r="A38" s="240">
        <v>1</v>
      </c>
      <c r="B38" s="272">
        <f t="shared" ref="B38:AO38" si="4">ROUND(B11*0.87,)</f>
        <v>17009</v>
      </c>
      <c r="C38" s="272">
        <f t="shared" si="4"/>
        <v>17009</v>
      </c>
      <c r="D38" s="272">
        <f t="shared" si="4"/>
        <v>19597</v>
      </c>
      <c r="E38" s="272">
        <f t="shared" si="4"/>
        <v>19597</v>
      </c>
      <c r="F38" s="272">
        <f t="shared" si="4"/>
        <v>14790</v>
      </c>
      <c r="G38" s="272">
        <f t="shared" si="4"/>
        <v>14790</v>
      </c>
      <c r="H38" s="272">
        <f t="shared" si="4"/>
        <v>14790</v>
      </c>
      <c r="I38" s="272">
        <f t="shared" si="4"/>
        <v>14790</v>
      </c>
      <c r="J38" s="272">
        <f t="shared" si="4"/>
        <v>14790</v>
      </c>
      <c r="K38" s="272">
        <f t="shared" si="4"/>
        <v>18118</v>
      </c>
      <c r="L38" s="272">
        <f t="shared" si="4"/>
        <v>18118</v>
      </c>
      <c r="M38" s="272">
        <f t="shared" si="4"/>
        <v>14790</v>
      </c>
      <c r="N38" s="272">
        <f t="shared" si="4"/>
        <v>14790</v>
      </c>
      <c r="O38" s="272">
        <f t="shared" si="4"/>
        <v>14790</v>
      </c>
      <c r="P38" s="272">
        <f t="shared" si="4"/>
        <v>14790</v>
      </c>
      <c r="Q38" s="272">
        <f t="shared" si="4"/>
        <v>14790</v>
      </c>
      <c r="R38" s="272">
        <f t="shared" si="4"/>
        <v>17009</v>
      </c>
      <c r="S38" s="272">
        <f t="shared" si="4"/>
        <v>17009</v>
      </c>
      <c r="T38" s="272">
        <f t="shared" si="4"/>
        <v>15899</v>
      </c>
      <c r="U38" s="272">
        <f t="shared" si="4"/>
        <v>15899</v>
      </c>
      <c r="V38" s="272">
        <f t="shared" si="4"/>
        <v>15899</v>
      </c>
      <c r="W38" s="272">
        <f t="shared" si="4"/>
        <v>15899</v>
      </c>
      <c r="X38" s="272">
        <f t="shared" si="4"/>
        <v>17009</v>
      </c>
      <c r="Y38" s="272">
        <f t="shared" si="4"/>
        <v>17009</v>
      </c>
      <c r="Z38" s="272">
        <f t="shared" si="4"/>
        <v>17009</v>
      </c>
      <c r="AA38" s="272">
        <f t="shared" si="4"/>
        <v>15899</v>
      </c>
      <c r="AB38" s="272">
        <f t="shared" si="4"/>
        <v>15899</v>
      </c>
      <c r="AC38" s="272">
        <f t="shared" si="4"/>
        <v>17009</v>
      </c>
      <c r="AD38" s="272">
        <f t="shared" si="4"/>
        <v>17009</v>
      </c>
      <c r="AE38" s="272">
        <f t="shared" si="4"/>
        <v>17009</v>
      </c>
      <c r="AF38" s="272">
        <f t="shared" si="4"/>
        <v>19967</v>
      </c>
      <c r="AG38" s="272">
        <f t="shared" si="4"/>
        <v>19967</v>
      </c>
      <c r="AH38" s="272">
        <f t="shared" si="4"/>
        <v>18118</v>
      </c>
      <c r="AI38" s="272">
        <f t="shared" si="4"/>
        <v>19597</v>
      </c>
      <c r="AJ38" s="272">
        <f t="shared" si="4"/>
        <v>19597</v>
      </c>
      <c r="AK38" s="272">
        <f t="shared" si="4"/>
        <v>24404</v>
      </c>
      <c r="AL38" s="272">
        <f t="shared" si="4"/>
        <v>28841</v>
      </c>
      <c r="AM38" s="272">
        <f t="shared" si="4"/>
        <v>28841</v>
      </c>
      <c r="AN38" s="272">
        <f t="shared" si="4"/>
        <v>31059</v>
      </c>
      <c r="AO38" s="272">
        <f t="shared" si="4"/>
        <v>28841</v>
      </c>
    </row>
    <row r="39" spans="1:41" s="72" customFormat="1" x14ac:dyDescent="0.2">
      <c r="A39" s="240">
        <v>2</v>
      </c>
      <c r="B39" s="272">
        <f t="shared" ref="B39:AO39" si="5">ROUND(B12*0.87,)</f>
        <v>18931</v>
      </c>
      <c r="C39" s="272">
        <f t="shared" si="5"/>
        <v>18931</v>
      </c>
      <c r="D39" s="272">
        <f t="shared" si="5"/>
        <v>21519</v>
      </c>
      <c r="E39" s="272">
        <f t="shared" si="5"/>
        <v>21519</v>
      </c>
      <c r="F39" s="272">
        <f t="shared" si="5"/>
        <v>16713</v>
      </c>
      <c r="G39" s="272">
        <f t="shared" si="5"/>
        <v>16713</v>
      </c>
      <c r="H39" s="272">
        <f t="shared" si="5"/>
        <v>16713</v>
      </c>
      <c r="I39" s="272">
        <f t="shared" si="5"/>
        <v>16713</v>
      </c>
      <c r="J39" s="272">
        <f t="shared" si="5"/>
        <v>16713</v>
      </c>
      <c r="K39" s="272">
        <f t="shared" si="5"/>
        <v>20040</v>
      </c>
      <c r="L39" s="272">
        <f t="shared" si="5"/>
        <v>20040</v>
      </c>
      <c r="M39" s="272">
        <f t="shared" si="5"/>
        <v>16713</v>
      </c>
      <c r="N39" s="272">
        <f t="shared" si="5"/>
        <v>16713</v>
      </c>
      <c r="O39" s="272">
        <f t="shared" si="5"/>
        <v>16713</v>
      </c>
      <c r="P39" s="272">
        <f t="shared" si="5"/>
        <v>16713</v>
      </c>
      <c r="Q39" s="272">
        <f t="shared" si="5"/>
        <v>16713</v>
      </c>
      <c r="R39" s="272">
        <f t="shared" si="5"/>
        <v>18931</v>
      </c>
      <c r="S39" s="272">
        <f t="shared" si="5"/>
        <v>18931</v>
      </c>
      <c r="T39" s="272">
        <f t="shared" si="5"/>
        <v>17822</v>
      </c>
      <c r="U39" s="272">
        <f t="shared" si="5"/>
        <v>17822</v>
      </c>
      <c r="V39" s="272">
        <f t="shared" si="5"/>
        <v>17822</v>
      </c>
      <c r="W39" s="272">
        <f t="shared" si="5"/>
        <v>17822</v>
      </c>
      <c r="X39" s="272">
        <f t="shared" si="5"/>
        <v>18931</v>
      </c>
      <c r="Y39" s="272">
        <f t="shared" si="5"/>
        <v>18931</v>
      </c>
      <c r="Z39" s="272">
        <f t="shared" si="5"/>
        <v>18931</v>
      </c>
      <c r="AA39" s="272">
        <f t="shared" si="5"/>
        <v>17822</v>
      </c>
      <c r="AB39" s="272">
        <f t="shared" si="5"/>
        <v>17822</v>
      </c>
      <c r="AC39" s="272">
        <f t="shared" si="5"/>
        <v>18931</v>
      </c>
      <c r="AD39" s="272">
        <f t="shared" si="5"/>
        <v>18931</v>
      </c>
      <c r="AE39" s="272">
        <f t="shared" si="5"/>
        <v>18931</v>
      </c>
      <c r="AF39" s="272">
        <f t="shared" si="5"/>
        <v>21889</v>
      </c>
      <c r="AG39" s="272">
        <f t="shared" si="5"/>
        <v>21889</v>
      </c>
      <c r="AH39" s="272">
        <f t="shared" si="5"/>
        <v>20040</v>
      </c>
      <c r="AI39" s="272">
        <f t="shared" si="5"/>
        <v>21519</v>
      </c>
      <c r="AJ39" s="272">
        <f t="shared" si="5"/>
        <v>21519</v>
      </c>
      <c r="AK39" s="272">
        <f t="shared" si="5"/>
        <v>26326</v>
      </c>
      <c r="AL39" s="272">
        <f t="shared" si="5"/>
        <v>30763</v>
      </c>
      <c r="AM39" s="272">
        <f t="shared" si="5"/>
        <v>30763</v>
      </c>
      <c r="AN39" s="272">
        <f t="shared" si="5"/>
        <v>32982</v>
      </c>
      <c r="AO39" s="272">
        <f t="shared" si="5"/>
        <v>30763</v>
      </c>
    </row>
    <row r="40" spans="1:41"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row>
    <row r="41" spans="1:41" s="72" customFormat="1" x14ac:dyDescent="0.2">
      <c r="A41" s="240">
        <v>1</v>
      </c>
      <c r="B41" s="241">
        <f t="shared" ref="B41:AO41" si="6">ROUND(B14*0.87,)</f>
        <v>17748</v>
      </c>
      <c r="C41" s="241">
        <f t="shared" si="6"/>
        <v>17748</v>
      </c>
      <c r="D41" s="241">
        <f t="shared" si="6"/>
        <v>20336</v>
      </c>
      <c r="E41" s="241">
        <f t="shared" si="6"/>
        <v>20336</v>
      </c>
      <c r="F41" s="241">
        <f t="shared" si="6"/>
        <v>15530</v>
      </c>
      <c r="G41" s="241">
        <f t="shared" si="6"/>
        <v>15530</v>
      </c>
      <c r="H41" s="241">
        <f t="shared" si="6"/>
        <v>15530</v>
      </c>
      <c r="I41" s="241">
        <f t="shared" si="6"/>
        <v>15530</v>
      </c>
      <c r="J41" s="241">
        <f t="shared" si="6"/>
        <v>15530</v>
      </c>
      <c r="K41" s="241">
        <f t="shared" si="6"/>
        <v>18857</v>
      </c>
      <c r="L41" s="241">
        <f t="shared" si="6"/>
        <v>18857</v>
      </c>
      <c r="M41" s="241">
        <f t="shared" si="6"/>
        <v>15530</v>
      </c>
      <c r="N41" s="241">
        <f t="shared" si="6"/>
        <v>15530</v>
      </c>
      <c r="O41" s="241">
        <f t="shared" si="6"/>
        <v>15530</v>
      </c>
      <c r="P41" s="241">
        <f t="shared" si="6"/>
        <v>15530</v>
      </c>
      <c r="Q41" s="241">
        <f t="shared" si="6"/>
        <v>15530</v>
      </c>
      <c r="R41" s="241">
        <f t="shared" si="6"/>
        <v>17748</v>
      </c>
      <c r="S41" s="241">
        <f t="shared" si="6"/>
        <v>17748</v>
      </c>
      <c r="T41" s="241">
        <f t="shared" si="6"/>
        <v>16639</v>
      </c>
      <c r="U41" s="241">
        <f t="shared" si="6"/>
        <v>16639</v>
      </c>
      <c r="V41" s="241">
        <f t="shared" si="6"/>
        <v>16639</v>
      </c>
      <c r="W41" s="241">
        <f t="shared" si="6"/>
        <v>16639</v>
      </c>
      <c r="X41" s="241">
        <f t="shared" si="6"/>
        <v>17748</v>
      </c>
      <c r="Y41" s="241">
        <f t="shared" si="6"/>
        <v>17748</v>
      </c>
      <c r="Z41" s="241">
        <f t="shared" si="6"/>
        <v>17748</v>
      </c>
      <c r="AA41" s="241">
        <f t="shared" si="6"/>
        <v>16639</v>
      </c>
      <c r="AB41" s="241">
        <f t="shared" si="6"/>
        <v>16639</v>
      </c>
      <c r="AC41" s="241">
        <f t="shared" si="6"/>
        <v>17748</v>
      </c>
      <c r="AD41" s="241">
        <f t="shared" si="6"/>
        <v>17748</v>
      </c>
      <c r="AE41" s="241">
        <f t="shared" si="6"/>
        <v>17748</v>
      </c>
      <c r="AF41" s="241">
        <f t="shared" si="6"/>
        <v>20706</v>
      </c>
      <c r="AG41" s="241">
        <f t="shared" si="6"/>
        <v>20706</v>
      </c>
      <c r="AH41" s="241">
        <f t="shared" si="6"/>
        <v>18857</v>
      </c>
      <c r="AI41" s="241">
        <f t="shared" si="6"/>
        <v>20336</v>
      </c>
      <c r="AJ41" s="241">
        <f t="shared" si="6"/>
        <v>20336</v>
      </c>
      <c r="AK41" s="241">
        <f t="shared" si="6"/>
        <v>25143</v>
      </c>
      <c r="AL41" s="241">
        <f t="shared" si="6"/>
        <v>29580</v>
      </c>
      <c r="AM41" s="241">
        <f t="shared" si="6"/>
        <v>29580</v>
      </c>
      <c r="AN41" s="241">
        <f t="shared" si="6"/>
        <v>31799</v>
      </c>
      <c r="AO41" s="241">
        <f t="shared" si="6"/>
        <v>29580</v>
      </c>
    </row>
    <row r="42" spans="1:41" s="72" customFormat="1" x14ac:dyDescent="0.2">
      <c r="A42" s="240">
        <v>2</v>
      </c>
      <c r="B42" s="241">
        <f t="shared" ref="B42:AO42" si="7">ROUND(B15*0.87,)</f>
        <v>19671</v>
      </c>
      <c r="C42" s="241">
        <f t="shared" si="7"/>
        <v>19671</v>
      </c>
      <c r="D42" s="241">
        <f t="shared" si="7"/>
        <v>22259</v>
      </c>
      <c r="E42" s="241">
        <f t="shared" si="7"/>
        <v>22259</v>
      </c>
      <c r="F42" s="241">
        <f t="shared" si="7"/>
        <v>17452</v>
      </c>
      <c r="G42" s="241">
        <f t="shared" si="7"/>
        <v>17452</v>
      </c>
      <c r="H42" s="241">
        <f t="shared" si="7"/>
        <v>17452</v>
      </c>
      <c r="I42" s="241">
        <f t="shared" si="7"/>
        <v>17452</v>
      </c>
      <c r="J42" s="241">
        <f t="shared" si="7"/>
        <v>17452</v>
      </c>
      <c r="K42" s="241">
        <f t="shared" si="7"/>
        <v>20780</v>
      </c>
      <c r="L42" s="241">
        <f t="shared" si="7"/>
        <v>20780</v>
      </c>
      <c r="M42" s="241">
        <f t="shared" si="7"/>
        <v>17452</v>
      </c>
      <c r="N42" s="241">
        <f t="shared" si="7"/>
        <v>17452</v>
      </c>
      <c r="O42" s="241">
        <f t="shared" si="7"/>
        <v>17452</v>
      </c>
      <c r="P42" s="241">
        <f t="shared" si="7"/>
        <v>17452</v>
      </c>
      <c r="Q42" s="241">
        <f t="shared" si="7"/>
        <v>17452</v>
      </c>
      <c r="R42" s="241">
        <f t="shared" si="7"/>
        <v>19671</v>
      </c>
      <c r="S42" s="241">
        <f t="shared" si="7"/>
        <v>19671</v>
      </c>
      <c r="T42" s="241">
        <f t="shared" si="7"/>
        <v>18561</v>
      </c>
      <c r="U42" s="241">
        <f t="shared" si="7"/>
        <v>18561</v>
      </c>
      <c r="V42" s="241">
        <f t="shared" si="7"/>
        <v>18561</v>
      </c>
      <c r="W42" s="241">
        <f t="shared" si="7"/>
        <v>18561</v>
      </c>
      <c r="X42" s="241">
        <f t="shared" si="7"/>
        <v>19671</v>
      </c>
      <c r="Y42" s="241">
        <f t="shared" si="7"/>
        <v>19671</v>
      </c>
      <c r="Z42" s="241">
        <f t="shared" si="7"/>
        <v>19671</v>
      </c>
      <c r="AA42" s="241">
        <f t="shared" si="7"/>
        <v>18561</v>
      </c>
      <c r="AB42" s="241">
        <f t="shared" si="7"/>
        <v>18561</v>
      </c>
      <c r="AC42" s="241">
        <f t="shared" si="7"/>
        <v>19671</v>
      </c>
      <c r="AD42" s="241">
        <f t="shared" si="7"/>
        <v>19671</v>
      </c>
      <c r="AE42" s="241">
        <f t="shared" si="7"/>
        <v>19671</v>
      </c>
      <c r="AF42" s="241">
        <f t="shared" si="7"/>
        <v>22629</v>
      </c>
      <c r="AG42" s="241">
        <f t="shared" si="7"/>
        <v>22629</v>
      </c>
      <c r="AH42" s="241">
        <f t="shared" si="7"/>
        <v>20780</v>
      </c>
      <c r="AI42" s="241">
        <f t="shared" si="7"/>
        <v>22259</v>
      </c>
      <c r="AJ42" s="241">
        <f t="shared" si="7"/>
        <v>22259</v>
      </c>
      <c r="AK42" s="241">
        <f t="shared" si="7"/>
        <v>27066</v>
      </c>
      <c r="AL42" s="241">
        <f t="shared" si="7"/>
        <v>31503</v>
      </c>
      <c r="AM42" s="241">
        <f t="shared" si="7"/>
        <v>31503</v>
      </c>
      <c r="AN42" s="241">
        <f t="shared" si="7"/>
        <v>33721</v>
      </c>
      <c r="AO42" s="241">
        <f t="shared" si="7"/>
        <v>31503</v>
      </c>
    </row>
    <row r="43" spans="1:41"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row>
    <row r="44" spans="1:41" s="72" customFormat="1" x14ac:dyDescent="0.2">
      <c r="A44" s="240">
        <v>1</v>
      </c>
      <c r="B44" s="241">
        <f t="shared" ref="B44:AO44" si="8">ROUND(B17*0.87,)</f>
        <v>19227</v>
      </c>
      <c r="C44" s="241">
        <f t="shared" si="8"/>
        <v>19227</v>
      </c>
      <c r="D44" s="241">
        <f t="shared" si="8"/>
        <v>21815</v>
      </c>
      <c r="E44" s="241">
        <f t="shared" si="8"/>
        <v>21815</v>
      </c>
      <c r="F44" s="241">
        <f t="shared" si="8"/>
        <v>17009</v>
      </c>
      <c r="G44" s="241">
        <f t="shared" si="8"/>
        <v>17009</v>
      </c>
      <c r="H44" s="241">
        <f t="shared" si="8"/>
        <v>17009</v>
      </c>
      <c r="I44" s="241">
        <f t="shared" si="8"/>
        <v>17009</v>
      </c>
      <c r="J44" s="241">
        <f t="shared" si="8"/>
        <v>17009</v>
      </c>
      <c r="K44" s="241">
        <f t="shared" si="8"/>
        <v>20336</v>
      </c>
      <c r="L44" s="241">
        <f t="shared" si="8"/>
        <v>20336</v>
      </c>
      <c r="M44" s="241">
        <f t="shared" si="8"/>
        <v>17009</v>
      </c>
      <c r="N44" s="241">
        <f t="shared" si="8"/>
        <v>17009</v>
      </c>
      <c r="O44" s="241">
        <f t="shared" si="8"/>
        <v>17009</v>
      </c>
      <c r="P44" s="241">
        <f t="shared" si="8"/>
        <v>17009</v>
      </c>
      <c r="Q44" s="241">
        <f t="shared" si="8"/>
        <v>17009</v>
      </c>
      <c r="R44" s="241">
        <f t="shared" si="8"/>
        <v>19227</v>
      </c>
      <c r="S44" s="241">
        <f t="shared" si="8"/>
        <v>19227</v>
      </c>
      <c r="T44" s="241">
        <f t="shared" si="8"/>
        <v>18118</v>
      </c>
      <c r="U44" s="241">
        <f t="shared" si="8"/>
        <v>18118</v>
      </c>
      <c r="V44" s="241">
        <f t="shared" si="8"/>
        <v>18118</v>
      </c>
      <c r="W44" s="241">
        <f t="shared" si="8"/>
        <v>18118</v>
      </c>
      <c r="X44" s="241">
        <f t="shared" si="8"/>
        <v>19227</v>
      </c>
      <c r="Y44" s="241">
        <f t="shared" si="8"/>
        <v>19227</v>
      </c>
      <c r="Z44" s="241">
        <f t="shared" si="8"/>
        <v>19227</v>
      </c>
      <c r="AA44" s="241">
        <f t="shared" si="8"/>
        <v>18118</v>
      </c>
      <c r="AB44" s="241">
        <f t="shared" si="8"/>
        <v>18118</v>
      </c>
      <c r="AC44" s="241">
        <f t="shared" si="8"/>
        <v>19227</v>
      </c>
      <c r="AD44" s="241">
        <f t="shared" si="8"/>
        <v>19227</v>
      </c>
      <c r="AE44" s="241">
        <f t="shared" si="8"/>
        <v>19227</v>
      </c>
      <c r="AF44" s="241">
        <f t="shared" si="8"/>
        <v>22185</v>
      </c>
      <c r="AG44" s="241">
        <f t="shared" si="8"/>
        <v>22185</v>
      </c>
      <c r="AH44" s="241">
        <f t="shared" si="8"/>
        <v>20336</v>
      </c>
      <c r="AI44" s="241">
        <f t="shared" si="8"/>
        <v>21815</v>
      </c>
      <c r="AJ44" s="241">
        <f t="shared" si="8"/>
        <v>21815</v>
      </c>
      <c r="AK44" s="241">
        <f t="shared" si="8"/>
        <v>26622</v>
      </c>
      <c r="AL44" s="241">
        <f t="shared" si="8"/>
        <v>31059</v>
      </c>
      <c r="AM44" s="241">
        <f t="shared" si="8"/>
        <v>31059</v>
      </c>
      <c r="AN44" s="241">
        <f t="shared" si="8"/>
        <v>33278</v>
      </c>
      <c r="AO44" s="241">
        <f t="shared" si="8"/>
        <v>31059</v>
      </c>
    </row>
    <row r="45" spans="1:41" s="72" customFormat="1" x14ac:dyDescent="0.2">
      <c r="A45" s="240">
        <v>2</v>
      </c>
      <c r="B45" s="241">
        <f t="shared" ref="B45:AO45" si="9">ROUND(B18*0.87,)</f>
        <v>21150</v>
      </c>
      <c r="C45" s="241">
        <f t="shared" si="9"/>
        <v>21150</v>
      </c>
      <c r="D45" s="241">
        <f t="shared" si="9"/>
        <v>23738</v>
      </c>
      <c r="E45" s="241">
        <f t="shared" si="9"/>
        <v>23738</v>
      </c>
      <c r="F45" s="241">
        <f t="shared" si="9"/>
        <v>18931</v>
      </c>
      <c r="G45" s="241">
        <f t="shared" si="9"/>
        <v>18931</v>
      </c>
      <c r="H45" s="241">
        <f t="shared" si="9"/>
        <v>18931</v>
      </c>
      <c r="I45" s="241">
        <f t="shared" si="9"/>
        <v>18931</v>
      </c>
      <c r="J45" s="241">
        <f t="shared" si="9"/>
        <v>18931</v>
      </c>
      <c r="K45" s="241">
        <f t="shared" si="9"/>
        <v>22259</v>
      </c>
      <c r="L45" s="241">
        <f t="shared" si="9"/>
        <v>22259</v>
      </c>
      <c r="M45" s="241">
        <f t="shared" si="9"/>
        <v>18931</v>
      </c>
      <c r="N45" s="241">
        <f t="shared" si="9"/>
        <v>18931</v>
      </c>
      <c r="O45" s="241">
        <f t="shared" si="9"/>
        <v>18931</v>
      </c>
      <c r="P45" s="241">
        <f t="shared" si="9"/>
        <v>18931</v>
      </c>
      <c r="Q45" s="241">
        <f t="shared" si="9"/>
        <v>18931</v>
      </c>
      <c r="R45" s="241">
        <f t="shared" si="9"/>
        <v>21150</v>
      </c>
      <c r="S45" s="241">
        <f t="shared" si="9"/>
        <v>21150</v>
      </c>
      <c r="T45" s="241">
        <f t="shared" si="9"/>
        <v>20040</v>
      </c>
      <c r="U45" s="241">
        <f t="shared" si="9"/>
        <v>20040</v>
      </c>
      <c r="V45" s="241">
        <f t="shared" si="9"/>
        <v>20040</v>
      </c>
      <c r="W45" s="241">
        <f t="shared" si="9"/>
        <v>20040</v>
      </c>
      <c r="X45" s="241">
        <f t="shared" si="9"/>
        <v>21150</v>
      </c>
      <c r="Y45" s="241">
        <f t="shared" si="9"/>
        <v>21150</v>
      </c>
      <c r="Z45" s="241">
        <f t="shared" si="9"/>
        <v>21150</v>
      </c>
      <c r="AA45" s="241">
        <f t="shared" si="9"/>
        <v>20040</v>
      </c>
      <c r="AB45" s="241">
        <f t="shared" si="9"/>
        <v>20040</v>
      </c>
      <c r="AC45" s="241">
        <f t="shared" si="9"/>
        <v>21150</v>
      </c>
      <c r="AD45" s="241">
        <f t="shared" si="9"/>
        <v>21150</v>
      </c>
      <c r="AE45" s="241">
        <f t="shared" si="9"/>
        <v>21150</v>
      </c>
      <c r="AF45" s="241">
        <f t="shared" si="9"/>
        <v>24108</v>
      </c>
      <c r="AG45" s="241">
        <f t="shared" si="9"/>
        <v>24108</v>
      </c>
      <c r="AH45" s="241">
        <f t="shared" si="9"/>
        <v>22259</v>
      </c>
      <c r="AI45" s="241">
        <f t="shared" si="9"/>
        <v>23738</v>
      </c>
      <c r="AJ45" s="241">
        <f t="shared" si="9"/>
        <v>23738</v>
      </c>
      <c r="AK45" s="241">
        <f t="shared" si="9"/>
        <v>28545</v>
      </c>
      <c r="AL45" s="241">
        <f t="shared" si="9"/>
        <v>32982</v>
      </c>
      <c r="AM45" s="241">
        <f t="shared" si="9"/>
        <v>32982</v>
      </c>
      <c r="AN45" s="241">
        <f t="shared" si="9"/>
        <v>35200</v>
      </c>
      <c r="AO45" s="241">
        <f t="shared" si="9"/>
        <v>32982</v>
      </c>
    </row>
    <row r="46" spans="1:41"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row>
    <row r="47" spans="1:41" s="72" customFormat="1" x14ac:dyDescent="0.2">
      <c r="A47" s="240">
        <v>1</v>
      </c>
      <c r="B47" s="241">
        <f t="shared" ref="B47:AO47" si="10">ROUND(B20*0.87,)</f>
        <v>20706</v>
      </c>
      <c r="C47" s="241">
        <f t="shared" si="10"/>
        <v>20706</v>
      </c>
      <c r="D47" s="241">
        <f t="shared" si="10"/>
        <v>23294</v>
      </c>
      <c r="E47" s="241">
        <f t="shared" si="10"/>
        <v>23294</v>
      </c>
      <c r="F47" s="241">
        <f t="shared" si="10"/>
        <v>18488</v>
      </c>
      <c r="G47" s="241">
        <f t="shared" si="10"/>
        <v>18488</v>
      </c>
      <c r="H47" s="241">
        <f t="shared" si="10"/>
        <v>18488</v>
      </c>
      <c r="I47" s="241">
        <f t="shared" si="10"/>
        <v>18488</v>
      </c>
      <c r="J47" s="241">
        <f t="shared" si="10"/>
        <v>18488</v>
      </c>
      <c r="K47" s="241">
        <f t="shared" si="10"/>
        <v>21815</v>
      </c>
      <c r="L47" s="241">
        <f t="shared" si="10"/>
        <v>21815</v>
      </c>
      <c r="M47" s="241">
        <f t="shared" si="10"/>
        <v>18488</v>
      </c>
      <c r="N47" s="241">
        <f t="shared" si="10"/>
        <v>18488</v>
      </c>
      <c r="O47" s="241">
        <f t="shared" si="10"/>
        <v>18488</v>
      </c>
      <c r="P47" s="241">
        <f t="shared" si="10"/>
        <v>18488</v>
      </c>
      <c r="Q47" s="241">
        <f t="shared" si="10"/>
        <v>18488</v>
      </c>
      <c r="R47" s="241">
        <f t="shared" si="10"/>
        <v>20706</v>
      </c>
      <c r="S47" s="241">
        <f t="shared" si="10"/>
        <v>20706</v>
      </c>
      <c r="T47" s="241">
        <f t="shared" si="10"/>
        <v>19597</v>
      </c>
      <c r="U47" s="241">
        <f t="shared" si="10"/>
        <v>19597</v>
      </c>
      <c r="V47" s="241">
        <f t="shared" si="10"/>
        <v>19597</v>
      </c>
      <c r="W47" s="241">
        <f t="shared" si="10"/>
        <v>19597</v>
      </c>
      <c r="X47" s="241">
        <f t="shared" si="10"/>
        <v>20706</v>
      </c>
      <c r="Y47" s="241">
        <f t="shared" si="10"/>
        <v>20706</v>
      </c>
      <c r="Z47" s="241">
        <f t="shared" si="10"/>
        <v>20706</v>
      </c>
      <c r="AA47" s="241">
        <f t="shared" si="10"/>
        <v>19597</v>
      </c>
      <c r="AB47" s="241">
        <f t="shared" si="10"/>
        <v>19597</v>
      </c>
      <c r="AC47" s="241">
        <f t="shared" si="10"/>
        <v>20706</v>
      </c>
      <c r="AD47" s="241">
        <f t="shared" si="10"/>
        <v>20706</v>
      </c>
      <c r="AE47" s="241">
        <f t="shared" si="10"/>
        <v>20706</v>
      </c>
      <c r="AF47" s="241">
        <f t="shared" si="10"/>
        <v>23664</v>
      </c>
      <c r="AG47" s="241">
        <f t="shared" si="10"/>
        <v>23664</v>
      </c>
      <c r="AH47" s="241">
        <f t="shared" si="10"/>
        <v>21815</v>
      </c>
      <c r="AI47" s="241">
        <f t="shared" si="10"/>
        <v>23294</v>
      </c>
      <c r="AJ47" s="241">
        <f t="shared" si="10"/>
        <v>23294</v>
      </c>
      <c r="AK47" s="241">
        <f t="shared" si="10"/>
        <v>28101</v>
      </c>
      <c r="AL47" s="241">
        <f t="shared" si="10"/>
        <v>32538</v>
      </c>
      <c r="AM47" s="241">
        <f t="shared" si="10"/>
        <v>32538</v>
      </c>
      <c r="AN47" s="241">
        <f t="shared" si="10"/>
        <v>34757</v>
      </c>
      <c r="AO47" s="241">
        <f t="shared" si="10"/>
        <v>32538</v>
      </c>
    </row>
    <row r="48" spans="1:41" s="72" customFormat="1" x14ac:dyDescent="0.2">
      <c r="A48" s="240">
        <v>2</v>
      </c>
      <c r="B48" s="241">
        <f t="shared" ref="B48:AO48" si="11">ROUND(B21*0.87,)</f>
        <v>22629</v>
      </c>
      <c r="C48" s="241">
        <f t="shared" si="11"/>
        <v>22629</v>
      </c>
      <c r="D48" s="241">
        <f t="shared" si="11"/>
        <v>25217</v>
      </c>
      <c r="E48" s="241">
        <f t="shared" si="11"/>
        <v>25217</v>
      </c>
      <c r="F48" s="241">
        <f t="shared" si="11"/>
        <v>20410</v>
      </c>
      <c r="G48" s="241">
        <f t="shared" si="11"/>
        <v>20410</v>
      </c>
      <c r="H48" s="241">
        <f t="shared" si="11"/>
        <v>20410</v>
      </c>
      <c r="I48" s="241">
        <f t="shared" si="11"/>
        <v>20410</v>
      </c>
      <c r="J48" s="241">
        <f t="shared" si="11"/>
        <v>20410</v>
      </c>
      <c r="K48" s="241">
        <f t="shared" si="11"/>
        <v>23738</v>
      </c>
      <c r="L48" s="241">
        <f t="shared" si="11"/>
        <v>23738</v>
      </c>
      <c r="M48" s="241">
        <f t="shared" si="11"/>
        <v>20410</v>
      </c>
      <c r="N48" s="241">
        <f t="shared" si="11"/>
        <v>20410</v>
      </c>
      <c r="O48" s="241">
        <f t="shared" si="11"/>
        <v>20410</v>
      </c>
      <c r="P48" s="241">
        <f t="shared" si="11"/>
        <v>20410</v>
      </c>
      <c r="Q48" s="241">
        <f t="shared" si="11"/>
        <v>20410</v>
      </c>
      <c r="R48" s="241">
        <f t="shared" si="11"/>
        <v>22629</v>
      </c>
      <c r="S48" s="241">
        <f t="shared" si="11"/>
        <v>22629</v>
      </c>
      <c r="T48" s="241">
        <f t="shared" si="11"/>
        <v>21519</v>
      </c>
      <c r="U48" s="241">
        <f t="shared" si="11"/>
        <v>21519</v>
      </c>
      <c r="V48" s="241">
        <f t="shared" si="11"/>
        <v>21519</v>
      </c>
      <c r="W48" s="241">
        <f t="shared" si="11"/>
        <v>21519</v>
      </c>
      <c r="X48" s="241">
        <f t="shared" si="11"/>
        <v>22629</v>
      </c>
      <c r="Y48" s="241">
        <f t="shared" si="11"/>
        <v>22629</v>
      </c>
      <c r="Z48" s="241">
        <f t="shared" si="11"/>
        <v>22629</v>
      </c>
      <c r="AA48" s="241">
        <f t="shared" si="11"/>
        <v>21519</v>
      </c>
      <c r="AB48" s="241">
        <f t="shared" si="11"/>
        <v>21519</v>
      </c>
      <c r="AC48" s="241">
        <f t="shared" si="11"/>
        <v>22629</v>
      </c>
      <c r="AD48" s="241">
        <f t="shared" si="11"/>
        <v>22629</v>
      </c>
      <c r="AE48" s="241">
        <f t="shared" si="11"/>
        <v>22629</v>
      </c>
      <c r="AF48" s="241">
        <f t="shared" si="11"/>
        <v>25587</v>
      </c>
      <c r="AG48" s="241">
        <f t="shared" si="11"/>
        <v>25587</v>
      </c>
      <c r="AH48" s="241">
        <f t="shared" si="11"/>
        <v>23738</v>
      </c>
      <c r="AI48" s="241">
        <f t="shared" si="11"/>
        <v>25217</v>
      </c>
      <c r="AJ48" s="241">
        <f t="shared" si="11"/>
        <v>25217</v>
      </c>
      <c r="AK48" s="241">
        <f t="shared" si="11"/>
        <v>30024</v>
      </c>
      <c r="AL48" s="241">
        <f t="shared" si="11"/>
        <v>34461</v>
      </c>
      <c r="AM48" s="241">
        <f t="shared" si="11"/>
        <v>34461</v>
      </c>
      <c r="AN48" s="241">
        <f t="shared" si="11"/>
        <v>36679</v>
      </c>
      <c r="AO48" s="241">
        <f t="shared" si="11"/>
        <v>34461</v>
      </c>
    </row>
    <row r="49" spans="1:41" s="72" customFormat="1" x14ac:dyDescent="0.2">
      <c r="A49" s="239" t="s">
        <v>123</v>
      </c>
    </row>
    <row r="50" spans="1:41" s="72" customFormat="1" x14ac:dyDescent="0.2">
      <c r="A50" s="240" t="s">
        <v>115</v>
      </c>
      <c r="B50" s="241">
        <f t="shared" ref="B50:AO50" si="12">ROUND(B23*0.87,)</f>
        <v>38898</v>
      </c>
      <c r="C50" s="241">
        <f t="shared" si="12"/>
        <v>38898</v>
      </c>
      <c r="D50" s="241">
        <f t="shared" si="12"/>
        <v>41486</v>
      </c>
      <c r="E50" s="241">
        <f t="shared" si="12"/>
        <v>41486</v>
      </c>
      <c r="F50" s="241">
        <f t="shared" si="12"/>
        <v>36679</v>
      </c>
      <c r="G50" s="241">
        <f t="shared" si="12"/>
        <v>36679</v>
      </c>
      <c r="H50" s="241">
        <f t="shared" si="12"/>
        <v>36679</v>
      </c>
      <c r="I50" s="241">
        <f t="shared" si="12"/>
        <v>36679</v>
      </c>
      <c r="J50" s="241">
        <f t="shared" si="12"/>
        <v>36679</v>
      </c>
      <c r="K50" s="241">
        <f t="shared" si="12"/>
        <v>40007</v>
      </c>
      <c r="L50" s="241">
        <f t="shared" si="12"/>
        <v>40007</v>
      </c>
      <c r="M50" s="241">
        <f t="shared" si="12"/>
        <v>36679</v>
      </c>
      <c r="N50" s="241">
        <f t="shared" si="12"/>
        <v>36679</v>
      </c>
      <c r="O50" s="241">
        <f t="shared" si="12"/>
        <v>36679</v>
      </c>
      <c r="P50" s="241">
        <f t="shared" si="12"/>
        <v>36679</v>
      </c>
      <c r="Q50" s="241">
        <f t="shared" si="12"/>
        <v>36679</v>
      </c>
      <c r="R50" s="241">
        <f t="shared" si="12"/>
        <v>38898</v>
      </c>
      <c r="S50" s="241">
        <f t="shared" si="12"/>
        <v>38898</v>
      </c>
      <c r="T50" s="241">
        <f t="shared" si="12"/>
        <v>37788</v>
      </c>
      <c r="U50" s="241">
        <f t="shared" si="12"/>
        <v>37788</v>
      </c>
      <c r="V50" s="241">
        <f t="shared" si="12"/>
        <v>37788</v>
      </c>
      <c r="W50" s="241">
        <f t="shared" si="12"/>
        <v>37788</v>
      </c>
      <c r="X50" s="241">
        <f t="shared" si="12"/>
        <v>38898</v>
      </c>
      <c r="Y50" s="241">
        <f t="shared" si="12"/>
        <v>38898</v>
      </c>
      <c r="Z50" s="241">
        <f t="shared" si="12"/>
        <v>38898</v>
      </c>
      <c r="AA50" s="241">
        <f t="shared" si="12"/>
        <v>37788</v>
      </c>
      <c r="AB50" s="241">
        <f t="shared" si="12"/>
        <v>37788</v>
      </c>
      <c r="AC50" s="241">
        <f t="shared" si="12"/>
        <v>38898</v>
      </c>
      <c r="AD50" s="241">
        <f t="shared" si="12"/>
        <v>38898</v>
      </c>
      <c r="AE50" s="241">
        <f t="shared" si="12"/>
        <v>38898</v>
      </c>
      <c r="AF50" s="241">
        <f t="shared" si="12"/>
        <v>41856</v>
      </c>
      <c r="AG50" s="241">
        <f t="shared" si="12"/>
        <v>41856</v>
      </c>
      <c r="AH50" s="241">
        <f t="shared" si="12"/>
        <v>40007</v>
      </c>
      <c r="AI50" s="241">
        <f t="shared" si="12"/>
        <v>41486</v>
      </c>
      <c r="AJ50" s="241">
        <f t="shared" si="12"/>
        <v>41486</v>
      </c>
      <c r="AK50" s="241">
        <f t="shared" si="12"/>
        <v>46293</v>
      </c>
      <c r="AL50" s="241">
        <f t="shared" si="12"/>
        <v>50730</v>
      </c>
      <c r="AM50" s="241">
        <f t="shared" si="12"/>
        <v>50730</v>
      </c>
      <c r="AN50" s="241">
        <f t="shared" si="12"/>
        <v>52948</v>
      </c>
      <c r="AO50" s="241">
        <f t="shared" si="12"/>
        <v>50730</v>
      </c>
    </row>
    <row r="51" spans="1:41"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row>
    <row r="52" spans="1:41" s="72" customFormat="1" x14ac:dyDescent="0.2">
      <c r="A52" s="240" t="s">
        <v>115</v>
      </c>
      <c r="B52" s="241">
        <f t="shared" ref="B52:AO52" si="13">ROUND(B25*0.87,)</f>
        <v>49990</v>
      </c>
      <c r="C52" s="241">
        <f t="shared" si="13"/>
        <v>49990</v>
      </c>
      <c r="D52" s="241">
        <f t="shared" si="13"/>
        <v>52578</v>
      </c>
      <c r="E52" s="241">
        <f t="shared" si="13"/>
        <v>52578</v>
      </c>
      <c r="F52" s="241">
        <f t="shared" si="13"/>
        <v>47772</v>
      </c>
      <c r="G52" s="241">
        <f t="shared" si="13"/>
        <v>47772</v>
      </c>
      <c r="H52" s="241">
        <f t="shared" si="13"/>
        <v>47772</v>
      </c>
      <c r="I52" s="241">
        <f t="shared" si="13"/>
        <v>47772</v>
      </c>
      <c r="J52" s="241">
        <f t="shared" si="13"/>
        <v>47772</v>
      </c>
      <c r="K52" s="241">
        <f t="shared" si="13"/>
        <v>51099</v>
      </c>
      <c r="L52" s="241">
        <f t="shared" si="13"/>
        <v>51099</v>
      </c>
      <c r="M52" s="241">
        <f t="shared" si="13"/>
        <v>47772</v>
      </c>
      <c r="N52" s="241">
        <f t="shared" si="13"/>
        <v>47772</v>
      </c>
      <c r="O52" s="241">
        <f t="shared" si="13"/>
        <v>47772</v>
      </c>
      <c r="P52" s="241">
        <f t="shared" si="13"/>
        <v>47772</v>
      </c>
      <c r="Q52" s="241">
        <f t="shared" si="13"/>
        <v>47772</v>
      </c>
      <c r="R52" s="241">
        <f t="shared" si="13"/>
        <v>49990</v>
      </c>
      <c r="S52" s="241">
        <f t="shared" si="13"/>
        <v>49990</v>
      </c>
      <c r="T52" s="241">
        <f t="shared" si="13"/>
        <v>48881</v>
      </c>
      <c r="U52" s="241">
        <f t="shared" si="13"/>
        <v>48881</v>
      </c>
      <c r="V52" s="241">
        <f t="shared" si="13"/>
        <v>48881</v>
      </c>
      <c r="W52" s="241">
        <f t="shared" si="13"/>
        <v>48881</v>
      </c>
      <c r="X52" s="241">
        <f t="shared" si="13"/>
        <v>49990</v>
      </c>
      <c r="Y52" s="241">
        <f t="shared" si="13"/>
        <v>49990</v>
      </c>
      <c r="Z52" s="241">
        <f t="shared" si="13"/>
        <v>49990</v>
      </c>
      <c r="AA52" s="241">
        <f t="shared" si="13"/>
        <v>48881</v>
      </c>
      <c r="AB52" s="241">
        <f t="shared" si="13"/>
        <v>48881</v>
      </c>
      <c r="AC52" s="241">
        <f t="shared" si="13"/>
        <v>49990</v>
      </c>
      <c r="AD52" s="241">
        <f t="shared" si="13"/>
        <v>49990</v>
      </c>
      <c r="AE52" s="241">
        <f t="shared" si="13"/>
        <v>49990</v>
      </c>
      <c r="AF52" s="241">
        <f t="shared" si="13"/>
        <v>52948</v>
      </c>
      <c r="AG52" s="241">
        <f t="shared" si="13"/>
        <v>52948</v>
      </c>
      <c r="AH52" s="241">
        <f t="shared" si="13"/>
        <v>51099</v>
      </c>
      <c r="AI52" s="241">
        <f t="shared" si="13"/>
        <v>52578</v>
      </c>
      <c r="AJ52" s="241">
        <f t="shared" si="13"/>
        <v>52578</v>
      </c>
      <c r="AK52" s="241">
        <f t="shared" si="13"/>
        <v>57385</v>
      </c>
      <c r="AL52" s="241">
        <f t="shared" si="13"/>
        <v>61822</v>
      </c>
      <c r="AM52" s="241">
        <f t="shared" si="13"/>
        <v>61822</v>
      </c>
      <c r="AN52" s="241">
        <f t="shared" si="13"/>
        <v>64041</v>
      </c>
      <c r="AO52" s="241">
        <f t="shared" si="13"/>
        <v>61822</v>
      </c>
    </row>
    <row r="53" spans="1:41"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row>
    <row r="54" spans="1:41" s="72" customFormat="1" x14ac:dyDescent="0.2">
      <c r="A54" s="240" t="s">
        <v>115</v>
      </c>
      <c r="B54" s="241">
        <f t="shared" ref="B54:AO54" si="14">ROUND(B27*0.87,)</f>
        <v>72175</v>
      </c>
      <c r="C54" s="241">
        <f t="shared" si="14"/>
        <v>72175</v>
      </c>
      <c r="D54" s="241">
        <f t="shared" si="14"/>
        <v>74763</v>
      </c>
      <c r="E54" s="241">
        <f t="shared" si="14"/>
        <v>74763</v>
      </c>
      <c r="F54" s="241">
        <f t="shared" si="14"/>
        <v>69957</v>
      </c>
      <c r="G54" s="241">
        <f t="shared" si="14"/>
        <v>69957</v>
      </c>
      <c r="H54" s="241">
        <f t="shared" si="14"/>
        <v>69957</v>
      </c>
      <c r="I54" s="241">
        <f t="shared" si="14"/>
        <v>69957</v>
      </c>
      <c r="J54" s="241">
        <f t="shared" si="14"/>
        <v>69957</v>
      </c>
      <c r="K54" s="241">
        <f t="shared" si="14"/>
        <v>73284</v>
      </c>
      <c r="L54" s="241">
        <f t="shared" si="14"/>
        <v>73284</v>
      </c>
      <c r="M54" s="241">
        <f t="shared" si="14"/>
        <v>69957</v>
      </c>
      <c r="N54" s="241">
        <f t="shared" si="14"/>
        <v>69957</v>
      </c>
      <c r="O54" s="241">
        <f t="shared" si="14"/>
        <v>69957</v>
      </c>
      <c r="P54" s="241">
        <f t="shared" si="14"/>
        <v>69957</v>
      </c>
      <c r="Q54" s="241">
        <f t="shared" si="14"/>
        <v>69957</v>
      </c>
      <c r="R54" s="241">
        <f t="shared" si="14"/>
        <v>72175</v>
      </c>
      <c r="S54" s="241">
        <f t="shared" si="14"/>
        <v>72175</v>
      </c>
      <c r="T54" s="241">
        <f t="shared" si="14"/>
        <v>71066</v>
      </c>
      <c r="U54" s="241">
        <f t="shared" si="14"/>
        <v>71066</v>
      </c>
      <c r="V54" s="241">
        <f t="shared" si="14"/>
        <v>71066</v>
      </c>
      <c r="W54" s="241">
        <f t="shared" si="14"/>
        <v>71066</v>
      </c>
      <c r="X54" s="241">
        <f t="shared" si="14"/>
        <v>72175</v>
      </c>
      <c r="Y54" s="241">
        <f t="shared" si="14"/>
        <v>72175</v>
      </c>
      <c r="Z54" s="241">
        <f t="shared" si="14"/>
        <v>72175</v>
      </c>
      <c r="AA54" s="241">
        <f t="shared" si="14"/>
        <v>71066</v>
      </c>
      <c r="AB54" s="241">
        <f t="shared" si="14"/>
        <v>71066</v>
      </c>
      <c r="AC54" s="241">
        <f t="shared" si="14"/>
        <v>72175</v>
      </c>
      <c r="AD54" s="241">
        <f t="shared" si="14"/>
        <v>72175</v>
      </c>
      <c r="AE54" s="241">
        <f t="shared" si="14"/>
        <v>72175</v>
      </c>
      <c r="AF54" s="241">
        <f t="shared" si="14"/>
        <v>75133</v>
      </c>
      <c r="AG54" s="241">
        <f t="shared" si="14"/>
        <v>75133</v>
      </c>
      <c r="AH54" s="241">
        <f t="shared" si="14"/>
        <v>73284</v>
      </c>
      <c r="AI54" s="241">
        <f t="shared" si="14"/>
        <v>74763</v>
      </c>
      <c r="AJ54" s="241">
        <f t="shared" si="14"/>
        <v>74763</v>
      </c>
      <c r="AK54" s="241">
        <f t="shared" si="14"/>
        <v>79570</v>
      </c>
      <c r="AL54" s="241">
        <f t="shared" si="14"/>
        <v>84007</v>
      </c>
      <c r="AM54" s="241">
        <f t="shared" si="14"/>
        <v>84007</v>
      </c>
      <c r="AN54" s="241">
        <f t="shared" si="14"/>
        <v>86226</v>
      </c>
      <c r="AO54" s="241">
        <f t="shared" si="14"/>
        <v>84007</v>
      </c>
    </row>
    <row r="55" spans="1:41"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row>
    <row r="56" spans="1:41" s="72" customFormat="1" x14ac:dyDescent="0.2">
      <c r="A56" s="240" t="s">
        <v>115</v>
      </c>
      <c r="B56" s="241">
        <f t="shared" ref="B56:AO56" si="15">ROUND(B29*0.87,)</f>
        <v>86965</v>
      </c>
      <c r="C56" s="241">
        <f t="shared" si="15"/>
        <v>86965</v>
      </c>
      <c r="D56" s="241">
        <f t="shared" si="15"/>
        <v>89553</v>
      </c>
      <c r="E56" s="241">
        <f t="shared" si="15"/>
        <v>89553</v>
      </c>
      <c r="F56" s="241">
        <f t="shared" si="15"/>
        <v>84747</v>
      </c>
      <c r="G56" s="241">
        <f t="shared" si="15"/>
        <v>84747</v>
      </c>
      <c r="H56" s="241">
        <f t="shared" si="15"/>
        <v>84747</v>
      </c>
      <c r="I56" s="241">
        <f t="shared" si="15"/>
        <v>84747</v>
      </c>
      <c r="J56" s="241">
        <f t="shared" si="15"/>
        <v>84747</v>
      </c>
      <c r="K56" s="241">
        <f t="shared" si="15"/>
        <v>88074</v>
      </c>
      <c r="L56" s="241">
        <f t="shared" si="15"/>
        <v>88074</v>
      </c>
      <c r="M56" s="241">
        <f t="shared" si="15"/>
        <v>84747</v>
      </c>
      <c r="N56" s="241">
        <f t="shared" si="15"/>
        <v>84747</v>
      </c>
      <c r="O56" s="241">
        <f t="shared" si="15"/>
        <v>84747</v>
      </c>
      <c r="P56" s="241">
        <f t="shared" si="15"/>
        <v>84747</v>
      </c>
      <c r="Q56" s="241">
        <f t="shared" si="15"/>
        <v>84747</v>
      </c>
      <c r="R56" s="241">
        <f t="shared" si="15"/>
        <v>86965</v>
      </c>
      <c r="S56" s="241">
        <f t="shared" si="15"/>
        <v>86965</v>
      </c>
      <c r="T56" s="241">
        <f t="shared" si="15"/>
        <v>85856</v>
      </c>
      <c r="U56" s="241">
        <f t="shared" si="15"/>
        <v>85856</v>
      </c>
      <c r="V56" s="241">
        <f t="shared" si="15"/>
        <v>85856</v>
      </c>
      <c r="W56" s="241">
        <f t="shared" si="15"/>
        <v>85856</v>
      </c>
      <c r="X56" s="241">
        <f t="shared" si="15"/>
        <v>86965</v>
      </c>
      <c r="Y56" s="241">
        <f t="shared" si="15"/>
        <v>86965</v>
      </c>
      <c r="Z56" s="241">
        <f t="shared" si="15"/>
        <v>86965</v>
      </c>
      <c r="AA56" s="241">
        <f t="shared" si="15"/>
        <v>85856</v>
      </c>
      <c r="AB56" s="241">
        <f t="shared" si="15"/>
        <v>85856</v>
      </c>
      <c r="AC56" s="241">
        <f t="shared" si="15"/>
        <v>86965</v>
      </c>
      <c r="AD56" s="241">
        <f t="shared" si="15"/>
        <v>86965</v>
      </c>
      <c r="AE56" s="241">
        <f t="shared" si="15"/>
        <v>86965</v>
      </c>
      <c r="AF56" s="241">
        <f t="shared" si="15"/>
        <v>89923</v>
      </c>
      <c r="AG56" s="241">
        <f t="shared" si="15"/>
        <v>89923</v>
      </c>
      <c r="AH56" s="241">
        <f t="shared" si="15"/>
        <v>88074</v>
      </c>
      <c r="AI56" s="241">
        <f t="shared" si="15"/>
        <v>89553</v>
      </c>
      <c r="AJ56" s="241">
        <f t="shared" si="15"/>
        <v>89553</v>
      </c>
      <c r="AK56" s="241">
        <f t="shared" si="15"/>
        <v>94360</v>
      </c>
      <c r="AL56" s="241">
        <f t="shared" si="15"/>
        <v>98797</v>
      </c>
      <c r="AM56" s="241">
        <f t="shared" si="15"/>
        <v>98797</v>
      </c>
      <c r="AN56" s="241">
        <f t="shared" si="15"/>
        <v>101016</v>
      </c>
      <c r="AO56" s="241">
        <f t="shared" si="15"/>
        <v>98797</v>
      </c>
    </row>
    <row r="57" spans="1:41" s="72" customFormat="1" ht="12.75" thickBot="1" x14ac:dyDescent="0.25">
      <c r="A57" s="85"/>
    </row>
    <row r="58" spans="1:41" ht="12.75" thickBot="1" x14ac:dyDescent="0.25">
      <c r="A58" s="136" t="s">
        <v>133</v>
      </c>
    </row>
    <row r="59" spans="1:41" ht="36.75" thickBot="1" x14ac:dyDescent="0.25">
      <c r="A59" s="355" t="s">
        <v>397</v>
      </c>
    </row>
    <row r="60" spans="1:41" x14ac:dyDescent="0.2">
      <c r="A60" s="76"/>
    </row>
    <row r="61" spans="1:41" x14ac:dyDescent="0.2">
      <c r="A61" s="319" t="s">
        <v>130</v>
      </c>
    </row>
    <row r="62" spans="1:41" ht="12" customHeight="1" x14ac:dyDescent="0.2">
      <c r="A62" s="378" t="s">
        <v>295</v>
      </c>
    </row>
    <row r="63" spans="1:41" ht="12" customHeight="1" x14ac:dyDescent="0.2">
      <c r="A63" s="385"/>
    </row>
    <row r="64" spans="1:41" s="82" customFormat="1" ht="12" customHeight="1" x14ac:dyDescent="0.2">
      <c r="A64" s="385"/>
    </row>
    <row r="65" spans="1:1" ht="85.5" customHeight="1" x14ac:dyDescent="0.2">
      <c r="A65" s="385"/>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41" t="s">
        <v>398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O72"/>
  <sheetViews>
    <sheetView zoomScaleNormal="100" workbookViewId="0">
      <selection activeCell="B16" sqref="B16"/>
    </sheetView>
  </sheetViews>
  <sheetFormatPr defaultColWidth="9" defaultRowHeight="12" x14ac:dyDescent="0.2"/>
  <cols>
    <col min="1" max="1" width="83.85546875" style="194" customWidth="1"/>
    <col min="2" max="16384" width="9" style="194"/>
  </cols>
  <sheetData>
    <row r="1" spans="1:41" s="10" customFormat="1" ht="12" customHeight="1" x14ac:dyDescent="0.2">
      <c r="A1" s="97" t="s">
        <v>127</v>
      </c>
    </row>
    <row r="2" spans="1:41" s="10" customFormat="1" ht="12" customHeight="1" x14ac:dyDescent="0.2">
      <c r="A2" s="83" t="s">
        <v>225</v>
      </c>
    </row>
    <row r="3" spans="1:41" ht="8.4499999999999993" customHeight="1" x14ac:dyDescent="0.2">
      <c r="A3" s="69"/>
    </row>
    <row r="4" spans="1:41" s="10" customFormat="1" ht="32.450000000000003" customHeight="1" x14ac:dyDescent="0.2">
      <c r="A4" s="296" t="s">
        <v>132</v>
      </c>
    </row>
    <row r="5" spans="1:41"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row>
    <row r="6" spans="1:41"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row>
    <row r="7" spans="1:41"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row>
    <row r="8" spans="1:41" s="72" customFormat="1" x14ac:dyDescent="0.2">
      <c r="A8" s="240">
        <v>1</v>
      </c>
      <c r="B8" s="272">
        <f>'C завтраками| Bed and breakfast'!B7*0.85</f>
        <v>17000</v>
      </c>
      <c r="C8" s="272">
        <f>'C завтраками| Bed and breakfast'!C7*0.85</f>
        <v>17000</v>
      </c>
      <c r="D8" s="272">
        <f>'C завтраками| Bed and breakfast'!D7*0.85</f>
        <v>19975</v>
      </c>
      <c r="E8" s="272">
        <f>'C завтраками| Bed and breakfast'!E7*0.85</f>
        <v>19975</v>
      </c>
      <c r="F8" s="272">
        <f>'C завтраками| Bed and breakfast'!F7*0.85</f>
        <v>14450</v>
      </c>
      <c r="G8" s="272">
        <f>'C завтраками| Bed and breakfast'!G7*0.85</f>
        <v>14450</v>
      </c>
      <c r="H8" s="272">
        <f>'C завтраками| Bed and breakfast'!H7*0.85</f>
        <v>14450</v>
      </c>
      <c r="I8" s="272">
        <f>'C завтраками| Bed and breakfast'!I7*0.85</f>
        <v>14450</v>
      </c>
      <c r="J8" s="272">
        <f>'C завтраками| Bed and breakfast'!J7*0.85</f>
        <v>14450</v>
      </c>
      <c r="K8" s="272">
        <f>'C завтраками| Bed and breakfast'!K7*0.85</f>
        <v>18275</v>
      </c>
      <c r="L8" s="272">
        <f>'C завтраками| Bed and breakfast'!L7*0.85</f>
        <v>18275</v>
      </c>
      <c r="M8" s="272">
        <f>'C завтраками| Bed and breakfast'!M7*0.85</f>
        <v>14450</v>
      </c>
      <c r="N8" s="272">
        <f>'C завтраками| Bed and breakfast'!N7*0.85</f>
        <v>14450</v>
      </c>
      <c r="O8" s="272">
        <f>'C завтраками| Bed and breakfast'!O7*0.85</f>
        <v>14450</v>
      </c>
      <c r="P8" s="272">
        <f>'C завтраками| Bed and breakfast'!P7*0.85</f>
        <v>14450</v>
      </c>
      <c r="Q8" s="272">
        <f>'C завтраками| Bed and breakfast'!Q7*0.85</f>
        <v>14450</v>
      </c>
      <c r="R8" s="272">
        <f>'C завтраками| Bed and breakfast'!R7*0.85</f>
        <v>17000</v>
      </c>
      <c r="S8" s="272">
        <f>'C завтраками| Bed and breakfast'!S7*0.85</f>
        <v>17000</v>
      </c>
      <c r="T8" s="272">
        <f>'C завтраками| Bed and breakfast'!T7*0.85</f>
        <v>15725</v>
      </c>
      <c r="U8" s="272">
        <f>'C завтраками| Bed and breakfast'!U7*0.85</f>
        <v>15725</v>
      </c>
      <c r="V8" s="272">
        <f>'C завтраками| Bed and breakfast'!V7*0.85</f>
        <v>15725</v>
      </c>
      <c r="W8" s="272">
        <f>'C завтраками| Bed and breakfast'!W7*0.85</f>
        <v>15725</v>
      </c>
      <c r="X8" s="272">
        <f>'C завтраками| Bed and breakfast'!X7*0.85</f>
        <v>17000</v>
      </c>
      <c r="Y8" s="272">
        <f>'C завтраками| Bed and breakfast'!Y7*0.85</f>
        <v>17000</v>
      </c>
      <c r="Z8" s="272">
        <f>'C завтраками| Bed and breakfast'!Z7*0.85</f>
        <v>17000</v>
      </c>
      <c r="AA8" s="272">
        <f>'C завтраками| Bed and breakfast'!AA7*0.85</f>
        <v>15725</v>
      </c>
      <c r="AB8" s="272">
        <f>'C завтраками| Bed and breakfast'!AB7*0.85</f>
        <v>15725</v>
      </c>
      <c r="AC8" s="272">
        <f>'C завтраками| Bed and breakfast'!AC7*0.85</f>
        <v>17000</v>
      </c>
      <c r="AD8" s="272">
        <f>'C завтраками| Bed and breakfast'!AD7*0.85</f>
        <v>17000</v>
      </c>
      <c r="AE8" s="272">
        <f>'C завтраками| Bed and breakfast'!AE7*0.85</f>
        <v>17000</v>
      </c>
      <c r="AF8" s="272">
        <f>'C завтраками| Bed and breakfast'!AF7*0.85</f>
        <v>20400</v>
      </c>
      <c r="AG8" s="272">
        <f>'C завтраками| Bed and breakfast'!AG7*0.85</f>
        <v>20400</v>
      </c>
      <c r="AH8" s="272">
        <f>'C завтраками| Bed and breakfast'!AH7*0.85</f>
        <v>18275</v>
      </c>
      <c r="AI8" s="272">
        <f>'C завтраками| Bed and breakfast'!AI7*0.85</f>
        <v>19975</v>
      </c>
      <c r="AJ8" s="272">
        <f>'C завтраками| Bed and breakfast'!AJ7*0.85</f>
        <v>19975</v>
      </c>
      <c r="AK8" s="272">
        <f>'C завтраками| Bed and breakfast'!AK7*0.85</f>
        <v>25500</v>
      </c>
      <c r="AL8" s="272">
        <f>'C завтраками| Bed and breakfast'!AL7*0.85</f>
        <v>30600</v>
      </c>
      <c r="AM8" s="272">
        <f>'C завтраками| Bed and breakfast'!AM7*0.85</f>
        <v>30600</v>
      </c>
      <c r="AN8" s="272">
        <f>'C завтраками| Bed and breakfast'!AN7*0.85</f>
        <v>33150</v>
      </c>
      <c r="AO8" s="272">
        <f>'C завтраками| Bed and breakfast'!AO7*0.85</f>
        <v>30600</v>
      </c>
    </row>
    <row r="9" spans="1:41" s="72" customFormat="1" x14ac:dyDescent="0.2">
      <c r="A9" s="240">
        <v>2</v>
      </c>
      <c r="B9" s="292">
        <f>'C завтраками| Bed and breakfast'!B8*0.85</f>
        <v>19210</v>
      </c>
      <c r="C9" s="292">
        <f>'C завтраками| Bed and breakfast'!C8*0.85</f>
        <v>19210</v>
      </c>
      <c r="D9" s="292">
        <f>'C завтраками| Bed and breakfast'!D8*0.85</f>
        <v>22185</v>
      </c>
      <c r="E9" s="292">
        <f>'C завтраками| Bed and breakfast'!E8*0.85</f>
        <v>22185</v>
      </c>
      <c r="F9" s="292">
        <f>'C завтраками| Bed and breakfast'!F8*0.85</f>
        <v>16660</v>
      </c>
      <c r="G9" s="292">
        <f>'C завтраками| Bed and breakfast'!G8*0.85</f>
        <v>16660</v>
      </c>
      <c r="H9" s="292">
        <f>'C завтраками| Bed and breakfast'!H8*0.85</f>
        <v>16660</v>
      </c>
      <c r="I9" s="292">
        <f>'C завтраками| Bed and breakfast'!I8*0.85</f>
        <v>16660</v>
      </c>
      <c r="J9" s="292">
        <f>'C завтраками| Bed and breakfast'!J8*0.85</f>
        <v>16660</v>
      </c>
      <c r="K9" s="292">
        <f>'C завтраками| Bed and breakfast'!K8*0.85</f>
        <v>20485</v>
      </c>
      <c r="L9" s="292">
        <f>'C завтраками| Bed and breakfast'!L8*0.85</f>
        <v>20485</v>
      </c>
      <c r="M9" s="292">
        <f>'C завтраками| Bed and breakfast'!M8*0.85</f>
        <v>16660</v>
      </c>
      <c r="N9" s="292">
        <f>'C завтраками| Bed and breakfast'!N8*0.85</f>
        <v>16660</v>
      </c>
      <c r="O9" s="292">
        <f>'C завтраками| Bed and breakfast'!O8*0.85</f>
        <v>16660</v>
      </c>
      <c r="P9" s="292">
        <f>'C завтраками| Bed and breakfast'!P8*0.85</f>
        <v>16660</v>
      </c>
      <c r="Q9" s="292">
        <f>'C завтраками| Bed and breakfast'!Q8*0.85</f>
        <v>16660</v>
      </c>
      <c r="R9" s="292">
        <f>'C завтраками| Bed and breakfast'!R8*0.85</f>
        <v>19210</v>
      </c>
      <c r="S9" s="292">
        <f>'C завтраками| Bed and breakfast'!S8*0.85</f>
        <v>19210</v>
      </c>
      <c r="T9" s="292">
        <f>'C завтраками| Bed and breakfast'!T8*0.85</f>
        <v>17935</v>
      </c>
      <c r="U9" s="292">
        <f>'C завтраками| Bed and breakfast'!U8*0.85</f>
        <v>17935</v>
      </c>
      <c r="V9" s="292">
        <f>'C завтраками| Bed and breakfast'!V8*0.85</f>
        <v>17935</v>
      </c>
      <c r="W9" s="292">
        <f>'C завтраками| Bed and breakfast'!W8*0.85</f>
        <v>17935</v>
      </c>
      <c r="X9" s="292">
        <f>'C завтраками| Bed and breakfast'!X8*0.85</f>
        <v>19210</v>
      </c>
      <c r="Y9" s="292">
        <f>'C завтраками| Bed and breakfast'!Y8*0.85</f>
        <v>19210</v>
      </c>
      <c r="Z9" s="292">
        <f>'C завтраками| Bed and breakfast'!Z8*0.85</f>
        <v>19210</v>
      </c>
      <c r="AA9" s="292">
        <f>'C завтраками| Bed and breakfast'!AA8*0.85</f>
        <v>17935</v>
      </c>
      <c r="AB9" s="292">
        <f>'C завтраками| Bed and breakfast'!AB8*0.85</f>
        <v>17935</v>
      </c>
      <c r="AC9" s="292">
        <f>'C завтраками| Bed and breakfast'!AC8*0.85</f>
        <v>19210</v>
      </c>
      <c r="AD9" s="292">
        <f>'C завтраками| Bed and breakfast'!AD8*0.85</f>
        <v>19210</v>
      </c>
      <c r="AE9" s="292">
        <f>'C завтраками| Bed and breakfast'!AE8*0.85</f>
        <v>19210</v>
      </c>
      <c r="AF9" s="292">
        <f>'C завтраками| Bed and breakfast'!AF8*0.85</f>
        <v>22610</v>
      </c>
      <c r="AG9" s="292">
        <f>'C завтраками| Bed and breakfast'!AG8*0.85</f>
        <v>22610</v>
      </c>
      <c r="AH9" s="292">
        <f>'C завтраками| Bed and breakfast'!AH8*0.85</f>
        <v>20485</v>
      </c>
      <c r="AI9" s="292">
        <f>'C завтраками| Bed and breakfast'!AI8*0.85</f>
        <v>22185</v>
      </c>
      <c r="AJ9" s="292">
        <f>'C завтраками| Bed and breakfast'!AJ8*0.85</f>
        <v>22185</v>
      </c>
      <c r="AK9" s="292">
        <f>'C завтраками| Bed and breakfast'!AK8*0.85</f>
        <v>27710</v>
      </c>
      <c r="AL9" s="292">
        <f>'C завтраками| Bed and breakfast'!AL8*0.85</f>
        <v>32810</v>
      </c>
      <c r="AM9" s="292">
        <f>'C завтраками| Bed and breakfast'!AM8*0.85</f>
        <v>32810</v>
      </c>
      <c r="AN9" s="292">
        <f>'C завтраками| Bed and breakfast'!AN8*0.85</f>
        <v>35360</v>
      </c>
      <c r="AO9" s="292">
        <f>'C завтраками| Bed and breakfast'!AO8*0.85</f>
        <v>32810</v>
      </c>
    </row>
    <row r="10" spans="1:41"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row>
    <row r="11" spans="1:41" s="72" customFormat="1" x14ac:dyDescent="0.2">
      <c r="A11" s="240">
        <v>1</v>
      </c>
      <c r="B11" s="292">
        <f>'C завтраками| Bed and breakfast'!B10*0.85</f>
        <v>19550</v>
      </c>
      <c r="C11" s="292">
        <f>'C завтраками| Bed and breakfast'!C10*0.85</f>
        <v>19550</v>
      </c>
      <c r="D11" s="292">
        <f>'C завтраками| Bed and breakfast'!D10*0.85</f>
        <v>22525</v>
      </c>
      <c r="E11" s="292">
        <f>'C завтраками| Bed and breakfast'!E10*0.85</f>
        <v>22525</v>
      </c>
      <c r="F11" s="292">
        <f>'C завтраками| Bed and breakfast'!F10*0.85</f>
        <v>17000</v>
      </c>
      <c r="G11" s="292">
        <f>'C завтраками| Bed and breakfast'!G10*0.85</f>
        <v>17000</v>
      </c>
      <c r="H11" s="292">
        <f>'C завтраками| Bed and breakfast'!H10*0.85</f>
        <v>17000</v>
      </c>
      <c r="I11" s="292">
        <f>'C завтраками| Bed and breakfast'!I10*0.85</f>
        <v>17000</v>
      </c>
      <c r="J11" s="292">
        <f>'C завтраками| Bed and breakfast'!J10*0.85</f>
        <v>17000</v>
      </c>
      <c r="K11" s="292">
        <f>'C завтраками| Bed and breakfast'!K10*0.85</f>
        <v>20825</v>
      </c>
      <c r="L11" s="292">
        <f>'C завтраками| Bed and breakfast'!L10*0.85</f>
        <v>20825</v>
      </c>
      <c r="M11" s="292">
        <f>'C завтраками| Bed and breakfast'!M10*0.85</f>
        <v>17000</v>
      </c>
      <c r="N11" s="292">
        <f>'C завтраками| Bed and breakfast'!N10*0.85</f>
        <v>17000</v>
      </c>
      <c r="O11" s="292">
        <f>'C завтраками| Bed and breakfast'!O10*0.85</f>
        <v>17000</v>
      </c>
      <c r="P11" s="292">
        <f>'C завтраками| Bed and breakfast'!P10*0.85</f>
        <v>17000</v>
      </c>
      <c r="Q11" s="292">
        <f>'C завтраками| Bed and breakfast'!Q10*0.85</f>
        <v>17000</v>
      </c>
      <c r="R11" s="292">
        <f>'C завтраками| Bed and breakfast'!R10*0.85</f>
        <v>19550</v>
      </c>
      <c r="S11" s="292">
        <f>'C завтраками| Bed and breakfast'!S10*0.85</f>
        <v>19550</v>
      </c>
      <c r="T11" s="292">
        <f>'C завтраками| Bed and breakfast'!T10*0.85</f>
        <v>18275</v>
      </c>
      <c r="U11" s="292">
        <f>'C завтраками| Bed and breakfast'!U10*0.85</f>
        <v>18275</v>
      </c>
      <c r="V11" s="292">
        <f>'C завтраками| Bed and breakfast'!V10*0.85</f>
        <v>18275</v>
      </c>
      <c r="W11" s="292">
        <f>'C завтраками| Bed and breakfast'!W10*0.85</f>
        <v>18275</v>
      </c>
      <c r="X11" s="292">
        <f>'C завтраками| Bed and breakfast'!X10*0.85</f>
        <v>19550</v>
      </c>
      <c r="Y11" s="292">
        <f>'C завтраками| Bed and breakfast'!Y10*0.85</f>
        <v>19550</v>
      </c>
      <c r="Z11" s="292">
        <f>'C завтраками| Bed and breakfast'!Z10*0.85</f>
        <v>19550</v>
      </c>
      <c r="AA11" s="292">
        <f>'C завтраками| Bed and breakfast'!AA10*0.85</f>
        <v>18275</v>
      </c>
      <c r="AB11" s="292">
        <f>'C завтраками| Bed and breakfast'!AB10*0.85</f>
        <v>18275</v>
      </c>
      <c r="AC11" s="292">
        <f>'C завтраками| Bed and breakfast'!AC10*0.85</f>
        <v>19550</v>
      </c>
      <c r="AD11" s="292">
        <f>'C завтраками| Bed and breakfast'!AD10*0.85</f>
        <v>19550</v>
      </c>
      <c r="AE11" s="292">
        <f>'C завтраками| Bed and breakfast'!AE10*0.85</f>
        <v>19550</v>
      </c>
      <c r="AF11" s="292">
        <f>'C завтраками| Bed and breakfast'!AF10*0.85</f>
        <v>22950</v>
      </c>
      <c r="AG11" s="292">
        <f>'C завтраками| Bed and breakfast'!AG10*0.85</f>
        <v>22950</v>
      </c>
      <c r="AH11" s="292">
        <f>'C завтраками| Bed and breakfast'!AH10*0.85</f>
        <v>20825</v>
      </c>
      <c r="AI11" s="292">
        <f>'C завтраками| Bed and breakfast'!AI10*0.85</f>
        <v>22525</v>
      </c>
      <c r="AJ11" s="292">
        <f>'C завтраками| Bed and breakfast'!AJ10*0.85</f>
        <v>22525</v>
      </c>
      <c r="AK11" s="292">
        <f>'C завтраками| Bed and breakfast'!AK10*0.85</f>
        <v>28050</v>
      </c>
      <c r="AL11" s="292">
        <f>'C завтраками| Bed and breakfast'!AL10*0.85</f>
        <v>33150</v>
      </c>
      <c r="AM11" s="292">
        <f>'C завтраками| Bed and breakfast'!AM10*0.85</f>
        <v>33150</v>
      </c>
      <c r="AN11" s="292">
        <f>'C завтраками| Bed and breakfast'!AN10*0.85</f>
        <v>35700</v>
      </c>
      <c r="AO11" s="292">
        <f>'C завтраками| Bed and breakfast'!AO10*0.85</f>
        <v>33150</v>
      </c>
    </row>
    <row r="12" spans="1:41" s="72" customFormat="1" x14ac:dyDescent="0.2">
      <c r="A12" s="240">
        <v>2</v>
      </c>
      <c r="B12" s="292">
        <f>'C завтраками| Bed and breakfast'!B11*0.85</f>
        <v>21760</v>
      </c>
      <c r="C12" s="292">
        <f>'C завтраками| Bed and breakfast'!C11*0.85</f>
        <v>21760</v>
      </c>
      <c r="D12" s="292">
        <f>'C завтраками| Bed and breakfast'!D11*0.85</f>
        <v>24735</v>
      </c>
      <c r="E12" s="292">
        <f>'C завтраками| Bed and breakfast'!E11*0.85</f>
        <v>24735</v>
      </c>
      <c r="F12" s="292">
        <f>'C завтраками| Bed and breakfast'!F11*0.85</f>
        <v>19210</v>
      </c>
      <c r="G12" s="292">
        <f>'C завтраками| Bed and breakfast'!G11*0.85</f>
        <v>19210</v>
      </c>
      <c r="H12" s="292">
        <f>'C завтраками| Bed and breakfast'!H11*0.85</f>
        <v>19210</v>
      </c>
      <c r="I12" s="292">
        <f>'C завтраками| Bed and breakfast'!I11*0.85</f>
        <v>19210</v>
      </c>
      <c r="J12" s="292">
        <f>'C завтраками| Bed and breakfast'!J11*0.85</f>
        <v>19210</v>
      </c>
      <c r="K12" s="292">
        <f>'C завтраками| Bed and breakfast'!K11*0.85</f>
        <v>23035</v>
      </c>
      <c r="L12" s="292">
        <f>'C завтраками| Bed and breakfast'!L11*0.85</f>
        <v>23035</v>
      </c>
      <c r="M12" s="292">
        <f>'C завтраками| Bed and breakfast'!M11*0.85</f>
        <v>19210</v>
      </c>
      <c r="N12" s="292">
        <f>'C завтраками| Bed and breakfast'!N11*0.85</f>
        <v>19210</v>
      </c>
      <c r="O12" s="292">
        <f>'C завтраками| Bed and breakfast'!O11*0.85</f>
        <v>19210</v>
      </c>
      <c r="P12" s="292">
        <f>'C завтраками| Bed and breakfast'!P11*0.85</f>
        <v>19210</v>
      </c>
      <c r="Q12" s="292">
        <f>'C завтраками| Bed and breakfast'!Q11*0.85</f>
        <v>19210</v>
      </c>
      <c r="R12" s="292">
        <f>'C завтраками| Bed and breakfast'!R11*0.85</f>
        <v>21760</v>
      </c>
      <c r="S12" s="292">
        <f>'C завтраками| Bed and breakfast'!S11*0.85</f>
        <v>21760</v>
      </c>
      <c r="T12" s="292">
        <f>'C завтраками| Bed and breakfast'!T11*0.85</f>
        <v>20485</v>
      </c>
      <c r="U12" s="292">
        <f>'C завтраками| Bed and breakfast'!U11*0.85</f>
        <v>20485</v>
      </c>
      <c r="V12" s="292">
        <f>'C завтраками| Bed and breakfast'!V11*0.85</f>
        <v>20485</v>
      </c>
      <c r="W12" s="292">
        <f>'C завтраками| Bed and breakfast'!W11*0.85</f>
        <v>20485</v>
      </c>
      <c r="X12" s="292">
        <f>'C завтраками| Bed and breakfast'!X11*0.85</f>
        <v>21760</v>
      </c>
      <c r="Y12" s="292">
        <f>'C завтраками| Bed and breakfast'!Y11*0.85</f>
        <v>21760</v>
      </c>
      <c r="Z12" s="292">
        <f>'C завтраками| Bed and breakfast'!Z11*0.85</f>
        <v>21760</v>
      </c>
      <c r="AA12" s="292">
        <f>'C завтраками| Bed and breakfast'!AA11*0.85</f>
        <v>20485</v>
      </c>
      <c r="AB12" s="292">
        <f>'C завтраками| Bed and breakfast'!AB11*0.85</f>
        <v>20485</v>
      </c>
      <c r="AC12" s="292">
        <f>'C завтраками| Bed and breakfast'!AC11*0.85</f>
        <v>21760</v>
      </c>
      <c r="AD12" s="292">
        <f>'C завтраками| Bed and breakfast'!AD11*0.85</f>
        <v>21760</v>
      </c>
      <c r="AE12" s="292">
        <f>'C завтраками| Bed and breakfast'!AE11*0.85</f>
        <v>21760</v>
      </c>
      <c r="AF12" s="292">
        <f>'C завтраками| Bed and breakfast'!AF11*0.85</f>
        <v>25160</v>
      </c>
      <c r="AG12" s="292">
        <f>'C завтраками| Bed and breakfast'!AG11*0.85</f>
        <v>25160</v>
      </c>
      <c r="AH12" s="292">
        <f>'C завтраками| Bed and breakfast'!AH11*0.85</f>
        <v>23035</v>
      </c>
      <c r="AI12" s="292">
        <f>'C завтраками| Bed and breakfast'!AI11*0.85</f>
        <v>24735</v>
      </c>
      <c r="AJ12" s="292">
        <f>'C завтраками| Bed and breakfast'!AJ11*0.85</f>
        <v>24735</v>
      </c>
      <c r="AK12" s="292">
        <f>'C завтраками| Bed and breakfast'!AK11*0.85</f>
        <v>30260</v>
      </c>
      <c r="AL12" s="292">
        <f>'C завтраками| Bed and breakfast'!AL11*0.85</f>
        <v>35360</v>
      </c>
      <c r="AM12" s="292">
        <f>'C завтраками| Bed and breakfast'!AM11*0.85</f>
        <v>35360</v>
      </c>
      <c r="AN12" s="292">
        <f>'C завтраками| Bed and breakfast'!AN11*0.85</f>
        <v>37910</v>
      </c>
      <c r="AO12" s="292">
        <f>'C завтраками| Bed and breakfast'!AO11*0.85</f>
        <v>35360</v>
      </c>
    </row>
    <row r="13" spans="1:41"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row>
    <row r="14" spans="1:41" s="72" customFormat="1" x14ac:dyDescent="0.2">
      <c r="A14" s="240">
        <v>1</v>
      </c>
      <c r="B14" s="292">
        <f>'C завтраками| Bed and breakfast'!B13*0.85</f>
        <v>20400</v>
      </c>
      <c r="C14" s="292">
        <f>'C завтраками| Bed and breakfast'!C13*0.85</f>
        <v>20400</v>
      </c>
      <c r="D14" s="292">
        <f>'C завтраками| Bed and breakfast'!D13*0.85</f>
        <v>23375</v>
      </c>
      <c r="E14" s="292">
        <f>'C завтраками| Bed and breakfast'!E13*0.85</f>
        <v>23375</v>
      </c>
      <c r="F14" s="292">
        <f>'C завтраками| Bed and breakfast'!F13*0.85</f>
        <v>17850</v>
      </c>
      <c r="G14" s="292">
        <f>'C завтраками| Bed and breakfast'!G13*0.85</f>
        <v>17850</v>
      </c>
      <c r="H14" s="292">
        <f>'C завтраками| Bed and breakfast'!H13*0.85</f>
        <v>17850</v>
      </c>
      <c r="I14" s="292">
        <f>'C завтраками| Bed and breakfast'!I13*0.85</f>
        <v>17850</v>
      </c>
      <c r="J14" s="292">
        <f>'C завтраками| Bed and breakfast'!J13*0.85</f>
        <v>17850</v>
      </c>
      <c r="K14" s="292">
        <f>'C завтраками| Bed and breakfast'!K13*0.85</f>
        <v>21675</v>
      </c>
      <c r="L14" s="292">
        <f>'C завтраками| Bed and breakfast'!L13*0.85</f>
        <v>21675</v>
      </c>
      <c r="M14" s="292">
        <f>'C завтраками| Bed and breakfast'!M13*0.85</f>
        <v>17850</v>
      </c>
      <c r="N14" s="292">
        <f>'C завтраками| Bed and breakfast'!N13*0.85</f>
        <v>17850</v>
      </c>
      <c r="O14" s="292">
        <f>'C завтраками| Bed and breakfast'!O13*0.85</f>
        <v>17850</v>
      </c>
      <c r="P14" s="292">
        <f>'C завтраками| Bed and breakfast'!P13*0.85</f>
        <v>17850</v>
      </c>
      <c r="Q14" s="292">
        <f>'C завтраками| Bed and breakfast'!Q13*0.85</f>
        <v>17850</v>
      </c>
      <c r="R14" s="292">
        <f>'C завтраками| Bed and breakfast'!R13*0.85</f>
        <v>20400</v>
      </c>
      <c r="S14" s="292">
        <f>'C завтраками| Bed and breakfast'!S13*0.85</f>
        <v>20400</v>
      </c>
      <c r="T14" s="292">
        <f>'C завтраками| Bed and breakfast'!T13*0.85</f>
        <v>19125</v>
      </c>
      <c r="U14" s="292">
        <f>'C завтраками| Bed and breakfast'!U13*0.85</f>
        <v>19125</v>
      </c>
      <c r="V14" s="292">
        <f>'C завтраками| Bed and breakfast'!V13*0.85</f>
        <v>19125</v>
      </c>
      <c r="W14" s="292">
        <f>'C завтраками| Bed and breakfast'!W13*0.85</f>
        <v>19125</v>
      </c>
      <c r="X14" s="292">
        <f>'C завтраками| Bed and breakfast'!X13*0.85</f>
        <v>20400</v>
      </c>
      <c r="Y14" s="292">
        <f>'C завтраками| Bed and breakfast'!Y13*0.85</f>
        <v>20400</v>
      </c>
      <c r="Z14" s="292">
        <f>'C завтраками| Bed and breakfast'!Z13*0.85</f>
        <v>20400</v>
      </c>
      <c r="AA14" s="292">
        <f>'C завтраками| Bed and breakfast'!AA13*0.85</f>
        <v>19125</v>
      </c>
      <c r="AB14" s="292">
        <f>'C завтраками| Bed and breakfast'!AB13*0.85</f>
        <v>19125</v>
      </c>
      <c r="AC14" s="292">
        <f>'C завтраками| Bed and breakfast'!AC13*0.85</f>
        <v>20400</v>
      </c>
      <c r="AD14" s="292">
        <f>'C завтраками| Bed and breakfast'!AD13*0.85</f>
        <v>20400</v>
      </c>
      <c r="AE14" s="292">
        <f>'C завтраками| Bed and breakfast'!AE13*0.85</f>
        <v>20400</v>
      </c>
      <c r="AF14" s="292">
        <f>'C завтраками| Bed and breakfast'!AF13*0.85</f>
        <v>23800</v>
      </c>
      <c r="AG14" s="292">
        <f>'C завтраками| Bed and breakfast'!AG13*0.85</f>
        <v>23800</v>
      </c>
      <c r="AH14" s="292">
        <f>'C завтраками| Bed and breakfast'!AH13*0.85</f>
        <v>21675</v>
      </c>
      <c r="AI14" s="292">
        <f>'C завтраками| Bed and breakfast'!AI13*0.85</f>
        <v>23375</v>
      </c>
      <c r="AJ14" s="292">
        <f>'C завтраками| Bed and breakfast'!AJ13*0.85</f>
        <v>23375</v>
      </c>
      <c r="AK14" s="292">
        <f>'C завтраками| Bed and breakfast'!AK13*0.85</f>
        <v>28900</v>
      </c>
      <c r="AL14" s="292">
        <f>'C завтраками| Bed and breakfast'!AL13*0.85</f>
        <v>34000</v>
      </c>
      <c r="AM14" s="292">
        <f>'C завтраками| Bed and breakfast'!AM13*0.85</f>
        <v>34000</v>
      </c>
      <c r="AN14" s="292">
        <f>'C завтраками| Bed and breakfast'!AN13*0.85</f>
        <v>36550</v>
      </c>
      <c r="AO14" s="292">
        <f>'C завтраками| Bed and breakfast'!AO13*0.85</f>
        <v>34000</v>
      </c>
    </row>
    <row r="15" spans="1:41" s="72" customFormat="1" x14ac:dyDescent="0.2">
      <c r="A15" s="240">
        <v>2</v>
      </c>
      <c r="B15" s="292">
        <f>'C завтраками| Bed and breakfast'!B14*0.85</f>
        <v>22610</v>
      </c>
      <c r="C15" s="292">
        <f>'C завтраками| Bed and breakfast'!C14*0.85</f>
        <v>22610</v>
      </c>
      <c r="D15" s="292">
        <f>'C завтраками| Bed and breakfast'!D14*0.85</f>
        <v>25585</v>
      </c>
      <c r="E15" s="292">
        <f>'C завтраками| Bed and breakfast'!E14*0.85</f>
        <v>25585</v>
      </c>
      <c r="F15" s="292">
        <f>'C завтраками| Bed and breakfast'!F14*0.85</f>
        <v>20060</v>
      </c>
      <c r="G15" s="292">
        <f>'C завтраками| Bed and breakfast'!G14*0.85</f>
        <v>20060</v>
      </c>
      <c r="H15" s="292">
        <f>'C завтраками| Bed and breakfast'!H14*0.85</f>
        <v>20060</v>
      </c>
      <c r="I15" s="292">
        <f>'C завтраками| Bed and breakfast'!I14*0.85</f>
        <v>20060</v>
      </c>
      <c r="J15" s="292">
        <f>'C завтраками| Bed and breakfast'!J14*0.85</f>
        <v>20060</v>
      </c>
      <c r="K15" s="292">
        <f>'C завтраками| Bed and breakfast'!K14*0.85</f>
        <v>23885</v>
      </c>
      <c r="L15" s="292">
        <f>'C завтраками| Bed and breakfast'!L14*0.85</f>
        <v>23885</v>
      </c>
      <c r="M15" s="292">
        <f>'C завтраками| Bed and breakfast'!M14*0.85</f>
        <v>20060</v>
      </c>
      <c r="N15" s="292">
        <f>'C завтраками| Bed and breakfast'!N14*0.85</f>
        <v>20060</v>
      </c>
      <c r="O15" s="292">
        <f>'C завтраками| Bed and breakfast'!O14*0.85</f>
        <v>20060</v>
      </c>
      <c r="P15" s="292">
        <f>'C завтраками| Bed and breakfast'!P14*0.85</f>
        <v>20060</v>
      </c>
      <c r="Q15" s="292">
        <f>'C завтраками| Bed and breakfast'!Q14*0.85</f>
        <v>20060</v>
      </c>
      <c r="R15" s="292">
        <f>'C завтраками| Bed and breakfast'!R14*0.85</f>
        <v>22610</v>
      </c>
      <c r="S15" s="292">
        <f>'C завтраками| Bed and breakfast'!S14*0.85</f>
        <v>22610</v>
      </c>
      <c r="T15" s="292">
        <f>'C завтраками| Bed and breakfast'!T14*0.85</f>
        <v>21335</v>
      </c>
      <c r="U15" s="292">
        <f>'C завтраками| Bed and breakfast'!U14*0.85</f>
        <v>21335</v>
      </c>
      <c r="V15" s="292">
        <f>'C завтраками| Bed and breakfast'!V14*0.85</f>
        <v>21335</v>
      </c>
      <c r="W15" s="292">
        <f>'C завтраками| Bed and breakfast'!W14*0.85</f>
        <v>21335</v>
      </c>
      <c r="X15" s="292">
        <f>'C завтраками| Bed and breakfast'!X14*0.85</f>
        <v>22610</v>
      </c>
      <c r="Y15" s="292">
        <f>'C завтраками| Bed and breakfast'!Y14*0.85</f>
        <v>22610</v>
      </c>
      <c r="Z15" s="292">
        <f>'C завтраками| Bed and breakfast'!Z14*0.85</f>
        <v>22610</v>
      </c>
      <c r="AA15" s="292">
        <f>'C завтраками| Bed and breakfast'!AA14*0.85</f>
        <v>21335</v>
      </c>
      <c r="AB15" s="292">
        <f>'C завтраками| Bed and breakfast'!AB14*0.85</f>
        <v>21335</v>
      </c>
      <c r="AC15" s="292">
        <f>'C завтраками| Bed and breakfast'!AC14*0.85</f>
        <v>22610</v>
      </c>
      <c r="AD15" s="292">
        <f>'C завтраками| Bed and breakfast'!AD14*0.85</f>
        <v>22610</v>
      </c>
      <c r="AE15" s="292">
        <f>'C завтраками| Bed and breakfast'!AE14*0.85</f>
        <v>22610</v>
      </c>
      <c r="AF15" s="292">
        <f>'C завтраками| Bed and breakfast'!AF14*0.85</f>
        <v>26010</v>
      </c>
      <c r="AG15" s="292">
        <f>'C завтраками| Bed and breakfast'!AG14*0.85</f>
        <v>26010</v>
      </c>
      <c r="AH15" s="292">
        <f>'C завтраками| Bed and breakfast'!AH14*0.85</f>
        <v>23885</v>
      </c>
      <c r="AI15" s="292">
        <f>'C завтраками| Bed and breakfast'!AI14*0.85</f>
        <v>25585</v>
      </c>
      <c r="AJ15" s="292">
        <f>'C завтраками| Bed and breakfast'!AJ14*0.85</f>
        <v>25585</v>
      </c>
      <c r="AK15" s="292">
        <f>'C завтраками| Bed and breakfast'!AK14*0.85</f>
        <v>31110</v>
      </c>
      <c r="AL15" s="292">
        <f>'C завтраками| Bed and breakfast'!AL14*0.85</f>
        <v>36210</v>
      </c>
      <c r="AM15" s="292">
        <f>'C завтраками| Bed and breakfast'!AM14*0.85</f>
        <v>36210</v>
      </c>
      <c r="AN15" s="292">
        <f>'C завтраками| Bed and breakfast'!AN14*0.85</f>
        <v>38760</v>
      </c>
      <c r="AO15" s="292">
        <f>'C завтраками| Bed and breakfast'!AO14*0.85</f>
        <v>36210</v>
      </c>
    </row>
    <row r="16" spans="1:41"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row>
    <row r="17" spans="1:41" s="72" customFormat="1" x14ac:dyDescent="0.2">
      <c r="A17" s="240">
        <v>1</v>
      </c>
      <c r="B17" s="292">
        <f>'C завтраками| Bed and breakfast'!B16*0.85</f>
        <v>22100</v>
      </c>
      <c r="C17" s="292">
        <f>'C завтраками| Bed and breakfast'!C16*0.85</f>
        <v>22100</v>
      </c>
      <c r="D17" s="292">
        <f>'C завтраками| Bed and breakfast'!D16*0.85</f>
        <v>25075</v>
      </c>
      <c r="E17" s="292">
        <f>'C завтраками| Bed and breakfast'!E16*0.85</f>
        <v>25075</v>
      </c>
      <c r="F17" s="292">
        <f>'C завтраками| Bed and breakfast'!F16*0.85</f>
        <v>19550</v>
      </c>
      <c r="G17" s="292">
        <f>'C завтраками| Bed and breakfast'!G16*0.85</f>
        <v>19550</v>
      </c>
      <c r="H17" s="292">
        <f>'C завтраками| Bed and breakfast'!H16*0.85</f>
        <v>19550</v>
      </c>
      <c r="I17" s="292">
        <f>'C завтраками| Bed and breakfast'!I16*0.85</f>
        <v>19550</v>
      </c>
      <c r="J17" s="292">
        <f>'C завтраками| Bed and breakfast'!J16*0.85</f>
        <v>19550</v>
      </c>
      <c r="K17" s="292">
        <f>'C завтраками| Bed and breakfast'!K16*0.85</f>
        <v>23375</v>
      </c>
      <c r="L17" s="292">
        <f>'C завтраками| Bed and breakfast'!L16*0.85</f>
        <v>23375</v>
      </c>
      <c r="M17" s="292">
        <f>'C завтраками| Bed and breakfast'!M16*0.85</f>
        <v>19550</v>
      </c>
      <c r="N17" s="292">
        <f>'C завтраками| Bed and breakfast'!N16*0.85</f>
        <v>19550</v>
      </c>
      <c r="O17" s="292">
        <f>'C завтраками| Bed and breakfast'!O16*0.85</f>
        <v>19550</v>
      </c>
      <c r="P17" s="292">
        <f>'C завтраками| Bed and breakfast'!P16*0.85</f>
        <v>19550</v>
      </c>
      <c r="Q17" s="292">
        <f>'C завтраками| Bed and breakfast'!Q16*0.85</f>
        <v>19550</v>
      </c>
      <c r="R17" s="292">
        <f>'C завтраками| Bed and breakfast'!R16*0.85</f>
        <v>22100</v>
      </c>
      <c r="S17" s="292">
        <f>'C завтраками| Bed and breakfast'!S16*0.85</f>
        <v>22100</v>
      </c>
      <c r="T17" s="292">
        <f>'C завтраками| Bed and breakfast'!T16*0.85</f>
        <v>20825</v>
      </c>
      <c r="U17" s="292">
        <f>'C завтраками| Bed and breakfast'!U16*0.85</f>
        <v>20825</v>
      </c>
      <c r="V17" s="292">
        <f>'C завтраками| Bed and breakfast'!V16*0.85</f>
        <v>20825</v>
      </c>
      <c r="W17" s="292">
        <f>'C завтраками| Bed and breakfast'!W16*0.85</f>
        <v>20825</v>
      </c>
      <c r="X17" s="292">
        <f>'C завтраками| Bed and breakfast'!X16*0.85</f>
        <v>22100</v>
      </c>
      <c r="Y17" s="292">
        <f>'C завтраками| Bed and breakfast'!Y16*0.85</f>
        <v>22100</v>
      </c>
      <c r="Z17" s="292">
        <f>'C завтраками| Bed and breakfast'!Z16*0.85</f>
        <v>22100</v>
      </c>
      <c r="AA17" s="292">
        <f>'C завтраками| Bed and breakfast'!AA16*0.85</f>
        <v>20825</v>
      </c>
      <c r="AB17" s="292">
        <f>'C завтраками| Bed and breakfast'!AB16*0.85</f>
        <v>20825</v>
      </c>
      <c r="AC17" s="292">
        <f>'C завтраками| Bed and breakfast'!AC16*0.85</f>
        <v>22100</v>
      </c>
      <c r="AD17" s="292">
        <f>'C завтраками| Bed and breakfast'!AD16*0.85</f>
        <v>22100</v>
      </c>
      <c r="AE17" s="292">
        <f>'C завтраками| Bed and breakfast'!AE16*0.85</f>
        <v>22100</v>
      </c>
      <c r="AF17" s="292">
        <f>'C завтраками| Bed and breakfast'!AF16*0.85</f>
        <v>25500</v>
      </c>
      <c r="AG17" s="292">
        <f>'C завтраками| Bed and breakfast'!AG16*0.85</f>
        <v>25500</v>
      </c>
      <c r="AH17" s="292">
        <f>'C завтраками| Bed and breakfast'!AH16*0.85</f>
        <v>23375</v>
      </c>
      <c r="AI17" s="292">
        <f>'C завтраками| Bed and breakfast'!AI16*0.85</f>
        <v>25075</v>
      </c>
      <c r="AJ17" s="292">
        <f>'C завтраками| Bed and breakfast'!AJ16*0.85</f>
        <v>25075</v>
      </c>
      <c r="AK17" s="292">
        <f>'C завтраками| Bed and breakfast'!AK16*0.85</f>
        <v>30600</v>
      </c>
      <c r="AL17" s="292">
        <f>'C завтраками| Bed and breakfast'!AL16*0.85</f>
        <v>35700</v>
      </c>
      <c r="AM17" s="292">
        <f>'C завтраками| Bed and breakfast'!AM16*0.85</f>
        <v>35700</v>
      </c>
      <c r="AN17" s="292">
        <f>'C завтраками| Bed and breakfast'!AN16*0.85</f>
        <v>38250</v>
      </c>
      <c r="AO17" s="292">
        <f>'C завтраками| Bed and breakfast'!AO16*0.85</f>
        <v>35700</v>
      </c>
    </row>
    <row r="18" spans="1:41" s="72" customFormat="1" x14ac:dyDescent="0.2">
      <c r="A18" s="240">
        <v>2</v>
      </c>
      <c r="B18" s="292">
        <f>'C завтраками| Bed and breakfast'!B17*0.85</f>
        <v>24310</v>
      </c>
      <c r="C18" s="292">
        <f>'C завтраками| Bed and breakfast'!C17*0.85</f>
        <v>24310</v>
      </c>
      <c r="D18" s="292">
        <f>'C завтраками| Bed and breakfast'!D17*0.85</f>
        <v>27285</v>
      </c>
      <c r="E18" s="292">
        <f>'C завтраками| Bed and breakfast'!E17*0.85</f>
        <v>27285</v>
      </c>
      <c r="F18" s="292">
        <f>'C завтраками| Bed and breakfast'!F17*0.85</f>
        <v>21760</v>
      </c>
      <c r="G18" s="292">
        <f>'C завтраками| Bed and breakfast'!G17*0.85</f>
        <v>21760</v>
      </c>
      <c r="H18" s="292">
        <f>'C завтраками| Bed and breakfast'!H17*0.85</f>
        <v>21760</v>
      </c>
      <c r="I18" s="292">
        <f>'C завтраками| Bed and breakfast'!I17*0.85</f>
        <v>21760</v>
      </c>
      <c r="J18" s="292">
        <f>'C завтраками| Bed and breakfast'!J17*0.85</f>
        <v>21760</v>
      </c>
      <c r="K18" s="292">
        <f>'C завтраками| Bed and breakfast'!K17*0.85</f>
        <v>25585</v>
      </c>
      <c r="L18" s="292">
        <f>'C завтраками| Bed and breakfast'!L17*0.85</f>
        <v>25585</v>
      </c>
      <c r="M18" s="292">
        <f>'C завтраками| Bed and breakfast'!M17*0.85</f>
        <v>21760</v>
      </c>
      <c r="N18" s="292">
        <f>'C завтраками| Bed and breakfast'!N17*0.85</f>
        <v>21760</v>
      </c>
      <c r="O18" s="292">
        <f>'C завтраками| Bed and breakfast'!O17*0.85</f>
        <v>21760</v>
      </c>
      <c r="P18" s="292">
        <f>'C завтраками| Bed and breakfast'!P17*0.85</f>
        <v>21760</v>
      </c>
      <c r="Q18" s="292">
        <f>'C завтраками| Bed and breakfast'!Q17*0.85</f>
        <v>21760</v>
      </c>
      <c r="R18" s="292">
        <f>'C завтраками| Bed and breakfast'!R17*0.85</f>
        <v>24310</v>
      </c>
      <c r="S18" s="292">
        <f>'C завтраками| Bed and breakfast'!S17*0.85</f>
        <v>24310</v>
      </c>
      <c r="T18" s="292">
        <f>'C завтраками| Bed and breakfast'!T17*0.85</f>
        <v>23035</v>
      </c>
      <c r="U18" s="292">
        <f>'C завтраками| Bed and breakfast'!U17*0.85</f>
        <v>23035</v>
      </c>
      <c r="V18" s="292">
        <f>'C завтраками| Bed and breakfast'!V17*0.85</f>
        <v>23035</v>
      </c>
      <c r="W18" s="292">
        <f>'C завтраками| Bed and breakfast'!W17*0.85</f>
        <v>23035</v>
      </c>
      <c r="X18" s="292">
        <f>'C завтраками| Bed and breakfast'!X17*0.85</f>
        <v>24310</v>
      </c>
      <c r="Y18" s="292">
        <f>'C завтраками| Bed and breakfast'!Y17*0.85</f>
        <v>24310</v>
      </c>
      <c r="Z18" s="292">
        <f>'C завтраками| Bed and breakfast'!Z17*0.85</f>
        <v>24310</v>
      </c>
      <c r="AA18" s="292">
        <f>'C завтраками| Bed and breakfast'!AA17*0.85</f>
        <v>23035</v>
      </c>
      <c r="AB18" s="292">
        <f>'C завтраками| Bed and breakfast'!AB17*0.85</f>
        <v>23035</v>
      </c>
      <c r="AC18" s="292">
        <f>'C завтраками| Bed and breakfast'!AC17*0.85</f>
        <v>24310</v>
      </c>
      <c r="AD18" s="292">
        <f>'C завтраками| Bed and breakfast'!AD17*0.85</f>
        <v>24310</v>
      </c>
      <c r="AE18" s="292">
        <f>'C завтраками| Bed and breakfast'!AE17*0.85</f>
        <v>24310</v>
      </c>
      <c r="AF18" s="292">
        <f>'C завтраками| Bed and breakfast'!AF17*0.85</f>
        <v>27710</v>
      </c>
      <c r="AG18" s="292">
        <f>'C завтраками| Bed and breakfast'!AG17*0.85</f>
        <v>27710</v>
      </c>
      <c r="AH18" s="292">
        <f>'C завтраками| Bed and breakfast'!AH17*0.85</f>
        <v>25585</v>
      </c>
      <c r="AI18" s="292">
        <f>'C завтраками| Bed and breakfast'!AI17*0.85</f>
        <v>27285</v>
      </c>
      <c r="AJ18" s="292">
        <f>'C завтраками| Bed and breakfast'!AJ17*0.85</f>
        <v>27285</v>
      </c>
      <c r="AK18" s="292">
        <f>'C завтраками| Bed and breakfast'!AK17*0.85</f>
        <v>32810</v>
      </c>
      <c r="AL18" s="292">
        <f>'C завтраками| Bed and breakfast'!AL17*0.85</f>
        <v>37910</v>
      </c>
      <c r="AM18" s="292">
        <f>'C завтраками| Bed and breakfast'!AM17*0.85</f>
        <v>37910</v>
      </c>
      <c r="AN18" s="292">
        <f>'C завтраками| Bed and breakfast'!AN17*0.85</f>
        <v>40460</v>
      </c>
      <c r="AO18" s="292">
        <f>'C завтраками| Bed and breakfast'!AO17*0.85</f>
        <v>37910</v>
      </c>
    </row>
    <row r="19" spans="1:41"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row>
    <row r="20" spans="1:41" s="72" customFormat="1" x14ac:dyDescent="0.2">
      <c r="A20" s="240">
        <v>1</v>
      </c>
      <c r="B20" s="292">
        <f>'C завтраками| Bed and breakfast'!B19*0.85</f>
        <v>23800</v>
      </c>
      <c r="C20" s="292">
        <f>'C завтраками| Bed and breakfast'!C19*0.85</f>
        <v>23800</v>
      </c>
      <c r="D20" s="292">
        <f>'C завтраками| Bed and breakfast'!D19*0.85</f>
        <v>26775</v>
      </c>
      <c r="E20" s="292">
        <f>'C завтраками| Bed and breakfast'!E19*0.85</f>
        <v>26775</v>
      </c>
      <c r="F20" s="292">
        <f>'C завтраками| Bed and breakfast'!F19*0.85</f>
        <v>21250</v>
      </c>
      <c r="G20" s="292">
        <f>'C завтраками| Bed and breakfast'!G19*0.85</f>
        <v>21250</v>
      </c>
      <c r="H20" s="292">
        <f>'C завтраками| Bed and breakfast'!H19*0.85</f>
        <v>21250</v>
      </c>
      <c r="I20" s="292">
        <f>'C завтраками| Bed and breakfast'!I19*0.85</f>
        <v>21250</v>
      </c>
      <c r="J20" s="292">
        <f>'C завтраками| Bed and breakfast'!J19*0.85</f>
        <v>21250</v>
      </c>
      <c r="K20" s="292">
        <f>'C завтраками| Bed and breakfast'!K19*0.85</f>
        <v>25075</v>
      </c>
      <c r="L20" s="292">
        <f>'C завтраками| Bed and breakfast'!L19*0.85</f>
        <v>25075</v>
      </c>
      <c r="M20" s="292">
        <f>'C завтраками| Bed and breakfast'!M19*0.85</f>
        <v>21250</v>
      </c>
      <c r="N20" s="292">
        <f>'C завтраками| Bed and breakfast'!N19*0.85</f>
        <v>21250</v>
      </c>
      <c r="O20" s="292">
        <f>'C завтраками| Bed and breakfast'!O19*0.85</f>
        <v>21250</v>
      </c>
      <c r="P20" s="292">
        <f>'C завтраками| Bed and breakfast'!P19*0.85</f>
        <v>21250</v>
      </c>
      <c r="Q20" s="292">
        <f>'C завтраками| Bed and breakfast'!Q19*0.85</f>
        <v>21250</v>
      </c>
      <c r="R20" s="292">
        <f>'C завтраками| Bed and breakfast'!R19*0.85</f>
        <v>23800</v>
      </c>
      <c r="S20" s="292">
        <f>'C завтраками| Bed and breakfast'!S19*0.85</f>
        <v>23800</v>
      </c>
      <c r="T20" s="292">
        <f>'C завтраками| Bed and breakfast'!T19*0.85</f>
        <v>22525</v>
      </c>
      <c r="U20" s="292">
        <f>'C завтраками| Bed and breakfast'!U19*0.85</f>
        <v>22525</v>
      </c>
      <c r="V20" s="292">
        <f>'C завтраками| Bed and breakfast'!V19*0.85</f>
        <v>22525</v>
      </c>
      <c r="W20" s="292">
        <f>'C завтраками| Bed and breakfast'!W19*0.85</f>
        <v>22525</v>
      </c>
      <c r="X20" s="292">
        <f>'C завтраками| Bed and breakfast'!X19*0.85</f>
        <v>23800</v>
      </c>
      <c r="Y20" s="292">
        <f>'C завтраками| Bed and breakfast'!Y19*0.85</f>
        <v>23800</v>
      </c>
      <c r="Z20" s="292">
        <f>'C завтраками| Bed and breakfast'!Z19*0.85</f>
        <v>23800</v>
      </c>
      <c r="AA20" s="292">
        <f>'C завтраками| Bed and breakfast'!AA19*0.85</f>
        <v>22525</v>
      </c>
      <c r="AB20" s="292">
        <f>'C завтраками| Bed and breakfast'!AB19*0.85</f>
        <v>22525</v>
      </c>
      <c r="AC20" s="292">
        <f>'C завтраками| Bed and breakfast'!AC19*0.85</f>
        <v>23800</v>
      </c>
      <c r="AD20" s="292">
        <f>'C завтраками| Bed and breakfast'!AD19*0.85</f>
        <v>23800</v>
      </c>
      <c r="AE20" s="292">
        <f>'C завтраками| Bed and breakfast'!AE19*0.85</f>
        <v>23800</v>
      </c>
      <c r="AF20" s="292">
        <f>'C завтраками| Bed and breakfast'!AF19*0.85</f>
        <v>27200</v>
      </c>
      <c r="AG20" s="292">
        <f>'C завтраками| Bed and breakfast'!AG19*0.85</f>
        <v>27200</v>
      </c>
      <c r="AH20" s="292">
        <f>'C завтраками| Bed and breakfast'!AH19*0.85</f>
        <v>25075</v>
      </c>
      <c r="AI20" s="292">
        <f>'C завтраками| Bed and breakfast'!AI19*0.85</f>
        <v>26775</v>
      </c>
      <c r="AJ20" s="292">
        <f>'C завтраками| Bed and breakfast'!AJ19*0.85</f>
        <v>26775</v>
      </c>
      <c r="AK20" s="292">
        <f>'C завтраками| Bed and breakfast'!AK19*0.85</f>
        <v>32300</v>
      </c>
      <c r="AL20" s="292">
        <f>'C завтраками| Bed and breakfast'!AL19*0.85</f>
        <v>37400</v>
      </c>
      <c r="AM20" s="292">
        <f>'C завтраками| Bed and breakfast'!AM19*0.85</f>
        <v>37400</v>
      </c>
      <c r="AN20" s="292">
        <f>'C завтраками| Bed and breakfast'!AN19*0.85</f>
        <v>39950</v>
      </c>
      <c r="AO20" s="292">
        <f>'C завтраками| Bed and breakfast'!AO19*0.85</f>
        <v>37400</v>
      </c>
    </row>
    <row r="21" spans="1:41" s="72" customFormat="1" x14ac:dyDescent="0.2">
      <c r="A21" s="240">
        <v>2</v>
      </c>
      <c r="B21" s="292">
        <f>'C завтраками| Bed and breakfast'!B20*0.85</f>
        <v>26010</v>
      </c>
      <c r="C21" s="292">
        <f>'C завтраками| Bed and breakfast'!C20*0.85</f>
        <v>26010</v>
      </c>
      <c r="D21" s="292">
        <f>'C завтраками| Bed and breakfast'!D20*0.85</f>
        <v>28985</v>
      </c>
      <c r="E21" s="292">
        <f>'C завтраками| Bed and breakfast'!E20*0.85</f>
        <v>28985</v>
      </c>
      <c r="F21" s="292">
        <f>'C завтраками| Bed and breakfast'!F20*0.85</f>
        <v>23460</v>
      </c>
      <c r="G21" s="292">
        <f>'C завтраками| Bed and breakfast'!G20*0.85</f>
        <v>23460</v>
      </c>
      <c r="H21" s="292">
        <f>'C завтраками| Bed and breakfast'!H20*0.85</f>
        <v>23460</v>
      </c>
      <c r="I21" s="292">
        <f>'C завтраками| Bed and breakfast'!I20*0.85</f>
        <v>23460</v>
      </c>
      <c r="J21" s="292">
        <f>'C завтраками| Bed and breakfast'!J20*0.85</f>
        <v>23460</v>
      </c>
      <c r="K21" s="292">
        <f>'C завтраками| Bed and breakfast'!K20*0.85</f>
        <v>27285</v>
      </c>
      <c r="L21" s="292">
        <f>'C завтраками| Bed and breakfast'!L20*0.85</f>
        <v>27285</v>
      </c>
      <c r="M21" s="292">
        <f>'C завтраками| Bed and breakfast'!M20*0.85</f>
        <v>23460</v>
      </c>
      <c r="N21" s="292">
        <f>'C завтраками| Bed and breakfast'!N20*0.85</f>
        <v>23460</v>
      </c>
      <c r="O21" s="292">
        <f>'C завтраками| Bed and breakfast'!O20*0.85</f>
        <v>23460</v>
      </c>
      <c r="P21" s="292">
        <f>'C завтраками| Bed and breakfast'!P20*0.85</f>
        <v>23460</v>
      </c>
      <c r="Q21" s="292">
        <f>'C завтраками| Bed and breakfast'!Q20*0.85</f>
        <v>23460</v>
      </c>
      <c r="R21" s="292">
        <f>'C завтраками| Bed and breakfast'!R20*0.85</f>
        <v>26010</v>
      </c>
      <c r="S21" s="292">
        <f>'C завтраками| Bed and breakfast'!S20*0.85</f>
        <v>26010</v>
      </c>
      <c r="T21" s="292">
        <f>'C завтраками| Bed and breakfast'!T20*0.85</f>
        <v>24735</v>
      </c>
      <c r="U21" s="292">
        <f>'C завтраками| Bed and breakfast'!U20*0.85</f>
        <v>24735</v>
      </c>
      <c r="V21" s="292">
        <f>'C завтраками| Bed and breakfast'!V20*0.85</f>
        <v>24735</v>
      </c>
      <c r="W21" s="292">
        <f>'C завтраками| Bed and breakfast'!W20*0.85</f>
        <v>24735</v>
      </c>
      <c r="X21" s="292">
        <f>'C завтраками| Bed and breakfast'!X20*0.85</f>
        <v>26010</v>
      </c>
      <c r="Y21" s="292">
        <f>'C завтраками| Bed and breakfast'!Y20*0.85</f>
        <v>26010</v>
      </c>
      <c r="Z21" s="292">
        <f>'C завтраками| Bed and breakfast'!Z20*0.85</f>
        <v>26010</v>
      </c>
      <c r="AA21" s="292">
        <f>'C завтраками| Bed and breakfast'!AA20*0.85</f>
        <v>24735</v>
      </c>
      <c r="AB21" s="292">
        <f>'C завтраками| Bed and breakfast'!AB20*0.85</f>
        <v>24735</v>
      </c>
      <c r="AC21" s="292">
        <f>'C завтраками| Bed and breakfast'!AC20*0.85</f>
        <v>26010</v>
      </c>
      <c r="AD21" s="292">
        <f>'C завтраками| Bed and breakfast'!AD20*0.85</f>
        <v>26010</v>
      </c>
      <c r="AE21" s="292">
        <f>'C завтраками| Bed and breakfast'!AE20*0.85</f>
        <v>26010</v>
      </c>
      <c r="AF21" s="292">
        <f>'C завтраками| Bed and breakfast'!AF20*0.85</f>
        <v>29410</v>
      </c>
      <c r="AG21" s="292">
        <f>'C завтраками| Bed and breakfast'!AG20*0.85</f>
        <v>29410</v>
      </c>
      <c r="AH21" s="292">
        <f>'C завтраками| Bed and breakfast'!AH20*0.85</f>
        <v>27285</v>
      </c>
      <c r="AI21" s="292">
        <f>'C завтраками| Bed and breakfast'!AI20*0.85</f>
        <v>28985</v>
      </c>
      <c r="AJ21" s="292">
        <f>'C завтраками| Bed and breakfast'!AJ20*0.85</f>
        <v>28985</v>
      </c>
      <c r="AK21" s="292">
        <f>'C завтраками| Bed and breakfast'!AK20*0.85</f>
        <v>34510</v>
      </c>
      <c r="AL21" s="292">
        <f>'C завтраками| Bed and breakfast'!AL20*0.85</f>
        <v>39610</v>
      </c>
      <c r="AM21" s="292">
        <f>'C завтраками| Bed and breakfast'!AM20*0.85</f>
        <v>39610</v>
      </c>
      <c r="AN21" s="292">
        <f>'C завтраками| Bed and breakfast'!AN20*0.85</f>
        <v>42160</v>
      </c>
      <c r="AO21" s="292">
        <f>'C завтраками| Bed and breakfast'!AO20*0.85</f>
        <v>39610</v>
      </c>
    </row>
    <row r="22" spans="1:41"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row>
    <row r="23" spans="1:41" s="72" customFormat="1" x14ac:dyDescent="0.2">
      <c r="A23" s="240" t="s">
        <v>115</v>
      </c>
      <c r="B23" s="292">
        <f>'C завтраками| Bed and breakfast'!B22*0.85</f>
        <v>44710</v>
      </c>
      <c r="C23" s="292">
        <f>'C завтраками| Bed and breakfast'!C22*0.85</f>
        <v>44710</v>
      </c>
      <c r="D23" s="292">
        <f>'C завтраками| Bed and breakfast'!D22*0.85</f>
        <v>47685</v>
      </c>
      <c r="E23" s="292">
        <f>'C завтраками| Bed and breakfast'!E22*0.85</f>
        <v>47685</v>
      </c>
      <c r="F23" s="292">
        <f>'C завтраками| Bed and breakfast'!F22*0.85</f>
        <v>42160</v>
      </c>
      <c r="G23" s="292">
        <f>'C завтраками| Bed and breakfast'!G22*0.85</f>
        <v>42160</v>
      </c>
      <c r="H23" s="292">
        <f>'C завтраками| Bed and breakfast'!H22*0.85</f>
        <v>42160</v>
      </c>
      <c r="I23" s="292">
        <f>'C завтраками| Bed and breakfast'!I22*0.85</f>
        <v>42160</v>
      </c>
      <c r="J23" s="292">
        <f>'C завтраками| Bed and breakfast'!J22*0.85</f>
        <v>42160</v>
      </c>
      <c r="K23" s="292">
        <f>'C завтраками| Bed and breakfast'!K22*0.85</f>
        <v>45985</v>
      </c>
      <c r="L23" s="292">
        <f>'C завтраками| Bed and breakfast'!L22*0.85</f>
        <v>45985</v>
      </c>
      <c r="M23" s="292">
        <f>'C завтраками| Bed and breakfast'!M22*0.85</f>
        <v>42160</v>
      </c>
      <c r="N23" s="292">
        <f>'C завтраками| Bed and breakfast'!N22*0.85</f>
        <v>42160</v>
      </c>
      <c r="O23" s="292">
        <f>'C завтраками| Bed and breakfast'!O22*0.85</f>
        <v>42160</v>
      </c>
      <c r="P23" s="292">
        <f>'C завтраками| Bed and breakfast'!P22*0.85</f>
        <v>42160</v>
      </c>
      <c r="Q23" s="292">
        <f>'C завтраками| Bed and breakfast'!Q22*0.85</f>
        <v>42160</v>
      </c>
      <c r="R23" s="292">
        <f>'C завтраками| Bed and breakfast'!R22*0.85</f>
        <v>44710</v>
      </c>
      <c r="S23" s="292">
        <f>'C завтраками| Bed and breakfast'!S22*0.85</f>
        <v>44710</v>
      </c>
      <c r="T23" s="292">
        <f>'C завтраками| Bed and breakfast'!T22*0.85</f>
        <v>43435</v>
      </c>
      <c r="U23" s="292">
        <f>'C завтраками| Bed and breakfast'!U22*0.85</f>
        <v>43435</v>
      </c>
      <c r="V23" s="292">
        <f>'C завтраками| Bed and breakfast'!V22*0.85</f>
        <v>43435</v>
      </c>
      <c r="W23" s="292">
        <f>'C завтраками| Bed and breakfast'!W22*0.85</f>
        <v>43435</v>
      </c>
      <c r="X23" s="292">
        <f>'C завтраками| Bed and breakfast'!X22*0.85</f>
        <v>44710</v>
      </c>
      <c r="Y23" s="292">
        <f>'C завтраками| Bed and breakfast'!Y22*0.85</f>
        <v>44710</v>
      </c>
      <c r="Z23" s="292">
        <f>'C завтраками| Bed and breakfast'!Z22*0.85</f>
        <v>44710</v>
      </c>
      <c r="AA23" s="292">
        <f>'C завтраками| Bed and breakfast'!AA22*0.85</f>
        <v>43435</v>
      </c>
      <c r="AB23" s="292">
        <f>'C завтраками| Bed and breakfast'!AB22*0.85</f>
        <v>43435</v>
      </c>
      <c r="AC23" s="292">
        <f>'C завтраками| Bed and breakfast'!AC22*0.85</f>
        <v>44710</v>
      </c>
      <c r="AD23" s="292">
        <f>'C завтраками| Bed and breakfast'!AD22*0.85</f>
        <v>44710</v>
      </c>
      <c r="AE23" s="292">
        <f>'C завтраками| Bed and breakfast'!AE22*0.85</f>
        <v>44710</v>
      </c>
      <c r="AF23" s="292">
        <f>'C завтраками| Bed and breakfast'!AF22*0.85</f>
        <v>48110</v>
      </c>
      <c r="AG23" s="292">
        <f>'C завтраками| Bed and breakfast'!AG22*0.85</f>
        <v>48110</v>
      </c>
      <c r="AH23" s="292">
        <f>'C завтраками| Bed and breakfast'!AH22*0.85</f>
        <v>45985</v>
      </c>
      <c r="AI23" s="292">
        <f>'C завтраками| Bed and breakfast'!AI22*0.85</f>
        <v>47685</v>
      </c>
      <c r="AJ23" s="292">
        <f>'C завтраками| Bed and breakfast'!AJ22*0.85</f>
        <v>47685</v>
      </c>
      <c r="AK23" s="292">
        <f>'C завтраками| Bed and breakfast'!AK22*0.85</f>
        <v>53210</v>
      </c>
      <c r="AL23" s="292">
        <f>'C завтраками| Bed and breakfast'!AL22*0.85</f>
        <v>58310</v>
      </c>
      <c r="AM23" s="292">
        <f>'C завтраками| Bed and breakfast'!AM22*0.85</f>
        <v>58310</v>
      </c>
      <c r="AN23" s="292">
        <f>'C завтраками| Bed and breakfast'!AN22*0.85</f>
        <v>60860</v>
      </c>
      <c r="AO23" s="292">
        <f>'C завтраками| Bed and breakfast'!AO22*0.85</f>
        <v>58310</v>
      </c>
    </row>
    <row r="24" spans="1:41"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row>
    <row r="25" spans="1:41" s="72" customFormat="1" x14ac:dyDescent="0.2">
      <c r="A25" s="240" t="s">
        <v>115</v>
      </c>
      <c r="B25" s="292">
        <f>'C завтраками| Bed and breakfast'!B24*0.85</f>
        <v>57460</v>
      </c>
      <c r="C25" s="292">
        <f>'C завтраками| Bed and breakfast'!C24*0.85</f>
        <v>57460</v>
      </c>
      <c r="D25" s="292">
        <f>'C завтраками| Bed and breakfast'!D24*0.85</f>
        <v>60435</v>
      </c>
      <c r="E25" s="292">
        <f>'C завтраками| Bed and breakfast'!E24*0.85</f>
        <v>60435</v>
      </c>
      <c r="F25" s="292">
        <f>'C завтраками| Bed and breakfast'!F24*0.85</f>
        <v>54910</v>
      </c>
      <c r="G25" s="292">
        <f>'C завтраками| Bed and breakfast'!G24*0.85</f>
        <v>54910</v>
      </c>
      <c r="H25" s="292">
        <f>'C завтраками| Bed and breakfast'!H24*0.85</f>
        <v>54910</v>
      </c>
      <c r="I25" s="292">
        <f>'C завтраками| Bed and breakfast'!I24*0.85</f>
        <v>54910</v>
      </c>
      <c r="J25" s="292">
        <f>'C завтраками| Bed and breakfast'!J24*0.85</f>
        <v>54910</v>
      </c>
      <c r="K25" s="292">
        <f>'C завтраками| Bed and breakfast'!K24*0.85</f>
        <v>58735</v>
      </c>
      <c r="L25" s="292">
        <f>'C завтраками| Bed and breakfast'!L24*0.85</f>
        <v>58735</v>
      </c>
      <c r="M25" s="292">
        <f>'C завтраками| Bed and breakfast'!M24*0.85</f>
        <v>54910</v>
      </c>
      <c r="N25" s="292">
        <f>'C завтраками| Bed and breakfast'!N24*0.85</f>
        <v>54910</v>
      </c>
      <c r="O25" s="292">
        <f>'C завтраками| Bed and breakfast'!O24*0.85</f>
        <v>54910</v>
      </c>
      <c r="P25" s="292">
        <f>'C завтраками| Bed and breakfast'!P24*0.85</f>
        <v>54910</v>
      </c>
      <c r="Q25" s="292">
        <f>'C завтраками| Bed and breakfast'!Q24*0.85</f>
        <v>54910</v>
      </c>
      <c r="R25" s="292">
        <f>'C завтраками| Bed and breakfast'!R24*0.85</f>
        <v>57460</v>
      </c>
      <c r="S25" s="292">
        <f>'C завтраками| Bed and breakfast'!S24*0.85</f>
        <v>57460</v>
      </c>
      <c r="T25" s="292">
        <f>'C завтраками| Bed and breakfast'!T24*0.85</f>
        <v>56185</v>
      </c>
      <c r="U25" s="292">
        <f>'C завтраками| Bed and breakfast'!U24*0.85</f>
        <v>56185</v>
      </c>
      <c r="V25" s="292">
        <f>'C завтраками| Bed and breakfast'!V24*0.85</f>
        <v>56185</v>
      </c>
      <c r="W25" s="292">
        <f>'C завтраками| Bed and breakfast'!W24*0.85</f>
        <v>56185</v>
      </c>
      <c r="X25" s="292">
        <f>'C завтраками| Bed and breakfast'!X24*0.85</f>
        <v>57460</v>
      </c>
      <c r="Y25" s="292">
        <f>'C завтраками| Bed and breakfast'!Y24*0.85</f>
        <v>57460</v>
      </c>
      <c r="Z25" s="292">
        <f>'C завтраками| Bed and breakfast'!Z24*0.85</f>
        <v>57460</v>
      </c>
      <c r="AA25" s="292">
        <f>'C завтраками| Bed and breakfast'!AA24*0.85</f>
        <v>56185</v>
      </c>
      <c r="AB25" s="292">
        <f>'C завтраками| Bed and breakfast'!AB24*0.85</f>
        <v>56185</v>
      </c>
      <c r="AC25" s="292">
        <f>'C завтраками| Bed and breakfast'!AC24*0.85</f>
        <v>57460</v>
      </c>
      <c r="AD25" s="292">
        <f>'C завтраками| Bed and breakfast'!AD24*0.85</f>
        <v>57460</v>
      </c>
      <c r="AE25" s="292">
        <f>'C завтраками| Bed and breakfast'!AE24*0.85</f>
        <v>57460</v>
      </c>
      <c r="AF25" s="292">
        <f>'C завтраками| Bed and breakfast'!AF24*0.85</f>
        <v>60860</v>
      </c>
      <c r="AG25" s="292">
        <f>'C завтраками| Bed and breakfast'!AG24*0.85</f>
        <v>60860</v>
      </c>
      <c r="AH25" s="292">
        <f>'C завтраками| Bed and breakfast'!AH24*0.85</f>
        <v>58735</v>
      </c>
      <c r="AI25" s="292">
        <f>'C завтраками| Bed and breakfast'!AI24*0.85</f>
        <v>60435</v>
      </c>
      <c r="AJ25" s="292">
        <f>'C завтраками| Bed and breakfast'!AJ24*0.85</f>
        <v>60435</v>
      </c>
      <c r="AK25" s="292">
        <f>'C завтраками| Bed and breakfast'!AK24*0.85</f>
        <v>65960</v>
      </c>
      <c r="AL25" s="292">
        <f>'C завтраками| Bed and breakfast'!AL24*0.85</f>
        <v>71060</v>
      </c>
      <c r="AM25" s="292">
        <f>'C завтраками| Bed and breakfast'!AM24*0.85</f>
        <v>71060</v>
      </c>
      <c r="AN25" s="292">
        <f>'C завтраками| Bed and breakfast'!AN24*0.85</f>
        <v>73610</v>
      </c>
      <c r="AO25" s="292">
        <f>'C завтраками| Bed and breakfast'!AO24*0.85</f>
        <v>71060</v>
      </c>
    </row>
    <row r="26" spans="1:41"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row>
    <row r="27" spans="1:41" s="72" customFormat="1" x14ac:dyDescent="0.2">
      <c r="A27" s="240" t="s">
        <v>115</v>
      </c>
      <c r="B27" s="292">
        <f>'C завтраками| Bed and breakfast'!B26*0.85</f>
        <v>82960</v>
      </c>
      <c r="C27" s="292">
        <f>'C завтраками| Bed and breakfast'!C26*0.85</f>
        <v>82960</v>
      </c>
      <c r="D27" s="292">
        <f>'C завтраками| Bed and breakfast'!D26*0.85</f>
        <v>85935</v>
      </c>
      <c r="E27" s="292">
        <f>'C завтраками| Bed and breakfast'!E26*0.85</f>
        <v>85935</v>
      </c>
      <c r="F27" s="292">
        <f>'C завтраками| Bed and breakfast'!F26*0.85</f>
        <v>80410</v>
      </c>
      <c r="G27" s="292">
        <f>'C завтраками| Bed and breakfast'!G26*0.85</f>
        <v>80410</v>
      </c>
      <c r="H27" s="292">
        <f>'C завтраками| Bed and breakfast'!H26*0.85</f>
        <v>80410</v>
      </c>
      <c r="I27" s="292">
        <f>'C завтраками| Bed and breakfast'!I26*0.85</f>
        <v>80410</v>
      </c>
      <c r="J27" s="292">
        <f>'C завтраками| Bed and breakfast'!J26*0.85</f>
        <v>80410</v>
      </c>
      <c r="K27" s="292">
        <f>'C завтраками| Bed and breakfast'!K26*0.85</f>
        <v>84235</v>
      </c>
      <c r="L27" s="292">
        <f>'C завтраками| Bed and breakfast'!L26*0.85</f>
        <v>84235</v>
      </c>
      <c r="M27" s="292">
        <f>'C завтраками| Bed and breakfast'!M26*0.85</f>
        <v>80410</v>
      </c>
      <c r="N27" s="292">
        <f>'C завтраками| Bed and breakfast'!N26*0.85</f>
        <v>80410</v>
      </c>
      <c r="O27" s="292">
        <f>'C завтраками| Bed and breakfast'!O26*0.85</f>
        <v>80410</v>
      </c>
      <c r="P27" s="292">
        <f>'C завтраками| Bed and breakfast'!P26*0.85</f>
        <v>80410</v>
      </c>
      <c r="Q27" s="292">
        <f>'C завтраками| Bed and breakfast'!Q26*0.85</f>
        <v>80410</v>
      </c>
      <c r="R27" s="292">
        <f>'C завтраками| Bed and breakfast'!R26*0.85</f>
        <v>82960</v>
      </c>
      <c r="S27" s="292">
        <f>'C завтраками| Bed and breakfast'!S26*0.85</f>
        <v>82960</v>
      </c>
      <c r="T27" s="292">
        <f>'C завтраками| Bed and breakfast'!T26*0.85</f>
        <v>81685</v>
      </c>
      <c r="U27" s="292">
        <f>'C завтраками| Bed and breakfast'!U26*0.85</f>
        <v>81685</v>
      </c>
      <c r="V27" s="292">
        <f>'C завтраками| Bed and breakfast'!V26*0.85</f>
        <v>81685</v>
      </c>
      <c r="W27" s="292">
        <f>'C завтраками| Bed and breakfast'!W26*0.85</f>
        <v>81685</v>
      </c>
      <c r="X27" s="292">
        <f>'C завтраками| Bed and breakfast'!X26*0.85</f>
        <v>82960</v>
      </c>
      <c r="Y27" s="292">
        <f>'C завтраками| Bed and breakfast'!Y26*0.85</f>
        <v>82960</v>
      </c>
      <c r="Z27" s="292">
        <f>'C завтраками| Bed and breakfast'!Z26*0.85</f>
        <v>82960</v>
      </c>
      <c r="AA27" s="292">
        <f>'C завтраками| Bed and breakfast'!AA26*0.85</f>
        <v>81685</v>
      </c>
      <c r="AB27" s="292">
        <f>'C завтраками| Bed and breakfast'!AB26*0.85</f>
        <v>81685</v>
      </c>
      <c r="AC27" s="292">
        <f>'C завтраками| Bed and breakfast'!AC26*0.85</f>
        <v>82960</v>
      </c>
      <c r="AD27" s="292">
        <f>'C завтраками| Bed and breakfast'!AD26*0.85</f>
        <v>82960</v>
      </c>
      <c r="AE27" s="292">
        <f>'C завтраками| Bed and breakfast'!AE26*0.85</f>
        <v>82960</v>
      </c>
      <c r="AF27" s="292">
        <f>'C завтраками| Bed and breakfast'!AF26*0.85</f>
        <v>86360</v>
      </c>
      <c r="AG27" s="292">
        <f>'C завтраками| Bed and breakfast'!AG26*0.85</f>
        <v>86360</v>
      </c>
      <c r="AH27" s="292">
        <f>'C завтраками| Bed and breakfast'!AH26*0.85</f>
        <v>84235</v>
      </c>
      <c r="AI27" s="292">
        <f>'C завтраками| Bed and breakfast'!AI26*0.85</f>
        <v>85935</v>
      </c>
      <c r="AJ27" s="292">
        <f>'C завтраками| Bed and breakfast'!AJ26*0.85</f>
        <v>85935</v>
      </c>
      <c r="AK27" s="292">
        <f>'C завтраками| Bed and breakfast'!AK26*0.85</f>
        <v>91460</v>
      </c>
      <c r="AL27" s="292">
        <f>'C завтраками| Bed and breakfast'!AL26*0.85</f>
        <v>96560</v>
      </c>
      <c r="AM27" s="292">
        <f>'C завтраками| Bed and breakfast'!AM26*0.85</f>
        <v>96560</v>
      </c>
      <c r="AN27" s="292">
        <f>'C завтраками| Bed and breakfast'!AN26*0.85</f>
        <v>99110</v>
      </c>
      <c r="AO27" s="292">
        <f>'C завтраками| Bed and breakfast'!AO26*0.85</f>
        <v>96560</v>
      </c>
    </row>
    <row r="28" spans="1:41"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row>
    <row r="29" spans="1:41" s="72" customFormat="1" x14ac:dyDescent="0.2">
      <c r="A29" s="240" t="s">
        <v>115</v>
      </c>
      <c r="B29" s="292">
        <f>'C завтраками| Bed and breakfast'!B28*0.85</f>
        <v>99960</v>
      </c>
      <c r="C29" s="292">
        <f>'C завтраками| Bed and breakfast'!C28*0.85</f>
        <v>99960</v>
      </c>
      <c r="D29" s="292">
        <f>'C завтраками| Bed and breakfast'!D28*0.85</f>
        <v>102935</v>
      </c>
      <c r="E29" s="292">
        <f>'C завтраками| Bed and breakfast'!E28*0.85</f>
        <v>102935</v>
      </c>
      <c r="F29" s="292">
        <f>'C завтраками| Bed and breakfast'!F28*0.85</f>
        <v>97410</v>
      </c>
      <c r="G29" s="292">
        <f>'C завтраками| Bed and breakfast'!G28*0.85</f>
        <v>97410</v>
      </c>
      <c r="H29" s="292">
        <f>'C завтраками| Bed and breakfast'!H28*0.85</f>
        <v>97410</v>
      </c>
      <c r="I29" s="292">
        <f>'C завтраками| Bed and breakfast'!I28*0.85</f>
        <v>97410</v>
      </c>
      <c r="J29" s="292">
        <f>'C завтраками| Bed and breakfast'!J28*0.85</f>
        <v>97410</v>
      </c>
      <c r="K29" s="292">
        <f>'C завтраками| Bed and breakfast'!K28*0.85</f>
        <v>101235</v>
      </c>
      <c r="L29" s="292">
        <f>'C завтраками| Bed and breakfast'!L28*0.85</f>
        <v>101235</v>
      </c>
      <c r="M29" s="292">
        <f>'C завтраками| Bed and breakfast'!M28*0.85</f>
        <v>97410</v>
      </c>
      <c r="N29" s="292">
        <f>'C завтраками| Bed and breakfast'!N28*0.85</f>
        <v>97410</v>
      </c>
      <c r="O29" s="292">
        <f>'C завтраками| Bed and breakfast'!O28*0.85</f>
        <v>97410</v>
      </c>
      <c r="P29" s="292">
        <f>'C завтраками| Bed and breakfast'!P28*0.85</f>
        <v>97410</v>
      </c>
      <c r="Q29" s="292">
        <f>'C завтраками| Bed and breakfast'!Q28*0.85</f>
        <v>97410</v>
      </c>
      <c r="R29" s="292">
        <f>'C завтраками| Bed and breakfast'!R28*0.85</f>
        <v>99960</v>
      </c>
      <c r="S29" s="292">
        <f>'C завтраками| Bed and breakfast'!S28*0.85</f>
        <v>99960</v>
      </c>
      <c r="T29" s="292">
        <f>'C завтраками| Bed and breakfast'!T28*0.85</f>
        <v>98685</v>
      </c>
      <c r="U29" s="292">
        <f>'C завтраками| Bed and breakfast'!U28*0.85</f>
        <v>98685</v>
      </c>
      <c r="V29" s="292">
        <f>'C завтраками| Bed and breakfast'!V28*0.85</f>
        <v>98685</v>
      </c>
      <c r="W29" s="292">
        <f>'C завтраками| Bed and breakfast'!W28*0.85</f>
        <v>98685</v>
      </c>
      <c r="X29" s="292">
        <f>'C завтраками| Bed and breakfast'!X28*0.85</f>
        <v>99960</v>
      </c>
      <c r="Y29" s="292">
        <f>'C завтраками| Bed and breakfast'!Y28*0.85</f>
        <v>99960</v>
      </c>
      <c r="Z29" s="292">
        <f>'C завтраками| Bed and breakfast'!Z28*0.85</f>
        <v>99960</v>
      </c>
      <c r="AA29" s="292">
        <f>'C завтраками| Bed and breakfast'!AA28*0.85</f>
        <v>98685</v>
      </c>
      <c r="AB29" s="292">
        <f>'C завтраками| Bed and breakfast'!AB28*0.85</f>
        <v>98685</v>
      </c>
      <c r="AC29" s="292">
        <f>'C завтраками| Bed and breakfast'!AC28*0.85</f>
        <v>99960</v>
      </c>
      <c r="AD29" s="292">
        <f>'C завтраками| Bed and breakfast'!AD28*0.85</f>
        <v>99960</v>
      </c>
      <c r="AE29" s="292">
        <f>'C завтраками| Bed and breakfast'!AE28*0.85</f>
        <v>99960</v>
      </c>
      <c r="AF29" s="292">
        <f>'C завтраками| Bed and breakfast'!AF28*0.85</f>
        <v>103360</v>
      </c>
      <c r="AG29" s="292">
        <f>'C завтраками| Bed and breakfast'!AG28*0.85</f>
        <v>103360</v>
      </c>
      <c r="AH29" s="292">
        <f>'C завтраками| Bed and breakfast'!AH28*0.85</f>
        <v>101235</v>
      </c>
      <c r="AI29" s="292">
        <f>'C завтраками| Bed and breakfast'!AI28*0.85</f>
        <v>102935</v>
      </c>
      <c r="AJ29" s="292">
        <f>'C завтраками| Bed and breakfast'!AJ28*0.85</f>
        <v>102935</v>
      </c>
      <c r="AK29" s="292">
        <f>'C завтраками| Bed and breakfast'!AK28*0.85</f>
        <v>108460</v>
      </c>
      <c r="AL29" s="292">
        <f>'C завтраками| Bed and breakfast'!AL28*0.85</f>
        <v>113560</v>
      </c>
      <c r="AM29" s="292">
        <f>'C завтраками| Bed and breakfast'!AM28*0.85</f>
        <v>113560</v>
      </c>
      <c r="AN29" s="292">
        <f>'C завтраками| Bed and breakfast'!AN28*0.85</f>
        <v>116110</v>
      </c>
      <c r="AO29" s="292">
        <f>'C завтраками| Bed and breakfast'!AO28*0.85</f>
        <v>113560</v>
      </c>
    </row>
    <row r="30" spans="1:41"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row>
    <row r="31" spans="1:41"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row>
    <row r="32" spans="1:41" s="72" customFormat="1" x14ac:dyDescent="0.2">
      <c r="A32" s="80" t="s">
        <v>129</v>
      </c>
      <c r="B32" s="289">
        <f t="shared" ref="B32:AO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row>
    <row r="33" spans="1:41" s="72" customFormat="1" x14ac:dyDescent="0.2">
      <c r="A33" s="81"/>
      <c r="B33" s="289">
        <f t="shared" ref="B33:AO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c r="M33" s="289">
        <f t="shared" si="1"/>
        <v>45991</v>
      </c>
      <c r="N33" s="289">
        <f t="shared" si="1"/>
        <v>45992</v>
      </c>
      <c r="O33" s="289">
        <f t="shared" si="1"/>
        <v>45993</v>
      </c>
      <c r="P33" s="289">
        <f t="shared" si="1"/>
        <v>45994</v>
      </c>
      <c r="Q33" s="289">
        <f t="shared" si="1"/>
        <v>45995</v>
      </c>
      <c r="R33" s="289">
        <f t="shared" si="1"/>
        <v>45996</v>
      </c>
      <c r="S33" s="289">
        <f t="shared" si="1"/>
        <v>45997</v>
      </c>
      <c r="T33" s="289">
        <f t="shared" si="1"/>
        <v>45998</v>
      </c>
      <c r="U33" s="289">
        <f t="shared" si="1"/>
        <v>45999</v>
      </c>
      <c r="V33" s="289">
        <f t="shared" si="1"/>
        <v>46000</v>
      </c>
      <c r="W33" s="289">
        <f t="shared" si="1"/>
        <v>46001</v>
      </c>
      <c r="X33" s="289">
        <f t="shared" si="1"/>
        <v>46002</v>
      </c>
      <c r="Y33" s="289">
        <f t="shared" si="1"/>
        <v>46003</v>
      </c>
      <c r="Z33" s="289">
        <f t="shared" si="1"/>
        <v>46004</v>
      </c>
      <c r="AA33" s="289">
        <f t="shared" si="1"/>
        <v>46005</v>
      </c>
      <c r="AB33" s="289">
        <f t="shared" si="1"/>
        <v>46006</v>
      </c>
      <c r="AC33" s="289">
        <f t="shared" si="1"/>
        <v>46007</v>
      </c>
      <c r="AD33" s="289">
        <f t="shared" si="1"/>
        <v>46008</v>
      </c>
      <c r="AE33" s="289">
        <f t="shared" si="1"/>
        <v>46009</v>
      </c>
      <c r="AF33" s="289">
        <f t="shared" si="1"/>
        <v>46010</v>
      </c>
      <c r="AG33" s="289">
        <f t="shared" si="1"/>
        <v>46011</v>
      </c>
      <c r="AH33" s="289">
        <f t="shared" si="1"/>
        <v>46012</v>
      </c>
      <c r="AI33" s="289">
        <f t="shared" si="1"/>
        <v>46013</v>
      </c>
      <c r="AJ33" s="289">
        <f t="shared" si="1"/>
        <v>46014</v>
      </c>
      <c r="AK33" s="289">
        <f t="shared" si="1"/>
        <v>46015</v>
      </c>
      <c r="AL33" s="289">
        <f t="shared" si="1"/>
        <v>46016</v>
      </c>
      <c r="AM33" s="289">
        <f t="shared" si="1"/>
        <v>46017</v>
      </c>
      <c r="AN33" s="289">
        <f t="shared" si="1"/>
        <v>46018</v>
      </c>
      <c r="AO33" s="289">
        <f t="shared" si="1"/>
        <v>46019</v>
      </c>
    </row>
    <row r="34" spans="1:41"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row>
    <row r="35" spans="1:41" s="72" customFormat="1" x14ac:dyDescent="0.2">
      <c r="A35" s="240">
        <v>1</v>
      </c>
      <c r="B35" s="272">
        <f t="shared" ref="B35:AO35" si="2">ROUND(B8*0.87,)+25</f>
        <v>14815</v>
      </c>
      <c r="C35" s="272">
        <f t="shared" si="2"/>
        <v>14815</v>
      </c>
      <c r="D35" s="272">
        <f t="shared" si="2"/>
        <v>17403</v>
      </c>
      <c r="E35" s="272">
        <f t="shared" si="2"/>
        <v>17403</v>
      </c>
      <c r="F35" s="272">
        <f t="shared" si="2"/>
        <v>12597</v>
      </c>
      <c r="G35" s="272">
        <f t="shared" si="2"/>
        <v>12597</v>
      </c>
      <c r="H35" s="272">
        <f t="shared" si="2"/>
        <v>12597</v>
      </c>
      <c r="I35" s="272">
        <f t="shared" si="2"/>
        <v>12597</v>
      </c>
      <c r="J35" s="272">
        <f t="shared" si="2"/>
        <v>12597</v>
      </c>
      <c r="K35" s="272">
        <f t="shared" si="2"/>
        <v>15924</v>
      </c>
      <c r="L35" s="272">
        <f t="shared" si="2"/>
        <v>15924</v>
      </c>
      <c r="M35" s="272">
        <f t="shared" si="2"/>
        <v>12597</v>
      </c>
      <c r="N35" s="272">
        <f t="shared" si="2"/>
        <v>12597</v>
      </c>
      <c r="O35" s="272">
        <f t="shared" si="2"/>
        <v>12597</v>
      </c>
      <c r="P35" s="272">
        <f t="shared" si="2"/>
        <v>12597</v>
      </c>
      <c r="Q35" s="272">
        <f t="shared" si="2"/>
        <v>12597</v>
      </c>
      <c r="R35" s="272">
        <f t="shared" si="2"/>
        <v>14815</v>
      </c>
      <c r="S35" s="272">
        <f t="shared" si="2"/>
        <v>14815</v>
      </c>
      <c r="T35" s="272">
        <f t="shared" si="2"/>
        <v>13706</v>
      </c>
      <c r="U35" s="272">
        <f t="shared" si="2"/>
        <v>13706</v>
      </c>
      <c r="V35" s="272">
        <f t="shared" si="2"/>
        <v>13706</v>
      </c>
      <c r="W35" s="272">
        <f t="shared" si="2"/>
        <v>13706</v>
      </c>
      <c r="X35" s="272">
        <f t="shared" si="2"/>
        <v>14815</v>
      </c>
      <c r="Y35" s="272">
        <f t="shared" si="2"/>
        <v>14815</v>
      </c>
      <c r="Z35" s="272">
        <f t="shared" si="2"/>
        <v>14815</v>
      </c>
      <c r="AA35" s="272">
        <f t="shared" si="2"/>
        <v>13706</v>
      </c>
      <c r="AB35" s="272">
        <f t="shared" si="2"/>
        <v>13706</v>
      </c>
      <c r="AC35" s="272">
        <f t="shared" si="2"/>
        <v>14815</v>
      </c>
      <c r="AD35" s="272">
        <f t="shared" si="2"/>
        <v>14815</v>
      </c>
      <c r="AE35" s="272">
        <f t="shared" si="2"/>
        <v>14815</v>
      </c>
      <c r="AF35" s="272">
        <f t="shared" si="2"/>
        <v>17773</v>
      </c>
      <c r="AG35" s="272">
        <f t="shared" si="2"/>
        <v>17773</v>
      </c>
      <c r="AH35" s="272">
        <f t="shared" si="2"/>
        <v>15924</v>
      </c>
      <c r="AI35" s="272">
        <f t="shared" si="2"/>
        <v>17403</v>
      </c>
      <c r="AJ35" s="272">
        <f t="shared" si="2"/>
        <v>17403</v>
      </c>
      <c r="AK35" s="272">
        <f t="shared" si="2"/>
        <v>22210</v>
      </c>
      <c r="AL35" s="272">
        <f t="shared" si="2"/>
        <v>26647</v>
      </c>
      <c r="AM35" s="272">
        <f t="shared" si="2"/>
        <v>26647</v>
      </c>
      <c r="AN35" s="272">
        <f t="shared" si="2"/>
        <v>28866</v>
      </c>
      <c r="AO35" s="272">
        <f t="shared" si="2"/>
        <v>26647</v>
      </c>
    </row>
    <row r="36" spans="1:41" s="72" customFormat="1" x14ac:dyDescent="0.2">
      <c r="A36" s="240">
        <v>2</v>
      </c>
      <c r="B36" s="272">
        <f t="shared" ref="B36:AO36" si="3">ROUND(B9*0.87,)+25</f>
        <v>16738</v>
      </c>
      <c r="C36" s="272">
        <f t="shared" si="3"/>
        <v>16738</v>
      </c>
      <c r="D36" s="272">
        <f t="shared" si="3"/>
        <v>19326</v>
      </c>
      <c r="E36" s="272">
        <f t="shared" si="3"/>
        <v>19326</v>
      </c>
      <c r="F36" s="272">
        <f t="shared" si="3"/>
        <v>14519</v>
      </c>
      <c r="G36" s="272">
        <f t="shared" si="3"/>
        <v>14519</v>
      </c>
      <c r="H36" s="272">
        <f t="shared" si="3"/>
        <v>14519</v>
      </c>
      <c r="I36" s="272">
        <f t="shared" si="3"/>
        <v>14519</v>
      </c>
      <c r="J36" s="272">
        <f t="shared" si="3"/>
        <v>14519</v>
      </c>
      <c r="K36" s="272">
        <f t="shared" si="3"/>
        <v>17847</v>
      </c>
      <c r="L36" s="272">
        <f t="shared" si="3"/>
        <v>17847</v>
      </c>
      <c r="M36" s="272">
        <f t="shared" si="3"/>
        <v>14519</v>
      </c>
      <c r="N36" s="272">
        <f t="shared" si="3"/>
        <v>14519</v>
      </c>
      <c r="O36" s="272">
        <f t="shared" si="3"/>
        <v>14519</v>
      </c>
      <c r="P36" s="272">
        <f t="shared" si="3"/>
        <v>14519</v>
      </c>
      <c r="Q36" s="272">
        <f t="shared" si="3"/>
        <v>14519</v>
      </c>
      <c r="R36" s="272">
        <f t="shared" si="3"/>
        <v>16738</v>
      </c>
      <c r="S36" s="272">
        <f t="shared" si="3"/>
        <v>16738</v>
      </c>
      <c r="T36" s="272">
        <f t="shared" si="3"/>
        <v>15628</v>
      </c>
      <c r="U36" s="272">
        <f t="shared" si="3"/>
        <v>15628</v>
      </c>
      <c r="V36" s="272">
        <f t="shared" si="3"/>
        <v>15628</v>
      </c>
      <c r="W36" s="272">
        <f t="shared" si="3"/>
        <v>15628</v>
      </c>
      <c r="X36" s="272">
        <f t="shared" si="3"/>
        <v>16738</v>
      </c>
      <c r="Y36" s="272">
        <f t="shared" si="3"/>
        <v>16738</v>
      </c>
      <c r="Z36" s="272">
        <f t="shared" si="3"/>
        <v>16738</v>
      </c>
      <c r="AA36" s="272">
        <f t="shared" si="3"/>
        <v>15628</v>
      </c>
      <c r="AB36" s="272">
        <f t="shared" si="3"/>
        <v>15628</v>
      </c>
      <c r="AC36" s="272">
        <f t="shared" si="3"/>
        <v>16738</v>
      </c>
      <c r="AD36" s="272">
        <f t="shared" si="3"/>
        <v>16738</v>
      </c>
      <c r="AE36" s="272">
        <f t="shared" si="3"/>
        <v>16738</v>
      </c>
      <c r="AF36" s="272">
        <f t="shared" si="3"/>
        <v>19696</v>
      </c>
      <c r="AG36" s="272">
        <f t="shared" si="3"/>
        <v>19696</v>
      </c>
      <c r="AH36" s="272">
        <f t="shared" si="3"/>
        <v>17847</v>
      </c>
      <c r="AI36" s="272">
        <f t="shared" si="3"/>
        <v>19326</v>
      </c>
      <c r="AJ36" s="272">
        <f t="shared" si="3"/>
        <v>19326</v>
      </c>
      <c r="AK36" s="272">
        <f t="shared" si="3"/>
        <v>24133</v>
      </c>
      <c r="AL36" s="272">
        <f t="shared" si="3"/>
        <v>28570</v>
      </c>
      <c r="AM36" s="272">
        <f t="shared" si="3"/>
        <v>28570</v>
      </c>
      <c r="AN36" s="272">
        <f t="shared" si="3"/>
        <v>30788</v>
      </c>
      <c r="AO36" s="272">
        <f t="shared" si="3"/>
        <v>28570</v>
      </c>
    </row>
    <row r="37" spans="1:41"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row>
    <row r="38" spans="1:41" s="72" customFormat="1" x14ac:dyDescent="0.2">
      <c r="A38" s="240">
        <v>1</v>
      </c>
      <c r="B38" s="272">
        <f t="shared" ref="B38:AO38" si="4">ROUND(B11*0.87,)+25</f>
        <v>17034</v>
      </c>
      <c r="C38" s="272">
        <f t="shared" si="4"/>
        <v>17034</v>
      </c>
      <c r="D38" s="272">
        <f t="shared" si="4"/>
        <v>19622</v>
      </c>
      <c r="E38" s="272">
        <f t="shared" si="4"/>
        <v>19622</v>
      </c>
      <c r="F38" s="272">
        <f t="shared" si="4"/>
        <v>14815</v>
      </c>
      <c r="G38" s="272">
        <f t="shared" si="4"/>
        <v>14815</v>
      </c>
      <c r="H38" s="272">
        <f t="shared" si="4"/>
        <v>14815</v>
      </c>
      <c r="I38" s="272">
        <f t="shared" si="4"/>
        <v>14815</v>
      </c>
      <c r="J38" s="272">
        <f t="shared" si="4"/>
        <v>14815</v>
      </c>
      <c r="K38" s="272">
        <f t="shared" si="4"/>
        <v>18143</v>
      </c>
      <c r="L38" s="272">
        <f t="shared" si="4"/>
        <v>18143</v>
      </c>
      <c r="M38" s="272">
        <f t="shared" si="4"/>
        <v>14815</v>
      </c>
      <c r="N38" s="272">
        <f t="shared" si="4"/>
        <v>14815</v>
      </c>
      <c r="O38" s="272">
        <f t="shared" si="4"/>
        <v>14815</v>
      </c>
      <c r="P38" s="272">
        <f t="shared" si="4"/>
        <v>14815</v>
      </c>
      <c r="Q38" s="272">
        <f t="shared" si="4"/>
        <v>14815</v>
      </c>
      <c r="R38" s="272">
        <f t="shared" si="4"/>
        <v>17034</v>
      </c>
      <c r="S38" s="272">
        <f t="shared" si="4"/>
        <v>17034</v>
      </c>
      <c r="T38" s="272">
        <f t="shared" si="4"/>
        <v>15924</v>
      </c>
      <c r="U38" s="272">
        <f t="shared" si="4"/>
        <v>15924</v>
      </c>
      <c r="V38" s="272">
        <f t="shared" si="4"/>
        <v>15924</v>
      </c>
      <c r="W38" s="272">
        <f t="shared" si="4"/>
        <v>15924</v>
      </c>
      <c r="X38" s="272">
        <f t="shared" si="4"/>
        <v>17034</v>
      </c>
      <c r="Y38" s="272">
        <f t="shared" si="4"/>
        <v>17034</v>
      </c>
      <c r="Z38" s="272">
        <f t="shared" si="4"/>
        <v>17034</v>
      </c>
      <c r="AA38" s="272">
        <f t="shared" si="4"/>
        <v>15924</v>
      </c>
      <c r="AB38" s="272">
        <f t="shared" si="4"/>
        <v>15924</v>
      </c>
      <c r="AC38" s="272">
        <f t="shared" si="4"/>
        <v>17034</v>
      </c>
      <c r="AD38" s="272">
        <f t="shared" si="4"/>
        <v>17034</v>
      </c>
      <c r="AE38" s="272">
        <f t="shared" si="4"/>
        <v>17034</v>
      </c>
      <c r="AF38" s="272">
        <f t="shared" si="4"/>
        <v>19992</v>
      </c>
      <c r="AG38" s="272">
        <f t="shared" si="4"/>
        <v>19992</v>
      </c>
      <c r="AH38" s="272">
        <f t="shared" si="4"/>
        <v>18143</v>
      </c>
      <c r="AI38" s="272">
        <f t="shared" si="4"/>
        <v>19622</v>
      </c>
      <c r="AJ38" s="272">
        <f t="shared" si="4"/>
        <v>19622</v>
      </c>
      <c r="AK38" s="272">
        <f t="shared" si="4"/>
        <v>24429</v>
      </c>
      <c r="AL38" s="272">
        <f t="shared" si="4"/>
        <v>28866</v>
      </c>
      <c r="AM38" s="272">
        <f t="shared" si="4"/>
        <v>28866</v>
      </c>
      <c r="AN38" s="272">
        <f t="shared" si="4"/>
        <v>31084</v>
      </c>
      <c r="AO38" s="272">
        <f t="shared" si="4"/>
        <v>28866</v>
      </c>
    </row>
    <row r="39" spans="1:41" s="72" customFormat="1" x14ac:dyDescent="0.2">
      <c r="A39" s="240">
        <v>2</v>
      </c>
      <c r="B39" s="272">
        <f t="shared" ref="B39:AO39" si="5">ROUND(B12*0.87,)+25</f>
        <v>18956</v>
      </c>
      <c r="C39" s="272">
        <f t="shared" si="5"/>
        <v>18956</v>
      </c>
      <c r="D39" s="272">
        <f t="shared" si="5"/>
        <v>21544</v>
      </c>
      <c r="E39" s="272">
        <f t="shared" si="5"/>
        <v>21544</v>
      </c>
      <c r="F39" s="272">
        <f t="shared" si="5"/>
        <v>16738</v>
      </c>
      <c r="G39" s="272">
        <f t="shared" si="5"/>
        <v>16738</v>
      </c>
      <c r="H39" s="272">
        <f t="shared" si="5"/>
        <v>16738</v>
      </c>
      <c r="I39" s="272">
        <f t="shared" si="5"/>
        <v>16738</v>
      </c>
      <c r="J39" s="272">
        <f t="shared" si="5"/>
        <v>16738</v>
      </c>
      <c r="K39" s="272">
        <f t="shared" si="5"/>
        <v>20065</v>
      </c>
      <c r="L39" s="272">
        <f t="shared" si="5"/>
        <v>20065</v>
      </c>
      <c r="M39" s="272">
        <f t="shared" si="5"/>
        <v>16738</v>
      </c>
      <c r="N39" s="272">
        <f t="shared" si="5"/>
        <v>16738</v>
      </c>
      <c r="O39" s="272">
        <f t="shared" si="5"/>
        <v>16738</v>
      </c>
      <c r="P39" s="272">
        <f t="shared" si="5"/>
        <v>16738</v>
      </c>
      <c r="Q39" s="272">
        <f t="shared" si="5"/>
        <v>16738</v>
      </c>
      <c r="R39" s="272">
        <f t="shared" si="5"/>
        <v>18956</v>
      </c>
      <c r="S39" s="272">
        <f t="shared" si="5"/>
        <v>18956</v>
      </c>
      <c r="T39" s="272">
        <f t="shared" si="5"/>
        <v>17847</v>
      </c>
      <c r="U39" s="272">
        <f t="shared" si="5"/>
        <v>17847</v>
      </c>
      <c r="V39" s="272">
        <f t="shared" si="5"/>
        <v>17847</v>
      </c>
      <c r="W39" s="272">
        <f t="shared" si="5"/>
        <v>17847</v>
      </c>
      <c r="X39" s="272">
        <f t="shared" si="5"/>
        <v>18956</v>
      </c>
      <c r="Y39" s="272">
        <f t="shared" si="5"/>
        <v>18956</v>
      </c>
      <c r="Z39" s="272">
        <f t="shared" si="5"/>
        <v>18956</v>
      </c>
      <c r="AA39" s="272">
        <f t="shared" si="5"/>
        <v>17847</v>
      </c>
      <c r="AB39" s="272">
        <f t="shared" si="5"/>
        <v>17847</v>
      </c>
      <c r="AC39" s="272">
        <f t="shared" si="5"/>
        <v>18956</v>
      </c>
      <c r="AD39" s="272">
        <f t="shared" si="5"/>
        <v>18956</v>
      </c>
      <c r="AE39" s="272">
        <f t="shared" si="5"/>
        <v>18956</v>
      </c>
      <c r="AF39" s="272">
        <f t="shared" si="5"/>
        <v>21914</v>
      </c>
      <c r="AG39" s="272">
        <f t="shared" si="5"/>
        <v>21914</v>
      </c>
      <c r="AH39" s="272">
        <f t="shared" si="5"/>
        <v>20065</v>
      </c>
      <c r="AI39" s="272">
        <f t="shared" si="5"/>
        <v>21544</v>
      </c>
      <c r="AJ39" s="272">
        <f t="shared" si="5"/>
        <v>21544</v>
      </c>
      <c r="AK39" s="272">
        <f t="shared" si="5"/>
        <v>26351</v>
      </c>
      <c r="AL39" s="272">
        <f t="shared" si="5"/>
        <v>30788</v>
      </c>
      <c r="AM39" s="272">
        <f t="shared" si="5"/>
        <v>30788</v>
      </c>
      <c r="AN39" s="272">
        <f t="shared" si="5"/>
        <v>33007</v>
      </c>
      <c r="AO39" s="272">
        <f t="shared" si="5"/>
        <v>30788</v>
      </c>
    </row>
    <row r="40" spans="1:41"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row>
    <row r="41" spans="1:41" s="72" customFormat="1" x14ac:dyDescent="0.2">
      <c r="A41" s="240">
        <v>1</v>
      </c>
      <c r="B41" s="272">
        <f t="shared" ref="B41:AO41" si="6">ROUND(B14*0.87,)+25</f>
        <v>17773</v>
      </c>
      <c r="C41" s="272">
        <f t="shared" si="6"/>
        <v>17773</v>
      </c>
      <c r="D41" s="272">
        <f t="shared" si="6"/>
        <v>20361</v>
      </c>
      <c r="E41" s="272">
        <f t="shared" si="6"/>
        <v>20361</v>
      </c>
      <c r="F41" s="272">
        <f t="shared" si="6"/>
        <v>15555</v>
      </c>
      <c r="G41" s="272">
        <f t="shared" si="6"/>
        <v>15555</v>
      </c>
      <c r="H41" s="272">
        <f t="shared" si="6"/>
        <v>15555</v>
      </c>
      <c r="I41" s="272">
        <f t="shared" si="6"/>
        <v>15555</v>
      </c>
      <c r="J41" s="272">
        <f t="shared" si="6"/>
        <v>15555</v>
      </c>
      <c r="K41" s="272">
        <f t="shared" si="6"/>
        <v>18882</v>
      </c>
      <c r="L41" s="272">
        <f t="shared" si="6"/>
        <v>18882</v>
      </c>
      <c r="M41" s="272">
        <f t="shared" si="6"/>
        <v>15555</v>
      </c>
      <c r="N41" s="272">
        <f t="shared" si="6"/>
        <v>15555</v>
      </c>
      <c r="O41" s="272">
        <f t="shared" si="6"/>
        <v>15555</v>
      </c>
      <c r="P41" s="272">
        <f t="shared" si="6"/>
        <v>15555</v>
      </c>
      <c r="Q41" s="272">
        <f t="shared" si="6"/>
        <v>15555</v>
      </c>
      <c r="R41" s="272">
        <f t="shared" si="6"/>
        <v>17773</v>
      </c>
      <c r="S41" s="272">
        <f t="shared" si="6"/>
        <v>17773</v>
      </c>
      <c r="T41" s="272">
        <f t="shared" si="6"/>
        <v>16664</v>
      </c>
      <c r="U41" s="272">
        <f t="shared" si="6"/>
        <v>16664</v>
      </c>
      <c r="V41" s="272">
        <f t="shared" si="6"/>
        <v>16664</v>
      </c>
      <c r="W41" s="272">
        <f t="shared" si="6"/>
        <v>16664</v>
      </c>
      <c r="X41" s="272">
        <f t="shared" si="6"/>
        <v>17773</v>
      </c>
      <c r="Y41" s="272">
        <f t="shared" si="6"/>
        <v>17773</v>
      </c>
      <c r="Z41" s="272">
        <f t="shared" si="6"/>
        <v>17773</v>
      </c>
      <c r="AA41" s="272">
        <f t="shared" si="6"/>
        <v>16664</v>
      </c>
      <c r="AB41" s="272">
        <f t="shared" si="6"/>
        <v>16664</v>
      </c>
      <c r="AC41" s="272">
        <f t="shared" si="6"/>
        <v>17773</v>
      </c>
      <c r="AD41" s="272">
        <f t="shared" si="6"/>
        <v>17773</v>
      </c>
      <c r="AE41" s="272">
        <f t="shared" si="6"/>
        <v>17773</v>
      </c>
      <c r="AF41" s="272">
        <f t="shared" si="6"/>
        <v>20731</v>
      </c>
      <c r="AG41" s="272">
        <f t="shared" si="6"/>
        <v>20731</v>
      </c>
      <c r="AH41" s="272">
        <f t="shared" si="6"/>
        <v>18882</v>
      </c>
      <c r="AI41" s="272">
        <f t="shared" si="6"/>
        <v>20361</v>
      </c>
      <c r="AJ41" s="272">
        <f t="shared" si="6"/>
        <v>20361</v>
      </c>
      <c r="AK41" s="272">
        <f t="shared" si="6"/>
        <v>25168</v>
      </c>
      <c r="AL41" s="272">
        <f t="shared" si="6"/>
        <v>29605</v>
      </c>
      <c r="AM41" s="272">
        <f t="shared" si="6"/>
        <v>29605</v>
      </c>
      <c r="AN41" s="272">
        <f t="shared" si="6"/>
        <v>31824</v>
      </c>
      <c r="AO41" s="272">
        <f t="shared" si="6"/>
        <v>29605</v>
      </c>
    </row>
    <row r="42" spans="1:41" s="72" customFormat="1" x14ac:dyDescent="0.2">
      <c r="A42" s="240">
        <v>2</v>
      </c>
      <c r="B42" s="272">
        <f t="shared" ref="B42:AO42" si="7">ROUND(B15*0.87,)+25</f>
        <v>19696</v>
      </c>
      <c r="C42" s="272">
        <f t="shared" si="7"/>
        <v>19696</v>
      </c>
      <c r="D42" s="272">
        <f t="shared" si="7"/>
        <v>22284</v>
      </c>
      <c r="E42" s="272">
        <f t="shared" si="7"/>
        <v>22284</v>
      </c>
      <c r="F42" s="272">
        <f t="shared" si="7"/>
        <v>17477</v>
      </c>
      <c r="G42" s="272">
        <f t="shared" si="7"/>
        <v>17477</v>
      </c>
      <c r="H42" s="272">
        <f t="shared" si="7"/>
        <v>17477</v>
      </c>
      <c r="I42" s="272">
        <f t="shared" si="7"/>
        <v>17477</v>
      </c>
      <c r="J42" s="272">
        <f t="shared" si="7"/>
        <v>17477</v>
      </c>
      <c r="K42" s="272">
        <f t="shared" si="7"/>
        <v>20805</v>
      </c>
      <c r="L42" s="272">
        <f t="shared" si="7"/>
        <v>20805</v>
      </c>
      <c r="M42" s="272">
        <f t="shared" si="7"/>
        <v>17477</v>
      </c>
      <c r="N42" s="272">
        <f t="shared" si="7"/>
        <v>17477</v>
      </c>
      <c r="O42" s="272">
        <f t="shared" si="7"/>
        <v>17477</v>
      </c>
      <c r="P42" s="272">
        <f t="shared" si="7"/>
        <v>17477</v>
      </c>
      <c r="Q42" s="272">
        <f t="shared" si="7"/>
        <v>17477</v>
      </c>
      <c r="R42" s="272">
        <f t="shared" si="7"/>
        <v>19696</v>
      </c>
      <c r="S42" s="272">
        <f t="shared" si="7"/>
        <v>19696</v>
      </c>
      <c r="T42" s="272">
        <f t="shared" si="7"/>
        <v>18586</v>
      </c>
      <c r="U42" s="272">
        <f t="shared" si="7"/>
        <v>18586</v>
      </c>
      <c r="V42" s="272">
        <f t="shared" si="7"/>
        <v>18586</v>
      </c>
      <c r="W42" s="272">
        <f t="shared" si="7"/>
        <v>18586</v>
      </c>
      <c r="X42" s="272">
        <f t="shared" si="7"/>
        <v>19696</v>
      </c>
      <c r="Y42" s="272">
        <f t="shared" si="7"/>
        <v>19696</v>
      </c>
      <c r="Z42" s="272">
        <f t="shared" si="7"/>
        <v>19696</v>
      </c>
      <c r="AA42" s="272">
        <f t="shared" si="7"/>
        <v>18586</v>
      </c>
      <c r="AB42" s="272">
        <f t="shared" si="7"/>
        <v>18586</v>
      </c>
      <c r="AC42" s="272">
        <f t="shared" si="7"/>
        <v>19696</v>
      </c>
      <c r="AD42" s="272">
        <f t="shared" si="7"/>
        <v>19696</v>
      </c>
      <c r="AE42" s="272">
        <f t="shared" si="7"/>
        <v>19696</v>
      </c>
      <c r="AF42" s="272">
        <f t="shared" si="7"/>
        <v>22654</v>
      </c>
      <c r="AG42" s="272">
        <f t="shared" si="7"/>
        <v>22654</v>
      </c>
      <c r="AH42" s="272">
        <f t="shared" si="7"/>
        <v>20805</v>
      </c>
      <c r="AI42" s="272">
        <f t="shared" si="7"/>
        <v>22284</v>
      </c>
      <c r="AJ42" s="272">
        <f t="shared" si="7"/>
        <v>22284</v>
      </c>
      <c r="AK42" s="272">
        <f t="shared" si="7"/>
        <v>27091</v>
      </c>
      <c r="AL42" s="272">
        <f t="shared" si="7"/>
        <v>31528</v>
      </c>
      <c r="AM42" s="272">
        <f t="shared" si="7"/>
        <v>31528</v>
      </c>
      <c r="AN42" s="272">
        <f t="shared" si="7"/>
        <v>33746</v>
      </c>
      <c r="AO42" s="272">
        <f t="shared" si="7"/>
        <v>31528</v>
      </c>
    </row>
    <row r="43" spans="1:41"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row>
    <row r="44" spans="1:41" s="72" customFormat="1" x14ac:dyDescent="0.2">
      <c r="A44" s="240">
        <v>1</v>
      </c>
      <c r="B44" s="272">
        <f t="shared" ref="B44:AO44" si="8">ROUND(B17*0.87,)+25</f>
        <v>19252</v>
      </c>
      <c r="C44" s="272">
        <f t="shared" si="8"/>
        <v>19252</v>
      </c>
      <c r="D44" s="272">
        <f t="shared" si="8"/>
        <v>21840</v>
      </c>
      <c r="E44" s="272">
        <f t="shared" si="8"/>
        <v>21840</v>
      </c>
      <c r="F44" s="272">
        <f t="shared" si="8"/>
        <v>17034</v>
      </c>
      <c r="G44" s="272">
        <f t="shared" si="8"/>
        <v>17034</v>
      </c>
      <c r="H44" s="272">
        <f t="shared" si="8"/>
        <v>17034</v>
      </c>
      <c r="I44" s="272">
        <f t="shared" si="8"/>
        <v>17034</v>
      </c>
      <c r="J44" s="272">
        <f t="shared" si="8"/>
        <v>17034</v>
      </c>
      <c r="K44" s="272">
        <f t="shared" si="8"/>
        <v>20361</v>
      </c>
      <c r="L44" s="272">
        <f t="shared" si="8"/>
        <v>20361</v>
      </c>
      <c r="M44" s="272">
        <f t="shared" si="8"/>
        <v>17034</v>
      </c>
      <c r="N44" s="272">
        <f t="shared" si="8"/>
        <v>17034</v>
      </c>
      <c r="O44" s="272">
        <f t="shared" si="8"/>
        <v>17034</v>
      </c>
      <c r="P44" s="272">
        <f t="shared" si="8"/>
        <v>17034</v>
      </c>
      <c r="Q44" s="272">
        <f t="shared" si="8"/>
        <v>17034</v>
      </c>
      <c r="R44" s="272">
        <f t="shared" si="8"/>
        <v>19252</v>
      </c>
      <c r="S44" s="272">
        <f t="shared" si="8"/>
        <v>19252</v>
      </c>
      <c r="T44" s="272">
        <f t="shared" si="8"/>
        <v>18143</v>
      </c>
      <c r="U44" s="272">
        <f t="shared" si="8"/>
        <v>18143</v>
      </c>
      <c r="V44" s="272">
        <f t="shared" si="8"/>
        <v>18143</v>
      </c>
      <c r="W44" s="272">
        <f t="shared" si="8"/>
        <v>18143</v>
      </c>
      <c r="X44" s="272">
        <f t="shared" si="8"/>
        <v>19252</v>
      </c>
      <c r="Y44" s="272">
        <f t="shared" si="8"/>
        <v>19252</v>
      </c>
      <c r="Z44" s="272">
        <f t="shared" si="8"/>
        <v>19252</v>
      </c>
      <c r="AA44" s="272">
        <f t="shared" si="8"/>
        <v>18143</v>
      </c>
      <c r="AB44" s="272">
        <f t="shared" si="8"/>
        <v>18143</v>
      </c>
      <c r="AC44" s="272">
        <f t="shared" si="8"/>
        <v>19252</v>
      </c>
      <c r="AD44" s="272">
        <f t="shared" si="8"/>
        <v>19252</v>
      </c>
      <c r="AE44" s="272">
        <f t="shared" si="8"/>
        <v>19252</v>
      </c>
      <c r="AF44" s="272">
        <f t="shared" si="8"/>
        <v>22210</v>
      </c>
      <c r="AG44" s="272">
        <f t="shared" si="8"/>
        <v>22210</v>
      </c>
      <c r="AH44" s="272">
        <f t="shared" si="8"/>
        <v>20361</v>
      </c>
      <c r="AI44" s="272">
        <f t="shared" si="8"/>
        <v>21840</v>
      </c>
      <c r="AJ44" s="272">
        <f t="shared" si="8"/>
        <v>21840</v>
      </c>
      <c r="AK44" s="272">
        <f t="shared" si="8"/>
        <v>26647</v>
      </c>
      <c r="AL44" s="272">
        <f t="shared" si="8"/>
        <v>31084</v>
      </c>
      <c r="AM44" s="272">
        <f t="shared" si="8"/>
        <v>31084</v>
      </c>
      <c r="AN44" s="272">
        <f t="shared" si="8"/>
        <v>33303</v>
      </c>
      <c r="AO44" s="272">
        <f t="shared" si="8"/>
        <v>31084</v>
      </c>
    </row>
    <row r="45" spans="1:41" s="72" customFormat="1" x14ac:dyDescent="0.2">
      <c r="A45" s="240">
        <v>2</v>
      </c>
      <c r="B45" s="272">
        <f t="shared" ref="B45:AO45" si="9">ROUND(B18*0.87,)+25</f>
        <v>21175</v>
      </c>
      <c r="C45" s="272">
        <f t="shared" si="9"/>
        <v>21175</v>
      </c>
      <c r="D45" s="272">
        <f t="shared" si="9"/>
        <v>23763</v>
      </c>
      <c r="E45" s="272">
        <f t="shared" si="9"/>
        <v>23763</v>
      </c>
      <c r="F45" s="272">
        <f t="shared" si="9"/>
        <v>18956</v>
      </c>
      <c r="G45" s="272">
        <f t="shared" si="9"/>
        <v>18956</v>
      </c>
      <c r="H45" s="272">
        <f t="shared" si="9"/>
        <v>18956</v>
      </c>
      <c r="I45" s="272">
        <f t="shared" si="9"/>
        <v>18956</v>
      </c>
      <c r="J45" s="272">
        <f t="shared" si="9"/>
        <v>18956</v>
      </c>
      <c r="K45" s="272">
        <f t="shared" si="9"/>
        <v>22284</v>
      </c>
      <c r="L45" s="272">
        <f t="shared" si="9"/>
        <v>22284</v>
      </c>
      <c r="M45" s="272">
        <f t="shared" si="9"/>
        <v>18956</v>
      </c>
      <c r="N45" s="272">
        <f t="shared" si="9"/>
        <v>18956</v>
      </c>
      <c r="O45" s="272">
        <f t="shared" si="9"/>
        <v>18956</v>
      </c>
      <c r="P45" s="272">
        <f t="shared" si="9"/>
        <v>18956</v>
      </c>
      <c r="Q45" s="272">
        <f t="shared" si="9"/>
        <v>18956</v>
      </c>
      <c r="R45" s="272">
        <f t="shared" si="9"/>
        <v>21175</v>
      </c>
      <c r="S45" s="272">
        <f t="shared" si="9"/>
        <v>21175</v>
      </c>
      <c r="T45" s="272">
        <f t="shared" si="9"/>
        <v>20065</v>
      </c>
      <c r="U45" s="272">
        <f t="shared" si="9"/>
        <v>20065</v>
      </c>
      <c r="V45" s="272">
        <f t="shared" si="9"/>
        <v>20065</v>
      </c>
      <c r="W45" s="272">
        <f t="shared" si="9"/>
        <v>20065</v>
      </c>
      <c r="X45" s="272">
        <f t="shared" si="9"/>
        <v>21175</v>
      </c>
      <c r="Y45" s="272">
        <f t="shared" si="9"/>
        <v>21175</v>
      </c>
      <c r="Z45" s="272">
        <f t="shared" si="9"/>
        <v>21175</v>
      </c>
      <c r="AA45" s="272">
        <f t="shared" si="9"/>
        <v>20065</v>
      </c>
      <c r="AB45" s="272">
        <f t="shared" si="9"/>
        <v>20065</v>
      </c>
      <c r="AC45" s="272">
        <f t="shared" si="9"/>
        <v>21175</v>
      </c>
      <c r="AD45" s="272">
        <f t="shared" si="9"/>
        <v>21175</v>
      </c>
      <c r="AE45" s="272">
        <f t="shared" si="9"/>
        <v>21175</v>
      </c>
      <c r="AF45" s="272">
        <f t="shared" si="9"/>
        <v>24133</v>
      </c>
      <c r="AG45" s="272">
        <f t="shared" si="9"/>
        <v>24133</v>
      </c>
      <c r="AH45" s="272">
        <f t="shared" si="9"/>
        <v>22284</v>
      </c>
      <c r="AI45" s="272">
        <f t="shared" si="9"/>
        <v>23763</v>
      </c>
      <c r="AJ45" s="272">
        <f t="shared" si="9"/>
        <v>23763</v>
      </c>
      <c r="AK45" s="272">
        <f t="shared" si="9"/>
        <v>28570</v>
      </c>
      <c r="AL45" s="272">
        <f t="shared" si="9"/>
        <v>33007</v>
      </c>
      <c r="AM45" s="272">
        <f t="shared" si="9"/>
        <v>33007</v>
      </c>
      <c r="AN45" s="272">
        <f t="shared" si="9"/>
        <v>35225</v>
      </c>
      <c r="AO45" s="272">
        <f t="shared" si="9"/>
        <v>33007</v>
      </c>
    </row>
    <row r="46" spans="1:41"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row>
    <row r="47" spans="1:41" s="72" customFormat="1" x14ac:dyDescent="0.2">
      <c r="A47" s="240">
        <v>1</v>
      </c>
      <c r="B47" s="272">
        <f t="shared" ref="B47:AO47" si="10">ROUND(B20*0.87,)+25</f>
        <v>20731</v>
      </c>
      <c r="C47" s="272">
        <f t="shared" si="10"/>
        <v>20731</v>
      </c>
      <c r="D47" s="272">
        <f t="shared" si="10"/>
        <v>23319</v>
      </c>
      <c r="E47" s="272">
        <f t="shared" si="10"/>
        <v>23319</v>
      </c>
      <c r="F47" s="272">
        <f t="shared" si="10"/>
        <v>18513</v>
      </c>
      <c r="G47" s="272">
        <f t="shared" si="10"/>
        <v>18513</v>
      </c>
      <c r="H47" s="272">
        <f t="shared" si="10"/>
        <v>18513</v>
      </c>
      <c r="I47" s="272">
        <f t="shared" si="10"/>
        <v>18513</v>
      </c>
      <c r="J47" s="272">
        <f t="shared" si="10"/>
        <v>18513</v>
      </c>
      <c r="K47" s="272">
        <f t="shared" si="10"/>
        <v>21840</v>
      </c>
      <c r="L47" s="272">
        <f t="shared" si="10"/>
        <v>21840</v>
      </c>
      <c r="M47" s="272">
        <f t="shared" si="10"/>
        <v>18513</v>
      </c>
      <c r="N47" s="272">
        <f t="shared" si="10"/>
        <v>18513</v>
      </c>
      <c r="O47" s="272">
        <f t="shared" si="10"/>
        <v>18513</v>
      </c>
      <c r="P47" s="272">
        <f t="shared" si="10"/>
        <v>18513</v>
      </c>
      <c r="Q47" s="272">
        <f t="shared" si="10"/>
        <v>18513</v>
      </c>
      <c r="R47" s="272">
        <f t="shared" si="10"/>
        <v>20731</v>
      </c>
      <c r="S47" s="272">
        <f t="shared" si="10"/>
        <v>20731</v>
      </c>
      <c r="T47" s="272">
        <f t="shared" si="10"/>
        <v>19622</v>
      </c>
      <c r="U47" s="272">
        <f t="shared" si="10"/>
        <v>19622</v>
      </c>
      <c r="V47" s="272">
        <f t="shared" si="10"/>
        <v>19622</v>
      </c>
      <c r="W47" s="272">
        <f t="shared" si="10"/>
        <v>19622</v>
      </c>
      <c r="X47" s="272">
        <f t="shared" si="10"/>
        <v>20731</v>
      </c>
      <c r="Y47" s="272">
        <f t="shared" si="10"/>
        <v>20731</v>
      </c>
      <c r="Z47" s="272">
        <f t="shared" si="10"/>
        <v>20731</v>
      </c>
      <c r="AA47" s="272">
        <f t="shared" si="10"/>
        <v>19622</v>
      </c>
      <c r="AB47" s="272">
        <f t="shared" si="10"/>
        <v>19622</v>
      </c>
      <c r="AC47" s="272">
        <f t="shared" si="10"/>
        <v>20731</v>
      </c>
      <c r="AD47" s="272">
        <f t="shared" si="10"/>
        <v>20731</v>
      </c>
      <c r="AE47" s="272">
        <f t="shared" si="10"/>
        <v>20731</v>
      </c>
      <c r="AF47" s="272">
        <f t="shared" si="10"/>
        <v>23689</v>
      </c>
      <c r="AG47" s="272">
        <f t="shared" si="10"/>
        <v>23689</v>
      </c>
      <c r="AH47" s="272">
        <f t="shared" si="10"/>
        <v>21840</v>
      </c>
      <c r="AI47" s="272">
        <f t="shared" si="10"/>
        <v>23319</v>
      </c>
      <c r="AJ47" s="272">
        <f t="shared" si="10"/>
        <v>23319</v>
      </c>
      <c r="AK47" s="272">
        <f t="shared" si="10"/>
        <v>28126</v>
      </c>
      <c r="AL47" s="272">
        <f t="shared" si="10"/>
        <v>32563</v>
      </c>
      <c r="AM47" s="272">
        <f t="shared" si="10"/>
        <v>32563</v>
      </c>
      <c r="AN47" s="272">
        <f t="shared" si="10"/>
        <v>34782</v>
      </c>
      <c r="AO47" s="272">
        <f t="shared" si="10"/>
        <v>32563</v>
      </c>
    </row>
    <row r="48" spans="1:41" s="72" customFormat="1" x14ac:dyDescent="0.2">
      <c r="A48" s="240">
        <v>2</v>
      </c>
      <c r="B48" s="272">
        <f t="shared" ref="B48:AO48" si="11">ROUND(B21*0.87,)+25</f>
        <v>22654</v>
      </c>
      <c r="C48" s="272">
        <f t="shared" si="11"/>
        <v>22654</v>
      </c>
      <c r="D48" s="272">
        <f t="shared" si="11"/>
        <v>25242</v>
      </c>
      <c r="E48" s="272">
        <f t="shared" si="11"/>
        <v>25242</v>
      </c>
      <c r="F48" s="272">
        <f t="shared" si="11"/>
        <v>20435</v>
      </c>
      <c r="G48" s="272">
        <f t="shared" si="11"/>
        <v>20435</v>
      </c>
      <c r="H48" s="272">
        <f t="shared" si="11"/>
        <v>20435</v>
      </c>
      <c r="I48" s="272">
        <f t="shared" si="11"/>
        <v>20435</v>
      </c>
      <c r="J48" s="272">
        <f t="shared" si="11"/>
        <v>20435</v>
      </c>
      <c r="K48" s="272">
        <f t="shared" si="11"/>
        <v>23763</v>
      </c>
      <c r="L48" s="272">
        <f t="shared" si="11"/>
        <v>23763</v>
      </c>
      <c r="M48" s="272">
        <f t="shared" si="11"/>
        <v>20435</v>
      </c>
      <c r="N48" s="272">
        <f t="shared" si="11"/>
        <v>20435</v>
      </c>
      <c r="O48" s="272">
        <f t="shared" si="11"/>
        <v>20435</v>
      </c>
      <c r="P48" s="272">
        <f t="shared" si="11"/>
        <v>20435</v>
      </c>
      <c r="Q48" s="272">
        <f t="shared" si="11"/>
        <v>20435</v>
      </c>
      <c r="R48" s="272">
        <f t="shared" si="11"/>
        <v>22654</v>
      </c>
      <c r="S48" s="272">
        <f t="shared" si="11"/>
        <v>22654</v>
      </c>
      <c r="T48" s="272">
        <f t="shared" si="11"/>
        <v>21544</v>
      </c>
      <c r="U48" s="272">
        <f t="shared" si="11"/>
        <v>21544</v>
      </c>
      <c r="V48" s="272">
        <f t="shared" si="11"/>
        <v>21544</v>
      </c>
      <c r="W48" s="272">
        <f t="shared" si="11"/>
        <v>21544</v>
      </c>
      <c r="X48" s="272">
        <f t="shared" si="11"/>
        <v>22654</v>
      </c>
      <c r="Y48" s="272">
        <f t="shared" si="11"/>
        <v>22654</v>
      </c>
      <c r="Z48" s="272">
        <f t="shared" si="11"/>
        <v>22654</v>
      </c>
      <c r="AA48" s="272">
        <f t="shared" si="11"/>
        <v>21544</v>
      </c>
      <c r="AB48" s="272">
        <f t="shared" si="11"/>
        <v>21544</v>
      </c>
      <c r="AC48" s="272">
        <f t="shared" si="11"/>
        <v>22654</v>
      </c>
      <c r="AD48" s="272">
        <f t="shared" si="11"/>
        <v>22654</v>
      </c>
      <c r="AE48" s="272">
        <f t="shared" si="11"/>
        <v>22654</v>
      </c>
      <c r="AF48" s="272">
        <f t="shared" si="11"/>
        <v>25612</v>
      </c>
      <c r="AG48" s="272">
        <f t="shared" si="11"/>
        <v>25612</v>
      </c>
      <c r="AH48" s="272">
        <f t="shared" si="11"/>
        <v>23763</v>
      </c>
      <c r="AI48" s="272">
        <f t="shared" si="11"/>
        <v>25242</v>
      </c>
      <c r="AJ48" s="272">
        <f t="shared" si="11"/>
        <v>25242</v>
      </c>
      <c r="AK48" s="272">
        <f t="shared" si="11"/>
        <v>30049</v>
      </c>
      <c r="AL48" s="272">
        <f t="shared" si="11"/>
        <v>34486</v>
      </c>
      <c r="AM48" s="272">
        <f t="shared" si="11"/>
        <v>34486</v>
      </c>
      <c r="AN48" s="272">
        <f t="shared" si="11"/>
        <v>36704</v>
      </c>
      <c r="AO48" s="272">
        <f t="shared" si="11"/>
        <v>34486</v>
      </c>
    </row>
    <row r="49" spans="1:41"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row>
    <row r="50" spans="1:41" s="72" customFormat="1" x14ac:dyDescent="0.2">
      <c r="A50" s="240" t="s">
        <v>115</v>
      </c>
      <c r="B50" s="272">
        <f t="shared" ref="B50:AO50" si="12">ROUND(B23*0.87,)+25</f>
        <v>38923</v>
      </c>
      <c r="C50" s="272">
        <f t="shared" si="12"/>
        <v>38923</v>
      </c>
      <c r="D50" s="272">
        <f t="shared" si="12"/>
        <v>41511</v>
      </c>
      <c r="E50" s="272">
        <f t="shared" si="12"/>
        <v>41511</v>
      </c>
      <c r="F50" s="272">
        <f t="shared" si="12"/>
        <v>36704</v>
      </c>
      <c r="G50" s="272">
        <f t="shared" si="12"/>
        <v>36704</v>
      </c>
      <c r="H50" s="272">
        <f t="shared" si="12"/>
        <v>36704</v>
      </c>
      <c r="I50" s="272">
        <f t="shared" si="12"/>
        <v>36704</v>
      </c>
      <c r="J50" s="272">
        <f t="shared" si="12"/>
        <v>36704</v>
      </c>
      <c r="K50" s="272">
        <f t="shared" si="12"/>
        <v>40032</v>
      </c>
      <c r="L50" s="272">
        <f t="shared" si="12"/>
        <v>40032</v>
      </c>
      <c r="M50" s="272">
        <f t="shared" si="12"/>
        <v>36704</v>
      </c>
      <c r="N50" s="272">
        <f t="shared" si="12"/>
        <v>36704</v>
      </c>
      <c r="O50" s="272">
        <f t="shared" si="12"/>
        <v>36704</v>
      </c>
      <c r="P50" s="272">
        <f t="shared" si="12"/>
        <v>36704</v>
      </c>
      <c r="Q50" s="272">
        <f t="shared" si="12"/>
        <v>36704</v>
      </c>
      <c r="R50" s="272">
        <f t="shared" si="12"/>
        <v>38923</v>
      </c>
      <c r="S50" s="272">
        <f t="shared" si="12"/>
        <v>38923</v>
      </c>
      <c r="T50" s="272">
        <f t="shared" si="12"/>
        <v>37813</v>
      </c>
      <c r="U50" s="272">
        <f t="shared" si="12"/>
        <v>37813</v>
      </c>
      <c r="V50" s="272">
        <f t="shared" si="12"/>
        <v>37813</v>
      </c>
      <c r="W50" s="272">
        <f t="shared" si="12"/>
        <v>37813</v>
      </c>
      <c r="X50" s="272">
        <f t="shared" si="12"/>
        <v>38923</v>
      </c>
      <c r="Y50" s="272">
        <f t="shared" si="12"/>
        <v>38923</v>
      </c>
      <c r="Z50" s="272">
        <f t="shared" si="12"/>
        <v>38923</v>
      </c>
      <c r="AA50" s="272">
        <f t="shared" si="12"/>
        <v>37813</v>
      </c>
      <c r="AB50" s="272">
        <f t="shared" si="12"/>
        <v>37813</v>
      </c>
      <c r="AC50" s="272">
        <f t="shared" si="12"/>
        <v>38923</v>
      </c>
      <c r="AD50" s="272">
        <f t="shared" si="12"/>
        <v>38923</v>
      </c>
      <c r="AE50" s="272">
        <f t="shared" si="12"/>
        <v>38923</v>
      </c>
      <c r="AF50" s="272">
        <f t="shared" si="12"/>
        <v>41881</v>
      </c>
      <c r="AG50" s="272">
        <f t="shared" si="12"/>
        <v>41881</v>
      </c>
      <c r="AH50" s="272">
        <f t="shared" si="12"/>
        <v>40032</v>
      </c>
      <c r="AI50" s="272">
        <f t="shared" si="12"/>
        <v>41511</v>
      </c>
      <c r="AJ50" s="272">
        <f t="shared" si="12"/>
        <v>41511</v>
      </c>
      <c r="AK50" s="272">
        <f t="shared" si="12"/>
        <v>46318</v>
      </c>
      <c r="AL50" s="272">
        <f t="shared" si="12"/>
        <v>50755</v>
      </c>
      <c r="AM50" s="272">
        <f t="shared" si="12"/>
        <v>50755</v>
      </c>
      <c r="AN50" s="272">
        <f t="shared" si="12"/>
        <v>52973</v>
      </c>
      <c r="AO50" s="272">
        <f t="shared" si="12"/>
        <v>50755</v>
      </c>
    </row>
    <row r="51" spans="1:41"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row>
    <row r="52" spans="1:41" s="72" customFormat="1" x14ac:dyDescent="0.2">
      <c r="A52" s="240" t="s">
        <v>115</v>
      </c>
      <c r="B52" s="272">
        <f t="shared" ref="B52:AO52" si="13">ROUND(B25*0.87,)+25</f>
        <v>50015</v>
      </c>
      <c r="C52" s="272">
        <f t="shared" si="13"/>
        <v>50015</v>
      </c>
      <c r="D52" s="272">
        <f t="shared" si="13"/>
        <v>52603</v>
      </c>
      <c r="E52" s="272">
        <f t="shared" si="13"/>
        <v>52603</v>
      </c>
      <c r="F52" s="272">
        <f t="shared" si="13"/>
        <v>47797</v>
      </c>
      <c r="G52" s="272">
        <f t="shared" si="13"/>
        <v>47797</v>
      </c>
      <c r="H52" s="272">
        <f t="shared" si="13"/>
        <v>47797</v>
      </c>
      <c r="I52" s="272">
        <f t="shared" si="13"/>
        <v>47797</v>
      </c>
      <c r="J52" s="272">
        <f t="shared" si="13"/>
        <v>47797</v>
      </c>
      <c r="K52" s="272">
        <f t="shared" si="13"/>
        <v>51124</v>
      </c>
      <c r="L52" s="272">
        <f t="shared" si="13"/>
        <v>51124</v>
      </c>
      <c r="M52" s="272">
        <f t="shared" si="13"/>
        <v>47797</v>
      </c>
      <c r="N52" s="272">
        <f t="shared" si="13"/>
        <v>47797</v>
      </c>
      <c r="O52" s="272">
        <f t="shared" si="13"/>
        <v>47797</v>
      </c>
      <c r="P52" s="272">
        <f t="shared" si="13"/>
        <v>47797</v>
      </c>
      <c r="Q52" s="272">
        <f t="shared" si="13"/>
        <v>47797</v>
      </c>
      <c r="R52" s="272">
        <f t="shared" si="13"/>
        <v>50015</v>
      </c>
      <c r="S52" s="272">
        <f t="shared" si="13"/>
        <v>50015</v>
      </c>
      <c r="T52" s="272">
        <f t="shared" si="13"/>
        <v>48906</v>
      </c>
      <c r="U52" s="272">
        <f t="shared" si="13"/>
        <v>48906</v>
      </c>
      <c r="V52" s="272">
        <f t="shared" si="13"/>
        <v>48906</v>
      </c>
      <c r="W52" s="272">
        <f t="shared" si="13"/>
        <v>48906</v>
      </c>
      <c r="X52" s="272">
        <f t="shared" si="13"/>
        <v>50015</v>
      </c>
      <c r="Y52" s="272">
        <f t="shared" si="13"/>
        <v>50015</v>
      </c>
      <c r="Z52" s="272">
        <f t="shared" si="13"/>
        <v>50015</v>
      </c>
      <c r="AA52" s="272">
        <f t="shared" si="13"/>
        <v>48906</v>
      </c>
      <c r="AB52" s="272">
        <f t="shared" si="13"/>
        <v>48906</v>
      </c>
      <c r="AC52" s="272">
        <f t="shared" si="13"/>
        <v>50015</v>
      </c>
      <c r="AD52" s="272">
        <f t="shared" si="13"/>
        <v>50015</v>
      </c>
      <c r="AE52" s="272">
        <f t="shared" si="13"/>
        <v>50015</v>
      </c>
      <c r="AF52" s="272">
        <f t="shared" si="13"/>
        <v>52973</v>
      </c>
      <c r="AG52" s="272">
        <f t="shared" si="13"/>
        <v>52973</v>
      </c>
      <c r="AH52" s="272">
        <f t="shared" si="13"/>
        <v>51124</v>
      </c>
      <c r="AI52" s="272">
        <f t="shared" si="13"/>
        <v>52603</v>
      </c>
      <c r="AJ52" s="272">
        <f t="shared" si="13"/>
        <v>52603</v>
      </c>
      <c r="AK52" s="272">
        <f t="shared" si="13"/>
        <v>57410</v>
      </c>
      <c r="AL52" s="272">
        <f t="shared" si="13"/>
        <v>61847</v>
      </c>
      <c r="AM52" s="272">
        <f t="shared" si="13"/>
        <v>61847</v>
      </c>
      <c r="AN52" s="272">
        <f t="shared" si="13"/>
        <v>64066</v>
      </c>
      <c r="AO52" s="272">
        <f t="shared" si="13"/>
        <v>61847</v>
      </c>
    </row>
    <row r="53" spans="1:41"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row>
    <row r="54" spans="1:41" s="72" customFormat="1" x14ac:dyDescent="0.2">
      <c r="A54" s="240" t="s">
        <v>115</v>
      </c>
      <c r="B54" s="272">
        <f t="shared" ref="B54:AO54" si="14">ROUND(B27*0.87,)+25</f>
        <v>72200</v>
      </c>
      <c r="C54" s="272">
        <f t="shared" si="14"/>
        <v>72200</v>
      </c>
      <c r="D54" s="272">
        <f t="shared" si="14"/>
        <v>74788</v>
      </c>
      <c r="E54" s="272">
        <f t="shared" si="14"/>
        <v>74788</v>
      </c>
      <c r="F54" s="272">
        <f t="shared" si="14"/>
        <v>69982</v>
      </c>
      <c r="G54" s="272">
        <f t="shared" si="14"/>
        <v>69982</v>
      </c>
      <c r="H54" s="272">
        <f t="shared" si="14"/>
        <v>69982</v>
      </c>
      <c r="I54" s="272">
        <f t="shared" si="14"/>
        <v>69982</v>
      </c>
      <c r="J54" s="272">
        <f t="shared" si="14"/>
        <v>69982</v>
      </c>
      <c r="K54" s="272">
        <f t="shared" si="14"/>
        <v>73309</v>
      </c>
      <c r="L54" s="272">
        <f t="shared" si="14"/>
        <v>73309</v>
      </c>
      <c r="M54" s="272">
        <f t="shared" si="14"/>
        <v>69982</v>
      </c>
      <c r="N54" s="272">
        <f t="shared" si="14"/>
        <v>69982</v>
      </c>
      <c r="O54" s="272">
        <f t="shared" si="14"/>
        <v>69982</v>
      </c>
      <c r="P54" s="272">
        <f t="shared" si="14"/>
        <v>69982</v>
      </c>
      <c r="Q54" s="272">
        <f t="shared" si="14"/>
        <v>69982</v>
      </c>
      <c r="R54" s="272">
        <f t="shared" si="14"/>
        <v>72200</v>
      </c>
      <c r="S54" s="272">
        <f t="shared" si="14"/>
        <v>72200</v>
      </c>
      <c r="T54" s="272">
        <f t="shared" si="14"/>
        <v>71091</v>
      </c>
      <c r="U54" s="272">
        <f t="shared" si="14"/>
        <v>71091</v>
      </c>
      <c r="V54" s="272">
        <f t="shared" si="14"/>
        <v>71091</v>
      </c>
      <c r="W54" s="272">
        <f t="shared" si="14"/>
        <v>71091</v>
      </c>
      <c r="X54" s="272">
        <f t="shared" si="14"/>
        <v>72200</v>
      </c>
      <c r="Y54" s="272">
        <f t="shared" si="14"/>
        <v>72200</v>
      </c>
      <c r="Z54" s="272">
        <f t="shared" si="14"/>
        <v>72200</v>
      </c>
      <c r="AA54" s="272">
        <f t="shared" si="14"/>
        <v>71091</v>
      </c>
      <c r="AB54" s="272">
        <f t="shared" si="14"/>
        <v>71091</v>
      </c>
      <c r="AC54" s="272">
        <f t="shared" si="14"/>
        <v>72200</v>
      </c>
      <c r="AD54" s="272">
        <f t="shared" si="14"/>
        <v>72200</v>
      </c>
      <c r="AE54" s="272">
        <f t="shared" si="14"/>
        <v>72200</v>
      </c>
      <c r="AF54" s="272">
        <f t="shared" si="14"/>
        <v>75158</v>
      </c>
      <c r="AG54" s="272">
        <f t="shared" si="14"/>
        <v>75158</v>
      </c>
      <c r="AH54" s="272">
        <f t="shared" si="14"/>
        <v>73309</v>
      </c>
      <c r="AI54" s="272">
        <f t="shared" si="14"/>
        <v>74788</v>
      </c>
      <c r="AJ54" s="272">
        <f t="shared" si="14"/>
        <v>74788</v>
      </c>
      <c r="AK54" s="272">
        <f t="shared" si="14"/>
        <v>79595</v>
      </c>
      <c r="AL54" s="272">
        <f t="shared" si="14"/>
        <v>84032</v>
      </c>
      <c r="AM54" s="272">
        <f t="shared" si="14"/>
        <v>84032</v>
      </c>
      <c r="AN54" s="272">
        <f t="shared" si="14"/>
        <v>86251</v>
      </c>
      <c r="AO54" s="272">
        <f t="shared" si="14"/>
        <v>84032</v>
      </c>
    </row>
    <row r="55" spans="1:41"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row>
    <row r="56" spans="1:41" s="72" customFormat="1" x14ac:dyDescent="0.2">
      <c r="A56" s="240" t="s">
        <v>115</v>
      </c>
      <c r="B56" s="272">
        <f t="shared" ref="B56:AO56" si="15">ROUND(B29*0.87,)+25</f>
        <v>86990</v>
      </c>
      <c r="C56" s="272">
        <f t="shared" si="15"/>
        <v>86990</v>
      </c>
      <c r="D56" s="272">
        <f t="shared" si="15"/>
        <v>89578</v>
      </c>
      <c r="E56" s="272">
        <f t="shared" si="15"/>
        <v>89578</v>
      </c>
      <c r="F56" s="272">
        <f t="shared" si="15"/>
        <v>84772</v>
      </c>
      <c r="G56" s="272">
        <f t="shared" si="15"/>
        <v>84772</v>
      </c>
      <c r="H56" s="272">
        <f t="shared" si="15"/>
        <v>84772</v>
      </c>
      <c r="I56" s="272">
        <f t="shared" si="15"/>
        <v>84772</v>
      </c>
      <c r="J56" s="272">
        <f t="shared" si="15"/>
        <v>84772</v>
      </c>
      <c r="K56" s="272">
        <f t="shared" si="15"/>
        <v>88099</v>
      </c>
      <c r="L56" s="272">
        <f t="shared" si="15"/>
        <v>88099</v>
      </c>
      <c r="M56" s="272">
        <f t="shared" si="15"/>
        <v>84772</v>
      </c>
      <c r="N56" s="272">
        <f t="shared" si="15"/>
        <v>84772</v>
      </c>
      <c r="O56" s="272">
        <f t="shared" si="15"/>
        <v>84772</v>
      </c>
      <c r="P56" s="272">
        <f t="shared" si="15"/>
        <v>84772</v>
      </c>
      <c r="Q56" s="272">
        <f t="shared" si="15"/>
        <v>84772</v>
      </c>
      <c r="R56" s="272">
        <f t="shared" si="15"/>
        <v>86990</v>
      </c>
      <c r="S56" s="272">
        <f t="shared" si="15"/>
        <v>86990</v>
      </c>
      <c r="T56" s="272">
        <f t="shared" si="15"/>
        <v>85881</v>
      </c>
      <c r="U56" s="272">
        <f t="shared" si="15"/>
        <v>85881</v>
      </c>
      <c r="V56" s="272">
        <f t="shared" si="15"/>
        <v>85881</v>
      </c>
      <c r="W56" s="272">
        <f t="shared" si="15"/>
        <v>85881</v>
      </c>
      <c r="X56" s="272">
        <f t="shared" si="15"/>
        <v>86990</v>
      </c>
      <c r="Y56" s="272">
        <f t="shared" si="15"/>
        <v>86990</v>
      </c>
      <c r="Z56" s="272">
        <f t="shared" si="15"/>
        <v>86990</v>
      </c>
      <c r="AA56" s="272">
        <f t="shared" si="15"/>
        <v>85881</v>
      </c>
      <c r="AB56" s="272">
        <f t="shared" si="15"/>
        <v>85881</v>
      </c>
      <c r="AC56" s="272">
        <f t="shared" si="15"/>
        <v>86990</v>
      </c>
      <c r="AD56" s="272">
        <f t="shared" si="15"/>
        <v>86990</v>
      </c>
      <c r="AE56" s="272">
        <f t="shared" si="15"/>
        <v>86990</v>
      </c>
      <c r="AF56" s="272">
        <f t="shared" si="15"/>
        <v>89948</v>
      </c>
      <c r="AG56" s="272">
        <f t="shared" si="15"/>
        <v>89948</v>
      </c>
      <c r="AH56" s="272">
        <f t="shared" si="15"/>
        <v>88099</v>
      </c>
      <c r="AI56" s="272">
        <f t="shared" si="15"/>
        <v>89578</v>
      </c>
      <c r="AJ56" s="272">
        <f t="shared" si="15"/>
        <v>89578</v>
      </c>
      <c r="AK56" s="272">
        <f t="shared" si="15"/>
        <v>94385</v>
      </c>
      <c r="AL56" s="272">
        <f t="shared" si="15"/>
        <v>98822</v>
      </c>
      <c r="AM56" s="272">
        <f t="shared" si="15"/>
        <v>98822</v>
      </c>
      <c r="AN56" s="272">
        <f t="shared" si="15"/>
        <v>101041</v>
      </c>
      <c r="AO56" s="272">
        <f t="shared" si="15"/>
        <v>98822</v>
      </c>
    </row>
    <row r="57" spans="1:41" s="72" customFormat="1" ht="12.75" thickBot="1" x14ac:dyDescent="0.25">
      <c r="A57" s="85"/>
    </row>
    <row r="58" spans="1:41" ht="12.75" thickBot="1" x14ac:dyDescent="0.25">
      <c r="A58" s="136" t="s">
        <v>133</v>
      </c>
    </row>
    <row r="59" spans="1:41" ht="36.75" thickBot="1" x14ac:dyDescent="0.25">
      <c r="A59" s="355" t="s">
        <v>397</v>
      </c>
    </row>
    <row r="60" spans="1:41" x14ac:dyDescent="0.2">
      <c r="A60" s="76"/>
    </row>
    <row r="61" spans="1:41" x14ac:dyDescent="0.2">
      <c r="A61" s="319" t="s">
        <v>130</v>
      </c>
    </row>
    <row r="62" spans="1:41" ht="12" customHeight="1" x14ac:dyDescent="0.2">
      <c r="A62" s="378" t="s">
        <v>295</v>
      </c>
    </row>
    <row r="63" spans="1:41" ht="12" customHeight="1" x14ac:dyDescent="0.2">
      <c r="A63" s="385"/>
    </row>
    <row r="64" spans="1:41" s="82" customFormat="1" ht="12" customHeight="1" x14ac:dyDescent="0.2">
      <c r="A64" s="385"/>
    </row>
    <row r="65" spans="1:1" ht="85.5" customHeight="1" x14ac:dyDescent="0.2">
      <c r="A65" s="385"/>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41" t="s">
        <v>398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sheetPr>
  <dimension ref="A1:AO72"/>
  <sheetViews>
    <sheetView zoomScale="90" zoomScaleNormal="90" workbookViewId="0">
      <selection activeCell="B16" sqref="B16"/>
    </sheetView>
  </sheetViews>
  <sheetFormatPr defaultColWidth="9" defaultRowHeight="12" x14ac:dyDescent="0.2"/>
  <cols>
    <col min="1" max="1" width="83.85546875" style="194" customWidth="1"/>
    <col min="2" max="41" width="9.7109375" style="194" bestFit="1" customWidth="1"/>
    <col min="42" max="16384" width="9" style="194"/>
  </cols>
  <sheetData>
    <row r="1" spans="1:41" s="10" customFormat="1" ht="12" customHeight="1" x14ac:dyDescent="0.2">
      <c r="A1" s="97" t="s">
        <v>127</v>
      </c>
    </row>
    <row r="2" spans="1:41" s="10" customFormat="1" ht="12" customHeight="1" x14ac:dyDescent="0.2">
      <c r="A2" s="83" t="s">
        <v>225</v>
      </c>
    </row>
    <row r="3" spans="1:41" ht="8.4499999999999993" customHeight="1" x14ac:dyDescent="0.2">
      <c r="A3" s="69"/>
    </row>
    <row r="4" spans="1:41" s="10" customFormat="1" ht="32.450000000000003" customHeight="1" x14ac:dyDescent="0.2">
      <c r="A4" s="354" t="s">
        <v>132</v>
      </c>
    </row>
    <row r="5" spans="1:41" s="70" customFormat="1" ht="23.1" customHeight="1" x14ac:dyDescent="0.2">
      <c r="A5" s="80" t="s">
        <v>129</v>
      </c>
      <c r="B5" s="289">
        <f>'C завтраками| Bed and breakfast'!B4</f>
        <v>45980</v>
      </c>
      <c r="C5" s="289">
        <f>'C завтраками| Bed and breakfast'!C4</f>
        <v>45981</v>
      </c>
      <c r="D5" s="289">
        <f>'C завтраками| Bed and breakfast'!D4</f>
        <v>45982</v>
      </c>
      <c r="E5" s="289">
        <f>'C завтраками| Bed and breakfast'!E4</f>
        <v>45983</v>
      </c>
      <c r="F5" s="289">
        <f>'C завтраками| Bed and breakfast'!F4</f>
        <v>45984</v>
      </c>
      <c r="G5" s="289">
        <f>'C завтраками| Bed and breakfast'!G4</f>
        <v>45985</v>
      </c>
      <c r="H5" s="289">
        <f>'C завтраками| Bed and breakfast'!H4</f>
        <v>45986</v>
      </c>
      <c r="I5" s="289">
        <f>'C завтраками| Bed and breakfast'!I4</f>
        <v>45987</v>
      </c>
      <c r="J5" s="289">
        <f>'C завтраками| Bed and breakfast'!J4</f>
        <v>45988</v>
      </c>
      <c r="K5" s="289">
        <f>'C завтраками| Bed and breakfast'!K4</f>
        <v>45989</v>
      </c>
      <c r="L5" s="289">
        <f>'C завтраками| Bed and breakfast'!L4</f>
        <v>45990</v>
      </c>
      <c r="M5" s="289">
        <f>'C завтраками| Bed and breakfast'!M4</f>
        <v>45991</v>
      </c>
      <c r="N5" s="289">
        <f>'C завтраками| Bed and breakfast'!N4</f>
        <v>45992</v>
      </c>
      <c r="O5" s="289">
        <f>'C завтраками| Bed and breakfast'!O4</f>
        <v>45993</v>
      </c>
      <c r="P5" s="289">
        <f>'C завтраками| Bed and breakfast'!P4</f>
        <v>45994</v>
      </c>
      <c r="Q5" s="289">
        <f>'C завтраками| Bed and breakfast'!Q4</f>
        <v>45995</v>
      </c>
      <c r="R5" s="289">
        <f>'C завтраками| Bed and breakfast'!R4</f>
        <v>45996</v>
      </c>
      <c r="S5" s="289">
        <f>'C завтраками| Bed and breakfast'!S4</f>
        <v>45997</v>
      </c>
      <c r="T5" s="289">
        <f>'C завтраками| Bed and breakfast'!T4</f>
        <v>45998</v>
      </c>
      <c r="U5" s="289">
        <f>'C завтраками| Bed and breakfast'!U4</f>
        <v>45999</v>
      </c>
      <c r="V5" s="289">
        <f>'C завтраками| Bed and breakfast'!V4</f>
        <v>46000</v>
      </c>
      <c r="W5" s="289">
        <f>'C завтраками| Bed and breakfast'!W4</f>
        <v>46001</v>
      </c>
      <c r="X5" s="289">
        <f>'C завтраками| Bed and breakfast'!X4</f>
        <v>46002</v>
      </c>
      <c r="Y5" s="289">
        <f>'C завтраками| Bed and breakfast'!Y4</f>
        <v>46003</v>
      </c>
      <c r="Z5" s="289">
        <f>'C завтраками| Bed and breakfast'!Z4</f>
        <v>46004</v>
      </c>
      <c r="AA5" s="289">
        <f>'C завтраками| Bed and breakfast'!AA4</f>
        <v>46005</v>
      </c>
      <c r="AB5" s="289">
        <f>'C завтраками| Bed and breakfast'!AB4</f>
        <v>46006</v>
      </c>
      <c r="AC5" s="289">
        <f>'C завтраками| Bed and breakfast'!AC4</f>
        <v>46007</v>
      </c>
      <c r="AD5" s="289">
        <f>'C завтраками| Bed and breakfast'!AD4</f>
        <v>46008</v>
      </c>
      <c r="AE5" s="289">
        <f>'C завтраками| Bed and breakfast'!AE4</f>
        <v>46009</v>
      </c>
      <c r="AF5" s="289">
        <f>'C завтраками| Bed and breakfast'!AF4</f>
        <v>46010</v>
      </c>
      <c r="AG5" s="289">
        <f>'C завтраками| Bed and breakfast'!AG4</f>
        <v>46011</v>
      </c>
      <c r="AH5" s="289">
        <f>'C завтраками| Bed and breakfast'!AH4</f>
        <v>46012</v>
      </c>
      <c r="AI5" s="289">
        <f>'C завтраками| Bed and breakfast'!AI4</f>
        <v>46013</v>
      </c>
      <c r="AJ5" s="289">
        <f>'C завтраками| Bed and breakfast'!AJ4</f>
        <v>46014</v>
      </c>
      <c r="AK5" s="289">
        <f>'C завтраками| Bed and breakfast'!AK4</f>
        <v>46015</v>
      </c>
      <c r="AL5" s="289">
        <f>'C завтраками| Bed and breakfast'!AL4</f>
        <v>46016</v>
      </c>
      <c r="AM5" s="289">
        <f>'C завтраками| Bed and breakfast'!AM4</f>
        <v>46017</v>
      </c>
      <c r="AN5" s="289">
        <f>'C завтраками| Bed and breakfast'!AN4</f>
        <v>46018</v>
      </c>
      <c r="AO5" s="289">
        <f>'C завтраками| Bed and breakfast'!AO4</f>
        <v>46019</v>
      </c>
    </row>
    <row r="6" spans="1:41" s="70" customFormat="1" ht="23.1" customHeight="1" x14ac:dyDescent="0.2">
      <c r="A6" s="81"/>
      <c r="B6" s="289">
        <f>'C завтраками| Bed and breakfast'!B5</f>
        <v>45980</v>
      </c>
      <c r="C6" s="289">
        <f>'C завтраками| Bed and breakfast'!C5</f>
        <v>45981</v>
      </c>
      <c r="D6" s="289">
        <f>'C завтраками| Bed and breakfast'!D5</f>
        <v>45982</v>
      </c>
      <c r="E6" s="289">
        <f>'C завтраками| Bed and breakfast'!E5</f>
        <v>45983</v>
      </c>
      <c r="F6" s="289">
        <f>'C завтраками| Bed and breakfast'!F5</f>
        <v>45984</v>
      </c>
      <c r="G6" s="289">
        <f>'C завтраками| Bed and breakfast'!G5</f>
        <v>45985</v>
      </c>
      <c r="H6" s="289">
        <f>'C завтраками| Bed and breakfast'!H5</f>
        <v>45986</v>
      </c>
      <c r="I6" s="289">
        <f>'C завтраками| Bed and breakfast'!I5</f>
        <v>45987</v>
      </c>
      <c r="J6" s="289">
        <f>'C завтраками| Bed and breakfast'!J5</f>
        <v>45988</v>
      </c>
      <c r="K6" s="289">
        <f>'C завтраками| Bed and breakfast'!K5</f>
        <v>45989</v>
      </c>
      <c r="L6" s="289">
        <f>'C завтраками| Bed and breakfast'!L5</f>
        <v>45990</v>
      </c>
      <c r="M6" s="289">
        <f>'C завтраками| Bed and breakfast'!M5</f>
        <v>45991</v>
      </c>
      <c r="N6" s="289">
        <f>'C завтраками| Bed and breakfast'!N5</f>
        <v>45992</v>
      </c>
      <c r="O6" s="289">
        <f>'C завтраками| Bed and breakfast'!O5</f>
        <v>45993</v>
      </c>
      <c r="P6" s="289">
        <f>'C завтраками| Bed and breakfast'!P5</f>
        <v>45994</v>
      </c>
      <c r="Q6" s="289">
        <f>'C завтраками| Bed and breakfast'!Q5</f>
        <v>45995</v>
      </c>
      <c r="R6" s="289">
        <f>'C завтраками| Bed and breakfast'!R5</f>
        <v>45996</v>
      </c>
      <c r="S6" s="289">
        <f>'C завтраками| Bed and breakfast'!S5</f>
        <v>45997</v>
      </c>
      <c r="T6" s="289">
        <f>'C завтраками| Bed and breakfast'!T5</f>
        <v>45998</v>
      </c>
      <c r="U6" s="289">
        <f>'C завтраками| Bed and breakfast'!U5</f>
        <v>45999</v>
      </c>
      <c r="V6" s="289">
        <f>'C завтраками| Bed and breakfast'!V5</f>
        <v>46000</v>
      </c>
      <c r="W6" s="289">
        <f>'C завтраками| Bed and breakfast'!W5</f>
        <v>46001</v>
      </c>
      <c r="X6" s="289">
        <f>'C завтраками| Bed and breakfast'!X5</f>
        <v>46002</v>
      </c>
      <c r="Y6" s="289">
        <f>'C завтраками| Bed and breakfast'!Y5</f>
        <v>46003</v>
      </c>
      <c r="Z6" s="289">
        <f>'C завтраками| Bed and breakfast'!Z5</f>
        <v>46004</v>
      </c>
      <c r="AA6" s="289">
        <f>'C завтраками| Bed and breakfast'!AA5</f>
        <v>46005</v>
      </c>
      <c r="AB6" s="289">
        <f>'C завтраками| Bed and breakfast'!AB5</f>
        <v>46006</v>
      </c>
      <c r="AC6" s="289">
        <f>'C завтраками| Bed and breakfast'!AC5</f>
        <v>46007</v>
      </c>
      <c r="AD6" s="289">
        <f>'C завтраками| Bed and breakfast'!AD5</f>
        <v>46008</v>
      </c>
      <c r="AE6" s="289">
        <f>'C завтраками| Bed and breakfast'!AE5</f>
        <v>46009</v>
      </c>
      <c r="AF6" s="289">
        <f>'C завтраками| Bed and breakfast'!AF5</f>
        <v>46010</v>
      </c>
      <c r="AG6" s="289">
        <f>'C завтраками| Bed and breakfast'!AG5</f>
        <v>46011</v>
      </c>
      <c r="AH6" s="289">
        <f>'C завтраками| Bed and breakfast'!AH5</f>
        <v>46012</v>
      </c>
      <c r="AI6" s="289">
        <f>'C завтраками| Bed and breakfast'!AI5</f>
        <v>46013</v>
      </c>
      <c r="AJ6" s="289">
        <f>'C завтраками| Bed and breakfast'!AJ5</f>
        <v>46014</v>
      </c>
      <c r="AK6" s="289">
        <f>'C завтраками| Bed and breakfast'!AK5</f>
        <v>46015</v>
      </c>
      <c r="AL6" s="289">
        <f>'C завтраками| Bed and breakfast'!AL5</f>
        <v>46016</v>
      </c>
      <c r="AM6" s="289">
        <f>'C завтраками| Bed and breakfast'!AM5</f>
        <v>46017</v>
      </c>
      <c r="AN6" s="289">
        <f>'C завтраками| Bed and breakfast'!AN5</f>
        <v>46018</v>
      </c>
      <c r="AO6" s="289">
        <f>'C завтраками| Bed and breakfast'!AO5</f>
        <v>46019</v>
      </c>
    </row>
    <row r="7" spans="1:41" s="72" customFormat="1" x14ac:dyDescent="0.2">
      <c r="A7" s="239" t="s">
        <v>138</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row>
    <row r="8" spans="1:41" s="72" customFormat="1" x14ac:dyDescent="0.2">
      <c r="A8" s="240">
        <v>1</v>
      </c>
      <c r="B8" s="302">
        <f>'C завтраками| Bed and breakfast'!B7*0.85</f>
        <v>17000</v>
      </c>
      <c r="C8" s="302">
        <f>'C завтраками| Bed and breakfast'!C7*0.85</f>
        <v>17000</v>
      </c>
      <c r="D8" s="302">
        <f>'C завтраками| Bed and breakfast'!D7*0.85</f>
        <v>19975</v>
      </c>
      <c r="E8" s="302">
        <f>'C завтраками| Bed and breakfast'!E7*0.85</f>
        <v>19975</v>
      </c>
      <c r="F8" s="302">
        <f>'C завтраками| Bed and breakfast'!F7*0.85</f>
        <v>14450</v>
      </c>
      <c r="G8" s="302">
        <f>'C завтраками| Bed and breakfast'!G7*0.85</f>
        <v>14450</v>
      </c>
      <c r="H8" s="302">
        <f>'C завтраками| Bed and breakfast'!H7*0.85</f>
        <v>14450</v>
      </c>
      <c r="I8" s="302">
        <f>'C завтраками| Bed and breakfast'!I7*0.85</f>
        <v>14450</v>
      </c>
      <c r="J8" s="302">
        <f>'C завтраками| Bed and breakfast'!J7*0.85</f>
        <v>14450</v>
      </c>
      <c r="K8" s="302">
        <f>'C завтраками| Bed and breakfast'!K7*0.85</f>
        <v>18275</v>
      </c>
      <c r="L8" s="302">
        <f>'C завтраками| Bed and breakfast'!L7*0.85</f>
        <v>18275</v>
      </c>
      <c r="M8" s="302">
        <f>'C завтраками| Bed and breakfast'!M7*0.85</f>
        <v>14450</v>
      </c>
      <c r="N8" s="302">
        <f>'C завтраками| Bed and breakfast'!N7*0.85</f>
        <v>14450</v>
      </c>
      <c r="O8" s="302">
        <f>'C завтраками| Bed and breakfast'!O7*0.85</f>
        <v>14450</v>
      </c>
      <c r="P8" s="302">
        <f>'C завтраками| Bed and breakfast'!P7*0.85</f>
        <v>14450</v>
      </c>
      <c r="Q8" s="302">
        <f>'C завтраками| Bed and breakfast'!Q7*0.85</f>
        <v>14450</v>
      </c>
      <c r="R8" s="302">
        <f>'C завтраками| Bed and breakfast'!R7*0.85</f>
        <v>17000</v>
      </c>
      <c r="S8" s="302">
        <f>'C завтраками| Bed and breakfast'!S7*0.85</f>
        <v>17000</v>
      </c>
      <c r="T8" s="302">
        <f>'C завтраками| Bed and breakfast'!T7*0.85</f>
        <v>15725</v>
      </c>
      <c r="U8" s="302">
        <f>'C завтраками| Bed and breakfast'!U7*0.85</f>
        <v>15725</v>
      </c>
      <c r="V8" s="302">
        <f>'C завтраками| Bed and breakfast'!V7*0.85</f>
        <v>15725</v>
      </c>
      <c r="W8" s="302">
        <f>'C завтраками| Bed and breakfast'!W7*0.85</f>
        <v>15725</v>
      </c>
      <c r="X8" s="302">
        <f>'C завтраками| Bed and breakfast'!X7*0.85</f>
        <v>17000</v>
      </c>
      <c r="Y8" s="302">
        <f>'C завтраками| Bed and breakfast'!Y7*0.85</f>
        <v>17000</v>
      </c>
      <c r="Z8" s="302">
        <f>'C завтраками| Bed and breakfast'!Z7*0.85</f>
        <v>17000</v>
      </c>
      <c r="AA8" s="302">
        <f>'C завтраками| Bed and breakfast'!AA7*0.85</f>
        <v>15725</v>
      </c>
      <c r="AB8" s="302">
        <f>'C завтраками| Bed and breakfast'!AB7*0.85</f>
        <v>15725</v>
      </c>
      <c r="AC8" s="302">
        <f>'C завтраками| Bed and breakfast'!AC7*0.85</f>
        <v>17000</v>
      </c>
      <c r="AD8" s="302">
        <f>'C завтраками| Bed and breakfast'!AD7*0.85</f>
        <v>17000</v>
      </c>
      <c r="AE8" s="302">
        <f>'C завтраками| Bed and breakfast'!AE7*0.85</f>
        <v>17000</v>
      </c>
      <c r="AF8" s="302">
        <f>'C завтраками| Bed and breakfast'!AF7*0.85</f>
        <v>20400</v>
      </c>
      <c r="AG8" s="302">
        <f>'C завтраками| Bed and breakfast'!AG7*0.85</f>
        <v>20400</v>
      </c>
      <c r="AH8" s="302">
        <f>'C завтраками| Bed and breakfast'!AH7*0.85</f>
        <v>18275</v>
      </c>
      <c r="AI8" s="302">
        <f>'C завтраками| Bed and breakfast'!AI7*0.85</f>
        <v>19975</v>
      </c>
      <c r="AJ8" s="302">
        <f>'C завтраками| Bed and breakfast'!AJ7*0.85</f>
        <v>19975</v>
      </c>
      <c r="AK8" s="302">
        <f>'C завтраками| Bed and breakfast'!AK7*0.85</f>
        <v>25500</v>
      </c>
      <c r="AL8" s="302">
        <f>'C завтраками| Bed and breakfast'!AL7*0.85</f>
        <v>30600</v>
      </c>
      <c r="AM8" s="302">
        <f>'C завтраками| Bed and breakfast'!AM7*0.85</f>
        <v>30600</v>
      </c>
      <c r="AN8" s="302">
        <f>'C завтраками| Bed and breakfast'!AN7*0.85</f>
        <v>33150</v>
      </c>
      <c r="AO8" s="302">
        <f>'C завтраками| Bed and breakfast'!AO7*0.85</f>
        <v>30600</v>
      </c>
    </row>
    <row r="9" spans="1:41" s="72" customFormat="1" x14ac:dyDescent="0.2">
      <c r="A9" s="240">
        <v>2</v>
      </c>
      <c r="B9" s="303">
        <f>'C завтраками| Bed and breakfast'!B8*0.85</f>
        <v>19210</v>
      </c>
      <c r="C9" s="303">
        <f>'C завтраками| Bed and breakfast'!C8*0.85</f>
        <v>19210</v>
      </c>
      <c r="D9" s="303">
        <f>'C завтраками| Bed and breakfast'!D8*0.85</f>
        <v>22185</v>
      </c>
      <c r="E9" s="303">
        <f>'C завтраками| Bed and breakfast'!E8*0.85</f>
        <v>22185</v>
      </c>
      <c r="F9" s="303">
        <f>'C завтраками| Bed and breakfast'!F8*0.85</f>
        <v>16660</v>
      </c>
      <c r="G9" s="303">
        <f>'C завтраками| Bed and breakfast'!G8*0.85</f>
        <v>16660</v>
      </c>
      <c r="H9" s="303">
        <f>'C завтраками| Bed and breakfast'!H8*0.85</f>
        <v>16660</v>
      </c>
      <c r="I9" s="303">
        <f>'C завтраками| Bed and breakfast'!I8*0.85</f>
        <v>16660</v>
      </c>
      <c r="J9" s="303">
        <f>'C завтраками| Bed and breakfast'!J8*0.85</f>
        <v>16660</v>
      </c>
      <c r="K9" s="303">
        <f>'C завтраками| Bed and breakfast'!K8*0.85</f>
        <v>20485</v>
      </c>
      <c r="L9" s="303">
        <f>'C завтраками| Bed and breakfast'!L8*0.85</f>
        <v>20485</v>
      </c>
      <c r="M9" s="303">
        <f>'C завтраками| Bed and breakfast'!M8*0.85</f>
        <v>16660</v>
      </c>
      <c r="N9" s="303">
        <f>'C завтраками| Bed and breakfast'!N8*0.85</f>
        <v>16660</v>
      </c>
      <c r="O9" s="303">
        <f>'C завтраками| Bed and breakfast'!O8*0.85</f>
        <v>16660</v>
      </c>
      <c r="P9" s="303">
        <f>'C завтраками| Bed and breakfast'!P8*0.85</f>
        <v>16660</v>
      </c>
      <c r="Q9" s="303">
        <f>'C завтраками| Bed and breakfast'!Q8*0.85</f>
        <v>16660</v>
      </c>
      <c r="R9" s="303">
        <f>'C завтраками| Bed and breakfast'!R8*0.85</f>
        <v>19210</v>
      </c>
      <c r="S9" s="303">
        <f>'C завтраками| Bed and breakfast'!S8*0.85</f>
        <v>19210</v>
      </c>
      <c r="T9" s="303">
        <f>'C завтраками| Bed and breakfast'!T8*0.85</f>
        <v>17935</v>
      </c>
      <c r="U9" s="303">
        <f>'C завтраками| Bed and breakfast'!U8*0.85</f>
        <v>17935</v>
      </c>
      <c r="V9" s="303">
        <f>'C завтраками| Bed and breakfast'!V8*0.85</f>
        <v>17935</v>
      </c>
      <c r="W9" s="303">
        <f>'C завтраками| Bed and breakfast'!W8*0.85</f>
        <v>17935</v>
      </c>
      <c r="X9" s="303">
        <f>'C завтраками| Bed and breakfast'!X8*0.85</f>
        <v>19210</v>
      </c>
      <c r="Y9" s="303">
        <f>'C завтраками| Bed and breakfast'!Y8*0.85</f>
        <v>19210</v>
      </c>
      <c r="Z9" s="303">
        <f>'C завтраками| Bed and breakfast'!Z8*0.85</f>
        <v>19210</v>
      </c>
      <c r="AA9" s="303">
        <f>'C завтраками| Bed and breakfast'!AA8*0.85</f>
        <v>17935</v>
      </c>
      <c r="AB9" s="303">
        <f>'C завтраками| Bed and breakfast'!AB8*0.85</f>
        <v>17935</v>
      </c>
      <c r="AC9" s="303">
        <f>'C завтраками| Bed and breakfast'!AC8*0.85</f>
        <v>19210</v>
      </c>
      <c r="AD9" s="303">
        <f>'C завтраками| Bed and breakfast'!AD8*0.85</f>
        <v>19210</v>
      </c>
      <c r="AE9" s="303">
        <f>'C завтраками| Bed and breakfast'!AE8*0.85</f>
        <v>19210</v>
      </c>
      <c r="AF9" s="303">
        <f>'C завтраками| Bed and breakfast'!AF8*0.85</f>
        <v>22610</v>
      </c>
      <c r="AG9" s="303">
        <f>'C завтраками| Bed and breakfast'!AG8*0.85</f>
        <v>22610</v>
      </c>
      <c r="AH9" s="303">
        <f>'C завтраками| Bed and breakfast'!AH8*0.85</f>
        <v>20485</v>
      </c>
      <c r="AI9" s="303">
        <f>'C завтраками| Bed and breakfast'!AI8*0.85</f>
        <v>22185</v>
      </c>
      <c r="AJ9" s="303">
        <f>'C завтраками| Bed and breakfast'!AJ8*0.85</f>
        <v>22185</v>
      </c>
      <c r="AK9" s="303">
        <f>'C завтраками| Bed and breakfast'!AK8*0.85</f>
        <v>27710</v>
      </c>
      <c r="AL9" s="303">
        <f>'C завтраками| Bed and breakfast'!AL8*0.85</f>
        <v>32810</v>
      </c>
      <c r="AM9" s="303">
        <f>'C завтраками| Bed and breakfast'!AM8*0.85</f>
        <v>32810</v>
      </c>
      <c r="AN9" s="303">
        <f>'C завтраками| Bed and breakfast'!AN8*0.85</f>
        <v>35360</v>
      </c>
      <c r="AO9" s="303">
        <f>'C завтраками| Bed and breakfast'!AO8*0.85</f>
        <v>32810</v>
      </c>
    </row>
    <row r="10" spans="1:41" s="72" customFormat="1" x14ac:dyDescent="0.2">
      <c r="A10" s="239" t="s">
        <v>140</v>
      </c>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row>
    <row r="11" spans="1:41" s="72" customFormat="1" x14ac:dyDescent="0.2">
      <c r="A11" s="240">
        <v>1</v>
      </c>
      <c r="B11" s="303">
        <f>'C завтраками| Bed and breakfast'!B10*0.85</f>
        <v>19550</v>
      </c>
      <c r="C11" s="303">
        <f>'C завтраками| Bed and breakfast'!C10*0.85</f>
        <v>19550</v>
      </c>
      <c r="D11" s="303">
        <f>'C завтраками| Bed and breakfast'!D10*0.85</f>
        <v>22525</v>
      </c>
      <c r="E11" s="303">
        <f>'C завтраками| Bed and breakfast'!E10*0.85</f>
        <v>22525</v>
      </c>
      <c r="F11" s="303">
        <f>'C завтраками| Bed and breakfast'!F10*0.85</f>
        <v>17000</v>
      </c>
      <c r="G11" s="303">
        <f>'C завтраками| Bed and breakfast'!G10*0.85</f>
        <v>17000</v>
      </c>
      <c r="H11" s="303">
        <f>'C завтраками| Bed and breakfast'!H10*0.85</f>
        <v>17000</v>
      </c>
      <c r="I11" s="303">
        <f>'C завтраками| Bed and breakfast'!I10*0.85</f>
        <v>17000</v>
      </c>
      <c r="J11" s="303">
        <f>'C завтраками| Bed and breakfast'!J10*0.85</f>
        <v>17000</v>
      </c>
      <c r="K11" s="303">
        <f>'C завтраками| Bed and breakfast'!K10*0.85</f>
        <v>20825</v>
      </c>
      <c r="L11" s="303">
        <f>'C завтраками| Bed and breakfast'!L10*0.85</f>
        <v>20825</v>
      </c>
      <c r="M11" s="303">
        <f>'C завтраками| Bed and breakfast'!M10*0.85</f>
        <v>17000</v>
      </c>
      <c r="N11" s="303">
        <f>'C завтраками| Bed and breakfast'!N10*0.85</f>
        <v>17000</v>
      </c>
      <c r="O11" s="303">
        <f>'C завтраками| Bed and breakfast'!O10*0.85</f>
        <v>17000</v>
      </c>
      <c r="P11" s="303">
        <f>'C завтраками| Bed and breakfast'!P10*0.85</f>
        <v>17000</v>
      </c>
      <c r="Q11" s="303">
        <f>'C завтраками| Bed and breakfast'!Q10*0.85</f>
        <v>17000</v>
      </c>
      <c r="R11" s="303">
        <f>'C завтраками| Bed and breakfast'!R10*0.85</f>
        <v>19550</v>
      </c>
      <c r="S11" s="303">
        <f>'C завтраками| Bed and breakfast'!S10*0.85</f>
        <v>19550</v>
      </c>
      <c r="T11" s="303">
        <f>'C завтраками| Bed and breakfast'!T10*0.85</f>
        <v>18275</v>
      </c>
      <c r="U11" s="303">
        <f>'C завтраками| Bed and breakfast'!U10*0.85</f>
        <v>18275</v>
      </c>
      <c r="V11" s="303">
        <f>'C завтраками| Bed and breakfast'!V10*0.85</f>
        <v>18275</v>
      </c>
      <c r="W11" s="303">
        <f>'C завтраками| Bed and breakfast'!W10*0.85</f>
        <v>18275</v>
      </c>
      <c r="X11" s="303">
        <f>'C завтраками| Bed and breakfast'!X10*0.85</f>
        <v>19550</v>
      </c>
      <c r="Y11" s="303">
        <f>'C завтраками| Bed and breakfast'!Y10*0.85</f>
        <v>19550</v>
      </c>
      <c r="Z11" s="303">
        <f>'C завтраками| Bed and breakfast'!Z10*0.85</f>
        <v>19550</v>
      </c>
      <c r="AA11" s="303">
        <f>'C завтраками| Bed and breakfast'!AA10*0.85</f>
        <v>18275</v>
      </c>
      <c r="AB11" s="303">
        <f>'C завтраками| Bed and breakfast'!AB10*0.85</f>
        <v>18275</v>
      </c>
      <c r="AC11" s="303">
        <f>'C завтраками| Bed and breakfast'!AC10*0.85</f>
        <v>19550</v>
      </c>
      <c r="AD11" s="303">
        <f>'C завтраками| Bed and breakfast'!AD10*0.85</f>
        <v>19550</v>
      </c>
      <c r="AE11" s="303">
        <f>'C завтраками| Bed and breakfast'!AE10*0.85</f>
        <v>19550</v>
      </c>
      <c r="AF11" s="303">
        <f>'C завтраками| Bed and breakfast'!AF10*0.85</f>
        <v>22950</v>
      </c>
      <c r="AG11" s="303">
        <f>'C завтраками| Bed and breakfast'!AG10*0.85</f>
        <v>22950</v>
      </c>
      <c r="AH11" s="303">
        <f>'C завтраками| Bed and breakfast'!AH10*0.85</f>
        <v>20825</v>
      </c>
      <c r="AI11" s="303">
        <f>'C завтраками| Bed and breakfast'!AI10*0.85</f>
        <v>22525</v>
      </c>
      <c r="AJ11" s="303">
        <f>'C завтраками| Bed and breakfast'!AJ10*0.85</f>
        <v>22525</v>
      </c>
      <c r="AK11" s="303">
        <f>'C завтраками| Bed and breakfast'!AK10*0.85</f>
        <v>28050</v>
      </c>
      <c r="AL11" s="303">
        <f>'C завтраками| Bed and breakfast'!AL10*0.85</f>
        <v>33150</v>
      </c>
      <c r="AM11" s="303">
        <f>'C завтраками| Bed and breakfast'!AM10*0.85</f>
        <v>33150</v>
      </c>
      <c r="AN11" s="303">
        <f>'C завтраками| Bed and breakfast'!AN10*0.85</f>
        <v>35700</v>
      </c>
      <c r="AO11" s="303">
        <f>'C завтраками| Bed and breakfast'!AO10*0.85</f>
        <v>33150</v>
      </c>
    </row>
    <row r="12" spans="1:41" s="72" customFormat="1" x14ac:dyDescent="0.2">
      <c r="A12" s="240">
        <v>2</v>
      </c>
      <c r="B12" s="303">
        <f>'C завтраками| Bed and breakfast'!B11*0.85</f>
        <v>21760</v>
      </c>
      <c r="C12" s="303">
        <f>'C завтраками| Bed and breakfast'!C11*0.85</f>
        <v>21760</v>
      </c>
      <c r="D12" s="303">
        <f>'C завтраками| Bed and breakfast'!D11*0.85</f>
        <v>24735</v>
      </c>
      <c r="E12" s="303">
        <f>'C завтраками| Bed and breakfast'!E11*0.85</f>
        <v>24735</v>
      </c>
      <c r="F12" s="303">
        <f>'C завтраками| Bed and breakfast'!F11*0.85</f>
        <v>19210</v>
      </c>
      <c r="G12" s="303">
        <f>'C завтраками| Bed and breakfast'!G11*0.85</f>
        <v>19210</v>
      </c>
      <c r="H12" s="303">
        <f>'C завтраками| Bed and breakfast'!H11*0.85</f>
        <v>19210</v>
      </c>
      <c r="I12" s="303">
        <f>'C завтраками| Bed and breakfast'!I11*0.85</f>
        <v>19210</v>
      </c>
      <c r="J12" s="303">
        <f>'C завтраками| Bed and breakfast'!J11*0.85</f>
        <v>19210</v>
      </c>
      <c r="K12" s="303">
        <f>'C завтраками| Bed and breakfast'!K11*0.85</f>
        <v>23035</v>
      </c>
      <c r="L12" s="303">
        <f>'C завтраками| Bed and breakfast'!L11*0.85</f>
        <v>23035</v>
      </c>
      <c r="M12" s="303">
        <f>'C завтраками| Bed and breakfast'!M11*0.85</f>
        <v>19210</v>
      </c>
      <c r="N12" s="303">
        <f>'C завтраками| Bed and breakfast'!N11*0.85</f>
        <v>19210</v>
      </c>
      <c r="O12" s="303">
        <f>'C завтраками| Bed and breakfast'!O11*0.85</f>
        <v>19210</v>
      </c>
      <c r="P12" s="303">
        <f>'C завтраками| Bed and breakfast'!P11*0.85</f>
        <v>19210</v>
      </c>
      <c r="Q12" s="303">
        <f>'C завтраками| Bed and breakfast'!Q11*0.85</f>
        <v>19210</v>
      </c>
      <c r="R12" s="303">
        <f>'C завтраками| Bed and breakfast'!R11*0.85</f>
        <v>21760</v>
      </c>
      <c r="S12" s="303">
        <f>'C завтраками| Bed and breakfast'!S11*0.85</f>
        <v>21760</v>
      </c>
      <c r="T12" s="303">
        <f>'C завтраками| Bed and breakfast'!T11*0.85</f>
        <v>20485</v>
      </c>
      <c r="U12" s="303">
        <f>'C завтраками| Bed and breakfast'!U11*0.85</f>
        <v>20485</v>
      </c>
      <c r="V12" s="303">
        <f>'C завтраками| Bed and breakfast'!V11*0.85</f>
        <v>20485</v>
      </c>
      <c r="W12" s="303">
        <f>'C завтраками| Bed and breakfast'!W11*0.85</f>
        <v>20485</v>
      </c>
      <c r="X12" s="303">
        <f>'C завтраками| Bed and breakfast'!X11*0.85</f>
        <v>21760</v>
      </c>
      <c r="Y12" s="303">
        <f>'C завтраками| Bed and breakfast'!Y11*0.85</f>
        <v>21760</v>
      </c>
      <c r="Z12" s="303">
        <f>'C завтраками| Bed and breakfast'!Z11*0.85</f>
        <v>21760</v>
      </c>
      <c r="AA12" s="303">
        <f>'C завтраками| Bed and breakfast'!AA11*0.85</f>
        <v>20485</v>
      </c>
      <c r="AB12" s="303">
        <f>'C завтраками| Bed and breakfast'!AB11*0.85</f>
        <v>20485</v>
      </c>
      <c r="AC12" s="303">
        <f>'C завтраками| Bed and breakfast'!AC11*0.85</f>
        <v>21760</v>
      </c>
      <c r="AD12" s="303">
        <f>'C завтраками| Bed and breakfast'!AD11*0.85</f>
        <v>21760</v>
      </c>
      <c r="AE12" s="303">
        <f>'C завтраками| Bed and breakfast'!AE11*0.85</f>
        <v>21760</v>
      </c>
      <c r="AF12" s="303">
        <f>'C завтраками| Bed and breakfast'!AF11*0.85</f>
        <v>25160</v>
      </c>
      <c r="AG12" s="303">
        <f>'C завтраками| Bed and breakfast'!AG11*0.85</f>
        <v>25160</v>
      </c>
      <c r="AH12" s="303">
        <f>'C завтраками| Bed and breakfast'!AH11*0.85</f>
        <v>23035</v>
      </c>
      <c r="AI12" s="303">
        <f>'C завтраками| Bed and breakfast'!AI11*0.85</f>
        <v>24735</v>
      </c>
      <c r="AJ12" s="303">
        <f>'C завтраками| Bed and breakfast'!AJ11*0.85</f>
        <v>24735</v>
      </c>
      <c r="AK12" s="303">
        <f>'C завтраками| Bed and breakfast'!AK11*0.85</f>
        <v>30260</v>
      </c>
      <c r="AL12" s="303">
        <f>'C завтраками| Bed and breakfast'!AL11*0.85</f>
        <v>35360</v>
      </c>
      <c r="AM12" s="303">
        <f>'C завтраками| Bed and breakfast'!AM11*0.85</f>
        <v>35360</v>
      </c>
      <c r="AN12" s="303">
        <f>'C завтраками| Bed and breakfast'!AN11*0.85</f>
        <v>37910</v>
      </c>
      <c r="AO12" s="303">
        <f>'C завтраками| Bed and breakfast'!AO11*0.85</f>
        <v>35360</v>
      </c>
    </row>
    <row r="13" spans="1:41" s="72" customFormat="1" x14ac:dyDescent="0.2">
      <c r="A13" s="239" t="s">
        <v>139</v>
      </c>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row>
    <row r="14" spans="1:41" s="72" customFormat="1" x14ac:dyDescent="0.2">
      <c r="A14" s="240">
        <v>1</v>
      </c>
      <c r="B14" s="303">
        <f>'C завтраками| Bed and breakfast'!B13*0.85</f>
        <v>20400</v>
      </c>
      <c r="C14" s="303">
        <f>'C завтраками| Bed and breakfast'!C13*0.85</f>
        <v>20400</v>
      </c>
      <c r="D14" s="303">
        <f>'C завтраками| Bed and breakfast'!D13*0.85</f>
        <v>23375</v>
      </c>
      <c r="E14" s="303">
        <f>'C завтраками| Bed and breakfast'!E13*0.85</f>
        <v>23375</v>
      </c>
      <c r="F14" s="303">
        <f>'C завтраками| Bed and breakfast'!F13*0.85</f>
        <v>17850</v>
      </c>
      <c r="G14" s="303">
        <f>'C завтраками| Bed and breakfast'!G13*0.85</f>
        <v>17850</v>
      </c>
      <c r="H14" s="303">
        <f>'C завтраками| Bed and breakfast'!H13*0.85</f>
        <v>17850</v>
      </c>
      <c r="I14" s="303">
        <f>'C завтраками| Bed and breakfast'!I13*0.85</f>
        <v>17850</v>
      </c>
      <c r="J14" s="303">
        <f>'C завтраками| Bed and breakfast'!J13*0.85</f>
        <v>17850</v>
      </c>
      <c r="K14" s="303">
        <f>'C завтраками| Bed and breakfast'!K13*0.85</f>
        <v>21675</v>
      </c>
      <c r="L14" s="303">
        <f>'C завтраками| Bed and breakfast'!L13*0.85</f>
        <v>21675</v>
      </c>
      <c r="M14" s="303">
        <f>'C завтраками| Bed and breakfast'!M13*0.85</f>
        <v>17850</v>
      </c>
      <c r="N14" s="303">
        <f>'C завтраками| Bed and breakfast'!N13*0.85</f>
        <v>17850</v>
      </c>
      <c r="O14" s="303">
        <f>'C завтраками| Bed and breakfast'!O13*0.85</f>
        <v>17850</v>
      </c>
      <c r="P14" s="303">
        <f>'C завтраками| Bed and breakfast'!P13*0.85</f>
        <v>17850</v>
      </c>
      <c r="Q14" s="303">
        <f>'C завтраками| Bed and breakfast'!Q13*0.85</f>
        <v>17850</v>
      </c>
      <c r="R14" s="303">
        <f>'C завтраками| Bed and breakfast'!R13*0.85</f>
        <v>20400</v>
      </c>
      <c r="S14" s="303">
        <f>'C завтраками| Bed and breakfast'!S13*0.85</f>
        <v>20400</v>
      </c>
      <c r="T14" s="303">
        <f>'C завтраками| Bed and breakfast'!T13*0.85</f>
        <v>19125</v>
      </c>
      <c r="U14" s="303">
        <f>'C завтраками| Bed and breakfast'!U13*0.85</f>
        <v>19125</v>
      </c>
      <c r="V14" s="303">
        <f>'C завтраками| Bed and breakfast'!V13*0.85</f>
        <v>19125</v>
      </c>
      <c r="W14" s="303">
        <f>'C завтраками| Bed and breakfast'!W13*0.85</f>
        <v>19125</v>
      </c>
      <c r="X14" s="303">
        <f>'C завтраками| Bed and breakfast'!X13*0.85</f>
        <v>20400</v>
      </c>
      <c r="Y14" s="303">
        <f>'C завтраками| Bed and breakfast'!Y13*0.85</f>
        <v>20400</v>
      </c>
      <c r="Z14" s="303">
        <f>'C завтраками| Bed and breakfast'!Z13*0.85</f>
        <v>20400</v>
      </c>
      <c r="AA14" s="303">
        <f>'C завтраками| Bed and breakfast'!AA13*0.85</f>
        <v>19125</v>
      </c>
      <c r="AB14" s="303">
        <f>'C завтраками| Bed and breakfast'!AB13*0.85</f>
        <v>19125</v>
      </c>
      <c r="AC14" s="303">
        <f>'C завтраками| Bed and breakfast'!AC13*0.85</f>
        <v>20400</v>
      </c>
      <c r="AD14" s="303">
        <f>'C завтраками| Bed and breakfast'!AD13*0.85</f>
        <v>20400</v>
      </c>
      <c r="AE14" s="303">
        <f>'C завтраками| Bed and breakfast'!AE13*0.85</f>
        <v>20400</v>
      </c>
      <c r="AF14" s="303">
        <f>'C завтраками| Bed and breakfast'!AF13*0.85</f>
        <v>23800</v>
      </c>
      <c r="AG14" s="303">
        <f>'C завтраками| Bed and breakfast'!AG13*0.85</f>
        <v>23800</v>
      </c>
      <c r="AH14" s="303">
        <f>'C завтраками| Bed and breakfast'!AH13*0.85</f>
        <v>21675</v>
      </c>
      <c r="AI14" s="303">
        <f>'C завтраками| Bed and breakfast'!AI13*0.85</f>
        <v>23375</v>
      </c>
      <c r="AJ14" s="303">
        <f>'C завтраками| Bed and breakfast'!AJ13*0.85</f>
        <v>23375</v>
      </c>
      <c r="AK14" s="303">
        <f>'C завтраками| Bed and breakfast'!AK13*0.85</f>
        <v>28900</v>
      </c>
      <c r="AL14" s="303">
        <f>'C завтраками| Bed and breakfast'!AL13*0.85</f>
        <v>34000</v>
      </c>
      <c r="AM14" s="303">
        <f>'C завтраками| Bed and breakfast'!AM13*0.85</f>
        <v>34000</v>
      </c>
      <c r="AN14" s="303">
        <f>'C завтраками| Bed and breakfast'!AN13*0.85</f>
        <v>36550</v>
      </c>
      <c r="AO14" s="303">
        <f>'C завтраками| Bed and breakfast'!AO13*0.85</f>
        <v>34000</v>
      </c>
    </row>
    <row r="15" spans="1:41" s="72" customFormat="1" x14ac:dyDescent="0.2">
      <c r="A15" s="240">
        <v>2</v>
      </c>
      <c r="B15" s="303">
        <f>'C завтраками| Bed and breakfast'!B14*0.85</f>
        <v>22610</v>
      </c>
      <c r="C15" s="303">
        <f>'C завтраками| Bed and breakfast'!C14*0.85</f>
        <v>22610</v>
      </c>
      <c r="D15" s="303">
        <f>'C завтраками| Bed and breakfast'!D14*0.85</f>
        <v>25585</v>
      </c>
      <c r="E15" s="303">
        <f>'C завтраками| Bed and breakfast'!E14*0.85</f>
        <v>25585</v>
      </c>
      <c r="F15" s="303">
        <f>'C завтраками| Bed and breakfast'!F14*0.85</f>
        <v>20060</v>
      </c>
      <c r="G15" s="303">
        <f>'C завтраками| Bed and breakfast'!G14*0.85</f>
        <v>20060</v>
      </c>
      <c r="H15" s="303">
        <f>'C завтраками| Bed and breakfast'!H14*0.85</f>
        <v>20060</v>
      </c>
      <c r="I15" s="303">
        <f>'C завтраками| Bed and breakfast'!I14*0.85</f>
        <v>20060</v>
      </c>
      <c r="J15" s="303">
        <f>'C завтраками| Bed and breakfast'!J14*0.85</f>
        <v>20060</v>
      </c>
      <c r="K15" s="303">
        <f>'C завтраками| Bed and breakfast'!K14*0.85</f>
        <v>23885</v>
      </c>
      <c r="L15" s="303">
        <f>'C завтраками| Bed and breakfast'!L14*0.85</f>
        <v>23885</v>
      </c>
      <c r="M15" s="303">
        <f>'C завтраками| Bed and breakfast'!M14*0.85</f>
        <v>20060</v>
      </c>
      <c r="N15" s="303">
        <f>'C завтраками| Bed and breakfast'!N14*0.85</f>
        <v>20060</v>
      </c>
      <c r="O15" s="303">
        <f>'C завтраками| Bed and breakfast'!O14*0.85</f>
        <v>20060</v>
      </c>
      <c r="P15" s="303">
        <f>'C завтраками| Bed and breakfast'!P14*0.85</f>
        <v>20060</v>
      </c>
      <c r="Q15" s="303">
        <f>'C завтраками| Bed and breakfast'!Q14*0.85</f>
        <v>20060</v>
      </c>
      <c r="R15" s="303">
        <f>'C завтраками| Bed and breakfast'!R14*0.85</f>
        <v>22610</v>
      </c>
      <c r="S15" s="303">
        <f>'C завтраками| Bed and breakfast'!S14*0.85</f>
        <v>22610</v>
      </c>
      <c r="T15" s="303">
        <f>'C завтраками| Bed and breakfast'!T14*0.85</f>
        <v>21335</v>
      </c>
      <c r="U15" s="303">
        <f>'C завтраками| Bed and breakfast'!U14*0.85</f>
        <v>21335</v>
      </c>
      <c r="V15" s="303">
        <f>'C завтраками| Bed and breakfast'!V14*0.85</f>
        <v>21335</v>
      </c>
      <c r="W15" s="303">
        <f>'C завтраками| Bed and breakfast'!W14*0.85</f>
        <v>21335</v>
      </c>
      <c r="X15" s="303">
        <f>'C завтраками| Bed and breakfast'!X14*0.85</f>
        <v>22610</v>
      </c>
      <c r="Y15" s="303">
        <f>'C завтраками| Bed and breakfast'!Y14*0.85</f>
        <v>22610</v>
      </c>
      <c r="Z15" s="303">
        <f>'C завтраками| Bed and breakfast'!Z14*0.85</f>
        <v>22610</v>
      </c>
      <c r="AA15" s="303">
        <f>'C завтраками| Bed and breakfast'!AA14*0.85</f>
        <v>21335</v>
      </c>
      <c r="AB15" s="303">
        <f>'C завтраками| Bed and breakfast'!AB14*0.85</f>
        <v>21335</v>
      </c>
      <c r="AC15" s="303">
        <f>'C завтраками| Bed and breakfast'!AC14*0.85</f>
        <v>22610</v>
      </c>
      <c r="AD15" s="303">
        <f>'C завтраками| Bed and breakfast'!AD14*0.85</f>
        <v>22610</v>
      </c>
      <c r="AE15" s="303">
        <f>'C завтраками| Bed and breakfast'!AE14*0.85</f>
        <v>22610</v>
      </c>
      <c r="AF15" s="303">
        <f>'C завтраками| Bed and breakfast'!AF14*0.85</f>
        <v>26010</v>
      </c>
      <c r="AG15" s="303">
        <f>'C завтраками| Bed and breakfast'!AG14*0.85</f>
        <v>26010</v>
      </c>
      <c r="AH15" s="303">
        <f>'C завтраками| Bed and breakfast'!AH14*0.85</f>
        <v>23885</v>
      </c>
      <c r="AI15" s="303">
        <f>'C завтраками| Bed and breakfast'!AI14*0.85</f>
        <v>25585</v>
      </c>
      <c r="AJ15" s="303">
        <f>'C завтраками| Bed and breakfast'!AJ14*0.85</f>
        <v>25585</v>
      </c>
      <c r="AK15" s="303">
        <f>'C завтраками| Bed and breakfast'!AK14*0.85</f>
        <v>31110</v>
      </c>
      <c r="AL15" s="303">
        <f>'C завтраками| Bed and breakfast'!AL14*0.85</f>
        <v>36210</v>
      </c>
      <c r="AM15" s="303">
        <f>'C завтраками| Bed and breakfast'!AM14*0.85</f>
        <v>36210</v>
      </c>
      <c r="AN15" s="303">
        <f>'C завтраками| Bed and breakfast'!AN14*0.85</f>
        <v>38760</v>
      </c>
      <c r="AO15" s="303">
        <f>'C завтраками| Bed and breakfast'!AO14*0.85</f>
        <v>36210</v>
      </c>
    </row>
    <row r="16" spans="1:41" s="72" customFormat="1" x14ac:dyDescent="0.2">
      <c r="A16" s="239" t="s">
        <v>141</v>
      </c>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row>
    <row r="17" spans="1:41" s="72" customFormat="1" x14ac:dyDescent="0.2">
      <c r="A17" s="240">
        <v>1</v>
      </c>
      <c r="B17" s="303">
        <f>'C завтраками| Bed and breakfast'!B16*0.85</f>
        <v>22100</v>
      </c>
      <c r="C17" s="303">
        <f>'C завтраками| Bed and breakfast'!C16*0.85</f>
        <v>22100</v>
      </c>
      <c r="D17" s="303">
        <f>'C завтраками| Bed and breakfast'!D16*0.85</f>
        <v>25075</v>
      </c>
      <c r="E17" s="303">
        <f>'C завтраками| Bed and breakfast'!E16*0.85</f>
        <v>25075</v>
      </c>
      <c r="F17" s="303">
        <f>'C завтраками| Bed and breakfast'!F16*0.85</f>
        <v>19550</v>
      </c>
      <c r="G17" s="303">
        <f>'C завтраками| Bed and breakfast'!G16*0.85</f>
        <v>19550</v>
      </c>
      <c r="H17" s="303">
        <f>'C завтраками| Bed and breakfast'!H16*0.85</f>
        <v>19550</v>
      </c>
      <c r="I17" s="303">
        <f>'C завтраками| Bed and breakfast'!I16*0.85</f>
        <v>19550</v>
      </c>
      <c r="J17" s="303">
        <f>'C завтраками| Bed and breakfast'!J16*0.85</f>
        <v>19550</v>
      </c>
      <c r="K17" s="303">
        <f>'C завтраками| Bed and breakfast'!K16*0.85</f>
        <v>23375</v>
      </c>
      <c r="L17" s="303">
        <f>'C завтраками| Bed and breakfast'!L16*0.85</f>
        <v>23375</v>
      </c>
      <c r="M17" s="303">
        <f>'C завтраками| Bed and breakfast'!M16*0.85</f>
        <v>19550</v>
      </c>
      <c r="N17" s="303">
        <f>'C завтраками| Bed and breakfast'!N16*0.85</f>
        <v>19550</v>
      </c>
      <c r="O17" s="303">
        <f>'C завтраками| Bed and breakfast'!O16*0.85</f>
        <v>19550</v>
      </c>
      <c r="P17" s="303">
        <f>'C завтраками| Bed and breakfast'!P16*0.85</f>
        <v>19550</v>
      </c>
      <c r="Q17" s="303">
        <f>'C завтраками| Bed and breakfast'!Q16*0.85</f>
        <v>19550</v>
      </c>
      <c r="R17" s="303">
        <f>'C завтраками| Bed and breakfast'!R16*0.85</f>
        <v>22100</v>
      </c>
      <c r="S17" s="303">
        <f>'C завтраками| Bed and breakfast'!S16*0.85</f>
        <v>22100</v>
      </c>
      <c r="T17" s="303">
        <f>'C завтраками| Bed and breakfast'!T16*0.85</f>
        <v>20825</v>
      </c>
      <c r="U17" s="303">
        <f>'C завтраками| Bed and breakfast'!U16*0.85</f>
        <v>20825</v>
      </c>
      <c r="V17" s="303">
        <f>'C завтраками| Bed and breakfast'!V16*0.85</f>
        <v>20825</v>
      </c>
      <c r="W17" s="303">
        <f>'C завтраками| Bed and breakfast'!W16*0.85</f>
        <v>20825</v>
      </c>
      <c r="X17" s="303">
        <f>'C завтраками| Bed and breakfast'!X16*0.85</f>
        <v>22100</v>
      </c>
      <c r="Y17" s="303">
        <f>'C завтраками| Bed and breakfast'!Y16*0.85</f>
        <v>22100</v>
      </c>
      <c r="Z17" s="303">
        <f>'C завтраками| Bed and breakfast'!Z16*0.85</f>
        <v>22100</v>
      </c>
      <c r="AA17" s="303">
        <f>'C завтраками| Bed and breakfast'!AA16*0.85</f>
        <v>20825</v>
      </c>
      <c r="AB17" s="303">
        <f>'C завтраками| Bed and breakfast'!AB16*0.85</f>
        <v>20825</v>
      </c>
      <c r="AC17" s="303">
        <f>'C завтраками| Bed and breakfast'!AC16*0.85</f>
        <v>22100</v>
      </c>
      <c r="AD17" s="303">
        <f>'C завтраками| Bed and breakfast'!AD16*0.85</f>
        <v>22100</v>
      </c>
      <c r="AE17" s="303">
        <f>'C завтраками| Bed and breakfast'!AE16*0.85</f>
        <v>22100</v>
      </c>
      <c r="AF17" s="303">
        <f>'C завтраками| Bed and breakfast'!AF16*0.85</f>
        <v>25500</v>
      </c>
      <c r="AG17" s="303">
        <f>'C завтраками| Bed and breakfast'!AG16*0.85</f>
        <v>25500</v>
      </c>
      <c r="AH17" s="303">
        <f>'C завтраками| Bed and breakfast'!AH16*0.85</f>
        <v>23375</v>
      </c>
      <c r="AI17" s="303">
        <f>'C завтраками| Bed and breakfast'!AI16*0.85</f>
        <v>25075</v>
      </c>
      <c r="AJ17" s="303">
        <f>'C завтраками| Bed and breakfast'!AJ16*0.85</f>
        <v>25075</v>
      </c>
      <c r="AK17" s="303">
        <f>'C завтраками| Bed and breakfast'!AK16*0.85</f>
        <v>30600</v>
      </c>
      <c r="AL17" s="303">
        <f>'C завтраками| Bed and breakfast'!AL16*0.85</f>
        <v>35700</v>
      </c>
      <c r="AM17" s="303">
        <f>'C завтраками| Bed and breakfast'!AM16*0.85</f>
        <v>35700</v>
      </c>
      <c r="AN17" s="303">
        <f>'C завтраками| Bed and breakfast'!AN16*0.85</f>
        <v>38250</v>
      </c>
      <c r="AO17" s="303">
        <f>'C завтраками| Bed and breakfast'!AO16*0.85</f>
        <v>35700</v>
      </c>
    </row>
    <row r="18" spans="1:41" s="72" customFormat="1" x14ac:dyDescent="0.2">
      <c r="A18" s="240">
        <v>2</v>
      </c>
      <c r="B18" s="303">
        <f>'C завтраками| Bed and breakfast'!B17*0.85</f>
        <v>24310</v>
      </c>
      <c r="C18" s="303">
        <f>'C завтраками| Bed and breakfast'!C17*0.85</f>
        <v>24310</v>
      </c>
      <c r="D18" s="303">
        <f>'C завтраками| Bed and breakfast'!D17*0.85</f>
        <v>27285</v>
      </c>
      <c r="E18" s="303">
        <f>'C завтраками| Bed and breakfast'!E17*0.85</f>
        <v>27285</v>
      </c>
      <c r="F18" s="303">
        <f>'C завтраками| Bed and breakfast'!F17*0.85</f>
        <v>21760</v>
      </c>
      <c r="G18" s="303">
        <f>'C завтраками| Bed and breakfast'!G17*0.85</f>
        <v>21760</v>
      </c>
      <c r="H18" s="303">
        <f>'C завтраками| Bed and breakfast'!H17*0.85</f>
        <v>21760</v>
      </c>
      <c r="I18" s="303">
        <f>'C завтраками| Bed and breakfast'!I17*0.85</f>
        <v>21760</v>
      </c>
      <c r="J18" s="303">
        <f>'C завтраками| Bed and breakfast'!J17*0.85</f>
        <v>21760</v>
      </c>
      <c r="K18" s="303">
        <f>'C завтраками| Bed and breakfast'!K17*0.85</f>
        <v>25585</v>
      </c>
      <c r="L18" s="303">
        <f>'C завтраками| Bed and breakfast'!L17*0.85</f>
        <v>25585</v>
      </c>
      <c r="M18" s="303">
        <f>'C завтраками| Bed and breakfast'!M17*0.85</f>
        <v>21760</v>
      </c>
      <c r="N18" s="303">
        <f>'C завтраками| Bed and breakfast'!N17*0.85</f>
        <v>21760</v>
      </c>
      <c r="O18" s="303">
        <f>'C завтраками| Bed and breakfast'!O17*0.85</f>
        <v>21760</v>
      </c>
      <c r="P18" s="303">
        <f>'C завтраками| Bed and breakfast'!P17*0.85</f>
        <v>21760</v>
      </c>
      <c r="Q18" s="303">
        <f>'C завтраками| Bed and breakfast'!Q17*0.85</f>
        <v>21760</v>
      </c>
      <c r="R18" s="303">
        <f>'C завтраками| Bed and breakfast'!R17*0.85</f>
        <v>24310</v>
      </c>
      <c r="S18" s="303">
        <f>'C завтраками| Bed and breakfast'!S17*0.85</f>
        <v>24310</v>
      </c>
      <c r="T18" s="303">
        <f>'C завтраками| Bed and breakfast'!T17*0.85</f>
        <v>23035</v>
      </c>
      <c r="U18" s="303">
        <f>'C завтраками| Bed and breakfast'!U17*0.85</f>
        <v>23035</v>
      </c>
      <c r="V18" s="303">
        <f>'C завтраками| Bed and breakfast'!V17*0.85</f>
        <v>23035</v>
      </c>
      <c r="W18" s="303">
        <f>'C завтраками| Bed and breakfast'!W17*0.85</f>
        <v>23035</v>
      </c>
      <c r="X18" s="303">
        <f>'C завтраками| Bed and breakfast'!X17*0.85</f>
        <v>24310</v>
      </c>
      <c r="Y18" s="303">
        <f>'C завтраками| Bed and breakfast'!Y17*0.85</f>
        <v>24310</v>
      </c>
      <c r="Z18" s="303">
        <f>'C завтраками| Bed and breakfast'!Z17*0.85</f>
        <v>24310</v>
      </c>
      <c r="AA18" s="303">
        <f>'C завтраками| Bed and breakfast'!AA17*0.85</f>
        <v>23035</v>
      </c>
      <c r="AB18" s="303">
        <f>'C завтраками| Bed and breakfast'!AB17*0.85</f>
        <v>23035</v>
      </c>
      <c r="AC18" s="303">
        <f>'C завтраками| Bed and breakfast'!AC17*0.85</f>
        <v>24310</v>
      </c>
      <c r="AD18" s="303">
        <f>'C завтраками| Bed and breakfast'!AD17*0.85</f>
        <v>24310</v>
      </c>
      <c r="AE18" s="303">
        <f>'C завтраками| Bed and breakfast'!AE17*0.85</f>
        <v>24310</v>
      </c>
      <c r="AF18" s="303">
        <f>'C завтраками| Bed and breakfast'!AF17*0.85</f>
        <v>27710</v>
      </c>
      <c r="AG18" s="303">
        <f>'C завтраками| Bed and breakfast'!AG17*0.85</f>
        <v>27710</v>
      </c>
      <c r="AH18" s="303">
        <f>'C завтраками| Bed and breakfast'!AH17*0.85</f>
        <v>25585</v>
      </c>
      <c r="AI18" s="303">
        <f>'C завтраками| Bed and breakfast'!AI17*0.85</f>
        <v>27285</v>
      </c>
      <c r="AJ18" s="303">
        <f>'C завтраками| Bed and breakfast'!AJ17*0.85</f>
        <v>27285</v>
      </c>
      <c r="AK18" s="303">
        <f>'C завтраками| Bed and breakfast'!AK17*0.85</f>
        <v>32810</v>
      </c>
      <c r="AL18" s="303">
        <f>'C завтраками| Bed and breakfast'!AL17*0.85</f>
        <v>37910</v>
      </c>
      <c r="AM18" s="303">
        <f>'C завтраками| Bed and breakfast'!AM17*0.85</f>
        <v>37910</v>
      </c>
      <c r="AN18" s="303">
        <f>'C завтраками| Bed and breakfast'!AN17*0.85</f>
        <v>40460</v>
      </c>
      <c r="AO18" s="303">
        <f>'C завтраками| Bed and breakfast'!AO17*0.85</f>
        <v>37910</v>
      </c>
    </row>
    <row r="19" spans="1:41" s="72" customFormat="1" x14ac:dyDescent="0.2">
      <c r="A19" s="239" t="s">
        <v>122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row>
    <row r="20" spans="1:41" s="72" customFormat="1" x14ac:dyDescent="0.2">
      <c r="A20" s="240">
        <v>1</v>
      </c>
      <c r="B20" s="303">
        <f>'C завтраками| Bed and breakfast'!B19*0.85</f>
        <v>23800</v>
      </c>
      <c r="C20" s="303">
        <f>'C завтраками| Bed and breakfast'!C19*0.85</f>
        <v>23800</v>
      </c>
      <c r="D20" s="303">
        <f>'C завтраками| Bed and breakfast'!D19*0.85</f>
        <v>26775</v>
      </c>
      <c r="E20" s="303">
        <f>'C завтраками| Bed and breakfast'!E19*0.85</f>
        <v>26775</v>
      </c>
      <c r="F20" s="303">
        <f>'C завтраками| Bed and breakfast'!F19*0.85</f>
        <v>21250</v>
      </c>
      <c r="G20" s="303">
        <f>'C завтраками| Bed and breakfast'!G19*0.85</f>
        <v>21250</v>
      </c>
      <c r="H20" s="303">
        <f>'C завтраками| Bed and breakfast'!H19*0.85</f>
        <v>21250</v>
      </c>
      <c r="I20" s="303">
        <f>'C завтраками| Bed and breakfast'!I19*0.85</f>
        <v>21250</v>
      </c>
      <c r="J20" s="303">
        <f>'C завтраками| Bed and breakfast'!J19*0.85</f>
        <v>21250</v>
      </c>
      <c r="K20" s="303">
        <f>'C завтраками| Bed and breakfast'!K19*0.85</f>
        <v>25075</v>
      </c>
      <c r="L20" s="303">
        <f>'C завтраками| Bed and breakfast'!L19*0.85</f>
        <v>25075</v>
      </c>
      <c r="M20" s="303">
        <f>'C завтраками| Bed and breakfast'!M19*0.85</f>
        <v>21250</v>
      </c>
      <c r="N20" s="303">
        <f>'C завтраками| Bed and breakfast'!N19*0.85</f>
        <v>21250</v>
      </c>
      <c r="O20" s="303">
        <f>'C завтраками| Bed and breakfast'!O19*0.85</f>
        <v>21250</v>
      </c>
      <c r="P20" s="303">
        <f>'C завтраками| Bed and breakfast'!P19*0.85</f>
        <v>21250</v>
      </c>
      <c r="Q20" s="303">
        <f>'C завтраками| Bed and breakfast'!Q19*0.85</f>
        <v>21250</v>
      </c>
      <c r="R20" s="303">
        <f>'C завтраками| Bed and breakfast'!R19*0.85</f>
        <v>23800</v>
      </c>
      <c r="S20" s="303">
        <f>'C завтраками| Bed and breakfast'!S19*0.85</f>
        <v>23800</v>
      </c>
      <c r="T20" s="303">
        <f>'C завтраками| Bed and breakfast'!T19*0.85</f>
        <v>22525</v>
      </c>
      <c r="U20" s="303">
        <f>'C завтраками| Bed and breakfast'!U19*0.85</f>
        <v>22525</v>
      </c>
      <c r="V20" s="303">
        <f>'C завтраками| Bed and breakfast'!V19*0.85</f>
        <v>22525</v>
      </c>
      <c r="W20" s="303">
        <f>'C завтраками| Bed and breakfast'!W19*0.85</f>
        <v>22525</v>
      </c>
      <c r="X20" s="303">
        <f>'C завтраками| Bed and breakfast'!X19*0.85</f>
        <v>23800</v>
      </c>
      <c r="Y20" s="303">
        <f>'C завтраками| Bed and breakfast'!Y19*0.85</f>
        <v>23800</v>
      </c>
      <c r="Z20" s="303">
        <f>'C завтраками| Bed and breakfast'!Z19*0.85</f>
        <v>23800</v>
      </c>
      <c r="AA20" s="303">
        <f>'C завтраками| Bed and breakfast'!AA19*0.85</f>
        <v>22525</v>
      </c>
      <c r="AB20" s="303">
        <f>'C завтраками| Bed and breakfast'!AB19*0.85</f>
        <v>22525</v>
      </c>
      <c r="AC20" s="303">
        <f>'C завтраками| Bed and breakfast'!AC19*0.85</f>
        <v>23800</v>
      </c>
      <c r="AD20" s="303">
        <f>'C завтраками| Bed and breakfast'!AD19*0.85</f>
        <v>23800</v>
      </c>
      <c r="AE20" s="303">
        <f>'C завтраками| Bed and breakfast'!AE19*0.85</f>
        <v>23800</v>
      </c>
      <c r="AF20" s="303">
        <f>'C завтраками| Bed and breakfast'!AF19*0.85</f>
        <v>27200</v>
      </c>
      <c r="AG20" s="303">
        <f>'C завтраками| Bed and breakfast'!AG19*0.85</f>
        <v>27200</v>
      </c>
      <c r="AH20" s="303">
        <f>'C завтраками| Bed and breakfast'!AH19*0.85</f>
        <v>25075</v>
      </c>
      <c r="AI20" s="303">
        <f>'C завтраками| Bed and breakfast'!AI19*0.85</f>
        <v>26775</v>
      </c>
      <c r="AJ20" s="303">
        <f>'C завтраками| Bed and breakfast'!AJ19*0.85</f>
        <v>26775</v>
      </c>
      <c r="AK20" s="303">
        <f>'C завтраками| Bed and breakfast'!AK19*0.85</f>
        <v>32300</v>
      </c>
      <c r="AL20" s="303">
        <f>'C завтраками| Bed and breakfast'!AL19*0.85</f>
        <v>37400</v>
      </c>
      <c r="AM20" s="303">
        <f>'C завтраками| Bed and breakfast'!AM19*0.85</f>
        <v>37400</v>
      </c>
      <c r="AN20" s="303">
        <f>'C завтраками| Bed and breakfast'!AN19*0.85</f>
        <v>39950</v>
      </c>
      <c r="AO20" s="303">
        <f>'C завтраками| Bed and breakfast'!AO19*0.85</f>
        <v>37400</v>
      </c>
    </row>
    <row r="21" spans="1:41" s="72" customFormat="1" x14ac:dyDescent="0.2">
      <c r="A21" s="240">
        <v>2</v>
      </c>
      <c r="B21" s="303">
        <f>'C завтраками| Bed and breakfast'!B20*0.85</f>
        <v>26010</v>
      </c>
      <c r="C21" s="303">
        <f>'C завтраками| Bed and breakfast'!C20*0.85</f>
        <v>26010</v>
      </c>
      <c r="D21" s="303">
        <f>'C завтраками| Bed and breakfast'!D20*0.85</f>
        <v>28985</v>
      </c>
      <c r="E21" s="303">
        <f>'C завтраками| Bed and breakfast'!E20*0.85</f>
        <v>28985</v>
      </c>
      <c r="F21" s="303">
        <f>'C завтраками| Bed and breakfast'!F20*0.85</f>
        <v>23460</v>
      </c>
      <c r="G21" s="303">
        <f>'C завтраками| Bed and breakfast'!G20*0.85</f>
        <v>23460</v>
      </c>
      <c r="H21" s="303">
        <f>'C завтраками| Bed and breakfast'!H20*0.85</f>
        <v>23460</v>
      </c>
      <c r="I21" s="303">
        <f>'C завтраками| Bed and breakfast'!I20*0.85</f>
        <v>23460</v>
      </c>
      <c r="J21" s="303">
        <f>'C завтраками| Bed and breakfast'!J20*0.85</f>
        <v>23460</v>
      </c>
      <c r="K21" s="303">
        <f>'C завтраками| Bed and breakfast'!K20*0.85</f>
        <v>27285</v>
      </c>
      <c r="L21" s="303">
        <f>'C завтраками| Bed and breakfast'!L20*0.85</f>
        <v>27285</v>
      </c>
      <c r="M21" s="303">
        <f>'C завтраками| Bed and breakfast'!M20*0.85</f>
        <v>23460</v>
      </c>
      <c r="N21" s="303">
        <f>'C завтраками| Bed and breakfast'!N20*0.85</f>
        <v>23460</v>
      </c>
      <c r="O21" s="303">
        <f>'C завтраками| Bed and breakfast'!O20*0.85</f>
        <v>23460</v>
      </c>
      <c r="P21" s="303">
        <f>'C завтраками| Bed and breakfast'!P20*0.85</f>
        <v>23460</v>
      </c>
      <c r="Q21" s="303">
        <f>'C завтраками| Bed and breakfast'!Q20*0.85</f>
        <v>23460</v>
      </c>
      <c r="R21" s="303">
        <f>'C завтраками| Bed and breakfast'!R20*0.85</f>
        <v>26010</v>
      </c>
      <c r="S21" s="303">
        <f>'C завтраками| Bed and breakfast'!S20*0.85</f>
        <v>26010</v>
      </c>
      <c r="T21" s="303">
        <f>'C завтраками| Bed and breakfast'!T20*0.85</f>
        <v>24735</v>
      </c>
      <c r="U21" s="303">
        <f>'C завтраками| Bed and breakfast'!U20*0.85</f>
        <v>24735</v>
      </c>
      <c r="V21" s="303">
        <f>'C завтраками| Bed and breakfast'!V20*0.85</f>
        <v>24735</v>
      </c>
      <c r="W21" s="303">
        <f>'C завтраками| Bed and breakfast'!W20*0.85</f>
        <v>24735</v>
      </c>
      <c r="X21" s="303">
        <f>'C завтраками| Bed and breakfast'!X20*0.85</f>
        <v>26010</v>
      </c>
      <c r="Y21" s="303">
        <f>'C завтраками| Bed and breakfast'!Y20*0.85</f>
        <v>26010</v>
      </c>
      <c r="Z21" s="303">
        <f>'C завтраками| Bed and breakfast'!Z20*0.85</f>
        <v>26010</v>
      </c>
      <c r="AA21" s="303">
        <f>'C завтраками| Bed and breakfast'!AA20*0.85</f>
        <v>24735</v>
      </c>
      <c r="AB21" s="303">
        <f>'C завтраками| Bed and breakfast'!AB20*0.85</f>
        <v>24735</v>
      </c>
      <c r="AC21" s="303">
        <f>'C завтраками| Bed and breakfast'!AC20*0.85</f>
        <v>26010</v>
      </c>
      <c r="AD21" s="303">
        <f>'C завтраками| Bed and breakfast'!AD20*0.85</f>
        <v>26010</v>
      </c>
      <c r="AE21" s="303">
        <f>'C завтраками| Bed and breakfast'!AE20*0.85</f>
        <v>26010</v>
      </c>
      <c r="AF21" s="303">
        <f>'C завтраками| Bed and breakfast'!AF20*0.85</f>
        <v>29410</v>
      </c>
      <c r="AG21" s="303">
        <f>'C завтраками| Bed and breakfast'!AG20*0.85</f>
        <v>29410</v>
      </c>
      <c r="AH21" s="303">
        <f>'C завтраками| Bed and breakfast'!AH20*0.85</f>
        <v>27285</v>
      </c>
      <c r="AI21" s="303">
        <f>'C завтраками| Bed and breakfast'!AI20*0.85</f>
        <v>28985</v>
      </c>
      <c r="AJ21" s="303">
        <f>'C завтраками| Bed and breakfast'!AJ20*0.85</f>
        <v>28985</v>
      </c>
      <c r="AK21" s="303">
        <f>'C завтраками| Bed and breakfast'!AK20*0.85</f>
        <v>34510</v>
      </c>
      <c r="AL21" s="303">
        <f>'C завтраками| Bed and breakfast'!AL20*0.85</f>
        <v>39610</v>
      </c>
      <c r="AM21" s="303">
        <f>'C завтраками| Bed and breakfast'!AM20*0.85</f>
        <v>39610</v>
      </c>
      <c r="AN21" s="303">
        <f>'C завтраками| Bed and breakfast'!AN20*0.85</f>
        <v>42160</v>
      </c>
      <c r="AO21" s="303">
        <f>'C завтраками| Bed and breakfast'!AO20*0.85</f>
        <v>39610</v>
      </c>
    </row>
    <row r="22" spans="1:41" s="72" customFormat="1" x14ac:dyDescent="0.2">
      <c r="A22" s="239" t="s">
        <v>123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row>
    <row r="23" spans="1:41" s="72" customFormat="1" x14ac:dyDescent="0.2">
      <c r="A23" s="240" t="s">
        <v>115</v>
      </c>
      <c r="B23" s="303">
        <f>'C завтраками| Bed and breakfast'!B22*0.85</f>
        <v>44710</v>
      </c>
      <c r="C23" s="303">
        <f>'C завтраками| Bed and breakfast'!C22*0.85</f>
        <v>44710</v>
      </c>
      <c r="D23" s="303">
        <f>'C завтраками| Bed and breakfast'!D22*0.85</f>
        <v>47685</v>
      </c>
      <c r="E23" s="303">
        <f>'C завтраками| Bed and breakfast'!E22*0.85</f>
        <v>47685</v>
      </c>
      <c r="F23" s="303">
        <f>'C завтраками| Bed and breakfast'!F22*0.85</f>
        <v>42160</v>
      </c>
      <c r="G23" s="303">
        <f>'C завтраками| Bed and breakfast'!G22*0.85</f>
        <v>42160</v>
      </c>
      <c r="H23" s="303">
        <f>'C завтраками| Bed and breakfast'!H22*0.85</f>
        <v>42160</v>
      </c>
      <c r="I23" s="303">
        <f>'C завтраками| Bed and breakfast'!I22*0.85</f>
        <v>42160</v>
      </c>
      <c r="J23" s="303">
        <f>'C завтраками| Bed and breakfast'!J22*0.85</f>
        <v>42160</v>
      </c>
      <c r="K23" s="303">
        <f>'C завтраками| Bed and breakfast'!K22*0.85</f>
        <v>45985</v>
      </c>
      <c r="L23" s="303">
        <f>'C завтраками| Bed and breakfast'!L22*0.85</f>
        <v>45985</v>
      </c>
      <c r="M23" s="303">
        <f>'C завтраками| Bed and breakfast'!M22*0.85</f>
        <v>42160</v>
      </c>
      <c r="N23" s="303">
        <f>'C завтраками| Bed and breakfast'!N22*0.85</f>
        <v>42160</v>
      </c>
      <c r="O23" s="303">
        <f>'C завтраками| Bed and breakfast'!O22*0.85</f>
        <v>42160</v>
      </c>
      <c r="P23" s="303">
        <f>'C завтраками| Bed and breakfast'!P22*0.85</f>
        <v>42160</v>
      </c>
      <c r="Q23" s="303">
        <f>'C завтраками| Bed and breakfast'!Q22*0.85</f>
        <v>42160</v>
      </c>
      <c r="R23" s="303">
        <f>'C завтраками| Bed and breakfast'!R22*0.85</f>
        <v>44710</v>
      </c>
      <c r="S23" s="303">
        <f>'C завтраками| Bed and breakfast'!S22*0.85</f>
        <v>44710</v>
      </c>
      <c r="T23" s="303">
        <f>'C завтраками| Bed and breakfast'!T22*0.85</f>
        <v>43435</v>
      </c>
      <c r="U23" s="303">
        <f>'C завтраками| Bed and breakfast'!U22*0.85</f>
        <v>43435</v>
      </c>
      <c r="V23" s="303">
        <f>'C завтраками| Bed and breakfast'!V22*0.85</f>
        <v>43435</v>
      </c>
      <c r="W23" s="303">
        <f>'C завтраками| Bed and breakfast'!W22*0.85</f>
        <v>43435</v>
      </c>
      <c r="X23" s="303">
        <f>'C завтраками| Bed and breakfast'!X22*0.85</f>
        <v>44710</v>
      </c>
      <c r="Y23" s="303">
        <f>'C завтраками| Bed and breakfast'!Y22*0.85</f>
        <v>44710</v>
      </c>
      <c r="Z23" s="303">
        <f>'C завтраками| Bed and breakfast'!Z22*0.85</f>
        <v>44710</v>
      </c>
      <c r="AA23" s="303">
        <f>'C завтраками| Bed and breakfast'!AA22*0.85</f>
        <v>43435</v>
      </c>
      <c r="AB23" s="303">
        <f>'C завтраками| Bed and breakfast'!AB22*0.85</f>
        <v>43435</v>
      </c>
      <c r="AC23" s="303">
        <f>'C завтраками| Bed and breakfast'!AC22*0.85</f>
        <v>44710</v>
      </c>
      <c r="AD23" s="303">
        <f>'C завтраками| Bed and breakfast'!AD22*0.85</f>
        <v>44710</v>
      </c>
      <c r="AE23" s="303">
        <f>'C завтраками| Bed and breakfast'!AE22*0.85</f>
        <v>44710</v>
      </c>
      <c r="AF23" s="303">
        <f>'C завтраками| Bed and breakfast'!AF22*0.85</f>
        <v>48110</v>
      </c>
      <c r="AG23" s="303">
        <f>'C завтраками| Bed and breakfast'!AG22*0.85</f>
        <v>48110</v>
      </c>
      <c r="AH23" s="303">
        <f>'C завтраками| Bed and breakfast'!AH22*0.85</f>
        <v>45985</v>
      </c>
      <c r="AI23" s="303">
        <f>'C завтраками| Bed and breakfast'!AI22*0.85</f>
        <v>47685</v>
      </c>
      <c r="AJ23" s="303">
        <f>'C завтраками| Bed and breakfast'!AJ22*0.85</f>
        <v>47685</v>
      </c>
      <c r="AK23" s="303">
        <f>'C завтраками| Bed and breakfast'!AK22*0.85</f>
        <v>53210</v>
      </c>
      <c r="AL23" s="303">
        <f>'C завтраками| Bed and breakfast'!AL22*0.85</f>
        <v>58310</v>
      </c>
      <c r="AM23" s="303">
        <f>'C завтраками| Bed and breakfast'!AM22*0.85</f>
        <v>58310</v>
      </c>
      <c r="AN23" s="303">
        <f>'C завтраками| Bed and breakfast'!AN22*0.85</f>
        <v>60860</v>
      </c>
      <c r="AO23" s="303">
        <f>'C завтраками| Bed and breakfast'!AO22*0.85</f>
        <v>58310</v>
      </c>
    </row>
    <row r="24" spans="1:41" s="72" customFormat="1" x14ac:dyDescent="0.2">
      <c r="A24" s="239" t="s">
        <v>124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row>
    <row r="25" spans="1:41" s="72" customFormat="1" x14ac:dyDescent="0.2">
      <c r="A25" s="240" t="s">
        <v>115</v>
      </c>
      <c r="B25" s="303">
        <f>'C завтраками| Bed and breakfast'!B24*0.85</f>
        <v>57460</v>
      </c>
      <c r="C25" s="303">
        <f>'C завтраками| Bed and breakfast'!C24*0.85</f>
        <v>57460</v>
      </c>
      <c r="D25" s="303">
        <f>'C завтраками| Bed and breakfast'!D24*0.85</f>
        <v>60435</v>
      </c>
      <c r="E25" s="303">
        <f>'C завтраками| Bed and breakfast'!E24*0.85</f>
        <v>60435</v>
      </c>
      <c r="F25" s="303">
        <f>'C завтраками| Bed and breakfast'!F24*0.85</f>
        <v>54910</v>
      </c>
      <c r="G25" s="303">
        <f>'C завтраками| Bed and breakfast'!G24*0.85</f>
        <v>54910</v>
      </c>
      <c r="H25" s="303">
        <f>'C завтраками| Bed and breakfast'!H24*0.85</f>
        <v>54910</v>
      </c>
      <c r="I25" s="303">
        <f>'C завтраками| Bed and breakfast'!I24*0.85</f>
        <v>54910</v>
      </c>
      <c r="J25" s="303">
        <f>'C завтраками| Bed and breakfast'!J24*0.85</f>
        <v>54910</v>
      </c>
      <c r="K25" s="303">
        <f>'C завтраками| Bed and breakfast'!K24*0.85</f>
        <v>58735</v>
      </c>
      <c r="L25" s="303">
        <f>'C завтраками| Bed and breakfast'!L24*0.85</f>
        <v>58735</v>
      </c>
      <c r="M25" s="303">
        <f>'C завтраками| Bed and breakfast'!M24*0.85</f>
        <v>54910</v>
      </c>
      <c r="N25" s="303">
        <f>'C завтраками| Bed and breakfast'!N24*0.85</f>
        <v>54910</v>
      </c>
      <c r="O25" s="303">
        <f>'C завтраками| Bed and breakfast'!O24*0.85</f>
        <v>54910</v>
      </c>
      <c r="P25" s="303">
        <f>'C завтраками| Bed and breakfast'!P24*0.85</f>
        <v>54910</v>
      </c>
      <c r="Q25" s="303">
        <f>'C завтраками| Bed and breakfast'!Q24*0.85</f>
        <v>54910</v>
      </c>
      <c r="R25" s="303">
        <f>'C завтраками| Bed and breakfast'!R24*0.85</f>
        <v>57460</v>
      </c>
      <c r="S25" s="303">
        <f>'C завтраками| Bed and breakfast'!S24*0.85</f>
        <v>57460</v>
      </c>
      <c r="T25" s="303">
        <f>'C завтраками| Bed and breakfast'!T24*0.85</f>
        <v>56185</v>
      </c>
      <c r="U25" s="303">
        <f>'C завтраками| Bed and breakfast'!U24*0.85</f>
        <v>56185</v>
      </c>
      <c r="V25" s="303">
        <f>'C завтраками| Bed and breakfast'!V24*0.85</f>
        <v>56185</v>
      </c>
      <c r="W25" s="303">
        <f>'C завтраками| Bed and breakfast'!W24*0.85</f>
        <v>56185</v>
      </c>
      <c r="X25" s="303">
        <f>'C завтраками| Bed and breakfast'!X24*0.85</f>
        <v>57460</v>
      </c>
      <c r="Y25" s="303">
        <f>'C завтраками| Bed and breakfast'!Y24*0.85</f>
        <v>57460</v>
      </c>
      <c r="Z25" s="303">
        <f>'C завтраками| Bed and breakfast'!Z24*0.85</f>
        <v>57460</v>
      </c>
      <c r="AA25" s="303">
        <f>'C завтраками| Bed and breakfast'!AA24*0.85</f>
        <v>56185</v>
      </c>
      <c r="AB25" s="303">
        <f>'C завтраками| Bed and breakfast'!AB24*0.85</f>
        <v>56185</v>
      </c>
      <c r="AC25" s="303">
        <f>'C завтраками| Bed and breakfast'!AC24*0.85</f>
        <v>57460</v>
      </c>
      <c r="AD25" s="303">
        <f>'C завтраками| Bed and breakfast'!AD24*0.85</f>
        <v>57460</v>
      </c>
      <c r="AE25" s="303">
        <f>'C завтраками| Bed and breakfast'!AE24*0.85</f>
        <v>57460</v>
      </c>
      <c r="AF25" s="303">
        <f>'C завтраками| Bed and breakfast'!AF24*0.85</f>
        <v>60860</v>
      </c>
      <c r="AG25" s="303">
        <f>'C завтраками| Bed and breakfast'!AG24*0.85</f>
        <v>60860</v>
      </c>
      <c r="AH25" s="303">
        <f>'C завтраками| Bed and breakfast'!AH24*0.85</f>
        <v>58735</v>
      </c>
      <c r="AI25" s="303">
        <f>'C завтраками| Bed and breakfast'!AI24*0.85</f>
        <v>60435</v>
      </c>
      <c r="AJ25" s="303">
        <f>'C завтраками| Bed and breakfast'!AJ24*0.85</f>
        <v>60435</v>
      </c>
      <c r="AK25" s="303">
        <f>'C завтраками| Bed and breakfast'!AK24*0.85</f>
        <v>65960</v>
      </c>
      <c r="AL25" s="303">
        <f>'C завтраками| Bed and breakfast'!AL24*0.85</f>
        <v>71060</v>
      </c>
      <c r="AM25" s="303">
        <f>'C завтраками| Bed and breakfast'!AM24*0.85</f>
        <v>71060</v>
      </c>
      <c r="AN25" s="303">
        <f>'C завтраками| Bed and breakfast'!AN24*0.85</f>
        <v>73610</v>
      </c>
      <c r="AO25" s="303">
        <f>'C завтраками| Bed and breakfast'!AO24*0.85</f>
        <v>71060</v>
      </c>
    </row>
    <row r="26" spans="1:41" s="72" customFormat="1" x14ac:dyDescent="0.2">
      <c r="A26" s="241" t="s">
        <v>125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row>
    <row r="27" spans="1:41" s="72" customFormat="1" x14ac:dyDescent="0.2">
      <c r="A27" s="240" t="s">
        <v>115</v>
      </c>
      <c r="B27" s="303">
        <f>'C завтраками| Bed and breakfast'!B26*0.85</f>
        <v>82960</v>
      </c>
      <c r="C27" s="303">
        <f>'C завтраками| Bed and breakfast'!C26*0.85</f>
        <v>82960</v>
      </c>
      <c r="D27" s="303">
        <f>'C завтраками| Bed and breakfast'!D26*0.85</f>
        <v>85935</v>
      </c>
      <c r="E27" s="303">
        <f>'C завтраками| Bed and breakfast'!E26*0.85</f>
        <v>85935</v>
      </c>
      <c r="F27" s="303">
        <f>'C завтраками| Bed and breakfast'!F26*0.85</f>
        <v>80410</v>
      </c>
      <c r="G27" s="303">
        <f>'C завтраками| Bed and breakfast'!G26*0.85</f>
        <v>80410</v>
      </c>
      <c r="H27" s="303">
        <f>'C завтраками| Bed and breakfast'!H26*0.85</f>
        <v>80410</v>
      </c>
      <c r="I27" s="303">
        <f>'C завтраками| Bed and breakfast'!I26*0.85</f>
        <v>80410</v>
      </c>
      <c r="J27" s="303">
        <f>'C завтраками| Bed and breakfast'!J26*0.85</f>
        <v>80410</v>
      </c>
      <c r="K27" s="303">
        <f>'C завтраками| Bed and breakfast'!K26*0.85</f>
        <v>84235</v>
      </c>
      <c r="L27" s="303">
        <f>'C завтраками| Bed and breakfast'!L26*0.85</f>
        <v>84235</v>
      </c>
      <c r="M27" s="303">
        <f>'C завтраками| Bed and breakfast'!M26*0.85</f>
        <v>80410</v>
      </c>
      <c r="N27" s="303">
        <f>'C завтраками| Bed and breakfast'!N26*0.85</f>
        <v>80410</v>
      </c>
      <c r="O27" s="303">
        <f>'C завтраками| Bed and breakfast'!O26*0.85</f>
        <v>80410</v>
      </c>
      <c r="P27" s="303">
        <f>'C завтраками| Bed and breakfast'!P26*0.85</f>
        <v>80410</v>
      </c>
      <c r="Q27" s="303">
        <f>'C завтраками| Bed and breakfast'!Q26*0.85</f>
        <v>80410</v>
      </c>
      <c r="R27" s="303">
        <f>'C завтраками| Bed and breakfast'!R26*0.85</f>
        <v>82960</v>
      </c>
      <c r="S27" s="303">
        <f>'C завтраками| Bed and breakfast'!S26*0.85</f>
        <v>82960</v>
      </c>
      <c r="T27" s="303">
        <f>'C завтраками| Bed and breakfast'!T26*0.85</f>
        <v>81685</v>
      </c>
      <c r="U27" s="303">
        <f>'C завтраками| Bed and breakfast'!U26*0.85</f>
        <v>81685</v>
      </c>
      <c r="V27" s="303">
        <f>'C завтраками| Bed and breakfast'!V26*0.85</f>
        <v>81685</v>
      </c>
      <c r="W27" s="303">
        <f>'C завтраками| Bed and breakfast'!W26*0.85</f>
        <v>81685</v>
      </c>
      <c r="X27" s="303">
        <f>'C завтраками| Bed and breakfast'!X26*0.85</f>
        <v>82960</v>
      </c>
      <c r="Y27" s="303">
        <f>'C завтраками| Bed and breakfast'!Y26*0.85</f>
        <v>82960</v>
      </c>
      <c r="Z27" s="303">
        <f>'C завтраками| Bed and breakfast'!Z26*0.85</f>
        <v>82960</v>
      </c>
      <c r="AA27" s="303">
        <f>'C завтраками| Bed and breakfast'!AA26*0.85</f>
        <v>81685</v>
      </c>
      <c r="AB27" s="303">
        <f>'C завтраками| Bed and breakfast'!AB26*0.85</f>
        <v>81685</v>
      </c>
      <c r="AC27" s="303">
        <f>'C завтраками| Bed and breakfast'!AC26*0.85</f>
        <v>82960</v>
      </c>
      <c r="AD27" s="303">
        <f>'C завтраками| Bed and breakfast'!AD26*0.85</f>
        <v>82960</v>
      </c>
      <c r="AE27" s="303">
        <f>'C завтраками| Bed and breakfast'!AE26*0.85</f>
        <v>82960</v>
      </c>
      <c r="AF27" s="303">
        <f>'C завтраками| Bed and breakfast'!AF26*0.85</f>
        <v>86360</v>
      </c>
      <c r="AG27" s="303">
        <f>'C завтраками| Bed and breakfast'!AG26*0.85</f>
        <v>86360</v>
      </c>
      <c r="AH27" s="303">
        <f>'C завтраками| Bed and breakfast'!AH26*0.85</f>
        <v>84235</v>
      </c>
      <c r="AI27" s="303">
        <f>'C завтраками| Bed and breakfast'!AI26*0.85</f>
        <v>85935</v>
      </c>
      <c r="AJ27" s="303">
        <f>'C завтраками| Bed and breakfast'!AJ26*0.85</f>
        <v>85935</v>
      </c>
      <c r="AK27" s="303">
        <f>'C завтраками| Bed and breakfast'!AK26*0.85</f>
        <v>91460</v>
      </c>
      <c r="AL27" s="303">
        <f>'C завтраками| Bed and breakfast'!AL26*0.85</f>
        <v>96560</v>
      </c>
      <c r="AM27" s="303">
        <f>'C завтраками| Bed and breakfast'!AM26*0.85</f>
        <v>96560</v>
      </c>
      <c r="AN27" s="303">
        <f>'C завтраками| Bed and breakfast'!AN26*0.85</f>
        <v>99110</v>
      </c>
      <c r="AO27" s="303">
        <f>'C завтраками| Bed and breakfast'!AO26*0.85</f>
        <v>96560</v>
      </c>
    </row>
    <row r="28" spans="1:41" s="72" customFormat="1" x14ac:dyDescent="0.2">
      <c r="A28" s="239" t="s">
        <v>126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row>
    <row r="29" spans="1:41" s="72" customFormat="1" x14ac:dyDescent="0.2">
      <c r="A29" s="240" t="s">
        <v>115</v>
      </c>
      <c r="B29" s="303">
        <f>'C завтраками| Bed and breakfast'!B28*0.85</f>
        <v>99960</v>
      </c>
      <c r="C29" s="303">
        <f>'C завтраками| Bed and breakfast'!C28*0.85</f>
        <v>99960</v>
      </c>
      <c r="D29" s="303">
        <f>'C завтраками| Bed and breakfast'!D28*0.85</f>
        <v>102935</v>
      </c>
      <c r="E29" s="303">
        <f>'C завтраками| Bed and breakfast'!E28*0.85</f>
        <v>102935</v>
      </c>
      <c r="F29" s="303">
        <f>'C завтраками| Bed and breakfast'!F28*0.85</f>
        <v>97410</v>
      </c>
      <c r="G29" s="303">
        <f>'C завтраками| Bed and breakfast'!G28*0.85</f>
        <v>97410</v>
      </c>
      <c r="H29" s="303">
        <f>'C завтраками| Bed and breakfast'!H28*0.85</f>
        <v>97410</v>
      </c>
      <c r="I29" s="303">
        <f>'C завтраками| Bed and breakfast'!I28*0.85</f>
        <v>97410</v>
      </c>
      <c r="J29" s="303">
        <f>'C завтраками| Bed and breakfast'!J28*0.85</f>
        <v>97410</v>
      </c>
      <c r="K29" s="303">
        <f>'C завтраками| Bed and breakfast'!K28*0.85</f>
        <v>101235</v>
      </c>
      <c r="L29" s="303">
        <f>'C завтраками| Bed and breakfast'!L28*0.85</f>
        <v>101235</v>
      </c>
      <c r="M29" s="303">
        <f>'C завтраками| Bed and breakfast'!M28*0.85</f>
        <v>97410</v>
      </c>
      <c r="N29" s="303">
        <f>'C завтраками| Bed and breakfast'!N28*0.85</f>
        <v>97410</v>
      </c>
      <c r="O29" s="303">
        <f>'C завтраками| Bed and breakfast'!O28*0.85</f>
        <v>97410</v>
      </c>
      <c r="P29" s="303">
        <f>'C завтраками| Bed and breakfast'!P28*0.85</f>
        <v>97410</v>
      </c>
      <c r="Q29" s="303">
        <f>'C завтраками| Bed and breakfast'!Q28*0.85</f>
        <v>97410</v>
      </c>
      <c r="R29" s="303">
        <f>'C завтраками| Bed and breakfast'!R28*0.85</f>
        <v>99960</v>
      </c>
      <c r="S29" s="303">
        <f>'C завтраками| Bed and breakfast'!S28*0.85</f>
        <v>99960</v>
      </c>
      <c r="T29" s="303">
        <f>'C завтраками| Bed and breakfast'!T28*0.85</f>
        <v>98685</v>
      </c>
      <c r="U29" s="303">
        <f>'C завтраками| Bed and breakfast'!U28*0.85</f>
        <v>98685</v>
      </c>
      <c r="V29" s="303">
        <f>'C завтраками| Bed and breakfast'!V28*0.85</f>
        <v>98685</v>
      </c>
      <c r="W29" s="303">
        <f>'C завтраками| Bed and breakfast'!W28*0.85</f>
        <v>98685</v>
      </c>
      <c r="X29" s="303">
        <f>'C завтраками| Bed and breakfast'!X28*0.85</f>
        <v>99960</v>
      </c>
      <c r="Y29" s="303">
        <f>'C завтраками| Bed and breakfast'!Y28*0.85</f>
        <v>99960</v>
      </c>
      <c r="Z29" s="303">
        <f>'C завтраками| Bed and breakfast'!Z28*0.85</f>
        <v>99960</v>
      </c>
      <c r="AA29" s="303">
        <f>'C завтраками| Bed and breakfast'!AA28*0.85</f>
        <v>98685</v>
      </c>
      <c r="AB29" s="303">
        <f>'C завтраками| Bed and breakfast'!AB28*0.85</f>
        <v>98685</v>
      </c>
      <c r="AC29" s="303">
        <f>'C завтраками| Bed and breakfast'!AC28*0.85</f>
        <v>99960</v>
      </c>
      <c r="AD29" s="303">
        <f>'C завтраками| Bed and breakfast'!AD28*0.85</f>
        <v>99960</v>
      </c>
      <c r="AE29" s="303">
        <f>'C завтраками| Bed and breakfast'!AE28*0.85</f>
        <v>99960</v>
      </c>
      <c r="AF29" s="303">
        <f>'C завтраками| Bed and breakfast'!AF28*0.85</f>
        <v>103360</v>
      </c>
      <c r="AG29" s="303">
        <f>'C завтраками| Bed and breakfast'!AG28*0.85</f>
        <v>103360</v>
      </c>
      <c r="AH29" s="303">
        <f>'C завтраками| Bed and breakfast'!AH28*0.85</f>
        <v>101235</v>
      </c>
      <c r="AI29" s="303">
        <f>'C завтраками| Bed and breakfast'!AI28*0.85</f>
        <v>102935</v>
      </c>
      <c r="AJ29" s="303">
        <f>'C завтраками| Bed and breakfast'!AJ28*0.85</f>
        <v>102935</v>
      </c>
      <c r="AK29" s="303">
        <f>'C завтраками| Bed and breakfast'!AK28*0.85</f>
        <v>108460</v>
      </c>
      <c r="AL29" s="303">
        <f>'C завтраками| Bed and breakfast'!AL28*0.85</f>
        <v>113560</v>
      </c>
      <c r="AM29" s="303">
        <f>'C завтраками| Bed and breakfast'!AM28*0.85</f>
        <v>113560</v>
      </c>
      <c r="AN29" s="303">
        <f>'C завтраками| Bed and breakfast'!AN28*0.85</f>
        <v>116110</v>
      </c>
      <c r="AO29" s="303">
        <f>'C завтраками| Bed and breakfast'!AO28*0.85</f>
        <v>113560</v>
      </c>
    </row>
    <row r="30" spans="1:41" s="72" customFormat="1" x14ac:dyDescent="0.2">
      <c r="A30" s="85"/>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row>
    <row r="31" spans="1:41" s="72" customFormat="1" x14ac:dyDescent="0.2">
      <c r="A31" s="253" t="s">
        <v>297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row>
    <row r="32" spans="1:41" s="72" customFormat="1" x14ac:dyDescent="0.2">
      <c r="A32" s="80" t="s">
        <v>129</v>
      </c>
      <c r="B32" s="289">
        <f t="shared" ref="B32:AO32" si="0">B5</f>
        <v>45980</v>
      </c>
      <c r="C32" s="289">
        <f t="shared" si="0"/>
        <v>45981</v>
      </c>
      <c r="D32" s="289">
        <f t="shared" si="0"/>
        <v>45982</v>
      </c>
      <c r="E32" s="289">
        <f t="shared" si="0"/>
        <v>45983</v>
      </c>
      <c r="F32" s="289">
        <f t="shared" si="0"/>
        <v>45984</v>
      </c>
      <c r="G32" s="289">
        <f t="shared" si="0"/>
        <v>45985</v>
      </c>
      <c r="H32" s="289">
        <f t="shared" si="0"/>
        <v>45986</v>
      </c>
      <c r="I32" s="289">
        <f t="shared" si="0"/>
        <v>45987</v>
      </c>
      <c r="J32" s="289">
        <f t="shared" si="0"/>
        <v>45988</v>
      </c>
      <c r="K32" s="289">
        <f t="shared" si="0"/>
        <v>45989</v>
      </c>
      <c r="L32" s="289">
        <f t="shared" si="0"/>
        <v>45990</v>
      </c>
      <c r="M32" s="289">
        <f t="shared" si="0"/>
        <v>45991</v>
      </c>
      <c r="N32" s="289">
        <f t="shared" si="0"/>
        <v>45992</v>
      </c>
      <c r="O32" s="289">
        <f t="shared" si="0"/>
        <v>45993</v>
      </c>
      <c r="P32" s="289">
        <f t="shared" si="0"/>
        <v>45994</v>
      </c>
      <c r="Q32" s="289">
        <f t="shared" si="0"/>
        <v>45995</v>
      </c>
      <c r="R32" s="289">
        <f t="shared" si="0"/>
        <v>45996</v>
      </c>
      <c r="S32" s="289">
        <f t="shared" si="0"/>
        <v>45997</v>
      </c>
      <c r="T32" s="289">
        <f t="shared" si="0"/>
        <v>45998</v>
      </c>
      <c r="U32" s="289">
        <f t="shared" si="0"/>
        <v>45999</v>
      </c>
      <c r="V32" s="289">
        <f t="shared" si="0"/>
        <v>46000</v>
      </c>
      <c r="W32" s="289">
        <f t="shared" si="0"/>
        <v>46001</v>
      </c>
      <c r="X32" s="289">
        <f t="shared" si="0"/>
        <v>46002</v>
      </c>
      <c r="Y32" s="289">
        <f t="shared" si="0"/>
        <v>46003</v>
      </c>
      <c r="Z32" s="289">
        <f t="shared" si="0"/>
        <v>46004</v>
      </c>
      <c r="AA32" s="289">
        <f t="shared" si="0"/>
        <v>46005</v>
      </c>
      <c r="AB32" s="289">
        <f t="shared" si="0"/>
        <v>46006</v>
      </c>
      <c r="AC32" s="289">
        <f t="shared" si="0"/>
        <v>46007</v>
      </c>
      <c r="AD32" s="289">
        <f t="shared" si="0"/>
        <v>46008</v>
      </c>
      <c r="AE32" s="289">
        <f t="shared" si="0"/>
        <v>46009</v>
      </c>
      <c r="AF32" s="289">
        <f t="shared" si="0"/>
        <v>46010</v>
      </c>
      <c r="AG32" s="289">
        <f t="shared" si="0"/>
        <v>46011</v>
      </c>
      <c r="AH32" s="289">
        <f t="shared" si="0"/>
        <v>46012</v>
      </c>
      <c r="AI32" s="289">
        <f t="shared" si="0"/>
        <v>46013</v>
      </c>
      <c r="AJ32" s="289">
        <f t="shared" si="0"/>
        <v>46014</v>
      </c>
      <c r="AK32" s="289">
        <f t="shared" si="0"/>
        <v>46015</v>
      </c>
      <c r="AL32" s="289">
        <f t="shared" si="0"/>
        <v>46016</v>
      </c>
      <c r="AM32" s="289">
        <f t="shared" si="0"/>
        <v>46017</v>
      </c>
      <c r="AN32" s="289">
        <f t="shared" si="0"/>
        <v>46018</v>
      </c>
      <c r="AO32" s="289">
        <f t="shared" si="0"/>
        <v>46019</v>
      </c>
    </row>
    <row r="33" spans="1:41" s="72" customFormat="1" x14ac:dyDescent="0.2">
      <c r="A33" s="81"/>
      <c r="B33" s="289">
        <f t="shared" ref="B33:AO33" si="1">B6</f>
        <v>45980</v>
      </c>
      <c r="C33" s="289">
        <f t="shared" si="1"/>
        <v>45981</v>
      </c>
      <c r="D33" s="289">
        <f t="shared" si="1"/>
        <v>45982</v>
      </c>
      <c r="E33" s="289">
        <f t="shared" si="1"/>
        <v>45983</v>
      </c>
      <c r="F33" s="289">
        <f t="shared" si="1"/>
        <v>45984</v>
      </c>
      <c r="G33" s="289">
        <f t="shared" si="1"/>
        <v>45985</v>
      </c>
      <c r="H33" s="289">
        <f t="shared" si="1"/>
        <v>45986</v>
      </c>
      <c r="I33" s="289">
        <f t="shared" si="1"/>
        <v>45987</v>
      </c>
      <c r="J33" s="289">
        <f t="shared" si="1"/>
        <v>45988</v>
      </c>
      <c r="K33" s="289">
        <f t="shared" si="1"/>
        <v>45989</v>
      </c>
      <c r="L33" s="289">
        <f t="shared" si="1"/>
        <v>45990</v>
      </c>
      <c r="M33" s="289">
        <f t="shared" si="1"/>
        <v>45991</v>
      </c>
      <c r="N33" s="289">
        <f t="shared" si="1"/>
        <v>45992</v>
      </c>
      <c r="O33" s="289">
        <f t="shared" si="1"/>
        <v>45993</v>
      </c>
      <c r="P33" s="289">
        <f t="shared" si="1"/>
        <v>45994</v>
      </c>
      <c r="Q33" s="289">
        <f t="shared" si="1"/>
        <v>45995</v>
      </c>
      <c r="R33" s="289">
        <f t="shared" si="1"/>
        <v>45996</v>
      </c>
      <c r="S33" s="289">
        <f t="shared" si="1"/>
        <v>45997</v>
      </c>
      <c r="T33" s="289">
        <f t="shared" si="1"/>
        <v>45998</v>
      </c>
      <c r="U33" s="289">
        <f t="shared" si="1"/>
        <v>45999</v>
      </c>
      <c r="V33" s="289">
        <f t="shared" si="1"/>
        <v>46000</v>
      </c>
      <c r="W33" s="289">
        <f t="shared" si="1"/>
        <v>46001</v>
      </c>
      <c r="X33" s="289">
        <f t="shared" si="1"/>
        <v>46002</v>
      </c>
      <c r="Y33" s="289">
        <f t="shared" si="1"/>
        <v>46003</v>
      </c>
      <c r="Z33" s="289">
        <f t="shared" si="1"/>
        <v>46004</v>
      </c>
      <c r="AA33" s="289">
        <f t="shared" si="1"/>
        <v>46005</v>
      </c>
      <c r="AB33" s="289">
        <f t="shared" si="1"/>
        <v>46006</v>
      </c>
      <c r="AC33" s="289">
        <f t="shared" si="1"/>
        <v>46007</v>
      </c>
      <c r="AD33" s="289">
        <f t="shared" si="1"/>
        <v>46008</v>
      </c>
      <c r="AE33" s="289">
        <f t="shared" si="1"/>
        <v>46009</v>
      </c>
      <c r="AF33" s="289">
        <f t="shared" si="1"/>
        <v>46010</v>
      </c>
      <c r="AG33" s="289">
        <f t="shared" si="1"/>
        <v>46011</v>
      </c>
      <c r="AH33" s="289">
        <f t="shared" si="1"/>
        <v>46012</v>
      </c>
      <c r="AI33" s="289">
        <f t="shared" si="1"/>
        <v>46013</v>
      </c>
      <c r="AJ33" s="289">
        <f t="shared" si="1"/>
        <v>46014</v>
      </c>
      <c r="AK33" s="289">
        <f t="shared" si="1"/>
        <v>46015</v>
      </c>
      <c r="AL33" s="289">
        <f t="shared" si="1"/>
        <v>46016</v>
      </c>
      <c r="AM33" s="289">
        <f t="shared" si="1"/>
        <v>46017</v>
      </c>
      <c r="AN33" s="289">
        <f t="shared" si="1"/>
        <v>46018</v>
      </c>
      <c r="AO33" s="289">
        <f t="shared" si="1"/>
        <v>46019</v>
      </c>
    </row>
    <row r="34" spans="1:41"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row>
    <row r="35" spans="1:41" s="72" customFormat="1" x14ac:dyDescent="0.2">
      <c r="A35" s="240">
        <v>1</v>
      </c>
      <c r="B35" s="272">
        <f t="shared" ref="B35:AO35" si="2">ROUND(B8*0.85,)</f>
        <v>14450</v>
      </c>
      <c r="C35" s="272">
        <f t="shared" si="2"/>
        <v>14450</v>
      </c>
      <c r="D35" s="272">
        <f t="shared" si="2"/>
        <v>16979</v>
      </c>
      <c r="E35" s="272">
        <f t="shared" si="2"/>
        <v>16979</v>
      </c>
      <c r="F35" s="272">
        <f t="shared" si="2"/>
        <v>12283</v>
      </c>
      <c r="G35" s="272">
        <f t="shared" si="2"/>
        <v>12283</v>
      </c>
      <c r="H35" s="272">
        <f t="shared" si="2"/>
        <v>12283</v>
      </c>
      <c r="I35" s="272">
        <f t="shared" si="2"/>
        <v>12283</v>
      </c>
      <c r="J35" s="272">
        <f t="shared" si="2"/>
        <v>12283</v>
      </c>
      <c r="K35" s="272">
        <f t="shared" si="2"/>
        <v>15534</v>
      </c>
      <c r="L35" s="272">
        <f t="shared" si="2"/>
        <v>15534</v>
      </c>
      <c r="M35" s="272">
        <f t="shared" si="2"/>
        <v>12283</v>
      </c>
      <c r="N35" s="272">
        <f t="shared" si="2"/>
        <v>12283</v>
      </c>
      <c r="O35" s="272">
        <f t="shared" si="2"/>
        <v>12283</v>
      </c>
      <c r="P35" s="272">
        <f t="shared" si="2"/>
        <v>12283</v>
      </c>
      <c r="Q35" s="272">
        <f t="shared" si="2"/>
        <v>12283</v>
      </c>
      <c r="R35" s="272">
        <f t="shared" si="2"/>
        <v>14450</v>
      </c>
      <c r="S35" s="272">
        <f t="shared" si="2"/>
        <v>14450</v>
      </c>
      <c r="T35" s="272">
        <f t="shared" si="2"/>
        <v>13366</v>
      </c>
      <c r="U35" s="272">
        <f t="shared" si="2"/>
        <v>13366</v>
      </c>
      <c r="V35" s="272">
        <f t="shared" si="2"/>
        <v>13366</v>
      </c>
      <c r="W35" s="272">
        <f t="shared" si="2"/>
        <v>13366</v>
      </c>
      <c r="X35" s="272">
        <f t="shared" si="2"/>
        <v>14450</v>
      </c>
      <c r="Y35" s="272">
        <f t="shared" si="2"/>
        <v>14450</v>
      </c>
      <c r="Z35" s="272">
        <f t="shared" si="2"/>
        <v>14450</v>
      </c>
      <c r="AA35" s="272">
        <f t="shared" si="2"/>
        <v>13366</v>
      </c>
      <c r="AB35" s="272">
        <f t="shared" si="2"/>
        <v>13366</v>
      </c>
      <c r="AC35" s="272">
        <f t="shared" si="2"/>
        <v>14450</v>
      </c>
      <c r="AD35" s="272">
        <f t="shared" si="2"/>
        <v>14450</v>
      </c>
      <c r="AE35" s="272">
        <f t="shared" si="2"/>
        <v>14450</v>
      </c>
      <c r="AF35" s="272">
        <f t="shared" si="2"/>
        <v>17340</v>
      </c>
      <c r="AG35" s="272">
        <f t="shared" si="2"/>
        <v>17340</v>
      </c>
      <c r="AH35" s="272">
        <f t="shared" si="2"/>
        <v>15534</v>
      </c>
      <c r="AI35" s="272">
        <f t="shared" si="2"/>
        <v>16979</v>
      </c>
      <c r="AJ35" s="272">
        <f t="shared" si="2"/>
        <v>16979</v>
      </c>
      <c r="AK35" s="272">
        <f t="shared" si="2"/>
        <v>21675</v>
      </c>
      <c r="AL35" s="272">
        <f t="shared" si="2"/>
        <v>26010</v>
      </c>
      <c r="AM35" s="272">
        <f t="shared" si="2"/>
        <v>26010</v>
      </c>
      <c r="AN35" s="272">
        <f t="shared" si="2"/>
        <v>28178</v>
      </c>
      <c r="AO35" s="272">
        <f t="shared" si="2"/>
        <v>26010</v>
      </c>
    </row>
    <row r="36" spans="1:41" s="72" customFormat="1" x14ac:dyDescent="0.2">
      <c r="A36" s="240">
        <v>2</v>
      </c>
      <c r="B36" s="272">
        <f t="shared" ref="B36:AO36" si="3">ROUND(B9*0.85,)</f>
        <v>16329</v>
      </c>
      <c r="C36" s="272">
        <f t="shared" si="3"/>
        <v>16329</v>
      </c>
      <c r="D36" s="272">
        <f t="shared" si="3"/>
        <v>18857</v>
      </c>
      <c r="E36" s="272">
        <f t="shared" si="3"/>
        <v>18857</v>
      </c>
      <c r="F36" s="272">
        <f t="shared" si="3"/>
        <v>14161</v>
      </c>
      <c r="G36" s="272">
        <f t="shared" si="3"/>
        <v>14161</v>
      </c>
      <c r="H36" s="272">
        <f t="shared" si="3"/>
        <v>14161</v>
      </c>
      <c r="I36" s="272">
        <f t="shared" si="3"/>
        <v>14161</v>
      </c>
      <c r="J36" s="272">
        <f t="shared" si="3"/>
        <v>14161</v>
      </c>
      <c r="K36" s="272">
        <f t="shared" si="3"/>
        <v>17412</v>
      </c>
      <c r="L36" s="272">
        <f t="shared" si="3"/>
        <v>17412</v>
      </c>
      <c r="M36" s="272">
        <f t="shared" si="3"/>
        <v>14161</v>
      </c>
      <c r="N36" s="272">
        <f t="shared" si="3"/>
        <v>14161</v>
      </c>
      <c r="O36" s="272">
        <f t="shared" si="3"/>
        <v>14161</v>
      </c>
      <c r="P36" s="272">
        <f t="shared" si="3"/>
        <v>14161</v>
      </c>
      <c r="Q36" s="272">
        <f t="shared" si="3"/>
        <v>14161</v>
      </c>
      <c r="R36" s="272">
        <f t="shared" si="3"/>
        <v>16329</v>
      </c>
      <c r="S36" s="272">
        <f t="shared" si="3"/>
        <v>16329</v>
      </c>
      <c r="T36" s="272">
        <f t="shared" si="3"/>
        <v>15245</v>
      </c>
      <c r="U36" s="272">
        <f t="shared" si="3"/>
        <v>15245</v>
      </c>
      <c r="V36" s="272">
        <f t="shared" si="3"/>
        <v>15245</v>
      </c>
      <c r="W36" s="272">
        <f t="shared" si="3"/>
        <v>15245</v>
      </c>
      <c r="X36" s="272">
        <f t="shared" si="3"/>
        <v>16329</v>
      </c>
      <c r="Y36" s="272">
        <f t="shared" si="3"/>
        <v>16329</v>
      </c>
      <c r="Z36" s="272">
        <f t="shared" si="3"/>
        <v>16329</v>
      </c>
      <c r="AA36" s="272">
        <f t="shared" si="3"/>
        <v>15245</v>
      </c>
      <c r="AB36" s="272">
        <f t="shared" si="3"/>
        <v>15245</v>
      </c>
      <c r="AC36" s="272">
        <f t="shared" si="3"/>
        <v>16329</v>
      </c>
      <c r="AD36" s="272">
        <f t="shared" si="3"/>
        <v>16329</v>
      </c>
      <c r="AE36" s="272">
        <f t="shared" si="3"/>
        <v>16329</v>
      </c>
      <c r="AF36" s="272">
        <f t="shared" si="3"/>
        <v>19219</v>
      </c>
      <c r="AG36" s="272">
        <f t="shared" si="3"/>
        <v>19219</v>
      </c>
      <c r="AH36" s="272">
        <f t="shared" si="3"/>
        <v>17412</v>
      </c>
      <c r="AI36" s="272">
        <f t="shared" si="3"/>
        <v>18857</v>
      </c>
      <c r="AJ36" s="272">
        <f t="shared" si="3"/>
        <v>18857</v>
      </c>
      <c r="AK36" s="272">
        <f t="shared" si="3"/>
        <v>23554</v>
      </c>
      <c r="AL36" s="272">
        <f t="shared" si="3"/>
        <v>27889</v>
      </c>
      <c r="AM36" s="272">
        <f t="shared" si="3"/>
        <v>27889</v>
      </c>
      <c r="AN36" s="272">
        <f t="shared" si="3"/>
        <v>30056</v>
      </c>
      <c r="AO36" s="272">
        <f t="shared" si="3"/>
        <v>27889</v>
      </c>
    </row>
    <row r="37" spans="1:41"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row>
    <row r="38" spans="1:41" s="72" customFormat="1" x14ac:dyDescent="0.2">
      <c r="A38" s="240">
        <v>1</v>
      </c>
      <c r="B38" s="272">
        <f t="shared" ref="B38:AO38" si="4">ROUND(B11*0.85,)</f>
        <v>16618</v>
      </c>
      <c r="C38" s="272">
        <f t="shared" si="4"/>
        <v>16618</v>
      </c>
      <c r="D38" s="272">
        <f t="shared" si="4"/>
        <v>19146</v>
      </c>
      <c r="E38" s="272">
        <f t="shared" si="4"/>
        <v>19146</v>
      </c>
      <c r="F38" s="272">
        <f t="shared" si="4"/>
        <v>14450</v>
      </c>
      <c r="G38" s="272">
        <f t="shared" si="4"/>
        <v>14450</v>
      </c>
      <c r="H38" s="272">
        <f t="shared" si="4"/>
        <v>14450</v>
      </c>
      <c r="I38" s="272">
        <f t="shared" si="4"/>
        <v>14450</v>
      </c>
      <c r="J38" s="272">
        <f t="shared" si="4"/>
        <v>14450</v>
      </c>
      <c r="K38" s="272">
        <f t="shared" si="4"/>
        <v>17701</v>
      </c>
      <c r="L38" s="272">
        <f t="shared" si="4"/>
        <v>17701</v>
      </c>
      <c r="M38" s="272">
        <f t="shared" si="4"/>
        <v>14450</v>
      </c>
      <c r="N38" s="272">
        <f t="shared" si="4"/>
        <v>14450</v>
      </c>
      <c r="O38" s="272">
        <f t="shared" si="4"/>
        <v>14450</v>
      </c>
      <c r="P38" s="272">
        <f t="shared" si="4"/>
        <v>14450</v>
      </c>
      <c r="Q38" s="272">
        <f t="shared" si="4"/>
        <v>14450</v>
      </c>
      <c r="R38" s="272">
        <f t="shared" si="4"/>
        <v>16618</v>
      </c>
      <c r="S38" s="272">
        <f t="shared" si="4"/>
        <v>16618</v>
      </c>
      <c r="T38" s="272">
        <f t="shared" si="4"/>
        <v>15534</v>
      </c>
      <c r="U38" s="272">
        <f t="shared" si="4"/>
        <v>15534</v>
      </c>
      <c r="V38" s="272">
        <f t="shared" si="4"/>
        <v>15534</v>
      </c>
      <c r="W38" s="272">
        <f t="shared" si="4"/>
        <v>15534</v>
      </c>
      <c r="X38" s="272">
        <f t="shared" si="4"/>
        <v>16618</v>
      </c>
      <c r="Y38" s="272">
        <f t="shared" si="4"/>
        <v>16618</v>
      </c>
      <c r="Z38" s="272">
        <f t="shared" si="4"/>
        <v>16618</v>
      </c>
      <c r="AA38" s="272">
        <f t="shared" si="4"/>
        <v>15534</v>
      </c>
      <c r="AB38" s="272">
        <f t="shared" si="4"/>
        <v>15534</v>
      </c>
      <c r="AC38" s="272">
        <f t="shared" si="4"/>
        <v>16618</v>
      </c>
      <c r="AD38" s="272">
        <f t="shared" si="4"/>
        <v>16618</v>
      </c>
      <c r="AE38" s="272">
        <f t="shared" si="4"/>
        <v>16618</v>
      </c>
      <c r="AF38" s="272">
        <f t="shared" si="4"/>
        <v>19508</v>
      </c>
      <c r="AG38" s="272">
        <f t="shared" si="4"/>
        <v>19508</v>
      </c>
      <c r="AH38" s="272">
        <f t="shared" si="4"/>
        <v>17701</v>
      </c>
      <c r="AI38" s="272">
        <f t="shared" si="4"/>
        <v>19146</v>
      </c>
      <c r="AJ38" s="272">
        <f t="shared" si="4"/>
        <v>19146</v>
      </c>
      <c r="AK38" s="272">
        <f t="shared" si="4"/>
        <v>23843</v>
      </c>
      <c r="AL38" s="272">
        <f t="shared" si="4"/>
        <v>28178</v>
      </c>
      <c r="AM38" s="272">
        <f t="shared" si="4"/>
        <v>28178</v>
      </c>
      <c r="AN38" s="272">
        <f t="shared" si="4"/>
        <v>30345</v>
      </c>
      <c r="AO38" s="272">
        <f t="shared" si="4"/>
        <v>28178</v>
      </c>
    </row>
    <row r="39" spans="1:41" s="72" customFormat="1" x14ac:dyDescent="0.2">
      <c r="A39" s="240">
        <v>2</v>
      </c>
      <c r="B39" s="272">
        <f t="shared" ref="B39:AO39" si="5">ROUND(B12*0.85,)</f>
        <v>18496</v>
      </c>
      <c r="C39" s="272">
        <f t="shared" si="5"/>
        <v>18496</v>
      </c>
      <c r="D39" s="272">
        <f t="shared" si="5"/>
        <v>21025</v>
      </c>
      <c r="E39" s="272">
        <f t="shared" si="5"/>
        <v>21025</v>
      </c>
      <c r="F39" s="272">
        <f t="shared" si="5"/>
        <v>16329</v>
      </c>
      <c r="G39" s="272">
        <f t="shared" si="5"/>
        <v>16329</v>
      </c>
      <c r="H39" s="272">
        <f t="shared" si="5"/>
        <v>16329</v>
      </c>
      <c r="I39" s="272">
        <f t="shared" si="5"/>
        <v>16329</v>
      </c>
      <c r="J39" s="272">
        <f t="shared" si="5"/>
        <v>16329</v>
      </c>
      <c r="K39" s="272">
        <f t="shared" si="5"/>
        <v>19580</v>
      </c>
      <c r="L39" s="272">
        <f t="shared" si="5"/>
        <v>19580</v>
      </c>
      <c r="M39" s="272">
        <f t="shared" si="5"/>
        <v>16329</v>
      </c>
      <c r="N39" s="272">
        <f t="shared" si="5"/>
        <v>16329</v>
      </c>
      <c r="O39" s="272">
        <f t="shared" si="5"/>
        <v>16329</v>
      </c>
      <c r="P39" s="272">
        <f t="shared" si="5"/>
        <v>16329</v>
      </c>
      <c r="Q39" s="272">
        <f t="shared" si="5"/>
        <v>16329</v>
      </c>
      <c r="R39" s="272">
        <f t="shared" si="5"/>
        <v>18496</v>
      </c>
      <c r="S39" s="272">
        <f t="shared" si="5"/>
        <v>18496</v>
      </c>
      <c r="T39" s="272">
        <f t="shared" si="5"/>
        <v>17412</v>
      </c>
      <c r="U39" s="272">
        <f t="shared" si="5"/>
        <v>17412</v>
      </c>
      <c r="V39" s="272">
        <f t="shared" si="5"/>
        <v>17412</v>
      </c>
      <c r="W39" s="272">
        <f t="shared" si="5"/>
        <v>17412</v>
      </c>
      <c r="X39" s="272">
        <f t="shared" si="5"/>
        <v>18496</v>
      </c>
      <c r="Y39" s="272">
        <f t="shared" si="5"/>
        <v>18496</v>
      </c>
      <c r="Z39" s="272">
        <f t="shared" si="5"/>
        <v>18496</v>
      </c>
      <c r="AA39" s="272">
        <f t="shared" si="5"/>
        <v>17412</v>
      </c>
      <c r="AB39" s="272">
        <f t="shared" si="5"/>
        <v>17412</v>
      </c>
      <c r="AC39" s="272">
        <f t="shared" si="5"/>
        <v>18496</v>
      </c>
      <c r="AD39" s="272">
        <f t="shared" si="5"/>
        <v>18496</v>
      </c>
      <c r="AE39" s="272">
        <f t="shared" si="5"/>
        <v>18496</v>
      </c>
      <c r="AF39" s="272">
        <f t="shared" si="5"/>
        <v>21386</v>
      </c>
      <c r="AG39" s="272">
        <f t="shared" si="5"/>
        <v>21386</v>
      </c>
      <c r="AH39" s="272">
        <f t="shared" si="5"/>
        <v>19580</v>
      </c>
      <c r="AI39" s="272">
        <f t="shared" si="5"/>
        <v>21025</v>
      </c>
      <c r="AJ39" s="272">
        <f t="shared" si="5"/>
        <v>21025</v>
      </c>
      <c r="AK39" s="272">
        <f t="shared" si="5"/>
        <v>25721</v>
      </c>
      <c r="AL39" s="272">
        <f t="shared" si="5"/>
        <v>30056</v>
      </c>
      <c r="AM39" s="272">
        <f t="shared" si="5"/>
        <v>30056</v>
      </c>
      <c r="AN39" s="272">
        <f t="shared" si="5"/>
        <v>32224</v>
      </c>
      <c r="AO39" s="272">
        <f t="shared" si="5"/>
        <v>30056</v>
      </c>
    </row>
    <row r="40" spans="1:41"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row>
    <row r="41" spans="1:41" s="72" customFormat="1" x14ac:dyDescent="0.2">
      <c r="A41" s="240">
        <v>1</v>
      </c>
      <c r="B41" s="272">
        <f t="shared" ref="B41:AO41" si="6">ROUND(B14*0.85,)</f>
        <v>17340</v>
      </c>
      <c r="C41" s="272">
        <f t="shared" si="6"/>
        <v>17340</v>
      </c>
      <c r="D41" s="272">
        <f t="shared" si="6"/>
        <v>19869</v>
      </c>
      <c r="E41" s="272">
        <f t="shared" si="6"/>
        <v>19869</v>
      </c>
      <c r="F41" s="272">
        <f t="shared" si="6"/>
        <v>15173</v>
      </c>
      <c r="G41" s="272">
        <f t="shared" si="6"/>
        <v>15173</v>
      </c>
      <c r="H41" s="272">
        <f t="shared" si="6"/>
        <v>15173</v>
      </c>
      <c r="I41" s="272">
        <f t="shared" si="6"/>
        <v>15173</v>
      </c>
      <c r="J41" s="272">
        <f t="shared" si="6"/>
        <v>15173</v>
      </c>
      <c r="K41" s="272">
        <f t="shared" si="6"/>
        <v>18424</v>
      </c>
      <c r="L41" s="272">
        <f t="shared" si="6"/>
        <v>18424</v>
      </c>
      <c r="M41" s="272">
        <f t="shared" si="6"/>
        <v>15173</v>
      </c>
      <c r="N41" s="272">
        <f t="shared" si="6"/>
        <v>15173</v>
      </c>
      <c r="O41" s="272">
        <f t="shared" si="6"/>
        <v>15173</v>
      </c>
      <c r="P41" s="272">
        <f t="shared" si="6"/>
        <v>15173</v>
      </c>
      <c r="Q41" s="272">
        <f t="shared" si="6"/>
        <v>15173</v>
      </c>
      <c r="R41" s="272">
        <f t="shared" si="6"/>
        <v>17340</v>
      </c>
      <c r="S41" s="272">
        <f t="shared" si="6"/>
        <v>17340</v>
      </c>
      <c r="T41" s="272">
        <f t="shared" si="6"/>
        <v>16256</v>
      </c>
      <c r="U41" s="272">
        <f t="shared" si="6"/>
        <v>16256</v>
      </c>
      <c r="V41" s="272">
        <f t="shared" si="6"/>
        <v>16256</v>
      </c>
      <c r="W41" s="272">
        <f t="shared" si="6"/>
        <v>16256</v>
      </c>
      <c r="X41" s="272">
        <f t="shared" si="6"/>
        <v>17340</v>
      </c>
      <c r="Y41" s="272">
        <f t="shared" si="6"/>
        <v>17340</v>
      </c>
      <c r="Z41" s="272">
        <f t="shared" si="6"/>
        <v>17340</v>
      </c>
      <c r="AA41" s="272">
        <f t="shared" si="6"/>
        <v>16256</v>
      </c>
      <c r="AB41" s="272">
        <f t="shared" si="6"/>
        <v>16256</v>
      </c>
      <c r="AC41" s="272">
        <f t="shared" si="6"/>
        <v>17340</v>
      </c>
      <c r="AD41" s="272">
        <f t="shared" si="6"/>
        <v>17340</v>
      </c>
      <c r="AE41" s="272">
        <f t="shared" si="6"/>
        <v>17340</v>
      </c>
      <c r="AF41" s="272">
        <f t="shared" si="6"/>
        <v>20230</v>
      </c>
      <c r="AG41" s="272">
        <f t="shared" si="6"/>
        <v>20230</v>
      </c>
      <c r="AH41" s="272">
        <f t="shared" si="6"/>
        <v>18424</v>
      </c>
      <c r="AI41" s="272">
        <f t="shared" si="6"/>
        <v>19869</v>
      </c>
      <c r="AJ41" s="272">
        <f t="shared" si="6"/>
        <v>19869</v>
      </c>
      <c r="AK41" s="272">
        <f t="shared" si="6"/>
        <v>24565</v>
      </c>
      <c r="AL41" s="272">
        <f t="shared" si="6"/>
        <v>28900</v>
      </c>
      <c r="AM41" s="272">
        <f t="shared" si="6"/>
        <v>28900</v>
      </c>
      <c r="AN41" s="272">
        <f t="shared" si="6"/>
        <v>31068</v>
      </c>
      <c r="AO41" s="272">
        <f t="shared" si="6"/>
        <v>28900</v>
      </c>
    </row>
    <row r="42" spans="1:41" s="72" customFormat="1" x14ac:dyDescent="0.2">
      <c r="A42" s="240">
        <v>2</v>
      </c>
      <c r="B42" s="272">
        <f t="shared" ref="B42:AO42" si="7">ROUND(B15*0.85,)</f>
        <v>19219</v>
      </c>
      <c r="C42" s="272">
        <f t="shared" si="7"/>
        <v>19219</v>
      </c>
      <c r="D42" s="272">
        <f t="shared" si="7"/>
        <v>21747</v>
      </c>
      <c r="E42" s="272">
        <f t="shared" si="7"/>
        <v>21747</v>
      </c>
      <c r="F42" s="272">
        <f t="shared" si="7"/>
        <v>17051</v>
      </c>
      <c r="G42" s="272">
        <f t="shared" si="7"/>
        <v>17051</v>
      </c>
      <c r="H42" s="272">
        <f t="shared" si="7"/>
        <v>17051</v>
      </c>
      <c r="I42" s="272">
        <f t="shared" si="7"/>
        <v>17051</v>
      </c>
      <c r="J42" s="272">
        <f t="shared" si="7"/>
        <v>17051</v>
      </c>
      <c r="K42" s="272">
        <f t="shared" si="7"/>
        <v>20302</v>
      </c>
      <c r="L42" s="272">
        <f t="shared" si="7"/>
        <v>20302</v>
      </c>
      <c r="M42" s="272">
        <f t="shared" si="7"/>
        <v>17051</v>
      </c>
      <c r="N42" s="272">
        <f t="shared" si="7"/>
        <v>17051</v>
      </c>
      <c r="O42" s="272">
        <f t="shared" si="7"/>
        <v>17051</v>
      </c>
      <c r="P42" s="272">
        <f t="shared" si="7"/>
        <v>17051</v>
      </c>
      <c r="Q42" s="272">
        <f t="shared" si="7"/>
        <v>17051</v>
      </c>
      <c r="R42" s="272">
        <f t="shared" si="7"/>
        <v>19219</v>
      </c>
      <c r="S42" s="272">
        <f t="shared" si="7"/>
        <v>19219</v>
      </c>
      <c r="T42" s="272">
        <f t="shared" si="7"/>
        <v>18135</v>
      </c>
      <c r="U42" s="272">
        <f t="shared" si="7"/>
        <v>18135</v>
      </c>
      <c r="V42" s="272">
        <f t="shared" si="7"/>
        <v>18135</v>
      </c>
      <c r="W42" s="272">
        <f t="shared" si="7"/>
        <v>18135</v>
      </c>
      <c r="X42" s="272">
        <f t="shared" si="7"/>
        <v>19219</v>
      </c>
      <c r="Y42" s="272">
        <f t="shared" si="7"/>
        <v>19219</v>
      </c>
      <c r="Z42" s="272">
        <f t="shared" si="7"/>
        <v>19219</v>
      </c>
      <c r="AA42" s="272">
        <f t="shared" si="7"/>
        <v>18135</v>
      </c>
      <c r="AB42" s="272">
        <f t="shared" si="7"/>
        <v>18135</v>
      </c>
      <c r="AC42" s="272">
        <f t="shared" si="7"/>
        <v>19219</v>
      </c>
      <c r="AD42" s="272">
        <f t="shared" si="7"/>
        <v>19219</v>
      </c>
      <c r="AE42" s="272">
        <f t="shared" si="7"/>
        <v>19219</v>
      </c>
      <c r="AF42" s="272">
        <f t="shared" si="7"/>
        <v>22109</v>
      </c>
      <c r="AG42" s="272">
        <f t="shared" si="7"/>
        <v>22109</v>
      </c>
      <c r="AH42" s="272">
        <f t="shared" si="7"/>
        <v>20302</v>
      </c>
      <c r="AI42" s="272">
        <f t="shared" si="7"/>
        <v>21747</v>
      </c>
      <c r="AJ42" s="272">
        <f t="shared" si="7"/>
        <v>21747</v>
      </c>
      <c r="AK42" s="272">
        <f t="shared" si="7"/>
        <v>26444</v>
      </c>
      <c r="AL42" s="272">
        <f t="shared" si="7"/>
        <v>30779</v>
      </c>
      <c r="AM42" s="272">
        <f t="shared" si="7"/>
        <v>30779</v>
      </c>
      <c r="AN42" s="272">
        <f t="shared" si="7"/>
        <v>32946</v>
      </c>
      <c r="AO42" s="272">
        <f t="shared" si="7"/>
        <v>30779</v>
      </c>
    </row>
    <row r="43" spans="1:41"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row>
    <row r="44" spans="1:41" s="72" customFormat="1" x14ac:dyDescent="0.2">
      <c r="A44" s="240">
        <v>1</v>
      </c>
      <c r="B44" s="272">
        <f t="shared" ref="B44:AO44" si="8">ROUND(B17*0.85,)</f>
        <v>18785</v>
      </c>
      <c r="C44" s="272">
        <f t="shared" si="8"/>
        <v>18785</v>
      </c>
      <c r="D44" s="272">
        <f t="shared" si="8"/>
        <v>21314</v>
      </c>
      <c r="E44" s="272">
        <f t="shared" si="8"/>
        <v>21314</v>
      </c>
      <c r="F44" s="272">
        <f t="shared" si="8"/>
        <v>16618</v>
      </c>
      <c r="G44" s="272">
        <f t="shared" si="8"/>
        <v>16618</v>
      </c>
      <c r="H44" s="272">
        <f t="shared" si="8"/>
        <v>16618</v>
      </c>
      <c r="I44" s="272">
        <f t="shared" si="8"/>
        <v>16618</v>
      </c>
      <c r="J44" s="272">
        <f t="shared" si="8"/>
        <v>16618</v>
      </c>
      <c r="K44" s="272">
        <f t="shared" si="8"/>
        <v>19869</v>
      </c>
      <c r="L44" s="272">
        <f t="shared" si="8"/>
        <v>19869</v>
      </c>
      <c r="M44" s="272">
        <f t="shared" si="8"/>
        <v>16618</v>
      </c>
      <c r="N44" s="272">
        <f t="shared" si="8"/>
        <v>16618</v>
      </c>
      <c r="O44" s="272">
        <f t="shared" si="8"/>
        <v>16618</v>
      </c>
      <c r="P44" s="272">
        <f t="shared" si="8"/>
        <v>16618</v>
      </c>
      <c r="Q44" s="272">
        <f t="shared" si="8"/>
        <v>16618</v>
      </c>
      <c r="R44" s="272">
        <f t="shared" si="8"/>
        <v>18785</v>
      </c>
      <c r="S44" s="272">
        <f t="shared" si="8"/>
        <v>18785</v>
      </c>
      <c r="T44" s="272">
        <f t="shared" si="8"/>
        <v>17701</v>
      </c>
      <c r="U44" s="272">
        <f t="shared" si="8"/>
        <v>17701</v>
      </c>
      <c r="V44" s="272">
        <f t="shared" si="8"/>
        <v>17701</v>
      </c>
      <c r="W44" s="272">
        <f t="shared" si="8"/>
        <v>17701</v>
      </c>
      <c r="X44" s="272">
        <f t="shared" si="8"/>
        <v>18785</v>
      </c>
      <c r="Y44" s="272">
        <f t="shared" si="8"/>
        <v>18785</v>
      </c>
      <c r="Z44" s="272">
        <f t="shared" si="8"/>
        <v>18785</v>
      </c>
      <c r="AA44" s="272">
        <f t="shared" si="8"/>
        <v>17701</v>
      </c>
      <c r="AB44" s="272">
        <f t="shared" si="8"/>
        <v>17701</v>
      </c>
      <c r="AC44" s="272">
        <f t="shared" si="8"/>
        <v>18785</v>
      </c>
      <c r="AD44" s="272">
        <f t="shared" si="8"/>
        <v>18785</v>
      </c>
      <c r="AE44" s="272">
        <f t="shared" si="8"/>
        <v>18785</v>
      </c>
      <c r="AF44" s="272">
        <f t="shared" si="8"/>
        <v>21675</v>
      </c>
      <c r="AG44" s="272">
        <f t="shared" si="8"/>
        <v>21675</v>
      </c>
      <c r="AH44" s="272">
        <f t="shared" si="8"/>
        <v>19869</v>
      </c>
      <c r="AI44" s="272">
        <f t="shared" si="8"/>
        <v>21314</v>
      </c>
      <c r="AJ44" s="272">
        <f t="shared" si="8"/>
        <v>21314</v>
      </c>
      <c r="AK44" s="272">
        <f t="shared" si="8"/>
        <v>26010</v>
      </c>
      <c r="AL44" s="272">
        <f t="shared" si="8"/>
        <v>30345</v>
      </c>
      <c r="AM44" s="272">
        <f t="shared" si="8"/>
        <v>30345</v>
      </c>
      <c r="AN44" s="272">
        <f t="shared" si="8"/>
        <v>32513</v>
      </c>
      <c r="AO44" s="272">
        <f t="shared" si="8"/>
        <v>30345</v>
      </c>
    </row>
    <row r="45" spans="1:41" s="72" customFormat="1" x14ac:dyDescent="0.2">
      <c r="A45" s="240">
        <v>2</v>
      </c>
      <c r="B45" s="272">
        <f t="shared" ref="B45:AO45" si="9">ROUND(B18*0.85,)</f>
        <v>20664</v>
      </c>
      <c r="C45" s="272">
        <f t="shared" si="9"/>
        <v>20664</v>
      </c>
      <c r="D45" s="272">
        <f t="shared" si="9"/>
        <v>23192</v>
      </c>
      <c r="E45" s="272">
        <f t="shared" si="9"/>
        <v>23192</v>
      </c>
      <c r="F45" s="272">
        <f t="shared" si="9"/>
        <v>18496</v>
      </c>
      <c r="G45" s="272">
        <f t="shared" si="9"/>
        <v>18496</v>
      </c>
      <c r="H45" s="272">
        <f t="shared" si="9"/>
        <v>18496</v>
      </c>
      <c r="I45" s="272">
        <f t="shared" si="9"/>
        <v>18496</v>
      </c>
      <c r="J45" s="272">
        <f t="shared" si="9"/>
        <v>18496</v>
      </c>
      <c r="K45" s="272">
        <f t="shared" si="9"/>
        <v>21747</v>
      </c>
      <c r="L45" s="272">
        <f t="shared" si="9"/>
        <v>21747</v>
      </c>
      <c r="M45" s="272">
        <f t="shared" si="9"/>
        <v>18496</v>
      </c>
      <c r="N45" s="272">
        <f t="shared" si="9"/>
        <v>18496</v>
      </c>
      <c r="O45" s="272">
        <f t="shared" si="9"/>
        <v>18496</v>
      </c>
      <c r="P45" s="272">
        <f t="shared" si="9"/>
        <v>18496</v>
      </c>
      <c r="Q45" s="272">
        <f t="shared" si="9"/>
        <v>18496</v>
      </c>
      <c r="R45" s="272">
        <f t="shared" si="9"/>
        <v>20664</v>
      </c>
      <c r="S45" s="272">
        <f t="shared" si="9"/>
        <v>20664</v>
      </c>
      <c r="T45" s="272">
        <f t="shared" si="9"/>
        <v>19580</v>
      </c>
      <c r="U45" s="272">
        <f t="shared" si="9"/>
        <v>19580</v>
      </c>
      <c r="V45" s="272">
        <f t="shared" si="9"/>
        <v>19580</v>
      </c>
      <c r="W45" s="272">
        <f t="shared" si="9"/>
        <v>19580</v>
      </c>
      <c r="X45" s="272">
        <f t="shared" si="9"/>
        <v>20664</v>
      </c>
      <c r="Y45" s="272">
        <f t="shared" si="9"/>
        <v>20664</v>
      </c>
      <c r="Z45" s="272">
        <f t="shared" si="9"/>
        <v>20664</v>
      </c>
      <c r="AA45" s="272">
        <f t="shared" si="9"/>
        <v>19580</v>
      </c>
      <c r="AB45" s="272">
        <f t="shared" si="9"/>
        <v>19580</v>
      </c>
      <c r="AC45" s="272">
        <f t="shared" si="9"/>
        <v>20664</v>
      </c>
      <c r="AD45" s="272">
        <f t="shared" si="9"/>
        <v>20664</v>
      </c>
      <c r="AE45" s="272">
        <f t="shared" si="9"/>
        <v>20664</v>
      </c>
      <c r="AF45" s="272">
        <f t="shared" si="9"/>
        <v>23554</v>
      </c>
      <c r="AG45" s="272">
        <f t="shared" si="9"/>
        <v>23554</v>
      </c>
      <c r="AH45" s="272">
        <f t="shared" si="9"/>
        <v>21747</v>
      </c>
      <c r="AI45" s="272">
        <f t="shared" si="9"/>
        <v>23192</v>
      </c>
      <c r="AJ45" s="272">
        <f t="shared" si="9"/>
        <v>23192</v>
      </c>
      <c r="AK45" s="272">
        <f t="shared" si="9"/>
        <v>27889</v>
      </c>
      <c r="AL45" s="272">
        <f t="shared" si="9"/>
        <v>32224</v>
      </c>
      <c r="AM45" s="272">
        <f t="shared" si="9"/>
        <v>32224</v>
      </c>
      <c r="AN45" s="272">
        <f t="shared" si="9"/>
        <v>34391</v>
      </c>
      <c r="AO45" s="272">
        <f t="shared" si="9"/>
        <v>32224</v>
      </c>
    </row>
    <row r="46" spans="1:41"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row>
    <row r="47" spans="1:41" s="72" customFormat="1" x14ac:dyDescent="0.2">
      <c r="A47" s="240">
        <v>1</v>
      </c>
      <c r="B47" s="272">
        <f t="shared" ref="B47:AO47" si="10">ROUND(B20*0.85,)</f>
        <v>20230</v>
      </c>
      <c r="C47" s="272">
        <f t="shared" si="10"/>
        <v>20230</v>
      </c>
      <c r="D47" s="272">
        <f t="shared" si="10"/>
        <v>22759</v>
      </c>
      <c r="E47" s="272">
        <f t="shared" si="10"/>
        <v>22759</v>
      </c>
      <c r="F47" s="272">
        <f t="shared" si="10"/>
        <v>18063</v>
      </c>
      <c r="G47" s="272">
        <f t="shared" si="10"/>
        <v>18063</v>
      </c>
      <c r="H47" s="272">
        <f t="shared" si="10"/>
        <v>18063</v>
      </c>
      <c r="I47" s="272">
        <f t="shared" si="10"/>
        <v>18063</v>
      </c>
      <c r="J47" s="272">
        <f t="shared" si="10"/>
        <v>18063</v>
      </c>
      <c r="K47" s="272">
        <f t="shared" si="10"/>
        <v>21314</v>
      </c>
      <c r="L47" s="272">
        <f t="shared" si="10"/>
        <v>21314</v>
      </c>
      <c r="M47" s="272">
        <f t="shared" si="10"/>
        <v>18063</v>
      </c>
      <c r="N47" s="272">
        <f t="shared" si="10"/>
        <v>18063</v>
      </c>
      <c r="O47" s="272">
        <f t="shared" si="10"/>
        <v>18063</v>
      </c>
      <c r="P47" s="272">
        <f t="shared" si="10"/>
        <v>18063</v>
      </c>
      <c r="Q47" s="272">
        <f t="shared" si="10"/>
        <v>18063</v>
      </c>
      <c r="R47" s="272">
        <f t="shared" si="10"/>
        <v>20230</v>
      </c>
      <c r="S47" s="272">
        <f t="shared" si="10"/>
        <v>20230</v>
      </c>
      <c r="T47" s="272">
        <f t="shared" si="10"/>
        <v>19146</v>
      </c>
      <c r="U47" s="272">
        <f t="shared" si="10"/>
        <v>19146</v>
      </c>
      <c r="V47" s="272">
        <f t="shared" si="10"/>
        <v>19146</v>
      </c>
      <c r="W47" s="272">
        <f t="shared" si="10"/>
        <v>19146</v>
      </c>
      <c r="X47" s="272">
        <f t="shared" si="10"/>
        <v>20230</v>
      </c>
      <c r="Y47" s="272">
        <f t="shared" si="10"/>
        <v>20230</v>
      </c>
      <c r="Z47" s="272">
        <f t="shared" si="10"/>
        <v>20230</v>
      </c>
      <c r="AA47" s="272">
        <f t="shared" si="10"/>
        <v>19146</v>
      </c>
      <c r="AB47" s="272">
        <f t="shared" si="10"/>
        <v>19146</v>
      </c>
      <c r="AC47" s="272">
        <f t="shared" si="10"/>
        <v>20230</v>
      </c>
      <c r="AD47" s="272">
        <f t="shared" si="10"/>
        <v>20230</v>
      </c>
      <c r="AE47" s="272">
        <f t="shared" si="10"/>
        <v>20230</v>
      </c>
      <c r="AF47" s="272">
        <f t="shared" si="10"/>
        <v>23120</v>
      </c>
      <c r="AG47" s="272">
        <f t="shared" si="10"/>
        <v>23120</v>
      </c>
      <c r="AH47" s="272">
        <f t="shared" si="10"/>
        <v>21314</v>
      </c>
      <c r="AI47" s="272">
        <f t="shared" si="10"/>
        <v>22759</v>
      </c>
      <c r="AJ47" s="272">
        <f t="shared" si="10"/>
        <v>22759</v>
      </c>
      <c r="AK47" s="272">
        <f t="shared" si="10"/>
        <v>27455</v>
      </c>
      <c r="AL47" s="272">
        <f t="shared" si="10"/>
        <v>31790</v>
      </c>
      <c r="AM47" s="272">
        <f t="shared" si="10"/>
        <v>31790</v>
      </c>
      <c r="AN47" s="272">
        <f t="shared" si="10"/>
        <v>33958</v>
      </c>
      <c r="AO47" s="272">
        <f t="shared" si="10"/>
        <v>31790</v>
      </c>
    </row>
    <row r="48" spans="1:41" s="72" customFormat="1" x14ac:dyDescent="0.2">
      <c r="A48" s="240">
        <v>2</v>
      </c>
      <c r="B48" s="272">
        <f t="shared" ref="B48:AO48" si="11">ROUND(B21*0.85,)</f>
        <v>22109</v>
      </c>
      <c r="C48" s="272">
        <f t="shared" si="11"/>
        <v>22109</v>
      </c>
      <c r="D48" s="272">
        <f t="shared" si="11"/>
        <v>24637</v>
      </c>
      <c r="E48" s="272">
        <f t="shared" si="11"/>
        <v>24637</v>
      </c>
      <c r="F48" s="272">
        <f t="shared" si="11"/>
        <v>19941</v>
      </c>
      <c r="G48" s="272">
        <f t="shared" si="11"/>
        <v>19941</v>
      </c>
      <c r="H48" s="272">
        <f t="shared" si="11"/>
        <v>19941</v>
      </c>
      <c r="I48" s="272">
        <f t="shared" si="11"/>
        <v>19941</v>
      </c>
      <c r="J48" s="272">
        <f t="shared" si="11"/>
        <v>19941</v>
      </c>
      <c r="K48" s="272">
        <f t="shared" si="11"/>
        <v>23192</v>
      </c>
      <c r="L48" s="272">
        <f t="shared" si="11"/>
        <v>23192</v>
      </c>
      <c r="M48" s="272">
        <f t="shared" si="11"/>
        <v>19941</v>
      </c>
      <c r="N48" s="272">
        <f t="shared" si="11"/>
        <v>19941</v>
      </c>
      <c r="O48" s="272">
        <f t="shared" si="11"/>
        <v>19941</v>
      </c>
      <c r="P48" s="272">
        <f t="shared" si="11"/>
        <v>19941</v>
      </c>
      <c r="Q48" s="272">
        <f t="shared" si="11"/>
        <v>19941</v>
      </c>
      <c r="R48" s="272">
        <f t="shared" si="11"/>
        <v>22109</v>
      </c>
      <c r="S48" s="272">
        <f t="shared" si="11"/>
        <v>22109</v>
      </c>
      <c r="T48" s="272">
        <f t="shared" si="11"/>
        <v>21025</v>
      </c>
      <c r="U48" s="272">
        <f t="shared" si="11"/>
        <v>21025</v>
      </c>
      <c r="V48" s="272">
        <f t="shared" si="11"/>
        <v>21025</v>
      </c>
      <c r="W48" s="272">
        <f t="shared" si="11"/>
        <v>21025</v>
      </c>
      <c r="X48" s="272">
        <f t="shared" si="11"/>
        <v>22109</v>
      </c>
      <c r="Y48" s="272">
        <f t="shared" si="11"/>
        <v>22109</v>
      </c>
      <c r="Z48" s="272">
        <f t="shared" si="11"/>
        <v>22109</v>
      </c>
      <c r="AA48" s="272">
        <f t="shared" si="11"/>
        <v>21025</v>
      </c>
      <c r="AB48" s="272">
        <f t="shared" si="11"/>
        <v>21025</v>
      </c>
      <c r="AC48" s="272">
        <f t="shared" si="11"/>
        <v>22109</v>
      </c>
      <c r="AD48" s="272">
        <f t="shared" si="11"/>
        <v>22109</v>
      </c>
      <c r="AE48" s="272">
        <f t="shared" si="11"/>
        <v>22109</v>
      </c>
      <c r="AF48" s="272">
        <f t="shared" si="11"/>
        <v>24999</v>
      </c>
      <c r="AG48" s="272">
        <f t="shared" si="11"/>
        <v>24999</v>
      </c>
      <c r="AH48" s="272">
        <f t="shared" si="11"/>
        <v>23192</v>
      </c>
      <c r="AI48" s="272">
        <f t="shared" si="11"/>
        <v>24637</v>
      </c>
      <c r="AJ48" s="272">
        <f t="shared" si="11"/>
        <v>24637</v>
      </c>
      <c r="AK48" s="272">
        <f t="shared" si="11"/>
        <v>29334</v>
      </c>
      <c r="AL48" s="272">
        <f t="shared" si="11"/>
        <v>33669</v>
      </c>
      <c r="AM48" s="272">
        <f t="shared" si="11"/>
        <v>33669</v>
      </c>
      <c r="AN48" s="272">
        <f t="shared" si="11"/>
        <v>35836</v>
      </c>
      <c r="AO48" s="272">
        <f t="shared" si="11"/>
        <v>33669</v>
      </c>
    </row>
    <row r="49" spans="1:41"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row>
    <row r="50" spans="1:41" s="72" customFormat="1" x14ac:dyDescent="0.2">
      <c r="A50" s="240" t="s">
        <v>115</v>
      </c>
      <c r="B50" s="272">
        <f t="shared" ref="B50:AO50" si="12">ROUND(B23*0.85,)</f>
        <v>38004</v>
      </c>
      <c r="C50" s="272">
        <f t="shared" si="12"/>
        <v>38004</v>
      </c>
      <c r="D50" s="272">
        <f t="shared" si="12"/>
        <v>40532</v>
      </c>
      <c r="E50" s="272">
        <f t="shared" si="12"/>
        <v>40532</v>
      </c>
      <c r="F50" s="272">
        <f t="shared" si="12"/>
        <v>35836</v>
      </c>
      <c r="G50" s="272">
        <f t="shared" si="12"/>
        <v>35836</v>
      </c>
      <c r="H50" s="272">
        <f t="shared" si="12"/>
        <v>35836</v>
      </c>
      <c r="I50" s="272">
        <f t="shared" si="12"/>
        <v>35836</v>
      </c>
      <c r="J50" s="272">
        <f t="shared" si="12"/>
        <v>35836</v>
      </c>
      <c r="K50" s="272">
        <f t="shared" si="12"/>
        <v>39087</v>
      </c>
      <c r="L50" s="272">
        <f t="shared" si="12"/>
        <v>39087</v>
      </c>
      <c r="M50" s="272">
        <f t="shared" si="12"/>
        <v>35836</v>
      </c>
      <c r="N50" s="272">
        <f t="shared" si="12"/>
        <v>35836</v>
      </c>
      <c r="O50" s="272">
        <f t="shared" si="12"/>
        <v>35836</v>
      </c>
      <c r="P50" s="272">
        <f t="shared" si="12"/>
        <v>35836</v>
      </c>
      <c r="Q50" s="272">
        <f t="shared" si="12"/>
        <v>35836</v>
      </c>
      <c r="R50" s="272">
        <f t="shared" si="12"/>
        <v>38004</v>
      </c>
      <c r="S50" s="272">
        <f t="shared" si="12"/>
        <v>38004</v>
      </c>
      <c r="T50" s="272">
        <f t="shared" si="12"/>
        <v>36920</v>
      </c>
      <c r="U50" s="272">
        <f t="shared" si="12"/>
        <v>36920</v>
      </c>
      <c r="V50" s="272">
        <f t="shared" si="12"/>
        <v>36920</v>
      </c>
      <c r="W50" s="272">
        <f t="shared" si="12"/>
        <v>36920</v>
      </c>
      <c r="X50" s="272">
        <f t="shared" si="12"/>
        <v>38004</v>
      </c>
      <c r="Y50" s="272">
        <f t="shared" si="12"/>
        <v>38004</v>
      </c>
      <c r="Z50" s="272">
        <f t="shared" si="12"/>
        <v>38004</v>
      </c>
      <c r="AA50" s="272">
        <f t="shared" si="12"/>
        <v>36920</v>
      </c>
      <c r="AB50" s="272">
        <f t="shared" si="12"/>
        <v>36920</v>
      </c>
      <c r="AC50" s="272">
        <f t="shared" si="12"/>
        <v>38004</v>
      </c>
      <c r="AD50" s="272">
        <f t="shared" si="12"/>
        <v>38004</v>
      </c>
      <c r="AE50" s="272">
        <f t="shared" si="12"/>
        <v>38004</v>
      </c>
      <c r="AF50" s="272">
        <f t="shared" si="12"/>
        <v>40894</v>
      </c>
      <c r="AG50" s="272">
        <f t="shared" si="12"/>
        <v>40894</v>
      </c>
      <c r="AH50" s="272">
        <f t="shared" si="12"/>
        <v>39087</v>
      </c>
      <c r="AI50" s="272">
        <f t="shared" si="12"/>
        <v>40532</v>
      </c>
      <c r="AJ50" s="272">
        <f t="shared" si="12"/>
        <v>40532</v>
      </c>
      <c r="AK50" s="272">
        <f t="shared" si="12"/>
        <v>45229</v>
      </c>
      <c r="AL50" s="272">
        <f t="shared" si="12"/>
        <v>49564</v>
      </c>
      <c r="AM50" s="272">
        <f t="shared" si="12"/>
        <v>49564</v>
      </c>
      <c r="AN50" s="272">
        <f t="shared" si="12"/>
        <v>51731</v>
      </c>
      <c r="AO50" s="272">
        <f t="shared" si="12"/>
        <v>49564</v>
      </c>
    </row>
    <row r="51" spans="1:41"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row>
    <row r="52" spans="1:41" s="72" customFormat="1" x14ac:dyDescent="0.2">
      <c r="A52" s="240" t="s">
        <v>115</v>
      </c>
      <c r="B52" s="272">
        <f t="shared" ref="B52:AO52" si="13">ROUND(B25*0.85,)</f>
        <v>48841</v>
      </c>
      <c r="C52" s="272">
        <f t="shared" si="13"/>
        <v>48841</v>
      </c>
      <c r="D52" s="272">
        <f t="shared" si="13"/>
        <v>51370</v>
      </c>
      <c r="E52" s="272">
        <f t="shared" si="13"/>
        <v>51370</v>
      </c>
      <c r="F52" s="272">
        <f t="shared" si="13"/>
        <v>46674</v>
      </c>
      <c r="G52" s="272">
        <f t="shared" si="13"/>
        <v>46674</v>
      </c>
      <c r="H52" s="272">
        <f t="shared" si="13"/>
        <v>46674</v>
      </c>
      <c r="I52" s="272">
        <f t="shared" si="13"/>
        <v>46674</v>
      </c>
      <c r="J52" s="272">
        <f t="shared" si="13"/>
        <v>46674</v>
      </c>
      <c r="K52" s="272">
        <f t="shared" si="13"/>
        <v>49925</v>
      </c>
      <c r="L52" s="272">
        <f t="shared" si="13"/>
        <v>49925</v>
      </c>
      <c r="M52" s="272">
        <f t="shared" si="13"/>
        <v>46674</v>
      </c>
      <c r="N52" s="272">
        <f t="shared" si="13"/>
        <v>46674</v>
      </c>
      <c r="O52" s="272">
        <f t="shared" si="13"/>
        <v>46674</v>
      </c>
      <c r="P52" s="272">
        <f t="shared" si="13"/>
        <v>46674</v>
      </c>
      <c r="Q52" s="272">
        <f t="shared" si="13"/>
        <v>46674</v>
      </c>
      <c r="R52" s="272">
        <f t="shared" si="13"/>
        <v>48841</v>
      </c>
      <c r="S52" s="272">
        <f t="shared" si="13"/>
        <v>48841</v>
      </c>
      <c r="T52" s="272">
        <f t="shared" si="13"/>
        <v>47757</v>
      </c>
      <c r="U52" s="272">
        <f t="shared" si="13"/>
        <v>47757</v>
      </c>
      <c r="V52" s="272">
        <f t="shared" si="13"/>
        <v>47757</v>
      </c>
      <c r="W52" s="272">
        <f t="shared" si="13"/>
        <v>47757</v>
      </c>
      <c r="X52" s="272">
        <f t="shared" si="13"/>
        <v>48841</v>
      </c>
      <c r="Y52" s="272">
        <f t="shared" si="13"/>
        <v>48841</v>
      </c>
      <c r="Z52" s="272">
        <f t="shared" si="13"/>
        <v>48841</v>
      </c>
      <c r="AA52" s="272">
        <f t="shared" si="13"/>
        <v>47757</v>
      </c>
      <c r="AB52" s="272">
        <f t="shared" si="13"/>
        <v>47757</v>
      </c>
      <c r="AC52" s="272">
        <f t="shared" si="13"/>
        <v>48841</v>
      </c>
      <c r="AD52" s="272">
        <f t="shared" si="13"/>
        <v>48841</v>
      </c>
      <c r="AE52" s="272">
        <f t="shared" si="13"/>
        <v>48841</v>
      </c>
      <c r="AF52" s="272">
        <f t="shared" si="13"/>
        <v>51731</v>
      </c>
      <c r="AG52" s="272">
        <f t="shared" si="13"/>
        <v>51731</v>
      </c>
      <c r="AH52" s="272">
        <f t="shared" si="13"/>
        <v>49925</v>
      </c>
      <c r="AI52" s="272">
        <f t="shared" si="13"/>
        <v>51370</v>
      </c>
      <c r="AJ52" s="272">
        <f t="shared" si="13"/>
        <v>51370</v>
      </c>
      <c r="AK52" s="272">
        <f t="shared" si="13"/>
        <v>56066</v>
      </c>
      <c r="AL52" s="272">
        <f t="shared" si="13"/>
        <v>60401</v>
      </c>
      <c r="AM52" s="272">
        <f t="shared" si="13"/>
        <v>60401</v>
      </c>
      <c r="AN52" s="272">
        <f t="shared" si="13"/>
        <v>62569</v>
      </c>
      <c r="AO52" s="272">
        <f t="shared" si="13"/>
        <v>60401</v>
      </c>
    </row>
    <row r="53" spans="1:41"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row>
    <row r="54" spans="1:41" s="72" customFormat="1" x14ac:dyDescent="0.2">
      <c r="A54" s="240" t="s">
        <v>115</v>
      </c>
      <c r="B54" s="272">
        <f t="shared" ref="B54:AO54" si="14">ROUND(B27*0.85,)</f>
        <v>70516</v>
      </c>
      <c r="C54" s="272">
        <f t="shared" si="14"/>
        <v>70516</v>
      </c>
      <c r="D54" s="272">
        <f t="shared" si="14"/>
        <v>73045</v>
      </c>
      <c r="E54" s="272">
        <f t="shared" si="14"/>
        <v>73045</v>
      </c>
      <c r="F54" s="272">
        <f t="shared" si="14"/>
        <v>68349</v>
      </c>
      <c r="G54" s="272">
        <f t="shared" si="14"/>
        <v>68349</v>
      </c>
      <c r="H54" s="272">
        <f t="shared" si="14"/>
        <v>68349</v>
      </c>
      <c r="I54" s="272">
        <f t="shared" si="14"/>
        <v>68349</v>
      </c>
      <c r="J54" s="272">
        <f t="shared" si="14"/>
        <v>68349</v>
      </c>
      <c r="K54" s="272">
        <f t="shared" si="14"/>
        <v>71600</v>
      </c>
      <c r="L54" s="272">
        <f t="shared" si="14"/>
        <v>71600</v>
      </c>
      <c r="M54" s="272">
        <f t="shared" si="14"/>
        <v>68349</v>
      </c>
      <c r="N54" s="272">
        <f t="shared" si="14"/>
        <v>68349</v>
      </c>
      <c r="O54" s="272">
        <f t="shared" si="14"/>
        <v>68349</v>
      </c>
      <c r="P54" s="272">
        <f t="shared" si="14"/>
        <v>68349</v>
      </c>
      <c r="Q54" s="272">
        <f t="shared" si="14"/>
        <v>68349</v>
      </c>
      <c r="R54" s="272">
        <f t="shared" si="14"/>
        <v>70516</v>
      </c>
      <c r="S54" s="272">
        <f t="shared" si="14"/>
        <v>70516</v>
      </c>
      <c r="T54" s="272">
        <f t="shared" si="14"/>
        <v>69432</v>
      </c>
      <c r="U54" s="272">
        <f t="shared" si="14"/>
        <v>69432</v>
      </c>
      <c r="V54" s="272">
        <f t="shared" si="14"/>
        <v>69432</v>
      </c>
      <c r="W54" s="272">
        <f t="shared" si="14"/>
        <v>69432</v>
      </c>
      <c r="X54" s="272">
        <f t="shared" si="14"/>
        <v>70516</v>
      </c>
      <c r="Y54" s="272">
        <f t="shared" si="14"/>
        <v>70516</v>
      </c>
      <c r="Z54" s="272">
        <f t="shared" si="14"/>
        <v>70516</v>
      </c>
      <c r="AA54" s="272">
        <f t="shared" si="14"/>
        <v>69432</v>
      </c>
      <c r="AB54" s="272">
        <f t="shared" si="14"/>
        <v>69432</v>
      </c>
      <c r="AC54" s="272">
        <f t="shared" si="14"/>
        <v>70516</v>
      </c>
      <c r="AD54" s="272">
        <f t="shared" si="14"/>
        <v>70516</v>
      </c>
      <c r="AE54" s="272">
        <f t="shared" si="14"/>
        <v>70516</v>
      </c>
      <c r="AF54" s="272">
        <f t="shared" si="14"/>
        <v>73406</v>
      </c>
      <c r="AG54" s="272">
        <f t="shared" si="14"/>
        <v>73406</v>
      </c>
      <c r="AH54" s="272">
        <f t="shared" si="14"/>
        <v>71600</v>
      </c>
      <c r="AI54" s="272">
        <f t="shared" si="14"/>
        <v>73045</v>
      </c>
      <c r="AJ54" s="272">
        <f t="shared" si="14"/>
        <v>73045</v>
      </c>
      <c r="AK54" s="272">
        <f t="shared" si="14"/>
        <v>77741</v>
      </c>
      <c r="AL54" s="272">
        <f t="shared" si="14"/>
        <v>82076</v>
      </c>
      <c r="AM54" s="272">
        <f t="shared" si="14"/>
        <v>82076</v>
      </c>
      <c r="AN54" s="272">
        <f t="shared" si="14"/>
        <v>84244</v>
      </c>
      <c r="AO54" s="272">
        <f t="shared" si="14"/>
        <v>82076</v>
      </c>
    </row>
    <row r="55" spans="1:41"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row>
    <row r="56" spans="1:41" s="72" customFormat="1" x14ac:dyDescent="0.2">
      <c r="A56" s="240" t="s">
        <v>115</v>
      </c>
      <c r="B56" s="272">
        <f t="shared" ref="B56:AO56" si="15">ROUND(B29*0.85,)</f>
        <v>84966</v>
      </c>
      <c r="C56" s="272">
        <f t="shared" si="15"/>
        <v>84966</v>
      </c>
      <c r="D56" s="272">
        <f t="shared" si="15"/>
        <v>87495</v>
      </c>
      <c r="E56" s="272">
        <f t="shared" si="15"/>
        <v>87495</v>
      </c>
      <c r="F56" s="272">
        <f t="shared" si="15"/>
        <v>82799</v>
      </c>
      <c r="G56" s="272">
        <f t="shared" si="15"/>
        <v>82799</v>
      </c>
      <c r="H56" s="272">
        <f t="shared" si="15"/>
        <v>82799</v>
      </c>
      <c r="I56" s="272">
        <f t="shared" si="15"/>
        <v>82799</v>
      </c>
      <c r="J56" s="272">
        <f t="shared" si="15"/>
        <v>82799</v>
      </c>
      <c r="K56" s="272">
        <f t="shared" si="15"/>
        <v>86050</v>
      </c>
      <c r="L56" s="272">
        <f t="shared" si="15"/>
        <v>86050</v>
      </c>
      <c r="M56" s="272">
        <f t="shared" si="15"/>
        <v>82799</v>
      </c>
      <c r="N56" s="272">
        <f t="shared" si="15"/>
        <v>82799</v>
      </c>
      <c r="O56" s="272">
        <f t="shared" si="15"/>
        <v>82799</v>
      </c>
      <c r="P56" s="272">
        <f t="shared" si="15"/>
        <v>82799</v>
      </c>
      <c r="Q56" s="272">
        <f t="shared" si="15"/>
        <v>82799</v>
      </c>
      <c r="R56" s="272">
        <f t="shared" si="15"/>
        <v>84966</v>
      </c>
      <c r="S56" s="272">
        <f t="shared" si="15"/>
        <v>84966</v>
      </c>
      <c r="T56" s="272">
        <f t="shared" si="15"/>
        <v>83882</v>
      </c>
      <c r="U56" s="272">
        <f t="shared" si="15"/>
        <v>83882</v>
      </c>
      <c r="V56" s="272">
        <f t="shared" si="15"/>
        <v>83882</v>
      </c>
      <c r="W56" s="272">
        <f t="shared" si="15"/>
        <v>83882</v>
      </c>
      <c r="X56" s="272">
        <f t="shared" si="15"/>
        <v>84966</v>
      </c>
      <c r="Y56" s="272">
        <f t="shared" si="15"/>
        <v>84966</v>
      </c>
      <c r="Z56" s="272">
        <f t="shared" si="15"/>
        <v>84966</v>
      </c>
      <c r="AA56" s="272">
        <f t="shared" si="15"/>
        <v>83882</v>
      </c>
      <c r="AB56" s="272">
        <f t="shared" si="15"/>
        <v>83882</v>
      </c>
      <c r="AC56" s="272">
        <f t="shared" si="15"/>
        <v>84966</v>
      </c>
      <c r="AD56" s="272">
        <f t="shared" si="15"/>
        <v>84966</v>
      </c>
      <c r="AE56" s="272">
        <f t="shared" si="15"/>
        <v>84966</v>
      </c>
      <c r="AF56" s="272">
        <f t="shared" si="15"/>
        <v>87856</v>
      </c>
      <c r="AG56" s="272">
        <f t="shared" si="15"/>
        <v>87856</v>
      </c>
      <c r="AH56" s="272">
        <f t="shared" si="15"/>
        <v>86050</v>
      </c>
      <c r="AI56" s="272">
        <f t="shared" si="15"/>
        <v>87495</v>
      </c>
      <c r="AJ56" s="272">
        <f t="shared" si="15"/>
        <v>87495</v>
      </c>
      <c r="AK56" s="272">
        <f t="shared" si="15"/>
        <v>92191</v>
      </c>
      <c r="AL56" s="272">
        <f t="shared" si="15"/>
        <v>96526</v>
      </c>
      <c r="AM56" s="272">
        <f t="shared" si="15"/>
        <v>96526</v>
      </c>
      <c r="AN56" s="272">
        <f t="shared" si="15"/>
        <v>98694</v>
      </c>
      <c r="AO56" s="272">
        <f t="shared" si="15"/>
        <v>96526</v>
      </c>
    </row>
    <row r="57" spans="1:41" s="72" customFormat="1" ht="12.75" thickBot="1" x14ac:dyDescent="0.25">
      <c r="A57" s="85"/>
    </row>
    <row r="58" spans="1:41" ht="12.75" thickBot="1" x14ac:dyDescent="0.25">
      <c r="A58" s="136" t="s">
        <v>133</v>
      </c>
    </row>
    <row r="59" spans="1:41" ht="48.75" thickBot="1" x14ac:dyDescent="0.25">
      <c r="A59" s="355" t="s">
        <v>396</v>
      </c>
    </row>
    <row r="60" spans="1:41" x14ac:dyDescent="0.2">
      <c r="A60" s="76"/>
    </row>
    <row r="61" spans="1:41" x14ac:dyDescent="0.2">
      <c r="A61" s="319" t="s">
        <v>130</v>
      </c>
    </row>
    <row r="62" spans="1:41" ht="12" customHeight="1" x14ac:dyDescent="0.2">
      <c r="A62" s="378" t="s">
        <v>295</v>
      </c>
    </row>
    <row r="63" spans="1:41" ht="12" customHeight="1" x14ac:dyDescent="0.2">
      <c r="A63" s="385"/>
    </row>
    <row r="64" spans="1:41" s="82" customFormat="1" ht="12" customHeight="1" x14ac:dyDescent="0.2">
      <c r="A64" s="385"/>
    </row>
    <row r="65" spans="1:1" ht="85.5" customHeight="1" x14ac:dyDescent="0.2">
      <c r="A65" s="385"/>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41" t="s">
        <v>395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H45"/>
  <sheetViews>
    <sheetView topLeftCell="A19" zoomScaleNormal="100" workbookViewId="0">
      <selection activeCell="A43" sqref="A43:A44"/>
    </sheetView>
  </sheetViews>
  <sheetFormatPr defaultColWidth="9" defaultRowHeight="12" x14ac:dyDescent="0.2"/>
  <cols>
    <col min="1" max="1" width="83.85546875" style="194" customWidth="1"/>
    <col min="2" max="19" width="9" style="194"/>
    <col min="20" max="21" width="9" style="194" customWidth="1"/>
    <col min="22" max="23" width="9" style="194"/>
    <col min="24" max="24" width="9" style="194" customWidth="1"/>
    <col min="25" max="25" width="7.85546875" style="194" bestFit="1" customWidth="1"/>
    <col min="26" max="26" width="7.85546875" style="194" hidden="1" customWidth="1"/>
    <col min="27" max="27" width="7.85546875" style="194" customWidth="1"/>
    <col min="28" max="29" width="9" style="194" customWidth="1"/>
    <col min="30" max="30" width="9" style="194"/>
    <col min="31" max="32" width="9" style="194" customWidth="1"/>
    <col min="33" max="16384" width="9" style="194"/>
  </cols>
  <sheetData>
    <row r="1" spans="1:60" s="10" customFormat="1" ht="12" customHeight="1" x14ac:dyDescent="0.2">
      <c r="A1" s="97" t="s">
        <v>127</v>
      </c>
    </row>
    <row r="2" spans="1:60" s="10" customFormat="1" ht="12" customHeight="1" x14ac:dyDescent="0.2">
      <c r="A2" s="83" t="s">
        <v>225</v>
      </c>
    </row>
    <row r="3" spans="1:60" ht="8.4499999999999993" customHeight="1" x14ac:dyDescent="0.2">
      <c r="A3" s="69"/>
    </row>
    <row r="4" spans="1:60" s="10" customFormat="1" ht="32.450000000000003" customHeight="1" x14ac:dyDescent="0.2">
      <c r="A4" s="294" t="s">
        <v>132</v>
      </c>
    </row>
    <row r="5" spans="1:60" s="70" customFormat="1" ht="23.1" customHeight="1" x14ac:dyDescent="0.2">
      <c r="A5" s="80" t="s">
        <v>129</v>
      </c>
      <c r="B5" s="289" t="e">
        <f>'C завтраками| Bed and breakfast'!#REF!</f>
        <v>#REF!</v>
      </c>
      <c r="C5" s="271"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c r="T5" s="289" t="e">
        <f>'C завтраками| Bed and breakfast'!#REF!</f>
        <v>#REF!</v>
      </c>
      <c r="U5" s="289" t="e">
        <f>'C завтраками| Bed and breakfast'!#REF!</f>
        <v>#REF!</v>
      </c>
      <c r="V5" s="289" t="e">
        <f>'C завтраками| Bed and breakfast'!#REF!</f>
        <v>#REF!</v>
      </c>
      <c r="W5" s="289" t="e">
        <f>'C завтраками| Bed and breakfast'!#REF!</f>
        <v>#REF!</v>
      </c>
      <c r="X5" s="289" t="e">
        <f>'C завтраками| Bed and breakfast'!#REF!</f>
        <v>#REF!</v>
      </c>
      <c r="Y5" s="289" t="e">
        <f>'C завтраками| Bed and breakfast'!#REF!</f>
        <v>#REF!</v>
      </c>
      <c r="Z5" s="289" t="e">
        <f>'C завтраками| Bed and breakfast'!#REF!</f>
        <v>#REF!</v>
      </c>
      <c r="AA5" s="289" t="e">
        <f>'C завтраками| Bed and breakfast'!#REF!</f>
        <v>#REF!</v>
      </c>
      <c r="AB5" s="289" t="e">
        <f>'C завтраками| Bed and breakfast'!#REF!</f>
        <v>#REF!</v>
      </c>
      <c r="AC5" s="289" t="e">
        <f>'C завтраками| Bed and breakfast'!#REF!</f>
        <v>#REF!</v>
      </c>
      <c r="AD5" s="289" t="e">
        <f>'C завтраками| Bed and breakfast'!#REF!</f>
        <v>#REF!</v>
      </c>
      <c r="AE5" s="289" t="e">
        <f>'C завтраками| Bed and breakfast'!#REF!</f>
        <v>#REF!</v>
      </c>
      <c r="AF5" s="289" t="e">
        <f>'C завтраками| Bed and breakfast'!#REF!</f>
        <v>#REF!</v>
      </c>
      <c r="AG5" s="289" t="e">
        <f>'C завтраками| Bed and breakfast'!#REF!</f>
        <v>#REF!</v>
      </c>
      <c r="AH5" s="289" t="e">
        <f>'C завтраками| Bed and breakfast'!#REF!</f>
        <v>#REF!</v>
      </c>
      <c r="AI5" s="289" t="e">
        <f>'C завтраками| Bed and breakfast'!#REF!</f>
        <v>#REF!</v>
      </c>
      <c r="AJ5" s="289" t="e">
        <f>'C завтраками| Bed and breakfast'!#REF!</f>
        <v>#REF!</v>
      </c>
      <c r="AK5" s="289" t="e">
        <f>'C завтраками| Bed and breakfast'!#REF!</f>
        <v>#REF!</v>
      </c>
      <c r="AL5" s="289" t="e">
        <f>'C завтраками| Bed and breakfast'!#REF!</f>
        <v>#REF!</v>
      </c>
      <c r="AM5" s="289" t="e">
        <f>'C завтраками| Bed and breakfast'!#REF!</f>
        <v>#REF!</v>
      </c>
      <c r="AN5" s="289" t="e">
        <f>'C завтраками| Bed and breakfast'!#REF!</f>
        <v>#REF!</v>
      </c>
      <c r="AO5" s="289" t="e">
        <f>'C завтраками| Bed and breakfast'!#REF!</f>
        <v>#REF!</v>
      </c>
      <c r="AP5" s="289" t="e">
        <f>'C завтраками| Bed and breakfast'!#REF!</f>
        <v>#REF!</v>
      </c>
      <c r="AQ5" s="289" t="e">
        <f>'C завтраками| Bed and breakfast'!#REF!</f>
        <v>#REF!</v>
      </c>
      <c r="AR5" s="289" t="e">
        <f>'C завтраками| Bed and breakfast'!#REF!</f>
        <v>#REF!</v>
      </c>
      <c r="AS5" s="289" t="e">
        <f>'C завтраками| Bed and breakfast'!#REF!</f>
        <v>#REF!</v>
      </c>
      <c r="AT5" s="289" t="e">
        <f>'C завтраками| Bed and breakfast'!#REF!</f>
        <v>#REF!</v>
      </c>
      <c r="AU5" s="289" t="e">
        <f>'C завтраками| Bed and breakfast'!#REF!</f>
        <v>#REF!</v>
      </c>
      <c r="AV5" s="289" t="e">
        <f>'C завтраками| Bed and breakfast'!#REF!</f>
        <v>#REF!</v>
      </c>
      <c r="AW5" s="289" t="e">
        <f>'C завтраками| Bed and breakfast'!#REF!</f>
        <v>#REF!</v>
      </c>
      <c r="AX5" s="289" t="e">
        <f>'C завтраками| Bed and breakfast'!#REF!</f>
        <v>#REF!</v>
      </c>
      <c r="AY5" s="289" t="e">
        <f>'C завтраками| Bed and breakfast'!#REF!</f>
        <v>#REF!</v>
      </c>
      <c r="AZ5" s="289" t="e">
        <f>'C завтраками| Bed and breakfast'!#REF!</f>
        <v>#REF!</v>
      </c>
      <c r="BA5" s="289" t="e">
        <f>'C завтраками| Bed and breakfast'!#REF!</f>
        <v>#REF!</v>
      </c>
      <c r="BB5" s="289" t="e">
        <f>'C завтраками| Bed and breakfast'!#REF!</f>
        <v>#REF!</v>
      </c>
      <c r="BC5" s="289" t="e">
        <f>'C завтраками| Bed and breakfast'!#REF!</f>
        <v>#REF!</v>
      </c>
      <c r="BD5" s="289" t="e">
        <f>'C завтраками| Bed and breakfast'!#REF!</f>
        <v>#REF!</v>
      </c>
      <c r="BE5" s="289" t="e">
        <f>'C завтраками| Bed and breakfast'!#REF!</f>
        <v>#REF!</v>
      </c>
      <c r="BF5" s="289" t="e">
        <f>'C завтраками| Bed and breakfast'!#REF!</f>
        <v>#REF!</v>
      </c>
      <c r="BG5" s="289" t="e">
        <f>'C завтраками| Bed and breakfast'!#REF!</f>
        <v>#REF!</v>
      </c>
      <c r="BH5" s="289" t="e">
        <f>'C завтраками| Bed and breakfast'!#REF!</f>
        <v>#REF!</v>
      </c>
    </row>
    <row r="6" spans="1:60" s="70" customFormat="1" ht="23.1" customHeight="1" x14ac:dyDescent="0.2">
      <c r="A6" s="81"/>
      <c r="B6" s="289" t="e">
        <f>'C завтраками| Bed and breakfast'!#REF!</f>
        <v>#REF!</v>
      </c>
      <c r="C6" s="271"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c r="T6" s="289" t="e">
        <f>'C завтраками| Bed and breakfast'!#REF!</f>
        <v>#REF!</v>
      </c>
      <c r="U6" s="289" t="e">
        <f>'C завтраками| Bed and breakfast'!#REF!</f>
        <v>#REF!</v>
      </c>
      <c r="V6" s="289" t="e">
        <f>'C завтраками| Bed and breakfast'!#REF!</f>
        <v>#REF!</v>
      </c>
      <c r="W6" s="289" t="e">
        <f>'C завтраками| Bed and breakfast'!#REF!</f>
        <v>#REF!</v>
      </c>
      <c r="X6" s="289" t="e">
        <f>'C завтраками| Bed and breakfast'!#REF!</f>
        <v>#REF!</v>
      </c>
      <c r="Y6" s="289" t="e">
        <f>'C завтраками| Bed and breakfast'!#REF!</f>
        <v>#REF!</v>
      </c>
      <c r="Z6" s="289" t="e">
        <f>'C завтраками| Bed and breakfast'!#REF!</f>
        <v>#REF!</v>
      </c>
      <c r="AA6" s="289" t="e">
        <f>'C завтраками| Bed and breakfast'!#REF!</f>
        <v>#REF!</v>
      </c>
      <c r="AB6" s="289" t="e">
        <f>'C завтраками| Bed and breakfast'!#REF!</f>
        <v>#REF!</v>
      </c>
      <c r="AC6" s="289" t="e">
        <f>'C завтраками| Bed and breakfast'!#REF!</f>
        <v>#REF!</v>
      </c>
      <c r="AD6" s="289" t="e">
        <f>'C завтраками| Bed and breakfast'!#REF!</f>
        <v>#REF!</v>
      </c>
      <c r="AE6" s="289" t="e">
        <f>'C завтраками| Bed and breakfast'!#REF!</f>
        <v>#REF!</v>
      </c>
      <c r="AF6" s="289" t="e">
        <f>'C завтраками| Bed and breakfast'!#REF!</f>
        <v>#REF!</v>
      </c>
      <c r="AG6" s="289" t="e">
        <f>'C завтраками| Bed and breakfast'!#REF!</f>
        <v>#REF!</v>
      </c>
      <c r="AH6" s="289" t="e">
        <f>'C завтраками| Bed and breakfast'!#REF!</f>
        <v>#REF!</v>
      </c>
      <c r="AI6" s="289" t="e">
        <f>'C завтраками| Bed and breakfast'!#REF!</f>
        <v>#REF!</v>
      </c>
      <c r="AJ6" s="289" t="e">
        <f>'C завтраками| Bed and breakfast'!#REF!</f>
        <v>#REF!</v>
      </c>
      <c r="AK6" s="289" t="e">
        <f>'C завтраками| Bed and breakfast'!#REF!</f>
        <v>#REF!</v>
      </c>
      <c r="AL6" s="289" t="e">
        <f>'C завтраками| Bed and breakfast'!#REF!</f>
        <v>#REF!</v>
      </c>
      <c r="AM6" s="289" t="e">
        <f>'C завтраками| Bed and breakfast'!#REF!</f>
        <v>#REF!</v>
      </c>
      <c r="AN6" s="289" t="e">
        <f>'C завтраками| Bed and breakfast'!#REF!</f>
        <v>#REF!</v>
      </c>
      <c r="AO6" s="289" t="e">
        <f>'C завтраками| Bed and breakfast'!#REF!</f>
        <v>#REF!</v>
      </c>
      <c r="AP6" s="289" t="e">
        <f>'C завтраками| Bed and breakfast'!#REF!</f>
        <v>#REF!</v>
      </c>
      <c r="AQ6" s="289" t="e">
        <f>'C завтраками| Bed and breakfast'!#REF!</f>
        <v>#REF!</v>
      </c>
      <c r="AR6" s="289" t="e">
        <f>'C завтраками| Bed and breakfast'!#REF!</f>
        <v>#REF!</v>
      </c>
      <c r="AS6" s="289" t="e">
        <f>'C завтраками| Bed and breakfast'!#REF!</f>
        <v>#REF!</v>
      </c>
      <c r="AT6" s="289" t="e">
        <f>'C завтраками| Bed and breakfast'!#REF!</f>
        <v>#REF!</v>
      </c>
      <c r="AU6" s="289" t="e">
        <f>'C завтраками| Bed and breakfast'!#REF!</f>
        <v>#REF!</v>
      </c>
      <c r="AV6" s="289" t="e">
        <f>'C завтраками| Bed and breakfast'!#REF!</f>
        <v>#REF!</v>
      </c>
      <c r="AW6" s="289" t="e">
        <f>'C завтраками| Bed and breakfast'!#REF!</f>
        <v>#REF!</v>
      </c>
      <c r="AX6" s="289" t="e">
        <f>'C завтраками| Bed and breakfast'!#REF!</f>
        <v>#REF!</v>
      </c>
      <c r="AY6" s="289" t="e">
        <f>'C завтраками| Bed and breakfast'!#REF!</f>
        <v>#REF!</v>
      </c>
      <c r="AZ6" s="289" t="e">
        <f>'C завтраками| Bed and breakfast'!#REF!</f>
        <v>#REF!</v>
      </c>
      <c r="BA6" s="289" t="e">
        <f>'C завтраками| Bed and breakfast'!#REF!</f>
        <v>#REF!</v>
      </c>
      <c r="BB6" s="289" t="e">
        <f>'C завтраками| Bed and breakfast'!#REF!</f>
        <v>#REF!</v>
      </c>
      <c r="BC6" s="289" t="e">
        <f>'C завтраками| Bed and breakfast'!#REF!</f>
        <v>#REF!</v>
      </c>
      <c r="BD6" s="289" t="e">
        <f>'C завтраками| Bed and breakfast'!#REF!</f>
        <v>#REF!</v>
      </c>
      <c r="BE6" s="289" t="e">
        <f>'C завтраками| Bed and breakfast'!#REF!</f>
        <v>#REF!</v>
      </c>
      <c r="BF6" s="289" t="e">
        <f>'C завтраками| Bed and breakfast'!#REF!</f>
        <v>#REF!</v>
      </c>
      <c r="BG6" s="289" t="e">
        <f>'C завтраками| Bed and breakfast'!#REF!</f>
        <v>#REF!</v>
      </c>
      <c r="BH6" s="289" t="e">
        <f>'C завтраками| Bed and breakfast'!#REF!</f>
        <v>#REF!</v>
      </c>
    </row>
    <row r="7" spans="1:60" s="72" customFormat="1" x14ac:dyDescent="0.2">
      <c r="A7" s="239" t="s">
        <v>138</v>
      </c>
    </row>
    <row r="8" spans="1:60" s="72" customFormat="1" x14ac:dyDescent="0.2">
      <c r="A8" s="240">
        <v>1</v>
      </c>
      <c r="B8" s="241" t="e">
        <f>'C завтраками| Bed and breakfast'!#REF!*0.85</f>
        <v>#REF!</v>
      </c>
      <c r="C8" s="241" t="e">
        <f>'C завтраками| Bed and breakfast'!#REF!*0.85</f>
        <v>#REF!</v>
      </c>
      <c r="D8" s="241" t="e">
        <f>'C завтраками| Bed and breakfast'!#REF!*0.85</f>
        <v>#REF!</v>
      </c>
      <c r="E8" s="241" t="e">
        <f>'C завтраками| Bed and breakfast'!#REF!*0.85</f>
        <v>#REF!</v>
      </c>
      <c r="F8" s="241" t="e">
        <f>'C завтраками| Bed and breakfast'!#REF!*0.85</f>
        <v>#REF!</v>
      </c>
      <c r="G8" s="241" t="e">
        <f>'C завтраками| Bed and breakfast'!#REF!*0.85</f>
        <v>#REF!</v>
      </c>
      <c r="H8" s="241" t="e">
        <f>'C завтраками| Bed and breakfast'!#REF!*0.85</f>
        <v>#REF!</v>
      </c>
      <c r="I8" s="241" t="e">
        <f>'C завтраками| Bed and breakfast'!#REF!*0.85</f>
        <v>#REF!</v>
      </c>
      <c r="J8" s="241" t="e">
        <f>'C завтраками| Bed and breakfast'!#REF!*0.85</f>
        <v>#REF!</v>
      </c>
      <c r="K8" s="241" t="e">
        <f>'C завтраками| Bed and breakfast'!#REF!*0.85</f>
        <v>#REF!</v>
      </c>
      <c r="L8" s="241" t="e">
        <f>'C завтраками| Bed and breakfast'!#REF!*0.85</f>
        <v>#REF!</v>
      </c>
      <c r="M8" s="241" t="e">
        <f>'C завтраками| Bed and breakfast'!#REF!*0.85</f>
        <v>#REF!</v>
      </c>
      <c r="N8" s="241" t="e">
        <f>'C завтраками| Bed and breakfast'!#REF!*0.85</f>
        <v>#REF!</v>
      </c>
      <c r="O8" s="241" t="e">
        <f>'C завтраками| Bed and breakfast'!#REF!*0.85</f>
        <v>#REF!</v>
      </c>
      <c r="P8" s="241" t="e">
        <f>'C завтраками| Bed and breakfast'!#REF!*0.85</f>
        <v>#REF!</v>
      </c>
      <c r="Q8" s="241" t="e">
        <f>'C завтраками| Bed and breakfast'!#REF!*0.85</f>
        <v>#REF!</v>
      </c>
      <c r="R8" s="241" t="e">
        <f>'C завтраками| Bed and breakfast'!#REF!*0.85</f>
        <v>#REF!</v>
      </c>
      <c r="S8" s="241" t="e">
        <f>'C завтраками| Bed and breakfast'!#REF!*0.85</f>
        <v>#REF!</v>
      </c>
      <c r="T8" s="241" t="e">
        <f>'C завтраками| Bed and breakfast'!#REF!*0.85</f>
        <v>#REF!</v>
      </c>
      <c r="U8" s="241" t="e">
        <f>'C завтраками| Bed and breakfast'!#REF!*0.85</f>
        <v>#REF!</v>
      </c>
      <c r="V8" s="241" t="e">
        <f>'C завтраками| Bed and breakfast'!#REF!*0.85</f>
        <v>#REF!</v>
      </c>
      <c r="W8" s="241" t="e">
        <f>'C завтраками| Bed and breakfast'!#REF!*0.85</f>
        <v>#REF!</v>
      </c>
      <c r="X8" s="241" t="e">
        <f>'C завтраками| Bed and breakfast'!#REF!*0.85</f>
        <v>#REF!</v>
      </c>
      <c r="Y8" s="241" t="e">
        <f>'C завтраками| Bed and breakfast'!#REF!*0.85</f>
        <v>#REF!</v>
      </c>
      <c r="Z8" s="241" t="e">
        <f>'C завтраками| Bed and breakfast'!#REF!*0.85</f>
        <v>#REF!</v>
      </c>
      <c r="AA8" s="241" t="e">
        <f>'C завтраками| Bed and breakfast'!#REF!*0.85</f>
        <v>#REF!</v>
      </c>
      <c r="AB8" s="241" t="e">
        <f>'C завтраками| Bed and breakfast'!#REF!*0.85</f>
        <v>#REF!</v>
      </c>
      <c r="AC8" s="241" t="e">
        <f>'C завтраками| Bed and breakfast'!#REF!*0.85</f>
        <v>#REF!</v>
      </c>
      <c r="AD8" s="241" t="e">
        <f>'C завтраками| Bed and breakfast'!#REF!*0.85</f>
        <v>#REF!</v>
      </c>
      <c r="AE8" s="241" t="e">
        <f>'C завтраками| Bed and breakfast'!#REF!*0.85</f>
        <v>#REF!</v>
      </c>
      <c r="AF8" s="241" t="e">
        <f>'C завтраками| Bed and breakfast'!#REF!*0.85</f>
        <v>#REF!</v>
      </c>
      <c r="AG8" s="241" t="e">
        <f>'C завтраками| Bed and breakfast'!#REF!*0.85</f>
        <v>#REF!</v>
      </c>
      <c r="AH8" s="241" t="e">
        <f>'C завтраками| Bed and breakfast'!#REF!*0.85</f>
        <v>#REF!</v>
      </c>
      <c r="AI8" s="241" t="e">
        <f>'C завтраками| Bed and breakfast'!#REF!*0.85</f>
        <v>#REF!</v>
      </c>
      <c r="AJ8" s="241" t="e">
        <f>'C завтраками| Bed and breakfast'!#REF!*0.85</f>
        <v>#REF!</v>
      </c>
      <c r="AK8" s="241" t="e">
        <f>'C завтраками| Bed and breakfast'!#REF!*0.85</f>
        <v>#REF!</v>
      </c>
      <c r="AL8" s="241" t="e">
        <f>'C завтраками| Bed and breakfast'!#REF!*0.85</f>
        <v>#REF!</v>
      </c>
      <c r="AM8" s="241" t="e">
        <f>'C завтраками| Bed and breakfast'!#REF!*0.85</f>
        <v>#REF!</v>
      </c>
      <c r="AN8" s="241" t="e">
        <f>'C завтраками| Bed and breakfast'!#REF!*0.85</f>
        <v>#REF!</v>
      </c>
      <c r="AO8" s="241" t="e">
        <f>'C завтраками| Bed and breakfast'!#REF!*0.85</f>
        <v>#REF!</v>
      </c>
      <c r="AP8" s="241" t="e">
        <f>'C завтраками| Bed and breakfast'!#REF!*0.85</f>
        <v>#REF!</v>
      </c>
      <c r="AQ8" s="241" t="e">
        <f>'C завтраками| Bed and breakfast'!#REF!*0.85</f>
        <v>#REF!</v>
      </c>
      <c r="AR8" s="241" t="e">
        <f>'C завтраками| Bed and breakfast'!#REF!*0.85</f>
        <v>#REF!</v>
      </c>
      <c r="AS8" s="241" t="e">
        <f>'C завтраками| Bed and breakfast'!#REF!*0.85</f>
        <v>#REF!</v>
      </c>
      <c r="AT8" s="241" t="e">
        <f>'C завтраками| Bed and breakfast'!#REF!*0.85</f>
        <v>#REF!</v>
      </c>
      <c r="AU8" s="241" t="e">
        <f>'C завтраками| Bed and breakfast'!#REF!*0.85</f>
        <v>#REF!</v>
      </c>
      <c r="AV8" s="241" t="e">
        <f>'C завтраками| Bed and breakfast'!#REF!*0.85</f>
        <v>#REF!</v>
      </c>
      <c r="AW8" s="241" t="e">
        <f>'C завтраками| Bed and breakfast'!#REF!*0.85</f>
        <v>#REF!</v>
      </c>
      <c r="AX8" s="241" t="e">
        <f>'C завтраками| Bed and breakfast'!#REF!*0.85</f>
        <v>#REF!</v>
      </c>
      <c r="AY8" s="241" t="e">
        <f>'C завтраками| Bed and breakfast'!#REF!*0.85</f>
        <v>#REF!</v>
      </c>
      <c r="AZ8" s="241" t="e">
        <f>'C завтраками| Bed and breakfast'!#REF!*0.85</f>
        <v>#REF!</v>
      </c>
      <c r="BA8" s="241" t="e">
        <f>'C завтраками| Bed and breakfast'!#REF!*0.85</f>
        <v>#REF!</v>
      </c>
      <c r="BB8" s="241" t="e">
        <f>'C завтраками| Bed and breakfast'!#REF!*0.85</f>
        <v>#REF!</v>
      </c>
      <c r="BC8" s="241" t="e">
        <f>'C завтраками| Bed and breakfast'!#REF!*0.85</f>
        <v>#REF!</v>
      </c>
      <c r="BD8" s="241" t="e">
        <f>'C завтраками| Bed and breakfast'!#REF!*0.85</f>
        <v>#REF!</v>
      </c>
      <c r="BE8" s="241" t="e">
        <f>'C завтраками| Bed and breakfast'!#REF!*0.85</f>
        <v>#REF!</v>
      </c>
      <c r="BF8" s="241" t="e">
        <f>'C завтраками| Bed and breakfast'!#REF!*0.85</f>
        <v>#REF!</v>
      </c>
      <c r="BG8" s="241" t="e">
        <f>'C завтраками| Bed and breakfast'!#REF!*0.85</f>
        <v>#REF!</v>
      </c>
      <c r="BH8" s="241" t="e">
        <f>'C завтраками| Bed and breakfast'!#REF!*0.85</f>
        <v>#REF!</v>
      </c>
    </row>
    <row r="9" spans="1:60" s="72" customFormat="1" x14ac:dyDescent="0.2">
      <c r="A9" s="240">
        <v>2</v>
      </c>
      <c r="B9" s="240" t="e">
        <f>'C завтраками| Bed and breakfast'!#REF!*0.85</f>
        <v>#REF!</v>
      </c>
      <c r="C9" s="240" t="e">
        <f>'C завтраками| Bed and breakfast'!#REF!*0.85</f>
        <v>#REF!</v>
      </c>
      <c r="D9" s="240" t="e">
        <f>'C завтраками| Bed and breakfast'!#REF!*0.85</f>
        <v>#REF!</v>
      </c>
      <c r="E9" s="240" t="e">
        <f>'C завтраками| Bed and breakfast'!#REF!*0.85</f>
        <v>#REF!</v>
      </c>
      <c r="F9" s="240" t="e">
        <f>'C завтраками| Bed and breakfast'!#REF!*0.85</f>
        <v>#REF!</v>
      </c>
      <c r="G9" s="240" t="e">
        <f>'C завтраками| Bed and breakfast'!#REF!*0.85</f>
        <v>#REF!</v>
      </c>
      <c r="H9" s="240" t="e">
        <f>'C завтраками| Bed and breakfast'!#REF!*0.85</f>
        <v>#REF!</v>
      </c>
      <c r="I9" s="240" t="e">
        <f>'C завтраками| Bed and breakfast'!#REF!*0.85</f>
        <v>#REF!</v>
      </c>
      <c r="J9" s="240" t="e">
        <f>'C завтраками| Bed and breakfast'!#REF!*0.85</f>
        <v>#REF!</v>
      </c>
      <c r="K9" s="240" t="e">
        <f>'C завтраками| Bed and breakfast'!#REF!*0.85</f>
        <v>#REF!</v>
      </c>
      <c r="L9" s="240" t="e">
        <f>'C завтраками| Bed and breakfast'!#REF!*0.85</f>
        <v>#REF!</v>
      </c>
      <c r="M9" s="240" t="e">
        <f>'C завтраками| Bed and breakfast'!#REF!*0.85</f>
        <v>#REF!</v>
      </c>
      <c r="N9" s="240" t="e">
        <f>'C завтраками| Bed and breakfast'!#REF!*0.85</f>
        <v>#REF!</v>
      </c>
      <c r="O9" s="240" t="e">
        <f>'C завтраками| Bed and breakfast'!#REF!*0.85</f>
        <v>#REF!</v>
      </c>
      <c r="P9" s="240" t="e">
        <f>'C завтраками| Bed and breakfast'!#REF!*0.85</f>
        <v>#REF!</v>
      </c>
      <c r="Q9" s="240" t="e">
        <f>'C завтраками| Bed and breakfast'!#REF!*0.85</f>
        <v>#REF!</v>
      </c>
      <c r="R9" s="240" t="e">
        <f>'C завтраками| Bed and breakfast'!#REF!*0.85</f>
        <v>#REF!</v>
      </c>
      <c r="S9" s="240" t="e">
        <f>'C завтраками| Bed and breakfast'!#REF!*0.85</f>
        <v>#REF!</v>
      </c>
      <c r="T9" s="240" t="e">
        <f>'C завтраками| Bed and breakfast'!#REF!*0.85</f>
        <v>#REF!</v>
      </c>
      <c r="U9" s="240" t="e">
        <f>'C завтраками| Bed and breakfast'!#REF!*0.85</f>
        <v>#REF!</v>
      </c>
      <c r="V9" s="240" t="e">
        <f>'C завтраками| Bed and breakfast'!#REF!*0.85</f>
        <v>#REF!</v>
      </c>
      <c r="W9" s="240" t="e">
        <f>'C завтраками| Bed and breakfast'!#REF!*0.85</f>
        <v>#REF!</v>
      </c>
      <c r="X9" s="240" t="e">
        <f>'C завтраками| Bed and breakfast'!#REF!*0.85</f>
        <v>#REF!</v>
      </c>
      <c r="Y9" s="240" t="e">
        <f>'C завтраками| Bed and breakfast'!#REF!*0.85</f>
        <v>#REF!</v>
      </c>
      <c r="Z9" s="240" t="e">
        <f>'C завтраками| Bed and breakfast'!#REF!*0.85</f>
        <v>#REF!</v>
      </c>
      <c r="AA9" s="240" t="e">
        <f>'C завтраками| Bed and breakfast'!#REF!*0.85</f>
        <v>#REF!</v>
      </c>
      <c r="AB9" s="240" t="e">
        <f>'C завтраками| Bed and breakfast'!#REF!*0.85</f>
        <v>#REF!</v>
      </c>
      <c r="AC9" s="240" t="e">
        <f>'C завтраками| Bed and breakfast'!#REF!*0.85</f>
        <v>#REF!</v>
      </c>
      <c r="AD9" s="240" t="e">
        <f>'C завтраками| Bed and breakfast'!#REF!*0.85</f>
        <v>#REF!</v>
      </c>
      <c r="AE9" s="240" t="e">
        <f>'C завтраками| Bed and breakfast'!#REF!*0.85</f>
        <v>#REF!</v>
      </c>
      <c r="AF9" s="240" t="e">
        <f>'C завтраками| Bed and breakfast'!#REF!*0.85</f>
        <v>#REF!</v>
      </c>
      <c r="AG9" s="240" t="e">
        <f>'C завтраками| Bed and breakfast'!#REF!*0.85</f>
        <v>#REF!</v>
      </c>
      <c r="AH9" s="240" t="e">
        <f>'C завтраками| Bed and breakfast'!#REF!*0.85</f>
        <v>#REF!</v>
      </c>
      <c r="AI9" s="240" t="e">
        <f>'C завтраками| Bed and breakfast'!#REF!*0.85</f>
        <v>#REF!</v>
      </c>
      <c r="AJ9" s="240" t="e">
        <f>'C завтраками| Bed and breakfast'!#REF!*0.85</f>
        <v>#REF!</v>
      </c>
      <c r="AK9" s="240" t="e">
        <f>'C завтраками| Bed and breakfast'!#REF!*0.85</f>
        <v>#REF!</v>
      </c>
      <c r="AL9" s="240" t="e">
        <f>'C завтраками| Bed and breakfast'!#REF!*0.85</f>
        <v>#REF!</v>
      </c>
      <c r="AM9" s="240" t="e">
        <f>'C завтраками| Bed and breakfast'!#REF!*0.85</f>
        <v>#REF!</v>
      </c>
      <c r="AN9" s="240" t="e">
        <f>'C завтраками| Bed and breakfast'!#REF!*0.85</f>
        <v>#REF!</v>
      </c>
      <c r="AO9" s="240" t="e">
        <f>'C завтраками| Bed and breakfast'!#REF!*0.85</f>
        <v>#REF!</v>
      </c>
      <c r="AP9" s="240" t="e">
        <f>'C завтраками| Bed and breakfast'!#REF!*0.85</f>
        <v>#REF!</v>
      </c>
      <c r="AQ9" s="240" t="e">
        <f>'C завтраками| Bed and breakfast'!#REF!*0.85</f>
        <v>#REF!</v>
      </c>
      <c r="AR9" s="240" t="e">
        <f>'C завтраками| Bed and breakfast'!#REF!*0.85</f>
        <v>#REF!</v>
      </c>
      <c r="AS9" s="240" t="e">
        <f>'C завтраками| Bed and breakfast'!#REF!*0.85</f>
        <v>#REF!</v>
      </c>
      <c r="AT9" s="240" t="e">
        <f>'C завтраками| Bed and breakfast'!#REF!*0.85</f>
        <v>#REF!</v>
      </c>
      <c r="AU9" s="240" t="e">
        <f>'C завтраками| Bed and breakfast'!#REF!*0.85</f>
        <v>#REF!</v>
      </c>
      <c r="AV9" s="240" t="e">
        <f>'C завтраками| Bed and breakfast'!#REF!*0.85</f>
        <v>#REF!</v>
      </c>
      <c r="AW9" s="240" t="e">
        <f>'C завтраками| Bed and breakfast'!#REF!*0.85</f>
        <v>#REF!</v>
      </c>
      <c r="AX9" s="240" t="e">
        <f>'C завтраками| Bed and breakfast'!#REF!*0.85</f>
        <v>#REF!</v>
      </c>
      <c r="AY9" s="240" t="e">
        <f>'C завтраками| Bed and breakfast'!#REF!*0.85</f>
        <v>#REF!</v>
      </c>
      <c r="AZ9" s="240" t="e">
        <f>'C завтраками| Bed and breakfast'!#REF!*0.85</f>
        <v>#REF!</v>
      </c>
      <c r="BA9" s="240" t="e">
        <f>'C завтраками| Bed and breakfast'!#REF!*0.85</f>
        <v>#REF!</v>
      </c>
      <c r="BB9" s="240" t="e">
        <f>'C завтраками| Bed and breakfast'!#REF!*0.85</f>
        <v>#REF!</v>
      </c>
      <c r="BC9" s="240" t="e">
        <f>'C завтраками| Bed and breakfast'!#REF!*0.85</f>
        <v>#REF!</v>
      </c>
      <c r="BD9" s="240" t="e">
        <f>'C завтраками| Bed and breakfast'!#REF!*0.85</f>
        <v>#REF!</v>
      </c>
      <c r="BE9" s="240" t="e">
        <f>'C завтраками| Bed and breakfast'!#REF!*0.85</f>
        <v>#REF!</v>
      </c>
      <c r="BF9" s="240" t="e">
        <f>'C завтраками| Bed and breakfast'!#REF!*0.85</f>
        <v>#REF!</v>
      </c>
      <c r="BG9" s="240" t="e">
        <f>'C завтраками| Bed and breakfast'!#REF!*0.85</f>
        <v>#REF!</v>
      </c>
      <c r="BH9" s="240" t="e">
        <f>'C завтраками| Bed and breakfast'!#REF!*0.85</f>
        <v>#REF!</v>
      </c>
    </row>
    <row r="10" spans="1:60"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row>
    <row r="11" spans="1:60" s="72" customFormat="1" x14ac:dyDescent="0.2">
      <c r="A11" s="240">
        <v>1</v>
      </c>
      <c r="B11" s="240" t="e">
        <f>'C завтраками| Bed and breakfast'!#REF!*0.85</f>
        <v>#REF!</v>
      </c>
      <c r="C11" s="240" t="e">
        <f>'C завтраками| Bed and breakfast'!#REF!*0.85</f>
        <v>#REF!</v>
      </c>
      <c r="D11" s="240" t="e">
        <f>'C завтраками| Bed and breakfast'!#REF!*0.85</f>
        <v>#REF!</v>
      </c>
      <c r="E11" s="240" t="e">
        <f>'C завтраками| Bed and breakfast'!#REF!*0.85</f>
        <v>#REF!</v>
      </c>
      <c r="F11" s="240" t="e">
        <f>'C завтраками| Bed and breakfast'!#REF!*0.85</f>
        <v>#REF!</v>
      </c>
      <c r="G11" s="240" t="e">
        <f>'C завтраками| Bed and breakfast'!#REF!*0.85</f>
        <v>#REF!</v>
      </c>
      <c r="H11" s="240" t="e">
        <f>'C завтраками| Bed and breakfast'!#REF!*0.85</f>
        <v>#REF!</v>
      </c>
      <c r="I11" s="240" t="e">
        <f>'C завтраками| Bed and breakfast'!#REF!*0.85</f>
        <v>#REF!</v>
      </c>
      <c r="J11" s="240" t="e">
        <f>'C завтраками| Bed and breakfast'!#REF!*0.85</f>
        <v>#REF!</v>
      </c>
      <c r="K11" s="240" t="e">
        <f>'C завтраками| Bed and breakfast'!#REF!*0.85</f>
        <v>#REF!</v>
      </c>
      <c r="L11" s="240" t="e">
        <f>'C завтраками| Bed and breakfast'!#REF!*0.85</f>
        <v>#REF!</v>
      </c>
      <c r="M11" s="240" t="e">
        <f>'C завтраками| Bed and breakfast'!#REF!*0.85</f>
        <v>#REF!</v>
      </c>
      <c r="N11" s="240" t="e">
        <f>'C завтраками| Bed and breakfast'!#REF!*0.85</f>
        <v>#REF!</v>
      </c>
      <c r="O11" s="240" t="e">
        <f>'C завтраками| Bed and breakfast'!#REF!*0.85</f>
        <v>#REF!</v>
      </c>
      <c r="P11" s="240" t="e">
        <f>'C завтраками| Bed and breakfast'!#REF!*0.85</f>
        <v>#REF!</v>
      </c>
      <c r="Q11" s="240" t="e">
        <f>'C завтраками| Bed and breakfast'!#REF!*0.85</f>
        <v>#REF!</v>
      </c>
      <c r="R11" s="240" t="e">
        <f>'C завтраками| Bed and breakfast'!#REF!*0.85</f>
        <v>#REF!</v>
      </c>
      <c r="S11" s="240" t="e">
        <f>'C завтраками| Bed and breakfast'!#REF!*0.85</f>
        <v>#REF!</v>
      </c>
      <c r="T11" s="240" t="e">
        <f>'C завтраками| Bed and breakfast'!#REF!*0.85</f>
        <v>#REF!</v>
      </c>
      <c r="U11" s="240" t="e">
        <f>'C завтраками| Bed and breakfast'!#REF!*0.85</f>
        <v>#REF!</v>
      </c>
      <c r="V11" s="240" t="e">
        <f>'C завтраками| Bed and breakfast'!#REF!*0.85</f>
        <v>#REF!</v>
      </c>
      <c r="W11" s="240" t="e">
        <f>'C завтраками| Bed and breakfast'!#REF!*0.85</f>
        <v>#REF!</v>
      </c>
      <c r="X11" s="240" t="e">
        <f>'C завтраками| Bed and breakfast'!#REF!*0.85</f>
        <v>#REF!</v>
      </c>
      <c r="Y11" s="240" t="e">
        <f>'C завтраками| Bed and breakfast'!#REF!*0.85</f>
        <v>#REF!</v>
      </c>
      <c r="Z11" s="240" t="e">
        <f>'C завтраками| Bed and breakfast'!#REF!*0.85</f>
        <v>#REF!</v>
      </c>
      <c r="AA11" s="240" t="e">
        <f>'C завтраками| Bed and breakfast'!#REF!*0.85</f>
        <v>#REF!</v>
      </c>
      <c r="AB11" s="240" t="e">
        <f>'C завтраками| Bed and breakfast'!#REF!*0.85</f>
        <v>#REF!</v>
      </c>
      <c r="AC11" s="240" t="e">
        <f>'C завтраками| Bed and breakfast'!#REF!*0.85</f>
        <v>#REF!</v>
      </c>
      <c r="AD11" s="240" t="e">
        <f>'C завтраками| Bed and breakfast'!#REF!*0.85</f>
        <v>#REF!</v>
      </c>
      <c r="AE11" s="240" t="e">
        <f>'C завтраками| Bed and breakfast'!#REF!*0.85</f>
        <v>#REF!</v>
      </c>
      <c r="AF11" s="240" t="e">
        <f>'C завтраками| Bed and breakfast'!#REF!*0.85</f>
        <v>#REF!</v>
      </c>
      <c r="AG11" s="240" t="e">
        <f>'C завтраками| Bed and breakfast'!#REF!*0.85</f>
        <v>#REF!</v>
      </c>
      <c r="AH11" s="240" t="e">
        <f>'C завтраками| Bed and breakfast'!#REF!*0.85</f>
        <v>#REF!</v>
      </c>
      <c r="AI11" s="240" t="e">
        <f>'C завтраками| Bed and breakfast'!#REF!*0.85</f>
        <v>#REF!</v>
      </c>
      <c r="AJ11" s="240" t="e">
        <f>'C завтраками| Bed and breakfast'!#REF!*0.85</f>
        <v>#REF!</v>
      </c>
      <c r="AK11" s="240" t="e">
        <f>'C завтраками| Bed and breakfast'!#REF!*0.85</f>
        <v>#REF!</v>
      </c>
      <c r="AL11" s="240" t="e">
        <f>'C завтраками| Bed and breakfast'!#REF!*0.85</f>
        <v>#REF!</v>
      </c>
      <c r="AM11" s="240" t="e">
        <f>'C завтраками| Bed and breakfast'!#REF!*0.85</f>
        <v>#REF!</v>
      </c>
      <c r="AN11" s="240" t="e">
        <f>'C завтраками| Bed and breakfast'!#REF!*0.85</f>
        <v>#REF!</v>
      </c>
      <c r="AO11" s="240" t="e">
        <f>'C завтраками| Bed and breakfast'!#REF!*0.85</f>
        <v>#REF!</v>
      </c>
      <c r="AP11" s="240" t="e">
        <f>'C завтраками| Bed and breakfast'!#REF!*0.85</f>
        <v>#REF!</v>
      </c>
      <c r="AQ11" s="240" t="e">
        <f>'C завтраками| Bed and breakfast'!#REF!*0.85</f>
        <v>#REF!</v>
      </c>
      <c r="AR11" s="240" t="e">
        <f>'C завтраками| Bed and breakfast'!#REF!*0.85</f>
        <v>#REF!</v>
      </c>
      <c r="AS11" s="240" t="e">
        <f>'C завтраками| Bed and breakfast'!#REF!*0.85</f>
        <v>#REF!</v>
      </c>
      <c r="AT11" s="240" t="e">
        <f>'C завтраками| Bed and breakfast'!#REF!*0.85</f>
        <v>#REF!</v>
      </c>
      <c r="AU11" s="240" t="e">
        <f>'C завтраками| Bed and breakfast'!#REF!*0.85</f>
        <v>#REF!</v>
      </c>
      <c r="AV11" s="240" t="e">
        <f>'C завтраками| Bed and breakfast'!#REF!*0.85</f>
        <v>#REF!</v>
      </c>
      <c r="AW11" s="240" t="e">
        <f>'C завтраками| Bed and breakfast'!#REF!*0.85</f>
        <v>#REF!</v>
      </c>
      <c r="AX11" s="240" t="e">
        <f>'C завтраками| Bed and breakfast'!#REF!*0.85</f>
        <v>#REF!</v>
      </c>
      <c r="AY11" s="240" t="e">
        <f>'C завтраками| Bed and breakfast'!#REF!*0.85</f>
        <v>#REF!</v>
      </c>
      <c r="AZ11" s="240" t="e">
        <f>'C завтраками| Bed and breakfast'!#REF!*0.85</f>
        <v>#REF!</v>
      </c>
      <c r="BA11" s="240" t="e">
        <f>'C завтраками| Bed and breakfast'!#REF!*0.85</f>
        <v>#REF!</v>
      </c>
      <c r="BB11" s="240" t="e">
        <f>'C завтраками| Bed and breakfast'!#REF!*0.85</f>
        <v>#REF!</v>
      </c>
      <c r="BC11" s="240" t="e">
        <f>'C завтраками| Bed and breakfast'!#REF!*0.85</f>
        <v>#REF!</v>
      </c>
      <c r="BD11" s="240" t="e">
        <f>'C завтраками| Bed and breakfast'!#REF!*0.85</f>
        <v>#REF!</v>
      </c>
      <c r="BE11" s="240" t="e">
        <f>'C завтраками| Bed and breakfast'!#REF!*0.85</f>
        <v>#REF!</v>
      </c>
      <c r="BF11" s="240" t="e">
        <f>'C завтраками| Bed and breakfast'!#REF!*0.85</f>
        <v>#REF!</v>
      </c>
      <c r="BG11" s="240" t="e">
        <f>'C завтраками| Bed and breakfast'!#REF!*0.85</f>
        <v>#REF!</v>
      </c>
      <c r="BH11" s="240" t="e">
        <f>'C завтраками| Bed and breakfast'!#REF!*0.85</f>
        <v>#REF!</v>
      </c>
    </row>
    <row r="12" spans="1:60" s="72" customFormat="1" x14ac:dyDescent="0.2">
      <c r="A12" s="240">
        <v>2</v>
      </c>
      <c r="B12" s="240" t="e">
        <f>'C завтраками| Bed and breakfast'!#REF!*0.85</f>
        <v>#REF!</v>
      </c>
      <c r="C12" s="240" t="e">
        <f>'C завтраками| Bed and breakfast'!#REF!*0.85</f>
        <v>#REF!</v>
      </c>
      <c r="D12" s="240" t="e">
        <f>'C завтраками| Bed and breakfast'!#REF!*0.85</f>
        <v>#REF!</v>
      </c>
      <c r="E12" s="240" t="e">
        <f>'C завтраками| Bed and breakfast'!#REF!*0.85</f>
        <v>#REF!</v>
      </c>
      <c r="F12" s="240" t="e">
        <f>'C завтраками| Bed and breakfast'!#REF!*0.85</f>
        <v>#REF!</v>
      </c>
      <c r="G12" s="240" t="e">
        <f>'C завтраками| Bed and breakfast'!#REF!*0.85</f>
        <v>#REF!</v>
      </c>
      <c r="H12" s="240" t="e">
        <f>'C завтраками| Bed and breakfast'!#REF!*0.85</f>
        <v>#REF!</v>
      </c>
      <c r="I12" s="240" t="e">
        <f>'C завтраками| Bed and breakfast'!#REF!*0.85</f>
        <v>#REF!</v>
      </c>
      <c r="J12" s="240" t="e">
        <f>'C завтраками| Bed and breakfast'!#REF!*0.85</f>
        <v>#REF!</v>
      </c>
      <c r="K12" s="240" t="e">
        <f>'C завтраками| Bed and breakfast'!#REF!*0.85</f>
        <v>#REF!</v>
      </c>
      <c r="L12" s="240" t="e">
        <f>'C завтраками| Bed and breakfast'!#REF!*0.85</f>
        <v>#REF!</v>
      </c>
      <c r="M12" s="240" t="e">
        <f>'C завтраками| Bed and breakfast'!#REF!*0.85</f>
        <v>#REF!</v>
      </c>
      <c r="N12" s="240" t="e">
        <f>'C завтраками| Bed and breakfast'!#REF!*0.85</f>
        <v>#REF!</v>
      </c>
      <c r="O12" s="240" t="e">
        <f>'C завтраками| Bed and breakfast'!#REF!*0.85</f>
        <v>#REF!</v>
      </c>
      <c r="P12" s="240" t="e">
        <f>'C завтраками| Bed and breakfast'!#REF!*0.85</f>
        <v>#REF!</v>
      </c>
      <c r="Q12" s="240" t="e">
        <f>'C завтраками| Bed and breakfast'!#REF!*0.85</f>
        <v>#REF!</v>
      </c>
      <c r="R12" s="240" t="e">
        <f>'C завтраками| Bed and breakfast'!#REF!*0.85</f>
        <v>#REF!</v>
      </c>
      <c r="S12" s="240" t="e">
        <f>'C завтраками| Bed and breakfast'!#REF!*0.85</f>
        <v>#REF!</v>
      </c>
      <c r="T12" s="240" t="e">
        <f>'C завтраками| Bed and breakfast'!#REF!*0.85</f>
        <v>#REF!</v>
      </c>
      <c r="U12" s="240" t="e">
        <f>'C завтраками| Bed and breakfast'!#REF!*0.85</f>
        <v>#REF!</v>
      </c>
      <c r="V12" s="240" t="e">
        <f>'C завтраками| Bed and breakfast'!#REF!*0.85</f>
        <v>#REF!</v>
      </c>
      <c r="W12" s="240" t="e">
        <f>'C завтраками| Bed and breakfast'!#REF!*0.85</f>
        <v>#REF!</v>
      </c>
      <c r="X12" s="240" t="e">
        <f>'C завтраками| Bed and breakfast'!#REF!*0.85</f>
        <v>#REF!</v>
      </c>
      <c r="Y12" s="240" t="e">
        <f>'C завтраками| Bed and breakfast'!#REF!*0.85</f>
        <v>#REF!</v>
      </c>
      <c r="Z12" s="240" t="e">
        <f>'C завтраками| Bed and breakfast'!#REF!*0.85</f>
        <v>#REF!</v>
      </c>
      <c r="AA12" s="240" t="e">
        <f>'C завтраками| Bed and breakfast'!#REF!*0.85</f>
        <v>#REF!</v>
      </c>
      <c r="AB12" s="240" t="e">
        <f>'C завтраками| Bed and breakfast'!#REF!*0.85</f>
        <v>#REF!</v>
      </c>
      <c r="AC12" s="240" t="e">
        <f>'C завтраками| Bed and breakfast'!#REF!*0.85</f>
        <v>#REF!</v>
      </c>
      <c r="AD12" s="240" t="e">
        <f>'C завтраками| Bed and breakfast'!#REF!*0.85</f>
        <v>#REF!</v>
      </c>
      <c r="AE12" s="240" t="e">
        <f>'C завтраками| Bed and breakfast'!#REF!*0.85</f>
        <v>#REF!</v>
      </c>
      <c r="AF12" s="240" t="e">
        <f>'C завтраками| Bed and breakfast'!#REF!*0.85</f>
        <v>#REF!</v>
      </c>
      <c r="AG12" s="240" t="e">
        <f>'C завтраками| Bed and breakfast'!#REF!*0.85</f>
        <v>#REF!</v>
      </c>
      <c r="AH12" s="240" t="e">
        <f>'C завтраками| Bed and breakfast'!#REF!*0.85</f>
        <v>#REF!</v>
      </c>
      <c r="AI12" s="240" t="e">
        <f>'C завтраками| Bed and breakfast'!#REF!*0.85</f>
        <v>#REF!</v>
      </c>
      <c r="AJ12" s="240" t="e">
        <f>'C завтраками| Bed and breakfast'!#REF!*0.85</f>
        <v>#REF!</v>
      </c>
      <c r="AK12" s="240" t="e">
        <f>'C завтраками| Bed and breakfast'!#REF!*0.85</f>
        <v>#REF!</v>
      </c>
      <c r="AL12" s="240" t="e">
        <f>'C завтраками| Bed and breakfast'!#REF!*0.85</f>
        <v>#REF!</v>
      </c>
      <c r="AM12" s="240" t="e">
        <f>'C завтраками| Bed and breakfast'!#REF!*0.85</f>
        <v>#REF!</v>
      </c>
      <c r="AN12" s="240" t="e">
        <f>'C завтраками| Bed and breakfast'!#REF!*0.85</f>
        <v>#REF!</v>
      </c>
      <c r="AO12" s="240" t="e">
        <f>'C завтраками| Bed and breakfast'!#REF!*0.85</f>
        <v>#REF!</v>
      </c>
      <c r="AP12" s="240" t="e">
        <f>'C завтраками| Bed and breakfast'!#REF!*0.85</f>
        <v>#REF!</v>
      </c>
      <c r="AQ12" s="240" t="e">
        <f>'C завтраками| Bed and breakfast'!#REF!*0.85</f>
        <v>#REF!</v>
      </c>
      <c r="AR12" s="240" t="e">
        <f>'C завтраками| Bed and breakfast'!#REF!*0.85</f>
        <v>#REF!</v>
      </c>
      <c r="AS12" s="240" t="e">
        <f>'C завтраками| Bed and breakfast'!#REF!*0.85</f>
        <v>#REF!</v>
      </c>
      <c r="AT12" s="240" t="e">
        <f>'C завтраками| Bed and breakfast'!#REF!*0.85</f>
        <v>#REF!</v>
      </c>
      <c r="AU12" s="240" t="e">
        <f>'C завтраками| Bed and breakfast'!#REF!*0.85</f>
        <v>#REF!</v>
      </c>
      <c r="AV12" s="240" t="e">
        <f>'C завтраками| Bed and breakfast'!#REF!*0.85</f>
        <v>#REF!</v>
      </c>
      <c r="AW12" s="240" t="e">
        <f>'C завтраками| Bed and breakfast'!#REF!*0.85</f>
        <v>#REF!</v>
      </c>
      <c r="AX12" s="240" t="e">
        <f>'C завтраками| Bed and breakfast'!#REF!*0.85</f>
        <v>#REF!</v>
      </c>
      <c r="AY12" s="240" t="e">
        <f>'C завтраками| Bed and breakfast'!#REF!*0.85</f>
        <v>#REF!</v>
      </c>
      <c r="AZ12" s="240" t="e">
        <f>'C завтраками| Bed and breakfast'!#REF!*0.85</f>
        <v>#REF!</v>
      </c>
      <c r="BA12" s="240" t="e">
        <f>'C завтраками| Bed and breakfast'!#REF!*0.85</f>
        <v>#REF!</v>
      </c>
      <c r="BB12" s="240" t="e">
        <f>'C завтраками| Bed and breakfast'!#REF!*0.85</f>
        <v>#REF!</v>
      </c>
      <c r="BC12" s="240" t="e">
        <f>'C завтраками| Bed and breakfast'!#REF!*0.85</f>
        <v>#REF!</v>
      </c>
      <c r="BD12" s="240" t="e">
        <f>'C завтраками| Bed and breakfast'!#REF!*0.85</f>
        <v>#REF!</v>
      </c>
      <c r="BE12" s="240" t="e">
        <f>'C завтраками| Bed and breakfast'!#REF!*0.85</f>
        <v>#REF!</v>
      </c>
      <c r="BF12" s="240" t="e">
        <f>'C завтраками| Bed and breakfast'!#REF!*0.85</f>
        <v>#REF!</v>
      </c>
      <c r="BG12" s="240" t="e">
        <f>'C завтраками| Bed and breakfast'!#REF!*0.85</f>
        <v>#REF!</v>
      </c>
      <c r="BH12" s="240" t="e">
        <f>'C завтраками| Bed and breakfast'!#REF!*0.85</f>
        <v>#REF!</v>
      </c>
    </row>
    <row r="13" spans="1:60"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row>
    <row r="14" spans="1:60" s="72" customFormat="1" x14ac:dyDescent="0.2">
      <c r="A14" s="240">
        <v>1</v>
      </c>
      <c r="B14" s="240" t="e">
        <f>'C завтраками| Bed and breakfast'!#REF!*0.85</f>
        <v>#REF!</v>
      </c>
      <c r="C14" s="240" t="e">
        <f>'C завтраками| Bed and breakfast'!#REF!*0.85</f>
        <v>#REF!</v>
      </c>
      <c r="D14" s="240" t="e">
        <f>'C завтраками| Bed and breakfast'!#REF!*0.85</f>
        <v>#REF!</v>
      </c>
      <c r="E14" s="240" t="e">
        <f>'C завтраками| Bed and breakfast'!#REF!*0.85</f>
        <v>#REF!</v>
      </c>
      <c r="F14" s="240" t="e">
        <f>'C завтраками| Bed and breakfast'!#REF!*0.85</f>
        <v>#REF!</v>
      </c>
      <c r="G14" s="240" t="e">
        <f>'C завтраками| Bed and breakfast'!#REF!*0.85</f>
        <v>#REF!</v>
      </c>
      <c r="H14" s="240" t="e">
        <f>'C завтраками| Bed and breakfast'!#REF!*0.85</f>
        <v>#REF!</v>
      </c>
      <c r="I14" s="240" t="e">
        <f>'C завтраками| Bed and breakfast'!#REF!*0.85</f>
        <v>#REF!</v>
      </c>
      <c r="J14" s="240" t="e">
        <f>'C завтраками| Bed and breakfast'!#REF!*0.85</f>
        <v>#REF!</v>
      </c>
      <c r="K14" s="240" t="e">
        <f>'C завтраками| Bed and breakfast'!#REF!*0.85</f>
        <v>#REF!</v>
      </c>
      <c r="L14" s="240" t="e">
        <f>'C завтраками| Bed and breakfast'!#REF!*0.85</f>
        <v>#REF!</v>
      </c>
      <c r="M14" s="240" t="e">
        <f>'C завтраками| Bed and breakfast'!#REF!*0.85</f>
        <v>#REF!</v>
      </c>
      <c r="N14" s="240" t="e">
        <f>'C завтраками| Bed and breakfast'!#REF!*0.85</f>
        <v>#REF!</v>
      </c>
      <c r="O14" s="240" t="e">
        <f>'C завтраками| Bed and breakfast'!#REF!*0.85</f>
        <v>#REF!</v>
      </c>
      <c r="P14" s="240" t="e">
        <f>'C завтраками| Bed and breakfast'!#REF!*0.85</f>
        <v>#REF!</v>
      </c>
      <c r="Q14" s="240" t="e">
        <f>'C завтраками| Bed and breakfast'!#REF!*0.85</f>
        <v>#REF!</v>
      </c>
      <c r="R14" s="240" t="e">
        <f>'C завтраками| Bed and breakfast'!#REF!*0.85</f>
        <v>#REF!</v>
      </c>
      <c r="S14" s="240" t="e">
        <f>'C завтраками| Bed and breakfast'!#REF!*0.85</f>
        <v>#REF!</v>
      </c>
      <c r="T14" s="240" t="e">
        <f>'C завтраками| Bed and breakfast'!#REF!*0.85</f>
        <v>#REF!</v>
      </c>
      <c r="U14" s="240" t="e">
        <f>'C завтраками| Bed and breakfast'!#REF!*0.85</f>
        <v>#REF!</v>
      </c>
      <c r="V14" s="240" t="e">
        <f>'C завтраками| Bed and breakfast'!#REF!*0.85</f>
        <v>#REF!</v>
      </c>
      <c r="W14" s="240" t="e">
        <f>'C завтраками| Bed and breakfast'!#REF!*0.85</f>
        <v>#REF!</v>
      </c>
      <c r="X14" s="240" t="e">
        <f>'C завтраками| Bed and breakfast'!#REF!*0.85</f>
        <v>#REF!</v>
      </c>
      <c r="Y14" s="240" t="e">
        <f>'C завтраками| Bed and breakfast'!#REF!*0.85</f>
        <v>#REF!</v>
      </c>
      <c r="Z14" s="240" t="e">
        <f>'C завтраками| Bed and breakfast'!#REF!*0.85</f>
        <v>#REF!</v>
      </c>
      <c r="AA14" s="240" t="e">
        <f>'C завтраками| Bed and breakfast'!#REF!*0.85</f>
        <v>#REF!</v>
      </c>
      <c r="AB14" s="240" t="e">
        <f>'C завтраками| Bed and breakfast'!#REF!*0.85</f>
        <v>#REF!</v>
      </c>
      <c r="AC14" s="240" t="e">
        <f>'C завтраками| Bed and breakfast'!#REF!*0.85</f>
        <v>#REF!</v>
      </c>
      <c r="AD14" s="240" t="e">
        <f>'C завтраками| Bed and breakfast'!#REF!*0.85</f>
        <v>#REF!</v>
      </c>
      <c r="AE14" s="240" t="e">
        <f>'C завтраками| Bed and breakfast'!#REF!*0.85</f>
        <v>#REF!</v>
      </c>
      <c r="AF14" s="240" t="e">
        <f>'C завтраками| Bed and breakfast'!#REF!*0.85</f>
        <v>#REF!</v>
      </c>
      <c r="AG14" s="240" t="e">
        <f>'C завтраками| Bed and breakfast'!#REF!*0.85</f>
        <v>#REF!</v>
      </c>
      <c r="AH14" s="240" t="e">
        <f>'C завтраками| Bed and breakfast'!#REF!*0.85</f>
        <v>#REF!</v>
      </c>
      <c r="AI14" s="240" t="e">
        <f>'C завтраками| Bed and breakfast'!#REF!*0.85</f>
        <v>#REF!</v>
      </c>
      <c r="AJ14" s="240" t="e">
        <f>'C завтраками| Bed and breakfast'!#REF!*0.85</f>
        <v>#REF!</v>
      </c>
      <c r="AK14" s="240" t="e">
        <f>'C завтраками| Bed and breakfast'!#REF!*0.85</f>
        <v>#REF!</v>
      </c>
      <c r="AL14" s="240" t="e">
        <f>'C завтраками| Bed and breakfast'!#REF!*0.85</f>
        <v>#REF!</v>
      </c>
      <c r="AM14" s="240" t="e">
        <f>'C завтраками| Bed and breakfast'!#REF!*0.85</f>
        <v>#REF!</v>
      </c>
      <c r="AN14" s="240" t="e">
        <f>'C завтраками| Bed and breakfast'!#REF!*0.85</f>
        <v>#REF!</v>
      </c>
      <c r="AO14" s="240" t="e">
        <f>'C завтраками| Bed and breakfast'!#REF!*0.85</f>
        <v>#REF!</v>
      </c>
      <c r="AP14" s="240" t="e">
        <f>'C завтраками| Bed and breakfast'!#REF!*0.85</f>
        <v>#REF!</v>
      </c>
      <c r="AQ14" s="240" t="e">
        <f>'C завтраками| Bed and breakfast'!#REF!*0.85</f>
        <v>#REF!</v>
      </c>
      <c r="AR14" s="240" t="e">
        <f>'C завтраками| Bed and breakfast'!#REF!*0.85</f>
        <v>#REF!</v>
      </c>
      <c r="AS14" s="240" t="e">
        <f>'C завтраками| Bed and breakfast'!#REF!*0.85</f>
        <v>#REF!</v>
      </c>
      <c r="AT14" s="240" t="e">
        <f>'C завтраками| Bed and breakfast'!#REF!*0.85</f>
        <v>#REF!</v>
      </c>
      <c r="AU14" s="240" t="e">
        <f>'C завтраками| Bed and breakfast'!#REF!*0.85</f>
        <v>#REF!</v>
      </c>
      <c r="AV14" s="240" t="e">
        <f>'C завтраками| Bed and breakfast'!#REF!*0.85</f>
        <v>#REF!</v>
      </c>
      <c r="AW14" s="240" t="e">
        <f>'C завтраками| Bed and breakfast'!#REF!*0.85</f>
        <v>#REF!</v>
      </c>
      <c r="AX14" s="240" t="e">
        <f>'C завтраками| Bed and breakfast'!#REF!*0.85</f>
        <v>#REF!</v>
      </c>
      <c r="AY14" s="240" t="e">
        <f>'C завтраками| Bed and breakfast'!#REF!*0.85</f>
        <v>#REF!</v>
      </c>
      <c r="AZ14" s="240" t="e">
        <f>'C завтраками| Bed and breakfast'!#REF!*0.85</f>
        <v>#REF!</v>
      </c>
      <c r="BA14" s="240" t="e">
        <f>'C завтраками| Bed and breakfast'!#REF!*0.85</f>
        <v>#REF!</v>
      </c>
      <c r="BB14" s="240" t="e">
        <f>'C завтраками| Bed and breakfast'!#REF!*0.85</f>
        <v>#REF!</v>
      </c>
      <c r="BC14" s="240" t="e">
        <f>'C завтраками| Bed and breakfast'!#REF!*0.85</f>
        <v>#REF!</v>
      </c>
      <c r="BD14" s="240" t="e">
        <f>'C завтраками| Bed and breakfast'!#REF!*0.85</f>
        <v>#REF!</v>
      </c>
      <c r="BE14" s="240" t="e">
        <f>'C завтраками| Bed and breakfast'!#REF!*0.85</f>
        <v>#REF!</v>
      </c>
      <c r="BF14" s="240" t="e">
        <f>'C завтраками| Bed and breakfast'!#REF!*0.85</f>
        <v>#REF!</v>
      </c>
      <c r="BG14" s="240" t="e">
        <f>'C завтраками| Bed and breakfast'!#REF!*0.85</f>
        <v>#REF!</v>
      </c>
      <c r="BH14" s="240" t="e">
        <f>'C завтраками| Bed and breakfast'!#REF!*0.85</f>
        <v>#REF!</v>
      </c>
    </row>
    <row r="15" spans="1:60" s="72" customFormat="1" x14ac:dyDescent="0.2">
      <c r="A15" s="240">
        <v>2</v>
      </c>
      <c r="B15" s="240" t="e">
        <f>'C завтраками| Bed and breakfast'!#REF!*0.85</f>
        <v>#REF!</v>
      </c>
      <c r="C15" s="240" t="e">
        <f>'C завтраками| Bed and breakfast'!#REF!*0.85</f>
        <v>#REF!</v>
      </c>
      <c r="D15" s="240" t="e">
        <f>'C завтраками| Bed and breakfast'!#REF!*0.85</f>
        <v>#REF!</v>
      </c>
      <c r="E15" s="240" t="e">
        <f>'C завтраками| Bed and breakfast'!#REF!*0.85</f>
        <v>#REF!</v>
      </c>
      <c r="F15" s="240" t="e">
        <f>'C завтраками| Bed and breakfast'!#REF!*0.85</f>
        <v>#REF!</v>
      </c>
      <c r="G15" s="240" t="e">
        <f>'C завтраками| Bed and breakfast'!#REF!*0.85</f>
        <v>#REF!</v>
      </c>
      <c r="H15" s="240" t="e">
        <f>'C завтраками| Bed and breakfast'!#REF!*0.85</f>
        <v>#REF!</v>
      </c>
      <c r="I15" s="240" t="e">
        <f>'C завтраками| Bed and breakfast'!#REF!*0.85</f>
        <v>#REF!</v>
      </c>
      <c r="J15" s="240" t="e">
        <f>'C завтраками| Bed and breakfast'!#REF!*0.85</f>
        <v>#REF!</v>
      </c>
      <c r="K15" s="240" t="e">
        <f>'C завтраками| Bed and breakfast'!#REF!*0.85</f>
        <v>#REF!</v>
      </c>
      <c r="L15" s="240" t="e">
        <f>'C завтраками| Bed and breakfast'!#REF!*0.85</f>
        <v>#REF!</v>
      </c>
      <c r="M15" s="240" t="e">
        <f>'C завтраками| Bed and breakfast'!#REF!*0.85</f>
        <v>#REF!</v>
      </c>
      <c r="N15" s="240" t="e">
        <f>'C завтраками| Bed and breakfast'!#REF!*0.85</f>
        <v>#REF!</v>
      </c>
      <c r="O15" s="240" t="e">
        <f>'C завтраками| Bed and breakfast'!#REF!*0.85</f>
        <v>#REF!</v>
      </c>
      <c r="P15" s="240" t="e">
        <f>'C завтраками| Bed and breakfast'!#REF!*0.85</f>
        <v>#REF!</v>
      </c>
      <c r="Q15" s="240" t="e">
        <f>'C завтраками| Bed and breakfast'!#REF!*0.85</f>
        <v>#REF!</v>
      </c>
      <c r="R15" s="240" t="e">
        <f>'C завтраками| Bed and breakfast'!#REF!*0.85</f>
        <v>#REF!</v>
      </c>
      <c r="S15" s="240" t="e">
        <f>'C завтраками| Bed and breakfast'!#REF!*0.85</f>
        <v>#REF!</v>
      </c>
      <c r="T15" s="240" t="e">
        <f>'C завтраками| Bed and breakfast'!#REF!*0.85</f>
        <v>#REF!</v>
      </c>
      <c r="U15" s="240" t="e">
        <f>'C завтраками| Bed and breakfast'!#REF!*0.85</f>
        <v>#REF!</v>
      </c>
      <c r="V15" s="240" t="e">
        <f>'C завтраками| Bed and breakfast'!#REF!*0.85</f>
        <v>#REF!</v>
      </c>
      <c r="W15" s="240" t="e">
        <f>'C завтраками| Bed and breakfast'!#REF!*0.85</f>
        <v>#REF!</v>
      </c>
      <c r="X15" s="240" t="e">
        <f>'C завтраками| Bed and breakfast'!#REF!*0.85</f>
        <v>#REF!</v>
      </c>
      <c r="Y15" s="240" t="e">
        <f>'C завтраками| Bed and breakfast'!#REF!*0.85</f>
        <v>#REF!</v>
      </c>
      <c r="Z15" s="240" t="e">
        <f>'C завтраками| Bed and breakfast'!#REF!*0.85</f>
        <v>#REF!</v>
      </c>
      <c r="AA15" s="240" t="e">
        <f>'C завтраками| Bed and breakfast'!#REF!*0.85</f>
        <v>#REF!</v>
      </c>
      <c r="AB15" s="240" t="e">
        <f>'C завтраками| Bed and breakfast'!#REF!*0.85</f>
        <v>#REF!</v>
      </c>
      <c r="AC15" s="240" t="e">
        <f>'C завтраками| Bed and breakfast'!#REF!*0.85</f>
        <v>#REF!</v>
      </c>
      <c r="AD15" s="240" t="e">
        <f>'C завтраками| Bed and breakfast'!#REF!*0.85</f>
        <v>#REF!</v>
      </c>
      <c r="AE15" s="240" t="e">
        <f>'C завтраками| Bed and breakfast'!#REF!*0.85</f>
        <v>#REF!</v>
      </c>
      <c r="AF15" s="240" t="e">
        <f>'C завтраками| Bed and breakfast'!#REF!*0.85</f>
        <v>#REF!</v>
      </c>
      <c r="AG15" s="240" t="e">
        <f>'C завтраками| Bed and breakfast'!#REF!*0.85</f>
        <v>#REF!</v>
      </c>
      <c r="AH15" s="240" t="e">
        <f>'C завтраками| Bed and breakfast'!#REF!*0.85</f>
        <v>#REF!</v>
      </c>
      <c r="AI15" s="240" t="e">
        <f>'C завтраками| Bed and breakfast'!#REF!*0.85</f>
        <v>#REF!</v>
      </c>
      <c r="AJ15" s="240" t="e">
        <f>'C завтраками| Bed and breakfast'!#REF!*0.85</f>
        <v>#REF!</v>
      </c>
      <c r="AK15" s="240" t="e">
        <f>'C завтраками| Bed and breakfast'!#REF!*0.85</f>
        <v>#REF!</v>
      </c>
      <c r="AL15" s="240" t="e">
        <f>'C завтраками| Bed and breakfast'!#REF!*0.85</f>
        <v>#REF!</v>
      </c>
      <c r="AM15" s="240" t="e">
        <f>'C завтраками| Bed and breakfast'!#REF!*0.85</f>
        <v>#REF!</v>
      </c>
      <c r="AN15" s="240" t="e">
        <f>'C завтраками| Bed and breakfast'!#REF!*0.85</f>
        <v>#REF!</v>
      </c>
      <c r="AO15" s="240" t="e">
        <f>'C завтраками| Bed and breakfast'!#REF!*0.85</f>
        <v>#REF!</v>
      </c>
      <c r="AP15" s="240" t="e">
        <f>'C завтраками| Bed and breakfast'!#REF!*0.85</f>
        <v>#REF!</v>
      </c>
      <c r="AQ15" s="240" t="e">
        <f>'C завтраками| Bed and breakfast'!#REF!*0.85</f>
        <v>#REF!</v>
      </c>
      <c r="AR15" s="240" t="e">
        <f>'C завтраками| Bed and breakfast'!#REF!*0.85</f>
        <v>#REF!</v>
      </c>
      <c r="AS15" s="240" t="e">
        <f>'C завтраками| Bed and breakfast'!#REF!*0.85</f>
        <v>#REF!</v>
      </c>
      <c r="AT15" s="240" t="e">
        <f>'C завтраками| Bed and breakfast'!#REF!*0.85</f>
        <v>#REF!</v>
      </c>
      <c r="AU15" s="240" t="e">
        <f>'C завтраками| Bed and breakfast'!#REF!*0.85</f>
        <v>#REF!</v>
      </c>
      <c r="AV15" s="240" t="e">
        <f>'C завтраками| Bed and breakfast'!#REF!*0.85</f>
        <v>#REF!</v>
      </c>
      <c r="AW15" s="240" t="e">
        <f>'C завтраками| Bed and breakfast'!#REF!*0.85</f>
        <v>#REF!</v>
      </c>
      <c r="AX15" s="240" t="e">
        <f>'C завтраками| Bed and breakfast'!#REF!*0.85</f>
        <v>#REF!</v>
      </c>
      <c r="AY15" s="240" t="e">
        <f>'C завтраками| Bed and breakfast'!#REF!*0.85</f>
        <v>#REF!</v>
      </c>
      <c r="AZ15" s="240" t="e">
        <f>'C завтраками| Bed and breakfast'!#REF!*0.85</f>
        <v>#REF!</v>
      </c>
      <c r="BA15" s="240" t="e">
        <f>'C завтраками| Bed and breakfast'!#REF!*0.85</f>
        <v>#REF!</v>
      </c>
      <c r="BB15" s="240" t="e">
        <f>'C завтраками| Bed and breakfast'!#REF!*0.85</f>
        <v>#REF!</v>
      </c>
      <c r="BC15" s="240" t="e">
        <f>'C завтраками| Bed and breakfast'!#REF!*0.85</f>
        <v>#REF!</v>
      </c>
      <c r="BD15" s="240" t="e">
        <f>'C завтраками| Bed and breakfast'!#REF!*0.85</f>
        <v>#REF!</v>
      </c>
      <c r="BE15" s="240" t="e">
        <f>'C завтраками| Bed and breakfast'!#REF!*0.85</f>
        <v>#REF!</v>
      </c>
      <c r="BF15" s="240" t="e">
        <f>'C завтраками| Bed and breakfast'!#REF!*0.85</f>
        <v>#REF!</v>
      </c>
      <c r="BG15" s="240" t="e">
        <f>'C завтраками| Bed and breakfast'!#REF!*0.85</f>
        <v>#REF!</v>
      </c>
      <c r="BH15" s="240" t="e">
        <f>'C завтраками| Bed and breakfast'!#REF!*0.85</f>
        <v>#REF!</v>
      </c>
    </row>
    <row r="16" spans="1:60"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row>
    <row r="17" spans="1:60" s="72" customFormat="1" x14ac:dyDescent="0.2">
      <c r="A17" s="240">
        <v>1</v>
      </c>
      <c r="B17" s="240" t="e">
        <f>'C завтраками| Bed and breakfast'!#REF!*0.85</f>
        <v>#REF!</v>
      </c>
      <c r="C17" s="240" t="e">
        <f>'C завтраками| Bed and breakfast'!#REF!*0.85</f>
        <v>#REF!</v>
      </c>
      <c r="D17" s="240" t="e">
        <f>'C завтраками| Bed and breakfast'!#REF!*0.85</f>
        <v>#REF!</v>
      </c>
      <c r="E17" s="240" t="e">
        <f>'C завтраками| Bed and breakfast'!#REF!*0.85</f>
        <v>#REF!</v>
      </c>
      <c r="F17" s="240" t="e">
        <f>'C завтраками| Bed and breakfast'!#REF!*0.85</f>
        <v>#REF!</v>
      </c>
      <c r="G17" s="240" t="e">
        <f>'C завтраками| Bed and breakfast'!#REF!*0.85</f>
        <v>#REF!</v>
      </c>
      <c r="H17" s="240" t="e">
        <f>'C завтраками| Bed and breakfast'!#REF!*0.85</f>
        <v>#REF!</v>
      </c>
      <c r="I17" s="240" t="e">
        <f>'C завтраками| Bed and breakfast'!#REF!*0.85</f>
        <v>#REF!</v>
      </c>
      <c r="J17" s="240" t="e">
        <f>'C завтраками| Bed and breakfast'!#REF!*0.85</f>
        <v>#REF!</v>
      </c>
      <c r="K17" s="240" t="e">
        <f>'C завтраками| Bed and breakfast'!#REF!*0.85</f>
        <v>#REF!</v>
      </c>
      <c r="L17" s="240" t="e">
        <f>'C завтраками| Bed and breakfast'!#REF!*0.85</f>
        <v>#REF!</v>
      </c>
      <c r="M17" s="240" t="e">
        <f>'C завтраками| Bed and breakfast'!#REF!*0.85</f>
        <v>#REF!</v>
      </c>
      <c r="N17" s="240" t="e">
        <f>'C завтраками| Bed and breakfast'!#REF!*0.85</f>
        <v>#REF!</v>
      </c>
      <c r="O17" s="240" t="e">
        <f>'C завтраками| Bed and breakfast'!#REF!*0.85</f>
        <v>#REF!</v>
      </c>
      <c r="P17" s="240" t="e">
        <f>'C завтраками| Bed and breakfast'!#REF!*0.85</f>
        <v>#REF!</v>
      </c>
      <c r="Q17" s="240" t="e">
        <f>'C завтраками| Bed and breakfast'!#REF!*0.85</f>
        <v>#REF!</v>
      </c>
      <c r="R17" s="240" t="e">
        <f>'C завтраками| Bed and breakfast'!#REF!*0.85</f>
        <v>#REF!</v>
      </c>
      <c r="S17" s="240" t="e">
        <f>'C завтраками| Bed and breakfast'!#REF!*0.85</f>
        <v>#REF!</v>
      </c>
      <c r="T17" s="240" t="e">
        <f>'C завтраками| Bed and breakfast'!#REF!*0.85</f>
        <v>#REF!</v>
      </c>
      <c r="U17" s="240" t="e">
        <f>'C завтраками| Bed and breakfast'!#REF!*0.85</f>
        <v>#REF!</v>
      </c>
      <c r="V17" s="240" t="e">
        <f>'C завтраками| Bed and breakfast'!#REF!*0.85</f>
        <v>#REF!</v>
      </c>
      <c r="W17" s="240" t="e">
        <f>'C завтраками| Bed and breakfast'!#REF!*0.85</f>
        <v>#REF!</v>
      </c>
      <c r="X17" s="240" t="e">
        <f>'C завтраками| Bed and breakfast'!#REF!*0.85</f>
        <v>#REF!</v>
      </c>
      <c r="Y17" s="240" t="e">
        <f>'C завтраками| Bed and breakfast'!#REF!*0.85</f>
        <v>#REF!</v>
      </c>
      <c r="Z17" s="240" t="e">
        <f>'C завтраками| Bed and breakfast'!#REF!*0.85</f>
        <v>#REF!</v>
      </c>
      <c r="AA17" s="240" t="e">
        <f>'C завтраками| Bed and breakfast'!#REF!*0.85</f>
        <v>#REF!</v>
      </c>
      <c r="AB17" s="240" t="e">
        <f>'C завтраками| Bed and breakfast'!#REF!*0.85</f>
        <v>#REF!</v>
      </c>
      <c r="AC17" s="240" t="e">
        <f>'C завтраками| Bed and breakfast'!#REF!*0.85</f>
        <v>#REF!</v>
      </c>
      <c r="AD17" s="240" t="e">
        <f>'C завтраками| Bed and breakfast'!#REF!*0.85</f>
        <v>#REF!</v>
      </c>
      <c r="AE17" s="240" t="e">
        <f>'C завтраками| Bed and breakfast'!#REF!*0.85</f>
        <v>#REF!</v>
      </c>
      <c r="AF17" s="240" t="e">
        <f>'C завтраками| Bed and breakfast'!#REF!*0.85</f>
        <v>#REF!</v>
      </c>
      <c r="AG17" s="240" t="e">
        <f>'C завтраками| Bed and breakfast'!#REF!*0.85</f>
        <v>#REF!</v>
      </c>
      <c r="AH17" s="240" t="e">
        <f>'C завтраками| Bed and breakfast'!#REF!*0.85</f>
        <v>#REF!</v>
      </c>
      <c r="AI17" s="240" t="e">
        <f>'C завтраками| Bed and breakfast'!#REF!*0.85</f>
        <v>#REF!</v>
      </c>
      <c r="AJ17" s="240" t="e">
        <f>'C завтраками| Bed and breakfast'!#REF!*0.85</f>
        <v>#REF!</v>
      </c>
      <c r="AK17" s="240" t="e">
        <f>'C завтраками| Bed and breakfast'!#REF!*0.85</f>
        <v>#REF!</v>
      </c>
      <c r="AL17" s="240" t="e">
        <f>'C завтраками| Bed and breakfast'!#REF!*0.85</f>
        <v>#REF!</v>
      </c>
      <c r="AM17" s="240" t="e">
        <f>'C завтраками| Bed and breakfast'!#REF!*0.85</f>
        <v>#REF!</v>
      </c>
      <c r="AN17" s="240" t="e">
        <f>'C завтраками| Bed and breakfast'!#REF!*0.85</f>
        <v>#REF!</v>
      </c>
      <c r="AO17" s="240" t="e">
        <f>'C завтраками| Bed and breakfast'!#REF!*0.85</f>
        <v>#REF!</v>
      </c>
      <c r="AP17" s="240" t="e">
        <f>'C завтраками| Bed and breakfast'!#REF!*0.85</f>
        <v>#REF!</v>
      </c>
      <c r="AQ17" s="240" t="e">
        <f>'C завтраками| Bed and breakfast'!#REF!*0.85</f>
        <v>#REF!</v>
      </c>
      <c r="AR17" s="240" t="e">
        <f>'C завтраками| Bed and breakfast'!#REF!*0.85</f>
        <v>#REF!</v>
      </c>
      <c r="AS17" s="240" t="e">
        <f>'C завтраками| Bed and breakfast'!#REF!*0.85</f>
        <v>#REF!</v>
      </c>
      <c r="AT17" s="240" t="e">
        <f>'C завтраками| Bed and breakfast'!#REF!*0.85</f>
        <v>#REF!</v>
      </c>
      <c r="AU17" s="240" t="e">
        <f>'C завтраками| Bed and breakfast'!#REF!*0.85</f>
        <v>#REF!</v>
      </c>
      <c r="AV17" s="240" t="e">
        <f>'C завтраками| Bed and breakfast'!#REF!*0.85</f>
        <v>#REF!</v>
      </c>
      <c r="AW17" s="240" t="e">
        <f>'C завтраками| Bed and breakfast'!#REF!*0.85</f>
        <v>#REF!</v>
      </c>
      <c r="AX17" s="240" t="e">
        <f>'C завтраками| Bed and breakfast'!#REF!*0.85</f>
        <v>#REF!</v>
      </c>
      <c r="AY17" s="240" t="e">
        <f>'C завтраками| Bed and breakfast'!#REF!*0.85</f>
        <v>#REF!</v>
      </c>
      <c r="AZ17" s="240" t="e">
        <f>'C завтраками| Bed and breakfast'!#REF!*0.85</f>
        <v>#REF!</v>
      </c>
      <c r="BA17" s="240" t="e">
        <f>'C завтраками| Bed and breakfast'!#REF!*0.85</f>
        <v>#REF!</v>
      </c>
      <c r="BB17" s="240" t="e">
        <f>'C завтраками| Bed and breakfast'!#REF!*0.85</f>
        <v>#REF!</v>
      </c>
      <c r="BC17" s="240" t="e">
        <f>'C завтраками| Bed and breakfast'!#REF!*0.85</f>
        <v>#REF!</v>
      </c>
      <c r="BD17" s="240" t="e">
        <f>'C завтраками| Bed and breakfast'!#REF!*0.85</f>
        <v>#REF!</v>
      </c>
      <c r="BE17" s="240" t="e">
        <f>'C завтраками| Bed and breakfast'!#REF!*0.85</f>
        <v>#REF!</v>
      </c>
      <c r="BF17" s="240" t="e">
        <f>'C завтраками| Bed and breakfast'!#REF!*0.85</f>
        <v>#REF!</v>
      </c>
      <c r="BG17" s="240" t="e">
        <f>'C завтраками| Bed and breakfast'!#REF!*0.85</f>
        <v>#REF!</v>
      </c>
      <c r="BH17" s="240" t="e">
        <f>'C завтраками| Bed and breakfast'!#REF!*0.85</f>
        <v>#REF!</v>
      </c>
    </row>
    <row r="18" spans="1:60" s="72" customFormat="1" x14ac:dyDescent="0.2">
      <c r="A18" s="240">
        <v>2</v>
      </c>
      <c r="B18" s="240" t="e">
        <f>'C завтраками| Bed and breakfast'!#REF!*0.85</f>
        <v>#REF!</v>
      </c>
      <c r="C18" s="240" t="e">
        <f>'C завтраками| Bed and breakfast'!#REF!*0.85</f>
        <v>#REF!</v>
      </c>
      <c r="D18" s="240" t="e">
        <f>'C завтраками| Bed and breakfast'!#REF!*0.85</f>
        <v>#REF!</v>
      </c>
      <c r="E18" s="240" t="e">
        <f>'C завтраками| Bed and breakfast'!#REF!*0.85</f>
        <v>#REF!</v>
      </c>
      <c r="F18" s="240" t="e">
        <f>'C завтраками| Bed and breakfast'!#REF!*0.85</f>
        <v>#REF!</v>
      </c>
      <c r="G18" s="240" t="e">
        <f>'C завтраками| Bed and breakfast'!#REF!*0.85</f>
        <v>#REF!</v>
      </c>
      <c r="H18" s="240" t="e">
        <f>'C завтраками| Bed and breakfast'!#REF!*0.85</f>
        <v>#REF!</v>
      </c>
      <c r="I18" s="240" t="e">
        <f>'C завтраками| Bed and breakfast'!#REF!*0.85</f>
        <v>#REF!</v>
      </c>
      <c r="J18" s="240" t="e">
        <f>'C завтраками| Bed and breakfast'!#REF!*0.85</f>
        <v>#REF!</v>
      </c>
      <c r="K18" s="240" t="e">
        <f>'C завтраками| Bed and breakfast'!#REF!*0.85</f>
        <v>#REF!</v>
      </c>
      <c r="L18" s="240" t="e">
        <f>'C завтраками| Bed and breakfast'!#REF!*0.85</f>
        <v>#REF!</v>
      </c>
      <c r="M18" s="240" t="e">
        <f>'C завтраками| Bed and breakfast'!#REF!*0.85</f>
        <v>#REF!</v>
      </c>
      <c r="N18" s="240" t="e">
        <f>'C завтраками| Bed and breakfast'!#REF!*0.85</f>
        <v>#REF!</v>
      </c>
      <c r="O18" s="240" t="e">
        <f>'C завтраками| Bed and breakfast'!#REF!*0.85</f>
        <v>#REF!</v>
      </c>
      <c r="P18" s="240" t="e">
        <f>'C завтраками| Bed and breakfast'!#REF!*0.85</f>
        <v>#REF!</v>
      </c>
      <c r="Q18" s="240" t="e">
        <f>'C завтраками| Bed and breakfast'!#REF!*0.85</f>
        <v>#REF!</v>
      </c>
      <c r="R18" s="240" t="e">
        <f>'C завтраками| Bed and breakfast'!#REF!*0.85</f>
        <v>#REF!</v>
      </c>
      <c r="S18" s="240" t="e">
        <f>'C завтраками| Bed and breakfast'!#REF!*0.85</f>
        <v>#REF!</v>
      </c>
      <c r="T18" s="240" t="e">
        <f>'C завтраками| Bed and breakfast'!#REF!*0.85</f>
        <v>#REF!</v>
      </c>
      <c r="U18" s="240" t="e">
        <f>'C завтраками| Bed and breakfast'!#REF!*0.85</f>
        <v>#REF!</v>
      </c>
      <c r="V18" s="240" t="e">
        <f>'C завтраками| Bed and breakfast'!#REF!*0.85</f>
        <v>#REF!</v>
      </c>
      <c r="W18" s="240" t="e">
        <f>'C завтраками| Bed and breakfast'!#REF!*0.85</f>
        <v>#REF!</v>
      </c>
      <c r="X18" s="240" t="e">
        <f>'C завтраками| Bed and breakfast'!#REF!*0.85</f>
        <v>#REF!</v>
      </c>
      <c r="Y18" s="240" t="e">
        <f>'C завтраками| Bed and breakfast'!#REF!*0.85</f>
        <v>#REF!</v>
      </c>
      <c r="Z18" s="240" t="e">
        <f>'C завтраками| Bed and breakfast'!#REF!*0.85</f>
        <v>#REF!</v>
      </c>
      <c r="AA18" s="240" t="e">
        <f>'C завтраками| Bed and breakfast'!#REF!*0.85</f>
        <v>#REF!</v>
      </c>
      <c r="AB18" s="240" t="e">
        <f>'C завтраками| Bed and breakfast'!#REF!*0.85</f>
        <v>#REF!</v>
      </c>
      <c r="AC18" s="240" t="e">
        <f>'C завтраками| Bed and breakfast'!#REF!*0.85</f>
        <v>#REF!</v>
      </c>
      <c r="AD18" s="240" t="e">
        <f>'C завтраками| Bed and breakfast'!#REF!*0.85</f>
        <v>#REF!</v>
      </c>
      <c r="AE18" s="240" t="e">
        <f>'C завтраками| Bed and breakfast'!#REF!*0.85</f>
        <v>#REF!</v>
      </c>
      <c r="AF18" s="240" t="e">
        <f>'C завтраками| Bed and breakfast'!#REF!*0.85</f>
        <v>#REF!</v>
      </c>
      <c r="AG18" s="240" t="e">
        <f>'C завтраками| Bed and breakfast'!#REF!*0.85</f>
        <v>#REF!</v>
      </c>
      <c r="AH18" s="240" t="e">
        <f>'C завтраками| Bed and breakfast'!#REF!*0.85</f>
        <v>#REF!</v>
      </c>
      <c r="AI18" s="240" t="e">
        <f>'C завтраками| Bed and breakfast'!#REF!*0.85</f>
        <v>#REF!</v>
      </c>
      <c r="AJ18" s="240" t="e">
        <f>'C завтраками| Bed and breakfast'!#REF!*0.85</f>
        <v>#REF!</v>
      </c>
      <c r="AK18" s="240" t="e">
        <f>'C завтраками| Bed and breakfast'!#REF!*0.85</f>
        <v>#REF!</v>
      </c>
      <c r="AL18" s="240" t="e">
        <f>'C завтраками| Bed and breakfast'!#REF!*0.85</f>
        <v>#REF!</v>
      </c>
      <c r="AM18" s="240" t="e">
        <f>'C завтраками| Bed and breakfast'!#REF!*0.85</f>
        <v>#REF!</v>
      </c>
      <c r="AN18" s="240" t="e">
        <f>'C завтраками| Bed and breakfast'!#REF!*0.85</f>
        <v>#REF!</v>
      </c>
      <c r="AO18" s="240" t="e">
        <f>'C завтраками| Bed and breakfast'!#REF!*0.85</f>
        <v>#REF!</v>
      </c>
      <c r="AP18" s="240" t="e">
        <f>'C завтраками| Bed and breakfast'!#REF!*0.85</f>
        <v>#REF!</v>
      </c>
      <c r="AQ18" s="240" t="e">
        <f>'C завтраками| Bed and breakfast'!#REF!*0.85</f>
        <v>#REF!</v>
      </c>
      <c r="AR18" s="240" t="e">
        <f>'C завтраками| Bed and breakfast'!#REF!*0.85</f>
        <v>#REF!</v>
      </c>
      <c r="AS18" s="240" t="e">
        <f>'C завтраками| Bed and breakfast'!#REF!*0.85</f>
        <v>#REF!</v>
      </c>
      <c r="AT18" s="240" t="e">
        <f>'C завтраками| Bed and breakfast'!#REF!*0.85</f>
        <v>#REF!</v>
      </c>
      <c r="AU18" s="240" t="e">
        <f>'C завтраками| Bed and breakfast'!#REF!*0.85</f>
        <v>#REF!</v>
      </c>
      <c r="AV18" s="240" t="e">
        <f>'C завтраками| Bed and breakfast'!#REF!*0.85</f>
        <v>#REF!</v>
      </c>
      <c r="AW18" s="240" t="e">
        <f>'C завтраками| Bed and breakfast'!#REF!*0.85</f>
        <v>#REF!</v>
      </c>
      <c r="AX18" s="240" t="e">
        <f>'C завтраками| Bed and breakfast'!#REF!*0.85</f>
        <v>#REF!</v>
      </c>
      <c r="AY18" s="240" t="e">
        <f>'C завтраками| Bed and breakfast'!#REF!*0.85</f>
        <v>#REF!</v>
      </c>
      <c r="AZ18" s="240" t="e">
        <f>'C завтраками| Bed and breakfast'!#REF!*0.85</f>
        <v>#REF!</v>
      </c>
      <c r="BA18" s="240" t="e">
        <f>'C завтраками| Bed and breakfast'!#REF!*0.85</f>
        <v>#REF!</v>
      </c>
      <c r="BB18" s="240" t="e">
        <f>'C завтраками| Bed and breakfast'!#REF!*0.85</f>
        <v>#REF!</v>
      </c>
      <c r="BC18" s="240" t="e">
        <f>'C завтраками| Bed and breakfast'!#REF!*0.85</f>
        <v>#REF!</v>
      </c>
      <c r="BD18" s="240" t="e">
        <f>'C завтраками| Bed and breakfast'!#REF!*0.85</f>
        <v>#REF!</v>
      </c>
      <c r="BE18" s="240" t="e">
        <f>'C завтраками| Bed and breakfast'!#REF!*0.85</f>
        <v>#REF!</v>
      </c>
      <c r="BF18" s="240" t="e">
        <f>'C завтраками| Bed and breakfast'!#REF!*0.85</f>
        <v>#REF!</v>
      </c>
      <c r="BG18" s="240" t="e">
        <f>'C завтраками| Bed and breakfast'!#REF!*0.85</f>
        <v>#REF!</v>
      </c>
      <c r="BH18" s="240" t="e">
        <f>'C завтраками| Bed and breakfast'!#REF!*0.85</f>
        <v>#REF!</v>
      </c>
    </row>
    <row r="19" spans="1:60"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row>
    <row r="20" spans="1:60" s="72" customFormat="1" x14ac:dyDescent="0.2">
      <c r="A20" s="240">
        <v>1</v>
      </c>
      <c r="B20" s="240" t="e">
        <f>'C завтраками| Bed and breakfast'!#REF!*0.85</f>
        <v>#REF!</v>
      </c>
      <c r="C20" s="240" t="e">
        <f>'C завтраками| Bed and breakfast'!#REF!*0.85</f>
        <v>#REF!</v>
      </c>
      <c r="D20" s="240" t="e">
        <f>'C завтраками| Bed and breakfast'!#REF!*0.85</f>
        <v>#REF!</v>
      </c>
      <c r="E20" s="240" t="e">
        <f>'C завтраками| Bed and breakfast'!#REF!*0.85</f>
        <v>#REF!</v>
      </c>
      <c r="F20" s="240" t="e">
        <f>'C завтраками| Bed and breakfast'!#REF!*0.85</f>
        <v>#REF!</v>
      </c>
      <c r="G20" s="240" t="e">
        <f>'C завтраками| Bed and breakfast'!#REF!*0.85</f>
        <v>#REF!</v>
      </c>
      <c r="H20" s="240" t="e">
        <f>'C завтраками| Bed and breakfast'!#REF!*0.85</f>
        <v>#REF!</v>
      </c>
      <c r="I20" s="240" t="e">
        <f>'C завтраками| Bed and breakfast'!#REF!*0.85</f>
        <v>#REF!</v>
      </c>
      <c r="J20" s="240" t="e">
        <f>'C завтраками| Bed and breakfast'!#REF!*0.85</f>
        <v>#REF!</v>
      </c>
      <c r="K20" s="240" t="e">
        <f>'C завтраками| Bed and breakfast'!#REF!*0.85</f>
        <v>#REF!</v>
      </c>
      <c r="L20" s="240" t="e">
        <f>'C завтраками| Bed and breakfast'!#REF!*0.85</f>
        <v>#REF!</v>
      </c>
      <c r="M20" s="240" t="e">
        <f>'C завтраками| Bed and breakfast'!#REF!*0.85</f>
        <v>#REF!</v>
      </c>
      <c r="N20" s="240" t="e">
        <f>'C завтраками| Bed and breakfast'!#REF!*0.85</f>
        <v>#REF!</v>
      </c>
      <c r="O20" s="240" t="e">
        <f>'C завтраками| Bed and breakfast'!#REF!*0.85</f>
        <v>#REF!</v>
      </c>
      <c r="P20" s="240" t="e">
        <f>'C завтраками| Bed and breakfast'!#REF!*0.85</f>
        <v>#REF!</v>
      </c>
      <c r="Q20" s="240" t="e">
        <f>'C завтраками| Bed and breakfast'!#REF!*0.85</f>
        <v>#REF!</v>
      </c>
      <c r="R20" s="240" t="e">
        <f>'C завтраками| Bed and breakfast'!#REF!*0.85</f>
        <v>#REF!</v>
      </c>
      <c r="S20" s="240" t="e">
        <f>'C завтраками| Bed and breakfast'!#REF!*0.85</f>
        <v>#REF!</v>
      </c>
      <c r="T20" s="240" t="e">
        <f>'C завтраками| Bed and breakfast'!#REF!*0.85</f>
        <v>#REF!</v>
      </c>
      <c r="U20" s="240" t="e">
        <f>'C завтраками| Bed and breakfast'!#REF!*0.85</f>
        <v>#REF!</v>
      </c>
      <c r="V20" s="240" t="e">
        <f>'C завтраками| Bed and breakfast'!#REF!*0.85</f>
        <v>#REF!</v>
      </c>
      <c r="W20" s="240" t="e">
        <f>'C завтраками| Bed and breakfast'!#REF!*0.85</f>
        <v>#REF!</v>
      </c>
      <c r="X20" s="240" t="e">
        <f>'C завтраками| Bed and breakfast'!#REF!*0.85</f>
        <v>#REF!</v>
      </c>
      <c r="Y20" s="240" t="e">
        <f>'C завтраками| Bed and breakfast'!#REF!*0.85</f>
        <v>#REF!</v>
      </c>
      <c r="Z20" s="240" t="e">
        <f>'C завтраками| Bed and breakfast'!#REF!*0.85</f>
        <v>#REF!</v>
      </c>
      <c r="AA20" s="240" t="e">
        <f>'C завтраками| Bed and breakfast'!#REF!*0.85</f>
        <v>#REF!</v>
      </c>
      <c r="AB20" s="240" t="e">
        <f>'C завтраками| Bed and breakfast'!#REF!*0.85</f>
        <v>#REF!</v>
      </c>
      <c r="AC20" s="240" t="e">
        <f>'C завтраками| Bed and breakfast'!#REF!*0.85</f>
        <v>#REF!</v>
      </c>
      <c r="AD20" s="240" t="e">
        <f>'C завтраками| Bed and breakfast'!#REF!*0.85</f>
        <v>#REF!</v>
      </c>
      <c r="AE20" s="240" t="e">
        <f>'C завтраками| Bed and breakfast'!#REF!*0.85</f>
        <v>#REF!</v>
      </c>
      <c r="AF20" s="240" t="e">
        <f>'C завтраками| Bed and breakfast'!#REF!*0.85</f>
        <v>#REF!</v>
      </c>
      <c r="AG20" s="240" t="e">
        <f>'C завтраками| Bed and breakfast'!#REF!*0.85</f>
        <v>#REF!</v>
      </c>
      <c r="AH20" s="240" t="e">
        <f>'C завтраками| Bed and breakfast'!#REF!*0.85</f>
        <v>#REF!</v>
      </c>
      <c r="AI20" s="240" t="e">
        <f>'C завтраками| Bed and breakfast'!#REF!*0.85</f>
        <v>#REF!</v>
      </c>
      <c r="AJ20" s="240" t="e">
        <f>'C завтраками| Bed and breakfast'!#REF!*0.85</f>
        <v>#REF!</v>
      </c>
      <c r="AK20" s="240" t="e">
        <f>'C завтраками| Bed and breakfast'!#REF!*0.85</f>
        <v>#REF!</v>
      </c>
      <c r="AL20" s="240" t="e">
        <f>'C завтраками| Bed and breakfast'!#REF!*0.85</f>
        <v>#REF!</v>
      </c>
      <c r="AM20" s="240" t="e">
        <f>'C завтраками| Bed and breakfast'!#REF!*0.85</f>
        <v>#REF!</v>
      </c>
      <c r="AN20" s="240" t="e">
        <f>'C завтраками| Bed and breakfast'!#REF!*0.85</f>
        <v>#REF!</v>
      </c>
      <c r="AO20" s="240" t="e">
        <f>'C завтраками| Bed and breakfast'!#REF!*0.85</f>
        <v>#REF!</v>
      </c>
      <c r="AP20" s="240" t="e">
        <f>'C завтраками| Bed and breakfast'!#REF!*0.85</f>
        <v>#REF!</v>
      </c>
      <c r="AQ20" s="240" t="e">
        <f>'C завтраками| Bed and breakfast'!#REF!*0.85</f>
        <v>#REF!</v>
      </c>
      <c r="AR20" s="240" t="e">
        <f>'C завтраками| Bed and breakfast'!#REF!*0.85</f>
        <v>#REF!</v>
      </c>
      <c r="AS20" s="240" t="e">
        <f>'C завтраками| Bed and breakfast'!#REF!*0.85</f>
        <v>#REF!</v>
      </c>
      <c r="AT20" s="240" t="e">
        <f>'C завтраками| Bed and breakfast'!#REF!*0.85</f>
        <v>#REF!</v>
      </c>
      <c r="AU20" s="240" t="e">
        <f>'C завтраками| Bed and breakfast'!#REF!*0.85</f>
        <v>#REF!</v>
      </c>
      <c r="AV20" s="240" t="e">
        <f>'C завтраками| Bed and breakfast'!#REF!*0.85</f>
        <v>#REF!</v>
      </c>
      <c r="AW20" s="240" t="e">
        <f>'C завтраками| Bed and breakfast'!#REF!*0.85</f>
        <v>#REF!</v>
      </c>
      <c r="AX20" s="240" t="e">
        <f>'C завтраками| Bed and breakfast'!#REF!*0.85</f>
        <v>#REF!</v>
      </c>
      <c r="AY20" s="240" t="e">
        <f>'C завтраками| Bed and breakfast'!#REF!*0.85</f>
        <v>#REF!</v>
      </c>
      <c r="AZ20" s="240" t="e">
        <f>'C завтраками| Bed and breakfast'!#REF!*0.85</f>
        <v>#REF!</v>
      </c>
      <c r="BA20" s="240" t="e">
        <f>'C завтраками| Bed and breakfast'!#REF!*0.85</f>
        <v>#REF!</v>
      </c>
      <c r="BB20" s="240" t="e">
        <f>'C завтраками| Bed and breakfast'!#REF!*0.85</f>
        <v>#REF!</v>
      </c>
      <c r="BC20" s="240" t="e">
        <f>'C завтраками| Bed and breakfast'!#REF!*0.85</f>
        <v>#REF!</v>
      </c>
      <c r="BD20" s="240" t="e">
        <f>'C завтраками| Bed and breakfast'!#REF!*0.85</f>
        <v>#REF!</v>
      </c>
      <c r="BE20" s="240" t="e">
        <f>'C завтраками| Bed and breakfast'!#REF!*0.85</f>
        <v>#REF!</v>
      </c>
      <c r="BF20" s="240" t="e">
        <f>'C завтраками| Bed and breakfast'!#REF!*0.85</f>
        <v>#REF!</v>
      </c>
      <c r="BG20" s="240" t="e">
        <f>'C завтраками| Bed and breakfast'!#REF!*0.85</f>
        <v>#REF!</v>
      </c>
      <c r="BH20" s="240" t="e">
        <f>'C завтраками| Bed and breakfast'!#REF!*0.85</f>
        <v>#REF!</v>
      </c>
    </row>
    <row r="21" spans="1:60" s="72" customFormat="1" x14ac:dyDescent="0.2">
      <c r="A21" s="240">
        <v>2</v>
      </c>
      <c r="B21" s="240" t="e">
        <f>'C завтраками| Bed and breakfast'!#REF!*0.85</f>
        <v>#REF!</v>
      </c>
      <c r="C21" s="240" t="e">
        <f>'C завтраками| Bed and breakfast'!#REF!*0.85</f>
        <v>#REF!</v>
      </c>
      <c r="D21" s="240" t="e">
        <f>'C завтраками| Bed and breakfast'!#REF!*0.85</f>
        <v>#REF!</v>
      </c>
      <c r="E21" s="240" t="e">
        <f>'C завтраками| Bed and breakfast'!#REF!*0.85</f>
        <v>#REF!</v>
      </c>
      <c r="F21" s="240" t="e">
        <f>'C завтраками| Bed and breakfast'!#REF!*0.85</f>
        <v>#REF!</v>
      </c>
      <c r="G21" s="240" t="e">
        <f>'C завтраками| Bed and breakfast'!#REF!*0.85</f>
        <v>#REF!</v>
      </c>
      <c r="H21" s="240" t="e">
        <f>'C завтраками| Bed and breakfast'!#REF!*0.85</f>
        <v>#REF!</v>
      </c>
      <c r="I21" s="240" t="e">
        <f>'C завтраками| Bed and breakfast'!#REF!*0.85</f>
        <v>#REF!</v>
      </c>
      <c r="J21" s="240" t="e">
        <f>'C завтраками| Bed and breakfast'!#REF!*0.85</f>
        <v>#REF!</v>
      </c>
      <c r="K21" s="240" t="e">
        <f>'C завтраками| Bed and breakfast'!#REF!*0.85</f>
        <v>#REF!</v>
      </c>
      <c r="L21" s="240" t="e">
        <f>'C завтраками| Bed and breakfast'!#REF!*0.85</f>
        <v>#REF!</v>
      </c>
      <c r="M21" s="240" t="e">
        <f>'C завтраками| Bed and breakfast'!#REF!*0.85</f>
        <v>#REF!</v>
      </c>
      <c r="N21" s="240" t="e">
        <f>'C завтраками| Bed and breakfast'!#REF!*0.85</f>
        <v>#REF!</v>
      </c>
      <c r="O21" s="240" t="e">
        <f>'C завтраками| Bed and breakfast'!#REF!*0.85</f>
        <v>#REF!</v>
      </c>
      <c r="P21" s="240" t="e">
        <f>'C завтраками| Bed and breakfast'!#REF!*0.85</f>
        <v>#REF!</v>
      </c>
      <c r="Q21" s="240" t="e">
        <f>'C завтраками| Bed and breakfast'!#REF!*0.85</f>
        <v>#REF!</v>
      </c>
      <c r="R21" s="240" t="e">
        <f>'C завтраками| Bed and breakfast'!#REF!*0.85</f>
        <v>#REF!</v>
      </c>
      <c r="S21" s="240" t="e">
        <f>'C завтраками| Bed and breakfast'!#REF!*0.85</f>
        <v>#REF!</v>
      </c>
      <c r="T21" s="240" t="e">
        <f>'C завтраками| Bed and breakfast'!#REF!*0.85</f>
        <v>#REF!</v>
      </c>
      <c r="U21" s="240" t="e">
        <f>'C завтраками| Bed and breakfast'!#REF!*0.85</f>
        <v>#REF!</v>
      </c>
      <c r="V21" s="240" t="e">
        <f>'C завтраками| Bed and breakfast'!#REF!*0.85</f>
        <v>#REF!</v>
      </c>
      <c r="W21" s="240" t="e">
        <f>'C завтраками| Bed and breakfast'!#REF!*0.85</f>
        <v>#REF!</v>
      </c>
      <c r="X21" s="240" t="e">
        <f>'C завтраками| Bed and breakfast'!#REF!*0.85</f>
        <v>#REF!</v>
      </c>
      <c r="Y21" s="240" t="e">
        <f>'C завтраками| Bed and breakfast'!#REF!*0.85</f>
        <v>#REF!</v>
      </c>
      <c r="Z21" s="240" t="e">
        <f>'C завтраками| Bed and breakfast'!#REF!*0.85</f>
        <v>#REF!</v>
      </c>
      <c r="AA21" s="240" t="e">
        <f>'C завтраками| Bed and breakfast'!#REF!*0.85</f>
        <v>#REF!</v>
      </c>
      <c r="AB21" s="240" t="e">
        <f>'C завтраками| Bed and breakfast'!#REF!*0.85</f>
        <v>#REF!</v>
      </c>
      <c r="AC21" s="240" t="e">
        <f>'C завтраками| Bed and breakfast'!#REF!*0.85</f>
        <v>#REF!</v>
      </c>
      <c r="AD21" s="240" t="e">
        <f>'C завтраками| Bed and breakfast'!#REF!*0.85</f>
        <v>#REF!</v>
      </c>
      <c r="AE21" s="240" t="e">
        <f>'C завтраками| Bed and breakfast'!#REF!*0.85</f>
        <v>#REF!</v>
      </c>
      <c r="AF21" s="240" t="e">
        <f>'C завтраками| Bed and breakfast'!#REF!*0.85</f>
        <v>#REF!</v>
      </c>
      <c r="AG21" s="240" t="e">
        <f>'C завтраками| Bed and breakfast'!#REF!*0.85</f>
        <v>#REF!</v>
      </c>
      <c r="AH21" s="240" t="e">
        <f>'C завтраками| Bed and breakfast'!#REF!*0.85</f>
        <v>#REF!</v>
      </c>
      <c r="AI21" s="240" t="e">
        <f>'C завтраками| Bed and breakfast'!#REF!*0.85</f>
        <v>#REF!</v>
      </c>
      <c r="AJ21" s="240" t="e">
        <f>'C завтраками| Bed and breakfast'!#REF!*0.85</f>
        <v>#REF!</v>
      </c>
      <c r="AK21" s="240" t="e">
        <f>'C завтраками| Bed and breakfast'!#REF!*0.85</f>
        <v>#REF!</v>
      </c>
      <c r="AL21" s="240" t="e">
        <f>'C завтраками| Bed and breakfast'!#REF!*0.85</f>
        <v>#REF!</v>
      </c>
      <c r="AM21" s="240" t="e">
        <f>'C завтраками| Bed and breakfast'!#REF!*0.85</f>
        <v>#REF!</v>
      </c>
      <c r="AN21" s="240" t="e">
        <f>'C завтраками| Bed and breakfast'!#REF!*0.85</f>
        <v>#REF!</v>
      </c>
      <c r="AO21" s="240" t="e">
        <f>'C завтраками| Bed and breakfast'!#REF!*0.85</f>
        <v>#REF!</v>
      </c>
      <c r="AP21" s="240" t="e">
        <f>'C завтраками| Bed and breakfast'!#REF!*0.85</f>
        <v>#REF!</v>
      </c>
      <c r="AQ21" s="240" t="e">
        <f>'C завтраками| Bed and breakfast'!#REF!*0.85</f>
        <v>#REF!</v>
      </c>
      <c r="AR21" s="240" t="e">
        <f>'C завтраками| Bed and breakfast'!#REF!*0.85</f>
        <v>#REF!</v>
      </c>
      <c r="AS21" s="240" t="e">
        <f>'C завтраками| Bed and breakfast'!#REF!*0.85</f>
        <v>#REF!</v>
      </c>
      <c r="AT21" s="240" t="e">
        <f>'C завтраками| Bed and breakfast'!#REF!*0.85</f>
        <v>#REF!</v>
      </c>
      <c r="AU21" s="240" t="e">
        <f>'C завтраками| Bed and breakfast'!#REF!*0.85</f>
        <v>#REF!</v>
      </c>
      <c r="AV21" s="240" t="e">
        <f>'C завтраками| Bed and breakfast'!#REF!*0.85</f>
        <v>#REF!</v>
      </c>
      <c r="AW21" s="240" t="e">
        <f>'C завтраками| Bed and breakfast'!#REF!*0.85</f>
        <v>#REF!</v>
      </c>
      <c r="AX21" s="240" t="e">
        <f>'C завтраками| Bed and breakfast'!#REF!*0.85</f>
        <v>#REF!</v>
      </c>
      <c r="AY21" s="240" t="e">
        <f>'C завтраками| Bed and breakfast'!#REF!*0.85</f>
        <v>#REF!</v>
      </c>
      <c r="AZ21" s="240" t="e">
        <f>'C завтраками| Bed and breakfast'!#REF!*0.85</f>
        <v>#REF!</v>
      </c>
      <c r="BA21" s="240" t="e">
        <f>'C завтраками| Bed and breakfast'!#REF!*0.85</f>
        <v>#REF!</v>
      </c>
      <c r="BB21" s="240" t="e">
        <f>'C завтраками| Bed and breakfast'!#REF!*0.85</f>
        <v>#REF!</v>
      </c>
      <c r="BC21" s="240" t="e">
        <f>'C завтраками| Bed and breakfast'!#REF!*0.85</f>
        <v>#REF!</v>
      </c>
      <c r="BD21" s="240" t="e">
        <f>'C завтраками| Bed and breakfast'!#REF!*0.85</f>
        <v>#REF!</v>
      </c>
      <c r="BE21" s="240" t="e">
        <f>'C завтраками| Bed and breakfast'!#REF!*0.85</f>
        <v>#REF!</v>
      </c>
      <c r="BF21" s="240" t="e">
        <f>'C завтраками| Bed and breakfast'!#REF!*0.85</f>
        <v>#REF!</v>
      </c>
      <c r="BG21" s="240" t="e">
        <f>'C завтраками| Bed and breakfast'!#REF!*0.85</f>
        <v>#REF!</v>
      </c>
      <c r="BH21" s="240" t="e">
        <f>'C завтраками| Bed and breakfast'!#REF!*0.85</f>
        <v>#REF!</v>
      </c>
    </row>
    <row r="22" spans="1:60" s="72" customFormat="1" x14ac:dyDescent="0.2">
      <c r="A22" s="239" t="s">
        <v>123</v>
      </c>
    </row>
    <row r="23" spans="1:60" s="72" customFormat="1" x14ac:dyDescent="0.2">
      <c r="A23" s="240" t="s">
        <v>115</v>
      </c>
      <c r="B23" s="240" t="e">
        <f>'C завтраками| Bed and breakfast'!#REF!*0.85</f>
        <v>#REF!</v>
      </c>
      <c r="C23" s="240" t="e">
        <f>'C завтраками| Bed and breakfast'!#REF!*0.85</f>
        <v>#REF!</v>
      </c>
      <c r="D23" s="240" t="e">
        <f>'C завтраками| Bed and breakfast'!#REF!*0.85</f>
        <v>#REF!</v>
      </c>
      <c r="E23" s="240" t="e">
        <f>'C завтраками| Bed and breakfast'!#REF!*0.85</f>
        <v>#REF!</v>
      </c>
      <c r="F23" s="240" t="e">
        <f>'C завтраками| Bed and breakfast'!#REF!*0.85</f>
        <v>#REF!</v>
      </c>
      <c r="G23" s="240" t="e">
        <f>'C завтраками| Bed and breakfast'!#REF!*0.85</f>
        <v>#REF!</v>
      </c>
      <c r="H23" s="240" t="e">
        <f>'C завтраками| Bed and breakfast'!#REF!*0.85</f>
        <v>#REF!</v>
      </c>
      <c r="I23" s="240" t="e">
        <f>'C завтраками| Bed and breakfast'!#REF!*0.85</f>
        <v>#REF!</v>
      </c>
      <c r="J23" s="240" t="e">
        <f>'C завтраками| Bed and breakfast'!#REF!*0.85</f>
        <v>#REF!</v>
      </c>
      <c r="K23" s="240" t="e">
        <f>'C завтраками| Bed and breakfast'!#REF!*0.85</f>
        <v>#REF!</v>
      </c>
      <c r="L23" s="240" t="e">
        <f>'C завтраками| Bed and breakfast'!#REF!*0.85</f>
        <v>#REF!</v>
      </c>
      <c r="M23" s="240" t="e">
        <f>'C завтраками| Bed and breakfast'!#REF!*0.85</f>
        <v>#REF!</v>
      </c>
      <c r="N23" s="240" t="e">
        <f>'C завтраками| Bed and breakfast'!#REF!*0.85</f>
        <v>#REF!</v>
      </c>
      <c r="O23" s="240" t="e">
        <f>'C завтраками| Bed and breakfast'!#REF!*0.85</f>
        <v>#REF!</v>
      </c>
      <c r="P23" s="240" t="e">
        <f>'C завтраками| Bed and breakfast'!#REF!*0.85</f>
        <v>#REF!</v>
      </c>
      <c r="Q23" s="240" t="e">
        <f>'C завтраками| Bed and breakfast'!#REF!*0.85</f>
        <v>#REF!</v>
      </c>
      <c r="R23" s="240" t="e">
        <f>'C завтраками| Bed and breakfast'!#REF!*0.85</f>
        <v>#REF!</v>
      </c>
      <c r="S23" s="240" t="e">
        <f>'C завтраками| Bed and breakfast'!#REF!*0.85</f>
        <v>#REF!</v>
      </c>
      <c r="T23" s="240" t="e">
        <f>'C завтраками| Bed and breakfast'!#REF!*0.85</f>
        <v>#REF!</v>
      </c>
      <c r="U23" s="240" t="e">
        <f>'C завтраками| Bed and breakfast'!#REF!*0.85</f>
        <v>#REF!</v>
      </c>
      <c r="V23" s="240" t="e">
        <f>'C завтраками| Bed and breakfast'!#REF!*0.85</f>
        <v>#REF!</v>
      </c>
      <c r="W23" s="240" t="e">
        <f>'C завтраками| Bed and breakfast'!#REF!*0.85</f>
        <v>#REF!</v>
      </c>
      <c r="X23" s="240" t="e">
        <f>'C завтраками| Bed and breakfast'!#REF!*0.85</f>
        <v>#REF!</v>
      </c>
      <c r="Y23" s="240" t="e">
        <f>'C завтраками| Bed and breakfast'!#REF!*0.85</f>
        <v>#REF!</v>
      </c>
      <c r="Z23" s="240" t="e">
        <f>'C завтраками| Bed and breakfast'!#REF!*0.85</f>
        <v>#REF!</v>
      </c>
      <c r="AA23" s="240" t="e">
        <f>'C завтраками| Bed and breakfast'!#REF!*0.85</f>
        <v>#REF!</v>
      </c>
      <c r="AB23" s="240" t="e">
        <f>'C завтраками| Bed and breakfast'!#REF!*0.85</f>
        <v>#REF!</v>
      </c>
      <c r="AC23" s="240" t="e">
        <f>'C завтраками| Bed and breakfast'!#REF!*0.85</f>
        <v>#REF!</v>
      </c>
      <c r="AD23" s="240" t="e">
        <f>'C завтраками| Bed and breakfast'!#REF!*0.85</f>
        <v>#REF!</v>
      </c>
      <c r="AE23" s="240" t="e">
        <f>'C завтраками| Bed and breakfast'!#REF!*0.85</f>
        <v>#REF!</v>
      </c>
      <c r="AF23" s="240" t="e">
        <f>'C завтраками| Bed and breakfast'!#REF!*0.85</f>
        <v>#REF!</v>
      </c>
      <c r="AG23" s="240" t="e">
        <f>'C завтраками| Bed and breakfast'!#REF!*0.85</f>
        <v>#REF!</v>
      </c>
      <c r="AH23" s="240" t="e">
        <f>'C завтраками| Bed and breakfast'!#REF!*0.85</f>
        <v>#REF!</v>
      </c>
      <c r="AI23" s="240" t="e">
        <f>'C завтраками| Bed and breakfast'!#REF!*0.85</f>
        <v>#REF!</v>
      </c>
      <c r="AJ23" s="240" t="e">
        <f>'C завтраками| Bed and breakfast'!#REF!*0.85</f>
        <v>#REF!</v>
      </c>
      <c r="AK23" s="240" t="e">
        <f>'C завтраками| Bed and breakfast'!#REF!*0.85</f>
        <v>#REF!</v>
      </c>
      <c r="AL23" s="240" t="e">
        <f>'C завтраками| Bed and breakfast'!#REF!*0.85</f>
        <v>#REF!</v>
      </c>
      <c r="AM23" s="240" t="e">
        <f>'C завтраками| Bed and breakfast'!#REF!*0.85</f>
        <v>#REF!</v>
      </c>
      <c r="AN23" s="240" t="e">
        <f>'C завтраками| Bed and breakfast'!#REF!*0.85</f>
        <v>#REF!</v>
      </c>
      <c r="AO23" s="240" t="e">
        <f>'C завтраками| Bed and breakfast'!#REF!*0.85</f>
        <v>#REF!</v>
      </c>
      <c r="AP23" s="240" t="e">
        <f>'C завтраками| Bed and breakfast'!#REF!*0.85</f>
        <v>#REF!</v>
      </c>
      <c r="AQ23" s="240" t="e">
        <f>'C завтраками| Bed and breakfast'!#REF!*0.85</f>
        <v>#REF!</v>
      </c>
      <c r="AR23" s="240" t="e">
        <f>'C завтраками| Bed and breakfast'!#REF!*0.85</f>
        <v>#REF!</v>
      </c>
      <c r="AS23" s="240" t="e">
        <f>'C завтраками| Bed and breakfast'!#REF!*0.85</f>
        <v>#REF!</v>
      </c>
      <c r="AT23" s="240" t="e">
        <f>'C завтраками| Bed and breakfast'!#REF!*0.85</f>
        <v>#REF!</v>
      </c>
      <c r="AU23" s="240" t="e">
        <f>'C завтраками| Bed and breakfast'!#REF!*0.85</f>
        <v>#REF!</v>
      </c>
      <c r="AV23" s="240" t="e">
        <f>'C завтраками| Bed and breakfast'!#REF!*0.85</f>
        <v>#REF!</v>
      </c>
      <c r="AW23" s="240" t="e">
        <f>'C завтраками| Bed and breakfast'!#REF!*0.85</f>
        <v>#REF!</v>
      </c>
      <c r="AX23" s="240" t="e">
        <f>'C завтраками| Bed and breakfast'!#REF!*0.85</f>
        <v>#REF!</v>
      </c>
      <c r="AY23" s="240" t="e">
        <f>'C завтраками| Bed and breakfast'!#REF!*0.85</f>
        <v>#REF!</v>
      </c>
      <c r="AZ23" s="240" t="e">
        <f>'C завтраками| Bed and breakfast'!#REF!*0.85</f>
        <v>#REF!</v>
      </c>
      <c r="BA23" s="240" t="e">
        <f>'C завтраками| Bed and breakfast'!#REF!*0.85</f>
        <v>#REF!</v>
      </c>
      <c r="BB23" s="240" t="e">
        <f>'C завтраками| Bed and breakfast'!#REF!*0.85</f>
        <v>#REF!</v>
      </c>
      <c r="BC23" s="240" t="e">
        <f>'C завтраками| Bed and breakfast'!#REF!*0.85</f>
        <v>#REF!</v>
      </c>
      <c r="BD23" s="240" t="e">
        <f>'C завтраками| Bed and breakfast'!#REF!*0.85</f>
        <v>#REF!</v>
      </c>
      <c r="BE23" s="240" t="e">
        <f>'C завтраками| Bed and breakfast'!#REF!*0.85</f>
        <v>#REF!</v>
      </c>
      <c r="BF23" s="240" t="e">
        <f>'C завтраками| Bed and breakfast'!#REF!*0.85</f>
        <v>#REF!</v>
      </c>
      <c r="BG23" s="240" t="e">
        <f>'C завтраками| Bed and breakfast'!#REF!*0.85</f>
        <v>#REF!</v>
      </c>
      <c r="BH23" s="240" t="e">
        <f>'C завтраками| Bed and breakfast'!#REF!*0.85</f>
        <v>#REF!</v>
      </c>
    </row>
    <row r="24" spans="1:60"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row>
    <row r="25" spans="1:60" s="72" customFormat="1" x14ac:dyDescent="0.2">
      <c r="A25" s="240" t="s">
        <v>115</v>
      </c>
      <c r="B25" s="240" t="e">
        <f>'C завтраками| Bed and breakfast'!#REF!*0.85</f>
        <v>#REF!</v>
      </c>
      <c r="C25" s="240" t="e">
        <f>'C завтраками| Bed and breakfast'!#REF!*0.85</f>
        <v>#REF!</v>
      </c>
      <c r="D25" s="240" t="e">
        <f>'C завтраками| Bed and breakfast'!#REF!*0.85</f>
        <v>#REF!</v>
      </c>
      <c r="E25" s="240" t="e">
        <f>'C завтраками| Bed and breakfast'!#REF!*0.85</f>
        <v>#REF!</v>
      </c>
      <c r="F25" s="240" t="e">
        <f>'C завтраками| Bed and breakfast'!#REF!*0.85</f>
        <v>#REF!</v>
      </c>
      <c r="G25" s="240" t="e">
        <f>'C завтраками| Bed and breakfast'!#REF!*0.85</f>
        <v>#REF!</v>
      </c>
      <c r="H25" s="240" t="e">
        <f>'C завтраками| Bed and breakfast'!#REF!*0.85</f>
        <v>#REF!</v>
      </c>
      <c r="I25" s="240" t="e">
        <f>'C завтраками| Bed and breakfast'!#REF!*0.85</f>
        <v>#REF!</v>
      </c>
      <c r="J25" s="240" t="e">
        <f>'C завтраками| Bed and breakfast'!#REF!*0.85</f>
        <v>#REF!</v>
      </c>
      <c r="K25" s="240" t="e">
        <f>'C завтраками| Bed and breakfast'!#REF!*0.85</f>
        <v>#REF!</v>
      </c>
      <c r="L25" s="240" t="e">
        <f>'C завтраками| Bed and breakfast'!#REF!*0.85</f>
        <v>#REF!</v>
      </c>
      <c r="M25" s="240" t="e">
        <f>'C завтраками| Bed and breakfast'!#REF!*0.85</f>
        <v>#REF!</v>
      </c>
      <c r="N25" s="240" t="e">
        <f>'C завтраками| Bed and breakfast'!#REF!*0.85</f>
        <v>#REF!</v>
      </c>
      <c r="O25" s="240" t="e">
        <f>'C завтраками| Bed and breakfast'!#REF!*0.85</f>
        <v>#REF!</v>
      </c>
      <c r="P25" s="240" t="e">
        <f>'C завтраками| Bed and breakfast'!#REF!*0.85</f>
        <v>#REF!</v>
      </c>
      <c r="Q25" s="240" t="e">
        <f>'C завтраками| Bed and breakfast'!#REF!*0.85</f>
        <v>#REF!</v>
      </c>
      <c r="R25" s="240" t="e">
        <f>'C завтраками| Bed and breakfast'!#REF!*0.85</f>
        <v>#REF!</v>
      </c>
      <c r="S25" s="240" t="e">
        <f>'C завтраками| Bed and breakfast'!#REF!*0.85</f>
        <v>#REF!</v>
      </c>
      <c r="T25" s="240" t="e">
        <f>'C завтраками| Bed and breakfast'!#REF!*0.85</f>
        <v>#REF!</v>
      </c>
      <c r="U25" s="240" t="e">
        <f>'C завтраками| Bed and breakfast'!#REF!*0.85</f>
        <v>#REF!</v>
      </c>
      <c r="V25" s="240" t="e">
        <f>'C завтраками| Bed and breakfast'!#REF!*0.85</f>
        <v>#REF!</v>
      </c>
      <c r="W25" s="240" t="e">
        <f>'C завтраками| Bed and breakfast'!#REF!*0.85</f>
        <v>#REF!</v>
      </c>
      <c r="X25" s="240" t="e">
        <f>'C завтраками| Bed and breakfast'!#REF!*0.85</f>
        <v>#REF!</v>
      </c>
      <c r="Y25" s="240" t="e">
        <f>'C завтраками| Bed and breakfast'!#REF!*0.85</f>
        <v>#REF!</v>
      </c>
      <c r="Z25" s="240" t="e">
        <f>'C завтраками| Bed and breakfast'!#REF!*0.85</f>
        <v>#REF!</v>
      </c>
      <c r="AA25" s="240" t="e">
        <f>'C завтраками| Bed and breakfast'!#REF!*0.85</f>
        <v>#REF!</v>
      </c>
      <c r="AB25" s="240" t="e">
        <f>'C завтраками| Bed and breakfast'!#REF!*0.85</f>
        <v>#REF!</v>
      </c>
      <c r="AC25" s="240" t="e">
        <f>'C завтраками| Bed and breakfast'!#REF!*0.85</f>
        <v>#REF!</v>
      </c>
      <c r="AD25" s="240" t="e">
        <f>'C завтраками| Bed and breakfast'!#REF!*0.85</f>
        <v>#REF!</v>
      </c>
      <c r="AE25" s="240" t="e">
        <f>'C завтраками| Bed and breakfast'!#REF!*0.85</f>
        <v>#REF!</v>
      </c>
      <c r="AF25" s="240" t="e">
        <f>'C завтраками| Bed and breakfast'!#REF!*0.85</f>
        <v>#REF!</v>
      </c>
      <c r="AG25" s="240" t="e">
        <f>'C завтраками| Bed and breakfast'!#REF!*0.85</f>
        <v>#REF!</v>
      </c>
      <c r="AH25" s="240" t="e">
        <f>'C завтраками| Bed and breakfast'!#REF!*0.85</f>
        <v>#REF!</v>
      </c>
      <c r="AI25" s="240" t="e">
        <f>'C завтраками| Bed and breakfast'!#REF!*0.85</f>
        <v>#REF!</v>
      </c>
      <c r="AJ25" s="240" t="e">
        <f>'C завтраками| Bed and breakfast'!#REF!*0.85</f>
        <v>#REF!</v>
      </c>
      <c r="AK25" s="240" t="e">
        <f>'C завтраками| Bed and breakfast'!#REF!*0.85</f>
        <v>#REF!</v>
      </c>
      <c r="AL25" s="240" t="e">
        <f>'C завтраками| Bed and breakfast'!#REF!*0.85</f>
        <v>#REF!</v>
      </c>
      <c r="AM25" s="240" t="e">
        <f>'C завтраками| Bed and breakfast'!#REF!*0.85</f>
        <v>#REF!</v>
      </c>
      <c r="AN25" s="240" t="e">
        <f>'C завтраками| Bed and breakfast'!#REF!*0.85</f>
        <v>#REF!</v>
      </c>
      <c r="AO25" s="240" t="e">
        <f>'C завтраками| Bed and breakfast'!#REF!*0.85</f>
        <v>#REF!</v>
      </c>
      <c r="AP25" s="240" t="e">
        <f>'C завтраками| Bed and breakfast'!#REF!*0.85</f>
        <v>#REF!</v>
      </c>
      <c r="AQ25" s="240" t="e">
        <f>'C завтраками| Bed and breakfast'!#REF!*0.85</f>
        <v>#REF!</v>
      </c>
      <c r="AR25" s="240" t="e">
        <f>'C завтраками| Bed and breakfast'!#REF!*0.85</f>
        <v>#REF!</v>
      </c>
      <c r="AS25" s="240" t="e">
        <f>'C завтраками| Bed and breakfast'!#REF!*0.85</f>
        <v>#REF!</v>
      </c>
      <c r="AT25" s="240" t="e">
        <f>'C завтраками| Bed and breakfast'!#REF!*0.85</f>
        <v>#REF!</v>
      </c>
      <c r="AU25" s="240" t="e">
        <f>'C завтраками| Bed and breakfast'!#REF!*0.85</f>
        <v>#REF!</v>
      </c>
      <c r="AV25" s="240" t="e">
        <f>'C завтраками| Bed and breakfast'!#REF!*0.85</f>
        <v>#REF!</v>
      </c>
      <c r="AW25" s="240" t="e">
        <f>'C завтраками| Bed and breakfast'!#REF!*0.85</f>
        <v>#REF!</v>
      </c>
      <c r="AX25" s="240" t="e">
        <f>'C завтраками| Bed and breakfast'!#REF!*0.85</f>
        <v>#REF!</v>
      </c>
      <c r="AY25" s="240" t="e">
        <f>'C завтраками| Bed and breakfast'!#REF!*0.85</f>
        <v>#REF!</v>
      </c>
      <c r="AZ25" s="240" t="e">
        <f>'C завтраками| Bed and breakfast'!#REF!*0.85</f>
        <v>#REF!</v>
      </c>
      <c r="BA25" s="240" t="e">
        <f>'C завтраками| Bed and breakfast'!#REF!*0.85</f>
        <v>#REF!</v>
      </c>
      <c r="BB25" s="240" t="e">
        <f>'C завтраками| Bed and breakfast'!#REF!*0.85</f>
        <v>#REF!</v>
      </c>
      <c r="BC25" s="240" t="e">
        <f>'C завтраками| Bed and breakfast'!#REF!*0.85</f>
        <v>#REF!</v>
      </c>
      <c r="BD25" s="240" t="e">
        <f>'C завтраками| Bed and breakfast'!#REF!*0.85</f>
        <v>#REF!</v>
      </c>
      <c r="BE25" s="240" t="e">
        <f>'C завтраками| Bed and breakfast'!#REF!*0.85</f>
        <v>#REF!</v>
      </c>
      <c r="BF25" s="240" t="e">
        <f>'C завтраками| Bed and breakfast'!#REF!*0.85</f>
        <v>#REF!</v>
      </c>
      <c r="BG25" s="240" t="e">
        <f>'C завтраками| Bed and breakfast'!#REF!*0.85</f>
        <v>#REF!</v>
      </c>
      <c r="BH25" s="240" t="e">
        <f>'C завтраками| Bed and breakfast'!#REF!*0.85</f>
        <v>#REF!</v>
      </c>
    </row>
    <row r="26" spans="1:60"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row>
    <row r="27" spans="1:60" s="72" customFormat="1" x14ac:dyDescent="0.2">
      <c r="A27" s="240" t="s">
        <v>115</v>
      </c>
      <c r="B27" s="240" t="e">
        <f>'C завтраками| Bed and breakfast'!#REF!*0.85</f>
        <v>#REF!</v>
      </c>
      <c r="C27" s="240" t="e">
        <f>'C завтраками| Bed and breakfast'!#REF!*0.85</f>
        <v>#REF!</v>
      </c>
      <c r="D27" s="240" t="e">
        <f>'C завтраками| Bed and breakfast'!#REF!*0.85</f>
        <v>#REF!</v>
      </c>
      <c r="E27" s="240" t="e">
        <f>'C завтраками| Bed and breakfast'!#REF!*0.85</f>
        <v>#REF!</v>
      </c>
      <c r="F27" s="240" t="e">
        <f>'C завтраками| Bed and breakfast'!#REF!*0.85</f>
        <v>#REF!</v>
      </c>
      <c r="G27" s="240" t="e">
        <f>'C завтраками| Bed and breakfast'!#REF!*0.85</f>
        <v>#REF!</v>
      </c>
      <c r="H27" s="240" t="e">
        <f>'C завтраками| Bed and breakfast'!#REF!*0.85</f>
        <v>#REF!</v>
      </c>
      <c r="I27" s="240" t="e">
        <f>'C завтраками| Bed and breakfast'!#REF!*0.85</f>
        <v>#REF!</v>
      </c>
      <c r="J27" s="240" t="e">
        <f>'C завтраками| Bed and breakfast'!#REF!*0.85</f>
        <v>#REF!</v>
      </c>
      <c r="K27" s="240" t="e">
        <f>'C завтраками| Bed and breakfast'!#REF!*0.85</f>
        <v>#REF!</v>
      </c>
      <c r="L27" s="240" t="e">
        <f>'C завтраками| Bed and breakfast'!#REF!*0.85</f>
        <v>#REF!</v>
      </c>
      <c r="M27" s="240" t="e">
        <f>'C завтраками| Bed and breakfast'!#REF!*0.85</f>
        <v>#REF!</v>
      </c>
      <c r="N27" s="240" t="e">
        <f>'C завтраками| Bed and breakfast'!#REF!*0.85</f>
        <v>#REF!</v>
      </c>
      <c r="O27" s="240" t="e">
        <f>'C завтраками| Bed and breakfast'!#REF!*0.85</f>
        <v>#REF!</v>
      </c>
      <c r="P27" s="240" t="e">
        <f>'C завтраками| Bed and breakfast'!#REF!*0.85</f>
        <v>#REF!</v>
      </c>
      <c r="Q27" s="240" t="e">
        <f>'C завтраками| Bed and breakfast'!#REF!*0.85</f>
        <v>#REF!</v>
      </c>
      <c r="R27" s="240" t="e">
        <f>'C завтраками| Bed and breakfast'!#REF!*0.85</f>
        <v>#REF!</v>
      </c>
      <c r="S27" s="240" t="e">
        <f>'C завтраками| Bed and breakfast'!#REF!*0.85</f>
        <v>#REF!</v>
      </c>
      <c r="T27" s="240" t="e">
        <f>'C завтраками| Bed and breakfast'!#REF!*0.85</f>
        <v>#REF!</v>
      </c>
      <c r="U27" s="240" t="e">
        <f>'C завтраками| Bed and breakfast'!#REF!*0.85</f>
        <v>#REF!</v>
      </c>
      <c r="V27" s="240" t="e">
        <f>'C завтраками| Bed and breakfast'!#REF!*0.85</f>
        <v>#REF!</v>
      </c>
      <c r="W27" s="240" t="e">
        <f>'C завтраками| Bed and breakfast'!#REF!*0.85</f>
        <v>#REF!</v>
      </c>
      <c r="X27" s="240" t="e">
        <f>'C завтраками| Bed and breakfast'!#REF!*0.85</f>
        <v>#REF!</v>
      </c>
      <c r="Y27" s="240" t="e">
        <f>'C завтраками| Bed and breakfast'!#REF!*0.85</f>
        <v>#REF!</v>
      </c>
      <c r="Z27" s="240" t="e">
        <f>'C завтраками| Bed and breakfast'!#REF!*0.85</f>
        <v>#REF!</v>
      </c>
      <c r="AA27" s="240" t="e">
        <f>'C завтраками| Bed and breakfast'!#REF!*0.85</f>
        <v>#REF!</v>
      </c>
      <c r="AB27" s="240" t="e">
        <f>'C завтраками| Bed and breakfast'!#REF!*0.85</f>
        <v>#REF!</v>
      </c>
      <c r="AC27" s="240" t="e">
        <f>'C завтраками| Bed and breakfast'!#REF!*0.85</f>
        <v>#REF!</v>
      </c>
      <c r="AD27" s="240" t="e">
        <f>'C завтраками| Bed and breakfast'!#REF!*0.85</f>
        <v>#REF!</v>
      </c>
      <c r="AE27" s="240" t="e">
        <f>'C завтраками| Bed and breakfast'!#REF!*0.85</f>
        <v>#REF!</v>
      </c>
      <c r="AF27" s="240" t="e">
        <f>'C завтраками| Bed and breakfast'!#REF!*0.85</f>
        <v>#REF!</v>
      </c>
      <c r="AG27" s="240" t="e">
        <f>'C завтраками| Bed and breakfast'!#REF!*0.85</f>
        <v>#REF!</v>
      </c>
      <c r="AH27" s="240" t="e">
        <f>'C завтраками| Bed and breakfast'!#REF!*0.85</f>
        <v>#REF!</v>
      </c>
      <c r="AI27" s="240" t="e">
        <f>'C завтраками| Bed and breakfast'!#REF!*0.85</f>
        <v>#REF!</v>
      </c>
      <c r="AJ27" s="240" t="e">
        <f>'C завтраками| Bed and breakfast'!#REF!*0.85</f>
        <v>#REF!</v>
      </c>
      <c r="AK27" s="240" t="e">
        <f>'C завтраками| Bed and breakfast'!#REF!*0.85</f>
        <v>#REF!</v>
      </c>
      <c r="AL27" s="240" t="e">
        <f>'C завтраками| Bed and breakfast'!#REF!*0.85</f>
        <v>#REF!</v>
      </c>
      <c r="AM27" s="240" t="e">
        <f>'C завтраками| Bed and breakfast'!#REF!*0.85</f>
        <v>#REF!</v>
      </c>
      <c r="AN27" s="240" t="e">
        <f>'C завтраками| Bed and breakfast'!#REF!*0.85</f>
        <v>#REF!</v>
      </c>
      <c r="AO27" s="240" t="e">
        <f>'C завтраками| Bed and breakfast'!#REF!*0.85</f>
        <v>#REF!</v>
      </c>
      <c r="AP27" s="240" t="e">
        <f>'C завтраками| Bed and breakfast'!#REF!*0.85</f>
        <v>#REF!</v>
      </c>
      <c r="AQ27" s="240" t="e">
        <f>'C завтраками| Bed and breakfast'!#REF!*0.85</f>
        <v>#REF!</v>
      </c>
      <c r="AR27" s="240" t="e">
        <f>'C завтраками| Bed and breakfast'!#REF!*0.85</f>
        <v>#REF!</v>
      </c>
      <c r="AS27" s="240" t="e">
        <f>'C завтраками| Bed and breakfast'!#REF!*0.85</f>
        <v>#REF!</v>
      </c>
      <c r="AT27" s="240" t="e">
        <f>'C завтраками| Bed and breakfast'!#REF!*0.85</f>
        <v>#REF!</v>
      </c>
      <c r="AU27" s="240" t="e">
        <f>'C завтраками| Bed and breakfast'!#REF!*0.85</f>
        <v>#REF!</v>
      </c>
      <c r="AV27" s="240" t="e">
        <f>'C завтраками| Bed and breakfast'!#REF!*0.85</f>
        <v>#REF!</v>
      </c>
      <c r="AW27" s="240" t="e">
        <f>'C завтраками| Bed and breakfast'!#REF!*0.85</f>
        <v>#REF!</v>
      </c>
      <c r="AX27" s="240" t="e">
        <f>'C завтраками| Bed and breakfast'!#REF!*0.85</f>
        <v>#REF!</v>
      </c>
      <c r="AY27" s="240" t="e">
        <f>'C завтраками| Bed and breakfast'!#REF!*0.85</f>
        <v>#REF!</v>
      </c>
      <c r="AZ27" s="240" t="e">
        <f>'C завтраками| Bed and breakfast'!#REF!*0.85</f>
        <v>#REF!</v>
      </c>
      <c r="BA27" s="240" t="e">
        <f>'C завтраками| Bed and breakfast'!#REF!*0.85</f>
        <v>#REF!</v>
      </c>
      <c r="BB27" s="240" t="e">
        <f>'C завтраками| Bed and breakfast'!#REF!*0.85</f>
        <v>#REF!</v>
      </c>
      <c r="BC27" s="240" t="e">
        <f>'C завтраками| Bed and breakfast'!#REF!*0.85</f>
        <v>#REF!</v>
      </c>
      <c r="BD27" s="240" t="e">
        <f>'C завтраками| Bed and breakfast'!#REF!*0.85</f>
        <v>#REF!</v>
      </c>
      <c r="BE27" s="240" t="e">
        <f>'C завтраками| Bed and breakfast'!#REF!*0.85</f>
        <v>#REF!</v>
      </c>
      <c r="BF27" s="240" t="e">
        <f>'C завтраками| Bed and breakfast'!#REF!*0.85</f>
        <v>#REF!</v>
      </c>
      <c r="BG27" s="240" t="e">
        <f>'C завтраками| Bed and breakfast'!#REF!*0.85</f>
        <v>#REF!</v>
      </c>
      <c r="BH27" s="240" t="e">
        <f>'C завтраками| Bed and breakfast'!#REF!*0.85</f>
        <v>#REF!</v>
      </c>
    </row>
    <row r="28" spans="1:60"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row>
    <row r="29" spans="1:60" s="72" customFormat="1" x14ac:dyDescent="0.2">
      <c r="A29" s="240" t="s">
        <v>115</v>
      </c>
      <c r="B29" s="240" t="e">
        <f>'C завтраками| Bed and breakfast'!#REF!*0.85</f>
        <v>#REF!</v>
      </c>
      <c r="C29" s="240" t="e">
        <f>'C завтраками| Bed and breakfast'!#REF!*0.85</f>
        <v>#REF!</v>
      </c>
      <c r="D29" s="240" t="e">
        <f>'C завтраками| Bed and breakfast'!#REF!*0.85</f>
        <v>#REF!</v>
      </c>
      <c r="E29" s="240" t="e">
        <f>'C завтраками| Bed and breakfast'!#REF!*0.85</f>
        <v>#REF!</v>
      </c>
      <c r="F29" s="240" t="e">
        <f>'C завтраками| Bed and breakfast'!#REF!*0.85</f>
        <v>#REF!</v>
      </c>
      <c r="G29" s="240" t="e">
        <f>'C завтраками| Bed and breakfast'!#REF!*0.85</f>
        <v>#REF!</v>
      </c>
      <c r="H29" s="240" t="e">
        <f>'C завтраками| Bed and breakfast'!#REF!*0.85</f>
        <v>#REF!</v>
      </c>
      <c r="I29" s="240" t="e">
        <f>'C завтраками| Bed and breakfast'!#REF!*0.85</f>
        <v>#REF!</v>
      </c>
      <c r="J29" s="240" t="e">
        <f>'C завтраками| Bed and breakfast'!#REF!*0.85</f>
        <v>#REF!</v>
      </c>
      <c r="K29" s="240" t="e">
        <f>'C завтраками| Bed and breakfast'!#REF!*0.85</f>
        <v>#REF!</v>
      </c>
      <c r="L29" s="240" t="e">
        <f>'C завтраками| Bed and breakfast'!#REF!*0.85</f>
        <v>#REF!</v>
      </c>
      <c r="M29" s="240" t="e">
        <f>'C завтраками| Bed and breakfast'!#REF!*0.85</f>
        <v>#REF!</v>
      </c>
      <c r="N29" s="240" t="e">
        <f>'C завтраками| Bed and breakfast'!#REF!*0.85</f>
        <v>#REF!</v>
      </c>
      <c r="O29" s="240" t="e">
        <f>'C завтраками| Bed and breakfast'!#REF!*0.85</f>
        <v>#REF!</v>
      </c>
      <c r="P29" s="240" t="e">
        <f>'C завтраками| Bed and breakfast'!#REF!*0.85</f>
        <v>#REF!</v>
      </c>
      <c r="Q29" s="240" t="e">
        <f>'C завтраками| Bed and breakfast'!#REF!*0.85</f>
        <v>#REF!</v>
      </c>
      <c r="R29" s="240" t="e">
        <f>'C завтраками| Bed and breakfast'!#REF!*0.85</f>
        <v>#REF!</v>
      </c>
      <c r="S29" s="240" t="e">
        <f>'C завтраками| Bed and breakfast'!#REF!*0.85</f>
        <v>#REF!</v>
      </c>
      <c r="T29" s="240" t="e">
        <f>'C завтраками| Bed and breakfast'!#REF!*0.85</f>
        <v>#REF!</v>
      </c>
      <c r="U29" s="240" t="e">
        <f>'C завтраками| Bed and breakfast'!#REF!*0.85</f>
        <v>#REF!</v>
      </c>
      <c r="V29" s="240" t="e">
        <f>'C завтраками| Bed and breakfast'!#REF!*0.85</f>
        <v>#REF!</v>
      </c>
      <c r="W29" s="240" t="e">
        <f>'C завтраками| Bed and breakfast'!#REF!*0.85</f>
        <v>#REF!</v>
      </c>
      <c r="X29" s="240" t="e">
        <f>'C завтраками| Bed and breakfast'!#REF!*0.85</f>
        <v>#REF!</v>
      </c>
      <c r="Y29" s="240" t="e">
        <f>'C завтраками| Bed and breakfast'!#REF!*0.85</f>
        <v>#REF!</v>
      </c>
      <c r="Z29" s="240" t="e">
        <f>'C завтраками| Bed and breakfast'!#REF!*0.85</f>
        <v>#REF!</v>
      </c>
      <c r="AA29" s="240" t="e">
        <f>'C завтраками| Bed and breakfast'!#REF!*0.85</f>
        <v>#REF!</v>
      </c>
      <c r="AB29" s="240" t="e">
        <f>'C завтраками| Bed and breakfast'!#REF!*0.85</f>
        <v>#REF!</v>
      </c>
      <c r="AC29" s="240" t="e">
        <f>'C завтраками| Bed and breakfast'!#REF!*0.85</f>
        <v>#REF!</v>
      </c>
      <c r="AD29" s="240" t="e">
        <f>'C завтраками| Bed and breakfast'!#REF!*0.85</f>
        <v>#REF!</v>
      </c>
      <c r="AE29" s="240" t="e">
        <f>'C завтраками| Bed and breakfast'!#REF!*0.85</f>
        <v>#REF!</v>
      </c>
      <c r="AF29" s="240" t="e">
        <f>'C завтраками| Bed and breakfast'!#REF!*0.85</f>
        <v>#REF!</v>
      </c>
      <c r="AG29" s="240" t="e">
        <f>'C завтраками| Bed and breakfast'!#REF!*0.85</f>
        <v>#REF!</v>
      </c>
      <c r="AH29" s="240" t="e">
        <f>'C завтраками| Bed and breakfast'!#REF!*0.85</f>
        <v>#REF!</v>
      </c>
      <c r="AI29" s="240" t="e">
        <f>'C завтраками| Bed and breakfast'!#REF!*0.85</f>
        <v>#REF!</v>
      </c>
      <c r="AJ29" s="240" t="e">
        <f>'C завтраками| Bed and breakfast'!#REF!*0.85</f>
        <v>#REF!</v>
      </c>
      <c r="AK29" s="240" t="e">
        <f>'C завтраками| Bed and breakfast'!#REF!*0.85</f>
        <v>#REF!</v>
      </c>
      <c r="AL29" s="240" t="e">
        <f>'C завтраками| Bed and breakfast'!#REF!*0.85</f>
        <v>#REF!</v>
      </c>
      <c r="AM29" s="240" t="e">
        <f>'C завтраками| Bed and breakfast'!#REF!*0.85</f>
        <v>#REF!</v>
      </c>
      <c r="AN29" s="240" t="e">
        <f>'C завтраками| Bed and breakfast'!#REF!*0.85</f>
        <v>#REF!</v>
      </c>
      <c r="AO29" s="240" t="e">
        <f>'C завтраками| Bed and breakfast'!#REF!*0.85</f>
        <v>#REF!</v>
      </c>
      <c r="AP29" s="240" t="e">
        <f>'C завтраками| Bed and breakfast'!#REF!*0.85</f>
        <v>#REF!</v>
      </c>
      <c r="AQ29" s="240" t="e">
        <f>'C завтраками| Bed and breakfast'!#REF!*0.85</f>
        <v>#REF!</v>
      </c>
      <c r="AR29" s="240" t="e">
        <f>'C завтраками| Bed and breakfast'!#REF!*0.85</f>
        <v>#REF!</v>
      </c>
      <c r="AS29" s="240" t="e">
        <f>'C завтраками| Bed and breakfast'!#REF!*0.85</f>
        <v>#REF!</v>
      </c>
      <c r="AT29" s="240" t="e">
        <f>'C завтраками| Bed and breakfast'!#REF!*0.85</f>
        <v>#REF!</v>
      </c>
      <c r="AU29" s="240" t="e">
        <f>'C завтраками| Bed and breakfast'!#REF!*0.85</f>
        <v>#REF!</v>
      </c>
      <c r="AV29" s="240" t="e">
        <f>'C завтраками| Bed and breakfast'!#REF!*0.85</f>
        <v>#REF!</v>
      </c>
      <c r="AW29" s="240" t="e">
        <f>'C завтраками| Bed and breakfast'!#REF!*0.85</f>
        <v>#REF!</v>
      </c>
      <c r="AX29" s="240" t="e">
        <f>'C завтраками| Bed and breakfast'!#REF!*0.85</f>
        <v>#REF!</v>
      </c>
      <c r="AY29" s="240" t="e">
        <f>'C завтраками| Bed and breakfast'!#REF!*0.85</f>
        <v>#REF!</v>
      </c>
      <c r="AZ29" s="240" t="e">
        <f>'C завтраками| Bed and breakfast'!#REF!*0.85</f>
        <v>#REF!</v>
      </c>
      <c r="BA29" s="240" t="e">
        <f>'C завтраками| Bed and breakfast'!#REF!*0.85</f>
        <v>#REF!</v>
      </c>
      <c r="BB29" s="240" t="e">
        <f>'C завтраками| Bed and breakfast'!#REF!*0.85</f>
        <v>#REF!</v>
      </c>
      <c r="BC29" s="240" t="e">
        <f>'C завтраками| Bed and breakfast'!#REF!*0.85</f>
        <v>#REF!</v>
      </c>
      <c r="BD29" s="240" t="e">
        <f>'C завтраками| Bed and breakfast'!#REF!*0.85</f>
        <v>#REF!</v>
      </c>
      <c r="BE29" s="240" t="e">
        <f>'C завтраками| Bed and breakfast'!#REF!*0.85</f>
        <v>#REF!</v>
      </c>
      <c r="BF29" s="240" t="e">
        <f>'C завтраками| Bed and breakfast'!#REF!*0.85</f>
        <v>#REF!</v>
      </c>
      <c r="BG29" s="240" t="e">
        <f>'C завтраками| Bed and breakfast'!#REF!*0.85</f>
        <v>#REF!</v>
      </c>
      <c r="BH29" s="240" t="e">
        <f>'C завтраками| Bed and breakfast'!#REF!*0.85</f>
        <v>#REF!</v>
      </c>
    </row>
    <row r="30" spans="1:60" ht="11.1" customHeight="1" thickBot="1" x14ac:dyDescent="0.25"/>
    <row r="31" spans="1:60" ht="12.75" thickBot="1" x14ac:dyDescent="0.25">
      <c r="A31" s="136" t="s">
        <v>133</v>
      </c>
    </row>
    <row r="32" spans="1:60" ht="12.75" thickBot="1" x14ac:dyDescent="0.25">
      <c r="A32" s="165" t="s">
        <v>360</v>
      </c>
    </row>
    <row r="33" spans="1:1" x14ac:dyDescent="0.2">
      <c r="A33" s="76"/>
    </row>
    <row r="34" spans="1:1" x14ac:dyDescent="0.2">
      <c r="A34" s="186" t="s">
        <v>130</v>
      </c>
    </row>
    <row r="35" spans="1:1" ht="12" customHeight="1" x14ac:dyDescent="0.2">
      <c r="A35" s="378" t="s">
        <v>295</v>
      </c>
    </row>
    <row r="36" spans="1:1" ht="12" customHeight="1" x14ac:dyDescent="0.2">
      <c r="A36" s="385"/>
    </row>
    <row r="37" spans="1:1" s="82" customFormat="1" ht="12" customHeight="1" x14ac:dyDescent="0.2">
      <c r="A37" s="385"/>
    </row>
    <row r="38" spans="1:1" ht="138" customHeight="1" x14ac:dyDescent="0.2">
      <c r="A38" s="385"/>
    </row>
    <row r="39" spans="1:1" ht="12.75" thickBot="1" x14ac:dyDescent="0.25">
      <c r="A39" s="242"/>
    </row>
    <row r="40" spans="1:1" ht="12.75" thickBot="1" x14ac:dyDescent="0.25">
      <c r="A40" s="137" t="s">
        <v>131</v>
      </c>
    </row>
    <row r="41" spans="1:1" ht="48" x14ac:dyDescent="0.2">
      <c r="A41" s="244" t="s">
        <v>158</v>
      </c>
    </row>
    <row r="42" spans="1:1" ht="12.75" thickBot="1" x14ac:dyDescent="0.25">
      <c r="A42" s="196"/>
    </row>
    <row r="43" spans="1:1" ht="12.75" thickBot="1" x14ac:dyDescent="0.25">
      <c r="A43" s="136" t="s">
        <v>332</v>
      </c>
    </row>
    <row r="44" spans="1:1" x14ac:dyDescent="0.2">
      <c r="A44" s="275" t="s">
        <v>370</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H72"/>
  <sheetViews>
    <sheetView zoomScaleNormal="100" workbookViewId="0"/>
  </sheetViews>
  <sheetFormatPr defaultColWidth="9" defaultRowHeight="12" x14ac:dyDescent="0.2"/>
  <cols>
    <col min="1" max="1" width="83.85546875" style="194" customWidth="1"/>
    <col min="2" max="19" width="9" style="194"/>
    <col min="20" max="21" width="9" style="194" customWidth="1"/>
    <col min="22" max="23" width="9" style="194"/>
    <col min="24" max="24" width="9" style="194" customWidth="1"/>
    <col min="25" max="25" width="9" style="194"/>
    <col min="26" max="26" width="9" style="194" hidden="1" customWidth="1"/>
    <col min="27" max="29" width="9" style="194" customWidth="1"/>
    <col min="30" max="30" width="9" style="194"/>
    <col min="31" max="32" width="9" style="194" customWidth="1"/>
    <col min="33" max="16384" width="9" style="194"/>
  </cols>
  <sheetData>
    <row r="1" spans="1:60" s="10" customFormat="1" ht="12" customHeight="1" x14ac:dyDescent="0.2">
      <c r="A1" s="97" t="s">
        <v>127</v>
      </c>
    </row>
    <row r="2" spans="1:60" s="10" customFormat="1" ht="12" customHeight="1" x14ac:dyDescent="0.2">
      <c r="A2" s="83" t="s">
        <v>225</v>
      </c>
    </row>
    <row r="3" spans="1:60" ht="8.4499999999999993" customHeight="1" x14ac:dyDescent="0.2">
      <c r="A3" s="69"/>
    </row>
    <row r="4" spans="1:60" s="250" customFormat="1" ht="32.450000000000003" customHeight="1" x14ac:dyDescent="0.2">
      <c r="A4" s="296" t="s">
        <v>132</v>
      </c>
    </row>
    <row r="5" spans="1:60" s="252" customFormat="1" ht="23.1" customHeight="1" x14ac:dyDescent="0.2">
      <c r="A5" s="80" t="s">
        <v>129</v>
      </c>
      <c r="B5" s="289" t="e">
        <f>'C завтраками| Bed and breakfast'!#REF!</f>
        <v>#REF!</v>
      </c>
      <c r="C5" s="271"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c r="T5" s="289" t="e">
        <f>'C завтраками| Bed and breakfast'!#REF!</f>
        <v>#REF!</v>
      </c>
      <c r="U5" s="289" t="e">
        <f>'C завтраками| Bed and breakfast'!#REF!</f>
        <v>#REF!</v>
      </c>
      <c r="V5" s="289" t="e">
        <f>'C завтраками| Bed and breakfast'!#REF!</f>
        <v>#REF!</v>
      </c>
      <c r="W5" s="289" t="e">
        <f>'C завтраками| Bed and breakfast'!#REF!</f>
        <v>#REF!</v>
      </c>
      <c r="X5" s="289" t="e">
        <f>'C завтраками| Bed and breakfast'!#REF!</f>
        <v>#REF!</v>
      </c>
      <c r="Y5" s="289" t="e">
        <f>'C завтраками| Bed and breakfast'!#REF!</f>
        <v>#REF!</v>
      </c>
      <c r="Z5" s="289" t="e">
        <f>'C завтраками| Bed and breakfast'!#REF!</f>
        <v>#REF!</v>
      </c>
      <c r="AA5" s="289" t="e">
        <f>'C завтраками| Bed and breakfast'!#REF!</f>
        <v>#REF!</v>
      </c>
      <c r="AB5" s="289" t="e">
        <f>'C завтраками| Bed and breakfast'!#REF!</f>
        <v>#REF!</v>
      </c>
      <c r="AC5" s="289" t="e">
        <f>'C завтраками| Bed and breakfast'!#REF!</f>
        <v>#REF!</v>
      </c>
      <c r="AD5" s="289" t="e">
        <f>'C завтраками| Bed and breakfast'!#REF!</f>
        <v>#REF!</v>
      </c>
      <c r="AE5" s="289" t="e">
        <f>'C завтраками| Bed and breakfast'!#REF!</f>
        <v>#REF!</v>
      </c>
      <c r="AF5" s="289" t="e">
        <f>'C завтраками| Bed and breakfast'!#REF!</f>
        <v>#REF!</v>
      </c>
      <c r="AG5" s="289" t="e">
        <f>'C завтраками| Bed and breakfast'!#REF!</f>
        <v>#REF!</v>
      </c>
      <c r="AH5" s="289" t="e">
        <f>'C завтраками| Bed and breakfast'!#REF!</f>
        <v>#REF!</v>
      </c>
      <c r="AI5" s="289" t="e">
        <f>'C завтраками| Bed and breakfast'!#REF!</f>
        <v>#REF!</v>
      </c>
      <c r="AJ5" s="289" t="e">
        <f>'C завтраками| Bed and breakfast'!#REF!</f>
        <v>#REF!</v>
      </c>
      <c r="AK5" s="289" t="e">
        <f>'C завтраками| Bed and breakfast'!#REF!</f>
        <v>#REF!</v>
      </c>
      <c r="AL5" s="289" t="e">
        <f>'C завтраками| Bed and breakfast'!#REF!</f>
        <v>#REF!</v>
      </c>
      <c r="AM5" s="289" t="e">
        <f>'C завтраками| Bed and breakfast'!#REF!</f>
        <v>#REF!</v>
      </c>
      <c r="AN5" s="289" t="e">
        <f>'C завтраками| Bed and breakfast'!#REF!</f>
        <v>#REF!</v>
      </c>
      <c r="AO5" s="289" t="e">
        <f>'C завтраками| Bed and breakfast'!#REF!</f>
        <v>#REF!</v>
      </c>
      <c r="AP5" s="289" t="e">
        <f>'C завтраками| Bed and breakfast'!#REF!</f>
        <v>#REF!</v>
      </c>
      <c r="AQ5" s="289" t="e">
        <f>'C завтраками| Bed and breakfast'!#REF!</f>
        <v>#REF!</v>
      </c>
      <c r="AR5" s="289" t="e">
        <f>'C завтраками| Bed and breakfast'!#REF!</f>
        <v>#REF!</v>
      </c>
      <c r="AS5" s="289" t="e">
        <f>'C завтраками| Bed and breakfast'!#REF!</f>
        <v>#REF!</v>
      </c>
      <c r="AT5" s="289" t="e">
        <f>'C завтраками| Bed and breakfast'!#REF!</f>
        <v>#REF!</v>
      </c>
      <c r="AU5" s="289" t="e">
        <f>'C завтраками| Bed and breakfast'!#REF!</f>
        <v>#REF!</v>
      </c>
      <c r="AV5" s="289" t="e">
        <f>'C завтраками| Bed and breakfast'!#REF!</f>
        <v>#REF!</v>
      </c>
      <c r="AW5" s="289" t="e">
        <f>'C завтраками| Bed and breakfast'!#REF!</f>
        <v>#REF!</v>
      </c>
      <c r="AX5" s="289" t="e">
        <f>'C завтраками| Bed and breakfast'!#REF!</f>
        <v>#REF!</v>
      </c>
      <c r="AY5" s="289" t="e">
        <f>'C завтраками| Bed and breakfast'!#REF!</f>
        <v>#REF!</v>
      </c>
      <c r="AZ5" s="289" t="e">
        <f>'C завтраками| Bed and breakfast'!#REF!</f>
        <v>#REF!</v>
      </c>
      <c r="BA5" s="289" t="e">
        <f>'C завтраками| Bed and breakfast'!#REF!</f>
        <v>#REF!</v>
      </c>
      <c r="BB5" s="289" t="e">
        <f>'C завтраками| Bed and breakfast'!#REF!</f>
        <v>#REF!</v>
      </c>
      <c r="BC5" s="289" t="e">
        <f>'C завтраками| Bed and breakfast'!#REF!</f>
        <v>#REF!</v>
      </c>
      <c r="BD5" s="289" t="e">
        <f>'C завтраками| Bed and breakfast'!#REF!</f>
        <v>#REF!</v>
      </c>
      <c r="BE5" s="289" t="e">
        <f>'C завтраками| Bed and breakfast'!#REF!</f>
        <v>#REF!</v>
      </c>
      <c r="BF5" s="289" t="e">
        <f>'C завтраками| Bed and breakfast'!#REF!</f>
        <v>#REF!</v>
      </c>
      <c r="BG5" s="289" t="e">
        <f>'C завтраками| Bed and breakfast'!#REF!</f>
        <v>#REF!</v>
      </c>
      <c r="BH5" s="289" t="e">
        <f>'C завтраками| Bed and breakfast'!#REF!</f>
        <v>#REF!</v>
      </c>
    </row>
    <row r="6" spans="1:60" s="252" customFormat="1" ht="23.1" customHeight="1" x14ac:dyDescent="0.2">
      <c r="A6" s="81"/>
      <c r="B6" s="289" t="e">
        <f>'C завтраками| Bed and breakfast'!#REF!</f>
        <v>#REF!</v>
      </c>
      <c r="C6" s="271"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c r="T6" s="289" t="e">
        <f>'C завтраками| Bed and breakfast'!#REF!</f>
        <v>#REF!</v>
      </c>
      <c r="U6" s="289" t="e">
        <f>'C завтраками| Bed and breakfast'!#REF!</f>
        <v>#REF!</v>
      </c>
      <c r="V6" s="289" t="e">
        <f>'C завтраками| Bed and breakfast'!#REF!</f>
        <v>#REF!</v>
      </c>
      <c r="W6" s="289" t="e">
        <f>'C завтраками| Bed and breakfast'!#REF!</f>
        <v>#REF!</v>
      </c>
      <c r="X6" s="289" t="e">
        <f>'C завтраками| Bed and breakfast'!#REF!</f>
        <v>#REF!</v>
      </c>
      <c r="Y6" s="289" t="e">
        <f>'C завтраками| Bed and breakfast'!#REF!</f>
        <v>#REF!</v>
      </c>
      <c r="Z6" s="289" t="e">
        <f>'C завтраками| Bed and breakfast'!#REF!</f>
        <v>#REF!</v>
      </c>
      <c r="AA6" s="289" t="e">
        <f>'C завтраками| Bed and breakfast'!#REF!</f>
        <v>#REF!</v>
      </c>
      <c r="AB6" s="289" t="e">
        <f>'C завтраками| Bed and breakfast'!#REF!</f>
        <v>#REF!</v>
      </c>
      <c r="AC6" s="289" t="e">
        <f>'C завтраками| Bed and breakfast'!#REF!</f>
        <v>#REF!</v>
      </c>
      <c r="AD6" s="289" t="e">
        <f>'C завтраками| Bed and breakfast'!#REF!</f>
        <v>#REF!</v>
      </c>
      <c r="AE6" s="289" t="e">
        <f>'C завтраками| Bed and breakfast'!#REF!</f>
        <v>#REF!</v>
      </c>
      <c r="AF6" s="289" t="e">
        <f>'C завтраками| Bed and breakfast'!#REF!</f>
        <v>#REF!</v>
      </c>
      <c r="AG6" s="289" t="e">
        <f>'C завтраками| Bed and breakfast'!#REF!</f>
        <v>#REF!</v>
      </c>
      <c r="AH6" s="289" t="e">
        <f>'C завтраками| Bed and breakfast'!#REF!</f>
        <v>#REF!</v>
      </c>
      <c r="AI6" s="289" t="e">
        <f>'C завтраками| Bed and breakfast'!#REF!</f>
        <v>#REF!</v>
      </c>
      <c r="AJ6" s="289" t="e">
        <f>'C завтраками| Bed and breakfast'!#REF!</f>
        <v>#REF!</v>
      </c>
      <c r="AK6" s="289" t="e">
        <f>'C завтраками| Bed and breakfast'!#REF!</f>
        <v>#REF!</v>
      </c>
      <c r="AL6" s="289" t="e">
        <f>'C завтраками| Bed and breakfast'!#REF!</f>
        <v>#REF!</v>
      </c>
      <c r="AM6" s="289" t="e">
        <f>'C завтраками| Bed and breakfast'!#REF!</f>
        <v>#REF!</v>
      </c>
      <c r="AN6" s="289" t="e">
        <f>'C завтраками| Bed and breakfast'!#REF!</f>
        <v>#REF!</v>
      </c>
      <c r="AO6" s="289" t="e">
        <f>'C завтраками| Bed and breakfast'!#REF!</f>
        <v>#REF!</v>
      </c>
      <c r="AP6" s="289" t="e">
        <f>'C завтраками| Bed and breakfast'!#REF!</f>
        <v>#REF!</v>
      </c>
      <c r="AQ6" s="289" t="e">
        <f>'C завтраками| Bed and breakfast'!#REF!</f>
        <v>#REF!</v>
      </c>
      <c r="AR6" s="289" t="e">
        <f>'C завтраками| Bed and breakfast'!#REF!</f>
        <v>#REF!</v>
      </c>
      <c r="AS6" s="289" t="e">
        <f>'C завтраками| Bed and breakfast'!#REF!</f>
        <v>#REF!</v>
      </c>
      <c r="AT6" s="289" t="e">
        <f>'C завтраками| Bed and breakfast'!#REF!</f>
        <v>#REF!</v>
      </c>
      <c r="AU6" s="289" t="e">
        <f>'C завтраками| Bed and breakfast'!#REF!</f>
        <v>#REF!</v>
      </c>
      <c r="AV6" s="289" t="e">
        <f>'C завтраками| Bed and breakfast'!#REF!</f>
        <v>#REF!</v>
      </c>
      <c r="AW6" s="289" t="e">
        <f>'C завтраками| Bed and breakfast'!#REF!</f>
        <v>#REF!</v>
      </c>
      <c r="AX6" s="289" t="e">
        <f>'C завтраками| Bed and breakfast'!#REF!</f>
        <v>#REF!</v>
      </c>
      <c r="AY6" s="289" t="e">
        <f>'C завтраками| Bed and breakfast'!#REF!</f>
        <v>#REF!</v>
      </c>
      <c r="AZ6" s="289" t="e">
        <f>'C завтраками| Bed and breakfast'!#REF!</f>
        <v>#REF!</v>
      </c>
      <c r="BA6" s="289" t="e">
        <f>'C завтраками| Bed and breakfast'!#REF!</f>
        <v>#REF!</v>
      </c>
      <c r="BB6" s="289" t="e">
        <f>'C завтраками| Bed and breakfast'!#REF!</f>
        <v>#REF!</v>
      </c>
      <c r="BC6" s="289" t="e">
        <f>'C завтраками| Bed and breakfast'!#REF!</f>
        <v>#REF!</v>
      </c>
      <c r="BD6" s="289" t="e">
        <f>'C завтраками| Bed and breakfast'!#REF!</f>
        <v>#REF!</v>
      </c>
      <c r="BE6" s="289" t="e">
        <f>'C завтраками| Bed and breakfast'!#REF!</f>
        <v>#REF!</v>
      </c>
      <c r="BF6" s="289" t="e">
        <f>'C завтраками| Bed and breakfast'!#REF!</f>
        <v>#REF!</v>
      </c>
      <c r="BG6" s="289" t="e">
        <f>'C завтраками| Bed and breakfast'!#REF!</f>
        <v>#REF!</v>
      </c>
      <c r="BH6" s="289" t="e">
        <f>'C завтраками| Bed and breakfast'!#REF!</f>
        <v>#REF!</v>
      </c>
    </row>
    <row r="7" spans="1:60" s="290" customFormat="1" x14ac:dyDescent="0.2">
      <c r="A7" s="239" t="s">
        <v>138</v>
      </c>
    </row>
    <row r="8" spans="1:60" s="290" customFormat="1" x14ac:dyDescent="0.2">
      <c r="A8" s="240">
        <v>1</v>
      </c>
      <c r="B8" s="272" t="e">
        <f>'C завтраками| Bed and breakfast'!#REF!*0.85</f>
        <v>#REF!</v>
      </c>
      <c r="C8" s="272" t="e">
        <f>'C завтраками| Bed and breakfast'!#REF!*0.85</f>
        <v>#REF!</v>
      </c>
      <c r="D8" s="272" t="e">
        <f>'C завтраками| Bed and breakfast'!#REF!*0.85</f>
        <v>#REF!</v>
      </c>
      <c r="E8" s="272" t="e">
        <f>'C завтраками| Bed and breakfast'!#REF!*0.85</f>
        <v>#REF!</v>
      </c>
      <c r="F8" s="272" t="e">
        <f>'C завтраками| Bed and breakfast'!#REF!*0.85</f>
        <v>#REF!</v>
      </c>
      <c r="G8" s="272" t="e">
        <f>'C завтраками| Bed and breakfast'!#REF!*0.85</f>
        <v>#REF!</v>
      </c>
      <c r="H8" s="272" t="e">
        <f>'C завтраками| Bed and breakfast'!#REF!*0.85</f>
        <v>#REF!</v>
      </c>
      <c r="I8" s="272" t="e">
        <f>'C завтраками| Bed and breakfast'!#REF!*0.85</f>
        <v>#REF!</v>
      </c>
      <c r="J8" s="272" t="e">
        <f>'C завтраками| Bed and breakfast'!#REF!*0.85</f>
        <v>#REF!</v>
      </c>
      <c r="K8" s="272" t="e">
        <f>'C завтраками| Bed and breakfast'!#REF!*0.85</f>
        <v>#REF!</v>
      </c>
      <c r="L8" s="272" t="e">
        <f>'C завтраками| Bed and breakfast'!#REF!*0.85</f>
        <v>#REF!</v>
      </c>
      <c r="M8" s="272" t="e">
        <f>'C завтраками| Bed and breakfast'!#REF!*0.85</f>
        <v>#REF!</v>
      </c>
      <c r="N8" s="272" t="e">
        <f>'C завтраками| Bed and breakfast'!#REF!*0.85</f>
        <v>#REF!</v>
      </c>
      <c r="O8" s="272" t="e">
        <f>'C завтраками| Bed and breakfast'!#REF!*0.85</f>
        <v>#REF!</v>
      </c>
      <c r="P8" s="272" t="e">
        <f>'C завтраками| Bed and breakfast'!#REF!*0.85</f>
        <v>#REF!</v>
      </c>
      <c r="Q8" s="272" t="e">
        <f>'C завтраками| Bed and breakfast'!#REF!*0.85</f>
        <v>#REF!</v>
      </c>
      <c r="R8" s="272" t="e">
        <f>'C завтраками| Bed and breakfast'!#REF!*0.85</f>
        <v>#REF!</v>
      </c>
      <c r="S8" s="272" t="e">
        <f>'C завтраками| Bed and breakfast'!#REF!*0.85</f>
        <v>#REF!</v>
      </c>
      <c r="T8" s="272" t="e">
        <f>'C завтраками| Bed and breakfast'!#REF!*0.85</f>
        <v>#REF!</v>
      </c>
      <c r="U8" s="272" t="e">
        <f>'C завтраками| Bed and breakfast'!#REF!*0.85</f>
        <v>#REF!</v>
      </c>
      <c r="V8" s="272" t="e">
        <f>'C завтраками| Bed and breakfast'!#REF!*0.85</f>
        <v>#REF!</v>
      </c>
      <c r="W8" s="272" t="e">
        <f>'C завтраками| Bed and breakfast'!#REF!*0.85</f>
        <v>#REF!</v>
      </c>
      <c r="X8" s="272" t="e">
        <f>'C завтраками| Bed and breakfast'!#REF!*0.85</f>
        <v>#REF!</v>
      </c>
      <c r="Y8" s="272" t="e">
        <f>'C завтраками| Bed and breakfast'!#REF!*0.85</f>
        <v>#REF!</v>
      </c>
      <c r="Z8" s="272" t="e">
        <f>'C завтраками| Bed and breakfast'!#REF!*0.85</f>
        <v>#REF!</v>
      </c>
      <c r="AA8" s="272" t="e">
        <f>'C завтраками| Bed and breakfast'!#REF!*0.85</f>
        <v>#REF!</v>
      </c>
      <c r="AB8" s="272" t="e">
        <f>'C завтраками| Bed and breakfast'!#REF!*0.85</f>
        <v>#REF!</v>
      </c>
      <c r="AC8" s="272" t="e">
        <f>'C завтраками| Bed and breakfast'!#REF!*0.85</f>
        <v>#REF!</v>
      </c>
      <c r="AD8" s="272" t="e">
        <f>'C завтраками| Bed and breakfast'!#REF!*0.85</f>
        <v>#REF!</v>
      </c>
      <c r="AE8" s="272" t="e">
        <f>'C завтраками| Bed and breakfast'!#REF!*0.85</f>
        <v>#REF!</v>
      </c>
      <c r="AF8" s="272" t="e">
        <f>'C завтраками| Bed and breakfast'!#REF!*0.85</f>
        <v>#REF!</v>
      </c>
      <c r="AG8" s="272" t="e">
        <f>'C завтраками| Bed and breakfast'!#REF!*0.85</f>
        <v>#REF!</v>
      </c>
      <c r="AH8" s="272" t="e">
        <f>'C завтраками| Bed and breakfast'!#REF!*0.85</f>
        <v>#REF!</v>
      </c>
      <c r="AI8" s="272" t="e">
        <f>'C завтраками| Bed and breakfast'!#REF!*0.85</f>
        <v>#REF!</v>
      </c>
      <c r="AJ8" s="272" t="e">
        <f>'C завтраками| Bed and breakfast'!#REF!*0.85</f>
        <v>#REF!</v>
      </c>
      <c r="AK8" s="272" t="e">
        <f>'C завтраками| Bed and breakfast'!#REF!*0.85</f>
        <v>#REF!</v>
      </c>
      <c r="AL8" s="272" t="e">
        <f>'C завтраками| Bed and breakfast'!#REF!*0.85</f>
        <v>#REF!</v>
      </c>
      <c r="AM8" s="272" t="e">
        <f>'C завтраками| Bed and breakfast'!#REF!*0.85</f>
        <v>#REF!</v>
      </c>
      <c r="AN8" s="272" t="e">
        <f>'C завтраками| Bed and breakfast'!#REF!*0.85</f>
        <v>#REF!</v>
      </c>
      <c r="AO8" s="272" t="e">
        <f>'C завтраками| Bed and breakfast'!#REF!*0.85</f>
        <v>#REF!</v>
      </c>
      <c r="AP8" s="272" t="e">
        <f>'C завтраками| Bed and breakfast'!#REF!*0.85</f>
        <v>#REF!</v>
      </c>
      <c r="AQ8" s="272" t="e">
        <f>'C завтраками| Bed and breakfast'!#REF!*0.85</f>
        <v>#REF!</v>
      </c>
      <c r="AR8" s="272" t="e">
        <f>'C завтраками| Bed and breakfast'!#REF!*0.85</f>
        <v>#REF!</v>
      </c>
      <c r="AS8" s="272" t="e">
        <f>'C завтраками| Bed and breakfast'!#REF!*0.85</f>
        <v>#REF!</v>
      </c>
      <c r="AT8" s="272" t="e">
        <f>'C завтраками| Bed and breakfast'!#REF!*0.85</f>
        <v>#REF!</v>
      </c>
      <c r="AU8" s="272" t="e">
        <f>'C завтраками| Bed and breakfast'!#REF!*0.85</f>
        <v>#REF!</v>
      </c>
      <c r="AV8" s="272" t="e">
        <f>'C завтраками| Bed and breakfast'!#REF!*0.85</f>
        <v>#REF!</v>
      </c>
      <c r="AW8" s="272" t="e">
        <f>'C завтраками| Bed and breakfast'!#REF!*0.85</f>
        <v>#REF!</v>
      </c>
      <c r="AX8" s="272" t="e">
        <f>'C завтраками| Bed and breakfast'!#REF!*0.85</f>
        <v>#REF!</v>
      </c>
      <c r="AY8" s="272" t="e">
        <f>'C завтраками| Bed and breakfast'!#REF!*0.85</f>
        <v>#REF!</v>
      </c>
      <c r="AZ8" s="272" t="e">
        <f>'C завтраками| Bed and breakfast'!#REF!*0.85</f>
        <v>#REF!</v>
      </c>
      <c r="BA8" s="272" t="e">
        <f>'C завтраками| Bed and breakfast'!#REF!*0.85</f>
        <v>#REF!</v>
      </c>
      <c r="BB8" s="272" t="e">
        <f>'C завтраками| Bed and breakfast'!#REF!*0.85</f>
        <v>#REF!</v>
      </c>
      <c r="BC8" s="272" t="e">
        <f>'C завтраками| Bed and breakfast'!#REF!*0.85</f>
        <v>#REF!</v>
      </c>
      <c r="BD8" s="272" t="e">
        <f>'C завтраками| Bed and breakfast'!#REF!*0.85</f>
        <v>#REF!</v>
      </c>
      <c r="BE8" s="272" t="e">
        <f>'C завтраками| Bed and breakfast'!#REF!*0.85</f>
        <v>#REF!</v>
      </c>
      <c r="BF8" s="272" t="e">
        <f>'C завтраками| Bed and breakfast'!#REF!*0.85</f>
        <v>#REF!</v>
      </c>
      <c r="BG8" s="272" t="e">
        <f>'C завтраками| Bed and breakfast'!#REF!*0.85</f>
        <v>#REF!</v>
      </c>
      <c r="BH8" s="272" t="e">
        <f>'C завтраками| Bed and breakfast'!#REF!*0.85</f>
        <v>#REF!</v>
      </c>
    </row>
    <row r="9" spans="1:60" s="290" customFormat="1" x14ac:dyDescent="0.2">
      <c r="A9" s="240">
        <v>2</v>
      </c>
      <c r="B9" s="292" t="e">
        <f>'C завтраками| Bed and breakfast'!#REF!*0.85</f>
        <v>#REF!</v>
      </c>
      <c r="C9" s="292" t="e">
        <f>'C завтраками| Bed and breakfast'!#REF!*0.85</f>
        <v>#REF!</v>
      </c>
      <c r="D9" s="292" t="e">
        <f>'C завтраками| Bed and breakfast'!#REF!*0.85</f>
        <v>#REF!</v>
      </c>
      <c r="E9" s="292" t="e">
        <f>'C завтраками| Bed and breakfast'!#REF!*0.85</f>
        <v>#REF!</v>
      </c>
      <c r="F9" s="292" t="e">
        <f>'C завтраками| Bed and breakfast'!#REF!*0.85</f>
        <v>#REF!</v>
      </c>
      <c r="G9" s="292" t="e">
        <f>'C завтраками| Bed and breakfast'!#REF!*0.85</f>
        <v>#REF!</v>
      </c>
      <c r="H9" s="292" t="e">
        <f>'C завтраками| Bed and breakfast'!#REF!*0.85</f>
        <v>#REF!</v>
      </c>
      <c r="I9" s="292" t="e">
        <f>'C завтраками| Bed and breakfast'!#REF!*0.85</f>
        <v>#REF!</v>
      </c>
      <c r="J9" s="292" t="e">
        <f>'C завтраками| Bed and breakfast'!#REF!*0.85</f>
        <v>#REF!</v>
      </c>
      <c r="K9" s="292" t="e">
        <f>'C завтраками| Bed and breakfast'!#REF!*0.85</f>
        <v>#REF!</v>
      </c>
      <c r="L9" s="292" t="e">
        <f>'C завтраками| Bed and breakfast'!#REF!*0.85</f>
        <v>#REF!</v>
      </c>
      <c r="M9" s="292" t="e">
        <f>'C завтраками| Bed and breakfast'!#REF!*0.85</f>
        <v>#REF!</v>
      </c>
      <c r="N9" s="292" t="e">
        <f>'C завтраками| Bed and breakfast'!#REF!*0.85</f>
        <v>#REF!</v>
      </c>
      <c r="O9" s="292" t="e">
        <f>'C завтраками| Bed and breakfast'!#REF!*0.85</f>
        <v>#REF!</v>
      </c>
      <c r="P9" s="292" t="e">
        <f>'C завтраками| Bed and breakfast'!#REF!*0.85</f>
        <v>#REF!</v>
      </c>
      <c r="Q9" s="292" t="e">
        <f>'C завтраками| Bed and breakfast'!#REF!*0.85</f>
        <v>#REF!</v>
      </c>
      <c r="R9" s="292" t="e">
        <f>'C завтраками| Bed and breakfast'!#REF!*0.85</f>
        <v>#REF!</v>
      </c>
      <c r="S9" s="292" t="e">
        <f>'C завтраками| Bed and breakfast'!#REF!*0.85</f>
        <v>#REF!</v>
      </c>
      <c r="T9" s="292" t="e">
        <f>'C завтраками| Bed and breakfast'!#REF!*0.85</f>
        <v>#REF!</v>
      </c>
      <c r="U9" s="292" t="e">
        <f>'C завтраками| Bed and breakfast'!#REF!*0.85</f>
        <v>#REF!</v>
      </c>
      <c r="V9" s="292" t="e">
        <f>'C завтраками| Bed and breakfast'!#REF!*0.85</f>
        <v>#REF!</v>
      </c>
      <c r="W9" s="292" t="e">
        <f>'C завтраками| Bed and breakfast'!#REF!*0.85</f>
        <v>#REF!</v>
      </c>
      <c r="X9" s="292" t="e">
        <f>'C завтраками| Bed and breakfast'!#REF!*0.85</f>
        <v>#REF!</v>
      </c>
      <c r="Y9" s="292" t="e">
        <f>'C завтраками| Bed and breakfast'!#REF!*0.85</f>
        <v>#REF!</v>
      </c>
      <c r="Z9" s="292" t="e">
        <f>'C завтраками| Bed and breakfast'!#REF!*0.85</f>
        <v>#REF!</v>
      </c>
      <c r="AA9" s="292" t="e">
        <f>'C завтраками| Bed and breakfast'!#REF!*0.85</f>
        <v>#REF!</v>
      </c>
      <c r="AB9" s="292" t="e">
        <f>'C завтраками| Bed and breakfast'!#REF!*0.85</f>
        <v>#REF!</v>
      </c>
      <c r="AC9" s="292" t="e">
        <f>'C завтраками| Bed and breakfast'!#REF!*0.85</f>
        <v>#REF!</v>
      </c>
      <c r="AD9" s="292" t="e">
        <f>'C завтраками| Bed and breakfast'!#REF!*0.85</f>
        <v>#REF!</v>
      </c>
      <c r="AE9" s="292" t="e">
        <f>'C завтраками| Bed and breakfast'!#REF!*0.85</f>
        <v>#REF!</v>
      </c>
      <c r="AF9" s="292" t="e">
        <f>'C завтраками| Bed and breakfast'!#REF!*0.85</f>
        <v>#REF!</v>
      </c>
      <c r="AG9" s="292" t="e">
        <f>'C завтраками| Bed and breakfast'!#REF!*0.85</f>
        <v>#REF!</v>
      </c>
      <c r="AH9" s="292" t="e">
        <f>'C завтраками| Bed and breakfast'!#REF!*0.85</f>
        <v>#REF!</v>
      </c>
      <c r="AI9" s="292" t="e">
        <f>'C завтраками| Bed and breakfast'!#REF!*0.85</f>
        <v>#REF!</v>
      </c>
      <c r="AJ9" s="292" t="e">
        <f>'C завтраками| Bed and breakfast'!#REF!*0.85</f>
        <v>#REF!</v>
      </c>
      <c r="AK9" s="292" t="e">
        <f>'C завтраками| Bed and breakfast'!#REF!*0.85</f>
        <v>#REF!</v>
      </c>
      <c r="AL9" s="292" t="e">
        <f>'C завтраками| Bed and breakfast'!#REF!*0.85</f>
        <v>#REF!</v>
      </c>
      <c r="AM9" s="292" t="e">
        <f>'C завтраками| Bed and breakfast'!#REF!*0.85</f>
        <v>#REF!</v>
      </c>
      <c r="AN9" s="292" t="e">
        <f>'C завтраками| Bed and breakfast'!#REF!*0.85</f>
        <v>#REF!</v>
      </c>
      <c r="AO9" s="292" t="e">
        <f>'C завтраками| Bed and breakfast'!#REF!*0.85</f>
        <v>#REF!</v>
      </c>
      <c r="AP9" s="292" t="e">
        <f>'C завтраками| Bed and breakfast'!#REF!*0.85</f>
        <v>#REF!</v>
      </c>
      <c r="AQ9" s="292" t="e">
        <f>'C завтраками| Bed and breakfast'!#REF!*0.85</f>
        <v>#REF!</v>
      </c>
      <c r="AR9" s="292" t="e">
        <f>'C завтраками| Bed and breakfast'!#REF!*0.85</f>
        <v>#REF!</v>
      </c>
      <c r="AS9" s="292" t="e">
        <f>'C завтраками| Bed and breakfast'!#REF!*0.85</f>
        <v>#REF!</v>
      </c>
      <c r="AT9" s="292" t="e">
        <f>'C завтраками| Bed and breakfast'!#REF!*0.85</f>
        <v>#REF!</v>
      </c>
      <c r="AU9" s="292" t="e">
        <f>'C завтраками| Bed and breakfast'!#REF!*0.85</f>
        <v>#REF!</v>
      </c>
      <c r="AV9" s="292" t="e">
        <f>'C завтраками| Bed and breakfast'!#REF!*0.85</f>
        <v>#REF!</v>
      </c>
      <c r="AW9" s="292" t="e">
        <f>'C завтраками| Bed and breakfast'!#REF!*0.85</f>
        <v>#REF!</v>
      </c>
      <c r="AX9" s="292" t="e">
        <f>'C завтраками| Bed and breakfast'!#REF!*0.85</f>
        <v>#REF!</v>
      </c>
      <c r="AY9" s="292" t="e">
        <f>'C завтраками| Bed and breakfast'!#REF!*0.85</f>
        <v>#REF!</v>
      </c>
      <c r="AZ9" s="292" t="e">
        <f>'C завтраками| Bed and breakfast'!#REF!*0.85</f>
        <v>#REF!</v>
      </c>
      <c r="BA9" s="292" t="e">
        <f>'C завтраками| Bed and breakfast'!#REF!*0.85</f>
        <v>#REF!</v>
      </c>
      <c r="BB9" s="292" t="e">
        <f>'C завтраками| Bed and breakfast'!#REF!*0.85</f>
        <v>#REF!</v>
      </c>
      <c r="BC9" s="292" t="e">
        <f>'C завтраками| Bed and breakfast'!#REF!*0.85</f>
        <v>#REF!</v>
      </c>
      <c r="BD9" s="292" t="e">
        <f>'C завтраками| Bed and breakfast'!#REF!*0.85</f>
        <v>#REF!</v>
      </c>
      <c r="BE9" s="292" t="e">
        <f>'C завтраками| Bed and breakfast'!#REF!*0.85</f>
        <v>#REF!</v>
      </c>
      <c r="BF9" s="292" t="e">
        <f>'C завтраками| Bed and breakfast'!#REF!*0.85</f>
        <v>#REF!</v>
      </c>
      <c r="BG9" s="292" t="e">
        <f>'C завтраками| Bed and breakfast'!#REF!*0.85</f>
        <v>#REF!</v>
      </c>
      <c r="BH9" s="292" t="e">
        <f>'C завтраками| Bed and breakfast'!#REF!*0.85</f>
        <v>#REF!</v>
      </c>
    </row>
    <row r="10" spans="1:60"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row>
    <row r="11" spans="1:60" s="290" customFormat="1" x14ac:dyDescent="0.2">
      <c r="A11" s="240">
        <v>1</v>
      </c>
      <c r="B11" s="292" t="e">
        <f>'C завтраками| Bed and breakfast'!#REF!*0.85</f>
        <v>#REF!</v>
      </c>
      <c r="C11" s="292" t="e">
        <f>'C завтраками| Bed and breakfast'!#REF!*0.85</f>
        <v>#REF!</v>
      </c>
      <c r="D11" s="292" t="e">
        <f>'C завтраками| Bed and breakfast'!#REF!*0.85</f>
        <v>#REF!</v>
      </c>
      <c r="E11" s="292" t="e">
        <f>'C завтраками| Bed and breakfast'!#REF!*0.85</f>
        <v>#REF!</v>
      </c>
      <c r="F11" s="292" t="e">
        <f>'C завтраками| Bed and breakfast'!#REF!*0.85</f>
        <v>#REF!</v>
      </c>
      <c r="G11" s="292" t="e">
        <f>'C завтраками| Bed and breakfast'!#REF!*0.85</f>
        <v>#REF!</v>
      </c>
      <c r="H11" s="292" t="e">
        <f>'C завтраками| Bed and breakfast'!#REF!*0.85</f>
        <v>#REF!</v>
      </c>
      <c r="I11" s="292" t="e">
        <f>'C завтраками| Bed and breakfast'!#REF!*0.85</f>
        <v>#REF!</v>
      </c>
      <c r="J11" s="292" t="e">
        <f>'C завтраками| Bed and breakfast'!#REF!*0.85</f>
        <v>#REF!</v>
      </c>
      <c r="K11" s="292" t="e">
        <f>'C завтраками| Bed and breakfast'!#REF!*0.85</f>
        <v>#REF!</v>
      </c>
      <c r="L11" s="292" t="e">
        <f>'C завтраками| Bed and breakfast'!#REF!*0.85</f>
        <v>#REF!</v>
      </c>
      <c r="M11" s="292" t="e">
        <f>'C завтраками| Bed and breakfast'!#REF!*0.85</f>
        <v>#REF!</v>
      </c>
      <c r="N11" s="292" t="e">
        <f>'C завтраками| Bed and breakfast'!#REF!*0.85</f>
        <v>#REF!</v>
      </c>
      <c r="O11" s="292" t="e">
        <f>'C завтраками| Bed and breakfast'!#REF!*0.85</f>
        <v>#REF!</v>
      </c>
      <c r="P11" s="292" t="e">
        <f>'C завтраками| Bed and breakfast'!#REF!*0.85</f>
        <v>#REF!</v>
      </c>
      <c r="Q11" s="292" t="e">
        <f>'C завтраками| Bed and breakfast'!#REF!*0.85</f>
        <v>#REF!</v>
      </c>
      <c r="R11" s="292" t="e">
        <f>'C завтраками| Bed and breakfast'!#REF!*0.85</f>
        <v>#REF!</v>
      </c>
      <c r="S11" s="292" t="e">
        <f>'C завтраками| Bed and breakfast'!#REF!*0.85</f>
        <v>#REF!</v>
      </c>
      <c r="T11" s="292" t="e">
        <f>'C завтраками| Bed and breakfast'!#REF!*0.85</f>
        <v>#REF!</v>
      </c>
      <c r="U11" s="292" t="e">
        <f>'C завтраками| Bed and breakfast'!#REF!*0.85</f>
        <v>#REF!</v>
      </c>
      <c r="V11" s="292" t="e">
        <f>'C завтраками| Bed and breakfast'!#REF!*0.85</f>
        <v>#REF!</v>
      </c>
      <c r="W11" s="292" t="e">
        <f>'C завтраками| Bed and breakfast'!#REF!*0.85</f>
        <v>#REF!</v>
      </c>
      <c r="X11" s="292" t="e">
        <f>'C завтраками| Bed and breakfast'!#REF!*0.85</f>
        <v>#REF!</v>
      </c>
      <c r="Y11" s="292" t="e">
        <f>'C завтраками| Bed and breakfast'!#REF!*0.85</f>
        <v>#REF!</v>
      </c>
      <c r="Z11" s="292" t="e">
        <f>'C завтраками| Bed and breakfast'!#REF!*0.85</f>
        <v>#REF!</v>
      </c>
      <c r="AA11" s="292" t="e">
        <f>'C завтраками| Bed and breakfast'!#REF!*0.85</f>
        <v>#REF!</v>
      </c>
      <c r="AB11" s="292" t="e">
        <f>'C завтраками| Bed and breakfast'!#REF!*0.85</f>
        <v>#REF!</v>
      </c>
      <c r="AC11" s="292" t="e">
        <f>'C завтраками| Bed and breakfast'!#REF!*0.85</f>
        <v>#REF!</v>
      </c>
      <c r="AD11" s="292" t="e">
        <f>'C завтраками| Bed and breakfast'!#REF!*0.85</f>
        <v>#REF!</v>
      </c>
      <c r="AE11" s="292" t="e">
        <f>'C завтраками| Bed and breakfast'!#REF!*0.85</f>
        <v>#REF!</v>
      </c>
      <c r="AF11" s="292" t="e">
        <f>'C завтраками| Bed and breakfast'!#REF!*0.85</f>
        <v>#REF!</v>
      </c>
      <c r="AG11" s="292" t="e">
        <f>'C завтраками| Bed and breakfast'!#REF!*0.85</f>
        <v>#REF!</v>
      </c>
      <c r="AH11" s="292" t="e">
        <f>'C завтраками| Bed and breakfast'!#REF!*0.85</f>
        <v>#REF!</v>
      </c>
      <c r="AI11" s="292" t="e">
        <f>'C завтраками| Bed and breakfast'!#REF!*0.85</f>
        <v>#REF!</v>
      </c>
      <c r="AJ11" s="292" t="e">
        <f>'C завтраками| Bed and breakfast'!#REF!*0.85</f>
        <v>#REF!</v>
      </c>
      <c r="AK11" s="292" t="e">
        <f>'C завтраками| Bed and breakfast'!#REF!*0.85</f>
        <v>#REF!</v>
      </c>
      <c r="AL11" s="292" t="e">
        <f>'C завтраками| Bed and breakfast'!#REF!*0.85</f>
        <v>#REF!</v>
      </c>
      <c r="AM11" s="292" t="e">
        <f>'C завтраками| Bed and breakfast'!#REF!*0.85</f>
        <v>#REF!</v>
      </c>
      <c r="AN11" s="292" t="e">
        <f>'C завтраками| Bed and breakfast'!#REF!*0.85</f>
        <v>#REF!</v>
      </c>
      <c r="AO11" s="292" t="e">
        <f>'C завтраками| Bed and breakfast'!#REF!*0.85</f>
        <v>#REF!</v>
      </c>
      <c r="AP11" s="292" t="e">
        <f>'C завтраками| Bed and breakfast'!#REF!*0.85</f>
        <v>#REF!</v>
      </c>
      <c r="AQ11" s="292" t="e">
        <f>'C завтраками| Bed and breakfast'!#REF!*0.85</f>
        <v>#REF!</v>
      </c>
      <c r="AR11" s="292" t="e">
        <f>'C завтраками| Bed and breakfast'!#REF!*0.85</f>
        <v>#REF!</v>
      </c>
      <c r="AS11" s="292" t="e">
        <f>'C завтраками| Bed and breakfast'!#REF!*0.85</f>
        <v>#REF!</v>
      </c>
      <c r="AT11" s="292" t="e">
        <f>'C завтраками| Bed and breakfast'!#REF!*0.85</f>
        <v>#REF!</v>
      </c>
      <c r="AU11" s="292" t="e">
        <f>'C завтраками| Bed and breakfast'!#REF!*0.85</f>
        <v>#REF!</v>
      </c>
      <c r="AV11" s="292" t="e">
        <f>'C завтраками| Bed and breakfast'!#REF!*0.85</f>
        <v>#REF!</v>
      </c>
      <c r="AW11" s="292" t="e">
        <f>'C завтраками| Bed and breakfast'!#REF!*0.85</f>
        <v>#REF!</v>
      </c>
      <c r="AX11" s="292" t="e">
        <f>'C завтраками| Bed and breakfast'!#REF!*0.85</f>
        <v>#REF!</v>
      </c>
      <c r="AY11" s="292" t="e">
        <f>'C завтраками| Bed and breakfast'!#REF!*0.85</f>
        <v>#REF!</v>
      </c>
      <c r="AZ11" s="292" t="e">
        <f>'C завтраками| Bed and breakfast'!#REF!*0.85</f>
        <v>#REF!</v>
      </c>
      <c r="BA11" s="292" t="e">
        <f>'C завтраками| Bed and breakfast'!#REF!*0.85</f>
        <v>#REF!</v>
      </c>
      <c r="BB11" s="292" t="e">
        <f>'C завтраками| Bed and breakfast'!#REF!*0.85</f>
        <v>#REF!</v>
      </c>
      <c r="BC11" s="292" t="e">
        <f>'C завтраками| Bed and breakfast'!#REF!*0.85</f>
        <v>#REF!</v>
      </c>
      <c r="BD11" s="292" t="e">
        <f>'C завтраками| Bed and breakfast'!#REF!*0.85</f>
        <v>#REF!</v>
      </c>
      <c r="BE11" s="292" t="e">
        <f>'C завтраками| Bed and breakfast'!#REF!*0.85</f>
        <v>#REF!</v>
      </c>
      <c r="BF11" s="292" t="e">
        <f>'C завтраками| Bed and breakfast'!#REF!*0.85</f>
        <v>#REF!</v>
      </c>
      <c r="BG11" s="292" t="e">
        <f>'C завтраками| Bed and breakfast'!#REF!*0.85</f>
        <v>#REF!</v>
      </c>
      <c r="BH11" s="292" t="e">
        <f>'C завтраками| Bed and breakfast'!#REF!*0.85</f>
        <v>#REF!</v>
      </c>
    </row>
    <row r="12" spans="1:60" s="290" customFormat="1" x14ac:dyDescent="0.2">
      <c r="A12" s="240">
        <v>2</v>
      </c>
      <c r="B12" s="292" t="e">
        <f>'C завтраками| Bed and breakfast'!#REF!*0.85</f>
        <v>#REF!</v>
      </c>
      <c r="C12" s="292" t="e">
        <f>'C завтраками| Bed and breakfast'!#REF!*0.85</f>
        <v>#REF!</v>
      </c>
      <c r="D12" s="292" t="e">
        <f>'C завтраками| Bed and breakfast'!#REF!*0.85</f>
        <v>#REF!</v>
      </c>
      <c r="E12" s="292" t="e">
        <f>'C завтраками| Bed and breakfast'!#REF!*0.85</f>
        <v>#REF!</v>
      </c>
      <c r="F12" s="292" t="e">
        <f>'C завтраками| Bed and breakfast'!#REF!*0.85</f>
        <v>#REF!</v>
      </c>
      <c r="G12" s="292" t="e">
        <f>'C завтраками| Bed and breakfast'!#REF!*0.85</f>
        <v>#REF!</v>
      </c>
      <c r="H12" s="292" t="e">
        <f>'C завтраками| Bed and breakfast'!#REF!*0.85</f>
        <v>#REF!</v>
      </c>
      <c r="I12" s="292" t="e">
        <f>'C завтраками| Bed and breakfast'!#REF!*0.85</f>
        <v>#REF!</v>
      </c>
      <c r="J12" s="292" t="e">
        <f>'C завтраками| Bed and breakfast'!#REF!*0.85</f>
        <v>#REF!</v>
      </c>
      <c r="K12" s="292" t="e">
        <f>'C завтраками| Bed and breakfast'!#REF!*0.85</f>
        <v>#REF!</v>
      </c>
      <c r="L12" s="292" t="e">
        <f>'C завтраками| Bed and breakfast'!#REF!*0.85</f>
        <v>#REF!</v>
      </c>
      <c r="M12" s="292" t="e">
        <f>'C завтраками| Bed and breakfast'!#REF!*0.85</f>
        <v>#REF!</v>
      </c>
      <c r="N12" s="292" t="e">
        <f>'C завтраками| Bed and breakfast'!#REF!*0.85</f>
        <v>#REF!</v>
      </c>
      <c r="O12" s="292" t="e">
        <f>'C завтраками| Bed and breakfast'!#REF!*0.85</f>
        <v>#REF!</v>
      </c>
      <c r="P12" s="292" t="e">
        <f>'C завтраками| Bed and breakfast'!#REF!*0.85</f>
        <v>#REF!</v>
      </c>
      <c r="Q12" s="292" t="e">
        <f>'C завтраками| Bed and breakfast'!#REF!*0.85</f>
        <v>#REF!</v>
      </c>
      <c r="R12" s="292" t="e">
        <f>'C завтраками| Bed and breakfast'!#REF!*0.85</f>
        <v>#REF!</v>
      </c>
      <c r="S12" s="292" t="e">
        <f>'C завтраками| Bed and breakfast'!#REF!*0.85</f>
        <v>#REF!</v>
      </c>
      <c r="T12" s="292" t="e">
        <f>'C завтраками| Bed and breakfast'!#REF!*0.85</f>
        <v>#REF!</v>
      </c>
      <c r="U12" s="292" t="e">
        <f>'C завтраками| Bed and breakfast'!#REF!*0.85</f>
        <v>#REF!</v>
      </c>
      <c r="V12" s="292" t="e">
        <f>'C завтраками| Bed and breakfast'!#REF!*0.85</f>
        <v>#REF!</v>
      </c>
      <c r="W12" s="292" t="e">
        <f>'C завтраками| Bed and breakfast'!#REF!*0.85</f>
        <v>#REF!</v>
      </c>
      <c r="X12" s="292" t="e">
        <f>'C завтраками| Bed and breakfast'!#REF!*0.85</f>
        <v>#REF!</v>
      </c>
      <c r="Y12" s="292" t="e">
        <f>'C завтраками| Bed and breakfast'!#REF!*0.85</f>
        <v>#REF!</v>
      </c>
      <c r="Z12" s="292" t="e">
        <f>'C завтраками| Bed and breakfast'!#REF!*0.85</f>
        <v>#REF!</v>
      </c>
      <c r="AA12" s="292" t="e">
        <f>'C завтраками| Bed and breakfast'!#REF!*0.85</f>
        <v>#REF!</v>
      </c>
      <c r="AB12" s="292" t="e">
        <f>'C завтраками| Bed and breakfast'!#REF!*0.85</f>
        <v>#REF!</v>
      </c>
      <c r="AC12" s="292" t="e">
        <f>'C завтраками| Bed and breakfast'!#REF!*0.85</f>
        <v>#REF!</v>
      </c>
      <c r="AD12" s="292" t="e">
        <f>'C завтраками| Bed and breakfast'!#REF!*0.85</f>
        <v>#REF!</v>
      </c>
      <c r="AE12" s="292" t="e">
        <f>'C завтраками| Bed and breakfast'!#REF!*0.85</f>
        <v>#REF!</v>
      </c>
      <c r="AF12" s="292" t="e">
        <f>'C завтраками| Bed and breakfast'!#REF!*0.85</f>
        <v>#REF!</v>
      </c>
      <c r="AG12" s="292" t="e">
        <f>'C завтраками| Bed and breakfast'!#REF!*0.85</f>
        <v>#REF!</v>
      </c>
      <c r="AH12" s="292" t="e">
        <f>'C завтраками| Bed and breakfast'!#REF!*0.85</f>
        <v>#REF!</v>
      </c>
      <c r="AI12" s="292" t="e">
        <f>'C завтраками| Bed and breakfast'!#REF!*0.85</f>
        <v>#REF!</v>
      </c>
      <c r="AJ12" s="292" t="e">
        <f>'C завтраками| Bed and breakfast'!#REF!*0.85</f>
        <v>#REF!</v>
      </c>
      <c r="AK12" s="292" t="e">
        <f>'C завтраками| Bed and breakfast'!#REF!*0.85</f>
        <v>#REF!</v>
      </c>
      <c r="AL12" s="292" t="e">
        <f>'C завтраками| Bed and breakfast'!#REF!*0.85</f>
        <v>#REF!</v>
      </c>
      <c r="AM12" s="292" t="e">
        <f>'C завтраками| Bed and breakfast'!#REF!*0.85</f>
        <v>#REF!</v>
      </c>
      <c r="AN12" s="292" t="e">
        <f>'C завтраками| Bed and breakfast'!#REF!*0.85</f>
        <v>#REF!</v>
      </c>
      <c r="AO12" s="292" t="e">
        <f>'C завтраками| Bed and breakfast'!#REF!*0.85</f>
        <v>#REF!</v>
      </c>
      <c r="AP12" s="292" t="e">
        <f>'C завтраками| Bed and breakfast'!#REF!*0.85</f>
        <v>#REF!</v>
      </c>
      <c r="AQ12" s="292" t="e">
        <f>'C завтраками| Bed and breakfast'!#REF!*0.85</f>
        <v>#REF!</v>
      </c>
      <c r="AR12" s="292" t="e">
        <f>'C завтраками| Bed and breakfast'!#REF!*0.85</f>
        <v>#REF!</v>
      </c>
      <c r="AS12" s="292" t="e">
        <f>'C завтраками| Bed and breakfast'!#REF!*0.85</f>
        <v>#REF!</v>
      </c>
      <c r="AT12" s="292" t="e">
        <f>'C завтраками| Bed and breakfast'!#REF!*0.85</f>
        <v>#REF!</v>
      </c>
      <c r="AU12" s="292" t="e">
        <f>'C завтраками| Bed and breakfast'!#REF!*0.85</f>
        <v>#REF!</v>
      </c>
      <c r="AV12" s="292" t="e">
        <f>'C завтраками| Bed and breakfast'!#REF!*0.85</f>
        <v>#REF!</v>
      </c>
      <c r="AW12" s="292" t="e">
        <f>'C завтраками| Bed and breakfast'!#REF!*0.85</f>
        <v>#REF!</v>
      </c>
      <c r="AX12" s="292" t="e">
        <f>'C завтраками| Bed and breakfast'!#REF!*0.85</f>
        <v>#REF!</v>
      </c>
      <c r="AY12" s="292" t="e">
        <f>'C завтраками| Bed and breakfast'!#REF!*0.85</f>
        <v>#REF!</v>
      </c>
      <c r="AZ12" s="292" t="e">
        <f>'C завтраками| Bed and breakfast'!#REF!*0.85</f>
        <v>#REF!</v>
      </c>
      <c r="BA12" s="292" t="e">
        <f>'C завтраками| Bed and breakfast'!#REF!*0.85</f>
        <v>#REF!</v>
      </c>
      <c r="BB12" s="292" t="e">
        <f>'C завтраками| Bed and breakfast'!#REF!*0.85</f>
        <v>#REF!</v>
      </c>
      <c r="BC12" s="292" t="e">
        <f>'C завтраками| Bed and breakfast'!#REF!*0.85</f>
        <v>#REF!</v>
      </c>
      <c r="BD12" s="292" t="e">
        <f>'C завтраками| Bed and breakfast'!#REF!*0.85</f>
        <v>#REF!</v>
      </c>
      <c r="BE12" s="292" t="e">
        <f>'C завтраками| Bed and breakfast'!#REF!*0.85</f>
        <v>#REF!</v>
      </c>
      <c r="BF12" s="292" t="e">
        <f>'C завтраками| Bed and breakfast'!#REF!*0.85</f>
        <v>#REF!</v>
      </c>
      <c r="BG12" s="292" t="e">
        <f>'C завтраками| Bed and breakfast'!#REF!*0.85</f>
        <v>#REF!</v>
      </c>
      <c r="BH12" s="292" t="e">
        <f>'C завтраками| Bed and breakfast'!#REF!*0.85</f>
        <v>#REF!</v>
      </c>
    </row>
    <row r="13" spans="1:60"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row>
    <row r="14" spans="1:60" s="290" customFormat="1" x14ac:dyDescent="0.2">
      <c r="A14" s="240">
        <v>1</v>
      </c>
      <c r="B14" s="292" t="e">
        <f>'C завтраками| Bed and breakfast'!#REF!*0.85</f>
        <v>#REF!</v>
      </c>
      <c r="C14" s="292" t="e">
        <f>'C завтраками| Bed and breakfast'!#REF!*0.85</f>
        <v>#REF!</v>
      </c>
      <c r="D14" s="292" t="e">
        <f>'C завтраками| Bed and breakfast'!#REF!*0.85</f>
        <v>#REF!</v>
      </c>
      <c r="E14" s="292" t="e">
        <f>'C завтраками| Bed and breakfast'!#REF!*0.85</f>
        <v>#REF!</v>
      </c>
      <c r="F14" s="292" t="e">
        <f>'C завтраками| Bed and breakfast'!#REF!*0.85</f>
        <v>#REF!</v>
      </c>
      <c r="G14" s="292" t="e">
        <f>'C завтраками| Bed and breakfast'!#REF!*0.85</f>
        <v>#REF!</v>
      </c>
      <c r="H14" s="292" t="e">
        <f>'C завтраками| Bed and breakfast'!#REF!*0.85</f>
        <v>#REF!</v>
      </c>
      <c r="I14" s="292" t="e">
        <f>'C завтраками| Bed and breakfast'!#REF!*0.85</f>
        <v>#REF!</v>
      </c>
      <c r="J14" s="292" t="e">
        <f>'C завтраками| Bed and breakfast'!#REF!*0.85</f>
        <v>#REF!</v>
      </c>
      <c r="K14" s="292" t="e">
        <f>'C завтраками| Bed and breakfast'!#REF!*0.85</f>
        <v>#REF!</v>
      </c>
      <c r="L14" s="292" t="e">
        <f>'C завтраками| Bed and breakfast'!#REF!*0.85</f>
        <v>#REF!</v>
      </c>
      <c r="M14" s="292" t="e">
        <f>'C завтраками| Bed and breakfast'!#REF!*0.85</f>
        <v>#REF!</v>
      </c>
      <c r="N14" s="292" t="e">
        <f>'C завтраками| Bed and breakfast'!#REF!*0.85</f>
        <v>#REF!</v>
      </c>
      <c r="O14" s="292" t="e">
        <f>'C завтраками| Bed and breakfast'!#REF!*0.85</f>
        <v>#REF!</v>
      </c>
      <c r="P14" s="292" t="e">
        <f>'C завтраками| Bed and breakfast'!#REF!*0.85</f>
        <v>#REF!</v>
      </c>
      <c r="Q14" s="292" t="e">
        <f>'C завтраками| Bed and breakfast'!#REF!*0.85</f>
        <v>#REF!</v>
      </c>
      <c r="R14" s="292" t="e">
        <f>'C завтраками| Bed and breakfast'!#REF!*0.85</f>
        <v>#REF!</v>
      </c>
      <c r="S14" s="292" t="e">
        <f>'C завтраками| Bed and breakfast'!#REF!*0.85</f>
        <v>#REF!</v>
      </c>
      <c r="T14" s="292" t="e">
        <f>'C завтраками| Bed and breakfast'!#REF!*0.85</f>
        <v>#REF!</v>
      </c>
      <c r="U14" s="292" t="e">
        <f>'C завтраками| Bed and breakfast'!#REF!*0.85</f>
        <v>#REF!</v>
      </c>
      <c r="V14" s="292" t="e">
        <f>'C завтраками| Bed and breakfast'!#REF!*0.85</f>
        <v>#REF!</v>
      </c>
      <c r="W14" s="292" t="e">
        <f>'C завтраками| Bed and breakfast'!#REF!*0.85</f>
        <v>#REF!</v>
      </c>
      <c r="X14" s="292" t="e">
        <f>'C завтраками| Bed and breakfast'!#REF!*0.85</f>
        <v>#REF!</v>
      </c>
      <c r="Y14" s="292" t="e">
        <f>'C завтраками| Bed and breakfast'!#REF!*0.85</f>
        <v>#REF!</v>
      </c>
      <c r="Z14" s="292" t="e">
        <f>'C завтраками| Bed and breakfast'!#REF!*0.85</f>
        <v>#REF!</v>
      </c>
      <c r="AA14" s="292" t="e">
        <f>'C завтраками| Bed and breakfast'!#REF!*0.85</f>
        <v>#REF!</v>
      </c>
      <c r="AB14" s="292" t="e">
        <f>'C завтраками| Bed and breakfast'!#REF!*0.85</f>
        <v>#REF!</v>
      </c>
      <c r="AC14" s="292" t="e">
        <f>'C завтраками| Bed and breakfast'!#REF!*0.85</f>
        <v>#REF!</v>
      </c>
      <c r="AD14" s="292" t="e">
        <f>'C завтраками| Bed and breakfast'!#REF!*0.85</f>
        <v>#REF!</v>
      </c>
      <c r="AE14" s="292" t="e">
        <f>'C завтраками| Bed and breakfast'!#REF!*0.85</f>
        <v>#REF!</v>
      </c>
      <c r="AF14" s="292" t="e">
        <f>'C завтраками| Bed and breakfast'!#REF!*0.85</f>
        <v>#REF!</v>
      </c>
      <c r="AG14" s="292" t="e">
        <f>'C завтраками| Bed and breakfast'!#REF!*0.85</f>
        <v>#REF!</v>
      </c>
      <c r="AH14" s="292" t="e">
        <f>'C завтраками| Bed and breakfast'!#REF!*0.85</f>
        <v>#REF!</v>
      </c>
      <c r="AI14" s="292" t="e">
        <f>'C завтраками| Bed and breakfast'!#REF!*0.85</f>
        <v>#REF!</v>
      </c>
      <c r="AJ14" s="292" t="e">
        <f>'C завтраками| Bed and breakfast'!#REF!*0.85</f>
        <v>#REF!</v>
      </c>
      <c r="AK14" s="292" t="e">
        <f>'C завтраками| Bed and breakfast'!#REF!*0.85</f>
        <v>#REF!</v>
      </c>
      <c r="AL14" s="292" t="e">
        <f>'C завтраками| Bed and breakfast'!#REF!*0.85</f>
        <v>#REF!</v>
      </c>
      <c r="AM14" s="292" t="e">
        <f>'C завтраками| Bed and breakfast'!#REF!*0.85</f>
        <v>#REF!</v>
      </c>
      <c r="AN14" s="292" t="e">
        <f>'C завтраками| Bed and breakfast'!#REF!*0.85</f>
        <v>#REF!</v>
      </c>
      <c r="AO14" s="292" t="e">
        <f>'C завтраками| Bed and breakfast'!#REF!*0.85</f>
        <v>#REF!</v>
      </c>
      <c r="AP14" s="292" t="e">
        <f>'C завтраками| Bed and breakfast'!#REF!*0.85</f>
        <v>#REF!</v>
      </c>
      <c r="AQ14" s="292" t="e">
        <f>'C завтраками| Bed and breakfast'!#REF!*0.85</f>
        <v>#REF!</v>
      </c>
      <c r="AR14" s="292" t="e">
        <f>'C завтраками| Bed and breakfast'!#REF!*0.85</f>
        <v>#REF!</v>
      </c>
      <c r="AS14" s="292" t="e">
        <f>'C завтраками| Bed and breakfast'!#REF!*0.85</f>
        <v>#REF!</v>
      </c>
      <c r="AT14" s="292" t="e">
        <f>'C завтраками| Bed and breakfast'!#REF!*0.85</f>
        <v>#REF!</v>
      </c>
      <c r="AU14" s="292" t="e">
        <f>'C завтраками| Bed and breakfast'!#REF!*0.85</f>
        <v>#REF!</v>
      </c>
      <c r="AV14" s="292" t="e">
        <f>'C завтраками| Bed and breakfast'!#REF!*0.85</f>
        <v>#REF!</v>
      </c>
      <c r="AW14" s="292" t="e">
        <f>'C завтраками| Bed and breakfast'!#REF!*0.85</f>
        <v>#REF!</v>
      </c>
      <c r="AX14" s="292" t="e">
        <f>'C завтраками| Bed and breakfast'!#REF!*0.85</f>
        <v>#REF!</v>
      </c>
      <c r="AY14" s="292" t="e">
        <f>'C завтраками| Bed and breakfast'!#REF!*0.85</f>
        <v>#REF!</v>
      </c>
      <c r="AZ14" s="292" t="e">
        <f>'C завтраками| Bed and breakfast'!#REF!*0.85</f>
        <v>#REF!</v>
      </c>
      <c r="BA14" s="292" t="e">
        <f>'C завтраками| Bed and breakfast'!#REF!*0.85</f>
        <v>#REF!</v>
      </c>
      <c r="BB14" s="292" t="e">
        <f>'C завтраками| Bed and breakfast'!#REF!*0.85</f>
        <v>#REF!</v>
      </c>
      <c r="BC14" s="292" t="e">
        <f>'C завтраками| Bed and breakfast'!#REF!*0.85</f>
        <v>#REF!</v>
      </c>
      <c r="BD14" s="292" t="e">
        <f>'C завтраками| Bed and breakfast'!#REF!*0.85</f>
        <v>#REF!</v>
      </c>
      <c r="BE14" s="292" t="e">
        <f>'C завтраками| Bed and breakfast'!#REF!*0.85</f>
        <v>#REF!</v>
      </c>
      <c r="BF14" s="292" t="e">
        <f>'C завтраками| Bed and breakfast'!#REF!*0.85</f>
        <v>#REF!</v>
      </c>
      <c r="BG14" s="292" t="e">
        <f>'C завтраками| Bed and breakfast'!#REF!*0.85</f>
        <v>#REF!</v>
      </c>
      <c r="BH14" s="292" t="e">
        <f>'C завтраками| Bed and breakfast'!#REF!*0.85</f>
        <v>#REF!</v>
      </c>
    </row>
    <row r="15" spans="1:60" s="290" customFormat="1" x14ac:dyDescent="0.2">
      <c r="A15" s="240">
        <v>2</v>
      </c>
      <c r="B15" s="292" t="e">
        <f>'C завтраками| Bed and breakfast'!#REF!*0.85</f>
        <v>#REF!</v>
      </c>
      <c r="C15" s="292" t="e">
        <f>'C завтраками| Bed and breakfast'!#REF!*0.85</f>
        <v>#REF!</v>
      </c>
      <c r="D15" s="292" t="e">
        <f>'C завтраками| Bed and breakfast'!#REF!*0.85</f>
        <v>#REF!</v>
      </c>
      <c r="E15" s="292" t="e">
        <f>'C завтраками| Bed and breakfast'!#REF!*0.85</f>
        <v>#REF!</v>
      </c>
      <c r="F15" s="292" t="e">
        <f>'C завтраками| Bed and breakfast'!#REF!*0.85</f>
        <v>#REF!</v>
      </c>
      <c r="G15" s="292" t="e">
        <f>'C завтраками| Bed and breakfast'!#REF!*0.85</f>
        <v>#REF!</v>
      </c>
      <c r="H15" s="292" t="e">
        <f>'C завтраками| Bed and breakfast'!#REF!*0.85</f>
        <v>#REF!</v>
      </c>
      <c r="I15" s="292" t="e">
        <f>'C завтраками| Bed and breakfast'!#REF!*0.85</f>
        <v>#REF!</v>
      </c>
      <c r="J15" s="292" t="e">
        <f>'C завтраками| Bed and breakfast'!#REF!*0.85</f>
        <v>#REF!</v>
      </c>
      <c r="K15" s="292" t="e">
        <f>'C завтраками| Bed and breakfast'!#REF!*0.85</f>
        <v>#REF!</v>
      </c>
      <c r="L15" s="292" t="e">
        <f>'C завтраками| Bed and breakfast'!#REF!*0.85</f>
        <v>#REF!</v>
      </c>
      <c r="M15" s="292" t="e">
        <f>'C завтраками| Bed and breakfast'!#REF!*0.85</f>
        <v>#REF!</v>
      </c>
      <c r="N15" s="292" t="e">
        <f>'C завтраками| Bed and breakfast'!#REF!*0.85</f>
        <v>#REF!</v>
      </c>
      <c r="O15" s="292" t="e">
        <f>'C завтраками| Bed and breakfast'!#REF!*0.85</f>
        <v>#REF!</v>
      </c>
      <c r="P15" s="292" t="e">
        <f>'C завтраками| Bed and breakfast'!#REF!*0.85</f>
        <v>#REF!</v>
      </c>
      <c r="Q15" s="292" t="e">
        <f>'C завтраками| Bed and breakfast'!#REF!*0.85</f>
        <v>#REF!</v>
      </c>
      <c r="R15" s="292" t="e">
        <f>'C завтраками| Bed and breakfast'!#REF!*0.85</f>
        <v>#REF!</v>
      </c>
      <c r="S15" s="292" t="e">
        <f>'C завтраками| Bed and breakfast'!#REF!*0.85</f>
        <v>#REF!</v>
      </c>
      <c r="T15" s="292" t="e">
        <f>'C завтраками| Bed and breakfast'!#REF!*0.85</f>
        <v>#REF!</v>
      </c>
      <c r="U15" s="292" t="e">
        <f>'C завтраками| Bed and breakfast'!#REF!*0.85</f>
        <v>#REF!</v>
      </c>
      <c r="V15" s="292" t="e">
        <f>'C завтраками| Bed and breakfast'!#REF!*0.85</f>
        <v>#REF!</v>
      </c>
      <c r="W15" s="292" t="e">
        <f>'C завтраками| Bed and breakfast'!#REF!*0.85</f>
        <v>#REF!</v>
      </c>
      <c r="X15" s="292" t="e">
        <f>'C завтраками| Bed and breakfast'!#REF!*0.85</f>
        <v>#REF!</v>
      </c>
      <c r="Y15" s="292" t="e">
        <f>'C завтраками| Bed and breakfast'!#REF!*0.85</f>
        <v>#REF!</v>
      </c>
      <c r="Z15" s="292" t="e">
        <f>'C завтраками| Bed and breakfast'!#REF!*0.85</f>
        <v>#REF!</v>
      </c>
      <c r="AA15" s="292" t="e">
        <f>'C завтраками| Bed and breakfast'!#REF!*0.85</f>
        <v>#REF!</v>
      </c>
      <c r="AB15" s="292" t="e">
        <f>'C завтраками| Bed and breakfast'!#REF!*0.85</f>
        <v>#REF!</v>
      </c>
      <c r="AC15" s="292" t="e">
        <f>'C завтраками| Bed and breakfast'!#REF!*0.85</f>
        <v>#REF!</v>
      </c>
      <c r="AD15" s="292" t="e">
        <f>'C завтраками| Bed and breakfast'!#REF!*0.85</f>
        <v>#REF!</v>
      </c>
      <c r="AE15" s="292" t="e">
        <f>'C завтраками| Bed and breakfast'!#REF!*0.85</f>
        <v>#REF!</v>
      </c>
      <c r="AF15" s="292" t="e">
        <f>'C завтраками| Bed and breakfast'!#REF!*0.85</f>
        <v>#REF!</v>
      </c>
      <c r="AG15" s="292" t="e">
        <f>'C завтраками| Bed and breakfast'!#REF!*0.85</f>
        <v>#REF!</v>
      </c>
      <c r="AH15" s="292" t="e">
        <f>'C завтраками| Bed and breakfast'!#REF!*0.85</f>
        <v>#REF!</v>
      </c>
      <c r="AI15" s="292" t="e">
        <f>'C завтраками| Bed and breakfast'!#REF!*0.85</f>
        <v>#REF!</v>
      </c>
      <c r="AJ15" s="292" t="e">
        <f>'C завтраками| Bed and breakfast'!#REF!*0.85</f>
        <v>#REF!</v>
      </c>
      <c r="AK15" s="292" t="e">
        <f>'C завтраками| Bed and breakfast'!#REF!*0.85</f>
        <v>#REF!</v>
      </c>
      <c r="AL15" s="292" t="e">
        <f>'C завтраками| Bed and breakfast'!#REF!*0.85</f>
        <v>#REF!</v>
      </c>
      <c r="AM15" s="292" t="e">
        <f>'C завтраками| Bed and breakfast'!#REF!*0.85</f>
        <v>#REF!</v>
      </c>
      <c r="AN15" s="292" t="e">
        <f>'C завтраками| Bed and breakfast'!#REF!*0.85</f>
        <v>#REF!</v>
      </c>
      <c r="AO15" s="292" t="e">
        <f>'C завтраками| Bed and breakfast'!#REF!*0.85</f>
        <v>#REF!</v>
      </c>
      <c r="AP15" s="292" t="e">
        <f>'C завтраками| Bed and breakfast'!#REF!*0.85</f>
        <v>#REF!</v>
      </c>
      <c r="AQ15" s="292" t="e">
        <f>'C завтраками| Bed and breakfast'!#REF!*0.85</f>
        <v>#REF!</v>
      </c>
      <c r="AR15" s="292" t="e">
        <f>'C завтраками| Bed and breakfast'!#REF!*0.85</f>
        <v>#REF!</v>
      </c>
      <c r="AS15" s="292" t="e">
        <f>'C завтраками| Bed and breakfast'!#REF!*0.85</f>
        <v>#REF!</v>
      </c>
      <c r="AT15" s="292" t="e">
        <f>'C завтраками| Bed and breakfast'!#REF!*0.85</f>
        <v>#REF!</v>
      </c>
      <c r="AU15" s="292" t="e">
        <f>'C завтраками| Bed and breakfast'!#REF!*0.85</f>
        <v>#REF!</v>
      </c>
      <c r="AV15" s="292" t="e">
        <f>'C завтраками| Bed and breakfast'!#REF!*0.85</f>
        <v>#REF!</v>
      </c>
      <c r="AW15" s="292" t="e">
        <f>'C завтраками| Bed and breakfast'!#REF!*0.85</f>
        <v>#REF!</v>
      </c>
      <c r="AX15" s="292" t="e">
        <f>'C завтраками| Bed and breakfast'!#REF!*0.85</f>
        <v>#REF!</v>
      </c>
      <c r="AY15" s="292" t="e">
        <f>'C завтраками| Bed and breakfast'!#REF!*0.85</f>
        <v>#REF!</v>
      </c>
      <c r="AZ15" s="292" t="e">
        <f>'C завтраками| Bed and breakfast'!#REF!*0.85</f>
        <v>#REF!</v>
      </c>
      <c r="BA15" s="292" t="e">
        <f>'C завтраками| Bed and breakfast'!#REF!*0.85</f>
        <v>#REF!</v>
      </c>
      <c r="BB15" s="292" t="e">
        <f>'C завтраками| Bed and breakfast'!#REF!*0.85</f>
        <v>#REF!</v>
      </c>
      <c r="BC15" s="292" t="e">
        <f>'C завтраками| Bed and breakfast'!#REF!*0.85</f>
        <v>#REF!</v>
      </c>
      <c r="BD15" s="292" t="e">
        <f>'C завтраками| Bed and breakfast'!#REF!*0.85</f>
        <v>#REF!</v>
      </c>
      <c r="BE15" s="292" t="e">
        <f>'C завтраками| Bed and breakfast'!#REF!*0.85</f>
        <v>#REF!</v>
      </c>
      <c r="BF15" s="292" t="e">
        <f>'C завтраками| Bed and breakfast'!#REF!*0.85</f>
        <v>#REF!</v>
      </c>
      <c r="BG15" s="292" t="e">
        <f>'C завтраками| Bed and breakfast'!#REF!*0.85</f>
        <v>#REF!</v>
      </c>
      <c r="BH15" s="292" t="e">
        <f>'C завтраками| Bed and breakfast'!#REF!*0.85</f>
        <v>#REF!</v>
      </c>
    </row>
    <row r="16" spans="1:60"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row>
    <row r="17" spans="1:60" s="290" customFormat="1" x14ac:dyDescent="0.2">
      <c r="A17" s="240">
        <v>1</v>
      </c>
      <c r="B17" s="292" t="e">
        <f>'C завтраками| Bed and breakfast'!#REF!*0.85</f>
        <v>#REF!</v>
      </c>
      <c r="C17" s="292" t="e">
        <f>'C завтраками| Bed and breakfast'!#REF!*0.85</f>
        <v>#REF!</v>
      </c>
      <c r="D17" s="292" t="e">
        <f>'C завтраками| Bed and breakfast'!#REF!*0.85</f>
        <v>#REF!</v>
      </c>
      <c r="E17" s="292" t="e">
        <f>'C завтраками| Bed and breakfast'!#REF!*0.85</f>
        <v>#REF!</v>
      </c>
      <c r="F17" s="292" t="e">
        <f>'C завтраками| Bed and breakfast'!#REF!*0.85</f>
        <v>#REF!</v>
      </c>
      <c r="G17" s="292" t="e">
        <f>'C завтраками| Bed and breakfast'!#REF!*0.85</f>
        <v>#REF!</v>
      </c>
      <c r="H17" s="292" t="e">
        <f>'C завтраками| Bed and breakfast'!#REF!*0.85</f>
        <v>#REF!</v>
      </c>
      <c r="I17" s="292" t="e">
        <f>'C завтраками| Bed and breakfast'!#REF!*0.85</f>
        <v>#REF!</v>
      </c>
      <c r="J17" s="292" t="e">
        <f>'C завтраками| Bed and breakfast'!#REF!*0.85</f>
        <v>#REF!</v>
      </c>
      <c r="K17" s="292" t="e">
        <f>'C завтраками| Bed and breakfast'!#REF!*0.85</f>
        <v>#REF!</v>
      </c>
      <c r="L17" s="292" t="e">
        <f>'C завтраками| Bed and breakfast'!#REF!*0.85</f>
        <v>#REF!</v>
      </c>
      <c r="M17" s="292" t="e">
        <f>'C завтраками| Bed and breakfast'!#REF!*0.85</f>
        <v>#REF!</v>
      </c>
      <c r="N17" s="292" t="e">
        <f>'C завтраками| Bed and breakfast'!#REF!*0.85</f>
        <v>#REF!</v>
      </c>
      <c r="O17" s="292" t="e">
        <f>'C завтраками| Bed and breakfast'!#REF!*0.85</f>
        <v>#REF!</v>
      </c>
      <c r="P17" s="292" t="e">
        <f>'C завтраками| Bed and breakfast'!#REF!*0.85</f>
        <v>#REF!</v>
      </c>
      <c r="Q17" s="292" t="e">
        <f>'C завтраками| Bed and breakfast'!#REF!*0.85</f>
        <v>#REF!</v>
      </c>
      <c r="R17" s="292" t="e">
        <f>'C завтраками| Bed and breakfast'!#REF!*0.85</f>
        <v>#REF!</v>
      </c>
      <c r="S17" s="292" t="e">
        <f>'C завтраками| Bed and breakfast'!#REF!*0.85</f>
        <v>#REF!</v>
      </c>
      <c r="T17" s="292" t="e">
        <f>'C завтраками| Bed and breakfast'!#REF!*0.85</f>
        <v>#REF!</v>
      </c>
      <c r="U17" s="292" t="e">
        <f>'C завтраками| Bed and breakfast'!#REF!*0.85</f>
        <v>#REF!</v>
      </c>
      <c r="V17" s="292" t="e">
        <f>'C завтраками| Bed and breakfast'!#REF!*0.85</f>
        <v>#REF!</v>
      </c>
      <c r="W17" s="292" t="e">
        <f>'C завтраками| Bed and breakfast'!#REF!*0.85</f>
        <v>#REF!</v>
      </c>
      <c r="X17" s="292" t="e">
        <f>'C завтраками| Bed and breakfast'!#REF!*0.85</f>
        <v>#REF!</v>
      </c>
      <c r="Y17" s="292" t="e">
        <f>'C завтраками| Bed and breakfast'!#REF!*0.85</f>
        <v>#REF!</v>
      </c>
      <c r="Z17" s="292" t="e">
        <f>'C завтраками| Bed and breakfast'!#REF!*0.85</f>
        <v>#REF!</v>
      </c>
      <c r="AA17" s="292" t="e">
        <f>'C завтраками| Bed and breakfast'!#REF!*0.85</f>
        <v>#REF!</v>
      </c>
      <c r="AB17" s="292" t="e">
        <f>'C завтраками| Bed and breakfast'!#REF!*0.85</f>
        <v>#REF!</v>
      </c>
      <c r="AC17" s="292" t="e">
        <f>'C завтраками| Bed and breakfast'!#REF!*0.85</f>
        <v>#REF!</v>
      </c>
      <c r="AD17" s="292" t="e">
        <f>'C завтраками| Bed and breakfast'!#REF!*0.85</f>
        <v>#REF!</v>
      </c>
      <c r="AE17" s="292" t="e">
        <f>'C завтраками| Bed and breakfast'!#REF!*0.85</f>
        <v>#REF!</v>
      </c>
      <c r="AF17" s="292" t="e">
        <f>'C завтраками| Bed and breakfast'!#REF!*0.85</f>
        <v>#REF!</v>
      </c>
      <c r="AG17" s="292" t="e">
        <f>'C завтраками| Bed and breakfast'!#REF!*0.85</f>
        <v>#REF!</v>
      </c>
      <c r="AH17" s="292" t="e">
        <f>'C завтраками| Bed and breakfast'!#REF!*0.85</f>
        <v>#REF!</v>
      </c>
      <c r="AI17" s="292" t="e">
        <f>'C завтраками| Bed and breakfast'!#REF!*0.85</f>
        <v>#REF!</v>
      </c>
      <c r="AJ17" s="292" t="e">
        <f>'C завтраками| Bed and breakfast'!#REF!*0.85</f>
        <v>#REF!</v>
      </c>
      <c r="AK17" s="292" t="e">
        <f>'C завтраками| Bed and breakfast'!#REF!*0.85</f>
        <v>#REF!</v>
      </c>
      <c r="AL17" s="292" t="e">
        <f>'C завтраками| Bed and breakfast'!#REF!*0.85</f>
        <v>#REF!</v>
      </c>
      <c r="AM17" s="292" t="e">
        <f>'C завтраками| Bed and breakfast'!#REF!*0.85</f>
        <v>#REF!</v>
      </c>
      <c r="AN17" s="292" t="e">
        <f>'C завтраками| Bed and breakfast'!#REF!*0.85</f>
        <v>#REF!</v>
      </c>
      <c r="AO17" s="292" t="e">
        <f>'C завтраками| Bed and breakfast'!#REF!*0.85</f>
        <v>#REF!</v>
      </c>
      <c r="AP17" s="292" t="e">
        <f>'C завтраками| Bed and breakfast'!#REF!*0.85</f>
        <v>#REF!</v>
      </c>
      <c r="AQ17" s="292" t="e">
        <f>'C завтраками| Bed and breakfast'!#REF!*0.85</f>
        <v>#REF!</v>
      </c>
      <c r="AR17" s="292" t="e">
        <f>'C завтраками| Bed and breakfast'!#REF!*0.85</f>
        <v>#REF!</v>
      </c>
      <c r="AS17" s="292" t="e">
        <f>'C завтраками| Bed and breakfast'!#REF!*0.85</f>
        <v>#REF!</v>
      </c>
      <c r="AT17" s="292" t="e">
        <f>'C завтраками| Bed and breakfast'!#REF!*0.85</f>
        <v>#REF!</v>
      </c>
      <c r="AU17" s="292" t="e">
        <f>'C завтраками| Bed and breakfast'!#REF!*0.85</f>
        <v>#REF!</v>
      </c>
      <c r="AV17" s="292" t="e">
        <f>'C завтраками| Bed and breakfast'!#REF!*0.85</f>
        <v>#REF!</v>
      </c>
      <c r="AW17" s="292" t="e">
        <f>'C завтраками| Bed and breakfast'!#REF!*0.85</f>
        <v>#REF!</v>
      </c>
      <c r="AX17" s="292" t="e">
        <f>'C завтраками| Bed and breakfast'!#REF!*0.85</f>
        <v>#REF!</v>
      </c>
      <c r="AY17" s="292" t="e">
        <f>'C завтраками| Bed and breakfast'!#REF!*0.85</f>
        <v>#REF!</v>
      </c>
      <c r="AZ17" s="292" t="e">
        <f>'C завтраками| Bed and breakfast'!#REF!*0.85</f>
        <v>#REF!</v>
      </c>
      <c r="BA17" s="292" t="e">
        <f>'C завтраками| Bed and breakfast'!#REF!*0.85</f>
        <v>#REF!</v>
      </c>
      <c r="BB17" s="292" t="e">
        <f>'C завтраками| Bed and breakfast'!#REF!*0.85</f>
        <v>#REF!</v>
      </c>
      <c r="BC17" s="292" t="e">
        <f>'C завтраками| Bed and breakfast'!#REF!*0.85</f>
        <v>#REF!</v>
      </c>
      <c r="BD17" s="292" t="e">
        <f>'C завтраками| Bed and breakfast'!#REF!*0.85</f>
        <v>#REF!</v>
      </c>
      <c r="BE17" s="292" t="e">
        <f>'C завтраками| Bed and breakfast'!#REF!*0.85</f>
        <v>#REF!</v>
      </c>
      <c r="BF17" s="292" t="e">
        <f>'C завтраками| Bed and breakfast'!#REF!*0.85</f>
        <v>#REF!</v>
      </c>
      <c r="BG17" s="292" t="e">
        <f>'C завтраками| Bed and breakfast'!#REF!*0.85</f>
        <v>#REF!</v>
      </c>
      <c r="BH17" s="292" t="e">
        <f>'C завтраками| Bed and breakfast'!#REF!*0.85</f>
        <v>#REF!</v>
      </c>
    </row>
    <row r="18" spans="1:60" s="290" customFormat="1" x14ac:dyDescent="0.2">
      <c r="A18" s="240">
        <v>2</v>
      </c>
      <c r="B18" s="292" t="e">
        <f>'C завтраками| Bed and breakfast'!#REF!*0.85</f>
        <v>#REF!</v>
      </c>
      <c r="C18" s="292" t="e">
        <f>'C завтраками| Bed and breakfast'!#REF!*0.85</f>
        <v>#REF!</v>
      </c>
      <c r="D18" s="292" t="e">
        <f>'C завтраками| Bed and breakfast'!#REF!*0.85</f>
        <v>#REF!</v>
      </c>
      <c r="E18" s="292" t="e">
        <f>'C завтраками| Bed and breakfast'!#REF!*0.85</f>
        <v>#REF!</v>
      </c>
      <c r="F18" s="292" t="e">
        <f>'C завтраками| Bed and breakfast'!#REF!*0.85</f>
        <v>#REF!</v>
      </c>
      <c r="G18" s="292" t="e">
        <f>'C завтраками| Bed and breakfast'!#REF!*0.85</f>
        <v>#REF!</v>
      </c>
      <c r="H18" s="292" t="e">
        <f>'C завтраками| Bed and breakfast'!#REF!*0.85</f>
        <v>#REF!</v>
      </c>
      <c r="I18" s="292" t="e">
        <f>'C завтраками| Bed and breakfast'!#REF!*0.85</f>
        <v>#REF!</v>
      </c>
      <c r="J18" s="292" t="e">
        <f>'C завтраками| Bed and breakfast'!#REF!*0.85</f>
        <v>#REF!</v>
      </c>
      <c r="K18" s="292" t="e">
        <f>'C завтраками| Bed and breakfast'!#REF!*0.85</f>
        <v>#REF!</v>
      </c>
      <c r="L18" s="292" t="e">
        <f>'C завтраками| Bed and breakfast'!#REF!*0.85</f>
        <v>#REF!</v>
      </c>
      <c r="M18" s="292" t="e">
        <f>'C завтраками| Bed and breakfast'!#REF!*0.85</f>
        <v>#REF!</v>
      </c>
      <c r="N18" s="292" t="e">
        <f>'C завтраками| Bed and breakfast'!#REF!*0.85</f>
        <v>#REF!</v>
      </c>
      <c r="O18" s="292" t="e">
        <f>'C завтраками| Bed and breakfast'!#REF!*0.85</f>
        <v>#REF!</v>
      </c>
      <c r="P18" s="292" t="e">
        <f>'C завтраками| Bed and breakfast'!#REF!*0.85</f>
        <v>#REF!</v>
      </c>
      <c r="Q18" s="292" t="e">
        <f>'C завтраками| Bed and breakfast'!#REF!*0.85</f>
        <v>#REF!</v>
      </c>
      <c r="R18" s="292" t="e">
        <f>'C завтраками| Bed and breakfast'!#REF!*0.85</f>
        <v>#REF!</v>
      </c>
      <c r="S18" s="292" t="e">
        <f>'C завтраками| Bed and breakfast'!#REF!*0.85</f>
        <v>#REF!</v>
      </c>
      <c r="T18" s="292" t="e">
        <f>'C завтраками| Bed and breakfast'!#REF!*0.85</f>
        <v>#REF!</v>
      </c>
      <c r="U18" s="292" t="e">
        <f>'C завтраками| Bed and breakfast'!#REF!*0.85</f>
        <v>#REF!</v>
      </c>
      <c r="V18" s="292" t="e">
        <f>'C завтраками| Bed and breakfast'!#REF!*0.85</f>
        <v>#REF!</v>
      </c>
      <c r="W18" s="292" t="e">
        <f>'C завтраками| Bed and breakfast'!#REF!*0.85</f>
        <v>#REF!</v>
      </c>
      <c r="X18" s="292" t="e">
        <f>'C завтраками| Bed and breakfast'!#REF!*0.85</f>
        <v>#REF!</v>
      </c>
      <c r="Y18" s="292" t="e">
        <f>'C завтраками| Bed and breakfast'!#REF!*0.85</f>
        <v>#REF!</v>
      </c>
      <c r="Z18" s="292" t="e">
        <f>'C завтраками| Bed and breakfast'!#REF!*0.85</f>
        <v>#REF!</v>
      </c>
      <c r="AA18" s="292" t="e">
        <f>'C завтраками| Bed and breakfast'!#REF!*0.85</f>
        <v>#REF!</v>
      </c>
      <c r="AB18" s="292" t="e">
        <f>'C завтраками| Bed and breakfast'!#REF!*0.85</f>
        <v>#REF!</v>
      </c>
      <c r="AC18" s="292" t="e">
        <f>'C завтраками| Bed and breakfast'!#REF!*0.85</f>
        <v>#REF!</v>
      </c>
      <c r="AD18" s="292" t="e">
        <f>'C завтраками| Bed and breakfast'!#REF!*0.85</f>
        <v>#REF!</v>
      </c>
      <c r="AE18" s="292" t="e">
        <f>'C завтраками| Bed and breakfast'!#REF!*0.85</f>
        <v>#REF!</v>
      </c>
      <c r="AF18" s="292" t="e">
        <f>'C завтраками| Bed and breakfast'!#REF!*0.85</f>
        <v>#REF!</v>
      </c>
      <c r="AG18" s="292" t="e">
        <f>'C завтраками| Bed and breakfast'!#REF!*0.85</f>
        <v>#REF!</v>
      </c>
      <c r="AH18" s="292" t="e">
        <f>'C завтраками| Bed and breakfast'!#REF!*0.85</f>
        <v>#REF!</v>
      </c>
      <c r="AI18" s="292" t="e">
        <f>'C завтраками| Bed and breakfast'!#REF!*0.85</f>
        <v>#REF!</v>
      </c>
      <c r="AJ18" s="292" t="e">
        <f>'C завтраками| Bed and breakfast'!#REF!*0.85</f>
        <v>#REF!</v>
      </c>
      <c r="AK18" s="292" t="e">
        <f>'C завтраками| Bed and breakfast'!#REF!*0.85</f>
        <v>#REF!</v>
      </c>
      <c r="AL18" s="292" t="e">
        <f>'C завтраками| Bed and breakfast'!#REF!*0.85</f>
        <v>#REF!</v>
      </c>
      <c r="AM18" s="292" t="e">
        <f>'C завтраками| Bed and breakfast'!#REF!*0.85</f>
        <v>#REF!</v>
      </c>
      <c r="AN18" s="292" t="e">
        <f>'C завтраками| Bed and breakfast'!#REF!*0.85</f>
        <v>#REF!</v>
      </c>
      <c r="AO18" s="292" t="e">
        <f>'C завтраками| Bed and breakfast'!#REF!*0.85</f>
        <v>#REF!</v>
      </c>
      <c r="AP18" s="292" t="e">
        <f>'C завтраками| Bed and breakfast'!#REF!*0.85</f>
        <v>#REF!</v>
      </c>
      <c r="AQ18" s="292" t="e">
        <f>'C завтраками| Bed and breakfast'!#REF!*0.85</f>
        <v>#REF!</v>
      </c>
      <c r="AR18" s="292" t="e">
        <f>'C завтраками| Bed and breakfast'!#REF!*0.85</f>
        <v>#REF!</v>
      </c>
      <c r="AS18" s="292" t="e">
        <f>'C завтраками| Bed and breakfast'!#REF!*0.85</f>
        <v>#REF!</v>
      </c>
      <c r="AT18" s="292" t="e">
        <f>'C завтраками| Bed and breakfast'!#REF!*0.85</f>
        <v>#REF!</v>
      </c>
      <c r="AU18" s="292" t="e">
        <f>'C завтраками| Bed and breakfast'!#REF!*0.85</f>
        <v>#REF!</v>
      </c>
      <c r="AV18" s="292" t="e">
        <f>'C завтраками| Bed and breakfast'!#REF!*0.85</f>
        <v>#REF!</v>
      </c>
      <c r="AW18" s="292" t="e">
        <f>'C завтраками| Bed and breakfast'!#REF!*0.85</f>
        <v>#REF!</v>
      </c>
      <c r="AX18" s="292" t="e">
        <f>'C завтраками| Bed and breakfast'!#REF!*0.85</f>
        <v>#REF!</v>
      </c>
      <c r="AY18" s="292" t="e">
        <f>'C завтраками| Bed and breakfast'!#REF!*0.85</f>
        <v>#REF!</v>
      </c>
      <c r="AZ18" s="292" t="e">
        <f>'C завтраками| Bed and breakfast'!#REF!*0.85</f>
        <v>#REF!</v>
      </c>
      <c r="BA18" s="292" t="e">
        <f>'C завтраками| Bed and breakfast'!#REF!*0.85</f>
        <v>#REF!</v>
      </c>
      <c r="BB18" s="292" t="e">
        <f>'C завтраками| Bed and breakfast'!#REF!*0.85</f>
        <v>#REF!</v>
      </c>
      <c r="BC18" s="292" t="e">
        <f>'C завтраками| Bed and breakfast'!#REF!*0.85</f>
        <v>#REF!</v>
      </c>
      <c r="BD18" s="292" t="e">
        <f>'C завтраками| Bed and breakfast'!#REF!*0.85</f>
        <v>#REF!</v>
      </c>
      <c r="BE18" s="292" t="e">
        <f>'C завтраками| Bed and breakfast'!#REF!*0.85</f>
        <v>#REF!</v>
      </c>
      <c r="BF18" s="292" t="e">
        <f>'C завтраками| Bed and breakfast'!#REF!*0.85</f>
        <v>#REF!</v>
      </c>
      <c r="BG18" s="292" t="e">
        <f>'C завтраками| Bed and breakfast'!#REF!*0.85</f>
        <v>#REF!</v>
      </c>
      <c r="BH18" s="292" t="e">
        <f>'C завтраками| Bed and breakfast'!#REF!*0.85</f>
        <v>#REF!</v>
      </c>
    </row>
    <row r="19" spans="1:60"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row>
    <row r="20" spans="1:60" s="290" customFormat="1" x14ac:dyDescent="0.2">
      <c r="A20" s="240">
        <v>1</v>
      </c>
      <c r="B20" s="292" t="e">
        <f>'C завтраками| Bed and breakfast'!#REF!*0.85</f>
        <v>#REF!</v>
      </c>
      <c r="C20" s="292" t="e">
        <f>'C завтраками| Bed and breakfast'!#REF!*0.85</f>
        <v>#REF!</v>
      </c>
      <c r="D20" s="292" t="e">
        <f>'C завтраками| Bed and breakfast'!#REF!*0.85</f>
        <v>#REF!</v>
      </c>
      <c r="E20" s="292" t="e">
        <f>'C завтраками| Bed and breakfast'!#REF!*0.85</f>
        <v>#REF!</v>
      </c>
      <c r="F20" s="292" t="e">
        <f>'C завтраками| Bed and breakfast'!#REF!*0.85</f>
        <v>#REF!</v>
      </c>
      <c r="G20" s="292" t="e">
        <f>'C завтраками| Bed and breakfast'!#REF!*0.85</f>
        <v>#REF!</v>
      </c>
      <c r="H20" s="292" t="e">
        <f>'C завтраками| Bed and breakfast'!#REF!*0.85</f>
        <v>#REF!</v>
      </c>
      <c r="I20" s="292" t="e">
        <f>'C завтраками| Bed and breakfast'!#REF!*0.85</f>
        <v>#REF!</v>
      </c>
      <c r="J20" s="292" t="e">
        <f>'C завтраками| Bed and breakfast'!#REF!*0.85</f>
        <v>#REF!</v>
      </c>
      <c r="K20" s="292" t="e">
        <f>'C завтраками| Bed and breakfast'!#REF!*0.85</f>
        <v>#REF!</v>
      </c>
      <c r="L20" s="292" t="e">
        <f>'C завтраками| Bed and breakfast'!#REF!*0.85</f>
        <v>#REF!</v>
      </c>
      <c r="M20" s="292" t="e">
        <f>'C завтраками| Bed and breakfast'!#REF!*0.85</f>
        <v>#REF!</v>
      </c>
      <c r="N20" s="292" t="e">
        <f>'C завтраками| Bed and breakfast'!#REF!*0.85</f>
        <v>#REF!</v>
      </c>
      <c r="O20" s="292" t="e">
        <f>'C завтраками| Bed and breakfast'!#REF!*0.85</f>
        <v>#REF!</v>
      </c>
      <c r="P20" s="292" t="e">
        <f>'C завтраками| Bed and breakfast'!#REF!*0.85</f>
        <v>#REF!</v>
      </c>
      <c r="Q20" s="292" t="e">
        <f>'C завтраками| Bed and breakfast'!#REF!*0.85</f>
        <v>#REF!</v>
      </c>
      <c r="R20" s="292" t="e">
        <f>'C завтраками| Bed and breakfast'!#REF!*0.85</f>
        <v>#REF!</v>
      </c>
      <c r="S20" s="292" t="e">
        <f>'C завтраками| Bed and breakfast'!#REF!*0.85</f>
        <v>#REF!</v>
      </c>
      <c r="T20" s="292" t="e">
        <f>'C завтраками| Bed and breakfast'!#REF!*0.85</f>
        <v>#REF!</v>
      </c>
      <c r="U20" s="292" t="e">
        <f>'C завтраками| Bed and breakfast'!#REF!*0.85</f>
        <v>#REF!</v>
      </c>
      <c r="V20" s="292" t="e">
        <f>'C завтраками| Bed and breakfast'!#REF!*0.85</f>
        <v>#REF!</v>
      </c>
      <c r="W20" s="292" t="e">
        <f>'C завтраками| Bed and breakfast'!#REF!*0.85</f>
        <v>#REF!</v>
      </c>
      <c r="X20" s="292" t="e">
        <f>'C завтраками| Bed and breakfast'!#REF!*0.85</f>
        <v>#REF!</v>
      </c>
      <c r="Y20" s="292" t="e">
        <f>'C завтраками| Bed and breakfast'!#REF!*0.85</f>
        <v>#REF!</v>
      </c>
      <c r="Z20" s="292" t="e">
        <f>'C завтраками| Bed and breakfast'!#REF!*0.85</f>
        <v>#REF!</v>
      </c>
      <c r="AA20" s="292" t="e">
        <f>'C завтраками| Bed and breakfast'!#REF!*0.85</f>
        <v>#REF!</v>
      </c>
      <c r="AB20" s="292" t="e">
        <f>'C завтраками| Bed and breakfast'!#REF!*0.85</f>
        <v>#REF!</v>
      </c>
      <c r="AC20" s="292" t="e">
        <f>'C завтраками| Bed and breakfast'!#REF!*0.85</f>
        <v>#REF!</v>
      </c>
      <c r="AD20" s="292" t="e">
        <f>'C завтраками| Bed and breakfast'!#REF!*0.85</f>
        <v>#REF!</v>
      </c>
      <c r="AE20" s="292" t="e">
        <f>'C завтраками| Bed and breakfast'!#REF!*0.85</f>
        <v>#REF!</v>
      </c>
      <c r="AF20" s="292" t="e">
        <f>'C завтраками| Bed and breakfast'!#REF!*0.85</f>
        <v>#REF!</v>
      </c>
      <c r="AG20" s="292" t="e">
        <f>'C завтраками| Bed and breakfast'!#REF!*0.85</f>
        <v>#REF!</v>
      </c>
      <c r="AH20" s="292" t="e">
        <f>'C завтраками| Bed and breakfast'!#REF!*0.85</f>
        <v>#REF!</v>
      </c>
      <c r="AI20" s="292" t="e">
        <f>'C завтраками| Bed and breakfast'!#REF!*0.85</f>
        <v>#REF!</v>
      </c>
      <c r="AJ20" s="292" t="e">
        <f>'C завтраками| Bed and breakfast'!#REF!*0.85</f>
        <v>#REF!</v>
      </c>
      <c r="AK20" s="292" t="e">
        <f>'C завтраками| Bed and breakfast'!#REF!*0.85</f>
        <v>#REF!</v>
      </c>
      <c r="AL20" s="292" t="e">
        <f>'C завтраками| Bed and breakfast'!#REF!*0.85</f>
        <v>#REF!</v>
      </c>
      <c r="AM20" s="292" t="e">
        <f>'C завтраками| Bed and breakfast'!#REF!*0.85</f>
        <v>#REF!</v>
      </c>
      <c r="AN20" s="292" t="e">
        <f>'C завтраками| Bed and breakfast'!#REF!*0.85</f>
        <v>#REF!</v>
      </c>
      <c r="AO20" s="292" t="e">
        <f>'C завтраками| Bed and breakfast'!#REF!*0.85</f>
        <v>#REF!</v>
      </c>
      <c r="AP20" s="292" t="e">
        <f>'C завтраками| Bed and breakfast'!#REF!*0.85</f>
        <v>#REF!</v>
      </c>
      <c r="AQ20" s="292" t="e">
        <f>'C завтраками| Bed and breakfast'!#REF!*0.85</f>
        <v>#REF!</v>
      </c>
      <c r="AR20" s="292" t="e">
        <f>'C завтраками| Bed and breakfast'!#REF!*0.85</f>
        <v>#REF!</v>
      </c>
      <c r="AS20" s="292" t="e">
        <f>'C завтраками| Bed and breakfast'!#REF!*0.85</f>
        <v>#REF!</v>
      </c>
      <c r="AT20" s="292" t="e">
        <f>'C завтраками| Bed and breakfast'!#REF!*0.85</f>
        <v>#REF!</v>
      </c>
      <c r="AU20" s="292" t="e">
        <f>'C завтраками| Bed and breakfast'!#REF!*0.85</f>
        <v>#REF!</v>
      </c>
      <c r="AV20" s="292" t="e">
        <f>'C завтраками| Bed and breakfast'!#REF!*0.85</f>
        <v>#REF!</v>
      </c>
      <c r="AW20" s="292" t="e">
        <f>'C завтраками| Bed and breakfast'!#REF!*0.85</f>
        <v>#REF!</v>
      </c>
      <c r="AX20" s="292" t="e">
        <f>'C завтраками| Bed and breakfast'!#REF!*0.85</f>
        <v>#REF!</v>
      </c>
      <c r="AY20" s="292" t="e">
        <f>'C завтраками| Bed and breakfast'!#REF!*0.85</f>
        <v>#REF!</v>
      </c>
      <c r="AZ20" s="292" t="e">
        <f>'C завтраками| Bed and breakfast'!#REF!*0.85</f>
        <v>#REF!</v>
      </c>
      <c r="BA20" s="292" t="e">
        <f>'C завтраками| Bed and breakfast'!#REF!*0.85</f>
        <v>#REF!</v>
      </c>
      <c r="BB20" s="292" t="e">
        <f>'C завтраками| Bed and breakfast'!#REF!*0.85</f>
        <v>#REF!</v>
      </c>
      <c r="BC20" s="292" t="e">
        <f>'C завтраками| Bed and breakfast'!#REF!*0.85</f>
        <v>#REF!</v>
      </c>
      <c r="BD20" s="292" t="e">
        <f>'C завтраками| Bed and breakfast'!#REF!*0.85</f>
        <v>#REF!</v>
      </c>
      <c r="BE20" s="292" t="e">
        <f>'C завтраками| Bed and breakfast'!#REF!*0.85</f>
        <v>#REF!</v>
      </c>
      <c r="BF20" s="292" t="e">
        <f>'C завтраками| Bed and breakfast'!#REF!*0.85</f>
        <v>#REF!</v>
      </c>
      <c r="BG20" s="292" t="e">
        <f>'C завтраками| Bed and breakfast'!#REF!*0.85</f>
        <v>#REF!</v>
      </c>
      <c r="BH20" s="292" t="e">
        <f>'C завтраками| Bed and breakfast'!#REF!*0.85</f>
        <v>#REF!</v>
      </c>
    </row>
    <row r="21" spans="1:60" s="290" customFormat="1" x14ac:dyDescent="0.2">
      <c r="A21" s="240">
        <v>2</v>
      </c>
      <c r="B21" s="292" t="e">
        <f>'C завтраками| Bed and breakfast'!#REF!*0.85</f>
        <v>#REF!</v>
      </c>
      <c r="C21" s="292" t="e">
        <f>'C завтраками| Bed and breakfast'!#REF!*0.85</f>
        <v>#REF!</v>
      </c>
      <c r="D21" s="292" t="e">
        <f>'C завтраками| Bed and breakfast'!#REF!*0.85</f>
        <v>#REF!</v>
      </c>
      <c r="E21" s="292" t="e">
        <f>'C завтраками| Bed and breakfast'!#REF!*0.85</f>
        <v>#REF!</v>
      </c>
      <c r="F21" s="292" t="e">
        <f>'C завтраками| Bed and breakfast'!#REF!*0.85</f>
        <v>#REF!</v>
      </c>
      <c r="G21" s="292" t="e">
        <f>'C завтраками| Bed and breakfast'!#REF!*0.85</f>
        <v>#REF!</v>
      </c>
      <c r="H21" s="292" t="e">
        <f>'C завтраками| Bed and breakfast'!#REF!*0.85</f>
        <v>#REF!</v>
      </c>
      <c r="I21" s="292" t="e">
        <f>'C завтраками| Bed and breakfast'!#REF!*0.85</f>
        <v>#REF!</v>
      </c>
      <c r="J21" s="292" t="e">
        <f>'C завтраками| Bed and breakfast'!#REF!*0.85</f>
        <v>#REF!</v>
      </c>
      <c r="K21" s="292" t="e">
        <f>'C завтраками| Bed and breakfast'!#REF!*0.85</f>
        <v>#REF!</v>
      </c>
      <c r="L21" s="292" t="e">
        <f>'C завтраками| Bed and breakfast'!#REF!*0.85</f>
        <v>#REF!</v>
      </c>
      <c r="M21" s="292" t="e">
        <f>'C завтраками| Bed and breakfast'!#REF!*0.85</f>
        <v>#REF!</v>
      </c>
      <c r="N21" s="292" t="e">
        <f>'C завтраками| Bed and breakfast'!#REF!*0.85</f>
        <v>#REF!</v>
      </c>
      <c r="O21" s="292" t="e">
        <f>'C завтраками| Bed and breakfast'!#REF!*0.85</f>
        <v>#REF!</v>
      </c>
      <c r="P21" s="292" t="e">
        <f>'C завтраками| Bed and breakfast'!#REF!*0.85</f>
        <v>#REF!</v>
      </c>
      <c r="Q21" s="292" t="e">
        <f>'C завтраками| Bed and breakfast'!#REF!*0.85</f>
        <v>#REF!</v>
      </c>
      <c r="R21" s="292" t="e">
        <f>'C завтраками| Bed and breakfast'!#REF!*0.85</f>
        <v>#REF!</v>
      </c>
      <c r="S21" s="292" t="e">
        <f>'C завтраками| Bed and breakfast'!#REF!*0.85</f>
        <v>#REF!</v>
      </c>
      <c r="T21" s="292" t="e">
        <f>'C завтраками| Bed and breakfast'!#REF!*0.85</f>
        <v>#REF!</v>
      </c>
      <c r="U21" s="292" t="e">
        <f>'C завтраками| Bed and breakfast'!#REF!*0.85</f>
        <v>#REF!</v>
      </c>
      <c r="V21" s="292" t="e">
        <f>'C завтраками| Bed and breakfast'!#REF!*0.85</f>
        <v>#REF!</v>
      </c>
      <c r="W21" s="292" t="e">
        <f>'C завтраками| Bed and breakfast'!#REF!*0.85</f>
        <v>#REF!</v>
      </c>
      <c r="X21" s="292" t="e">
        <f>'C завтраками| Bed and breakfast'!#REF!*0.85</f>
        <v>#REF!</v>
      </c>
      <c r="Y21" s="292" t="e">
        <f>'C завтраками| Bed and breakfast'!#REF!*0.85</f>
        <v>#REF!</v>
      </c>
      <c r="Z21" s="292" t="e">
        <f>'C завтраками| Bed and breakfast'!#REF!*0.85</f>
        <v>#REF!</v>
      </c>
      <c r="AA21" s="292" t="e">
        <f>'C завтраками| Bed and breakfast'!#REF!*0.85</f>
        <v>#REF!</v>
      </c>
      <c r="AB21" s="292" t="e">
        <f>'C завтраками| Bed and breakfast'!#REF!*0.85</f>
        <v>#REF!</v>
      </c>
      <c r="AC21" s="292" t="e">
        <f>'C завтраками| Bed and breakfast'!#REF!*0.85</f>
        <v>#REF!</v>
      </c>
      <c r="AD21" s="292" t="e">
        <f>'C завтраками| Bed and breakfast'!#REF!*0.85</f>
        <v>#REF!</v>
      </c>
      <c r="AE21" s="292" t="e">
        <f>'C завтраками| Bed and breakfast'!#REF!*0.85</f>
        <v>#REF!</v>
      </c>
      <c r="AF21" s="292" t="e">
        <f>'C завтраками| Bed and breakfast'!#REF!*0.85</f>
        <v>#REF!</v>
      </c>
      <c r="AG21" s="292" t="e">
        <f>'C завтраками| Bed and breakfast'!#REF!*0.85</f>
        <v>#REF!</v>
      </c>
      <c r="AH21" s="292" t="e">
        <f>'C завтраками| Bed and breakfast'!#REF!*0.85</f>
        <v>#REF!</v>
      </c>
      <c r="AI21" s="292" t="e">
        <f>'C завтраками| Bed and breakfast'!#REF!*0.85</f>
        <v>#REF!</v>
      </c>
      <c r="AJ21" s="292" t="e">
        <f>'C завтраками| Bed and breakfast'!#REF!*0.85</f>
        <v>#REF!</v>
      </c>
      <c r="AK21" s="292" t="e">
        <f>'C завтраками| Bed and breakfast'!#REF!*0.85</f>
        <v>#REF!</v>
      </c>
      <c r="AL21" s="292" t="e">
        <f>'C завтраками| Bed and breakfast'!#REF!*0.85</f>
        <v>#REF!</v>
      </c>
      <c r="AM21" s="292" t="e">
        <f>'C завтраками| Bed and breakfast'!#REF!*0.85</f>
        <v>#REF!</v>
      </c>
      <c r="AN21" s="292" t="e">
        <f>'C завтраками| Bed and breakfast'!#REF!*0.85</f>
        <v>#REF!</v>
      </c>
      <c r="AO21" s="292" t="e">
        <f>'C завтраками| Bed and breakfast'!#REF!*0.85</f>
        <v>#REF!</v>
      </c>
      <c r="AP21" s="292" t="e">
        <f>'C завтраками| Bed and breakfast'!#REF!*0.85</f>
        <v>#REF!</v>
      </c>
      <c r="AQ21" s="292" t="e">
        <f>'C завтраками| Bed and breakfast'!#REF!*0.85</f>
        <v>#REF!</v>
      </c>
      <c r="AR21" s="292" t="e">
        <f>'C завтраками| Bed and breakfast'!#REF!*0.85</f>
        <v>#REF!</v>
      </c>
      <c r="AS21" s="292" t="e">
        <f>'C завтраками| Bed and breakfast'!#REF!*0.85</f>
        <v>#REF!</v>
      </c>
      <c r="AT21" s="292" t="e">
        <f>'C завтраками| Bed and breakfast'!#REF!*0.85</f>
        <v>#REF!</v>
      </c>
      <c r="AU21" s="292" t="e">
        <f>'C завтраками| Bed and breakfast'!#REF!*0.85</f>
        <v>#REF!</v>
      </c>
      <c r="AV21" s="292" t="e">
        <f>'C завтраками| Bed and breakfast'!#REF!*0.85</f>
        <v>#REF!</v>
      </c>
      <c r="AW21" s="292" t="e">
        <f>'C завтраками| Bed and breakfast'!#REF!*0.85</f>
        <v>#REF!</v>
      </c>
      <c r="AX21" s="292" t="e">
        <f>'C завтраками| Bed and breakfast'!#REF!*0.85</f>
        <v>#REF!</v>
      </c>
      <c r="AY21" s="292" t="e">
        <f>'C завтраками| Bed and breakfast'!#REF!*0.85</f>
        <v>#REF!</v>
      </c>
      <c r="AZ21" s="292" t="e">
        <f>'C завтраками| Bed and breakfast'!#REF!*0.85</f>
        <v>#REF!</v>
      </c>
      <c r="BA21" s="292" t="e">
        <f>'C завтраками| Bed and breakfast'!#REF!*0.85</f>
        <v>#REF!</v>
      </c>
      <c r="BB21" s="292" t="e">
        <f>'C завтраками| Bed and breakfast'!#REF!*0.85</f>
        <v>#REF!</v>
      </c>
      <c r="BC21" s="292" t="e">
        <f>'C завтраками| Bed and breakfast'!#REF!*0.85</f>
        <v>#REF!</v>
      </c>
      <c r="BD21" s="292" t="e">
        <f>'C завтраками| Bed and breakfast'!#REF!*0.85</f>
        <v>#REF!</v>
      </c>
      <c r="BE21" s="292" t="e">
        <f>'C завтраками| Bed and breakfast'!#REF!*0.85</f>
        <v>#REF!</v>
      </c>
      <c r="BF21" s="292" t="e">
        <f>'C завтраками| Bed and breakfast'!#REF!*0.85</f>
        <v>#REF!</v>
      </c>
      <c r="BG21" s="292" t="e">
        <f>'C завтраками| Bed and breakfast'!#REF!*0.85</f>
        <v>#REF!</v>
      </c>
      <c r="BH21" s="292" t="e">
        <f>'C завтраками| Bed and breakfast'!#REF!*0.85</f>
        <v>#REF!</v>
      </c>
    </row>
    <row r="22" spans="1:60" s="290" customFormat="1" x14ac:dyDescent="0.2">
      <c r="A22" s="239" t="s">
        <v>123</v>
      </c>
    </row>
    <row r="23" spans="1:60" s="290" customFormat="1" x14ac:dyDescent="0.2">
      <c r="A23" s="240" t="s">
        <v>115</v>
      </c>
      <c r="B23" s="292" t="e">
        <f>'C завтраками| Bed and breakfast'!#REF!*0.85</f>
        <v>#REF!</v>
      </c>
      <c r="C23" s="292" t="e">
        <f>'C завтраками| Bed and breakfast'!#REF!*0.85</f>
        <v>#REF!</v>
      </c>
      <c r="D23" s="292" t="e">
        <f>'C завтраками| Bed and breakfast'!#REF!*0.85</f>
        <v>#REF!</v>
      </c>
      <c r="E23" s="292" t="e">
        <f>'C завтраками| Bed and breakfast'!#REF!*0.85</f>
        <v>#REF!</v>
      </c>
      <c r="F23" s="292" t="e">
        <f>'C завтраками| Bed and breakfast'!#REF!*0.85</f>
        <v>#REF!</v>
      </c>
      <c r="G23" s="292" t="e">
        <f>'C завтраками| Bed and breakfast'!#REF!*0.85</f>
        <v>#REF!</v>
      </c>
      <c r="H23" s="292" t="e">
        <f>'C завтраками| Bed and breakfast'!#REF!*0.85</f>
        <v>#REF!</v>
      </c>
      <c r="I23" s="292" t="e">
        <f>'C завтраками| Bed and breakfast'!#REF!*0.85</f>
        <v>#REF!</v>
      </c>
      <c r="J23" s="292" t="e">
        <f>'C завтраками| Bed and breakfast'!#REF!*0.85</f>
        <v>#REF!</v>
      </c>
      <c r="K23" s="292" t="e">
        <f>'C завтраками| Bed and breakfast'!#REF!*0.85</f>
        <v>#REF!</v>
      </c>
      <c r="L23" s="292" t="e">
        <f>'C завтраками| Bed and breakfast'!#REF!*0.85</f>
        <v>#REF!</v>
      </c>
      <c r="M23" s="292" t="e">
        <f>'C завтраками| Bed and breakfast'!#REF!*0.85</f>
        <v>#REF!</v>
      </c>
      <c r="N23" s="292" t="e">
        <f>'C завтраками| Bed and breakfast'!#REF!*0.85</f>
        <v>#REF!</v>
      </c>
      <c r="O23" s="292" t="e">
        <f>'C завтраками| Bed and breakfast'!#REF!*0.85</f>
        <v>#REF!</v>
      </c>
      <c r="P23" s="292" t="e">
        <f>'C завтраками| Bed and breakfast'!#REF!*0.85</f>
        <v>#REF!</v>
      </c>
      <c r="Q23" s="292" t="e">
        <f>'C завтраками| Bed and breakfast'!#REF!*0.85</f>
        <v>#REF!</v>
      </c>
      <c r="R23" s="292" t="e">
        <f>'C завтраками| Bed and breakfast'!#REF!*0.85</f>
        <v>#REF!</v>
      </c>
      <c r="S23" s="292" t="e">
        <f>'C завтраками| Bed and breakfast'!#REF!*0.85</f>
        <v>#REF!</v>
      </c>
      <c r="T23" s="292" t="e">
        <f>'C завтраками| Bed and breakfast'!#REF!*0.85</f>
        <v>#REF!</v>
      </c>
      <c r="U23" s="292" t="e">
        <f>'C завтраками| Bed and breakfast'!#REF!*0.85</f>
        <v>#REF!</v>
      </c>
      <c r="V23" s="292" t="e">
        <f>'C завтраками| Bed and breakfast'!#REF!*0.85</f>
        <v>#REF!</v>
      </c>
      <c r="W23" s="292" t="e">
        <f>'C завтраками| Bed and breakfast'!#REF!*0.85</f>
        <v>#REF!</v>
      </c>
      <c r="X23" s="292" t="e">
        <f>'C завтраками| Bed and breakfast'!#REF!*0.85</f>
        <v>#REF!</v>
      </c>
      <c r="Y23" s="292" t="e">
        <f>'C завтраками| Bed and breakfast'!#REF!*0.85</f>
        <v>#REF!</v>
      </c>
      <c r="Z23" s="292" t="e">
        <f>'C завтраками| Bed and breakfast'!#REF!*0.85</f>
        <v>#REF!</v>
      </c>
      <c r="AA23" s="292" t="e">
        <f>'C завтраками| Bed and breakfast'!#REF!*0.85</f>
        <v>#REF!</v>
      </c>
      <c r="AB23" s="292" t="e">
        <f>'C завтраками| Bed and breakfast'!#REF!*0.85</f>
        <v>#REF!</v>
      </c>
      <c r="AC23" s="292" t="e">
        <f>'C завтраками| Bed and breakfast'!#REF!*0.85</f>
        <v>#REF!</v>
      </c>
      <c r="AD23" s="292" t="e">
        <f>'C завтраками| Bed and breakfast'!#REF!*0.85</f>
        <v>#REF!</v>
      </c>
      <c r="AE23" s="292" t="e">
        <f>'C завтраками| Bed and breakfast'!#REF!*0.85</f>
        <v>#REF!</v>
      </c>
      <c r="AF23" s="292" t="e">
        <f>'C завтраками| Bed and breakfast'!#REF!*0.85</f>
        <v>#REF!</v>
      </c>
      <c r="AG23" s="292" t="e">
        <f>'C завтраками| Bed and breakfast'!#REF!*0.85</f>
        <v>#REF!</v>
      </c>
      <c r="AH23" s="292" t="e">
        <f>'C завтраками| Bed and breakfast'!#REF!*0.85</f>
        <v>#REF!</v>
      </c>
      <c r="AI23" s="292" t="e">
        <f>'C завтраками| Bed and breakfast'!#REF!*0.85</f>
        <v>#REF!</v>
      </c>
      <c r="AJ23" s="292" t="e">
        <f>'C завтраками| Bed and breakfast'!#REF!*0.85</f>
        <v>#REF!</v>
      </c>
      <c r="AK23" s="292" t="e">
        <f>'C завтраками| Bed and breakfast'!#REF!*0.85</f>
        <v>#REF!</v>
      </c>
      <c r="AL23" s="292" t="e">
        <f>'C завтраками| Bed and breakfast'!#REF!*0.85</f>
        <v>#REF!</v>
      </c>
      <c r="AM23" s="292" t="e">
        <f>'C завтраками| Bed and breakfast'!#REF!*0.85</f>
        <v>#REF!</v>
      </c>
      <c r="AN23" s="292" t="e">
        <f>'C завтраками| Bed and breakfast'!#REF!*0.85</f>
        <v>#REF!</v>
      </c>
      <c r="AO23" s="292" t="e">
        <f>'C завтраками| Bed and breakfast'!#REF!*0.85</f>
        <v>#REF!</v>
      </c>
      <c r="AP23" s="292" t="e">
        <f>'C завтраками| Bed and breakfast'!#REF!*0.85</f>
        <v>#REF!</v>
      </c>
      <c r="AQ23" s="292" t="e">
        <f>'C завтраками| Bed and breakfast'!#REF!*0.85</f>
        <v>#REF!</v>
      </c>
      <c r="AR23" s="292" t="e">
        <f>'C завтраками| Bed and breakfast'!#REF!*0.85</f>
        <v>#REF!</v>
      </c>
      <c r="AS23" s="292" t="e">
        <f>'C завтраками| Bed and breakfast'!#REF!*0.85</f>
        <v>#REF!</v>
      </c>
      <c r="AT23" s="292" t="e">
        <f>'C завтраками| Bed and breakfast'!#REF!*0.85</f>
        <v>#REF!</v>
      </c>
      <c r="AU23" s="292" t="e">
        <f>'C завтраками| Bed and breakfast'!#REF!*0.85</f>
        <v>#REF!</v>
      </c>
      <c r="AV23" s="292" t="e">
        <f>'C завтраками| Bed and breakfast'!#REF!*0.85</f>
        <v>#REF!</v>
      </c>
      <c r="AW23" s="292" t="e">
        <f>'C завтраками| Bed and breakfast'!#REF!*0.85</f>
        <v>#REF!</v>
      </c>
      <c r="AX23" s="292" t="e">
        <f>'C завтраками| Bed and breakfast'!#REF!*0.85</f>
        <v>#REF!</v>
      </c>
      <c r="AY23" s="292" t="e">
        <f>'C завтраками| Bed and breakfast'!#REF!*0.85</f>
        <v>#REF!</v>
      </c>
      <c r="AZ23" s="292" t="e">
        <f>'C завтраками| Bed and breakfast'!#REF!*0.85</f>
        <v>#REF!</v>
      </c>
      <c r="BA23" s="292" t="e">
        <f>'C завтраками| Bed and breakfast'!#REF!*0.85</f>
        <v>#REF!</v>
      </c>
      <c r="BB23" s="292" t="e">
        <f>'C завтраками| Bed and breakfast'!#REF!*0.85</f>
        <v>#REF!</v>
      </c>
      <c r="BC23" s="292" t="e">
        <f>'C завтраками| Bed and breakfast'!#REF!*0.85</f>
        <v>#REF!</v>
      </c>
      <c r="BD23" s="292" t="e">
        <f>'C завтраками| Bed and breakfast'!#REF!*0.85</f>
        <v>#REF!</v>
      </c>
      <c r="BE23" s="292" t="e">
        <f>'C завтраками| Bed and breakfast'!#REF!*0.85</f>
        <v>#REF!</v>
      </c>
      <c r="BF23" s="292" t="e">
        <f>'C завтраками| Bed and breakfast'!#REF!*0.85</f>
        <v>#REF!</v>
      </c>
      <c r="BG23" s="292" t="e">
        <f>'C завтраками| Bed and breakfast'!#REF!*0.85</f>
        <v>#REF!</v>
      </c>
      <c r="BH23" s="292" t="e">
        <f>'C завтраками| Bed and breakfast'!#REF!*0.85</f>
        <v>#REF!</v>
      </c>
    </row>
    <row r="24" spans="1:60"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row>
    <row r="25" spans="1:60" s="290" customFormat="1" x14ac:dyDescent="0.2">
      <c r="A25" s="240" t="s">
        <v>115</v>
      </c>
      <c r="B25" s="292" t="e">
        <f>'C завтраками| Bed and breakfast'!#REF!*0.85</f>
        <v>#REF!</v>
      </c>
      <c r="C25" s="292" t="e">
        <f>'C завтраками| Bed and breakfast'!#REF!*0.85</f>
        <v>#REF!</v>
      </c>
      <c r="D25" s="292" t="e">
        <f>'C завтраками| Bed and breakfast'!#REF!*0.85</f>
        <v>#REF!</v>
      </c>
      <c r="E25" s="292" t="e">
        <f>'C завтраками| Bed and breakfast'!#REF!*0.85</f>
        <v>#REF!</v>
      </c>
      <c r="F25" s="292" t="e">
        <f>'C завтраками| Bed and breakfast'!#REF!*0.85</f>
        <v>#REF!</v>
      </c>
      <c r="G25" s="292" t="e">
        <f>'C завтраками| Bed and breakfast'!#REF!*0.85</f>
        <v>#REF!</v>
      </c>
      <c r="H25" s="292" t="e">
        <f>'C завтраками| Bed and breakfast'!#REF!*0.85</f>
        <v>#REF!</v>
      </c>
      <c r="I25" s="292" t="e">
        <f>'C завтраками| Bed and breakfast'!#REF!*0.85</f>
        <v>#REF!</v>
      </c>
      <c r="J25" s="292" t="e">
        <f>'C завтраками| Bed and breakfast'!#REF!*0.85</f>
        <v>#REF!</v>
      </c>
      <c r="K25" s="292" t="e">
        <f>'C завтраками| Bed and breakfast'!#REF!*0.85</f>
        <v>#REF!</v>
      </c>
      <c r="L25" s="292" t="e">
        <f>'C завтраками| Bed and breakfast'!#REF!*0.85</f>
        <v>#REF!</v>
      </c>
      <c r="M25" s="292" t="e">
        <f>'C завтраками| Bed and breakfast'!#REF!*0.85</f>
        <v>#REF!</v>
      </c>
      <c r="N25" s="292" t="e">
        <f>'C завтраками| Bed and breakfast'!#REF!*0.85</f>
        <v>#REF!</v>
      </c>
      <c r="O25" s="292" t="e">
        <f>'C завтраками| Bed and breakfast'!#REF!*0.85</f>
        <v>#REF!</v>
      </c>
      <c r="P25" s="292" t="e">
        <f>'C завтраками| Bed and breakfast'!#REF!*0.85</f>
        <v>#REF!</v>
      </c>
      <c r="Q25" s="292" t="e">
        <f>'C завтраками| Bed and breakfast'!#REF!*0.85</f>
        <v>#REF!</v>
      </c>
      <c r="R25" s="292" t="e">
        <f>'C завтраками| Bed and breakfast'!#REF!*0.85</f>
        <v>#REF!</v>
      </c>
      <c r="S25" s="292" t="e">
        <f>'C завтраками| Bed and breakfast'!#REF!*0.85</f>
        <v>#REF!</v>
      </c>
      <c r="T25" s="292" t="e">
        <f>'C завтраками| Bed and breakfast'!#REF!*0.85</f>
        <v>#REF!</v>
      </c>
      <c r="U25" s="292" t="e">
        <f>'C завтраками| Bed and breakfast'!#REF!*0.85</f>
        <v>#REF!</v>
      </c>
      <c r="V25" s="292" t="e">
        <f>'C завтраками| Bed and breakfast'!#REF!*0.85</f>
        <v>#REF!</v>
      </c>
      <c r="W25" s="292" t="e">
        <f>'C завтраками| Bed and breakfast'!#REF!*0.85</f>
        <v>#REF!</v>
      </c>
      <c r="X25" s="292" t="e">
        <f>'C завтраками| Bed and breakfast'!#REF!*0.85</f>
        <v>#REF!</v>
      </c>
      <c r="Y25" s="292" t="e">
        <f>'C завтраками| Bed and breakfast'!#REF!*0.85</f>
        <v>#REF!</v>
      </c>
      <c r="Z25" s="292" t="e">
        <f>'C завтраками| Bed and breakfast'!#REF!*0.85</f>
        <v>#REF!</v>
      </c>
      <c r="AA25" s="292" t="e">
        <f>'C завтраками| Bed and breakfast'!#REF!*0.85</f>
        <v>#REF!</v>
      </c>
      <c r="AB25" s="292" t="e">
        <f>'C завтраками| Bed and breakfast'!#REF!*0.85</f>
        <v>#REF!</v>
      </c>
      <c r="AC25" s="292" t="e">
        <f>'C завтраками| Bed and breakfast'!#REF!*0.85</f>
        <v>#REF!</v>
      </c>
      <c r="AD25" s="292" t="e">
        <f>'C завтраками| Bed and breakfast'!#REF!*0.85</f>
        <v>#REF!</v>
      </c>
      <c r="AE25" s="292" t="e">
        <f>'C завтраками| Bed and breakfast'!#REF!*0.85</f>
        <v>#REF!</v>
      </c>
      <c r="AF25" s="292" t="e">
        <f>'C завтраками| Bed and breakfast'!#REF!*0.85</f>
        <v>#REF!</v>
      </c>
      <c r="AG25" s="292" t="e">
        <f>'C завтраками| Bed and breakfast'!#REF!*0.85</f>
        <v>#REF!</v>
      </c>
      <c r="AH25" s="292" t="e">
        <f>'C завтраками| Bed and breakfast'!#REF!*0.85</f>
        <v>#REF!</v>
      </c>
      <c r="AI25" s="292" t="e">
        <f>'C завтраками| Bed and breakfast'!#REF!*0.85</f>
        <v>#REF!</v>
      </c>
      <c r="AJ25" s="292" t="e">
        <f>'C завтраками| Bed and breakfast'!#REF!*0.85</f>
        <v>#REF!</v>
      </c>
      <c r="AK25" s="292" t="e">
        <f>'C завтраками| Bed and breakfast'!#REF!*0.85</f>
        <v>#REF!</v>
      </c>
      <c r="AL25" s="292" t="e">
        <f>'C завтраками| Bed and breakfast'!#REF!*0.85</f>
        <v>#REF!</v>
      </c>
      <c r="AM25" s="292" t="e">
        <f>'C завтраками| Bed and breakfast'!#REF!*0.85</f>
        <v>#REF!</v>
      </c>
      <c r="AN25" s="292" t="e">
        <f>'C завтраками| Bed and breakfast'!#REF!*0.85</f>
        <v>#REF!</v>
      </c>
      <c r="AO25" s="292" t="e">
        <f>'C завтраками| Bed and breakfast'!#REF!*0.85</f>
        <v>#REF!</v>
      </c>
      <c r="AP25" s="292" t="e">
        <f>'C завтраками| Bed and breakfast'!#REF!*0.85</f>
        <v>#REF!</v>
      </c>
      <c r="AQ25" s="292" t="e">
        <f>'C завтраками| Bed and breakfast'!#REF!*0.85</f>
        <v>#REF!</v>
      </c>
      <c r="AR25" s="292" t="e">
        <f>'C завтраками| Bed and breakfast'!#REF!*0.85</f>
        <v>#REF!</v>
      </c>
      <c r="AS25" s="292" t="e">
        <f>'C завтраками| Bed and breakfast'!#REF!*0.85</f>
        <v>#REF!</v>
      </c>
      <c r="AT25" s="292" t="e">
        <f>'C завтраками| Bed and breakfast'!#REF!*0.85</f>
        <v>#REF!</v>
      </c>
      <c r="AU25" s="292" t="e">
        <f>'C завтраками| Bed and breakfast'!#REF!*0.85</f>
        <v>#REF!</v>
      </c>
      <c r="AV25" s="292" t="e">
        <f>'C завтраками| Bed and breakfast'!#REF!*0.85</f>
        <v>#REF!</v>
      </c>
      <c r="AW25" s="292" t="e">
        <f>'C завтраками| Bed and breakfast'!#REF!*0.85</f>
        <v>#REF!</v>
      </c>
      <c r="AX25" s="292" t="e">
        <f>'C завтраками| Bed and breakfast'!#REF!*0.85</f>
        <v>#REF!</v>
      </c>
      <c r="AY25" s="292" t="e">
        <f>'C завтраками| Bed and breakfast'!#REF!*0.85</f>
        <v>#REF!</v>
      </c>
      <c r="AZ25" s="292" t="e">
        <f>'C завтраками| Bed and breakfast'!#REF!*0.85</f>
        <v>#REF!</v>
      </c>
      <c r="BA25" s="292" t="e">
        <f>'C завтраками| Bed and breakfast'!#REF!*0.85</f>
        <v>#REF!</v>
      </c>
      <c r="BB25" s="292" t="e">
        <f>'C завтраками| Bed and breakfast'!#REF!*0.85</f>
        <v>#REF!</v>
      </c>
      <c r="BC25" s="292" t="e">
        <f>'C завтраками| Bed and breakfast'!#REF!*0.85</f>
        <v>#REF!</v>
      </c>
      <c r="BD25" s="292" t="e">
        <f>'C завтраками| Bed and breakfast'!#REF!*0.85</f>
        <v>#REF!</v>
      </c>
      <c r="BE25" s="292" t="e">
        <f>'C завтраками| Bed and breakfast'!#REF!*0.85</f>
        <v>#REF!</v>
      </c>
      <c r="BF25" s="292" t="e">
        <f>'C завтраками| Bed and breakfast'!#REF!*0.85</f>
        <v>#REF!</v>
      </c>
      <c r="BG25" s="292" t="e">
        <f>'C завтраками| Bed and breakfast'!#REF!*0.85</f>
        <v>#REF!</v>
      </c>
      <c r="BH25" s="292" t="e">
        <f>'C завтраками| Bed and breakfast'!#REF!*0.85</f>
        <v>#REF!</v>
      </c>
    </row>
    <row r="26" spans="1:60"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row>
    <row r="27" spans="1:60" s="290" customFormat="1" x14ac:dyDescent="0.2">
      <c r="A27" s="240" t="s">
        <v>115</v>
      </c>
      <c r="B27" s="292" t="e">
        <f>'C завтраками| Bed and breakfast'!#REF!*0.85</f>
        <v>#REF!</v>
      </c>
      <c r="C27" s="292" t="e">
        <f>'C завтраками| Bed and breakfast'!#REF!*0.85</f>
        <v>#REF!</v>
      </c>
      <c r="D27" s="292" t="e">
        <f>'C завтраками| Bed and breakfast'!#REF!*0.85</f>
        <v>#REF!</v>
      </c>
      <c r="E27" s="292" t="e">
        <f>'C завтраками| Bed and breakfast'!#REF!*0.85</f>
        <v>#REF!</v>
      </c>
      <c r="F27" s="292" t="e">
        <f>'C завтраками| Bed and breakfast'!#REF!*0.85</f>
        <v>#REF!</v>
      </c>
      <c r="G27" s="292" t="e">
        <f>'C завтраками| Bed and breakfast'!#REF!*0.85</f>
        <v>#REF!</v>
      </c>
      <c r="H27" s="292" t="e">
        <f>'C завтраками| Bed and breakfast'!#REF!*0.85</f>
        <v>#REF!</v>
      </c>
      <c r="I27" s="292" t="e">
        <f>'C завтраками| Bed and breakfast'!#REF!*0.85</f>
        <v>#REF!</v>
      </c>
      <c r="J27" s="292" t="e">
        <f>'C завтраками| Bed and breakfast'!#REF!*0.85</f>
        <v>#REF!</v>
      </c>
      <c r="K27" s="292" t="e">
        <f>'C завтраками| Bed and breakfast'!#REF!*0.85</f>
        <v>#REF!</v>
      </c>
      <c r="L27" s="292" t="e">
        <f>'C завтраками| Bed and breakfast'!#REF!*0.85</f>
        <v>#REF!</v>
      </c>
      <c r="M27" s="292" t="e">
        <f>'C завтраками| Bed and breakfast'!#REF!*0.85</f>
        <v>#REF!</v>
      </c>
      <c r="N27" s="292" t="e">
        <f>'C завтраками| Bed and breakfast'!#REF!*0.85</f>
        <v>#REF!</v>
      </c>
      <c r="O27" s="292" t="e">
        <f>'C завтраками| Bed and breakfast'!#REF!*0.85</f>
        <v>#REF!</v>
      </c>
      <c r="P27" s="292" t="e">
        <f>'C завтраками| Bed and breakfast'!#REF!*0.85</f>
        <v>#REF!</v>
      </c>
      <c r="Q27" s="292" t="e">
        <f>'C завтраками| Bed and breakfast'!#REF!*0.85</f>
        <v>#REF!</v>
      </c>
      <c r="R27" s="292" t="e">
        <f>'C завтраками| Bed and breakfast'!#REF!*0.85</f>
        <v>#REF!</v>
      </c>
      <c r="S27" s="292" t="e">
        <f>'C завтраками| Bed and breakfast'!#REF!*0.85</f>
        <v>#REF!</v>
      </c>
      <c r="T27" s="292" t="e">
        <f>'C завтраками| Bed and breakfast'!#REF!*0.85</f>
        <v>#REF!</v>
      </c>
      <c r="U27" s="292" t="e">
        <f>'C завтраками| Bed and breakfast'!#REF!*0.85</f>
        <v>#REF!</v>
      </c>
      <c r="V27" s="292" t="e">
        <f>'C завтраками| Bed and breakfast'!#REF!*0.85</f>
        <v>#REF!</v>
      </c>
      <c r="W27" s="292" t="e">
        <f>'C завтраками| Bed and breakfast'!#REF!*0.85</f>
        <v>#REF!</v>
      </c>
      <c r="X27" s="292" t="e">
        <f>'C завтраками| Bed and breakfast'!#REF!*0.85</f>
        <v>#REF!</v>
      </c>
      <c r="Y27" s="292" t="e">
        <f>'C завтраками| Bed and breakfast'!#REF!*0.85</f>
        <v>#REF!</v>
      </c>
      <c r="Z27" s="292" t="e">
        <f>'C завтраками| Bed and breakfast'!#REF!*0.85</f>
        <v>#REF!</v>
      </c>
      <c r="AA27" s="292" t="e">
        <f>'C завтраками| Bed and breakfast'!#REF!*0.85</f>
        <v>#REF!</v>
      </c>
      <c r="AB27" s="292" t="e">
        <f>'C завтраками| Bed and breakfast'!#REF!*0.85</f>
        <v>#REF!</v>
      </c>
      <c r="AC27" s="292" t="e">
        <f>'C завтраками| Bed and breakfast'!#REF!*0.85</f>
        <v>#REF!</v>
      </c>
      <c r="AD27" s="292" t="e">
        <f>'C завтраками| Bed and breakfast'!#REF!*0.85</f>
        <v>#REF!</v>
      </c>
      <c r="AE27" s="292" t="e">
        <f>'C завтраками| Bed and breakfast'!#REF!*0.85</f>
        <v>#REF!</v>
      </c>
      <c r="AF27" s="292" t="e">
        <f>'C завтраками| Bed and breakfast'!#REF!*0.85</f>
        <v>#REF!</v>
      </c>
      <c r="AG27" s="292" t="e">
        <f>'C завтраками| Bed and breakfast'!#REF!*0.85</f>
        <v>#REF!</v>
      </c>
      <c r="AH27" s="292" t="e">
        <f>'C завтраками| Bed and breakfast'!#REF!*0.85</f>
        <v>#REF!</v>
      </c>
      <c r="AI27" s="292" t="e">
        <f>'C завтраками| Bed and breakfast'!#REF!*0.85</f>
        <v>#REF!</v>
      </c>
      <c r="AJ27" s="292" t="e">
        <f>'C завтраками| Bed and breakfast'!#REF!*0.85</f>
        <v>#REF!</v>
      </c>
      <c r="AK27" s="292" t="e">
        <f>'C завтраками| Bed and breakfast'!#REF!*0.85</f>
        <v>#REF!</v>
      </c>
      <c r="AL27" s="292" t="e">
        <f>'C завтраками| Bed and breakfast'!#REF!*0.85</f>
        <v>#REF!</v>
      </c>
      <c r="AM27" s="292" t="e">
        <f>'C завтраками| Bed and breakfast'!#REF!*0.85</f>
        <v>#REF!</v>
      </c>
      <c r="AN27" s="292" t="e">
        <f>'C завтраками| Bed and breakfast'!#REF!*0.85</f>
        <v>#REF!</v>
      </c>
      <c r="AO27" s="292" t="e">
        <f>'C завтраками| Bed and breakfast'!#REF!*0.85</f>
        <v>#REF!</v>
      </c>
      <c r="AP27" s="292" t="e">
        <f>'C завтраками| Bed and breakfast'!#REF!*0.85</f>
        <v>#REF!</v>
      </c>
      <c r="AQ27" s="292" t="e">
        <f>'C завтраками| Bed and breakfast'!#REF!*0.85</f>
        <v>#REF!</v>
      </c>
      <c r="AR27" s="292" t="e">
        <f>'C завтраками| Bed and breakfast'!#REF!*0.85</f>
        <v>#REF!</v>
      </c>
      <c r="AS27" s="292" t="e">
        <f>'C завтраками| Bed and breakfast'!#REF!*0.85</f>
        <v>#REF!</v>
      </c>
      <c r="AT27" s="292" t="e">
        <f>'C завтраками| Bed and breakfast'!#REF!*0.85</f>
        <v>#REF!</v>
      </c>
      <c r="AU27" s="292" t="e">
        <f>'C завтраками| Bed and breakfast'!#REF!*0.85</f>
        <v>#REF!</v>
      </c>
      <c r="AV27" s="292" t="e">
        <f>'C завтраками| Bed and breakfast'!#REF!*0.85</f>
        <v>#REF!</v>
      </c>
      <c r="AW27" s="292" t="e">
        <f>'C завтраками| Bed and breakfast'!#REF!*0.85</f>
        <v>#REF!</v>
      </c>
      <c r="AX27" s="292" t="e">
        <f>'C завтраками| Bed and breakfast'!#REF!*0.85</f>
        <v>#REF!</v>
      </c>
      <c r="AY27" s="292" t="e">
        <f>'C завтраками| Bed and breakfast'!#REF!*0.85</f>
        <v>#REF!</v>
      </c>
      <c r="AZ27" s="292" t="e">
        <f>'C завтраками| Bed and breakfast'!#REF!*0.85</f>
        <v>#REF!</v>
      </c>
      <c r="BA27" s="292" t="e">
        <f>'C завтраками| Bed and breakfast'!#REF!*0.85</f>
        <v>#REF!</v>
      </c>
      <c r="BB27" s="292" t="e">
        <f>'C завтраками| Bed and breakfast'!#REF!*0.85</f>
        <v>#REF!</v>
      </c>
      <c r="BC27" s="292" t="e">
        <f>'C завтраками| Bed and breakfast'!#REF!*0.85</f>
        <v>#REF!</v>
      </c>
      <c r="BD27" s="292" t="e">
        <f>'C завтраками| Bed and breakfast'!#REF!*0.85</f>
        <v>#REF!</v>
      </c>
      <c r="BE27" s="292" t="e">
        <f>'C завтраками| Bed and breakfast'!#REF!*0.85</f>
        <v>#REF!</v>
      </c>
      <c r="BF27" s="292" t="e">
        <f>'C завтраками| Bed and breakfast'!#REF!*0.85</f>
        <v>#REF!</v>
      </c>
      <c r="BG27" s="292" t="e">
        <f>'C завтраками| Bed and breakfast'!#REF!*0.85</f>
        <v>#REF!</v>
      </c>
      <c r="BH27" s="292" t="e">
        <f>'C завтраками| Bed and breakfast'!#REF!*0.85</f>
        <v>#REF!</v>
      </c>
    </row>
    <row r="28" spans="1:60"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row>
    <row r="29" spans="1:60" s="290" customFormat="1" x14ac:dyDescent="0.2">
      <c r="A29" s="240" t="s">
        <v>115</v>
      </c>
      <c r="B29" s="292" t="e">
        <f>'C завтраками| Bed and breakfast'!#REF!*0.85</f>
        <v>#REF!</v>
      </c>
      <c r="C29" s="292" t="e">
        <f>'C завтраками| Bed and breakfast'!#REF!*0.85</f>
        <v>#REF!</v>
      </c>
      <c r="D29" s="292" t="e">
        <f>'C завтраками| Bed and breakfast'!#REF!*0.85</f>
        <v>#REF!</v>
      </c>
      <c r="E29" s="292" t="e">
        <f>'C завтраками| Bed and breakfast'!#REF!*0.85</f>
        <v>#REF!</v>
      </c>
      <c r="F29" s="292" t="e">
        <f>'C завтраками| Bed and breakfast'!#REF!*0.85</f>
        <v>#REF!</v>
      </c>
      <c r="G29" s="292" t="e">
        <f>'C завтраками| Bed and breakfast'!#REF!*0.85</f>
        <v>#REF!</v>
      </c>
      <c r="H29" s="292" t="e">
        <f>'C завтраками| Bed and breakfast'!#REF!*0.85</f>
        <v>#REF!</v>
      </c>
      <c r="I29" s="292" t="e">
        <f>'C завтраками| Bed and breakfast'!#REF!*0.85</f>
        <v>#REF!</v>
      </c>
      <c r="J29" s="292" t="e">
        <f>'C завтраками| Bed and breakfast'!#REF!*0.85</f>
        <v>#REF!</v>
      </c>
      <c r="K29" s="292" t="e">
        <f>'C завтраками| Bed and breakfast'!#REF!*0.85</f>
        <v>#REF!</v>
      </c>
      <c r="L29" s="292" t="e">
        <f>'C завтраками| Bed and breakfast'!#REF!*0.85</f>
        <v>#REF!</v>
      </c>
      <c r="M29" s="292" t="e">
        <f>'C завтраками| Bed and breakfast'!#REF!*0.85</f>
        <v>#REF!</v>
      </c>
      <c r="N29" s="292" t="e">
        <f>'C завтраками| Bed and breakfast'!#REF!*0.85</f>
        <v>#REF!</v>
      </c>
      <c r="O29" s="292" t="e">
        <f>'C завтраками| Bed and breakfast'!#REF!*0.85</f>
        <v>#REF!</v>
      </c>
      <c r="P29" s="292" t="e">
        <f>'C завтраками| Bed and breakfast'!#REF!*0.85</f>
        <v>#REF!</v>
      </c>
      <c r="Q29" s="292" t="e">
        <f>'C завтраками| Bed and breakfast'!#REF!*0.85</f>
        <v>#REF!</v>
      </c>
      <c r="R29" s="292" t="e">
        <f>'C завтраками| Bed and breakfast'!#REF!*0.85</f>
        <v>#REF!</v>
      </c>
      <c r="S29" s="292" t="e">
        <f>'C завтраками| Bed and breakfast'!#REF!*0.85</f>
        <v>#REF!</v>
      </c>
      <c r="T29" s="292" t="e">
        <f>'C завтраками| Bed and breakfast'!#REF!*0.85</f>
        <v>#REF!</v>
      </c>
      <c r="U29" s="292" t="e">
        <f>'C завтраками| Bed and breakfast'!#REF!*0.85</f>
        <v>#REF!</v>
      </c>
      <c r="V29" s="292" t="e">
        <f>'C завтраками| Bed and breakfast'!#REF!*0.85</f>
        <v>#REF!</v>
      </c>
      <c r="W29" s="292" t="e">
        <f>'C завтраками| Bed and breakfast'!#REF!*0.85</f>
        <v>#REF!</v>
      </c>
      <c r="X29" s="292" t="e">
        <f>'C завтраками| Bed and breakfast'!#REF!*0.85</f>
        <v>#REF!</v>
      </c>
      <c r="Y29" s="292" t="e">
        <f>'C завтраками| Bed and breakfast'!#REF!*0.85</f>
        <v>#REF!</v>
      </c>
      <c r="Z29" s="292" t="e">
        <f>'C завтраками| Bed and breakfast'!#REF!*0.85</f>
        <v>#REF!</v>
      </c>
      <c r="AA29" s="292" t="e">
        <f>'C завтраками| Bed and breakfast'!#REF!*0.85</f>
        <v>#REF!</v>
      </c>
      <c r="AB29" s="292" t="e">
        <f>'C завтраками| Bed and breakfast'!#REF!*0.85</f>
        <v>#REF!</v>
      </c>
      <c r="AC29" s="292" t="e">
        <f>'C завтраками| Bed and breakfast'!#REF!*0.85</f>
        <v>#REF!</v>
      </c>
      <c r="AD29" s="292" t="e">
        <f>'C завтраками| Bed and breakfast'!#REF!*0.85</f>
        <v>#REF!</v>
      </c>
      <c r="AE29" s="292" t="e">
        <f>'C завтраками| Bed and breakfast'!#REF!*0.85</f>
        <v>#REF!</v>
      </c>
      <c r="AF29" s="292" t="e">
        <f>'C завтраками| Bed and breakfast'!#REF!*0.85</f>
        <v>#REF!</v>
      </c>
      <c r="AG29" s="292" t="e">
        <f>'C завтраками| Bed and breakfast'!#REF!*0.85</f>
        <v>#REF!</v>
      </c>
      <c r="AH29" s="292" t="e">
        <f>'C завтраками| Bed and breakfast'!#REF!*0.85</f>
        <v>#REF!</v>
      </c>
      <c r="AI29" s="292" t="e">
        <f>'C завтраками| Bed and breakfast'!#REF!*0.85</f>
        <v>#REF!</v>
      </c>
      <c r="AJ29" s="292" t="e">
        <f>'C завтраками| Bed and breakfast'!#REF!*0.85</f>
        <v>#REF!</v>
      </c>
      <c r="AK29" s="292" t="e">
        <f>'C завтраками| Bed and breakfast'!#REF!*0.85</f>
        <v>#REF!</v>
      </c>
      <c r="AL29" s="292" t="e">
        <f>'C завтраками| Bed and breakfast'!#REF!*0.85</f>
        <v>#REF!</v>
      </c>
      <c r="AM29" s="292" t="e">
        <f>'C завтраками| Bed and breakfast'!#REF!*0.85</f>
        <v>#REF!</v>
      </c>
      <c r="AN29" s="292" t="e">
        <f>'C завтраками| Bed and breakfast'!#REF!*0.85</f>
        <v>#REF!</v>
      </c>
      <c r="AO29" s="292" t="e">
        <f>'C завтраками| Bed and breakfast'!#REF!*0.85</f>
        <v>#REF!</v>
      </c>
      <c r="AP29" s="292" t="e">
        <f>'C завтраками| Bed and breakfast'!#REF!*0.85</f>
        <v>#REF!</v>
      </c>
      <c r="AQ29" s="292" t="e">
        <f>'C завтраками| Bed and breakfast'!#REF!*0.85</f>
        <v>#REF!</v>
      </c>
      <c r="AR29" s="292" t="e">
        <f>'C завтраками| Bed and breakfast'!#REF!*0.85</f>
        <v>#REF!</v>
      </c>
      <c r="AS29" s="292" t="e">
        <f>'C завтраками| Bed and breakfast'!#REF!*0.85</f>
        <v>#REF!</v>
      </c>
      <c r="AT29" s="292" t="e">
        <f>'C завтраками| Bed and breakfast'!#REF!*0.85</f>
        <v>#REF!</v>
      </c>
      <c r="AU29" s="292" t="e">
        <f>'C завтраками| Bed and breakfast'!#REF!*0.85</f>
        <v>#REF!</v>
      </c>
      <c r="AV29" s="292" t="e">
        <f>'C завтраками| Bed and breakfast'!#REF!*0.85</f>
        <v>#REF!</v>
      </c>
      <c r="AW29" s="292" t="e">
        <f>'C завтраками| Bed and breakfast'!#REF!*0.85</f>
        <v>#REF!</v>
      </c>
      <c r="AX29" s="292" t="e">
        <f>'C завтраками| Bed and breakfast'!#REF!*0.85</f>
        <v>#REF!</v>
      </c>
      <c r="AY29" s="292" t="e">
        <f>'C завтраками| Bed and breakfast'!#REF!*0.85</f>
        <v>#REF!</v>
      </c>
      <c r="AZ29" s="292" t="e">
        <f>'C завтраками| Bed and breakfast'!#REF!*0.85</f>
        <v>#REF!</v>
      </c>
      <c r="BA29" s="292" t="e">
        <f>'C завтраками| Bed and breakfast'!#REF!*0.85</f>
        <v>#REF!</v>
      </c>
      <c r="BB29" s="292" t="e">
        <f>'C завтраками| Bed and breakfast'!#REF!*0.85</f>
        <v>#REF!</v>
      </c>
      <c r="BC29" s="292" t="e">
        <f>'C завтраками| Bed and breakfast'!#REF!*0.85</f>
        <v>#REF!</v>
      </c>
      <c r="BD29" s="292" t="e">
        <f>'C завтраками| Bed and breakfast'!#REF!*0.85</f>
        <v>#REF!</v>
      </c>
      <c r="BE29" s="292" t="e">
        <f>'C завтраками| Bed and breakfast'!#REF!*0.85</f>
        <v>#REF!</v>
      </c>
      <c r="BF29" s="292" t="e">
        <f>'C завтраками| Bed and breakfast'!#REF!*0.85</f>
        <v>#REF!</v>
      </c>
      <c r="BG29" s="292" t="e">
        <f>'C завтраками| Bed and breakfast'!#REF!*0.85</f>
        <v>#REF!</v>
      </c>
      <c r="BH29" s="292" t="e">
        <f>'C завтраками| Bed and breakfast'!#REF!*0.85</f>
        <v>#REF!</v>
      </c>
    </row>
    <row r="30" spans="1:60"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row>
    <row r="31" spans="1:60"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row>
    <row r="32" spans="1:60" s="290" customFormat="1" x14ac:dyDescent="0.2">
      <c r="A32" s="80" t="s">
        <v>129</v>
      </c>
      <c r="B32" s="289" t="e">
        <f t="shared" ref="B32:Q33" si="0">B5</f>
        <v>#REF!</v>
      </c>
      <c r="C32" s="271"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si="0"/>
        <v>#REF!</v>
      </c>
      <c r="N32" s="289" t="e">
        <f t="shared" si="0"/>
        <v>#REF!</v>
      </c>
      <c r="O32" s="289" t="e">
        <f t="shared" si="0"/>
        <v>#REF!</v>
      </c>
      <c r="P32" s="289" t="e">
        <f t="shared" si="0"/>
        <v>#REF!</v>
      </c>
      <c r="Q32" s="289" t="e">
        <f t="shared" si="0"/>
        <v>#REF!</v>
      </c>
      <c r="R32" s="289" t="e">
        <f t="shared" ref="C32:BF33" si="1">R5</f>
        <v>#REF!</v>
      </c>
      <c r="S32" s="289" t="e">
        <f t="shared" si="1"/>
        <v>#REF!</v>
      </c>
      <c r="T32" s="289" t="e">
        <f t="shared" si="1"/>
        <v>#REF!</v>
      </c>
      <c r="U32" s="289" t="e">
        <f t="shared" si="1"/>
        <v>#REF!</v>
      </c>
      <c r="V32" s="289" t="e">
        <f t="shared" si="1"/>
        <v>#REF!</v>
      </c>
      <c r="W32" s="289" t="e">
        <f t="shared" si="1"/>
        <v>#REF!</v>
      </c>
      <c r="X32" s="289" t="e">
        <f t="shared" si="1"/>
        <v>#REF!</v>
      </c>
      <c r="Y32" s="289" t="e">
        <f t="shared" si="1"/>
        <v>#REF!</v>
      </c>
      <c r="Z32" s="289" t="e">
        <f t="shared" si="1"/>
        <v>#REF!</v>
      </c>
      <c r="AA32" s="289" t="e">
        <f t="shared" si="1"/>
        <v>#REF!</v>
      </c>
      <c r="AB32" s="289" t="e">
        <f t="shared" si="1"/>
        <v>#REF!</v>
      </c>
      <c r="AC32" s="289" t="e">
        <f t="shared" si="1"/>
        <v>#REF!</v>
      </c>
      <c r="AD32" s="289" t="e">
        <f t="shared" si="1"/>
        <v>#REF!</v>
      </c>
      <c r="AE32" s="289" t="e">
        <f t="shared" si="1"/>
        <v>#REF!</v>
      </c>
      <c r="AF32" s="289" t="e">
        <f t="shared" si="1"/>
        <v>#REF!</v>
      </c>
      <c r="AG32" s="289" t="e">
        <f t="shared" si="1"/>
        <v>#REF!</v>
      </c>
      <c r="AH32" s="289" t="e">
        <f t="shared" si="1"/>
        <v>#REF!</v>
      </c>
      <c r="AI32" s="289" t="e">
        <f t="shared" si="1"/>
        <v>#REF!</v>
      </c>
      <c r="AJ32" s="289" t="e">
        <f t="shared" si="1"/>
        <v>#REF!</v>
      </c>
      <c r="AK32" s="289" t="e">
        <f t="shared" si="1"/>
        <v>#REF!</v>
      </c>
      <c r="AL32" s="289" t="e">
        <f t="shared" si="1"/>
        <v>#REF!</v>
      </c>
      <c r="AM32" s="289" t="e">
        <f t="shared" si="1"/>
        <v>#REF!</v>
      </c>
      <c r="AN32" s="289" t="e">
        <f t="shared" si="1"/>
        <v>#REF!</v>
      </c>
      <c r="AO32" s="289" t="e">
        <f t="shared" si="1"/>
        <v>#REF!</v>
      </c>
      <c r="AP32" s="289" t="e">
        <f t="shared" si="1"/>
        <v>#REF!</v>
      </c>
      <c r="AQ32" s="289" t="e">
        <f t="shared" si="1"/>
        <v>#REF!</v>
      </c>
      <c r="AR32" s="289" t="e">
        <f t="shared" si="1"/>
        <v>#REF!</v>
      </c>
      <c r="AS32" s="289" t="e">
        <f t="shared" si="1"/>
        <v>#REF!</v>
      </c>
      <c r="AT32" s="289" t="e">
        <f t="shared" si="1"/>
        <v>#REF!</v>
      </c>
      <c r="AU32" s="289" t="e">
        <f t="shared" si="1"/>
        <v>#REF!</v>
      </c>
      <c r="AV32" s="289" t="e">
        <f t="shared" si="1"/>
        <v>#REF!</v>
      </c>
      <c r="AW32" s="289" t="e">
        <f t="shared" si="1"/>
        <v>#REF!</v>
      </c>
      <c r="AX32" s="289" t="e">
        <f t="shared" si="1"/>
        <v>#REF!</v>
      </c>
      <c r="AY32" s="289" t="e">
        <f t="shared" si="1"/>
        <v>#REF!</v>
      </c>
      <c r="AZ32" s="289" t="e">
        <f t="shared" si="1"/>
        <v>#REF!</v>
      </c>
      <c r="BA32" s="289" t="e">
        <f t="shared" si="1"/>
        <v>#REF!</v>
      </c>
      <c r="BB32" s="289" t="e">
        <f t="shared" si="1"/>
        <v>#REF!</v>
      </c>
      <c r="BC32" s="289" t="e">
        <f t="shared" si="1"/>
        <v>#REF!</v>
      </c>
      <c r="BD32" s="289" t="e">
        <f t="shared" si="1"/>
        <v>#REF!</v>
      </c>
      <c r="BE32" s="289" t="e">
        <f t="shared" si="1"/>
        <v>#REF!</v>
      </c>
      <c r="BF32" s="289" t="e">
        <f t="shared" si="1"/>
        <v>#REF!</v>
      </c>
      <c r="BG32" s="289" t="e">
        <f t="shared" ref="BG32:BH32" si="2">BG5</f>
        <v>#REF!</v>
      </c>
      <c r="BH32" s="289" t="e">
        <f t="shared" si="2"/>
        <v>#REF!</v>
      </c>
    </row>
    <row r="33" spans="1:60" s="290" customFormat="1" x14ac:dyDescent="0.2">
      <c r="A33" s="81"/>
      <c r="B33" s="289" t="e">
        <f t="shared" si="0"/>
        <v>#REF!</v>
      </c>
      <c r="C33" s="271" t="e">
        <f t="shared" si="1"/>
        <v>#REF!</v>
      </c>
      <c r="D33" s="289" t="e">
        <f t="shared" si="1"/>
        <v>#REF!</v>
      </c>
      <c r="E33" s="289" t="e">
        <f t="shared" si="1"/>
        <v>#REF!</v>
      </c>
      <c r="F33" s="289" t="e">
        <f t="shared" si="1"/>
        <v>#REF!</v>
      </c>
      <c r="G33" s="289" t="e">
        <f t="shared" si="1"/>
        <v>#REF!</v>
      </c>
      <c r="H33" s="289" t="e">
        <f t="shared" si="1"/>
        <v>#REF!</v>
      </c>
      <c r="I33" s="289" t="e">
        <f t="shared" si="1"/>
        <v>#REF!</v>
      </c>
      <c r="J33" s="289" t="e">
        <f t="shared" si="1"/>
        <v>#REF!</v>
      </c>
      <c r="K33" s="289" t="e">
        <f t="shared" si="1"/>
        <v>#REF!</v>
      </c>
      <c r="L33" s="289" t="e">
        <f t="shared" si="1"/>
        <v>#REF!</v>
      </c>
      <c r="M33" s="289" t="e">
        <f t="shared" si="1"/>
        <v>#REF!</v>
      </c>
      <c r="N33" s="289" t="e">
        <f t="shared" si="1"/>
        <v>#REF!</v>
      </c>
      <c r="O33" s="289" t="e">
        <f t="shared" si="1"/>
        <v>#REF!</v>
      </c>
      <c r="P33" s="289" t="e">
        <f t="shared" si="1"/>
        <v>#REF!</v>
      </c>
      <c r="Q33" s="289" t="e">
        <f t="shared" si="1"/>
        <v>#REF!</v>
      </c>
      <c r="R33" s="289" t="e">
        <f t="shared" si="1"/>
        <v>#REF!</v>
      </c>
      <c r="S33" s="289" t="e">
        <f t="shared" si="1"/>
        <v>#REF!</v>
      </c>
      <c r="T33" s="289" t="e">
        <f t="shared" si="1"/>
        <v>#REF!</v>
      </c>
      <c r="U33" s="289" t="e">
        <f t="shared" si="1"/>
        <v>#REF!</v>
      </c>
      <c r="V33" s="289" t="e">
        <f t="shared" si="1"/>
        <v>#REF!</v>
      </c>
      <c r="W33" s="289" t="e">
        <f t="shared" si="1"/>
        <v>#REF!</v>
      </c>
      <c r="X33" s="289" t="e">
        <f t="shared" si="1"/>
        <v>#REF!</v>
      </c>
      <c r="Y33" s="289" t="e">
        <f t="shared" si="1"/>
        <v>#REF!</v>
      </c>
      <c r="Z33" s="289" t="e">
        <f t="shared" si="1"/>
        <v>#REF!</v>
      </c>
      <c r="AA33" s="289" t="e">
        <f t="shared" si="1"/>
        <v>#REF!</v>
      </c>
      <c r="AB33" s="289" t="e">
        <f t="shared" si="1"/>
        <v>#REF!</v>
      </c>
      <c r="AC33" s="289" t="e">
        <f t="shared" si="1"/>
        <v>#REF!</v>
      </c>
      <c r="AD33" s="289" t="e">
        <f t="shared" si="1"/>
        <v>#REF!</v>
      </c>
      <c r="AE33" s="289" t="e">
        <f t="shared" si="1"/>
        <v>#REF!</v>
      </c>
      <c r="AF33" s="289" t="e">
        <f t="shared" si="1"/>
        <v>#REF!</v>
      </c>
      <c r="AG33" s="289" t="e">
        <f t="shared" si="1"/>
        <v>#REF!</v>
      </c>
      <c r="AH33" s="289" t="e">
        <f t="shared" si="1"/>
        <v>#REF!</v>
      </c>
      <c r="AI33" s="289" t="e">
        <f t="shared" si="1"/>
        <v>#REF!</v>
      </c>
      <c r="AJ33" s="289" t="e">
        <f t="shared" si="1"/>
        <v>#REF!</v>
      </c>
      <c r="AK33" s="289" t="e">
        <f t="shared" si="1"/>
        <v>#REF!</v>
      </c>
      <c r="AL33" s="289" t="e">
        <f t="shared" si="1"/>
        <v>#REF!</v>
      </c>
      <c r="AM33" s="289" t="e">
        <f t="shared" si="1"/>
        <v>#REF!</v>
      </c>
      <c r="AN33" s="289" t="e">
        <f t="shared" si="1"/>
        <v>#REF!</v>
      </c>
      <c r="AO33" s="289" t="e">
        <f t="shared" si="1"/>
        <v>#REF!</v>
      </c>
      <c r="AP33" s="289" t="e">
        <f t="shared" si="1"/>
        <v>#REF!</v>
      </c>
      <c r="AQ33" s="289" t="e">
        <f t="shared" si="1"/>
        <v>#REF!</v>
      </c>
      <c r="AR33" s="289" t="e">
        <f t="shared" si="1"/>
        <v>#REF!</v>
      </c>
      <c r="AS33" s="289" t="e">
        <f t="shared" si="1"/>
        <v>#REF!</v>
      </c>
      <c r="AT33" s="289" t="e">
        <f t="shared" si="1"/>
        <v>#REF!</v>
      </c>
      <c r="AU33" s="289" t="e">
        <f t="shared" si="1"/>
        <v>#REF!</v>
      </c>
      <c r="AV33" s="289" t="e">
        <f t="shared" si="1"/>
        <v>#REF!</v>
      </c>
      <c r="AW33" s="289" t="e">
        <f t="shared" si="1"/>
        <v>#REF!</v>
      </c>
      <c r="AX33" s="289" t="e">
        <f t="shared" si="1"/>
        <v>#REF!</v>
      </c>
      <c r="AY33" s="289" t="e">
        <f t="shared" si="1"/>
        <v>#REF!</v>
      </c>
      <c r="AZ33" s="289" t="e">
        <f t="shared" si="1"/>
        <v>#REF!</v>
      </c>
      <c r="BA33" s="289" t="e">
        <f t="shared" si="1"/>
        <v>#REF!</v>
      </c>
      <c r="BB33" s="289" t="e">
        <f t="shared" si="1"/>
        <v>#REF!</v>
      </c>
      <c r="BC33" s="289" t="e">
        <f t="shared" si="1"/>
        <v>#REF!</v>
      </c>
      <c r="BD33" s="289" t="e">
        <f t="shared" si="1"/>
        <v>#REF!</v>
      </c>
      <c r="BE33" s="289" t="e">
        <f t="shared" si="1"/>
        <v>#REF!</v>
      </c>
      <c r="BF33" s="289" t="e">
        <f t="shared" si="1"/>
        <v>#REF!</v>
      </c>
      <c r="BG33" s="289" t="e">
        <f t="shared" ref="BG33:BH33" si="3">BG6</f>
        <v>#REF!</v>
      </c>
      <c r="BH33" s="289" t="e">
        <f t="shared" si="3"/>
        <v>#REF!</v>
      </c>
    </row>
    <row r="34" spans="1:60"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row>
    <row r="35" spans="1:60" s="72" customFormat="1" x14ac:dyDescent="0.2">
      <c r="A35" s="240">
        <v>1</v>
      </c>
      <c r="B35" s="272" t="e">
        <f>ROUND(B8*0.85,)+35</f>
        <v>#REF!</v>
      </c>
      <c r="C35" s="272" t="e">
        <f t="shared" ref="C35:BF41" si="4">ROUND(C8*0.85,)+35</f>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si="4"/>
        <v>#REF!</v>
      </c>
      <c r="N35" s="272" t="e">
        <f t="shared" si="4"/>
        <v>#REF!</v>
      </c>
      <c r="O35" s="272" t="e">
        <f t="shared" si="4"/>
        <v>#REF!</v>
      </c>
      <c r="P35" s="272" t="e">
        <f t="shared" si="4"/>
        <v>#REF!</v>
      </c>
      <c r="Q35" s="272" t="e">
        <f t="shared" si="4"/>
        <v>#REF!</v>
      </c>
      <c r="R35" s="272" t="e">
        <f t="shared" si="4"/>
        <v>#REF!</v>
      </c>
      <c r="S35" s="272" t="e">
        <f t="shared" si="4"/>
        <v>#REF!</v>
      </c>
      <c r="T35" s="272" t="e">
        <f t="shared" si="4"/>
        <v>#REF!</v>
      </c>
      <c r="U35" s="272" t="e">
        <f t="shared" si="4"/>
        <v>#REF!</v>
      </c>
      <c r="V35" s="272" t="e">
        <f t="shared" si="4"/>
        <v>#REF!</v>
      </c>
      <c r="W35" s="272" t="e">
        <f t="shared" si="4"/>
        <v>#REF!</v>
      </c>
      <c r="X35" s="272" t="e">
        <f t="shared" si="4"/>
        <v>#REF!</v>
      </c>
      <c r="Y35" s="272" t="e">
        <f t="shared" si="4"/>
        <v>#REF!</v>
      </c>
      <c r="Z35" s="272" t="e">
        <f t="shared" si="4"/>
        <v>#REF!</v>
      </c>
      <c r="AA35" s="272" t="e">
        <f t="shared" si="4"/>
        <v>#REF!</v>
      </c>
      <c r="AB35" s="272" t="e">
        <f t="shared" si="4"/>
        <v>#REF!</v>
      </c>
      <c r="AC35" s="272" t="e">
        <f t="shared" si="4"/>
        <v>#REF!</v>
      </c>
      <c r="AD35" s="272" t="e">
        <f t="shared" si="4"/>
        <v>#REF!</v>
      </c>
      <c r="AE35" s="272" t="e">
        <f t="shared" si="4"/>
        <v>#REF!</v>
      </c>
      <c r="AF35" s="272" t="e">
        <f t="shared" si="4"/>
        <v>#REF!</v>
      </c>
      <c r="AG35" s="272" t="e">
        <f t="shared" si="4"/>
        <v>#REF!</v>
      </c>
      <c r="AH35" s="272" t="e">
        <f t="shared" si="4"/>
        <v>#REF!</v>
      </c>
      <c r="AI35" s="272" t="e">
        <f t="shared" si="4"/>
        <v>#REF!</v>
      </c>
      <c r="AJ35" s="272" t="e">
        <f t="shared" si="4"/>
        <v>#REF!</v>
      </c>
      <c r="AK35" s="272" t="e">
        <f t="shared" si="4"/>
        <v>#REF!</v>
      </c>
      <c r="AL35" s="272" t="e">
        <f t="shared" si="4"/>
        <v>#REF!</v>
      </c>
      <c r="AM35" s="272" t="e">
        <f t="shared" si="4"/>
        <v>#REF!</v>
      </c>
      <c r="AN35" s="272" t="e">
        <f t="shared" si="4"/>
        <v>#REF!</v>
      </c>
      <c r="AO35" s="272" t="e">
        <f t="shared" si="4"/>
        <v>#REF!</v>
      </c>
      <c r="AP35" s="272" t="e">
        <f t="shared" si="4"/>
        <v>#REF!</v>
      </c>
      <c r="AQ35" s="272" t="e">
        <f t="shared" si="4"/>
        <v>#REF!</v>
      </c>
      <c r="AR35" s="272" t="e">
        <f t="shared" si="4"/>
        <v>#REF!</v>
      </c>
      <c r="AS35" s="272" t="e">
        <f t="shared" si="4"/>
        <v>#REF!</v>
      </c>
      <c r="AT35" s="272" t="e">
        <f t="shared" si="4"/>
        <v>#REF!</v>
      </c>
      <c r="AU35" s="272" t="e">
        <f t="shared" si="4"/>
        <v>#REF!</v>
      </c>
      <c r="AV35" s="272" t="e">
        <f t="shared" si="4"/>
        <v>#REF!</v>
      </c>
      <c r="AW35" s="272" t="e">
        <f t="shared" si="4"/>
        <v>#REF!</v>
      </c>
      <c r="AX35" s="272" t="e">
        <f t="shared" si="4"/>
        <v>#REF!</v>
      </c>
      <c r="AY35" s="272" t="e">
        <f t="shared" si="4"/>
        <v>#REF!</v>
      </c>
      <c r="AZ35" s="272" t="e">
        <f t="shared" si="4"/>
        <v>#REF!</v>
      </c>
      <c r="BA35" s="272" t="e">
        <f t="shared" si="4"/>
        <v>#REF!</v>
      </c>
      <c r="BB35" s="272" t="e">
        <f t="shared" si="4"/>
        <v>#REF!</v>
      </c>
      <c r="BC35" s="272" t="e">
        <f t="shared" si="4"/>
        <v>#REF!</v>
      </c>
      <c r="BD35" s="272" t="e">
        <f t="shared" si="4"/>
        <v>#REF!</v>
      </c>
      <c r="BE35" s="272" t="e">
        <f t="shared" si="4"/>
        <v>#REF!</v>
      </c>
      <c r="BF35" s="272" t="e">
        <f t="shared" si="4"/>
        <v>#REF!</v>
      </c>
      <c r="BG35" s="272" t="e">
        <f>ROUND(BG8*0.85,)+35</f>
        <v>#REF!</v>
      </c>
      <c r="BH35" s="272" t="e">
        <f t="shared" ref="BH35:BH48" si="5">ROUND(BH8*0.85,)+35</f>
        <v>#REF!</v>
      </c>
    </row>
    <row r="36" spans="1:60" s="72" customFormat="1" x14ac:dyDescent="0.2">
      <c r="A36" s="240">
        <v>2</v>
      </c>
      <c r="B36" s="272" t="e">
        <f t="shared" ref="B36:Q56" si="6">ROUND(B9*0.85,)+35</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si="6"/>
        <v>#REF!</v>
      </c>
      <c r="N36" s="272" t="e">
        <f t="shared" si="6"/>
        <v>#REF!</v>
      </c>
      <c r="O36" s="272" t="e">
        <f t="shared" si="6"/>
        <v>#REF!</v>
      </c>
      <c r="P36" s="272" t="e">
        <f t="shared" si="6"/>
        <v>#REF!</v>
      </c>
      <c r="Q36" s="272" t="e">
        <f t="shared" si="6"/>
        <v>#REF!</v>
      </c>
      <c r="R36" s="272" t="e">
        <f t="shared" si="4"/>
        <v>#REF!</v>
      </c>
      <c r="S36" s="272" t="e">
        <f t="shared" si="4"/>
        <v>#REF!</v>
      </c>
      <c r="T36" s="272" t="e">
        <f t="shared" si="4"/>
        <v>#REF!</v>
      </c>
      <c r="U36" s="272" t="e">
        <f t="shared" si="4"/>
        <v>#REF!</v>
      </c>
      <c r="V36" s="272" t="e">
        <f t="shared" si="4"/>
        <v>#REF!</v>
      </c>
      <c r="W36" s="272" t="e">
        <f t="shared" si="4"/>
        <v>#REF!</v>
      </c>
      <c r="X36" s="272" t="e">
        <f t="shared" si="4"/>
        <v>#REF!</v>
      </c>
      <c r="Y36" s="272" t="e">
        <f t="shared" si="4"/>
        <v>#REF!</v>
      </c>
      <c r="Z36" s="272" t="e">
        <f t="shared" si="4"/>
        <v>#REF!</v>
      </c>
      <c r="AA36" s="272" t="e">
        <f t="shared" si="4"/>
        <v>#REF!</v>
      </c>
      <c r="AB36" s="272" t="e">
        <f t="shared" si="4"/>
        <v>#REF!</v>
      </c>
      <c r="AC36" s="272" t="e">
        <f t="shared" si="4"/>
        <v>#REF!</v>
      </c>
      <c r="AD36" s="272" t="e">
        <f t="shared" si="4"/>
        <v>#REF!</v>
      </c>
      <c r="AE36" s="272" t="e">
        <f t="shared" si="4"/>
        <v>#REF!</v>
      </c>
      <c r="AF36" s="272" t="e">
        <f t="shared" si="4"/>
        <v>#REF!</v>
      </c>
      <c r="AG36" s="272" t="e">
        <f t="shared" si="4"/>
        <v>#REF!</v>
      </c>
      <c r="AH36" s="272" t="e">
        <f t="shared" si="4"/>
        <v>#REF!</v>
      </c>
      <c r="AI36" s="272" t="e">
        <f t="shared" si="4"/>
        <v>#REF!</v>
      </c>
      <c r="AJ36" s="272" t="e">
        <f t="shared" si="4"/>
        <v>#REF!</v>
      </c>
      <c r="AK36" s="272" t="e">
        <f t="shared" si="4"/>
        <v>#REF!</v>
      </c>
      <c r="AL36" s="272" t="e">
        <f t="shared" si="4"/>
        <v>#REF!</v>
      </c>
      <c r="AM36" s="272" t="e">
        <f t="shared" si="4"/>
        <v>#REF!</v>
      </c>
      <c r="AN36" s="272" t="e">
        <f t="shared" si="4"/>
        <v>#REF!</v>
      </c>
      <c r="AO36" s="272" t="e">
        <f t="shared" si="4"/>
        <v>#REF!</v>
      </c>
      <c r="AP36" s="272" t="e">
        <f t="shared" si="4"/>
        <v>#REF!</v>
      </c>
      <c r="AQ36" s="272" t="e">
        <f t="shared" si="4"/>
        <v>#REF!</v>
      </c>
      <c r="AR36" s="272" t="e">
        <f t="shared" si="4"/>
        <v>#REF!</v>
      </c>
      <c r="AS36" s="272" t="e">
        <f t="shared" si="4"/>
        <v>#REF!</v>
      </c>
      <c r="AT36" s="272" t="e">
        <f t="shared" si="4"/>
        <v>#REF!</v>
      </c>
      <c r="AU36" s="272" t="e">
        <f t="shared" si="4"/>
        <v>#REF!</v>
      </c>
      <c r="AV36" s="272" t="e">
        <f t="shared" si="4"/>
        <v>#REF!</v>
      </c>
      <c r="AW36" s="272" t="e">
        <f t="shared" si="4"/>
        <v>#REF!</v>
      </c>
      <c r="AX36" s="272" t="e">
        <f t="shared" si="4"/>
        <v>#REF!</v>
      </c>
      <c r="AY36" s="272" t="e">
        <f t="shared" si="4"/>
        <v>#REF!</v>
      </c>
      <c r="AZ36" s="272" t="e">
        <f t="shared" si="4"/>
        <v>#REF!</v>
      </c>
      <c r="BA36" s="272" t="e">
        <f t="shared" si="4"/>
        <v>#REF!</v>
      </c>
      <c r="BB36" s="272" t="e">
        <f t="shared" si="4"/>
        <v>#REF!</v>
      </c>
      <c r="BC36" s="272" t="e">
        <f t="shared" si="4"/>
        <v>#REF!</v>
      </c>
      <c r="BD36" s="272" t="e">
        <f t="shared" si="4"/>
        <v>#REF!</v>
      </c>
      <c r="BE36" s="272" t="e">
        <f t="shared" si="4"/>
        <v>#REF!</v>
      </c>
      <c r="BF36" s="272" t="e">
        <f t="shared" si="4"/>
        <v>#REF!</v>
      </c>
      <c r="BG36" s="272" t="e">
        <f t="shared" ref="BG36:BH36" si="7">ROUND(BG9*0.85,)+35</f>
        <v>#REF!</v>
      </c>
      <c r="BH36" s="272" t="e">
        <f t="shared" si="7"/>
        <v>#REF!</v>
      </c>
    </row>
    <row r="37" spans="1:60"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row>
    <row r="38" spans="1:60" s="72" customFormat="1" x14ac:dyDescent="0.2">
      <c r="A38" s="240">
        <v>1</v>
      </c>
      <c r="B38" s="272" t="e">
        <f t="shared" si="6"/>
        <v>#REF!</v>
      </c>
      <c r="C38" s="272" t="e">
        <f t="shared" si="4"/>
        <v>#REF!</v>
      </c>
      <c r="D38" s="272" t="e">
        <f t="shared" si="4"/>
        <v>#REF!</v>
      </c>
      <c r="E38" s="272" t="e">
        <f t="shared" si="4"/>
        <v>#REF!</v>
      </c>
      <c r="F38" s="272" t="e">
        <f t="shared" si="4"/>
        <v>#REF!</v>
      </c>
      <c r="G38" s="272" t="e">
        <f t="shared" si="4"/>
        <v>#REF!</v>
      </c>
      <c r="H38" s="272" t="e">
        <f t="shared" si="4"/>
        <v>#REF!</v>
      </c>
      <c r="I38" s="272" t="e">
        <f t="shared" si="4"/>
        <v>#REF!</v>
      </c>
      <c r="J38" s="272" t="e">
        <f t="shared" si="4"/>
        <v>#REF!</v>
      </c>
      <c r="K38" s="272" t="e">
        <f t="shared" si="4"/>
        <v>#REF!</v>
      </c>
      <c r="L38" s="272" t="e">
        <f t="shared" si="4"/>
        <v>#REF!</v>
      </c>
      <c r="M38" s="272" t="e">
        <f t="shared" si="4"/>
        <v>#REF!</v>
      </c>
      <c r="N38" s="272" t="e">
        <f t="shared" si="4"/>
        <v>#REF!</v>
      </c>
      <c r="O38" s="272" t="e">
        <f t="shared" si="4"/>
        <v>#REF!</v>
      </c>
      <c r="P38" s="272" t="e">
        <f t="shared" si="4"/>
        <v>#REF!</v>
      </c>
      <c r="Q38" s="272" t="e">
        <f t="shared" si="4"/>
        <v>#REF!</v>
      </c>
      <c r="R38" s="272" t="e">
        <f t="shared" si="4"/>
        <v>#REF!</v>
      </c>
      <c r="S38" s="272" t="e">
        <f t="shared" si="4"/>
        <v>#REF!</v>
      </c>
      <c r="T38" s="272" t="e">
        <f t="shared" si="4"/>
        <v>#REF!</v>
      </c>
      <c r="U38" s="272" t="e">
        <f t="shared" si="4"/>
        <v>#REF!</v>
      </c>
      <c r="V38" s="272" t="e">
        <f t="shared" si="4"/>
        <v>#REF!</v>
      </c>
      <c r="W38" s="272" t="e">
        <f t="shared" si="4"/>
        <v>#REF!</v>
      </c>
      <c r="X38" s="272" t="e">
        <f t="shared" si="4"/>
        <v>#REF!</v>
      </c>
      <c r="Y38" s="272" t="e">
        <f t="shared" si="4"/>
        <v>#REF!</v>
      </c>
      <c r="Z38" s="272" t="e">
        <f t="shared" si="4"/>
        <v>#REF!</v>
      </c>
      <c r="AA38" s="272" t="e">
        <f t="shared" si="4"/>
        <v>#REF!</v>
      </c>
      <c r="AB38" s="272" t="e">
        <f t="shared" si="4"/>
        <v>#REF!</v>
      </c>
      <c r="AC38" s="272" t="e">
        <f t="shared" si="4"/>
        <v>#REF!</v>
      </c>
      <c r="AD38" s="272" t="e">
        <f t="shared" si="4"/>
        <v>#REF!</v>
      </c>
      <c r="AE38" s="272" t="e">
        <f t="shared" si="4"/>
        <v>#REF!</v>
      </c>
      <c r="AF38" s="272" t="e">
        <f t="shared" si="4"/>
        <v>#REF!</v>
      </c>
      <c r="AG38" s="272" t="e">
        <f t="shared" si="4"/>
        <v>#REF!</v>
      </c>
      <c r="AH38" s="272" t="e">
        <f t="shared" si="4"/>
        <v>#REF!</v>
      </c>
      <c r="AI38" s="272" t="e">
        <f t="shared" si="4"/>
        <v>#REF!</v>
      </c>
      <c r="AJ38" s="272" t="e">
        <f t="shared" si="4"/>
        <v>#REF!</v>
      </c>
      <c r="AK38" s="272" t="e">
        <f t="shared" si="4"/>
        <v>#REF!</v>
      </c>
      <c r="AL38" s="272" t="e">
        <f t="shared" si="4"/>
        <v>#REF!</v>
      </c>
      <c r="AM38" s="272" t="e">
        <f t="shared" si="4"/>
        <v>#REF!</v>
      </c>
      <c r="AN38" s="272" t="e">
        <f t="shared" si="4"/>
        <v>#REF!</v>
      </c>
      <c r="AO38" s="272" t="e">
        <f t="shared" si="4"/>
        <v>#REF!</v>
      </c>
      <c r="AP38" s="272" t="e">
        <f t="shared" si="4"/>
        <v>#REF!</v>
      </c>
      <c r="AQ38" s="272" t="e">
        <f t="shared" si="4"/>
        <v>#REF!</v>
      </c>
      <c r="AR38" s="272" t="e">
        <f t="shared" si="4"/>
        <v>#REF!</v>
      </c>
      <c r="AS38" s="272" t="e">
        <f t="shared" si="4"/>
        <v>#REF!</v>
      </c>
      <c r="AT38" s="272" t="e">
        <f t="shared" si="4"/>
        <v>#REF!</v>
      </c>
      <c r="AU38" s="272" t="e">
        <f t="shared" si="4"/>
        <v>#REF!</v>
      </c>
      <c r="AV38" s="272" t="e">
        <f t="shared" si="4"/>
        <v>#REF!</v>
      </c>
      <c r="AW38" s="272" t="e">
        <f t="shared" si="4"/>
        <v>#REF!</v>
      </c>
      <c r="AX38" s="272" t="e">
        <f t="shared" si="4"/>
        <v>#REF!</v>
      </c>
      <c r="AY38" s="272" t="e">
        <f t="shared" si="4"/>
        <v>#REF!</v>
      </c>
      <c r="AZ38" s="272" t="e">
        <f t="shared" si="4"/>
        <v>#REF!</v>
      </c>
      <c r="BA38" s="272" t="e">
        <f t="shared" si="4"/>
        <v>#REF!</v>
      </c>
      <c r="BB38" s="272" t="e">
        <f t="shared" si="4"/>
        <v>#REF!</v>
      </c>
      <c r="BC38" s="272" t="e">
        <f t="shared" si="4"/>
        <v>#REF!</v>
      </c>
      <c r="BD38" s="272" t="e">
        <f t="shared" si="4"/>
        <v>#REF!</v>
      </c>
      <c r="BE38" s="272" t="e">
        <f t="shared" si="4"/>
        <v>#REF!</v>
      </c>
      <c r="BF38" s="272" t="e">
        <f t="shared" si="4"/>
        <v>#REF!</v>
      </c>
      <c r="BG38" s="272" t="e">
        <f t="shared" ref="BG38" si="8">ROUND(BG11*0.85,)+35</f>
        <v>#REF!</v>
      </c>
      <c r="BH38" s="272" t="e">
        <f t="shared" si="5"/>
        <v>#REF!</v>
      </c>
    </row>
    <row r="39" spans="1:60" s="72" customFormat="1" x14ac:dyDescent="0.2">
      <c r="A39" s="240">
        <v>2</v>
      </c>
      <c r="B39" s="272" t="e">
        <f t="shared" si="6"/>
        <v>#REF!</v>
      </c>
      <c r="C39" s="272" t="e">
        <f t="shared" si="4"/>
        <v>#REF!</v>
      </c>
      <c r="D39" s="272" t="e">
        <f t="shared" si="4"/>
        <v>#REF!</v>
      </c>
      <c r="E39" s="272" t="e">
        <f t="shared" si="4"/>
        <v>#REF!</v>
      </c>
      <c r="F39" s="272" t="e">
        <f t="shared" si="4"/>
        <v>#REF!</v>
      </c>
      <c r="G39" s="272" t="e">
        <f t="shared" si="4"/>
        <v>#REF!</v>
      </c>
      <c r="H39" s="272" t="e">
        <f t="shared" si="4"/>
        <v>#REF!</v>
      </c>
      <c r="I39" s="272" t="e">
        <f t="shared" si="4"/>
        <v>#REF!</v>
      </c>
      <c r="J39" s="272" t="e">
        <f t="shared" si="4"/>
        <v>#REF!</v>
      </c>
      <c r="K39" s="272" t="e">
        <f t="shared" si="4"/>
        <v>#REF!</v>
      </c>
      <c r="L39" s="272" t="e">
        <f t="shared" si="4"/>
        <v>#REF!</v>
      </c>
      <c r="M39" s="272" t="e">
        <f t="shared" si="4"/>
        <v>#REF!</v>
      </c>
      <c r="N39" s="272" t="e">
        <f t="shared" si="4"/>
        <v>#REF!</v>
      </c>
      <c r="O39" s="272" t="e">
        <f t="shared" si="4"/>
        <v>#REF!</v>
      </c>
      <c r="P39" s="272" t="e">
        <f t="shared" si="4"/>
        <v>#REF!</v>
      </c>
      <c r="Q39" s="272" t="e">
        <f t="shared" si="4"/>
        <v>#REF!</v>
      </c>
      <c r="R39" s="272" t="e">
        <f t="shared" si="4"/>
        <v>#REF!</v>
      </c>
      <c r="S39" s="272" t="e">
        <f t="shared" si="4"/>
        <v>#REF!</v>
      </c>
      <c r="T39" s="272" t="e">
        <f t="shared" si="4"/>
        <v>#REF!</v>
      </c>
      <c r="U39" s="272" t="e">
        <f t="shared" si="4"/>
        <v>#REF!</v>
      </c>
      <c r="V39" s="272" t="e">
        <f t="shared" si="4"/>
        <v>#REF!</v>
      </c>
      <c r="W39" s="272" t="e">
        <f t="shared" si="4"/>
        <v>#REF!</v>
      </c>
      <c r="X39" s="272" t="e">
        <f t="shared" si="4"/>
        <v>#REF!</v>
      </c>
      <c r="Y39" s="272" t="e">
        <f t="shared" si="4"/>
        <v>#REF!</v>
      </c>
      <c r="Z39" s="272" t="e">
        <f t="shared" si="4"/>
        <v>#REF!</v>
      </c>
      <c r="AA39" s="272" t="e">
        <f t="shared" si="4"/>
        <v>#REF!</v>
      </c>
      <c r="AB39" s="272" t="e">
        <f t="shared" si="4"/>
        <v>#REF!</v>
      </c>
      <c r="AC39" s="272" t="e">
        <f t="shared" si="4"/>
        <v>#REF!</v>
      </c>
      <c r="AD39" s="272" t="e">
        <f t="shared" si="4"/>
        <v>#REF!</v>
      </c>
      <c r="AE39" s="272" t="e">
        <f t="shared" si="4"/>
        <v>#REF!</v>
      </c>
      <c r="AF39" s="272" t="e">
        <f t="shared" si="4"/>
        <v>#REF!</v>
      </c>
      <c r="AG39" s="272" t="e">
        <f t="shared" si="4"/>
        <v>#REF!</v>
      </c>
      <c r="AH39" s="272" t="e">
        <f t="shared" si="4"/>
        <v>#REF!</v>
      </c>
      <c r="AI39" s="272" t="e">
        <f t="shared" si="4"/>
        <v>#REF!</v>
      </c>
      <c r="AJ39" s="272" t="e">
        <f t="shared" si="4"/>
        <v>#REF!</v>
      </c>
      <c r="AK39" s="272" t="e">
        <f t="shared" si="4"/>
        <v>#REF!</v>
      </c>
      <c r="AL39" s="272" t="e">
        <f t="shared" si="4"/>
        <v>#REF!</v>
      </c>
      <c r="AM39" s="272" t="e">
        <f t="shared" si="4"/>
        <v>#REF!</v>
      </c>
      <c r="AN39" s="272" t="e">
        <f t="shared" si="4"/>
        <v>#REF!</v>
      </c>
      <c r="AO39" s="272" t="e">
        <f t="shared" si="4"/>
        <v>#REF!</v>
      </c>
      <c r="AP39" s="272" t="e">
        <f t="shared" si="4"/>
        <v>#REF!</v>
      </c>
      <c r="AQ39" s="272" t="e">
        <f t="shared" si="4"/>
        <v>#REF!</v>
      </c>
      <c r="AR39" s="272" t="e">
        <f t="shared" si="4"/>
        <v>#REF!</v>
      </c>
      <c r="AS39" s="272" t="e">
        <f t="shared" si="4"/>
        <v>#REF!</v>
      </c>
      <c r="AT39" s="272" t="e">
        <f t="shared" si="4"/>
        <v>#REF!</v>
      </c>
      <c r="AU39" s="272" t="e">
        <f t="shared" si="4"/>
        <v>#REF!</v>
      </c>
      <c r="AV39" s="272" t="e">
        <f t="shared" si="4"/>
        <v>#REF!</v>
      </c>
      <c r="AW39" s="272" t="e">
        <f t="shared" si="4"/>
        <v>#REF!</v>
      </c>
      <c r="AX39" s="272" t="e">
        <f t="shared" si="4"/>
        <v>#REF!</v>
      </c>
      <c r="AY39" s="272" t="e">
        <f t="shared" si="4"/>
        <v>#REF!</v>
      </c>
      <c r="AZ39" s="272" t="e">
        <f t="shared" si="4"/>
        <v>#REF!</v>
      </c>
      <c r="BA39" s="272" t="e">
        <f t="shared" si="4"/>
        <v>#REF!</v>
      </c>
      <c r="BB39" s="272" t="e">
        <f t="shared" si="4"/>
        <v>#REF!</v>
      </c>
      <c r="BC39" s="272" t="e">
        <f t="shared" si="4"/>
        <v>#REF!</v>
      </c>
      <c r="BD39" s="272" t="e">
        <f t="shared" si="4"/>
        <v>#REF!</v>
      </c>
      <c r="BE39" s="272" t="e">
        <f t="shared" si="4"/>
        <v>#REF!</v>
      </c>
      <c r="BF39" s="272" t="e">
        <f t="shared" si="4"/>
        <v>#REF!</v>
      </c>
      <c r="BG39" s="272" t="e">
        <f t="shared" ref="BG39" si="9">ROUND(BG12*0.85,)+35</f>
        <v>#REF!</v>
      </c>
      <c r="BH39" s="272" t="e">
        <f t="shared" si="5"/>
        <v>#REF!</v>
      </c>
    </row>
    <row r="40" spans="1:60"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row>
    <row r="41" spans="1:60" s="72" customFormat="1" x14ac:dyDescent="0.2">
      <c r="A41" s="240">
        <v>1</v>
      </c>
      <c r="B41" s="272" t="e">
        <f t="shared" si="6"/>
        <v>#REF!</v>
      </c>
      <c r="C41" s="272" t="e">
        <f t="shared" si="4"/>
        <v>#REF!</v>
      </c>
      <c r="D41" s="272" t="e">
        <f t="shared" si="4"/>
        <v>#REF!</v>
      </c>
      <c r="E41" s="272" t="e">
        <f t="shared" si="4"/>
        <v>#REF!</v>
      </c>
      <c r="F41" s="272" t="e">
        <f t="shared" si="4"/>
        <v>#REF!</v>
      </c>
      <c r="G41" s="272" t="e">
        <f t="shared" si="4"/>
        <v>#REF!</v>
      </c>
      <c r="H41" s="272" t="e">
        <f t="shared" si="4"/>
        <v>#REF!</v>
      </c>
      <c r="I41" s="272" t="e">
        <f t="shared" si="4"/>
        <v>#REF!</v>
      </c>
      <c r="J41" s="272" t="e">
        <f t="shared" si="4"/>
        <v>#REF!</v>
      </c>
      <c r="K41" s="272" t="e">
        <f t="shared" si="4"/>
        <v>#REF!</v>
      </c>
      <c r="L41" s="272" t="e">
        <f t="shared" si="4"/>
        <v>#REF!</v>
      </c>
      <c r="M41" s="272" t="e">
        <f t="shared" si="4"/>
        <v>#REF!</v>
      </c>
      <c r="N41" s="272" t="e">
        <f t="shared" si="4"/>
        <v>#REF!</v>
      </c>
      <c r="O41" s="272" t="e">
        <f t="shared" si="4"/>
        <v>#REF!</v>
      </c>
      <c r="P41" s="272" t="e">
        <f t="shared" si="4"/>
        <v>#REF!</v>
      </c>
      <c r="Q41" s="272" t="e">
        <f t="shared" si="4"/>
        <v>#REF!</v>
      </c>
      <c r="R41" s="272" t="e">
        <f t="shared" si="4"/>
        <v>#REF!</v>
      </c>
      <c r="S41" s="272" t="e">
        <f t="shared" si="4"/>
        <v>#REF!</v>
      </c>
      <c r="T41" s="272" t="e">
        <f t="shared" si="4"/>
        <v>#REF!</v>
      </c>
      <c r="U41" s="272" t="e">
        <f t="shared" si="4"/>
        <v>#REF!</v>
      </c>
      <c r="V41" s="272" t="e">
        <f t="shared" si="4"/>
        <v>#REF!</v>
      </c>
      <c r="W41" s="272" t="e">
        <f t="shared" si="4"/>
        <v>#REF!</v>
      </c>
      <c r="X41" s="272" t="e">
        <f t="shared" si="4"/>
        <v>#REF!</v>
      </c>
      <c r="Y41" s="272" t="e">
        <f t="shared" si="4"/>
        <v>#REF!</v>
      </c>
      <c r="Z41" s="272" t="e">
        <f t="shared" si="4"/>
        <v>#REF!</v>
      </c>
      <c r="AA41" s="272" t="e">
        <f t="shared" si="4"/>
        <v>#REF!</v>
      </c>
      <c r="AB41" s="272" t="e">
        <f t="shared" si="4"/>
        <v>#REF!</v>
      </c>
      <c r="AC41" s="272" t="e">
        <f t="shared" si="4"/>
        <v>#REF!</v>
      </c>
      <c r="AD41" s="272" t="e">
        <f t="shared" si="4"/>
        <v>#REF!</v>
      </c>
      <c r="AE41" s="272" t="e">
        <f t="shared" si="4"/>
        <v>#REF!</v>
      </c>
      <c r="AF41" s="272" t="e">
        <f t="shared" si="4"/>
        <v>#REF!</v>
      </c>
      <c r="AG41" s="272" t="e">
        <f t="shared" si="4"/>
        <v>#REF!</v>
      </c>
      <c r="AH41" s="272" t="e">
        <f t="shared" si="4"/>
        <v>#REF!</v>
      </c>
      <c r="AI41" s="272" t="e">
        <f t="shared" si="4"/>
        <v>#REF!</v>
      </c>
      <c r="AJ41" s="272" t="e">
        <f t="shared" si="4"/>
        <v>#REF!</v>
      </c>
      <c r="AK41" s="272" t="e">
        <f t="shared" si="4"/>
        <v>#REF!</v>
      </c>
      <c r="AL41" s="272" t="e">
        <f t="shared" si="4"/>
        <v>#REF!</v>
      </c>
      <c r="AM41" s="272" t="e">
        <f t="shared" si="4"/>
        <v>#REF!</v>
      </c>
      <c r="AN41" s="272" t="e">
        <f t="shared" si="4"/>
        <v>#REF!</v>
      </c>
      <c r="AO41" s="272" t="e">
        <f t="shared" si="4"/>
        <v>#REF!</v>
      </c>
      <c r="AP41" s="272" t="e">
        <f t="shared" si="4"/>
        <v>#REF!</v>
      </c>
      <c r="AQ41" s="272" t="e">
        <f t="shared" si="4"/>
        <v>#REF!</v>
      </c>
      <c r="AR41" s="272" t="e">
        <f t="shared" si="4"/>
        <v>#REF!</v>
      </c>
      <c r="AS41" s="272" t="e">
        <f t="shared" si="4"/>
        <v>#REF!</v>
      </c>
      <c r="AT41" s="272" t="e">
        <f t="shared" si="4"/>
        <v>#REF!</v>
      </c>
      <c r="AU41" s="272" t="e">
        <f t="shared" si="4"/>
        <v>#REF!</v>
      </c>
      <c r="AV41" s="272" t="e">
        <f t="shared" si="4"/>
        <v>#REF!</v>
      </c>
      <c r="AW41" s="272" t="e">
        <f t="shared" ref="C41:BF48" si="10">ROUND(AW14*0.85,)+35</f>
        <v>#REF!</v>
      </c>
      <c r="AX41" s="272" t="e">
        <f t="shared" si="10"/>
        <v>#REF!</v>
      </c>
      <c r="AY41" s="272" t="e">
        <f t="shared" si="10"/>
        <v>#REF!</v>
      </c>
      <c r="AZ41" s="272" t="e">
        <f t="shared" si="10"/>
        <v>#REF!</v>
      </c>
      <c r="BA41" s="272" t="e">
        <f t="shared" si="10"/>
        <v>#REF!</v>
      </c>
      <c r="BB41" s="272" t="e">
        <f t="shared" si="10"/>
        <v>#REF!</v>
      </c>
      <c r="BC41" s="272" t="e">
        <f t="shared" si="10"/>
        <v>#REF!</v>
      </c>
      <c r="BD41" s="272" t="e">
        <f t="shared" si="10"/>
        <v>#REF!</v>
      </c>
      <c r="BE41" s="272" t="e">
        <f t="shared" si="10"/>
        <v>#REF!</v>
      </c>
      <c r="BF41" s="272" t="e">
        <f t="shared" si="10"/>
        <v>#REF!</v>
      </c>
      <c r="BG41" s="272" t="e">
        <f t="shared" ref="BG41" si="11">ROUND(BG14*0.85,)+35</f>
        <v>#REF!</v>
      </c>
      <c r="BH41" s="272" t="e">
        <f t="shared" si="5"/>
        <v>#REF!</v>
      </c>
    </row>
    <row r="42" spans="1:60" s="72" customFormat="1" x14ac:dyDescent="0.2">
      <c r="A42" s="240">
        <v>2</v>
      </c>
      <c r="B42" s="272" t="e">
        <f t="shared" si="6"/>
        <v>#REF!</v>
      </c>
      <c r="C42" s="272" t="e">
        <f t="shared" si="10"/>
        <v>#REF!</v>
      </c>
      <c r="D42" s="272" t="e">
        <f t="shared" si="10"/>
        <v>#REF!</v>
      </c>
      <c r="E42" s="272" t="e">
        <f t="shared" si="10"/>
        <v>#REF!</v>
      </c>
      <c r="F42" s="272" t="e">
        <f t="shared" si="10"/>
        <v>#REF!</v>
      </c>
      <c r="G42" s="272" t="e">
        <f t="shared" si="10"/>
        <v>#REF!</v>
      </c>
      <c r="H42" s="272" t="e">
        <f t="shared" si="10"/>
        <v>#REF!</v>
      </c>
      <c r="I42" s="272" t="e">
        <f t="shared" si="10"/>
        <v>#REF!</v>
      </c>
      <c r="J42" s="272" t="e">
        <f t="shared" si="10"/>
        <v>#REF!</v>
      </c>
      <c r="K42" s="272" t="e">
        <f t="shared" si="10"/>
        <v>#REF!</v>
      </c>
      <c r="L42" s="272" t="e">
        <f t="shared" si="10"/>
        <v>#REF!</v>
      </c>
      <c r="M42" s="272" t="e">
        <f t="shared" si="10"/>
        <v>#REF!</v>
      </c>
      <c r="N42" s="272" t="e">
        <f t="shared" si="10"/>
        <v>#REF!</v>
      </c>
      <c r="O42" s="272" t="e">
        <f t="shared" si="10"/>
        <v>#REF!</v>
      </c>
      <c r="P42" s="272" t="e">
        <f t="shared" si="10"/>
        <v>#REF!</v>
      </c>
      <c r="Q42" s="272" t="e">
        <f t="shared" si="10"/>
        <v>#REF!</v>
      </c>
      <c r="R42" s="272" t="e">
        <f t="shared" si="10"/>
        <v>#REF!</v>
      </c>
      <c r="S42" s="272" t="e">
        <f t="shared" si="10"/>
        <v>#REF!</v>
      </c>
      <c r="T42" s="272" t="e">
        <f t="shared" si="10"/>
        <v>#REF!</v>
      </c>
      <c r="U42" s="272" t="e">
        <f t="shared" si="10"/>
        <v>#REF!</v>
      </c>
      <c r="V42" s="272" t="e">
        <f t="shared" si="10"/>
        <v>#REF!</v>
      </c>
      <c r="W42" s="272" t="e">
        <f t="shared" si="10"/>
        <v>#REF!</v>
      </c>
      <c r="X42" s="272" t="e">
        <f t="shared" si="10"/>
        <v>#REF!</v>
      </c>
      <c r="Y42" s="272" t="e">
        <f t="shared" si="10"/>
        <v>#REF!</v>
      </c>
      <c r="Z42" s="272" t="e">
        <f t="shared" si="10"/>
        <v>#REF!</v>
      </c>
      <c r="AA42" s="272" t="e">
        <f t="shared" si="10"/>
        <v>#REF!</v>
      </c>
      <c r="AB42" s="272" t="e">
        <f t="shared" si="10"/>
        <v>#REF!</v>
      </c>
      <c r="AC42" s="272" t="e">
        <f t="shared" si="10"/>
        <v>#REF!</v>
      </c>
      <c r="AD42" s="272" t="e">
        <f t="shared" si="10"/>
        <v>#REF!</v>
      </c>
      <c r="AE42" s="272" t="e">
        <f t="shared" si="10"/>
        <v>#REF!</v>
      </c>
      <c r="AF42" s="272" t="e">
        <f t="shared" si="10"/>
        <v>#REF!</v>
      </c>
      <c r="AG42" s="272" t="e">
        <f t="shared" si="10"/>
        <v>#REF!</v>
      </c>
      <c r="AH42" s="272" t="e">
        <f t="shared" si="10"/>
        <v>#REF!</v>
      </c>
      <c r="AI42" s="272" t="e">
        <f t="shared" si="10"/>
        <v>#REF!</v>
      </c>
      <c r="AJ42" s="272" t="e">
        <f t="shared" si="10"/>
        <v>#REF!</v>
      </c>
      <c r="AK42" s="272" t="e">
        <f t="shared" si="10"/>
        <v>#REF!</v>
      </c>
      <c r="AL42" s="272" t="e">
        <f t="shared" si="10"/>
        <v>#REF!</v>
      </c>
      <c r="AM42" s="272" t="e">
        <f t="shared" si="10"/>
        <v>#REF!</v>
      </c>
      <c r="AN42" s="272" t="e">
        <f t="shared" si="10"/>
        <v>#REF!</v>
      </c>
      <c r="AO42" s="272" t="e">
        <f t="shared" si="10"/>
        <v>#REF!</v>
      </c>
      <c r="AP42" s="272" t="e">
        <f t="shared" si="10"/>
        <v>#REF!</v>
      </c>
      <c r="AQ42" s="272" t="e">
        <f t="shared" si="10"/>
        <v>#REF!</v>
      </c>
      <c r="AR42" s="272" t="e">
        <f t="shared" si="10"/>
        <v>#REF!</v>
      </c>
      <c r="AS42" s="272" t="e">
        <f t="shared" si="10"/>
        <v>#REF!</v>
      </c>
      <c r="AT42" s="272" t="e">
        <f t="shared" si="10"/>
        <v>#REF!</v>
      </c>
      <c r="AU42" s="272" t="e">
        <f t="shared" si="10"/>
        <v>#REF!</v>
      </c>
      <c r="AV42" s="272" t="e">
        <f t="shared" si="10"/>
        <v>#REF!</v>
      </c>
      <c r="AW42" s="272" t="e">
        <f t="shared" si="10"/>
        <v>#REF!</v>
      </c>
      <c r="AX42" s="272" t="e">
        <f t="shared" si="10"/>
        <v>#REF!</v>
      </c>
      <c r="AY42" s="272" t="e">
        <f t="shared" si="10"/>
        <v>#REF!</v>
      </c>
      <c r="AZ42" s="272" t="e">
        <f t="shared" si="10"/>
        <v>#REF!</v>
      </c>
      <c r="BA42" s="272" t="e">
        <f t="shared" si="10"/>
        <v>#REF!</v>
      </c>
      <c r="BB42" s="272" t="e">
        <f t="shared" si="10"/>
        <v>#REF!</v>
      </c>
      <c r="BC42" s="272" t="e">
        <f t="shared" si="10"/>
        <v>#REF!</v>
      </c>
      <c r="BD42" s="272" t="e">
        <f t="shared" si="10"/>
        <v>#REF!</v>
      </c>
      <c r="BE42" s="272" t="e">
        <f t="shared" si="10"/>
        <v>#REF!</v>
      </c>
      <c r="BF42" s="272" t="e">
        <f t="shared" si="10"/>
        <v>#REF!</v>
      </c>
      <c r="BG42" s="272" t="e">
        <f t="shared" ref="BG42" si="12">ROUND(BG15*0.85,)+35</f>
        <v>#REF!</v>
      </c>
      <c r="BH42" s="272" t="e">
        <f t="shared" si="5"/>
        <v>#REF!</v>
      </c>
    </row>
    <row r="43" spans="1:60"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row>
    <row r="44" spans="1:60" s="72" customFormat="1" x14ac:dyDescent="0.2">
      <c r="A44" s="240">
        <v>1</v>
      </c>
      <c r="B44" s="272" t="e">
        <f t="shared" si="6"/>
        <v>#REF!</v>
      </c>
      <c r="C44" s="272" t="e">
        <f t="shared" si="10"/>
        <v>#REF!</v>
      </c>
      <c r="D44" s="272" t="e">
        <f t="shared" si="10"/>
        <v>#REF!</v>
      </c>
      <c r="E44" s="272" t="e">
        <f t="shared" si="10"/>
        <v>#REF!</v>
      </c>
      <c r="F44" s="272" t="e">
        <f t="shared" si="10"/>
        <v>#REF!</v>
      </c>
      <c r="G44" s="272" t="e">
        <f t="shared" si="10"/>
        <v>#REF!</v>
      </c>
      <c r="H44" s="272" t="e">
        <f t="shared" si="10"/>
        <v>#REF!</v>
      </c>
      <c r="I44" s="272" t="e">
        <f t="shared" si="10"/>
        <v>#REF!</v>
      </c>
      <c r="J44" s="272" t="e">
        <f t="shared" si="10"/>
        <v>#REF!</v>
      </c>
      <c r="K44" s="272" t="e">
        <f t="shared" si="10"/>
        <v>#REF!</v>
      </c>
      <c r="L44" s="272" t="e">
        <f t="shared" si="10"/>
        <v>#REF!</v>
      </c>
      <c r="M44" s="272" t="e">
        <f t="shared" si="10"/>
        <v>#REF!</v>
      </c>
      <c r="N44" s="272" t="e">
        <f t="shared" si="10"/>
        <v>#REF!</v>
      </c>
      <c r="O44" s="272" t="e">
        <f t="shared" si="10"/>
        <v>#REF!</v>
      </c>
      <c r="P44" s="272" t="e">
        <f t="shared" si="10"/>
        <v>#REF!</v>
      </c>
      <c r="Q44" s="272" t="e">
        <f t="shared" si="10"/>
        <v>#REF!</v>
      </c>
      <c r="R44" s="272" t="e">
        <f t="shared" si="10"/>
        <v>#REF!</v>
      </c>
      <c r="S44" s="272" t="e">
        <f t="shared" si="10"/>
        <v>#REF!</v>
      </c>
      <c r="T44" s="272" t="e">
        <f t="shared" si="10"/>
        <v>#REF!</v>
      </c>
      <c r="U44" s="272" t="e">
        <f t="shared" si="10"/>
        <v>#REF!</v>
      </c>
      <c r="V44" s="272" t="e">
        <f t="shared" si="10"/>
        <v>#REF!</v>
      </c>
      <c r="W44" s="272" t="e">
        <f t="shared" si="10"/>
        <v>#REF!</v>
      </c>
      <c r="X44" s="272" t="e">
        <f t="shared" si="10"/>
        <v>#REF!</v>
      </c>
      <c r="Y44" s="272" t="e">
        <f t="shared" si="10"/>
        <v>#REF!</v>
      </c>
      <c r="Z44" s="272" t="e">
        <f t="shared" si="10"/>
        <v>#REF!</v>
      </c>
      <c r="AA44" s="272" t="e">
        <f t="shared" si="10"/>
        <v>#REF!</v>
      </c>
      <c r="AB44" s="272" t="e">
        <f t="shared" si="10"/>
        <v>#REF!</v>
      </c>
      <c r="AC44" s="272" t="e">
        <f t="shared" si="10"/>
        <v>#REF!</v>
      </c>
      <c r="AD44" s="272" t="e">
        <f t="shared" si="10"/>
        <v>#REF!</v>
      </c>
      <c r="AE44" s="272" t="e">
        <f t="shared" si="10"/>
        <v>#REF!</v>
      </c>
      <c r="AF44" s="272" t="e">
        <f t="shared" si="10"/>
        <v>#REF!</v>
      </c>
      <c r="AG44" s="272" t="e">
        <f t="shared" si="10"/>
        <v>#REF!</v>
      </c>
      <c r="AH44" s="272" t="e">
        <f t="shared" si="10"/>
        <v>#REF!</v>
      </c>
      <c r="AI44" s="272" t="e">
        <f t="shared" si="10"/>
        <v>#REF!</v>
      </c>
      <c r="AJ44" s="272" t="e">
        <f t="shared" si="10"/>
        <v>#REF!</v>
      </c>
      <c r="AK44" s="272" t="e">
        <f t="shared" si="10"/>
        <v>#REF!</v>
      </c>
      <c r="AL44" s="272" t="e">
        <f t="shared" si="10"/>
        <v>#REF!</v>
      </c>
      <c r="AM44" s="272" t="e">
        <f t="shared" si="10"/>
        <v>#REF!</v>
      </c>
      <c r="AN44" s="272" t="e">
        <f t="shared" si="10"/>
        <v>#REF!</v>
      </c>
      <c r="AO44" s="272" t="e">
        <f t="shared" si="10"/>
        <v>#REF!</v>
      </c>
      <c r="AP44" s="272" t="e">
        <f t="shared" si="10"/>
        <v>#REF!</v>
      </c>
      <c r="AQ44" s="272" t="e">
        <f t="shared" si="10"/>
        <v>#REF!</v>
      </c>
      <c r="AR44" s="272" t="e">
        <f t="shared" si="10"/>
        <v>#REF!</v>
      </c>
      <c r="AS44" s="272" t="e">
        <f t="shared" si="10"/>
        <v>#REF!</v>
      </c>
      <c r="AT44" s="272" t="e">
        <f t="shared" si="10"/>
        <v>#REF!</v>
      </c>
      <c r="AU44" s="272" t="e">
        <f t="shared" si="10"/>
        <v>#REF!</v>
      </c>
      <c r="AV44" s="272" t="e">
        <f t="shared" si="10"/>
        <v>#REF!</v>
      </c>
      <c r="AW44" s="272" t="e">
        <f t="shared" si="10"/>
        <v>#REF!</v>
      </c>
      <c r="AX44" s="272" t="e">
        <f t="shared" si="10"/>
        <v>#REF!</v>
      </c>
      <c r="AY44" s="272" t="e">
        <f t="shared" si="10"/>
        <v>#REF!</v>
      </c>
      <c r="AZ44" s="272" t="e">
        <f t="shared" si="10"/>
        <v>#REF!</v>
      </c>
      <c r="BA44" s="272" t="e">
        <f t="shared" si="10"/>
        <v>#REF!</v>
      </c>
      <c r="BB44" s="272" t="e">
        <f t="shared" si="10"/>
        <v>#REF!</v>
      </c>
      <c r="BC44" s="272" t="e">
        <f t="shared" si="10"/>
        <v>#REF!</v>
      </c>
      <c r="BD44" s="272" t="e">
        <f t="shared" si="10"/>
        <v>#REF!</v>
      </c>
      <c r="BE44" s="272" t="e">
        <f t="shared" si="10"/>
        <v>#REF!</v>
      </c>
      <c r="BF44" s="272" t="e">
        <f t="shared" si="10"/>
        <v>#REF!</v>
      </c>
      <c r="BG44" s="272" t="e">
        <f t="shared" ref="BG44" si="13">ROUND(BG17*0.85,)+35</f>
        <v>#REF!</v>
      </c>
      <c r="BH44" s="272" t="e">
        <f t="shared" si="5"/>
        <v>#REF!</v>
      </c>
    </row>
    <row r="45" spans="1:60" s="72" customFormat="1" x14ac:dyDescent="0.2">
      <c r="A45" s="240">
        <v>2</v>
      </c>
      <c r="B45" s="272" t="e">
        <f t="shared" si="6"/>
        <v>#REF!</v>
      </c>
      <c r="C45" s="272" t="e">
        <f t="shared" si="10"/>
        <v>#REF!</v>
      </c>
      <c r="D45" s="272" t="e">
        <f t="shared" si="10"/>
        <v>#REF!</v>
      </c>
      <c r="E45" s="272" t="e">
        <f t="shared" si="10"/>
        <v>#REF!</v>
      </c>
      <c r="F45" s="272" t="e">
        <f t="shared" si="10"/>
        <v>#REF!</v>
      </c>
      <c r="G45" s="272" t="e">
        <f t="shared" si="10"/>
        <v>#REF!</v>
      </c>
      <c r="H45" s="272" t="e">
        <f t="shared" si="10"/>
        <v>#REF!</v>
      </c>
      <c r="I45" s="272" t="e">
        <f t="shared" si="10"/>
        <v>#REF!</v>
      </c>
      <c r="J45" s="272" t="e">
        <f t="shared" si="10"/>
        <v>#REF!</v>
      </c>
      <c r="K45" s="272" t="e">
        <f t="shared" si="10"/>
        <v>#REF!</v>
      </c>
      <c r="L45" s="272" t="e">
        <f t="shared" si="10"/>
        <v>#REF!</v>
      </c>
      <c r="M45" s="272" t="e">
        <f t="shared" si="10"/>
        <v>#REF!</v>
      </c>
      <c r="N45" s="272" t="e">
        <f t="shared" si="10"/>
        <v>#REF!</v>
      </c>
      <c r="O45" s="272" t="e">
        <f t="shared" si="10"/>
        <v>#REF!</v>
      </c>
      <c r="P45" s="272" t="e">
        <f t="shared" si="10"/>
        <v>#REF!</v>
      </c>
      <c r="Q45" s="272" t="e">
        <f t="shared" si="10"/>
        <v>#REF!</v>
      </c>
      <c r="R45" s="272" t="e">
        <f t="shared" si="10"/>
        <v>#REF!</v>
      </c>
      <c r="S45" s="272" t="e">
        <f t="shared" si="10"/>
        <v>#REF!</v>
      </c>
      <c r="T45" s="272" t="e">
        <f t="shared" si="10"/>
        <v>#REF!</v>
      </c>
      <c r="U45" s="272" t="e">
        <f t="shared" si="10"/>
        <v>#REF!</v>
      </c>
      <c r="V45" s="272" t="e">
        <f t="shared" si="10"/>
        <v>#REF!</v>
      </c>
      <c r="W45" s="272" t="e">
        <f t="shared" si="10"/>
        <v>#REF!</v>
      </c>
      <c r="X45" s="272" t="e">
        <f t="shared" si="10"/>
        <v>#REF!</v>
      </c>
      <c r="Y45" s="272" t="e">
        <f t="shared" si="10"/>
        <v>#REF!</v>
      </c>
      <c r="Z45" s="272" t="e">
        <f t="shared" si="10"/>
        <v>#REF!</v>
      </c>
      <c r="AA45" s="272" t="e">
        <f t="shared" si="10"/>
        <v>#REF!</v>
      </c>
      <c r="AB45" s="272" t="e">
        <f t="shared" si="10"/>
        <v>#REF!</v>
      </c>
      <c r="AC45" s="272" t="e">
        <f t="shared" si="10"/>
        <v>#REF!</v>
      </c>
      <c r="AD45" s="272" t="e">
        <f t="shared" si="10"/>
        <v>#REF!</v>
      </c>
      <c r="AE45" s="272" t="e">
        <f t="shared" si="10"/>
        <v>#REF!</v>
      </c>
      <c r="AF45" s="272" t="e">
        <f t="shared" si="10"/>
        <v>#REF!</v>
      </c>
      <c r="AG45" s="272" t="e">
        <f t="shared" si="10"/>
        <v>#REF!</v>
      </c>
      <c r="AH45" s="272" t="e">
        <f t="shared" si="10"/>
        <v>#REF!</v>
      </c>
      <c r="AI45" s="272" t="e">
        <f t="shared" si="10"/>
        <v>#REF!</v>
      </c>
      <c r="AJ45" s="272" t="e">
        <f t="shared" si="10"/>
        <v>#REF!</v>
      </c>
      <c r="AK45" s="272" t="e">
        <f t="shared" si="10"/>
        <v>#REF!</v>
      </c>
      <c r="AL45" s="272" t="e">
        <f t="shared" si="10"/>
        <v>#REF!</v>
      </c>
      <c r="AM45" s="272" t="e">
        <f t="shared" si="10"/>
        <v>#REF!</v>
      </c>
      <c r="AN45" s="272" t="e">
        <f t="shared" si="10"/>
        <v>#REF!</v>
      </c>
      <c r="AO45" s="272" t="e">
        <f t="shared" si="10"/>
        <v>#REF!</v>
      </c>
      <c r="AP45" s="272" t="e">
        <f t="shared" si="10"/>
        <v>#REF!</v>
      </c>
      <c r="AQ45" s="272" t="e">
        <f t="shared" si="10"/>
        <v>#REF!</v>
      </c>
      <c r="AR45" s="272" t="e">
        <f t="shared" si="10"/>
        <v>#REF!</v>
      </c>
      <c r="AS45" s="272" t="e">
        <f t="shared" si="10"/>
        <v>#REF!</v>
      </c>
      <c r="AT45" s="272" t="e">
        <f t="shared" si="10"/>
        <v>#REF!</v>
      </c>
      <c r="AU45" s="272" t="e">
        <f t="shared" si="10"/>
        <v>#REF!</v>
      </c>
      <c r="AV45" s="272" t="e">
        <f t="shared" si="10"/>
        <v>#REF!</v>
      </c>
      <c r="AW45" s="272" t="e">
        <f t="shared" si="10"/>
        <v>#REF!</v>
      </c>
      <c r="AX45" s="272" t="e">
        <f t="shared" si="10"/>
        <v>#REF!</v>
      </c>
      <c r="AY45" s="272" t="e">
        <f t="shared" si="10"/>
        <v>#REF!</v>
      </c>
      <c r="AZ45" s="272" t="e">
        <f t="shared" si="10"/>
        <v>#REF!</v>
      </c>
      <c r="BA45" s="272" t="e">
        <f t="shared" si="10"/>
        <v>#REF!</v>
      </c>
      <c r="BB45" s="272" t="e">
        <f t="shared" si="10"/>
        <v>#REF!</v>
      </c>
      <c r="BC45" s="272" t="e">
        <f t="shared" si="10"/>
        <v>#REF!</v>
      </c>
      <c r="BD45" s="272" t="e">
        <f t="shared" si="10"/>
        <v>#REF!</v>
      </c>
      <c r="BE45" s="272" t="e">
        <f t="shared" si="10"/>
        <v>#REF!</v>
      </c>
      <c r="BF45" s="272" t="e">
        <f t="shared" si="10"/>
        <v>#REF!</v>
      </c>
      <c r="BG45" s="272" t="e">
        <f t="shared" ref="BG45" si="14">ROUND(BG18*0.85,)+35</f>
        <v>#REF!</v>
      </c>
      <c r="BH45" s="272" t="e">
        <f t="shared" si="5"/>
        <v>#REF!</v>
      </c>
    </row>
    <row r="46" spans="1:60"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row>
    <row r="47" spans="1:60" s="72" customFormat="1" x14ac:dyDescent="0.2">
      <c r="A47" s="240">
        <v>1</v>
      </c>
      <c r="B47" s="272" t="e">
        <f t="shared" si="6"/>
        <v>#REF!</v>
      </c>
      <c r="C47" s="272" t="e">
        <f t="shared" si="10"/>
        <v>#REF!</v>
      </c>
      <c r="D47" s="272" t="e">
        <f t="shared" si="10"/>
        <v>#REF!</v>
      </c>
      <c r="E47" s="272" t="e">
        <f t="shared" si="10"/>
        <v>#REF!</v>
      </c>
      <c r="F47" s="272" t="e">
        <f t="shared" si="10"/>
        <v>#REF!</v>
      </c>
      <c r="G47" s="272" t="e">
        <f t="shared" si="10"/>
        <v>#REF!</v>
      </c>
      <c r="H47" s="272" t="e">
        <f t="shared" si="10"/>
        <v>#REF!</v>
      </c>
      <c r="I47" s="272" t="e">
        <f t="shared" si="10"/>
        <v>#REF!</v>
      </c>
      <c r="J47" s="272" t="e">
        <f t="shared" si="10"/>
        <v>#REF!</v>
      </c>
      <c r="K47" s="272" t="e">
        <f t="shared" si="10"/>
        <v>#REF!</v>
      </c>
      <c r="L47" s="272" t="e">
        <f t="shared" si="10"/>
        <v>#REF!</v>
      </c>
      <c r="M47" s="272" t="e">
        <f t="shared" si="10"/>
        <v>#REF!</v>
      </c>
      <c r="N47" s="272" t="e">
        <f t="shared" si="10"/>
        <v>#REF!</v>
      </c>
      <c r="O47" s="272" t="e">
        <f t="shared" si="10"/>
        <v>#REF!</v>
      </c>
      <c r="P47" s="272" t="e">
        <f t="shared" si="10"/>
        <v>#REF!</v>
      </c>
      <c r="Q47" s="272" t="e">
        <f t="shared" si="10"/>
        <v>#REF!</v>
      </c>
      <c r="R47" s="272" t="e">
        <f t="shared" si="10"/>
        <v>#REF!</v>
      </c>
      <c r="S47" s="272" t="e">
        <f t="shared" si="10"/>
        <v>#REF!</v>
      </c>
      <c r="T47" s="272" t="e">
        <f t="shared" si="10"/>
        <v>#REF!</v>
      </c>
      <c r="U47" s="272" t="e">
        <f t="shared" si="10"/>
        <v>#REF!</v>
      </c>
      <c r="V47" s="272" t="e">
        <f t="shared" si="10"/>
        <v>#REF!</v>
      </c>
      <c r="W47" s="272" t="e">
        <f t="shared" si="10"/>
        <v>#REF!</v>
      </c>
      <c r="X47" s="272" t="e">
        <f t="shared" si="10"/>
        <v>#REF!</v>
      </c>
      <c r="Y47" s="272" t="e">
        <f t="shared" si="10"/>
        <v>#REF!</v>
      </c>
      <c r="Z47" s="272" t="e">
        <f t="shared" si="10"/>
        <v>#REF!</v>
      </c>
      <c r="AA47" s="272" t="e">
        <f t="shared" si="10"/>
        <v>#REF!</v>
      </c>
      <c r="AB47" s="272" t="e">
        <f t="shared" si="10"/>
        <v>#REF!</v>
      </c>
      <c r="AC47" s="272" t="e">
        <f t="shared" si="10"/>
        <v>#REF!</v>
      </c>
      <c r="AD47" s="272" t="e">
        <f t="shared" si="10"/>
        <v>#REF!</v>
      </c>
      <c r="AE47" s="272" t="e">
        <f t="shared" si="10"/>
        <v>#REF!</v>
      </c>
      <c r="AF47" s="272" t="e">
        <f t="shared" si="10"/>
        <v>#REF!</v>
      </c>
      <c r="AG47" s="272" t="e">
        <f t="shared" si="10"/>
        <v>#REF!</v>
      </c>
      <c r="AH47" s="272" t="e">
        <f t="shared" si="10"/>
        <v>#REF!</v>
      </c>
      <c r="AI47" s="272" t="e">
        <f t="shared" si="10"/>
        <v>#REF!</v>
      </c>
      <c r="AJ47" s="272" t="e">
        <f t="shared" si="10"/>
        <v>#REF!</v>
      </c>
      <c r="AK47" s="272" t="e">
        <f t="shared" si="10"/>
        <v>#REF!</v>
      </c>
      <c r="AL47" s="272" t="e">
        <f t="shared" si="10"/>
        <v>#REF!</v>
      </c>
      <c r="AM47" s="272" t="e">
        <f t="shared" si="10"/>
        <v>#REF!</v>
      </c>
      <c r="AN47" s="272" t="e">
        <f t="shared" si="10"/>
        <v>#REF!</v>
      </c>
      <c r="AO47" s="272" t="e">
        <f t="shared" si="10"/>
        <v>#REF!</v>
      </c>
      <c r="AP47" s="272" t="e">
        <f t="shared" si="10"/>
        <v>#REF!</v>
      </c>
      <c r="AQ47" s="272" t="e">
        <f t="shared" si="10"/>
        <v>#REF!</v>
      </c>
      <c r="AR47" s="272" t="e">
        <f t="shared" si="10"/>
        <v>#REF!</v>
      </c>
      <c r="AS47" s="272" t="e">
        <f t="shared" si="10"/>
        <v>#REF!</v>
      </c>
      <c r="AT47" s="272" t="e">
        <f t="shared" si="10"/>
        <v>#REF!</v>
      </c>
      <c r="AU47" s="272" t="e">
        <f t="shared" si="10"/>
        <v>#REF!</v>
      </c>
      <c r="AV47" s="272" t="e">
        <f t="shared" si="10"/>
        <v>#REF!</v>
      </c>
      <c r="AW47" s="272" t="e">
        <f t="shared" si="10"/>
        <v>#REF!</v>
      </c>
      <c r="AX47" s="272" t="e">
        <f t="shared" si="10"/>
        <v>#REF!</v>
      </c>
      <c r="AY47" s="272" t="e">
        <f t="shared" si="10"/>
        <v>#REF!</v>
      </c>
      <c r="AZ47" s="272" t="e">
        <f t="shared" si="10"/>
        <v>#REF!</v>
      </c>
      <c r="BA47" s="272" t="e">
        <f t="shared" si="10"/>
        <v>#REF!</v>
      </c>
      <c r="BB47" s="272" t="e">
        <f t="shared" si="10"/>
        <v>#REF!</v>
      </c>
      <c r="BC47" s="272" t="e">
        <f t="shared" si="10"/>
        <v>#REF!</v>
      </c>
      <c r="BD47" s="272" t="e">
        <f t="shared" si="10"/>
        <v>#REF!</v>
      </c>
      <c r="BE47" s="272" t="e">
        <f t="shared" si="10"/>
        <v>#REF!</v>
      </c>
      <c r="BF47" s="272" t="e">
        <f t="shared" si="10"/>
        <v>#REF!</v>
      </c>
      <c r="BG47" s="272" t="e">
        <f t="shared" ref="BG47" si="15">ROUND(BG20*0.85,)+35</f>
        <v>#REF!</v>
      </c>
      <c r="BH47" s="272" t="e">
        <f t="shared" si="5"/>
        <v>#REF!</v>
      </c>
    </row>
    <row r="48" spans="1:60" s="72" customFormat="1" x14ac:dyDescent="0.2">
      <c r="A48" s="240">
        <v>2</v>
      </c>
      <c r="B48" s="272" t="e">
        <f t="shared" si="6"/>
        <v>#REF!</v>
      </c>
      <c r="C48" s="272" t="e">
        <f t="shared" si="10"/>
        <v>#REF!</v>
      </c>
      <c r="D48" s="272" t="e">
        <f t="shared" si="10"/>
        <v>#REF!</v>
      </c>
      <c r="E48" s="272" t="e">
        <f t="shared" si="10"/>
        <v>#REF!</v>
      </c>
      <c r="F48" s="272" t="e">
        <f t="shared" si="10"/>
        <v>#REF!</v>
      </c>
      <c r="G48" s="272" t="e">
        <f t="shared" si="10"/>
        <v>#REF!</v>
      </c>
      <c r="H48" s="272" t="e">
        <f t="shared" si="10"/>
        <v>#REF!</v>
      </c>
      <c r="I48" s="272" t="e">
        <f t="shared" si="10"/>
        <v>#REF!</v>
      </c>
      <c r="J48" s="272" t="e">
        <f t="shared" si="10"/>
        <v>#REF!</v>
      </c>
      <c r="K48" s="272" t="e">
        <f t="shared" si="10"/>
        <v>#REF!</v>
      </c>
      <c r="L48" s="272" t="e">
        <f t="shared" si="10"/>
        <v>#REF!</v>
      </c>
      <c r="M48" s="272" t="e">
        <f t="shared" si="10"/>
        <v>#REF!</v>
      </c>
      <c r="N48" s="272" t="e">
        <f t="shared" si="10"/>
        <v>#REF!</v>
      </c>
      <c r="O48" s="272" t="e">
        <f t="shared" si="10"/>
        <v>#REF!</v>
      </c>
      <c r="P48" s="272" t="e">
        <f t="shared" si="10"/>
        <v>#REF!</v>
      </c>
      <c r="Q48" s="272" t="e">
        <f t="shared" si="10"/>
        <v>#REF!</v>
      </c>
      <c r="R48" s="272" t="e">
        <f t="shared" si="10"/>
        <v>#REF!</v>
      </c>
      <c r="S48" s="272" t="e">
        <f t="shared" si="10"/>
        <v>#REF!</v>
      </c>
      <c r="T48" s="272" t="e">
        <f t="shared" si="10"/>
        <v>#REF!</v>
      </c>
      <c r="U48" s="272" t="e">
        <f t="shared" si="10"/>
        <v>#REF!</v>
      </c>
      <c r="V48" s="272" t="e">
        <f t="shared" si="10"/>
        <v>#REF!</v>
      </c>
      <c r="W48" s="272" t="e">
        <f t="shared" si="10"/>
        <v>#REF!</v>
      </c>
      <c r="X48" s="272" t="e">
        <f t="shared" ref="C48:BF56" si="16">ROUND(X21*0.85,)+35</f>
        <v>#REF!</v>
      </c>
      <c r="Y48" s="272" t="e">
        <f t="shared" si="16"/>
        <v>#REF!</v>
      </c>
      <c r="Z48" s="272" t="e">
        <f t="shared" si="16"/>
        <v>#REF!</v>
      </c>
      <c r="AA48" s="272" t="e">
        <f t="shared" si="16"/>
        <v>#REF!</v>
      </c>
      <c r="AB48" s="272" t="e">
        <f t="shared" si="16"/>
        <v>#REF!</v>
      </c>
      <c r="AC48" s="272" t="e">
        <f t="shared" si="16"/>
        <v>#REF!</v>
      </c>
      <c r="AD48" s="272" t="e">
        <f t="shared" si="16"/>
        <v>#REF!</v>
      </c>
      <c r="AE48" s="272" t="e">
        <f t="shared" si="16"/>
        <v>#REF!</v>
      </c>
      <c r="AF48" s="272" t="e">
        <f t="shared" si="16"/>
        <v>#REF!</v>
      </c>
      <c r="AG48" s="272" t="e">
        <f t="shared" si="16"/>
        <v>#REF!</v>
      </c>
      <c r="AH48" s="272" t="e">
        <f t="shared" si="16"/>
        <v>#REF!</v>
      </c>
      <c r="AI48" s="272" t="e">
        <f t="shared" si="16"/>
        <v>#REF!</v>
      </c>
      <c r="AJ48" s="272" t="e">
        <f t="shared" si="16"/>
        <v>#REF!</v>
      </c>
      <c r="AK48" s="272" t="e">
        <f t="shared" si="16"/>
        <v>#REF!</v>
      </c>
      <c r="AL48" s="272" t="e">
        <f t="shared" si="16"/>
        <v>#REF!</v>
      </c>
      <c r="AM48" s="272" t="e">
        <f t="shared" si="16"/>
        <v>#REF!</v>
      </c>
      <c r="AN48" s="272" t="e">
        <f t="shared" si="16"/>
        <v>#REF!</v>
      </c>
      <c r="AO48" s="272" t="e">
        <f t="shared" si="16"/>
        <v>#REF!</v>
      </c>
      <c r="AP48" s="272" t="e">
        <f t="shared" si="16"/>
        <v>#REF!</v>
      </c>
      <c r="AQ48" s="272" t="e">
        <f t="shared" si="16"/>
        <v>#REF!</v>
      </c>
      <c r="AR48" s="272" t="e">
        <f t="shared" si="16"/>
        <v>#REF!</v>
      </c>
      <c r="AS48" s="272" t="e">
        <f t="shared" si="16"/>
        <v>#REF!</v>
      </c>
      <c r="AT48" s="272" t="e">
        <f t="shared" si="16"/>
        <v>#REF!</v>
      </c>
      <c r="AU48" s="272" t="e">
        <f t="shared" si="16"/>
        <v>#REF!</v>
      </c>
      <c r="AV48" s="272" t="e">
        <f t="shared" si="16"/>
        <v>#REF!</v>
      </c>
      <c r="AW48" s="272" t="e">
        <f t="shared" si="16"/>
        <v>#REF!</v>
      </c>
      <c r="AX48" s="272" t="e">
        <f t="shared" si="16"/>
        <v>#REF!</v>
      </c>
      <c r="AY48" s="272" t="e">
        <f t="shared" si="16"/>
        <v>#REF!</v>
      </c>
      <c r="AZ48" s="272" t="e">
        <f t="shared" si="16"/>
        <v>#REF!</v>
      </c>
      <c r="BA48" s="272" t="e">
        <f t="shared" si="16"/>
        <v>#REF!</v>
      </c>
      <c r="BB48" s="272" t="e">
        <f t="shared" si="16"/>
        <v>#REF!</v>
      </c>
      <c r="BC48" s="272" t="e">
        <f t="shared" si="16"/>
        <v>#REF!</v>
      </c>
      <c r="BD48" s="272" t="e">
        <f t="shared" si="16"/>
        <v>#REF!</v>
      </c>
      <c r="BE48" s="272" t="e">
        <f t="shared" si="16"/>
        <v>#REF!</v>
      </c>
      <c r="BF48" s="272" t="e">
        <f t="shared" si="16"/>
        <v>#REF!</v>
      </c>
      <c r="BG48" s="272" t="e">
        <f t="shared" ref="BG48" si="17">ROUND(BG21*0.85,)+35</f>
        <v>#REF!</v>
      </c>
      <c r="BH48" s="272" t="e">
        <f t="shared" si="5"/>
        <v>#REF!</v>
      </c>
    </row>
    <row r="49" spans="1:60"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row>
    <row r="50" spans="1:60" s="72" customFormat="1" x14ac:dyDescent="0.2">
      <c r="A50" s="240" t="s">
        <v>115</v>
      </c>
      <c r="B50" s="272" t="e">
        <f t="shared" si="6"/>
        <v>#REF!</v>
      </c>
      <c r="C50" s="272" t="e">
        <f t="shared" si="16"/>
        <v>#REF!</v>
      </c>
      <c r="D50" s="272" t="e">
        <f t="shared" si="16"/>
        <v>#REF!</v>
      </c>
      <c r="E50" s="272" t="e">
        <f t="shared" si="16"/>
        <v>#REF!</v>
      </c>
      <c r="F50" s="272" t="e">
        <f t="shared" si="16"/>
        <v>#REF!</v>
      </c>
      <c r="G50" s="272" t="e">
        <f t="shared" si="16"/>
        <v>#REF!</v>
      </c>
      <c r="H50" s="272" t="e">
        <f t="shared" si="16"/>
        <v>#REF!</v>
      </c>
      <c r="I50" s="272" t="e">
        <f t="shared" si="16"/>
        <v>#REF!</v>
      </c>
      <c r="J50" s="272" t="e">
        <f t="shared" si="16"/>
        <v>#REF!</v>
      </c>
      <c r="K50" s="272" t="e">
        <f t="shared" si="16"/>
        <v>#REF!</v>
      </c>
      <c r="L50" s="272" t="e">
        <f t="shared" si="16"/>
        <v>#REF!</v>
      </c>
      <c r="M50" s="272" t="e">
        <f t="shared" si="16"/>
        <v>#REF!</v>
      </c>
      <c r="N50" s="272" t="e">
        <f t="shared" si="16"/>
        <v>#REF!</v>
      </c>
      <c r="O50" s="272" t="e">
        <f t="shared" si="16"/>
        <v>#REF!</v>
      </c>
      <c r="P50" s="272" t="e">
        <f t="shared" si="16"/>
        <v>#REF!</v>
      </c>
      <c r="Q50" s="272" t="e">
        <f t="shared" si="16"/>
        <v>#REF!</v>
      </c>
      <c r="R50" s="272" t="e">
        <f t="shared" si="16"/>
        <v>#REF!</v>
      </c>
      <c r="S50" s="272" t="e">
        <f t="shared" si="16"/>
        <v>#REF!</v>
      </c>
      <c r="T50" s="272" t="e">
        <f t="shared" si="16"/>
        <v>#REF!</v>
      </c>
      <c r="U50" s="272" t="e">
        <f t="shared" si="16"/>
        <v>#REF!</v>
      </c>
      <c r="V50" s="272" t="e">
        <f t="shared" si="16"/>
        <v>#REF!</v>
      </c>
      <c r="W50" s="272" t="e">
        <f t="shared" si="16"/>
        <v>#REF!</v>
      </c>
      <c r="X50" s="272" t="e">
        <f t="shared" si="16"/>
        <v>#REF!</v>
      </c>
      <c r="Y50" s="272" t="e">
        <f t="shared" si="16"/>
        <v>#REF!</v>
      </c>
      <c r="Z50" s="272" t="e">
        <f t="shared" si="16"/>
        <v>#REF!</v>
      </c>
      <c r="AA50" s="272" t="e">
        <f t="shared" si="16"/>
        <v>#REF!</v>
      </c>
      <c r="AB50" s="272" t="e">
        <f t="shared" si="16"/>
        <v>#REF!</v>
      </c>
      <c r="AC50" s="272" t="e">
        <f t="shared" si="16"/>
        <v>#REF!</v>
      </c>
      <c r="AD50" s="272" t="e">
        <f t="shared" si="16"/>
        <v>#REF!</v>
      </c>
      <c r="AE50" s="272" t="e">
        <f t="shared" si="16"/>
        <v>#REF!</v>
      </c>
      <c r="AF50" s="272" t="e">
        <f t="shared" si="16"/>
        <v>#REF!</v>
      </c>
      <c r="AG50" s="272" t="e">
        <f t="shared" si="16"/>
        <v>#REF!</v>
      </c>
      <c r="AH50" s="272" t="e">
        <f t="shared" si="16"/>
        <v>#REF!</v>
      </c>
      <c r="AI50" s="272" t="e">
        <f t="shared" si="16"/>
        <v>#REF!</v>
      </c>
      <c r="AJ50" s="272" t="e">
        <f t="shared" si="16"/>
        <v>#REF!</v>
      </c>
      <c r="AK50" s="272" t="e">
        <f t="shared" si="16"/>
        <v>#REF!</v>
      </c>
      <c r="AL50" s="272" t="e">
        <f t="shared" si="16"/>
        <v>#REF!</v>
      </c>
      <c r="AM50" s="272" t="e">
        <f t="shared" si="16"/>
        <v>#REF!</v>
      </c>
      <c r="AN50" s="272" t="e">
        <f t="shared" si="16"/>
        <v>#REF!</v>
      </c>
      <c r="AO50" s="272" t="e">
        <f t="shared" si="16"/>
        <v>#REF!</v>
      </c>
      <c r="AP50" s="272" t="e">
        <f t="shared" si="16"/>
        <v>#REF!</v>
      </c>
      <c r="AQ50" s="272" t="e">
        <f t="shared" si="16"/>
        <v>#REF!</v>
      </c>
      <c r="AR50" s="272" t="e">
        <f t="shared" si="16"/>
        <v>#REF!</v>
      </c>
      <c r="AS50" s="272" t="e">
        <f t="shared" si="16"/>
        <v>#REF!</v>
      </c>
      <c r="AT50" s="272" t="e">
        <f t="shared" si="16"/>
        <v>#REF!</v>
      </c>
      <c r="AU50" s="272" t="e">
        <f t="shared" si="16"/>
        <v>#REF!</v>
      </c>
      <c r="AV50" s="272" t="e">
        <f t="shared" si="16"/>
        <v>#REF!</v>
      </c>
      <c r="AW50" s="272" t="e">
        <f t="shared" si="16"/>
        <v>#REF!</v>
      </c>
      <c r="AX50" s="272" t="e">
        <f t="shared" si="16"/>
        <v>#REF!</v>
      </c>
      <c r="AY50" s="272" t="e">
        <f t="shared" si="16"/>
        <v>#REF!</v>
      </c>
      <c r="AZ50" s="272" t="e">
        <f t="shared" si="16"/>
        <v>#REF!</v>
      </c>
      <c r="BA50" s="272" t="e">
        <f t="shared" si="16"/>
        <v>#REF!</v>
      </c>
      <c r="BB50" s="272" t="e">
        <f t="shared" si="16"/>
        <v>#REF!</v>
      </c>
      <c r="BC50" s="272" t="e">
        <f t="shared" si="16"/>
        <v>#REF!</v>
      </c>
      <c r="BD50" s="272" t="e">
        <f t="shared" si="16"/>
        <v>#REF!</v>
      </c>
      <c r="BE50" s="272" t="e">
        <f t="shared" si="16"/>
        <v>#REF!</v>
      </c>
      <c r="BF50" s="272" t="e">
        <f t="shared" si="16"/>
        <v>#REF!</v>
      </c>
      <c r="BG50" s="272" t="e">
        <f t="shared" ref="BG50:BH56" si="18">ROUND(BG23*0.85,)+35</f>
        <v>#REF!</v>
      </c>
      <c r="BH50" s="272" t="e">
        <f t="shared" si="18"/>
        <v>#REF!</v>
      </c>
    </row>
    <row r="51" spans="1:60"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row>
    <row r="52" spans="1:60" s="72" customFormat="1" x14ac:dyDescent="0.2">
      <c r="A52" s="240" t="s">
        <v>115</v>
      </c>
      <c r="B52" s="272" t="e">
        <f t="shared" si="6"/>
        <v>#REF!</v>
      </c>
      <c r="C52" s="272" t="e">
        <f t="shared" si="16"/>
        <v>#REF!</v>
      </c>
      <c r="D52" s="272" t="e">
        <f t="shared" si="16"/>
        <v>#REF!</v>
      </c>
      <c r="E52" s="272" t="e">
        <f t="shared" si="16"/>
        <v>#REF!</v>
      </c>
      <c r="F52" s="272" t="e">
        <f t="shared" si="16"/>
        <v>#REF!</v>
      </c>
      <c r="G52" s="272" t="e">
        <f t="shared" si="16"/>
        <v>#REF!</v>
      </c>
      <c r="H52" s="272" t="e">
        <f t="shared" si="16"/>
        <v>#REF!</v>
      </c>
      <c r="I52" s="272" t="e">
        <f t="shared" si="16"/>
        <v>#REF!</v>
      </c>
      <c r="J52" s="272" t="e">
        <f t="shared" si="16"/>
        <v>#REF!</v>
      </c>
      <c r="K52" s="272" t="e">
        <f t="shared" si="16"/>
        <v>#REF!</v>
      </c>
      <c r="L52" s="272" t="e">
        <f t="shared" si="16"/>
        <v>#REF!</v>
      </c>
      <c r="M52" s="272" t="e">
        <f t="shared" si="16"/>
        <v>#REF!</v>
      </c>
      <c r="N52" s="272" t="e">
        <f t="shared" si="16"/>
        <v>#REF!</v>
      </c>
      <c r="O52" s="272" t="e">
        <f t="shared" si="16"/>
        <v>#REF!</v>
      </c>
      <c r="P52" s="272" t="e">
        <f t="shared" si="16"/>
        <v>#REF!</v>
      </c>
      <c r="Q52" s="272" t="e">
        <f t="shared" si="16"/>
        <v>#REF!</v>
      </c>
      <c r="R52" s="272" t="e">
        <f t="shared" si="16"/>
        <v>#REF!</v>
      </c>
      <c r="S52" s="272" t="e">
        <f t="shared" si="16"/>
        <v>#REF!</v>
      </c>
      <c r="T52" s="272" t="e">
        <f t="shared" si="16"/>
        <v>#REF!</v>
      </c>
      <c r="U52" s="272" t="e">
        <f t="shared" si="16"/>
        <v>#REF!</v>
      </c>
      <c r="V52" s="272" t="e">
        <f t="shared" si="16"/>
        <v>#REF!</v>
      </c>
      <c r="W52" s="272" t="e">
        <f t="shared" si="16"/>
        <v>#REF!</v>
      </c>
      <c r="X52" s="272" t="e">
        <f t="shared" si="16"/>
        <v>#REF!</v>
      </c>
      <c r="Y52" s="272" t="e">
        <f t="shared" si="16"/>
        <v>#REF!</v>
      </c>
      <c r="Z52" s="272" t="e">
        <f t="shared" si="16"/>
        <v>#REF!</v>
      </c>
      <c r="AA52" s="272" t="e">
        <f t="shared" si="16"/>
        <v>#REF!</v>
      </c>
      <c r="AB52" s="272" t="e">
        <f t="shared" si="16"/>
        <v>#REF!</v>
      </c>
      <c r="AC52" s="272" t="e">
        <f t="shared" si="16"/>
        <v>#REF!</v>
      </c>
      <c r="AD52" s="272" t="e">
        <f t="shared" si="16"/>
        <v>#REF!</v>
      </c>
      <c r="AE52" s="272" t="e">
        <f t="shared" si="16"/>
        <v>#REF!</v>
      </c>
      <c r="AF52" s="272" t="e">
        <f t="shared" si="16"/>
        <v>#REF!</v>
      </c>
      <c r="AG52" s="272" t="e">
        <f t="shared" si="16"/>
        <v>#REF!</v>
      </c>
      <c r="AH52" s="272" t="e">
        <f t="shared" si="16"/>
        <v>#REF!</v>
      </c>
      <c r="AI52" s="272" t="e">
        <f t="shared" si="16"/>
        <v>#REF!</v>
      </c>
      <c r="AJ52" s="272" t="e">
        <f t="shared" si="16"/>
        <v>#REF!</v>
      </c>
      <c r="AK52" s="272" t="e">
        <f t="shared" si="16"/>
        <v>#REF!</v>
      </c>
      <c r="AL52" s="272" t="e">
        <f t="shared" si="16"/>
        <v>#REF!</v>
      </c>
      <c r="AM52" s="272" t="e">
        <f t="shared" si="16"/>
        <v>#REF!</v>
      </c>
      <c r="AN52" s="272" t="e">
        <f t="shared" si="16"/>
        <v>#REF!</v>
      </c>
      <c r="AO52" s="272" t="e">
        <f t="shared" si="16"/>
        <v>#REF!</v>
      </c>
      <c r="AP52" s="272" t="e">
        <f t="shared" si="16"/>
        <v>#REF!</v>
      </c>
      <c r="AQ52" s="272" t="e">
        <f t="shared" si="16"/>
        <v>#REF!</v>
      </c>
      <c r="AR52" s="272" t="e">
        <f t="shared" si="16"/>
        <v>#REF!</v>
      </c>
      <c r="AS52" s="272" t="e">
        <f t="shared" si="16"/>
        <v>#REF!</v>
      </c>
      <c r="AT52" s="272" t="e">
        <f t="shared" si="16"/>
        <v>#REF!</v>
      </c>
      <c r="AU52" s="272" t="e">
        <f t="shared" si="16"/>
        <v>#REF!</v>
      </c>
      <c r="AV52" s="272" t="e">
        <f t="shared" si="16"/>
        <v>#REF!</v>
      </c>
      <c r="AW52" s="272" t="e">
        <f t="shared" si="16"/>
        <v>#REF!</v>
      </c>
      <c r="AX52" s="272" t="e">
        <f t="shared" si="16"/>
        <v>#REF!</v>
      </c>
      <c r="AY52" s="272" t="e">
        <f t="shared" si="16"/>
        <v>#REF!</v>
      </c>
      <c r="AZ52" s="272" t="e">
        <f t="shared" si="16"/>
        <v>#REF!</v>
      </c>
      <c r="BA52" s="272" t="e">
        <f t="shared" si="16"/>
        <v>#REF!</v>
      </c>
      <c r="BB52" s="272" t="e">
        <f t="shared" si="16"/>
        <v>#REF!</v>
      </c>
      <c r="BC52" s="272" t="e">
        <f t="shared" si="16"/>
        <v>#REF!</v>
      </c>
      <c r="BD52" s="272" t="e">
        <f t="shared" si="16"/>
        <v>#REF!</v>
      </c>
      <c r="BE52" s="272" t="e">
        <f t="shared" si="16"/>
        <v>#REF!</v>
      </c>
      <c r="BF52" s="272" t="e">
        <f t="shared" si="16"/>
        <v>#REF!</v>
      </c>
      <c r="BG52" s="272" t="e">
        <f t="shared" ref="BG52" si="19">ROUND(BG25*0.85,)+35</f>
        <v>#REF!</v>
      </c>
      <c r="BH52" s="272" t="e">
        <f t="shared" si="18"/>
        <v>#REF!</v>
      </c>
    </row>
    <row r="53" spans="1:60"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row>
    <row r="54" spans="1:60" s="72" customFormat="1" x14ac:dyDescent="0.2">
      <c r="A54" s="240" t="s">
        <v>115</v>
      </c>
      <c r="B54" s="272" t="e">
        <f t="shared" si="6"/>
        <v>#REF!</v>
      </c>
      <c r="C54" s="272" t="e">
        <f t="shared" si="16"/>
        <v>#REF!</v>
      </c>
      <c r="D54" s="272" t="e">
        <f t="shared" si="16"/>
        <v>#REF!</v>
      </c>
      <c r="E54" s="272" t="e">
        <f t="shared" si="16"/>
        <v>#REF!</v>
      </c>
      <c r="F54" s="272" t="e">
        <f t="shared" si="16"/>
        <v>#REF!</v>
      </c>
      <c r="G54" s="272" t="e">
        <f t="shared" si="16"/>
        <v>#REF!</v>
      </c>
      <c r="H54" s="272" t="e">
        <f t="shared" si="16"/>
        <v>#REF!</v>
      </c>
      <c r="I54" s="272" t="e">
        <f t="shared" si="16"/>
        <v>#REF!</v>
      </c>
      <c r="J54" s="272" t="e">
        <f t="shared" si="16"/>
        <v>#REF!</v>
      </c>
      <c r="K54" s="272" t="e">
        <f t="shared" si="16"/>
        <v>#REF!</v>
      </c>
      <c r="L54" s="272" t="e">
        <f t="shared" si="16"/>
        <v>#REF!</v>
      </c>
      <c r="M54" s="272" t="e">
        <f t="shared" si="16"/>
        <v>#REF!</v>
      </c>
      <c r="N54" s="272" t="e">
        <f t="shared" si="16"/>
        <v>#REF!</v>
      </c>
      <c r="O54" s="272" t="e">
        <f t="shared" si="16"/>
        <v>#REF!</v>
      </c>
      <c r="P54" s="272" t="e">
        <f t="shared" si="16"/>
        <v>#REF!</v>
      </c>
      <c r="Q54" s="272" t="e">
        <f t="shared" si="16"/>
        <v>#REF!</v>
      </c>
      <c r="R54" s="272" t="e">
        <f t="shared" si="16"/>
        <v>#REF!</v>
      </c>
      <c r="S54" s="272" t="e">
        <f t="shared" si="16"/>
        <v>#REF!</v>
      </c>
      <c r="T54" s="272" t="e">
        <f t="shared" si="16"/>
        <v>#REF!</v>
      </c>
      <c r="U54" s="272" t="e">
        <f t="shared" si="16"/>
        <v>#REF!</v>
      </c>
      <c r="V54" s="272" t="e">
        <f t="shared" si="16"/>
        <v>#REF!</v>
      </c>
      <c r="W54" s="272" t="e">
        <f t="shared" si="16"/>
        <v>#REF!</v>
      </c>
      <c r="X54" s="272" t="e">
        <f t="shared" si="16"/>
        <v>#REF!</v>
      </c>
      <c r="Y54" s="272" t="e">
        <f t="shared" si="16"/>
        <v>#REF!</v>
      </c>
      <c r="Z54" s="272" t="e">
        <f t="shared" si="16"/>
        <v>#REF!</v>
      </c>
      <c r="AA54" s="272" t="e">
        <f t="shared" si="16"/>
        <v>#REF!</v>
      </c>
      <c r="AB54" s="272" t="e">
        <f t="shared" si="16"/>
        <v>#REF!</v>
      </c>
      <c r="AC54" s="272" t="e">
        <f t="shared" si="16"/>
        <v>#REF!</v>
      </c>
      <c r="AD54" s="272" t="e">
        <f t="shared" si="16"/>
        <v>#REF!</v>
      </c>
      <c r="AE54" s="272" t="e">
        <f t="shared" si="16"/>
        <v>#REF!</v>
      </c>
      <c r="AF54" s="272" t="e">
        <f t="shared" si="16"/>
        <v>#REF!</v>
      </c>
      <c r="AG54" s="272" t="e">
        <f t="shared" si="16"/>
        <v>#REF!</v>
      </c>
      <c r="AH54" s="272" t="e">
        <f t="shared" si="16"/>
        <v>#REF!</v>
      </c>
      <c r="AI54" s="272" t="e">
        <f t="shared" si="16"/>
        <v>#REF!</v>
      </c>
      <c r="AJ54" s="272" t="e">
        <f t="shared" si="16"/>
        <v>#REF!</v>
      </c>
      <c r="AK54" s="272" t="e">
        <f t="shared" si="16"/>
        <v>#REF!</v>
      </c>
      <c r="AL54" s="272" t="e">
        <f t="shared" si="16"/>
        <v>#REF!</v>
      </c>
      <c r="AM54" s="272" t="e">
        <f t="shared" si="16"/>
        <v>#REF!</v>
      </c>
      <c r="AN54" s="272" t="e">
        <f t="shared" si="16"/>
        <v>#REF!</v>
      </c>
      <c r="AO54" s="272" t="e">
        <f t="shared" si="16"/>
        <v>#REF!</v>
      </c>
      <c r="AP54" s="272" t="e">
        <f t="shared" si="16"/>
        <v>#REF!</v>
      </c>
      <c r="AQ54" s="272" t="e">
        <f t="shared" si="16"/>
        <v>#REF!</v>
      </c>
      <c r="AR54" s="272" t="e">
        <f t="shared" si="16"/>
        <v>#REF!</v>
      </c>
      <c r="AS54" s="272" t="e">
        <f t="shared" si="16"/>
        <v>#REF!</v>
      </c>
      <c r="AT54" s="272" t="e">
        <f t="shared" si="16"/>
        <v>#REF!</v>
      </c>
      <c r="AU54" s="272" t="e">
        <f t="shared" si="16"/>
        <v>#REF!</v>
      </c>
      <c r="AV54" s="272" t="e">
        <f t="shared" si="16"/>
        <v>#REF!</v>
      </c>
      <c r="AW54" s="272" t="e">
        <f t="shared" si="16"/>
        <v>#REF!</v>
      </c>
      <c r="AX54" s="272" t="e">
        <f t="shared" si="16"/>
        <v>#REF!</v>
      </c>
      <c r="AY54" s="272" t="e">
        <f t="shared" si="16"/>
        <v>#REF!</v>
      </c>
      <c r="AZ54" s="272" t="e">
        <f t="shared" si="16"/>
        <v>#REF!</v>
      </c>
      <c r="BA54" s="272" t="e">
        <f t="shared" si="16"/>
        <v>#REF!</v>
      </c>
      <c r="BB54" s="272" t="e">
        <f t="shared" si="16"/>
        <v>#REF!</v>
      </c>
      <c r="BC54" s="272" t="e">
        <f t="shared" si="16"/>
        <v>#REF!</v>
      </c>
      <c r="BD54" s="272" t="e">
        <f t="shared" si="16"/>
        <v>#REF!</v>
      </c>
      <c r="BE54" s="272" t="e">
        <f t="shared" si="16"/>
        <v>#REF!</v>
      </c>
      <c r="BF54" s="272" t="e">
        <f t="shared" si="16"/>
        <v>#REF!</v>
      </c>
      <c r="BG54" s="272" t="e">
        <f t="shared" ref="BG54" si="20">ROUND(BG27*0.85,)+35</f>
        <v>#REF!</v>
      </c>
      <c r="BH54" s="272" t="e">
        <f t="shared" si="18"/>
        <v>#REF!</v>
      </c>
    </row>
    <row r="55" spans="1:60"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row>
    <row r="56" spans="1:60" s="72" customFormat="1" x14ac:dyDescent="0.2">
      <c r="A56" s="240" t="s">
        <v>115</v>
      </c>
      <c r="B56" s="272" t="e">
        <f t="shared" si="6"/>
        <v>#REF!</v>
      </c>
      <c r="C56" s="272" t="e">
        <f t="shared" si="16"/>
        <v>#REF!</v>
      </c>
      <c r="D56" s="272" t="e">
        <f t="shared" si="16"/>
        <v>#REF!</v>
      </c>
      <c r="E56" s="272" t="e">
        <f t="shared" si="16"/>
        <v>#REF!</v>
      </c>
      <c r="F56" s="272" t="e">
        <f t="shared" si="16"/>
        <v>#REF!</v>
      </c>
      <c r="G56" s="272" t="e">
        <f t="shared" si="16"/>
        <v>#REF!</v>
      </c>
      <c r="H56" s="272" t="e">
        <f t="shared" si="16"/>
        <v>#REF!</v>
      </c>
      <c r="I56" s="272" t="e">
        <f t="shared" si="16"/>
        <v>#REF!</v>
      </c>
      <c r="J56" s="272" t="e">
        <f t="shared" si="16"/>
        <v>#REF!</v>
      </c>
      <c r="K56" s="272" t="e">
        <f t="shared" si="16"/>
        <v>#REF!</v>
      </c>
      <c r="L56" s="272" t="e">
        <f t="shared" si="16"/>
        <v>#REF!</v>
      </c>
      <c r="M56" s="272" t="e">
        <f t="shared" si="16"/>
        <v>#REF!</v>
      </c>
      <c r="N56" s="272" t="e">
        <f t="shared" si="16"/>
        <v>#REF!</v>
      </c>
      <c r="O56" s="272" t="e">
        <f t="shared" si="16"/>
        <v>#REF!</v>
      </c>
      <c r="P56" s="272" t="e">
        <f t="shared" si="16"/>
        <v>#REF!</v>
      </c>
      <c r="Q56" s="272" t="e">
        <f t="shared" si="16"/>
        <v>#REF!</v>
      </c>
      <c r="R56" s="272" t="e">
        <f t="shared" si="16"/>
        <v>#REF!</v>
      </c>
      <c r="S56" s="272" t="e">
        <f t="shared" si="16"/>
        <v>#REF!</v>
      </c>
      <c r="T56" s="272" t="e">
        <f t="shared" si="16"/>
        <v>#REF!</v>
      </c>
      <c r="U56" s="272" t="e">
        <f t="shared" si="16"/>
        <v>#REF!</v>
      </c>
      <c r="V56" s="272" t="e">
        <f t="shared" si="16"/>
        <v>#REF!</v>
      </c>
      <c r="W56" s="272" t="e">
        <f t="shared" si="16"/>
        <v>#REF!</v>
      </c>
      <c r="X56" s="272" t="e">
        <f t="shared" si="16"/>
        <v>#REF!</v>
      </c>
      <c r="Y56" s="272" t="e">
        <f t="shared" si="16"/>
        <v>#REF!</v>
      </c>
      <c r="Z56" s="272" t="e">
        <f t="shared" si="16"/>
        <v>#REF!</v>
      </c>
      <c r="AA56" s="272" t="e">
        <f t="shared" si="16"/>
        <v>#REF!</v>
      </c>
      <c r="AB56" s="272" t="e">
        <f t="shared" si="16"/>
        <v>#REF!</v>
      </c>
      <c r="AC56" s="272" t="e">
        <f t="shared" si="16"/>
        <v>#REF!</v>
      </c>
      <c r="AD56" s="272" t="e">
        <f t="shared" si="16"/>
        <v>#REF!</v>
      </c>
      <c r="AE56" s="272" t="e">
        <f t="shared" si="16"/>
        <v>#REF!</v>
      </c>
      <c r="AF56" s="272" t="e">
        <f t="shared" si="16"/>
        <v>#REF!</v>
      </c>
      <c r="AG56" s="272" t="e">
        <f t="shared" si="16"/>
        <v>#REF!</v>
      </c>
      <c r="AH56" s="272" t="e">
        <f t="shared" si="16"/>
        <v>#REF!</v>
      </c>
      <c r="AI56" s="272" t="e">
        <f t="shared" si="16"/>
        <v>#REF!</v>
      </c>
      <c r="AJ56" s="272" t="e">
        <f t="shared" si="16"/>
        <v>#REF!</v>
      </c>
      <c r="AK56" s="272" t="e">
        <f t="shared" si="16"/>
        <v>#REF!</v>
      </c>
      <c r="AL56" s="272" t="e">
        <f t="shared" si="16"/>
        <v>#REF!</v>
      </c>
      <c r="AM56" s="272" t="e">
        <f t="shared" si="16"/>
        <v>#REF!</v>
      </c>
      <c r="AN56" s="272" t="e">
        <f t="shared" si="16"/>
        <v>#REF!</v>
      </c>
      <c r="AO56" s="272" t="e">
        <f t="shared" si="16"/>
        <v>#REF!</v>
      </c>
      <c r="AP56" s="272" t="e">
        <f t="shared" si="16"/>
        <v>#REF!</v>
      </c>
      <c r="AQ56" s="272" t="e">
        <f t="shared" si="16"/>
        <v>#REF!</v>
      </c>
      <c r="AR56" s="272" t="e">
        <f t="shared" si="16"/>
        <v>#REF!</v>
      </c>
      <c r="AS56" s="272" t="e">
        <f t="shared" si="16"/>
        <v>#REF!</v>
      </c>
      <c r="AT56" s="272" t="e">
        <f t="shared" si="16"/>
        <v>#REF!</v>
      </c>
      <c r="AU56" s="272" t="e">
        <f t="shared" si="16"/>
        <v>#REF!</v>
      </c>
      <c r="AV56" s="272" t="e">
        <f t="shared" si="16"/>
        <v>#REF!</v>
      </c>
      <c r="AW56" s="272" t="e">
        <f t="shared" si="16"/>
        <v>#REF!</v>
      </c>
      <c r="AX56" s="272" t="e">
        <f t="shared" si="16"/>
        <v>#REF!</v>
      </c>
      <c r="AY56" s="272" t="e">
        <f t="shared" si="16"/>
        <v>#REF!</v>
      </c>
      <c r="AZ56" s="272" t="e">
        <f t="shared" si="16"/>
        <v>#REF!</v>
      </c>
      <c r="BA56" s="272" t="e">
        <f t="shared" si="16"/>
        <v>#REF!</v>
      </c>
      <c r="BB56" s="272" t="e">
        <f t="shared" si="16"/>
        <v>#REF!</v>
      </c>
      <c r="BC56" s="272" t="e">
        <f t="shared" ref="BC56:BG56" si="21">ROUND(BC29*0.85,)+35</f>
        <v>#REF!</v>
      </c>
      <c r="BD56" s="272" t="e">
        <f t="shared" si="21"/>
        <v>#REF!</v>
      </c>
      <c r="BE56" s="272" t="e">
        <f t="shared" si="21"/>
        <v>#REF!</v>
      </c>
      <c r="BF56" s="272" t="e">
        <f t="shared" si="21"/>
        <v>#REF!</v>
      </c>
      <c r="BG56" s="272" t="e">
        <f t="shared" si="21"/>
        <v>#REF!</v>
      </c>
      <c r="BH56" s="272" t="e">
        <f t="shared" si="18"/>
        <v>#REF!</v>
      </c>
    </row>
    <row r="57" spans="1:60" s="72" customFormat="1" ht="12.75" thickBot="1" x14ac:dyDescent="0.25">
      <c r="A57" s="85"/>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row>
    <row r="58" spans="1:60" ht="12.75" thickBot="1" x14ac:dyDescent="0.25">
      <c r="A58" s="136" t="s">
        <v>133</v>
      </c>
    </row>
    <row r="59" spans="1:60" ht="12.75" thickBot="1" x14ac:dyDescent="0.25">
      <c r="A59" s="165" t="s">
        <v>360</v>
      </c>
    </row>
    <row r="60" spans="1:60" x14ac:dyDescent="0.2">
      <c r="A60" s="76"/>
    </row>
    <row r="61" spans="1:60" x14ac:dyDescent="0.2">
      <c r="A61" s="186" t="s">
        <v>130</v>
      </c>
    </row>
    <row r="62" spans="1:60" ht="12" customHeight="1" x14ac:dyDescent="0.2">
      <c r="A62" s="378" t="s">
        <v>295</v>
      </c>
    </row>
    <row r="63" spans="1:60" ht="12" customHeight="1" x14ac:dyDescent="0.2">
      <c r="A63" s="385"/>
    </row>
    <row r="64" spans="1:60" s="82" customFormat="1" ht="12" customHeight="1" x14ac:dyDescent="0.2">
      <c r="A64" s="385"/>
    </row>
    <row r="65" spans="1:1" ht="85.5" customHeight="1" x14ac:dyDescent="0.2">
      <c r="A65" s="385"/>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369</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8</v>
      </c>
      <c r="B2" s="12" t="s">
        <v>27</v>
      </c>
      <c r="C2" s="5"/>
      <c r="D2" s="5"/>
    </row>
    <row r="3" spans="1:4" x14ac:dyDescent="0.2">
      <c r="A3" s="7" t="s">
        <v>13</v>
      </c>
      <c r="B3" s="3"/>
      <c r="C3" s="4"/>
      <c r="D3" s="4"/>
    </row>
    <row r="4" spans="1:4" x14ac:dyDescent="0.2">
      <c r="A4" s="3">
        <v>1</v>
      </c>
      <c r="B4" s="13">
        <v>4900</v>
      </c>
      <c r="C4" s="4"/>
      <c r="D4" s="4"/>
    </row>
    <row r="5" spans="1:4" x14ac:dyDescent="0.2">
      <c r="A5" s="3" t="s">
        <v>10</v>
      </c>
      <c r="B5" s="13">
        <v>4900</v>
      </c>
      <c r="C5" s="4"/>
      <c r="D5" s="4"/>
    </row>
    <row r="6" spans="1:4" x14ac:dyDescent="0.2">
      <c r="A6" s="3">
        <v>2</v>
      </c>
      <c r="B6" s="13">
        <v>4900</v>
      </c>
      <c r="C6" s="4"/>
      <c r="D6" s="4"/>
    </row>
    <row r="7" spans="1:4" x14ac:dyDescent="0.2">
      <c r="A7" s="3" t="s">
        <v>40</v>
      </c>
      <c r="B7" s="13">
        <v>4900</v>
      </c>
      <c r="C7" s="4"/>
      <c r="D7" s="4"/>
    </row>
    <row r="8" spans="1:4" x14ac:dyDescent="0.2">
      <c r="A8" s="3" t="s">
        <v>41</v>
      </c>
      <c r="B8" s="13">
        <v>5700</v>
      </c>
      <c r="C8" s="4"/>
      <c r="D8" s="4"/>
    </row>
    <row r="9" spans="1:4" x14ac:dyDescent="0.2">
      <c r="C9" s="4"/>
      <c r="D9" s="4"/>
    </row>
    <row r="10" spans="1:4" x14ac:dyDescent="0.2">
      <c r="C10" s="4"/>
      <c r="D10" s="4"/>
    </row>
    <row r="11" spans="1:4" x14ac:dyDescent="0.2">
      <c r="A11" s="9" t="s">
        <v>21</v>
      </c>
      <c r="B11" s="2"/>
      <c r="C11" s="4"/>
      <c r="D11" s="4"/>
    </row>
    <row r="12" spans="1:4" x14ac:dyDescent="0.2">
      <c r="A12" s="3" t="s">
        <v>8</v>
      </c>
      <c r="B12" s="12" t="s">
        <v>27</v>
      </c>
      <c r="C12" s="4"/>
      <c r="D12" s="4"/>
    </row>
    <row r="13" spans="1:4" x14ac:dyDescent="0.2">
      <c r="A13" s="7" t="s">
        <v>14</v>
      </c>
      <c r="B13" s="3"/>
      <c r="C13" s="4"/>
      <c r="D13" s="4"/>
    </row>
    <row r="14" spans="1:4" x14ac:dyDescent="0.2">
      <c r="A14" s="3">
        <v>1</v>
      </c>
      <c r="B14" s="13">
        <v>4900</v>
      </c>
      <c r="C14" s="4"/>
      <c r="D14" s="4"/>
    </row>
    <row r="15" spans="1:4" x14ac:dyDescent="0.2">
      <c r="A15" s="3" t="s">
        <v>10</v>
      </c>
      <c r="B15" s="13">
        <v>4900</v>
      </c>
      <c r="C15" s="4"/>
      <c r="D15" s="4"/>
    </row>
    <row r="16" spans="1:4" x14ac:dyDescent="0.2">
      <c r="A16" s="3">
        <v>2</v>
      </c>
      <c r="B16" s="13">
        <v>4900</v>
      </c>
      <c r="C16" s="4"/>
      <c r="D16" s="4"/>
    </row>
    <row r="17" spans="1:4" x14ac:dyDescent="0.2">
      <c r="A17" s="3" t="s">
        <v>40</v>
      </c>
      <c r="B17" s="13">
        <v>4900</v>
      </c>
      <c r="C17" s="4"/>
      <c r="D17" s="4"/>
    </row>
    <row r="18" spans="1:4" x14ac:dyDescent="0.2">
      <c r="A18" s="3" t="s">
        <v>41</v>
      </c>
      <c r="B18" s="13">
        <v>5700</v>
      </c>
      <c r="C18" s="4"/>
      <c r="D18" s="4"/>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40"/>
  <sheetViews>
    <sheetView workbookViewId="0">
      <pane xSplit="1" topLeftCell="B1" activePane="topRight" state="frozen"/>
      <selection pane="topRight" activeCell="E34" sqref="E34"/>
    </sheetView>
  </sheetViews>
  <sheetFormatPr defaultColWidth="9" defaultRowHeight="12" x14ac:dyDescent="0.2"/>
  <cols>
    <col min="1" max="1" width="83.7109375" style="213" customWidth="1"/>
    <col min="2" max="16384" width="9" style="213"/>
  </cols>
  <sheetData>
    <row r="1" spans="1:6" s="221" customFormat="1" ht="12" customHeight="1" x14ac:dyDescent="0.2">
      <c r="A1" s="222" t="s">
        <v>127</v>
      </c>
    </row>
    <row r="2" spans="1:6" s="221" customFormat="1" ht="12" customHeight="1" x14ac:dyDescent="0.2">
      <c r="A2" s="224" t="s">
        <v>128</v>
      </c>
    </row>
    <row r="3" spans="1:6" ht="8.65" customHeight="1" x14ac:dyDescent="0.2">
      <c r="A3" s="223"/>
    </row>
    <row r="4" spans="1:6" s="217" customFormat="1" ht="19.149999999999999" customHeight="1" x14ac:dyDescent="0.2">
      <c r="A4" s="225" t="s">
        <v>270</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row>
    <row r="5" spans="1:6" s="217" customFormat="1" ht="31.9" customHeight="1" x14ac:dyDescent="0.2">
      <c r="A5" s="220" t="s">
        <v>129</v>
      </c>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row>
    <row r="6" spans="1:6" s="217" customFormat="1" ht="9.6" customHeight="1" x14ac:dyDescent="0.2">
      <c r="A6" s="219" t="s">
        <v>138</v>
      </c>
      <c r="B6" s="193"/>
      <c r="C6" s="193"/>
      <c r="D6" s="193"/>
      <c r="E6" s="193"/>
      <c r="F6" s="193"/>
    </row>
    <row r="7" spans="1:6" s="217" customFormat="1" ht="9.6" customHeight="1" x14ac:dyDescent="0.2">
      <c r="A7" s="218">
        <v>1</v>
      </c>
      <c r="B7" s="198" t="e">
        <f>'C завтраками| Bed and breakfast'!#REF!*0.88</f>
        <v>#REF!</v>
      </c>
      <c r="C7" s="198" t="e">
        <f>'C завтраками| Bed and breakfast'!#REF!*0.88</f>
        <v>#REF!</v>
      </c>
      <c r="D7" s="198" t="e">
        <f>'C завтраками| Bed and breakfast'!#REF!*0.88</f>
        <v>#REF!</v>
      </c>
      <c r="E7" s="198" t="e">
        <f>'C завтраками| Bed and breakfast'!#REF!*0.88</f>
        <v>#REF!</v>
      </c>
      <c r="F7" s="198" t="e">
        <f>'C завтраками| Bed and breakfast'!#REF!*0.88</f>
        <v>#REF!</v>
      </c>
    </row>
    <row r="8" spans="1:6" s="217" customFormat="1" ht="9.6" customHeight="1" x14ac:dyDescent="0.2">
      <c r="A8" s="218">
        <v>2</v>
      </c>
      <c r="B8" s="198" t="e">
        <f>'C завтраками| Bed and breakfast'!#REF!*0.88</f>
        <v>#REF!</v>
      </c>
      <c r="C8" s="198" t="e">
        <f>'C завтраками| Bed and breakfast'!#REF!*0.88</f>
        <v>#REF!</v>
      </c>
      <c r="D8" s="198" t="e">
        <f>'C завтраками| Bed and breakfast'!#REF!*0.88</f>
        <v>#REF!</v>
      </c>
      <c r="E8" s="198" t="e">
        <f>'C завтраками| Bed and breakfast'!#REF!*0.88</f>
        <v>#REF!</v>
      </c>
      <c r="F8" s="198" t="e">
        <f>'C завтраками| Bed and breakfast'!#REF!*0.88</f>
        <v>#REF!</v>
      </c>
    </row>
    <row r="9" spans="1:6" s="217" customFormat="1" ht="9.6" customHeight="1" x14ac:dyDescent="0.2">
      <c r="A9" s="219" t="s">
        <v>140</v>
      </c>
      <c r="B9" s="198"/>
      <c r="C9" s="198"/>
      <c r="D9" s="198"/>
      <c r="E9" s="198"/>
      <c r="F9" s="198"/>
    </row>
    <row r="10" spans="1:6" s="217" customFormat="1" ht="9.6" customHeight="1" x14ac:dyDescent="0.2">
      <c r="A10" s="218">
        <v>1</v>
      </c>
      <c r="B10" s="198" t="e">
        <f>'C завтраками| Bed and breakfast'!#REF!*0.88</f>
        <v>#REF!</v>
      </c>
      <c r="C10" s="198" t="e">
        <f>'C завтраками| Bed and breakfast'!#REF!*0.88</f>
        <v>#REF!</v>
      </c>
      <c r="D10" s="198" t="e">
        <f>'C завтраками| Bed and breakfast'!#REF!*0.88</f>
        <v>#REF!</v>
      </c>
      <c r="E10" s="198" t="e">
        <f>'C завтраками| Bed and breakfast'!#REF!*0.88</f>
        <v>#REF!</v>
      </c>
      <c r="F10" s="198" t="e">
        <f>'C завтраками| Bed and breakfast'!#REF!*0.88</f>
        <v>#REF!</v>
      </c>
    </row>
    <row r="11" spans="1:6" s="217" customFormat="1" ht="9.6" customHeight="1" x14ac:dyDescent="0.2">
      <c r="A11" s="218">
        <v>2</v>
      </c>
      <c r="B11" s="198" t="e">
        <f>'C завтраками| Bed and breakfast'!#REF!*0.88</f>
        <v>#REF!</v>
      </c>
      <c r="C11" s="198" t="e">
        <f>'C завтраками| Bed and breakfast'!#REF!*0.88</f>
        <v>#REF!</v>
      </c>
      <c r="D11" s="198" t="e">
        <f>'C завтраками| Bed and breakfast'!#REF!*0.88</f>
        <v>#REF!</v>
      </c>
      <c r="E11" s="198" t="e">
        <f>'C завтраками| Bed and breakfast'!#REF!*0.88</f>
        <v>#REF!</v>
      </c>
      <c r="F11" s="198" t="e">
        <f>'C завтраками| Bed and breakfast'!#REF!*0.88</f>
        <v>#REF!</v>
      </c>
    </row>
    <row r="12" spans="1:6" s="217" customFormat="1" ht="9.6" customHeight="1" x14ac:dyDescent="0.2">
      <c r="A12" s="219" t="s">
        <v>139</v>
      </c>
      <c r="B12" s="198"/>
      <c r="C12" s="198"/>
      <c r="D12" s="198"/>
      <c r="E12" s="198"/>
      <c r="F12" s="198"/>
    </row>
    <row r="13" spans="1:6" s="217" customFormat="1" ht="9.6" customHeight="1" x14ac:dyDescent="0.2">
      <c r="A13" s="218">
        <v>1</v>
      </c>
      <c r="B13" s="198" t="e">
        <f>'C завтраками| Bed and breakfast'!#REF!*0.88</f>
        <v>#REF!</v>
      </c>
      <c r="C13" s="198" t="e">
        <f>'C завтраками| Bed and breakfast'!#REF!*0.88</f>
        <v>#REF!</v>
      </c>
      <c r="D13" s="198" t="e">
        <f>'C завтраками| Bed and breakfast'!#REF!*0.88</f>
        <v>#REF!</v>
      </c>
      <c r="E13" s="198" t="e">
        <f>'C завтраками| Bed and breakfast'!#REF!*0.88</f>
        <v>#REF!</v>
      </c>
      <c r="F13" s="198" t="e">
        <f>'C завтраками| Bed and breakfast'!#REF!*0.88</f>
        <v>#REF!</v>
      </c>
    </row>
    <row r="14" spans="1:6" s="217" customFormat="1" ht="9.6" customHeight="1" x14ac:dyDescent="0.2">
      <c r="A14" s="218">
        <v>2</v>
      </c>
      <c r="B14" s="198" t="e">
        <f>'C завтраками| Bed and breakfast'!#REF!*0.88</f>
        <v>#REF!</v>
      </c>
      <c r="C14" s="198" t="e">
        <f>'C завтраками| Bed and breakfast'!#REF!*0.88</f>
        <v>#REF!</v>
      </c>
      <c r="D14" s="198" t="e">
        <f>'C завтраками| Bed and breakfast'!#REF!*0.88</f>
        <v>#REF!</v>
      </c>
      <c r="E14" s="198" t="e">
        <f>'C завтраками| Bed and breakfast'!#REF!*0.88</f>
        <v>#REF!</v>
      </c>
      <c r="F14" s="198" t="e">
        <f>'C завтраками| Bed and breakfast'!#REF!*0.88</f>
        <v>#REF!</v>
      </c>
    </row>
    <row r="15" spans="1:6" s="217" customFormat="1" ht="9.6" customHeight="1" x14ac:dyDescent="0.2">
      <c r="A15" s="219" t="s">
        <v>141</v>
      </c>
      <c r="B15" s="198"/>
      <c r="C15" s="198"/>
      <c r="D15" s="198"/>
      <c r="E15" s="198"/>
      <c r="F15" s="198"/>
    </row>
    <row r="16" spans="1:6" s="217" customFormat="1" ht="9.6" customHeight="1" x14ac:dyDescent="0.2">
      <c r="A16" s="218">
        <v>1</v>
      </c>
      <c r="B16" s="198" t="e">
        <f>'C завтраками| Bed and breakfast'!#REF!*0.88</f>
        <v>#REF!</v>
      </c>
      <c r="C16" s="198" t="e">
        <f>'C завтраками| Bed and breakfast'!#REF!*0.88</f>
        <v>#REF!</v>
      </c>
      <c r="D16" s="198" t="e">
        <f>'C завтраками| Bed and breakfast'!#REF!*0.88</f>
        <v>#REF!</v>
      </c>
      <c r="E16" s="198" t="e">
        <f>'C завтраками| Bed and breakfast'!#REF!*0.88</f>
        <v>#REF!</v>
      </c>
      <c r="F16" s="198" t="e">
        <f>'C завтраками| Bed and breakfast'!#REF!*0.88</f>
        <v>#REF!</v>
      </c>
    </row>
    <row r="17" spans="1:6" s="217" customFormat="1" ht="9.6" customHeight="1" x14ac:dyDescent="0.2">
      <c r="A17" s="218">
        <v>2</v>
      </c>
      <c r="B17" s="198" t="e">
        <f>'C завтраками| Bed and breakfast'!#REF!*0.88</f>
        <v>#REF!</v>
      </c>
      <c r="C17" s="198" t="e">
        <f>'C завтраками| Bed and breakfast'!#REF!*0.88</f>
        <v>#REF!</v>
      </c>
      <c r="D17" s="198" t="e">
        <f>'C завтраками| Bed and breakfast'!#REF!*0.88</f>
        <v>#REF!</v>
      </c>
      <c r="E17" s="198" t="e">
        <f>'C завтраками| Bed and breakfast'!#REF!*0.88</f>
        <v>#REF!</v>
      </c>
      <c r="F17" s="198" t="e">
        <f>'C завтраками| Bed and breakfast'!#REF!*0.88</f>
        <v>#REF!</v>
      </c>
    </row>
    <row r="18" spans="1:6" s="217" customFormat="1" ht="9.6" customHeight="1" x14ac:dyDescent="0.2">
      <c r="A18" s="219" t="s">
        <v>122</v>
      </c>
      <c r="B18" s="198"/>
      <c r="C18" s="198"/>
      <c r="D18" s="198"/>
      <c r="E18" s="198"/>
      <c r="F18" s="198"/>
    </row>
    <row r="19" spans="1:6" s="217" customFormat="1" ht="9.6" customHeight="1" x14ac:dyDescent="0.2">
      <c r="A19" s="218">
        <v>1</v>
      </c>
      <c r="B19" s="198" t="e">
        <f>'C завтраками| Bed and breakfast'!#REF!*0.88</f>
        <v>#REF!</v>
      </c>
      <c r="C19" s="198" t="e">
        <f>'C завтраками| Bed and breakfast'!#REF!*0.88</f>
        <v>#REF!</v>
      </c>
      <c r="D19" s="198" t="e">
        <f>'C завтраками| Bed and breakfast'!#REF!*0.88</f>
        <v>#REF!</v>
      </c>
      <c r="E19" s="198" t="e">
        <f>'C завтраками| Bed and breakfast'!#REF!*0.88</f>
        <v>#REF!</v>
      </c>
      <c r="F19" s="198" t="e">
        <f>'C завтраками| Bed and breakfast'!#REF!*0.88</f>
        <v>#REF!</v>
      </c>
    </row>
    <row r="20" spans="1:6" s="217" customFormat="1" ht="9.6" customHeight="1" x14ac:dyDescent="0.2">
      <c r="A20" s="218">
        <v>2</v>
      </c>
      <c r="B20" s="198" t="e">
        <f>'C завтраками| Bed and breakfast'!#REF!*0.88</f>
        <v>#REF!</v>
      </c>
      <c r="C20" s="198" t="e">
        <f>'C завтраками| Bed and breakfast'!#REF!*0.88</f>
        <v>#REF!</v>
      </c>
      <c r="D20" s="198" t="e">
        <f>'C завтраками| Bed and breakfast'!#REF!*0.88</f>
        <v>#REF!</v>
      </c>
      <c r="E20" s="198" t="e">
        <f>'C завтраками| Bed and breakfast'!#REF!*0.88</f>
        <v>#REF!</v>
      </c>
      <c r="F20" s="198" t="e">
        <f>'C завтраками| Bed and breakfast'!#REF!*0.88</f>
        <v>#REF!</v>
      </c>
    </row>
    <row r="21" spans="1:6" s="217" customFormat="1" ht="9.6" customHeight="1" x14ac:dyDescent="0.2">
      <c r="A21" s="219" t="s">
        <v>123</v>
      </c>
      <c r="B21" s="198"/>
      <c r="C21" s="198"/>
      <c r="D21" s="198"/>
      <c r="E21" s="198"/>
      <c r="F21" s="198"/>
    </row>
    <row r="22" spans="1:6" s="217" customFormat="1" ht="9.6" customHeight="1" x14ac:dyDescent="0.2">
      <c r="A22" s="218" t="s">
        <v>115</v>
      </c>
      <c r="B22" s="198" t="e">
        <f>'C завтраками| Bed and breakfast'!#REF!*0.88</f>
        <v>#REF!</v>
      </c>
      <c r="C22" s="198" t="e">
        <f>'C завтраками| Bed and breakfast'!#REF!*0.88</f>
        <v>#REF!</v>
      </c>
      <c r="D22" s="198" t="e">
        <f>'C завтраками| Bed and breakfast'!#REF!*0.88</f>
        <v>#REF!</v>
      </c>
      <c r="E22" s="198" t="e">
        <f>'C завтраками| Bed and breakfast'!#REF!*0.88</f>
        <v>#REF!</v>
      </c>
      <c r="F22" s="198" t="e">
        <f>'C завтраками| Bed and breakfast'!#REF!*0.88</f>
        <v>#REF!</v>
      </c>
    </row>
    <row r="23" spans="1:6" s="217" customFormat="1" ht="9.6" customHeight="1" x14ac:dyDescent="0.2">
      <c r="A23" s="219" t="s">
        <v>124</v>
      </c>
      <c r="B23" s="198"/>
      <c r="C23" s="198"/>
      <c r="D23" s="198"/>
      <c r="E23" s="198"/>
      <c r="F23" s="198"/>
    </row>
    <row r="24" spans="1:6" s="217" customFormat="1" ht="9.6" customHeight="1" x14ac:dyDescent="0.2">
      <c r="A24" s="218" t="s">
        <v>115</v>
      </c>
      <c r="B24" s="198" t="e">
        <f>'C завтраками| Bed and breakfast'!#REF!*0.88</f>
        <v>#REF!</v>
      </c>
      <c r="C24" s="198" t="e">
        <f>'C завтраками| Bed and breakfast'!#REF!*0.88</f>
        <v>#REF!</v>
      </c>
      <c r="D24" s="198" t="e">
        <f>'C завтраками| Bed and breakfast'!#REF!*0.88</f>
        <v>#REF!</v>
      </c>
      <c r="E24" s="198" t="e">
        <f>'C завтраками| Bed and breakfast'!#REF!*0.88</f>
        <v>#REF!</v>
      </c>
      <c r="F24" s="198" t="e">
        <f>'C завтраками| Bed and breakfast'!#REF!*0.88</f>
        <v>#REF!</v>
      </c>
    </row>
    <row r="25" spans="1:6" s="217" customFormat="1" ht="9.6" customHeight="1" x14ac:dyDescent="0.2">
      <c r="A25" s="74" t="s">
        <v>125</v>
      </c>
      <c r="B25" s="198"/>
      <c r="C25" s="198"/>
      <c r="D25" s="198"/>
      <c r="E25" s="198"/>
      <c r="F25" s="198"/>
    </row>
    <row r="26" spans="1:6" s="217" customFormat="1" ht="9.6" customHeight="1" x14ac:dyDescent="0.2">
      <c r="A26" s="73" t="s">
        <v>115</v>
      </c>
      <c r="B26" s="198" t="e">
        <f>'C завтраками| Bed and breakfast'!#REF!*0.88</f>
        <v>#REF!</v>
      </c>
      <c r="C26" s="198" t="e">
        <f>'C завтраками| Bed and breakfast'!#REF!*0.88</f>
        <v>#REF!</v>
      </c>
      <c r="D26" s="198" t="e">
        <f>'C завтраками| Bed and breakfast'!#REF!*0.88</f>
        <v>#REF!</v>
      </c>
      <c r="E26" s="198" t="e">
        <f>'C завтраками| Bed and breakfast'!#REF!*0.88</f>
        <v>#REF!</v>
      </c>
      <c r="F26" s="198" t="e">
        <f>'C завтраками| Bed and breakfast'!#REF!*0.88</f>
        <v>#REF!</v>
      </c>
    </row>
    <row r="27" spans="1:6" s="217" customFormat="1" ht="9.6" customHeight="1" x14ac:dyDescent="0.2">
      <c r="A27" s="71" t="s">
        <v>126</v>
      </c>
      <c r="B27" s="198"/>
      <c r="C27" s="198"/>
      <c r="D27" s="198"/>
      <c r="E27" s="198"/>
      <c r="F27" s="198"/>
    </row>
    <row r="28" spans="1:6" s="217" customFormat="1" ht="9.6" customHeight="1" x14ac:dyDescent="0.2">
      <c r="A28" s="73" t="s">
        <v>115</v>
      </c>
      <c r="B28" s="198" t="e">
        <f>'C завтраками| Bed and breakfast'!#REF!*0.88</f>
        <v>#REF!</v>
      </c>
      <c r="C28" s="198" t="e">
        <f>'C завтраками| Bed and breakfast'!#REF!*0.88</f>
        <v>#REF!</v>
      </c>
      <c r="D28" s="198" t="e">
        <f>'C завтраками| Bed and breakfast'!#REF!*0.88</f>
        <v>#REF!</v>
      </c>
      <c r="E28" s="198" t="e">
        <f>'C завтраками| Bed and breakfast'!#REF!*0.88</f>
        <v>#REF!</v>
      </c>
      <c r="F28" s="198" t="e">
        <f>'C завтраками| Bed and breakfast'!#REF!*0.88</f>
        <v>#REF!</v>
      </c>
    </row>
    <row r="29" spans="1:6" s="217" customFormat="1" ht="9.6" customHeight="1" x14ac:dyDescent="0.2">
      <c r="A29" s="216"/>
      <c r="B29" s="216"/>
      <c r="C29" s="216"/>
      <c r="D29" s="216"/>
      <c r="E29" s="216"/>
      <c r="F29" s="216"/>
    </row>
    <row r="30" spans="1:6" x14ac:dyDescent="0.2">
      <c r="A30" s="186" t="s">
        <v>130</v>
      </c>
    </row>
    <row r="31" spans="1:6" ht="11.65" customHeight="1" x14ac:dyDescent="0.2">
      <c r="A31" s="378" t="s">
        <v>223</v>
      </c>
    </row>
    <row r="32" spans="1:6" ht="11.65" customHeight="1" x14ac:dyDescent="0.2">
      <c r="A32" s="378"/>
    </row>
    <row r="33" spans="1:1" s="215" customFormat="1" ht="11.65" customHeight="1" x14ac:dyDescent="0.2">
      <c r="A33" s="378"/>
    </row>
    <row r="34" spans="1:1" ht="237" customHeight="1" x14ac:dyDescent="0.2">
      <c r="A34" s="378"/>
    </row>
    <row r="35" spans="1:1" x14ac:dyDescent="0.2">
      <c r="A35" s="77"/>
    </row>
    <row r="36" spans="1:1" ht="12.75" thickBot="1" x14ac:dyDescent="0.25">
      <c r="A36" s="207" t="s">
        <v>133</v>
      </c>
    </row>
    <row r="37" spans="1:1" ht="22.9" customHeight="1" thickBot="1" x14ac:dyDescent="0.25">
      <c r="A37" s="230" t="s">
        <v>274</v>
      </c>
    </row>
    <row r="38" spans="1:1" ht="12.75" thickBot="1" x14ac:dyDescent="0.25">
      <c r="A38" s="231" t="s">
        <v>275</v>
      </c>
    </row>
    <row r="39" spans="1:1" ht="12.75" thickBot="1" x14ac:dyDescent="0.25">
      <c r="A39" s="137" t="s">
        <v>131</v>
      </c>
    </row>
    <row r="40" spans="1:1" ht="48" x14ac:dyDescent="0.2">
      <c r="A40" s="214" t="s">
        <v>269</v>
      </c>
    </row>
  </sheetData>
  <mergeCells count="1">
    <mergeCell ref="A31:A34"/>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I42"/>
  <sheetViews>
    <sheetView zoomScale="85" zoomScaleNormal="85" workbookViewId="0">
      <selection activeCell="D3" sqref="D3"/>
    </sheetView>
  </sheetViews>
  <sheetFormatPr defaultColWidth="9" defaultRowHeight="11.25" x14ac:dyDescent="0.2"/>
  <cols>
    <col min="1" max="1" width="21.42578125" style="19" customWidth="1"/>
    <col min="2" max="9" width="9" style="19"/>
    <col min="10" max="10" width="10.85546875" style="19" customWidth="1"/>
    <col min="11" max="16384" width="9" style="19"/>
  </cols>
  <sheetData>
    <row r="1" spans="1:35" ht="11.25" customHeight="1" x14ac:dyDescent="0.2">
      <c r="A1" s="404" t="s">
        <v>68</v>
      </c>
      <c r="B1" s="405"/>
      <c r="C1" s="405"/>
      <c r="D1" s="405"/>
      <c r="E1" s="405"/>
      <c r="J1"/>
      <c r="K1"/>
      <c r="L1"/>
      <c r="M1"/>
      <c r="N1"/>
      <c r="O1"/>
      <c r="P1"/>
      <c r="Q1"/>
      <c r="R1"/>
      <c r="S1"/>
      <c r="T1"/>
      <c r="U1"/>
      <c r="V1"/>
      <c r="W1"/>
      <c r="X1"/>
      <c r="Y1"/>
      <c r="Z1"/>
      <c r="AA1"/>
      <c r="AB1"/>
      <c r="AC1"/>
      <c r="AD1"/>
      <c r="AE1"/>
      <c r="AF1"/>
      <c r="AG1"/>
      <c r="AH1"/>
      <c r="AI1"/>
    </row>
    <row r="2" spans="1:35" s="30" customFormat="1" ht="11.25" customHeight="1" x14ac:dyDescent="0.2">
      <c r="A2" s="408" t="s">
        <v>66</v>
      </c>
      <c r="B2" s="408"/>
      <c r="C2" s="408"/>
      <c r="D2" s="408"/>
      <c r="E2" s="408"/>
      <c r="F2" s="408"/>
      <c r="G2" s="408"/>
      <c r="H2" s="408"/>
      <c r="I2" s="408"/>
      <c r="J2"/>
      <c r="K2"/>
      <c r="L2"/>
      <c r="M2"/>
      <c r="N2"/>
      <c r="O2"/>
      <c r="P2"/>
      <c r="Q2"/>
      <c r="R2"/>
      <c r="S2"/>
      <c r="T2"/>
      <c r="U2"/>
      <c r="V2"/>
      <c r="W2"/>
      <c r="X2"/>
      <c r="Y2"/>
      <c r="Z2"/>
      <c r="AA2"/>
      <c r="AB2"/>
      <c r="AC2"/>
      <c r="AD2"/>
      <c r="AE2"/>
      <c r="AF2"/>
      <c r="AG2"/>
      <c r="AH2"/>
      <c r="AI2"/>
    </row>
    <row r="3" spans="1:35" s="30" customFormat="1" ht="21.75" customHeight="1" x14ac:dyDescent="0.2">
      <c r="A3" s="26" t="s">
        <v>39</v>
      </c>
      <c r="B3" s="33" t="s">
        <v>52</v>
      </c>
      <c r="C3" s="33" t="s">
        <v>50</v>
      </c>
      <c r="D3" s="34" t="s">
        <v>76</v>
      </c>
      <c r="E3" s="34">
        <v>43901</v>
      </c>
      <c r="F3" s="34" t="s">
        <v>77</v>
      </c>
      <c r="G3" s="34" t="s">
        <v>78</v>
      </c>
      <c r="H3" s="34" t="s">
        <v>79</v>
      </c>
      <c r="I3" s="34" t="s">
        <v>80</v>
      </c>
      <c r="J3"/>
      <c r="K3"/>
      <c r="L3"/>
      <c r="M3"/>
      <c r="N3"/>
      <c r="O3"/>
      <c r="P3"/>
      <c r="Q3"/>
      <c r="R3"/>
      <c r="S3"/>
      <c r="T3"/>
      <c r="U3"/>
      <c r="V3"/>
      <c r="W3"/>
      <c r="X3"/>
      <c r="Y3"/>
      <c r="Z3"/>
      <c r="AA3"/>
      <c r="AB3"/>
      <c r="AC3"/>
      <c r="AD3"/>
      <c r="AE3"/>
      <c r="AF3"/>
      <c r="AG3"/>
      <c r="AH3"/>
      <c r="AI3"/>
    </row>
    <row r="4" spans="1:35" s="53" customFormat="1" ht="10.5" customHeight="1" x14ac:dyDescent="0.2">
      <c r="A4" s="52" t="s">
        <v>75</v>
      </c>
      <c r="B4" s="52"/>
      <c r="C4" s="52"/>
      <c r="D4" s="52"/>
      <c r="E4" s="52"/>
      <c r="J4" s="32"/>
      <c r="K4" s="32"/>
      <c r="L4" s="32"/>
      <c r="M4" s="32"/>
      <c r="N4" s="32"/>
      <c r="O4" s="32"/>
      <c r="P4" s="32"/>
      <c r="Q4" s="32"/>
      <c r="R4" s="32"/>
      <c r="S4" s="32"/>
      <c r="T4" s="32"/>
      <c r="U4" s="32"/>
      <c r="V4" s="32"/>
      <c r="W4" s="32"/>
      <c r="X4" s="32"/>
      <c r="Y4" s="32"/>
      <c r="Z4" s="32"/>
      <c r="AA4" s="32"/>
      <c r="AB4" s="32"/>
      <c r="AC4" s="32"/>
      <c r="AD4" s="32"/>
      <c r="AE4" s="32"/>
      <c r="AF4" s="32"/>
      <c r="AG4" s="32"/>
      <c r="AH4" s="32"/>
      <c r="AI4" s="32"/>
    </row>
    <row r="5" spans="1:35" s="30" customFormat="1" ht="10.5" customHeight="1" x14ac:dyDescent="0.2">
      <c r="A5" s="38">
        <v>1</v>
      </c>
      <c r="B5" s="38" t="e">
        <f>'C завтраками| Bed and breakfast'!#REF!*0.9</f>
        <v>#REF!</v>
      </c>
      <c r="C5" s="38" t="e">
        <f>'C завтраками| Bed and breakfast'!#REF!*0.9</f>
        <v>#REF!</v>
      </c>
      <c r="D5" s="50" t="e">
        <f>'C завтраками| Bed and breakfast'!#REF!*0.9</f>
        <v>#REF!</v>
      </c>
      <c r="E5" s="50" t="e">
        <f>'C завтраками| Bed and breakfast'!#REF!*0.9</f>
        <v>#REF!</v>
      </c>
      <c r="F5" s="50" t="e">
        <f>'C завтраками| Bed and breakfast'!#REF!*0.9</f>
        <v>#REF!</v>
      </c>
      <c r="G5" s="50" t="e">
        <f>'C завтраками| Bed and breakfast'!#REF!*0.9</f>
        <v>#REF!</v>
      </c>
      <c r="H5" s="50" t="e">
        <f>'C завтраками| Bed and breakfast'!#REF!*0.9</f>
        <v>#REF!</v>
      </c>
      <c r="I5" s="50" t="e">
        <f>'C завтраками| Bed and breakfast'!#REF!*0.9</f>
        <v>#REF!</v>
      </c>
      <c r="J5"/>
      <c r="K5"/>
      <c r="L5"/>
      <c r="M5"/>
      <c r="N5"/>
      <c r="O5"/>
      <c r="P5"/>
      <c r="Q5"/>
      <c r="R5"/>
      <c r="S5"/>
      <c r="T5"/>
      <c r="U5"/>
      <c r="V5"/>
      <c r="W5"/>
      <c r="X5"/>
      <c r="Y5"/>
      <c r="Z5"/>
      <c r="AA5"/>
      <c r="AB5"/>
      <c r="AC5"/>
      <c r="AD5"/>
      <c r="AE5"/>
      <c r="AF5"/>
      <c r="AG5"/>
      <c r="AH5"/>
      <c r="AI5"/>
    </row>
    <row r="6" spans="1:35" s="30" customFormat="1" ht="10.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c r="K6"/>
      <c r="L6"/>
      <c r="M6"/>
      <c r="N6"/>
      <c r="O6"/>
      <c r="P6"/>
      <c r="Q6"/>
      <c r="R6"/>
      <c r="S6"/>
      <c r="T6"/>
      <c r="U6"/>
      <c r="V6"/>
      <c r="W6"/>
      <c r="X6"/>
      <c r="Y6"/>
      <c r="Z6"/>
      <c r="AA6"/>
      <c r="AB6"/>
      <c r="AC6"/>
      <c r="AD6"/>
      <c r="AE6"/>
      <c r="AF6"/>
      <c r="AG6"/>
      <c r="AH6"/>
      <c r="AI6"/>
    </row>
    <row r="7" spans="1:35" s="53" customFormat="1" ht="10.5" customHeight="1" x14ac:dyDescent="0.2">
      <c r="A7" s="52" t="s">
        <v>49</v>
      </c>
      <c r="B7" s="54"/>
      <c r="C7" s="54"/>
      <c r="D7" s="54"/>
      <c r="E7" s="54"/>
      <c r="F7" s="54"/>
      <c r="G7" s="54"/>
      <c r="H7" s="54"/>
      <c r="I7" s="54"/>
      <c r="J7" s="32"/>
      <c r="K7" s="32"/>
      <c r="L7" s="32"/>
      <c r="M7" s="32"/>
      <c r="N7" s="32"/>
      <c r="O7" s="32"/>
      <c r="P7" s="32"/>
      <c r="Q7" s="32"/>
      <c r="R7" s="32"/>
      <c r="S7" s="32"/>
      <c r="T7" s="32"/>
      <c r="U7" s="32"/>
      <c r="V7" s="32"/>
      <c r="W7" s="32"/>
      <c r="X7" s="32"/>
      <c r="Y7" s="32"/>
      <c r="Z7" s="32"/>
      <c r="AA7" s="32"/>
      <c r="AB7" s="32"/>
      <c r="AC7" s="32"/>
      <c r="AD7" s="32"/>
      <c r="AE7" s="32"/>
      <c r="AF7" s="32"/>
      <c r="AG7" s="32"/>
      <c r="AH7" s="32"/>
      <c r="AI7" s="32"/>
    </row>
    <row r="8" spans="1:35" s="30" customFormat="1" ht="10.5" customHeight="1" x14ac:dyDescent="0.2">
      <c r="A8" s="38">
        <v>1</v>
      </c>
      <c r="B8" s="38" t="e">
        <f>'C завтраками| Bed and breakfast'!#REF!*0.9</f>
        <v>#REF!</v>
      </c>
      <c r="C8" s="38" t="e">
        <f>'C завтраками| Bed and breakfast'!#REF!*0.9</f>
        <v>#REF!</v>
      </c>
      <c r="D8" s="50" t="e">
        <f>'C завтраками| Bed and breakfast'!#REF!*0.9</f>
        <v>#REF!</v>
      </c>
      <c r="E8" s="50" t="e">
        <f>'C завтраками| Bed and breakfast'!#REF!*0.9</f>
        <v>#REF!</v>
      </c>
      <c r="F8" s="50" t="e">
        <f>'C завтраками| Bed and breakfast'!#REF!*0.9</f>
        <v>#REF!</v>
      </c>
      <c r="G8" s="50" t="e">
        <f>'C завтраками| Bed and breakfast'!#REF!*0.9</f>
        <v>#REF!</v>
      </c>
      <c r="H8" s="50" t="e">
        <f>'C завтраками| Bed and breakfast'!#REF!*0.9</f>
        <v>#REF!</v>
      </c>
      <c r="I8" s="50" t="e">
        <f>'C завтраками| Bed and breakfast'!#REF!*0.9</f>
        <v>#REF!</v>
      </c>
      <c r="J8"/>
      <c r="K8"/>
      <c r="L8"/>
      <c r="M8"/>
      <c r="N8"/>
      <c r="O8"/>
      <c r="P8"/>
      <c r="Q8"/>
      <c r="R8"/>
      <c r="S8"/>
      <c r="T8"/>
      <c r="U8"/>
      <c r="V8"/>
      <c r="W8"/>
      <c r="X8"/>
      <c r="Y8"/>
      <c r="Z8"/>
      <c r="AA8"/>
      <c r="AB8"/>
      <c r="AC8"/>
      <c r="AD8"/>
      <c r="AE8"/>
      <c r="AF8"/>
      <c r="AG8"/>
      <c r="AH8"/>
      <c r="AI8"/>
    </row>
    <row r="9" spans="1:35" s="30" customFormat="1" ht="10.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c r="K9"/>
      <c r="L9"/>
      <c r="M9"/>
      <c r="N9"/>
      <c r="O9"/>
      <c r="P9"/>
      <c r="Q9"/>
      <c r="R9"/>
      <c r="S9"/>
      <c r="T9"/>
      <c r="U9"/>
      <c r="V9"/>
      <c r="W9"/>
      <c r="X9"/>
      <c r="Y9"/>
      <c r="Z9"/>
      <c r="AA9"/>
      <c r="AB9"/>
      <c r="AC9"/>
      <c r="AD9"/>
      <c r="AE9"/>
      <c r="AF9"/>
      <c r="AG9"/>
      <c r="AH9"/>
      <c r="AI9"/>
    </row>
    <row r="10" spans="1:35" s="53" customFormat="1" ht="10.5" customHeight="1" x14ac:dyDescent="0.2">
      <c r="A10" s="52" t="s">
        <v>67</v>
      </c>
      <c r="B10" s="54"/>
      <c r="C10" s="54"/>
      <c r="D10" s="54"/>
      <c r="E10" s="54"/>
      <c r="F10" s="54"/>
      <c r="G10" s="54"/>
      <c r="H10" s="54"/>
      <c r="I10" s="54"/>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row>
    <row r="11" spans="1:35" s="30" customFormat="1" ht="10.5" customHeight="1" x14ac:dyDescent="0.2">
      <c r="A11" s="38">
        <v>1</v>
      </c>
      <c r="B11" s="38" t="e">
        <f>'C завтраками| Bed and breakfast'!#REF!*0.9</f>
        <v>#REF!</v>
      </c>
      <c r="C11" s="38" t="e">
        <f>'C завтраками| Bed and breakfast'!#REF!*0.9</f>
        <v>#REF!</v>
      </c>
      <c r="D11" s="50" t="e">
        <f>'C завтраками| Bed and breakfast'!#REF!*0.9</f>
        <v>#REF!</v>
      </c>
      <c r="E11" s="50" t="e">
        <f>'C завтраками| Bed and breakfast'!#REF!*0.9</f>
        <v>#REF!</v>
      </c>
      <c r="F11" s="50" t="e">
        <f>'C завтраками| Bed and breakfast'!#REF!*0.9</f>
        <v>#REF!</v>
      </c>
      <c r="G11" s="50" t="e">
        <f>'C завтраками| Bed and breakfast'!#REF!*0.9</f>
        <v>#REF!</v>
      </c>
      <c r="H11" s="50" t="e">
        <f>'C завтраками| Bed and breakfast'!#REF!*0.9</f>
        <v>#REF!</v>
      </c>
      <c r="I11" s="50" t="e">
        <f>'C завтраками| Bed and breakfast'!#REF!*0.9</f>
        <v>#REF!</v>
      </c>
      <c r="J11"/>
      <c r="K11"/>
      <c r="L11"/>
      <c r="M11"/>
      <c r="N11"/>
      <c r="O11"/>
      <c r="P11"/>
      <c r="Q11"/>
      <c r="R11"/>
      <c r="S11"/>
      <c r="T11"/>
      <c r="U11"/>
      <c r="V11"/>
      <c r="W11"/>
      <c r="X11"/>
      <c r="Y11"/>
      <c r="Z11"/>
      <c r="AA11"/>
      <c r="AB11"/>
      <c r="AC11"/>
      <c r="AD11"/>
      <c r="AE11"/>
      <c r="AF11"/>
      <c r="AG11"/>
      <c r="AH11"/>
      <c r="AI11"/>
    </row>
    <row r="12" spans="1:35" s="30" customFormat="1" ht="10.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c r="K12"/>
      <c r="L12"/>
      <c r="M12"/>
      <c r="N12"/>
      <c r="O12"/>
      <c r="P12"/>
      <c r="Q12"/>
      <c r="R12"/>
      <c r="S12"/>
      <c r="T12"/>
      <c r="U12"/>
      <c r="V12"/>
      <c r="W12"/>
      <c r="X12"/>
      <c r="Y12"/>
      <c r="Z12"/>
      <c r="AA12"/>
      <c r="AB12"/>
      <c r="AC12"/>
      <c r="AD12"/>
      <c r="AE12"/>
      <c r="AF12"/>
      <c r="AG12"/>
      <c r="AH12"/>
      <c r="AI12"/>
    </row>
    <row r="13" spans="1:35" s="53" customFormat="1" ht="10.5" customHeight="1" x14ac:dyDescent="0.2">
      <c r="A13" s="52" t="s">
        <v>72</v>
      </c>
      <c r="B13" s="54"/>
      <c r="C13" s="54"/>
      <c r="D13" s="54"/>
      <c r="E13" s="54"/>
      <c r="F13" s="54"/>
      <c r="G13" s="54"/>
      <c r="H13" s="54"/>
      <c r="I13" s="5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5" s="30" customFormat="1" ht="10.5" customHeight="1" x14ac:dyDescent="0.2">
      <c r="A14" s="38" t="s">
        <v>64</v>
      </c>
      <c r="B14" s="38" t="e">
        <f>'C завтраками| Bed and breakfast'!#REF!*0.9</f>
        <v>#REF!</v>
      </c>
      <c r="C14" s="38" t="e">
        <f>'C завтраками| Bed and breakfast'!#REF!*0.9</f>
        <v>#REF!</v>
      </c>
      <c r="D14" s="50" t="e">
        <f>'C завтраками| Bed and breakfast'!#REF!*0.9</f>
        <v>#REF!</v>
      </c>
      <c r="E14" s="50" t="e">
        <f>'C завтраками| Bed and breakfast'!#REF!*0.9</f>
        <v>#REF!</v>
      </c>
      <c r="F14" s="50" t="e">
        <f>'C завтраками| Bed and breakfast'!#REF!*0.9</f>
        <v>#REF!</v>
      </c>
      <c r="G14" s="50" t="e">
        <f>'C завтраками| Bed and breakfast'!#REF!*0.9</f>
        <v>#REF!</v>
      </c>
      <c r="H14" s="50" t="e">
        <f>'C завтраками| Bed and breakfast'!#REF!*0.9</f>
        <v>#REF!</v>
      </c>
      <c r="I14" s="50" t="e">
        <f>'C завтраками| Bed and breakfast'!#REF!*0.9</f>
        <v>#REF!</v>
      </c>
      <c r="J14"/>
      <c r="K14"/>
      <c r="L14"/>
      <c r="M14"/>
      <c r="N14"/>
      <c r="O14"/>
      <c r="P14"/>
      <c r="Q14"/>
      <c r="R14"/>
      <c r="S14"/>
      <c r="T14"/>
      <c r="U14"/>
      <c r="V14"/>
      <c r="W14"/>
      <c r="X14"/>
      <c r="Y14"/>
      <c r="Z14"/>
      <c r="AA14"/>
      <c r="AB14"/>
      <c r="AC14"/>
      <c r="AD14"/>
      <c r="AE14"/>
      <c r="AF14"/>
      <c r="AG14"/>
      <c r="AH14"/>
      <c r="AI14"/>
    </row>
    <row r="15" spans="1:35" s="53" customFormat="1" ht="10.5" customHeight="1" x14ac:dyDescent="0.2">
      <c r="A15" s="52" t="s">
        <v>73</v>
      </c>
      <c r="B15" s="54"/>
      <c r="C15" s="54"/>
      <c r="D15" s="54"/>
      <c r="E15" s="54"/>
      <c r="F15" s="54"/>
      <c r="G15" s="54"/>
      <c r="H15" s="54"/>
      <c r="I15" s="54"/>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5" s="30" customFormat="1" ht="10.5" customHeight="1" x14ac:dyDescent="0.2">
      <c r="A16" s="38" t="s">
        <v>53</v>
      </c>
      <c r="B16" s="38" t="e">
        <f>'C завтраками| Bed and breakfast'!#REF!*0.9</f>
        <v>#REF!</v>
      </c>
      <c r="C16" s="38" t="e">
        <f>'C завтраками| Bed and breakfast'!#REF!*0.9</f>
        <v>#REF!</v>
      </c>
      <c r="D16" s="50" t="e">
        <f>'C завтраками| Bed and breakfast'!#REF!*0.9</f>
        <v>#REF!</v>
      </c>
      <c r="E16" s="50" t="e">
        <f>'C завтраками| Bed and breakfast'!#REF!*0.9</f>
        <v>#REF!</v>
      </c>
      <c r="F16" s="50" t="e">
        <f>'C завтраками| Bed and breakfast'!#REF!*0.9</f>
        <v>#REF!</v>
      </c>
      <c r="G16" s="50" t="e">
        <f>'C завтраками| Bed and breakfast'!#REF!*0.9</f>
        <v>#REF!</v>
      </c>
      <c r="H16" s="50" t="e">
        <f>'C завтраками| Bed and breakfast'!#REF!*0.9</f>
        <v>#REF!</v>
      </c>
      <c r="I16" s="50" t="e">
        <f>'C завтраками| Bed and breakfast'!#REF!*0.9</f>
        <v>#REF!</v>
      </c>
      <c r="J16"/>
      <c r="K16"/>
      <c r="L16"/>
      <c r="M16"/>
      <c r="N16"/>
      <c r="O16"/>
      <c r="P16"/>
      <c r="Q16"/>
      <c r="R16"/>
      <c r="S16"/>
      <c r="T16"/>
      <c r="U16"/>
      <c r="V16"/>
      <c r="W16"/>
      <c r="X16"/>
      <c r="Y16"/>
      <c r="Z16"/>
      <c r="AA16"/>
      <c r="AB16"/>
      <c r="AC16"/>
      <c r="AD16"/>
      <c r="AE16"/>
      <c r="AF16"/>
      <c r="AG16"/>
      <c r="AH16"/>
      <c r="AI16"/>
    </row>
    <row r="17" spans="1:35" s="30" customFormat="1" ht="11.25" customHeight="1" x14ac:dyDescent="0.2">
      <c r="A17" s="29"/>
      <c r="B17" s="29"/>
      <c r="C17" s="29"/>
      <c r="D17" s="29"/>
      <c r="E17" s="29"/>
      <c r="J17"/>
      <c r="K17"/>
      <c r="L17"/>
      <c r="M17"/>
      <c r="N17"/>
      <c r="O17"/>
      <c r="P17"/>
      <c r="Q17"/>
      <c r="R17"/>
      <c r="S17"/>
      <c r="T17"/>
      <c r="U17"/>
      <c r="V17"/>
      <c r="W17"/>
      <c r="X17"/>
      <c r="Y17"/>
      <c r="Z17"/>
      <c r="AA17"/>
      <c r="AB17"/>
      <c r="AC17"/>
      <c r="AD17"/>
      <c r="AE17"/>
      <c r="AF17"/>
      <c r="AG17"/>
      <c r="AH17"/>
      <c r="AI17"/>
    </row>
    <row r="18" spans="1:35" ht="11.25" customHeight="1" x14ac:dyDescent="0.2">
      <c r="A18" s="409" t="s">
        <v>65</v>
      </c>
      <c r="B18" s="409"/>
      <c r="C18" s="409"/>
      <c r="D18" s="409"/>
      <c r="E18" s="409"/>
      <c r="F18" s="409"/>
      <c r="G18" s="409"/>
      <c r="H18" s="409"/>
      <c r="I18" s="409"/>
      <c r="J18"/>
      <c r="K18"/>
      <c r="L18"/>
      <c r="M18"/>
      <c r="N18"/>
      <c r="O18"/>
      <c r="P18"/>
      <c r="Q18"/>
      <c r="R18"/>
      <c r="S18"/>
      <c r="T18"/>
      <c r="U18"/>
      <c r="V18"/>
      <c r="W18"/>
      <c r="X18"/>
      <c r="Y18"/>
      <c r="Z18"/>
      <c r="AA18"/>
      <c r="AB18"/>
      <c r="AC18"/>
      <c r="AD18"/>
      <c r="AE18"/>
      <c r="AF18"/>
      <c r="AG18"/>
      <c r="AH18"/>
      <c r="AI18"/>
    </row>
    <row r="19" spans="1:35" s="20" customFormat="1" ht="23.25" customHeight="1" x14ac:dyDescent="0.2">
      <c r="A19" s="26" t="s">
        <v>39</v>
      </c>
      <c r="B19" s="46" t="str">
        <f>B3</f>
        <v>01.03.2020-05.03.2020</v>
      </c>
      <c r="C19" s="46" t="str">
        <f t="shared" ref="C19:I19" si="0">C3</f>
        <v>06.03.2020-08.03.2020</v>
      </c>
      <c r="D19" s="48" t="str">
        <f t="shared" si="0"/>
        <v>09.03.2020-10.03.2020</v>
      </c>
      <c r="E19" s="34">
        <f t="shared" si="0"/>
        <v>43901</v>
      </c>
      <c r="F19" s="48" t="str">
        <f t="shared" si="0"/>
        <v>12.03.2020-14.03.2020</v>
      </c>
      <c r="G19" s="48" t="str">
        <f t="shared" si="0"/>
        <v>15.03.2020-20.03.2020</v>
      </c>
      <c r="H19" s="48" t="str">
        <f t="shared" si="0"/>
        <v>21.03.2020-24.03.2020</v>
      </c>
      <c r="I19" s="48" t="str">
        <f t="shared" si="0"/>
        <v>25.03.2020-31.03.2020</v>
      </c>
      <c r="J19"/>
      <c r="K19"/>
      <c r="L19"/>
      <c r="M19"/>
      <c r="N19"/>
      <c r="O19"/>
      <c r="P19"/>
      <c r="Q19"/>
      <c r="R19"/>
      <c r="S19"/>
      <c r="T19"/>
      <c r="U19"/>
      <c r="V19"/>
      <c r="W19"/>
      <c r="X19"/>
      <c r="Y19"/>
      <c r="Z19"/>
      <c r="AA19"/>
      <c r="AB19"/>
      <c r="AC19"/>
      <c r="AD19"/>
      <c r="AE19"/>
      <c r="AF19"/>
      <c r="AG19"/>
      <c r="AH19"/>
      <c r="AI19"/>
    </row>
    <row r="20" spans="1:35" s="28" customFormat="1" ht="9.75" customHeight="1" x14ac:dyDescent="0.2">
      <c r="A20" s="22" t="s">
        <v>70</v>
      </c>
      <c r="B20" s="55"/>
      <c r="C20" s="55"/>
      <c r="D20" s="55"/>
      <c r="E20" s="55"/>
      <c r="J20"/>
      <c r="K20"/>
      <c r="L20"/>
      <c r="M20"/>
      <c r="N20"/>
      <c r="O20"/>
      <c r="P20"/>
      <c r="Q20"/>
      <c r="R20"/>
      <c r="S20"/>
      <c r="T20"/>
      <c r="U20"/>
      <c r="V20"/>
      <c r="W20"/>
      <c r="X20"/>
      <c r="Y20"/>
      <c r="Z20"/>
      <c r="AA20"/>
      <c r="AB20"/>
      <c r="AC20"/>
      <c r="AD20"/>
      <c r="AE20"/>
      <c r="AF20"/>
      <c r="AG20"/>
      <c r="AH20"/>
      <c r="AI20"/>
    </row>
    <row r="21" spans="1:35" ht="9.75" customHeight="1" x14ac:dyDescent="0.2">
      <c r="A21" s="23">
        <v>1</v>
      </c>
      <c r="B21" s="24" t="e">
        <f>B5*0.85</f>
        <v>#REF!</v>
      </c>
      <c r="C21" s="24" t="e">
        <f t="shared" ref="C21:I21" si="1">C5*0.85</f>
        <v>#REF!</v>
      </c>
      <c r="D21" s="49" t="e">
        <f t="shared" si="1"/>
        <v>#REF!</v>
      </c>
      <c r="E21" s="49" t="e">
        <f t="shared" si="1"/>
        <v>#REF!</v>
      </c>
      <c r="F21" s="49" t="e">
        <f t="shared" si="1"/>
        <v>#REF!</v>
      </c>
      <c r="G21" s="49" t="e">
        <f t="shared" si="1"/>
        <v>#REF!</v>
      </c>
      <c r="H21" s="49" t="e">
        <f t="shared" si="1"/>
        <v>#REF!</v>
      </c>
      <c r="I21" s="49" t="e">
        <f t="shared" si="1"/>
        <v>#REF!</v>
      </c>
      <c r="J21"/>
      <c r="K21"/>
      <c r="L21"/>
      <c r="M21"/>
      <c r="N21"/>
      <c r="O21"/>
      <c r="P21"/>
      <c r="Q21"/>
      <c r="R21"/>
      <c r="S21"/>
      <c r="T21"/>
      <c r="U21"/>
      <c r="V21"/>
      <c r="W21"/>
      <c r="X21"/>
      <c r="Y21"/>
      <c r="Z21"/>
      <c r="AA21"/>
      <c r="AB21"/>
      <c r="AC21"/>
      <c r="AD21"/>
      <c r="AE21"/>
      <c r="AF21"/>
      <c r="AG21"/>
      <c r="AH21"/>
      <c r="AI21"/>
    </row>
    <row r="22" spans="1:35" ht="9.75" customHeight="1" x14ac:dyDescent="0.2">
      <c r="A22" s="23">
        <v>2</v>
      </c>
      <c r="B22" s="24" t="e">
        <f t="shared" ref="B22:I32" si="2">B6*0.85</f>
        <v>#REF!</v>
      </c>
      <c r="C22" s="24" t="e">
        <f t="shared" si="2"/>
        <v>#REF!</v>
      </c>
      <c r="D22" s="49" t="e">
        <f t="shared" si="2"/>
        <v>#REF!</v>
      </c>
      <c r="E22" s="49" t="e">
        <f t="shared" si="2"/>
        <v>#REF!</v>
      </c>
      <c r="F22" s="49" t="e">
        <f t="shared" si="2"/>
        <v>#REF!</v>
      </c>
      <c r="G22" s="49" t="e">
        <f t="shared" si="2"/>
        <v>#REF!</v>
      </c>
      <c r="H22" s="49" t="e">
        <f t="shared" si="2"/>
        <v>#REF!</v>
      </c>
      <c r="I22" s="49" t="e">
        <f t="shared" si="2"/>
        <v>#REF!</v>
      </c>
      <c r="J22"/>
      <c r="K22"/>
      <c r="L22"/>
      <c r="M22"/>
      <c r="N22"/>
      <c r="O22"/>
      <c r="P22"/>
      <c r="Q22"/>
      <c r="R22"/>
      <c r="S22"/>
      <c r="T22"/>
      <c r="U22"/>
      <c r="V22"/>
      <c r="W22"/>
      <c r="X22"/>
      <c r="Y22"/>
      <c r="Z22"/>
      <c r="AA22"/>
      <c r="AB22"/>
      <c r="AC22"/>
      <c r="AD22"/>
      <c r="AE22"/>
      <c r="AF22"/>
      <c r="AG22"/>
      <c r="AH22"/>
      <c r="AI22"/>
    </row>
    <row r="23" spans="1:35" s="28" customFormat="1" ht="9.75" customHeight="1" x14ac:dyDescent="0.2">
      <c r="A23" s="22" t="s">
        <v>49</v>
      </c>
      <c r="B23" s="55"/>
      <c r="C23" s="55"/>
      <c r="D23" s="55"/>
      <c r="E23" s="55"/>
      <c r="F23" s="55"/>
      <c r="G23" s="55"/>
      <c r="H23" s="55"/>
      <c r="I23" s="55"/>
      <c r="J23"/>
      <c r="K23"/>
      <c r="L23"/>
      <c r="M23"/>
      <c r="N23"/>
      <c r="O23"/>
      <c r="P23"/>
      <c r="Q23"/>
      <c r="R23"/>
      <c r="S23"/>
      <c r="T23"/>
      <c r="U23"/>
      <c r="V23"/>
      <c r="W23"/>
      <c r="X23"/>
      <c r="Y23"/>
      <c r="Z23"/>
      <c r="AA23"/>
      <c r="AB23"/>
      <c r="AC23"/>
      <c r="AD23"/>
      <c r="AE23"/>
      <c r="AF23"/>
      <c r="AG23"/>
      <c r="AH23"/>
      <c r="AI23"/>
    </row>
    <row r="24" spans="1:35" ht="9.75" customHeight="1" x14ac:dyDescent="0.2">
      <c r="A24" s="23">
        <v>1</v>
      </c>
      <c r="B24" s="24" t="e">
        <f t="shared" si="2"/>
        <v>#REF!</v>
      </c>
      <c r="C24" s="24" t="e">
        <f t="shared" si="2"/>
        <v>#REF!</v>
      </c>
      <c r="D24" s="49" t="e">
        <f t="shared" si="2"/>
        <v>#REF!</v>
      </c>
      <c r="E24" s="49" t="e">
        <f t="shared" si="2"/>
        <v>#REF!</v>
      </c>
      <c r="F24" s="49" t="e">
        <f t="shared" si="2"/>
        <v>#REF!</v>
      </c>
      <c r="G24" s="49" t="e">
        <f t="shared" si="2"/>
        <v>#REF!</v>
      </c>
      <c r="H24" s="49" t="e">
        <f t="shared" si="2"/>
        <v>#REF!</v>
      </c>
      <c r="I24" s="49" t="e">
        <f t="shared" si="2"/>
        <v>#REF!</v>
      </c>
      <c r="J24"/>
      <c r="K24"/>
      <c r="L24"/>
      <c r="M24"/>
      <c r="N24"/>
      <c r="O24"/>
      <c r="P24"/>
      <c r="Q24"/>
      <c r="R24"/>
      <c r="S24"/>
      <c r="T24"/>
      <c r="U24"/>
      <c r="V24"/>
      <c r="W24"/>
      <c r="X24"/>
      <c r="Y24"/>
      <c r="Z24"/>
      <c r="AA24"/>
      <c r="AB24"/>
      <c r="AC24"/>
      <c r="AD24"/>
      <c r="AE24"/>
      <c r="AF24"/>
      <c r="AG24"/>
      <c r="AH24"/>
      <c r="AI24"/>
    </row>
    <row r="25" spans="1:35" ht="9.75" customHeight="1" x14ac:dyDescent="0.2">
      <c r="A25" s="23">
        <v>2</v>
      </c>
      <c r="B25" s="24" t="e">
        <f t="shared" si="2"/>
        <v>#REF!</v>
      </c>
      <c r="C25" s="24" t="e">
        <f t="shared" si="2"/>
        <v>#REF!</v>
      </c>
      <c r="D25" s="49" t="e">
        <f t="shared" si="2"/>
        <v>#REF!</v>
      </c>
      <c r="E25" s="49" t="e">
        <f t="shared" si="2"/>
        <v>#REF!</v>
      </c>
      <c r="F25" s="49" t="e">
        <f t="shared" si="2"/>
        <v>#REF!</v>
      </c>
      <c r="G25" s="49" t="e">
        <f t="shared" si="2"/>
        <v>#REF!</v>
      </c>
      <c r="H25" s="49" t="e">
        <f t="shared" si="2"/>
        <v>#REF!</v>
      </c>
      <c r="I25" s="49" t="e">
        <f t="shared" si="2"/>
        <v>#REF!</v>
      </c>
      <c r="J25"/>
      <c r="K25"/>
      <c r="L25"/>
      <c r="M25"/>
      <c r="N25"/>
      <c r="O25"/>
      <c r="P25"/>
      <c r="Q25"/>
      <c r="R25"/>
      <c r="S25"/>
      <c r="T25"/>
      <c r="U25"/>
      <c r="V25"/>
      <c r="W25"/>
      <c r="X25"/>
      <c r="Y25"/>
      <c r="Z25"/>
      <c r="AA25"/>
      <c r="AB25"/>
      <c r="AC25"/>
      <c r="AD25"/>
      <c r="AE25"/>
      <c r="AF25"/>
      <c r="AG25"/>
      <c r="AH25"/>
      <c r="AI25"/>
    </row>
    <row r="26" spans="1:35" s="28" customFormat="1" ht="9.75" customHeight="1" x14ac:dyDescent="0.2">
      <c r="A26" s="22" t="s">
        <v>16</v>
      </c>
      <c r="B26" s="55"/>
      <c r="C26" s="55"/>
      <c r="D26" s="55"/>
      <c r="E26" s="55"/>
      <c r="F26" s="55"/>
      <c r="G26" s="55"/>
      <c r="H26" s="55"/>
      <c r="I26" s="55"/>
      <c r="J26"/>
      <c r="K26"/>
      <c r="L26"/>
      <c r="M26"/>
      <c r="N26"/>
      <c r="O26"/>
      <c r="P26"/>
      <c r="Q26"/>
      <c r="R26"/>
      <c r="S26"/>
      <c r="T26"/>
      <c r="U26"/>
      <c r="V26"/>
      <c r="W26"/>
      <c r="X26"/>
      <c r="Y26"/>
      <c r="Z26"/>
      <c r="AA26"/>
      <c r="AB26"/>
      <c r="AC26"/>
      <c r="AD26"/>
      <c r="AE26"/>
      <c r="AF26"/>
      <c r="AG26"/>
      <c r="AH26"/>
      <c r="AI26"/>
    </row>
    <row r="27" spans="1:35" ht="9.75" customHeight="1" x14ac:dyDescent="0.2">
      <c r="A27" s="23">
        <v>1</v>
      </c>
      <c r="B27" s="24" t="e">
        <f t="shared" si="2"/>
        <v>#REF!</v>
      </c>
      <c r="C27" s="24" t="e">
        <f t="shared" si="2"/>
        <v>#REF!</v>
      </c>
      <c r="D27" s="49" t="e">
        <f t="shared" si="2"/>
        <v>#REF!</v>
      </c>
      <c r="E27" s="49" t="e">
        <f t="shared" si="2"/>
        <v>#REF!</v>
      </c>
      <c r="F27" s="49" t="e">
        <f t="shared" si="2"/>
        <v>#REF!</v>
      </c>
      <c r="G27" s="49" t="e">
        <f t="shared" si="2"/>
        <v>#REF!</v>
      </c>
      <c r="H27" s="49" t="e">
        <f t="shared" si="2"/>
        <v>#REF!</v>
      </c>
      <c r="I27" s="49" t="e">
        <f t="shared" si="2"/>
        <v>#REF!</v>
      </c>
      <c r="J27"/>
      <c r="K27"/>
      <c r="L27"/>
      <c r="M27"/>
      <c r="N27"/>
      <c r="O27"/>
      <c r="P27"/>
      <c r="Q27"/>
      <c r="R27"/>
      <c r="S27"/>
      <c r="T27"/>
      <c r="U27"/>
      <c r="V27"/>
      <c r="W27"/>
      <c r="X27"/>
      <c r="Y27"/>
      <c r="Z27"/>
      <c r="AA27"/>
      <c r="AB27"/>
      <c r="AC27"/>
      <c r="AD27"/>
      <c r="AE27"/>
      <c r="AF27"/>
      <c r="AG27"/>
      <c r="AH27"/>
      <c r="AI27"/>
    </row>
    <row r="28" spans="1:35" ht="9.75" customHeight="1" x14ac:dyDescent="0.2">
      <c r="A28" s="23">
        <v>2</v>
      </c>
      <c r="B28" s="24" t="e">
        <f t="shared" si="2"/>
        <v>#REF!</v>
      </c>
      <c r="C28" s="24" t="e">
        <f t="shared" si="2"/>
        <v>#REF!</v>
      </c>
      <c r="D28" s="49" t="e">
        <f t="shared" si="2"/>
        <v>#REF!</v>
      </c>
      <c r="E28" s="49" t="e">
        <f t="shared" si="2"/>
        <v>#REF!</v>
      </c>
      <c r="F28" s="49" t="e">
        <f t="shared" si="2"/>
        <v>#REF!</v>
      </c>
      <c r="G28" s="49" t="e">
        <f t="shared" si="2"/>
        <v>#REF!</v>
      </c>
      <c r="H28" s="49" t="e">
        <f t="shared" si="2"/>
        <v>#REF!</v>
      </c>
      <c r="I28" s="49" t="e">
        <f t="shared" si="2"/>
        <v>#REF!</v>
      </c>
      <c r="J28"/>
      <c r="K28"/>
      <c r="L28"/>
      <c r="M28"/>
      <c r="N28"/>
      <c r="O28"/>
      <c r="P28"/>
      <c r="Q28"/>
      <c r="R28"/>
      <c r="S28"/>
      <c r="T28"/>
      <c r="U28"/>
      <c r="V28"/>
      <c r="W28"/>
      <c r="X28"/>
      <c r="Y28"/>
      <c r="Z28"/>
      <c r="AA28"/>
      <c r="AB28"/>
      <c r="AC28"/>
      <c r="AD28"/>
      <c r="AE28"/>
      <c r="AF28"/>
      <c r="AG28"/>
      <c r="AH28"/>
      <c r="AI28"/>
    </row>
    <row r="29" spans="1:35" s="28" customFormat="1" ht="9.75" customHeight="1" x14ac:dyDescent="0.2">
      <c r="A29" s="22" t="s">
        <v>51</v>
      </c>
      <c r="B29" s="55"/>
      <c r="C29" s="55"/>
      <c r="D29" s="55"/>
      <c r="E29" s="55"/>
      <c r="F29" s="55"/>
      <c r="G29" s="55"/>
      <c r="H29" s="55"/>
      <c r="I29" s="55"/>
      <c r="J29"/>
      <c r="K29"/>
      <c r="L29"/>
      <c r="M29"/>
      <c r="N29"/>
      <c r="O29"/>
      <c r="P29"/>
      <c r="Q29"/>
      <c r="R29"/>
      <c r="S29"/>
      <c r="T29"/>
      <c r="U29"/>
      <c r="V29"/>
      <c r="W29"/>
      <c r="X29"/>
      <c r="Y29"/>
      <c r="Z29"/>
      <c r="AA29"/>
      <c r="AB29"/>
      <c r="AC29"/>
      <c r="AD29"/>
      <c r="AE29"/>
      <c r="AF29"/>
      <c r="AG29"/>
      <c r="AH29"/>
      <c r="AI29"/>
    </row>
    <row r="30" spans="1:35" ht="9.75" customHeight="1" x14ac:dyDescent="0.2">
      <c r="A30" s="35" t="s">
        <v>64</v>
      </c>
      <c r="B30" s="24" t="e">
        <f t="shared" si="2"/>
        <v>#REF!</v>
      </c>
      <c r="C30" s="24" t="e">
        <f t="shared" si="2"/>
        <v>#REF!</v>
      </c>
      <c r="D30" s="49" t="e">
        <f t="shared" si="2"/>
        <v>#REF!</v>
      </c>
      <c r="E30" s="49" t="e">
        <f t="shared" si="2"/>
        <v>#REF!</v>
      </c>
      <c r="F30" s="49" t="e">
        <f t="shared" si="2"/>
        <v>#REF!</v>
      </c>
      <c r="G30" s="49" t="e">
        <f t="shared" si="2"/>
        <v>#REF!</v>
      </c>
      <c r="H30" s="49" t="e">
        <f t="shared" si="2"/>
        <v>#REF!</v>
      </c>
      <c r="I30" s="49" t="e">
        <f t="shared" si="2"/>
        <v>#REF!</v>
      </c>
      <c r="J30"/>
      <c r="K30"/>
      <c r="L30"/>
      <c r="M30"/>
      <c r="N30"/>
      <c r="O30"/>
      <c r="P30"/>
      <c r="Q30"/>
      <c r="R30"/>
      <c r="S30"/>
      <c r="T30"/>
      <c r="U30"/>
      <c r="V30"/>
      <c r="W30"/>
      <c r="X30"/>
      <c r="Y30"/>
      <c r="Z30"/>
      <c r="AA30"/>
      <c r="AB30"/>
      <c r="AC30"/>
      <c r="AD30"/>
      <c r="AE30"/>
      <c r="AF30"/>
      <c r="AG30"/>
      <c r="AH30"/>
      <c r="AI30"/>
    </row>
    <row r="31" spans="1:35" s="28" customFormat="1" ht="9.75" customHeight="1" x14ac:dyDescent="0.2">
      <c r="A31" s="22" t="s">
        <v>22</v>
      </c>
      <c r="B31" s="55"/>
      <c r="C31" s="55"/>
      <c r="D31" s="55"/>
      <c r="E31" s="55"/>
      <c r="F31" s="55"/>
      <c r="G31" s="55"/>
      <c r="H31" s="55"/>
      <c r="I31" s="55"/>
      <c r="J31"/>
      <c r="K31"/>
      <c r="L31"/>
      <c r="M31"/>
      <c r="N31"/>
      <c r="O31"/>
      <c r="P31"/>
      <c r="Q31"/>
      <c r="R31"/>
      <c r="S31"/>
      <c r="T31"/>
      <c r="U31"/>
      <c r="V31"/>
      <c r="W31"/>
      <c r="X31"/>
      <c r="Y31"/>
      <c r="Z31"/>
      <c r="AA31"/>
      <c r="AB31"/>
      <c r="AC31"/>
      <c r="AD31"/>
      <c r="AE31"/>
      <c r="AF31"/>
      <c r="AG31"/>
      <c r="AH31"/>
      <c r="AI31"/>
    </row>
    <row r="32" spans="1:35" ht="9.75" customHeight="1" x14ac:dyDescent="0.2">
      <c r="A32" s="35" t="s">
        <v>63</v>
      </c>
      <c r="B32" s="24" t="e">
        <f t="shared" si="2"/>
        <v>#REF!</v>
      </c>
      <c r="C32" s="24" t="e">
        <f t="shared" si="2"/>
        <v>#REF!</v>
      </c>
      <c r="D32" s="49" t="e">
        <f t="shared" si="2"/>
        <v>#REF!</v>
      </c>
      <c r="E32" s="49" t="e">
        <f t="shared" si="2"/>
        <v>#REF!</v>
      </c>
      <c r="F32" s="49" t="e">
        <f t="shared" si="2"/>
        <v>#REF!</v>
      </c>
      <c r="G32" s="49" t="e">
        <f t="shared" si="2"/>
        <v>#REF!</v>
      </c>
      <c r="H32" s="49" t="e">
        <f t="shared" si="2"/>
        <v>#REF!</v>
      </c>
      <c r="I32" s="49" t="e">
        <f t="shared" si="2"/>
        <v>#REF!</v>
      </c>
      <c r="J32"/>
      <c r="K32"/>
      <c r="L32"/>
      <c r="M32"/>
      <c r="N32"/>
      <c r="O32"/>
      <c r="P32"/>
      <c r="Q32"/>
      <c r="R32"/>
      <c r="S32"/>
      <c r="T32"/>
      <c r="U32"/>
      <c r="V32"/>
      <c r="W32"/>
      <c r="X32"/>
      <c r="Y32"/>
      <c r="Z32"/>
      <c r="AA32"/>
      <c r="AB32"/>
      <c r="AC32"/>
      <c r="AD32"/>
      <c r="AE32"/>
      <c r="AF32"/>
      <c r="AG32"/>
      <c r="AH32"/>
      <c r="AI32"/>
    </row>
    <row r="33" spans="1:11" x14ac:dyDescent="0.2">
      <c r="A33" s="25"/>
      <c r="B33" s="25"/>
      <c r="C33" s="25"/>
      <c r="D33" s="25"/>
      <c r="E33" s="25"/>
    </row>
    <row r="34" spans="1:11" ht="12" x14ac:dyDescent="0.2">
      <c r="A34" s="410" t="s">
        <v>54</v>
      </c>
      <c r="B34" s="410"/>
      <c r="C34" s="410"/>
      <c r="D34" s="410"/>
      <c r="E34" s="410"/>
      <c r="F34" s="410"/>
      <c r="G34" s="410"/>
      <c r="H34" s="410"/>
      <c r="I34" s="410"/>
      <c r="J34" s="410"/>
    </row>
    <row r="35" spans="1:11" ht="12" x14ac:dyDescent="0.2">
      <c r="A35" s="403" t="s">
        <v>55</v>
      </c>
      <c r="B35" s="403"/>
      <c r="C35" s="403"/>
      <c r="D35" s="403"/>
      <c r="E35" s="403"/>
      <c r="F35" s="403"/>
      <c r="G35" s="403"/>
      <c r="H35" s="403"/>
      <c r="I35" s="403"/>
      <c r="J35" s="403"/>
    </row>
    <row r="36" spans="1:11" ht="12" x14ac:dyDescent="0.2">
      <c r="A36" s="403" t="s">
        <v>56</v>
      </c>
      <c r="B36" s="403"/>
      <c r="C36" s="403"/>
      <c r="D36" s="403"/>
      <c r="E36" s="403"/>
      <c r="F36" s="403"/>
      <c r="G36" s="403"/>
      <c r="H36" s="403"/>
      <c r="I36" s="403"/>
      <c r="J36" s="403"/>
    </row>
    <row r="37" spans="1:11" ht="12" x14ac:dyDescent="0.2">
      <c r="A37" s="403" t="s">
        <v>57</v>
      </c>
      <c r="B37" s="403"/>
      <c r="C37" s="403"/>
      <c r="D37" s="403"/>
      <c r="E37" s="403"/>
      <c r="F37" s="403"/>
      <c r="G37" s="403"/>
      <c r="H37" s="403"/>
      <c r="I37" s="403"/>
      <c r="J37" s="403"/>
    </row>
    <row r="38" spans="1:11" ht="12.75" customHeight="1" x14ac:dyDescent="0.2">
      <c r="A38" s="407" t="s">
        <v>58</v>
      </c>
      <c r="B38" s="407"/>
      <c r="C38" s="407"/>
      <c r="D38" s="407"/>
      <c r="E38" s="407"/>
      <c r="F38" s="407"/>
      <c r="G38" s="407"/>
      <c r="H38" s="407"/>
      <c r="I38" s="407"/>
      <c r="J38" s="407"/>
    </row>
    <row r="39" spans="1:11" ht="12" x14ac:dyDescent="0.2">
      <c r="A39" s="403" t="s">
        <v>59</v>
      </c>
      <c r="B39" s="403"/>
      <c r="C39" s="403"/>
      <c r="D39" s="403"/>
      <c r="E39" s="403"/>
      <c r="F39" s="403"/>
      <c r="G39" s="403"/>
      <c r="H39" s="403"/>
      <c r="I39" s="403"/>
      <c r="J39" s="403"/>
    </row>
    <row r="40" spans="1:11" ht="12" x14ac:dyDescent="0.2">
      <c r="A40" s="406" t="s">
        <v>60</v>
      </c>
      <c r="B40" s="406"/>
      <c r="C40" s="406"/>
      <c r="D40" s="406"/>
      <c r="E40" s="406"/>
      <c r="F40" s="406"/>
      <c r="G40" s="406"/>
      <c r="H40" s="406"/>
      <c r="I40" s="406"/>
      <c r="J40" s="406"/>
    </row>
    <row r="41" spans="1:11" ht="12" x14ac:dyDescent="0.2">
      <c r="A41" s="403" t="s">
        <v>61</v>
      </c>
      <c r="B41" s="403"/>
      <c r="C41" s="403"/>
      <c r="D41" s="403"/>
      <c r="E41" s="403"/>
      <c r="F41" s="403"/>
      <c r="G41" s="403"/>
      <c r="H41" s="403"/>
      <c r="I41" s="403"/>
      <c r="J41" s="403"/>
    </row>
    <row r="42" spans="1:11" ht="12" x14ac:dyDescent="0.2">
      <c r="A42" s="403" t="s">
        <v>62</v>
      </c>
      <c r="B42" s="403"/>
      <c r="C42" s="403"/>
      <c r="D42" s="403"/>
      <c r="E42" s="403"/>
      <c r="F42" s="403"/>
      <c r="G42" s="403"/>
      <c r="H42" s="403"/>
      <c r="I42" s="403"/>
      <c r="J42" s="403"/>
      <c r="K42" s="39"/>
    </row>
  </sheetData>
  <mergeCells count="12">
    <mergeCell ref="A42:J42"/>
    <mergeCell ref="A1:E1"/>
    <mergeCell ref="A41:J41"/>
    <mergeCell ref="A40:J40"/>
    <mergeCell ref="A39:J39"/>
    <mergeCell ref="A38:J38"/>
    <mergeCell ref="A2:I2"/>
    <mergeCell ref="A18:I18"/>
    <mergeCell ref="A37:J37"/>
    <mergeCell ref="A36:J36"/>
    <mergeCell ref="A35:J35"/>
    <mergeCell ref="A34:J34"/>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62"/>
  <sheetViews>
    <sheetView zoomScale="85" zoomScaleNormal="85" workbookViewId="0">
      <selection activeCell="J16" sqref="J16"/>
    </sheetView>
  </sheetViews>
  <sheetFormatPr defaultRowHeight="12.75" x14ac:dyDescent="0.2"/>
  <cols>
    <col min="1" max="1" width="26.42578125" customWidth="1"/>
    <col min="2" max="3" width="9.5703125" customWidth="1"/>
    <col min="12" max="12" width="4.140625" customWidth="1"/>
    <col min="13" max="13" width="4" hidden="1" customWidth="1"/>
    <col min="14" max="16" width="9.140625" hidden="1" customWidth="1"/>
  </cols>
  <sheetData>
    <row r="1" spans="1:10" x14ac:dyDescent="0.2">
      <c r="A1" s="413" t="s">
        <v>68</v>
      </c>
      <c r="B1" s="413"/>
      <c r="C1" s="413"/>
    </row>
    <row r="2" spans="1:10" ht="11.25" customHeight="1" x14ac:dyDescent="0.2">
      <c r="A2" s="414" t="s">
        <v>71</v>
      </c>
      <c r="B2" s="414"/>
      <c r="C2" s="414"/>
      <c r="D2" s="414"/>
      <c r="E2" s="414"/>
      <c r="F2" s="414"/>
      <c r="G2" s="414"/>
      <c r="H2" s="414"/>
      <c r="I2" s="414"/>
    </row>
    <row r="3" spans="1:10" ht="26.25" customHeight="1" x14ac:dyDescent="0.2">
      <c r="A3" s="26" t="s">
        <v>39</v>
      </c>
      <c r="B3" s="33" t="s">
        <v>52</v>
      </c>
      <c r="C3" s="33" t="s">
        <v>50</v>
      </c>
      <c r="D3" s="34" t="s">
        <v>76</v>
      </c>
      <c r="E3" s="34">
        <v>43901</v>
      </c>
      <c r="F3" s="34" t="s">
        <v>77</v>
      </c>
      <c r="G3" s="34" t="s">
        <v>78</v>
      </c>
      <c r="H3" s="34" t="s">
        <v>79</v>
      </c>
      <c r="I3" s="34" t="s">
        <v>80</v>
      </c>
      <c r="J3" s="34" t="s">
        <v>110</v>
      </c>
    </row>
    <row r="4" spans="1:10" s="32" customFormat="1" ht="11.25" customHeight="1" x14ac:dyDescent="0.2">
      <c r="A4" s="52" t="s">
        <v>75</v>
      </c>
      <c r="B4" s="52"/>
      <c r="C4" s="52"/>
      <c r="D4" s="52"/>
      <c r="E4" s="52"/>
      <c r="F4" s="53"/>
      <c r="G4" s="53"/>
      <c r="H4" s="53"/>
      <c r="I4" s="53"/>
    </row>
    <row r="5" spans="1:10" ht="11.25" customHeight="1" x14ac:dyDescent="0.2">
      <c r="A5" s="38">
        <v>1</v>
      </c>
      <c r="B5" s="38" t="e">
        <f>B6</f>
        <v>#REF!</v>
      </c>
      <c r="C5" s="38" t="e">
        <f t="shared" ref="C5:J5" si="0">C6</f>
        <v>#REF!</v>
      </c>
      <c r="D5" s="50" t="e">
        <f t="shared" si="0"/>
        <v>#REF!</v>
      </c>
      <c r="E5" s="50" t="e">
        <f t="shared" si="0"/>
        <v>#REF!</v>
      </c>
      <c r="F5" s="50" t="e">
        <f t="shared" si="0"/>
        <v>#REF!</v>
      </c>
      <c r="G5" s="50" t="e">
        <f t="shared" si="0"/>
        <v>#REF!</v>
      </c>
      <c r="H5" s="50" t="e">
        <f t="shared" si="0"/>
        <v>#REF!</v>
      </c>
      <c r="I5" s="50" t="e">
        <f t="shared" si="0"/>
        <v>#REF!</v>
      </c>
      <c r="J5" s="50" t="e">
        <f t="shared" si="0"/>
        <v>#REF!</v>
      </c>
    </row>
    <row r="6" spans="1:10" ht="11.2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s="50" t="e">
        <f>'C завтраками| Bed and breakfast'!#REF!*0.9</f>
        <v>#REF!</v>
      </c>
    </row>
    <row r="7" spans="1:10" s="32" customFormat="1" ht="11.25" customHeight="1" x14ac:dyDescent="0.2">
      <c r="A7" s="52" t="s">
        <v>49</v>
      </c>
      <c r="B7" s="54"/>
      <c r="C7" s="54"/>
      <c r="D7" s="54"/>
      <c r="E7" s="54"/>
      <c r="F7" s="54"/>
      <c r="G7" s="54"/>
      <c r="H7" s="54"/>
      <c r="I7" s="54"/>
      <c r="J7" s="54"/>
    </row>
    <row r="8" spans="1:10" ht="11.25" customHeight="1" x14ac:dyDescent="0.2">
      <c r="A8" s="38">
        <v>1</v>
      </c>
      <c r="B8" s="38" t="e">
        <f>B9</f>
        <v>#REF!</v>
      </c>
      <c r="C8" s="38" t="e">
        <f t="shared" ref="C8:J8" si="1">C9</f>
        <v>#REF!</v>
      </c>
      <c r="D8" s="50" t="e">
        <f t="shared" si="1"/>
        <v>#REF!</v>
      </c>
      <c r="E8" s="50" t="e">
        <f t="shared" si="1"/>
        <v>#REF!</v>
      </c>
      <c r="F8" s="50" t="e">
        <f t="shared" si="1"/>
        <v>#REF!</v>
      </c>
      <c r="G8" s="50" t="e">
        <f t="shared" si="1"/>
        <v>#REF!</v>
      </c>
      <c r="H8" s="50" t="e">
        <f t="shared" si="1"/>
        <v>#REF!</v>
      </c>
      <c r="I8" s="50" t="e">
        <f t="shared" si="1"/>
        <v>#REF!</v>
      </c>
      <c r="J8" s="50" t="e">
        <f t="shared" si="1"/>
        <v>#REF!</v>
      </c>
    </row>
    <row r="9" spans="1:10" ht="11.2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s="50" t="e">
        <f>'C завтраками| Bed and breakfast'!#REF!*0.9</f>
        <v>#REF!</v>
      </c>
    </row>
    <row r="10" spans="1:10" s="32" customFormat="1" ht="11.25" customHeight="1" x14ac:dyDescent="0.2">
      <c r="A10" s="52" t="s">
        <v>67</v>
      </c>
      <c r="B10" s="54"/>
      <c r="C10" s="54"/>
      <c r="D10" s="54"/>
      <c r="E10" s="54"/>
      <c r="F10" s="54"/>
      <c r="G10" s="54"/>
      <c r="H10" s="54"/>
      <c r="I10" s="54"/>
      <c r="J10" s="54"/>
    </row>
    <row r="11" spans="1:10" ht="11.25" customHeight="1" x14ac:dyDescent="0.2">
      <c r="A11" s="38">
        <v>1</v>
      </c>
      <c r="B11" s="38" t="e">
        <f>B12</f>
        <v>#REF!</v>
      </c>
      <c r="C11" s="38" t="e">
        <f t="shared" ref="C11:J11" si="2">C12</f>
        <v>#REF!</v>
      </c>
      <c r="D11" s="50" t="e">
        <f t="shared" si="2"/>
        <v>#REF!</v>
      </c>
      <c r="E11" s="50" t="e">
        <f t="shared" si="2"/>
        <v>#REF!</v>
      </c>
      <c r="F11" s="50" t="e">
        <f t="shared" si="2"/>
        <v>#REF!</v>
      </c>
      <c r="G11" s="50" t="e">
        <f t="shared" si="2"/>
        <v>#REF!</v>
      </c>
      <c r="H11" s="50" t="e">
        <f t="shared" si="2"/>
        <v>#REF!</v>
      </c>
      <c r="I11" s="50" t="e">
        <f t="shared" si="2"/>
        <v>#REF!</v>
      </c>
      <c r="J11" s="50" t="e">
        <f t="shared" si="2"/>
        <v>#REF!</v>
      </c>
    </row>
    <row r="12" spans="1:10" ht="11.2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s="50" t="e">
        <f>'C завтраками| Bed and breakfast'!#REF!*0.9</f>
        <v>#REF!</v>
      </c>
    </row>
    <row r="13" spans="1:10" x14ac:dyDescent="0.2">
      <c r="A13" s="29"/>
      <c r="B13" s="29"/>
      <c r="C13" s="29"/>
      <c r="D13" s="29"/>
      <c r="E13" s="29"/>
      <c r="F13" s="30"/>
      <c r="G13" s="30"/>
      <c r="H13" s="30"/>
      <c r="I13" s="30"/>
    </row>
    <row r="14" spans="1:10" ht="11.25" customHeight="1" x14ac:dyDescent="0.2">
      <c r="A14" s="409" t="s">
        <v>65</v>
      </c>
      <c r="B14" s="409"/>
      <c r="C14" s="409"/>
      <c r="D14" s="409"/>
      <c r="E14" s="409"/>
      <c r="F14" s="409"/>
      <c r="G14" s="409"/>
      <c r="H14" s="409"/>
      <c r="I14" s="409"/>
    </row>
    <row r="15" spans="1:10" ht="23.25" customHeight="1" x14ac:dyDescent="0.2">
      <c r="A15" s="26" t="s">
        <v>39</v>
      </c>
      <c r="B15" s="46" t="str">
        <f>B3</f>
        <v>01.03.2020-05.03.2020</v>
      </c>
      <c r="C15" s="46" t="str">
        <f>C3</f>
        <v>06.03.2020-08.03.2020</v>
      </c>
      <c r="D15" s="34" t="s">
        <v>76</v>
      </c>
      <c r="E15" s="34">
        <v>43901</v>
      </c>
      <c r="F15" s="34" t="s">
        <v>77</v>
      </c>
      <c r="G15" s="34" t="s">
        <v>78</v>
      </c>
      <c r="H15" s="34" t="s">
        <v>79</v>
      </c>
      <c r="I15" s="34" t="s">
        <v>80</v>
      </c>
      <c r="J15" s="34" t="str">
        <f>J3</f>
        <v>01.04.2020-16.04.2020</v>
      </c>
    </row>
    <row r="16" spans="1:10" s="32" customFormat="1" ht="11.25" customHeight="1" x14ac:dyDescent="0.2">
      <c r="A16" s="22" t="s">
        <v>70</v>
      </c>
      <c r="B16" s="55"/>
      <c r="C16" s="55"/>
      <c r="D16" s="55"/>
      <c r="E16" s="55"/>
      <c r="F16" s="28"/>
      <c r="G16" s="28"/>
      <c r="H16" s="28"/>
      <c r="I16" s="28"/>
    </row>
    <row r="17" spans="1:10" ht="11.25" customHeight="1" x14ac:dyDescent="0.2">
      <c r="A17" s="23">
        <v>1</v>
      </c>
      <c r="B17" s="24" t="e">
        <f t="shared" ref="B17:D18" si="3">B5*0.85</f>
        <v>#REF!</v>
      </c>
      <c r="C17" s="24" t="e">
        <f t="shared" si="3"/>
        <v>#REF!</v>
      </c>
      <c r="D17" s="49" t="e">
        <f t="shared" si="3"/>
        <v>#REF!</v>
      </c>
      <c r="E17" s="49" t="e">
        <f t="shared" ref="E17:J17" si="4">E5*0.85</f>
        <v>#REF!</v>
      </c>
      <c r="F17" s="49" t="e">
        <f t="shared" si="4"/>
        <v>#REF!</v>
      </c>
      <c r="G17" s="49" t="e">
        <f t="shared" si="4"/>
        <v>#REF!</v>
      </c>
      <c r="H17" s="49" t="e">
        <f t="shared" si="4"/>
        <v>#REF!</v>
      </c>
      <c r="I17" s="49" t="e">
        <f t="shared" si="4"/>
        <v>#REF!</v>
      </c>
      <c r="J17" s="49" t="e">
        <f t="shared" si="4"/>
        <v>#REF!</v>
      </c>
    </row>
    <row r="18" spans="1:10" ht="11.25" customHeight="1" x14ac:dyDescent="0.2">
      <c r="A18" s="23">
        <v>2</v>
      </c>
      <c r="B18" s="24" t="e">
        <f t="shared" si="3"/>
        <v>#REF!</v>
      </c>
      <c r="C18" s="24" t="e">
        <f t="shared" si="3"/>
        <v>#REF!</v>
      </c>
      <c r="D18" s="49" t="e">
        <f t="shared" si="3"/>
        <v>#REF!</v>
      </c>
      <c r="E18" s="49" t="e">
        <f t="shared" ref="E18:J18" si="5">E6*0.85</f>
        <v>#REF!</v>
      </c>
      <c r="F18" s="49" t="e">
        <f t="shared" si="5"/>
        <v>#REF!</v>
      </c>
      <c r="G18" s="49" t="e">
        <f t="shared" si="5"/>
        <v>#REF!</v>
      </c>
      <c r="H18" s="49" t="e">
        <f t="shared" si="5"/>
        <v>#REF!</v>
      </c>
      <c r="I18" s="49" t="e">
        <f t="shared" si="5"/>
        <v>#REF!</v>
      </c>
      <c r="J18" s="49" t="e">
        <f t="shared" si="5"/>
        <v>#REF!</v>
      </c>
    </row>
    <row r="19" spans="1:10" s="32" customFormat="1" ht="11.25" customHeight="1" x14ac:dyDescent="0.2">
      <c r="A19" s="22" t="s">
        <v>49</v>
      </c>
      <c r="B19" s="55"/>
      <c r="C19" s="55"/>
      <c r="D19" s="55"/>
      <c r="E19" s="55"/>
      <c r="F19" s="55"/>
      <c r="G19" s="55"/>
      <c r="H19" s="55"/>
      <c r="I19" s="55"/>
      <c r="J19" s="55"/>
    </row>
    <row r="20" spans="1:10" ht="11.25" customHeight="1" x14ac:dyDescent="0.2">
      <c r="A20" s="23">
        <v>1</v>
      </c>
      <c r="B20" s="24" t="e">
        <f t="shared" ref="B20:D21" si="6">B8*0.85</f>
        <v>#REF!</v>
      </c>
      <c r="C20" s="24" t="e">
        <f t="shared" si="6"/>
        <v>#REF!</v>
      </c>
      <c r="D20" s="49" t="e">
        <f t="shared" si="6"/>
        <v>#REF!</v>
      </c>
      <c r="E20" s="49" t="e">
        <f t="shared" ref="E20:J20" si="7">E8*0.85</f>
        <v>#REF!</v>
      </c>
      <c r="F20" s="49" t="e">
        <f t="shared" si="7"/>
        <v>#REF!</v>
      </c>
      <c r="G20" s="49" t="e">
        <f t="shared" si="7"/>
        <v>#REF!</v>
      </c>
      <c r="H20" s="49" t="e">
        <f t="shared" si="7"/>
        <v>#REF!</v>
      </c>
      <c r="I20" s="49" t="e">
        <f t="shared" si="7"/>
        <v>#REF!</v>
      </c>
      <c r="J20" s="49" t="e">
        <f t="shared" si="7"/>
        <v>#REF!</v>
      </c>
    </row>
    <row r="21" spans="1:10" ht="11.25" customHeight="1" x14ac:dyDescent="0.2">
      <c r="A21" s="23">
        <v>2</v>
      </c>
      <c r="B21" s="24" t="e">
        <f t="shared" si="6"/>
        <v>#REF!</v>
      </c>
      <c r="C21" s="24" t="e">
        <f t="shared" si="6"/>
        <v>#REF!</v>
      </c>
      <c r="D21" s="49" t="e">
        <f t="shared" si="6"/>
        <v>#REF!</v>
      </c>
      <c r="E21" s="49" t="e">
        <f t="shared" ref="E21:J21" si="8">E9*0.85</f>
        <v>#REF!</v>
      </c>
      <c r="F21" s="49" t="e">
        <f t="shared" si="8"/>
        <v>#REF!</v>
      </c>
      <c r="G21" s="49" t="e">
        <f t="shared" si="8"/>
        <v>#REF!</v>
      </c>
      <c r="H21" s="49" t="e">
        <f t="shared" si="8"/>
        <v>#REF!</v>
      </c>
      <c r="I21" s="49" t="e">
        <f t="shared" si="8"/>
        <v>#REF!</v>
      </c>
      <c r="J21" s="49" t="e">
        <f t="shared" si="8"/>
        <v>#REF!</v>
      </c>
    </row>
    <row r="22" spans="1:10" s="32" customFormat="1" ht="11.25" customHeight="1" x14ac:dyDescent="0.2">
      <c r="A22" s="22" t="s">
        <v>16</v>
      </c>
      <c r="B22" s="55"/>
      <c r="C22" s="55"/>
      <c r="D22" s="55"/>
      <c r="E22" s="55"/>
      <c r="F22" s="55"/>
      <c r="G22" s="55"/>
      <c r="H22" s="55"/>
      <c r="I22" s="55"/>
      <c r="J22" s="55"/>
    </row>
    <row r="23" spans="1:10" ht="11.25" customHeight="1" x14ac:dyDescent="0.2">
      <c r="A23" s="23">
        <v>1</v>
      </c>
      <c r="B23" s="24" t="e">
        <f t="shared" ref="B23:D24" si="9">B11*0.85</f>
        <v>#REF!</v>
      </c>
      <c r="C23" s="24" t="e">
        <f t="shared" si="9"/>
        <v>#REF!</v>
      </c>
      <c r="D23" s="49" t="e">
        <f t="shared" si="9"/>
        <v>#REF!</v>
      </c>
      <c r="E23" s="49" t="e">
        <f t="shared" ref="E23:J23" si="10">E11*0.85</f>
        <v>#REF!</v>
      </c>
      <c r="F23" s="49" t="e">
        <f t="shared" si="10"/>
        <v>#REF!</v>
      </c>
      <c r="G23" s="49" t="e">
        <f t="shared" si="10"/>
        <v>#REF!</v>
      </c>
      <c r="H23" s="49" t="e">
        <f t="shared" si="10"/>
        <v>#REF!</v>
      </c>
      <c r="I23" s="49" t="e">
        <f t="shared" si="10"/>
        <v>#REF!</v>
      </c>
      <c r="J23" s="49" t="e">
        <f t="shared" si="10"/>
        <v>#REF!</v>
      </c>
    </row>
    <row r="24" spans="1:10" ht="11.25" customHeight="1" x14ac:dyDescent="0.2">
      <c r="A24" s="23">
        <v>2</v>
      </c>
      <c r="B24" s="24" t="e">
        <f t="shared" si="9"/>
        <v>#REF!</v>
      </c>
      <c r="C24" s="24" t="e">
        <f t="shared" si="9"/>
        <v>#REF!</v>
      </c>
      <c r="D24" s="49" t="e">
        <f t="shared" si="9"/>
        <v>#REF!</v>
      </c>
      <c r="E24" s="49" t="e">
        <f t="shared" ref="E24:J24" si="11">E12*0.85</f>
        <v>#REF!</v>
      </c>
      <c r="F24" s="49" t="e">
        <f t="shared" si="11"/>
        <v>#REF!</v>
      </c>
      <c r="G24" s="49" t="e">
        <f t="shared" si="11"/>
        <v>#REF!</v>
      </c>
      <c r="H24" s="49" t="e">
        <f t="shared" si="11"/>
        <v>#REF!</v>
      </c>
      <c r="I24" s="49" t="e">
        <f t="shared" si="11"/>
        <v>#REF!</v>
      </c>
      <c r="J24" s="49" t="e">
        <f t="shared" si="11"/>
        <v>#REF!</v>
      </c>
    </row>
    <row r="25" spans="1:10" x14ac:dyDescent="0.2">
      <c r="A25" s="4"/>
      <c r="B25" s="31"/>
      <c r="C25" s="31"/>
    </row>
    <row r="26" spans="1:10" x14ac:dyDescent="0.2">
      <c r="A26" t="s">
        <v>100</v>
      </c>
    </row>
    <row r="27" spans="1:10" x14ac:dyDescent="0.2">
      <c r="A27" t="s">
        <v>109</v>
      </c>
    </row>
    <row r="28" spans="1:10" x14ac:dyDescent="0.2">
      <c r="A28" t="s">
        <v>84</v>
      </c>
    </row>
    <row r="29" spans="1:10" x14ac:dyDescent="0.2">
      <c r="A29" t="s">
        <v>82</v>
      </c>
    </row>
    <row r="30" spans="1:10" x14ac:dyDescent="0.2">
      <c r="A30" t="s">
        <v>85</v>
      </c>
    </row>
    <row r="31" spans="1:10" x14ac:dyDescent="0.2">
      <c r="A31" t="s">
        <v>86</v>
      </c>
    </row>
    <row r="32" spans="1:10" x14ac:dyDescent="0.2">
      <c r="A32" t="s">
        <v>83</v>
      </c>
    </row>
    <row r="34" spans="1:12" ht="15" x14ac:dyDescent="0.25">
      <c r="A34" s="56" t="s">
        <v>88</v>
      </c>
    </row>
    <row r="35" spans="1:12" x14ac:dyDescent="0.2">
      <c r="A35" t="s">
        <v>101</v>
      </c>
    </row>
    <row r="36" spans="1:12" x14ac:dyDescent="0.2">
      <c r="A36" t="s">
        <v>102</v>
      </c>
    </row>
    <row r="37" spans="1:12" x14ac:dyDescent="0.2">
      <c r="A37" t="s">
        <v>103</v>
      </c>
    </row>
    <row r="38" spans="1:12" x14ac:dyDescent="0.2">
      <c r="A38" t="s">
        <v>104</v>
      </c>
    </row>
    <row r="39" spans="1:12" x14ac:dyDescent="0.2">
      <c r="A39" t="s">
        <v>105</v>
      </c>
    </row>
    <row r="41" spans="1:12" ht="409.5" customHeight="1" x14ac:dyDescent="0.2">
      <c r="A41" s="412" t="s">
        <v>106</v>
      </c>
      <c r="B41" s="412"/>
      <c r="C41" s="412"/>
      <c r="D41" s="412"/>
      <c r="E41" s="412"/>
      <c r="F41" s="412"/>
      <c r="G41" s="412"/>
      <c r="L41" s="57"/>
    </row>
    <row r="42" spans="1:12" x14ac:dyDescent="0.2">
      <c r="A42" s="412"/>
      <c r="B42" s="412"/>
      <c r="C42" s="412"/>
      <c r="D42" s="412"/>
      <c r="E42" s="412"/>
      <c r="F42" s="412"/>
      <c r="G42" s="412"/>
    </row>
    <row r="43" spans="1:12" x14ac:dyDescent="0.2">
      <c r="A43" s="412"/>
      <c r="B43" s="412"/>
      <c r="C43" s="412"/>
      <c r="D43" s="412"/>
      <c r="E43" s="412"/>
      <c r="F43" s="412"/>
      <c r="G43" s="412"/>
    </row>
    <row r="44" spans="1:12" x14ac:dyDescent="0.2">
      <c r="A44" s="412"/>
      <c r="B44" s="412"/>
      <c r="C44" s="412"/>
      <c r="D44" s="412"/>
      <c r="E44" s="412"/>
      <c r="F44" s="412"/>
      <c r="G44" s="412"/>
    </row>
    <row r="45" spans="1:12" x14ac:dyDescent="0.2">
      <c r="A45" s="412"/>
      <c r="B45" s="412"/>
      <c r="C45" s="412"/>
      <c r="D45" s="412"/>
      <c r="E45" s="412"/>
      <c r="F45" s="412"/>
      <c r="G45" s="412"/>
    </row>
    <row r="46" spans="1:12" x14ac:dyDescent="0.2">
      <c r="A46" s="412"/>
      <c r="B46" s="412"/>
      <c r="C46" s="412"/>
      <c r="D46" s="412"/>
      <c r="E46" s="412"/>
      <c r="F46" s="412"/>
      <c r="G46" s="412"/>
    </row>
    <row r="47" spans="1:12" x14ac:dyDescent="0.2">
      <c r="A47" s="412"/>
      <c r="B47" s="412"/>
      <c r="C47" s="412"/>
      <c r="D47" s="412"/>
      <c r="E47" s="412"/>
      <c r="F47" s="412"/>
      <c r="G47" s="412"/>
    </row>
    <row r="48" spans="1:12" x14ac:dyDescent="0.2">
      <c r="A48" s="412"/>
      <c r="B48" s="412"/>
      <c r="C48" s="412"/>
      <c r="D48" s="412"/>
      <c r="E48" s="412"/>
      <c r="F48" s="412"/>
      <c r="G48" s="412"/>
    </row>
    <row r="49" spans="1:7" x14ac:dyDescent="0.2">
      <c r="A49" s="412"/>
      <c r="B49" s="412"/>
      <c r="C49" s="412"/>
      <c r="D49" s="412"/>
      <c r="E49" s="412"/>
      <c r="F49" s="412"/>
      <c r="G49" s="412"/>
    </row>
    <row r="50" spans="1:7" x14ac:dyDescent="0.2">
      <c r="A50" s="412"/>
      <c r="B50" s="412"/>
      <c r="C50" s="412"/>
      <c r="D50" s="412"/>
      <c r="E50" s="412"/>
      <c r="F50" s="412"/>
      <c r="G50" s="412"/>
    </row>
    <row r="51" spans="1:7" x14ac:dyDescent="0.2">
      <c r="A51" s="412"/>
      <c r="B51" s="412"/>
      <c r="C51" s="412"/>
      <c r="D51" s="412"/>
      <c r="E51" s="412"/>
      <c r="F51" s="412"/>
      <c r="G51" s="412"/>
    </row>
    <row r="52" spans="1:7" x14ac:dyDescent="0.2">
      <c r="A52" s="412"/>
      <c r="B52" s="412"/>
      <c r="C52" s="412"/>
      <c r="D52" s="412"/>
      <c r="E52" s="412"/>
      <c r="F52" s="412"/>
      <c r="G52" s="412"/>
    </row>
    <row r="53" spans="1:7" x14ac:dyDescent="0.2">
      <c r="A53" s="412"/>
      <c r="B53" s="412"/>
      <c r="C53" s="412"/>
      <c r="D53" s="412"/>
      <c r="E53" s="412"/>
      <c r="F53" s="412"/>
      <c r="G53" s="412"/>
    </row>
    <row r="54" spans="1:7" x14ac:dyDescent="0.2">
      <c r="A54" s="412"/>
      <c r="B54" s="412"/>
      <c r="C54" s="412"/>
      <c r="D54" s="412"/>
      <c r="E54" s="412"/>
      <c r="F54" s="412"/>
      <c r="G54" s="412"/>
    </row>
    <row r="55" spans="1:7" x14ac:dyDescent="0.2">
      <c r="A55" s="412"/>
      <c r="B55" s="412"/>
      <c r="C55" s="412"/>
      <c r="D55" s="412"/>
      <c r="E55" s="412"/>
      <c r="F55" s="412"/>
      <c r="G55" s="412"/>
    </row>
    <row r="56" spans="1:7" x14ac:dyDescent="0.2">
      <c r="A56" s="412"/>
      <c r="B56" s="412"/>
      <c r="C56" s="412"/>
      <c r="D56" s="412"/>
      <c r="E56" s="412"/>
      <c r="F56" s="412"/>
      <c r="G56" s="412"/>
    </row>
    <row r="57" spans="1:7" x14ac:dyDescent="0.2">
      <c r="A57" s="412"/>
      <c r="B57" s="412"/>
      <c r="C57" s="412"/>
      <c r="D57" s="412"/>
      <c r="E57" s="412"/>
      <c r="F57" s="412"/>
      <c r="G57" s="412"/>
    </row>
    <row r="58" spans="1:7" x14ac:dyDescent="0.2">
      <c r="A58" s="58"/>
      <c r="B58" s="58"/>
      <c r="C58" s="58"/>
      <c r="D58" s="58"/>
      <c r="E58" s="58"/>
      <c r="F58" s="58"/>
      <c r="G58" s="58"/>
    </row>
    <row r="59" spans="1:7" ht="34.5" customHeight="1" x14ac:dyDescent="0.2">
      <c r="A59" s="411" t="s">
        <v>107</v>
      </c>
      <c r="B59" s="412"/>
      <c r="C59" s="412"/>
      <c r="D59" s="412"/>
      <c r="E59" s="412"/>
      <c r="F59" s="412"/>
      <c r="G59" s="58"/>
    </row>
    <row r="60" spans="1:7" ht="19.5" customHeight="1" x14ac:dyDescent="0.2">
      <c r="A60" s="412" t="s">
        <v>97</v>
      </c>
      <c r="B60" s="412"/>
      <c r="C60" s="412"/>
      <c r="D60" s="412"/>
      <c r="E60" s="412"/>
      <c r="F60" s="412"/>
      <c r="G60" s="58"/>
    </row>
    <row r="61" spans="1:7" ht="18" customHeight="1" x14ac:dyDescent="0.2">
      <c r="A61" s="412" t="s">
        <v>98</v>
      </c>
      <c r="B61" s="412"/>
      <c r="C61" s="412"/>
      <c r="D61" s="412"/>
      <c r="E61" s="412"/>
      <c r="F61" s="412"/>
      <c r="G61" s="58"/>
    </row>
    <row r="62" spans="1:7" ht="17.25" customHeight="1" x14ac:dyDescent="0.2">
      <c r="A62" s="412" t="s">
        <v>99</v>
      </c>
      <c r="B62" s="412"/>
      <c r="C62" s="412"/>
      <c r="D62" s="412"/>
      <c r="E62" s="412"/>
      <c r="F62" s="412"/>
      <c r="G62" s="58"/>
    </row>
  </sheetData>
  <mergeCells count="8">
    <mergeCell ref="A59:F59"/>
    <mergeCell ref="A60:F60"/>
    <mergeCell ref="A61:F61"/>
    <mergeCell ref="A62:F62"/>
    <mergeCell ref="A1:C1"/>
    <mergeCell ref="A14:I14"/>
    <mergeCell ref="A2:I2"/>
    <mergeCell ref="A41:G57"/>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34"/>
  <sheetViews>
    <sheetView zoomScale="85" zoomScaleNormal="85" workbookViewId="0">
      <selection activeCell="Q17" sqref="Q17"/>
    </sheetView>
  </sheetViews>
  <sheetFormatPr defaultRowHeight="12.75" x14ac:dyDescent="0.2"/>
  <cols>
    <col min="1" max="1" width="18.5703125" customWidth="1"/>
    <col min="2" max="2" width="13.85546875" customWidth="1"/>
  </cols>
  <sheetData>
    <row r="1" spans="1:2" x14ac:dyDescent="0.2">
      <c r="A1" s="42" t="s">
        <v>68</v>
      </c>
      <c r="B1" s="42"/>
    </row>
    <row r="2" spans="1:2" x14ac:dyDescent="0.2">
      <c r="A2" s="416" t="s">
        <v>71</v>
      </c>
      <c r="B2" s="417"/>
    </row>
    <row r="3" spans="1:2" ht="21.75" customHeight="1" x14ac:dyDescent="0.2">
      <c r="A3" s="40" t="s">
        <v>39</v>
      </c>
      <c r="B3" s="44" t="s">
        <v>74</v>
      </c>
    </row>
    <row r="4" spans="1:2" ht="11.25" customHeight="1" x14ac:dyDescent="0.2">
      <c r="A4" s="415" t="s">
        <v>70</v>
      </c>
      <c r="B4" s="415"/>
    </row>
    <row r="5" spans="1:2" ht="11.25" customHeight="1" x14ac:dyDescent="0.2">
      <c r="A5" s="22">
        <v>1</v>
      </c>
      <c r="B5" s="43">
        <v>6500</v>
      </c>
    </row>
    <row r="6" spans="1:2" ht="11.25" customHeight="1" x14ac:dyDescent="0.2">
      <c r="A6" s="22">
        <v>2</v>
      </c>
      <c r="B6" s="43">
        <v>9300</v>
      </c>
    </row>
    <row r="7" spans="1:2" x14ac:dyDescent="0.2">
      <c r="A7" s="41"/>
      <c r="B7" s="36"/>
    </row>
    <row r="8" spans="1:2" x14ac:dyDescent="0.2">
      <c r="A8" s="414" t="s">
        <v>65</v>
      </c>
      <c r="B8" s="414"/>
    </row>
    <row r="9" spans="1:2" ht="21.75" customHeight="1" x14ac:dyDescent="0.2">
      <c r="A9" s="40" t="s">
        <v>39</v>
      </c>
      <c r="B9" s="45" t="s">
        <v>74</v>
      </c>
    </row>
    <row r="10" spans="1:2" ht="12" customHeight="1" x14ac:dyDescent="0.2">
      <c r="A10" s="415" t="s">
        <v>70</v>
      </c>
      <c r="B10" s="415"/>
    </row>
    <row r="11" spans="1:2" ht="12" customHeight="1" x14ac:dyDescent="0.2">
      <c r="A11" s="22">
        <v>1</v>
      </c>
      <c r="B11" s="43">
        <f>B5-(B5*0.15)</f>
        <v>5525</v>
      </c>
    </row>
    <row r="12" spans="1:2" ht="12" customHeight="1" x14ac:dyDescent="0.2">
      <c r="A12" s="22">
        <v>2</v>
      </c>
      <c r="B12" s="43">
        <f>B6-(B6*0.15)</f>
        <v>7905</v>
      </c>
    </row>
    <row r="13" spans="1:2" x14ac:dyDescent="0.2">
      <c r="A13" s="27"/>
      <c r="B13" s="27"/>
    </row>
    <row r="15" spans="1:2" x14ac:dyDescent="0.2">
      <c r="A15" t="s">
        <v>81</v>
      </c>
    </row>
    <row r="16" spans="1:2" x14ac:dyDescent="0.2">
      <c r="A16" t="s">
        <v>87</v>
      </c>
    </row>
    <row r="17" spans="1:1" x14ac:dyDescent="0.2">
      <c r="A17" t="s">
        <v>82</v>
      </c>
    </row>
    <row r="18" spans="1:1" x14ac:dyDescent="0.2">
      <c r="A18" t="s">
        <v>85</v>
      </c>
    </row>
    <row r="19" spans="1:1" x14ac:dyDescent="0.2">
      <c r="A19" t="s">
        <v>83</v>
      </c>
    </row>
    <row r="21" spans="1:1" ht="15" x14ac:dyDescent="0.25">
      <c r="A21" s="56" t="s">
        <v>88</v>
      </c>
    </row>
    <row r="22" spans="1:1" x14ac:dyDescent="0.2">
      <c r="A22" t="s">
        <v>89</v>
      </c>
    </row>
    <row r="23" spans="1:1" x14ac:dyDescent="0.2">
      <c r="A23" t="s">
        <v>90</v>
      </c>
    </row>
    <row r="24" spans="1:1" x14ac:dyDescent="0.2">
      <c r="A24" t="s">
        <v>91</v>
      </c>
    </row>
    <row r="25" spans="1:1" x14ac:dyDescent="0.2">
      <c r="A25" t="s">
        <v>92</v>
      </c>
    </row>
    <row r="26" spans="1:1" x14ac:dyDescent="0.2">
      <c r="A26" t="s">
        <v>93</v>
      </c>
    </row>
    <row r="27" spans="1:1" x14ac:dyDescent="0.2">
      <c r="A27" t="s">
        <v>108</v>
      </c>
    </row>
    <row r="28" spans="1:1" x14ac:dyDescent="0.2">
      <c r="A28" t="s">
        <v>94</v>
      </c>
    </row>
    <row r="29" spans="1:1" x14ac:dyDescent="0.2">
      <c r="A29" t="s">
        <v>95</v>
      </c>
    </row>
    <row r="31" spans="1:1" ht="15" x14ac:dyDescent="0.25">
      <c r="A31" s="56" t="s">
        <v>96</v>
      </c>
    </row>
    <row r="32" spans="1:1" x14ac:dyDescent="0.2">
      <c r="A32" t="s">
        <v>97</v>
      </c>
    </row>
    <row r="33" spans="1:1" x14ac:dyDescent="0.2">
      <c r="A33" t="s">
        <v>98</v>
      </c>
    </row>
    <row r="34" spans="1:1" x14ac:dyDescent="0.2">
      <c r="A34" t="s">
        <v>99</v>
      </c>
    </row>
  </sheetData>
  <mergeCells count="4">
    <mergeCell ref="A4:B4"/>
    <mergeCell ref="A8:B8"/>
    <mergeCell ref="A10:B10"/>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93</vt:i4>
      </vt:variant>
    </vt:vector>
  </HeadingPairs>
  <TitlesOfParts>
    <vt:vector size="93" baseType="lpstr">
      <vt:lpstr>SSS_2+2 RO</vt:lpstr>
      <vt:lpstr>SSS_2+2 BB</vt:lpstr>
      <vt:lpstr>Dol_2+2 RO</vt:lpstr>
      <vt:lpstr>Dol_2+2 BB</vt:lpstr>
      <vt:lpstr>SSH_Раннее бронирование RO</vt:lpstr>
      <vt:lpstr>SSH_Раннее бронирование RO 30%</vt:lpstr>
      <vt:lpstr>SSH_Раннее бронирование BB</vt:lpstr>
      <vt:lpstr>SSH_Раннее бронирование BB 30%</vt:lpstr>
      <vt:lpstr>SSS_Раннее бронирование RO</vt:lpstr>
      <vt:lpstr>SSS_Раннее бронирование BB</vt:lpstr>
      <vt:lpstr>Dol_Раннее бронирование RO</vt:lpstr>
      <vt:lpstr>Dol_Раннее бронирование RO 30%</vt:lpstr>
      <vt:lpstr>Dol_Раннее бронирование BB</vt:lpstr>
      <vt:lpstr>Dol_Раннее бронирование BB 30%</vt:lpstr>
      <vt:lpstr>Poker Stars Солис RO </vt:lpstr>
      <vt:lpstr>Poker Stars Солис BB</vt:lpstr>
      <vt:lpstr>Poker Stars Солис RO  comm</vt:lpstr>
      <vt:lpstr>Poker Stars Солис BB comm</vt:lpstr>
      <vt:lpstr>C завтраками| Bed and breakfast</vt:lpstr>
      <vt:lpstr>Осенние каникулы | FIT15</vt:lpstr>
      <vt:lpstr>Осенние каникулы | FIT18</vt:lpstr>
      <vt:lpstr>Осенние каникулы | COMMISSION </vt:lpstr>
      <vt:lpstr>FB</vt:lpstr>
      <vt:lpstr>Early Booking 10% 2022</vt:lpstr>
      <vt:lpstr>Early Booking 15% 2022</vt:lpstr>
      <vt:lpstr>Оздоровление в горах</vt:lpstr>
      <vt:lpstr>ЗЭГ Активный  2021</vt:lpstr>
      <vt:lpstr>Горный детокс 2021</vt:lpstr>
      <vt:lpstr>Осенние Каникулы 2021</vt:lpstr>
      <vt:lpstr>Весенние Каникулы  2022</vt:lpstr>
      <vt:lpstr>Осенние Каникулы 2022</vt:lpstr>
      <vt:lpstr>Отдыхай и Катай расчет</vt:lpstr>
      <vt:lpstr>4=3 | COMMISSION</vt:lpstr>
      <vt:lpstr>4=3 | FIT15</vt:lpstr>
      <vt:lpstr>4=3 | FIT18</vt:lpstr>
      <vt:lpstr>4=3 | FIT18 +25</vt:lpstr>
      <vt:lpstr>4=3 | FIT20 +35</vt:lpstr>
      <vt:lpstr>Отдыхай и Катай| comiss</vt:lpstr>
      <vt:lpstr>Отдыхай и Катай |FIT15</vt:lpstr>
      <vt:lpstr>Отдыхай и Катай |FIT 18</vt:lpstr>
      <vt:lpstr>Отдыхай и Катай |FIT18+25</vt:lpstr>
      <vt:lpstr>Отдыхай и Катай |FIT20</vt:lpstr>
      <vt:lpstr>  Каникулы в горах 25 | comiss</vt:lpstr>
      <vt:lpstr>  Каникулы в горах 25  | FIT15</vt:lpstr>
      <vt:lpstr>  Каникулы в горах 25  | FIT18</vt:lpstr>
      <vt:lpstr>  Каникулы в горах 2 | FIT18+25</vt:lpstr>
      <vt:lpstr>  Каникулы в горах 25 | FIT20</vt:lpstr>
      <vt:lpstr>Семейный тариф 2025 comis </vt:lpstr>
      <vt:lpstr>Семейный тариф|FIT15</vt:lpstr>
      <vt:lpstr>Семейный тариф|FIT18</vt:lpstr>
      <vt:lpstr>Семейный тариф|FIT18+25</vt:lpstr>
      <vt:lpstr>Семейный тариф|FIT20</vt:lpstr>
      <vt:lpstr>Авиа 25%</vt:lpstr>
      <vt:lpstr>Авиа 25% +25 </vt:lpstr>
      <vt:lpstr>Наполни своё лето| comiss </vt:lpstr>
      <vt:lpstr> Наполни своё лето  | FIT18</vt:lpstr>
      <vt:lpstr>  Наполни своё лето  | FIT18+25</vt:lpstr>
      <vt:lpstr>Наполни своё лето  | FIT20</vt:lpstr>
      <vt:lpstr>Наполни своё лето  | FIT15 </vt:lpstr>
      <vt:lpstr>Нетто 18</vt:lpstr>
      <vt:lpstr>Нетто 20 %</vt:lpstr>
      <vt:lpstr>Нетто 18 +25</vt:lpstr>
      <vt:lpstr>Нетто 15</vt:lpstr>
      <vt:lpstr>Отдыхай и Катай|FIT15</vt:lpstr>
      <vt:lpstr>Отдыхай и Катай|FIT 20 +35</vt:lpstr>
      <vt:lpstr>Отдыхай и Катай|FIT 18 +25</vt:lpstr>
      <vt:lpstr>Отдыхай и Катай|FIT 18</vt:lpstr>
      <vt:lpstr>Отдыхай и Катай|COMISS</vt:lpstr>
      <vt:lpstr>Early Booking 15% 2023</vt:lpstr>
      <vt:lpstr>Early Booking 15% 2023|FIT15</vt:lpstr>
      <vt:lpstr>Early Booking 15% 2023|FIT18</vt:lpstr>
      <vt:lpstr>ЯВК 2023 | COMMISSION</vt:lpstr>
      <vt:lpstr>ЯВК 2023 | FIT15</vt:lpstr>
      <vt:lpstr>ЗЭГ | FIT15</vt:lpstr>
      <vt:lpstr>ЗЭГ | FIT18</vt:lpstr>
      <vt:lpstr>ЗЭГ | COMMISSION</vt:lpstr>
      <vt:lpstr>Early Booking 10% 2023|FIT15</vt:lpstr>
      <vt:lpstr>Early Booking 10% 2023|FIT18</vt:lpstr>
      <vt:lpstr>Early Booking 10% 2023 </vt:lpstr>
      <vt:lpstr>Early Booking 10% 2025|FIT15</vt:lpstr>
      <vt:lpstr>Early Booking 10% 2025|FIT18</vt:lpstr>
      <vt:lpstr>Early Book 10% 2025|FIT18+25</vt:lpstr>
      <vt:lpstr>Early Book 10% 2025|FIT20</vt:lpstr>
      <vt:lpstr>Early Booking 15% 2025|FIT15</vt:lpstr>
      <vt:lpstr>Early Booking 15% 2025|FIT18</vt:lpstr>
      <vt:lpstr>Early Book 15% 2025|FIT18+25</vt:lpstr>
      <vt:lpstr>Early Book 15% 2025|FIT20</vt:lpstr>
      <vt:lpstr>Early Booking 15% 2024 </vt:lpstr>
      <vt:lpstr>Early Book 15% 2024|FIT20+35</vt:lpstr>
      <vt:lpstr>AVIA 12%</vt:lpstr>
      <vt:lpstr>Отдыхай и катай</vt:lpstr>
      <vt:lpstr>Яркие каникулы</vt:lpstr>
      <vt:lpstr>Горный детокс (весна)</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2018-02-19T09:45:16Z</cp:lastPrinted>
  <dcterms:created xsi:type="dcterms:W3CDTF">2001-10-03T09:33:40Z</dcterms:created>
  <dcterms:modified xsi:type="dcterms:W3CDTF">2025-11-18T13:15:33Z</dcterms:modified>
</cp:coreProperties>
</file>